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08FD762F-EB61-40F9-95E0-3055E3C1D348}" xr6:coauthVersionLast="47" xr6:coauthVersionMax="47" xr10:uidLastSave="{00000000-0000-0000-0000-000000000000}"/>
  <bookViews>
    <workbookView xWindow="-108" yWindow="-108" windowWidth="23256" windowHeight="12576" tabRatio="917" firstSheet="15" activeTab="28" xr2:uid="{00000000-000D-0000-FFFF-FFFF00000000}"/>
  </bookViews>
  <sheets>
    <sheet name="Menu" sheetId="2" r:id="rId1"/>
    <sheet name="RAW" sheetId="1" r:id="rId2"/>
    <sheet name="All litho" sheetId="3" r:id="rId3"/>
    <sheet name="Coordenates" sheetId="5" r:id="rId4"/>
    <sheet name="Clean" sheetId="4" r:id="rId5"/>
    <sheet name="Organized data" sheetId="6" r:id="rId6"/>
    <sheet name="no b.d.l." sheetId="7" r:id="rId7"/>
    <sheet name="All to ppm" sheetId="8" r:id="rId8"/>
    <sheet name="Amalgamation" sheetId="9" r:id="rId9"/>
    <sheet name="Normalization by Mn and Fe" sheetId="10" r:id="rId10"/>
    <sheet name="Erosional level" sheetId="11" r:id="rId11"/>
    <sheet name="Selecting elements" sheetId="12" r:id="rId12"/>
    <sheet name="Coda" sheetId="13" r:id="rId13"/>
    <sheet name="Coda Atipicality" sheetId="14" r:id="rId14"/>
    <sheet name="Coda biplot" sheetId="15" r:id="rId15"/>
    <sheet name="Dendogram" sheetId="16" r:id="rId16"/>
    <sheet name="Atipicality" sheetId="27" r:id="rId17"/>
    <sheet name="Rock-Trenches" sheetId="28" r:id="rId18"/>
    <sheet name="ALR" sheetId="17" r:id="rId19"/>
    <sheet name="ALR Correlation" sheetId="18" r:id="rId20"/>
    <sheet name="ALR Factor" sheetId="29" r:id="rId21"/>
    <sheet name="CLR" sheetId="20" r:id="rId22"/>
    <sheet name="CLR Correlation" sheetId="21" r:id="rId23"/>
    <sheet name="CLR Factor" sheetId="30" r:id="rId24"/>
    <sheet name="ILR" sheetId="23" r:id="rId25"/>
    <sheet name="ILR Correlation" sheetId="24" r:id="rId26"/>
    <sheet name="ILR Factor" sheetId="34" r:id="rId27"/>
    <sheet name="Quartiles" sheetId="25" r:id="rId28"/>
    <sheet name="SURFER" sheetId="26" r:id="rId29"/>
  </sheets>
  <functionGroups builtInGroupCount="19"/>
  <externalReferences>
    <externalReference r:id="rId30"/>
  </externalReferences>
  <definedNames>
    <definedName name="_xlnm._FilterDatabase" localSheetId="0" hidden="1">Menu!$B$4:$C$32</definedName>
    <definedName name="AreaCharts">#REF!</definedName>
    <definedName name="AxisLabelTricks">#REF!</definedName>
    <definedName name="BatMan">OFFSET('[1]Sparklines 2010+ Only'!$C$247,0,0,1,COUNT('[1]Sparklines 2010+ Only'!$247:$247))</definedName>
    <definedName name="BatManRows">OFFSET('[1]Sparklines 2010+ Only'!$I$269,0,0,COUNT('[1]Sparklines 2010+ Only'!$I$269:$I$1002),1)</definedName>
    <definedName name="BenTen">OFFSET('[1]Sparklines 2010+ Only'!$C$248,0,0,1,COUNT('[1]Sparklines 2010+ Only'!$248:$248))</definedName>
    <definedName name="BobBuilder">OFFSET('[1]Sparklines 2010+ Only'!$C$249,0,0,1,COUNT('[1]Sparklines 2010+ Only'!$249:$249))</definedName>
    <definedName name="Bullets">#REF!</definedName>
    <definedName name="chart_ghost">'[1]Small Multiples'!$K$6:$K$17</definedName>
    <definedName name="Comm" localSheetId="20">'ALR Factor'!$B$14</definedName>
    <definedName name="Comm" localSheetId="23">'CLR Factor'!$B$14</definedName>
    <definedName name="Comm" localSheetId="26">'ILR Factor'!$B$10</definedName>
    <definedName name="CommLastCol" localSheetId="20">'ALR Factor'!$G$12</definedName>
    <definedName name="CommLastCol" localSheetId="23">'CLR Factor'!$F$12</definedName>
    <definedName name="CommLastCol" localSheetId="26">'ILR Factor'!$E$8</definedName>
    <definedName name="CommLastRepeat" localSheetId="20">'ALR Factor'!$F$12</definedName>
    <definedName name="CommLastRepeat" localSheetId="23">'CLR Factor'!$E$12</definedName>
    <definedName name="CommLastRepeat" localSheetId="26">'ILR Factor'!$D$8</definedName>
    <definedName name="CommLastRow" localSheetId="20">'ALR Factor'!$A$46</definedName>
    <definedName name="CommLastRow" localSheetId="23">'CLR Factor'!$A$46</definedName>
    <definedName name="CommLastRow" localSheetId="26">'ILR Factor'!$A$16</definedName>
    <definedName name="CommLastVar" localSheetId="20">'ALR Factor'!$A$45</definedName>
    <definedName name="CommLastVar" localSheetId="23">'CLR Factor'!$A$45</definedName>
    <definedName name="CommLastVar" localSheetId="26">'ILR Factor'!$A$15</definedName>
    <definedName name="CommRepeat" localSheetId="20">'ALR Factor'!$B$12</definedName>
    <definedName name="CommRepeat" localSheetId="23">'CLR Factor'!$B$12</definedName>
    <definedName name="CommRepeat" localSheetId="26">'ILR Factor'!$B$8</definedName>
    <definedName name="CommVar" localSheetId="20">'ALR Factor'!$A$14</definedName>
    <definedName name="CommVar" localSheetId="23">'CLR Factor'!$A$14</definedName>
    <definedName name="CommVar" localSheetId="26">'ILR Factor'!$A$10</definedName>
    <definedName name="Count" localSheetId="20">'ALR Factor'!$B$7</definedName>
    <definedName name="Count" localSheetId="23">'CLR Factor'!$B$7</definedName>
    <definedName name="Count" localSheetId="26">'ILR Factor'!$B$3</definedName>
    <definedName name="Eigen" localSheetId="20">'ALR Factor'!$B$51</definedName>
    <definedName name="Eigen" localSheetId="23">'CLR Factor'!$B$51</definedName>
    <definedName name="Eigen" localSheetId="26">'ILR Factor'!$B$21</definedName>
    <definedName name="EigenFactor" localSheetId="20">'ALR Factor'!$A$51</definedName>
    <definedName name="EigenFactor" localSheetId="23">'CLR Factor'!$A$51</definedName>
    <definedName name="EigenFactor" localSheetId="26">'ILR Factor'!$A$21</definedName>
    <definedName name="EigenLastFactor" localSheetId="20">'ALR Factor'!$A$82</definedName>
    <definedName name="EigenLastFactor" localSheetId="23">'CLR Factor'!$A$82</definedName>
    <definedName name="EigenLastFactor" localSheetId="26">'ILR Factor'!$A$26</definedName>
    <definedName name="EigenLastRow" localSheetId="20">'ALR Factor'!$A$83</definedName>
    <definedName name="EigenLastRow" localSheetId="23">'CLR Factor'!$A$83</definedName>
    <definedName name="EigenLastRow" localSheetId="26">'ILR Factor'!$A$27</definedName>
    <definedName name="EmbedGraphics">#REF!</definedName>
    <definedName name="FactorXComboBox" localSheetId="20">'ALR Factor'!$F$125</definedName>
    <definedName name="FactorXComboBox" localSheetId="23">'CLR Factor'!$F$125</definedName>
    <definedName name="FactorXComboBox" localSheetId="26">'ILR Factor'!$F$43</definedName>
    <definedName name="FactorYComboBox" localSheetId="20">'ALR Factor'!$F$126</definedName>
    <definedName name="FactorYComboBox" localSheetId="23">'CLR Factor'!$F$126</definedName>
    <definedName name="FactorYComboBox" localSheetId="26">'ILR Factor'!$F$44</definedName>
    <definedName name="FormattingTricks">#REF!</definedName>
    <definedName name="Histograms">#REF!</definedName>
    <definedName name="HorizontalBars">#REF!</definedName>
    <definedName name="label_Analysis" localSheetId="20">'ALR Factor'!$C$11</definedName>
    <definedName name="label_Analysis" localSheetId="23">'CLR Factor'!$C$11</definedName>
    <definedName name="label_Analysis" localSheetId="26">'ILR Factor'!$C$7</definedName>
    <definedName name="label_Communalities" localSheetId="20">'ALR Factor'!$A$10</definedName>
    <definedName name="label_Communalities" localSheetId="23">'CLR Factor'!$A$10</definedName>
    <definedName name="label_Communalities" localSheetId="26">'ILR Factor'!$A$6</definedName>
    <definedName name="label_Communality" localSheetId="20">'ALR Factor'!$H$86</definedName>
    <definedName name="label_Communality" localSheetId="23">'CLR Factor'!$H$86</definedName>
    <definedName name="label_Communality" localSheetId="26">'ILR Factor'!$D$30</definedName>
    <definedName name="label_Eigenvalue" localSheetId="20">'ALR Factor'!$B$49</definedName>
    <definedName name="label_Eigenvalue" localSheetId="23">'CLR Factor'!$B$49</definedName>
    <definedName name="label_Eigenvalue" localSheetId="26">'ILR Factor'!$B$19</definedName>
    <definedName name="label_Eigenvalues" localSheetId="20">'ALR Factor'!$A$48</definedName>
    <definedName name="label_Eigenvalues" localSheetId="23">'CLR Factor'!$A$48</definedName>
    <definedName name="label_Eigenvalues" localSheetId="26">'ILR Factor'!$A$18</definedName>
    <definedName name="label_estimated" localSheetId="20">'ALR Factor'!$B$12</definedName>
    <definedName name="label_estimated" localSheetId="23">'CLR Factor'!$B$12</definedName>
    <definedName name="label_estimated" localSheetId="26">'ILR Factor'!$B$8</definedName>
    <definedName name="label_Factor_Analysis" localSheetId="20">'ALR Factor'!$A$5</definedName>
    <definedName name="label_Factor_Analysis" localSheetId="23">'CLR Factor'!$A$5</definedName>
    <definedName name="label_Factor_Analysis" localSheetId="26">'ILR Factor'!$A$1</definedName>
    <definedName name="label_Factor1" localSheetId="20">'ALR Factor'!$A$49</definedName>
    <definedName name="label_Factor1" localSheetId="23">'CLR Factor'!$A$49</definedName>
    <definedName name="label_Factor1" localSheetId="26">'ILR Factor'!$A$19</definedName>
    <definedName name="label_Percent_cumulative" localSheetId="20">'ALR Factor'!$D$49</definedName>
    <definedName name="label_Percent_cumulative" localSheetId="23">'CLR Factor'!$D$49</definedName>
    <definedName name="label_Percent_cumulative" localSheetId="26">'ILR Factor'!$D$19</definedName>
    <definedName name="label_Percent_of_Variance" localSheetId="20">'ALR Factor'!$A$121</definedName>
    <definedName name="label_Percent_of_Variance" localSheetId="23">'CLR Factor'!$A$121</definedName>
    <definedName name="label_Percent_of_Variance" localSheetId="26">'ILR Factor'!$A$39</definedName>
    <definedName name="label_Sum_of_Squares" localSheetId="20">'ALR Factor'!$A$120</definedName>
    <definedName name="label_Sum_of_Squares" localSheetId="23">'CLR Factor'!$A$120</definedName>
    <definedName name="label_Sum_of_Squares" localSheetId="26">'ILR Factor'!$A$38</definedName>
    <definedName name="label_Valid_cases" localSheetId="20">'ALR Factor'!$A$7</definedName>
    <definedName name="label_Valid_cases" localSheetId="23">'CLR Factor'!$A$7</definedName>
    <definedName name="label_Valid_cases" localSheetId="26">'ILR Factor'!$A$3</definedName>
    <definedName name="label_Variance_percent" localSheetId="20">'ALR Factor'!$C$49</definedName>
    <definedName name="label_Variance_percent" localSheetId="23">'CLR Factor'!$C$49</definedName>
    <definedName name="label_Variance_percent" localSheetId="26">'ILR Factor'!$C$19</definedName>
    <definedName name="label_X_Axis" localSheetId="20">'ALR Factor'!$E$125</definedName>
    <definedName name="label_X_Axis" localSheetId="23">'CLR Factor'!$E$125</definedName>
    <definedName name="label_X_Axis" localSheetId="26">'ILR Factor'!$E$43</definedName>
    <definedName name="label_Y_Axis" localSheetId="20">'ALR Factor'!$E$126</definedName>
    <definedName name="label_Y_Axis" localSheetId="23">'CLR Factor'!$E$126</definedName>
    <definedName name="label_Y_Axis" localSheetId="26">'ILR Factor'!$E$44</definedName>
    <definedName name="LastScore" localSheetId="20">'ALR Factor'!$B$355</definedName>
    <definedName name="LastScore" localSheetId="23">'CLR Factor'!$B$355</definedName>
    <definedName name="LastScore" localSheetId="26">'ILR Factor'!$B$273</definedName>
    <definedName name="LineCharts">#REF!</definedName>
    <definedName name="Load" localSheetId="20">'ALR Factor'!$B$87</definedName>
    <definedName name="Load" localSheetId="23">'CLR Factor'!$B$87</definedName>
    <definedName name="Load" localSheetId="26">'ILR Factor'!$B$31</definedName>
    <definedName name="LoadFactor" localSheetId="20">'ALR Factor'!$B$86</definedName>
    <definedName name="LoadFactor" localSheetId="23">'CLR Factor'!$B$86</definedName>
    <definedName name="LoadFactor" localSheetId="26">'ILR Factor'!$B$30</definedName>
    <definedName name="LoadLastCol" localSheetId="20">'ALR Factor'!$I$86</definedName>
    <definedName name="LoadLastCol" localSheetId="23">'CLR Factor'!$I$86</definedName>
    <definedName name="LoadLastCol" localSheetId="26">'ILR Factor'!$E$30</definedName>
    <definedName name="LoadLastFactor" localSheetId="20">'ALR Factor'!$H$86</definedName>
    <definedName name="LoadLastFactor" localSheetId="23">'CLR Factor'!$H$86</definedName>
    <definedName name="LoadLastFactor" localSheetId="26">'ILR Factor'!$D$30</definedName>
    <definedName name="LoadLastRow" localSheetId="20">'ALR Factor'!$A$119</definedName>
    <definedName name="LoadLastRow" localSheetId="23">'CLR Factor'!$A$119</definedName>
    <definedName name="LoadLastRow" localSheetId="26">'ILR Factor'!$A$37</definedName>
    <definedName name="LoadLastVar" localSheetId="20">'ALR Factor'!$A$118</definedName>
    <definedName name="LoadLastVar" localSheetId="23">'CLR Factor'!$A$118</definedName>
    <definedName name="LoadLastVar" localSheetId="26">'ILR Factor'!$A$36</definedName>
    <definedName name="LoadVar" localSheetId="20">'ALR Factor'!$A$87</definedName>
    <definedName name="LoadVar" localSheetId="23">'CLR Factor'!$A$87</definedName>
    <definedName name="LoadVar" localSheetId="26">'ILR Factor'!$A$31</definedName>
    <definedName name="LogScale">#REF!</definedName>
    <definedName name="MakeCommColsRowBegin" localSheetId="20">'ALR Factor'!$A$12</definedName>
    <definedName name="MakeCommColsRowBegin" localSheetId="23">'CLR Factor'!$A$12</definedName>
    <definedName name="MakeCommColsRowBegin" localSheetId="26">'ILR Factor'!$A$8</definedName>
    <definedName name="MakeLoadColsRowBegin" localSheetId="20">'ALR Factor'!$A$86</definedName>
    <definedName name="MakeLoadColsRowBegin" localSheetId="23">'CLR Factor'!$A$86</definedName>
    <definedName name="MakeLoadColsRowBegin" localSheetId="26">'ILR Factor'!$A$30</definedName>
    <definedName name="MakeLoadColsRowEnd" localSheetId="20">'ALR Factor'!$A$122</definedName>
    <definedName name="MakeLoadColsRowEnd" localSheetId="23">'CLR Factor'!$A$122</definedName>
    <definedName name="MakeLoadColsRowEnd" localSheetId="26">'ILR Factor'!$A$40</definedName>
    <definedName name="MakeScoreColsRowBegin" localSheetId="20">'ALR Factor'!$A$145</definedName>
    <definedName name="MakeScoreColsRowBegin" localSheetId="23">'CLR Factor'!$A$145</definedName>
    <definedName name="MakeScoreColsRowBegin" localSheetId="26">'ILR Factor'!$A$63</definedName>
    <definedName name="Markup">1.05</definedName>
    <definedName name="MrMaker">OFFSET('[1]Sparklines 2010+ Only'!$C$250,0,0,1,COUNT('[1]Sparklines 2010+ Only'!$250:$250))</definedName>
    <definedName name="NightGarden">OFFSET('[1]Sparklines 2010+ Only'!$C$251,0,0,1,COUNT('[1]Sparklines 2010+ Only'!$251:$251))</definedName>
    <definedName name="non_contiguous">#REF!</definedName>
    <definedName name="panel_chart">#REF!</definedName>
    <definedName name="PeppaPig">OFFSET('[1]Sparklines 2010+ Only'!$C$254,0,0,1,COUNT('[1]Sparklines 2010+ Only'!$254:$254))</definedName>
    <definedName name="PerfVsTarget">#REF!</definedName>
    <definedName name="RankingTricks">#REF!</definedName>
    <definedName name="Rotation" localSheetId="20">'ALR Factor'!$A$85</definedName>
    <definedName name="Rotation" localSheetId="23">'CLR Factor'!$A$85</definedName>
    <definedName name="Rotation" localSheetId="26">'ILR Factor'!$A$29</definedName>
    <definedName name="Score" localSheetId="20">'ALR Factor'!$B$146</definedName>
    <definedName name="Score" localSheetId="23">'CLR Factor'!$B$146</definedName>
    <definedName name="Score" localSheetId="26">'ILR Factor'!$B$64</definedName>
    <definedName name="ScoreFactor" localSheetId="20">'ALR Factor'!$B$145</definedName>
    <definedName name="ScoreFactor" localSheetId="23">'CLR Factor'!$B$145</definedName>
    <definedName name="ScoreFactor" localSheetId="26">'ILR Factor'!$B$63</definedName>
    <definedName name="ScoreLastCol" localSheetId="20">'ALR Factor'!$H$145</definedName>
    <definedName name="ScoreLastCol" localSheetId="23">'CLR Factor'!$H$145</definedName>
    <definedName name="ScoreLastCol" localSheetId="26">'ILR Factor'!$D$63</definedName>
    <definedName name="ScoreLastFactor" localSheetId="20">'ALR Factor'!$G$145</definedName>
    <definedName name="ScoreLastFactor" localSheetId="23">'CLR Factor'!$G$145</definedName>
    <definedName name="ScoreLastFactor" localSheetId="26">'ILR Factor'!$C$63</definedName>
    <definedName name="ScoreLastRow" localSheetId="20">'ALR Factor'!$A$356</definedName>
    <definedName name="ScoreLastRow" localSheetId="23">'CLR Factor'!$A$356</definedName>
    <definedName name="ScoreLastRow" localSheetId="26">'ILR Factor'!$A$274</definedName>
    <definedName name="SecondaryAxis">#REF!</definedName>
    <definedName name="SmoothData">#REF!</definedName>
    <definedName name="SpiderMan">OFFSET('[1]Sparklines 2010+ Only'!$C$252,0,0,1,COUNT('[1]Sparklines 2010+ Only'!$252:$252))</definedName>
    <definedName name="Sum" localSheetId="20">'ALR Factor'!$B$120</definedName>
    <definedName name="Sum" localSheetId="23">'CLR Factor'!$B$120</definedName>
    <definedName name="Sum" localSheetId="26">'ILR Factor'!$B$38</definedName>
    <definedName name="TargetVActual">#REF!</definedName>
    <definedName name="TopBottomRank">#REF!</definedName>
    <definedName name="TrendTricks">#REF!</definedName>
    <definedName name="TwoDataSets">#REF!</definedName>
    <definedName name="Variance" localSheetId="20">'ALR Factor'!$C$51</definedName>
    <definedName name="Variance" localSheetId="23">'CLR Factor'!$C$51</definedName>
    <definedName name="Variance" localSheetId="26">'ILR Factor'!$C$21</definedName>
    <definedName name="VarianceCum" localSheetId="20">'ALR Factor'!$D$51</definedName>
    <definedName name="VarianceCum" localSheetId="23">'CLR Factor'!$D$51</definedName>
    <definedName name="VarianceCum" localSheetId="26">'ILR Factor'!$D$21</definedName>
    <definedName name="Wiggles">OFFSET('[1]Sparklines 2010+ Only'!$C$253,0,0,1,COUNT('[1]Sparklines 2010+ Only'!$253:$253))</definedName>
    <definedName name="wsDatabase">ILR!$G$4:$M$214</definedName>
    <definedName name="wsParameters" localSheetId="20">'ALR Factor'!$A$6</definedName>
    <definedName name="wsParameters" localSheetId="23">'CLR Factor'!$A$6</definedName>
    <definedName name="wsParameters" localSheetId="26">'ILR Factor'!$A$2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1" i="26" l="1"/>
  <c r="E131" i="26"/>
  <c r="F131" i="26"/>
  <c r="G131" i="26"/>
  <c r="H131" i="26"/>
  <c r="I131" i="26"/>
  <c r="J131" i="26"/>
  <c r="K131" i="26"/>
  <c r="L131" i="26"/>
  <c r="M131" i="26"/>
  <c r="N131" i="26"/>
  <c r="D132" i="26"/>
  <c r="E132" i="26"/>
  <c r="F132" i="26"/>
  <c r="G132" i="26"/>
  <c r="H132" i="26"/>
  <c r="I132" i="26"/>
  <c r="J132" i="26"/>
  <c r="K132" i="26"/>
  <c r="L132" i="26"/>
  <c r="M132" i="26"/>
  <c r="N132" i="26"/>
  <c r="D133" i="26"/>
  <c r="E133" i="26"/>
  <c r="F133" i="26"/>
  <c r="G133" i="26"/>
  <c r="H133" i="26"/>
  <c r="I133" i="26"/>
  <c r="J133" i="26"/>
  <c r="K133" i="26"/>
  <c r="L133" i="26"/>
  <c r="M133" i="26"/>
  <c r="N133" i="26"/>
  <c r="D134" i="26"/>
  <c r="E134" i="26"/>
  <c r="F134" i="26"/>
  <c r="G134" i="26"/>
  <c r="H134" i="26"/>
  <c r="I134" i="26"/>
  <c r="J134" i="26"/>
  <c r="K134" i="26"/>
  <c r="L134" i="26"/>
  <c r="M134" i="26"/>
  <c r="N134" i="26"/>
  <c r="D135" i="26"/>
  <c r="E135" i="26"/>
  <c r="F135" i="26"/>
  <c r="G135" i="26"/>
  <c r="H135" i="26"/>
  <c r="I135" i="26"/>
  <c r="J135" i="26"/>
  <c r="K135" i="26"/>
  <c r="L135" i="26"/>
  <c r="M135" i="26"/>
  <c r="N135" i="26"/>
  <c r="D136" i="26"/>
  <c r="E136" i="26"/>
  <c r="F136" i="26"/>
  <c r="G136" i="26"/>
  <c r="H136" i="26"/>
  <c r="I136" i="26"/>
  <c r="J136" i="26"/>
  <c r="K136" i="26"/>
  <c r="L136" i="26"/>
  <c r="M136" i="26"/>
  <c r="N136" i="26"/>
  <c r="D137" i="26"/>
  <c r="E137" i="26"/>
  <c r="F137" i="26"/>
  <c r="G137" i="26"/>
  <c r="H137" i="26"/>
  <c r="I137" i="26"/>
  <c r="J137" i="26"/>
  <c r="K137" i="26"/>
  <c r="L137" i="26"/>
  <c r="M137" i="26"/>
  <c r="N137" i="26"/>
  <c r="D138" i="26"/>
  <c r="E138" i="26"/>
  <c r="F138" i="26"/>
  <c r="G138" i="26"/>
  <c r="H138" i="26"/>
  <c r="I138" i="26"/>
  <c r="J138" i="26"/>
  <c r="K138" i="26"/>
  <c r="L138" i="26"/>
  <c r="M138" i="26"/>
  <c r="N138" i="26"/>
  <c r="D139" i="26"/>
  <c r="E139" i="26"/>
  <c r="F139" i="26"/>
  <c r="G139" i="26"/>
  <c r="H139" i="26"/>
  <c r="I139" i="26"/>
  <c r="J139" i="26"/>
  <c r="K139" i="26"/>
  <c r="L139" i="26"/>
  <c r="M139" i="26"/>
  <c r="N139" i="26"/>
  <c r="D140" i="26"/>
  <c r="E140" i="26"/>
  <c r="F140" i="26"/>
  <c r="G140" i="26"/>
  <c r="H140" i="26"/>
  <c r="I140" i="26"/>
  <c r="J140" i="26"/>
  <c r="K140" i="26"/>
  <c r="L140" i="26"/>
  <c r="M140" i="26"/>
  <c r="N140" i="26"/>
  <c r="D141" i="26"/>
  <c r="E141" i="26"/>
  <c r="F141" i="26"/>
  <c r="G141" i="26"/>
  <c r="H141" i="26"/>
  <c r="I141" i="26"/>
  <c r="J141" i="26"/>
  <c r="K141" i="26"/>
  <c r="L141" i="26"/>
  <c r="M141" i="26"/>
  <c r="N141" i="26"/>
  <c r="D142" i="26"/>
  <c r="E142" i="26"/>
  <c r="F142" i="26"/>
  <c r="G142" i="26"/>
  <c r="H142" i="26"/>
  <c r="I142" i="26"/>
  <c r="J142" i="26"/>
  <c r="K142" i="26"/>
  <c r="L142" i="26"/>
  <c r="M142" i="26"/>
  <c r="N142" i="26"/>
  <c r="D143" i="26"/>
  <c r="E143" i="26"/>
  <c r="F143" i="26"/>
  <c r="G143" i="26"/>
  <c r="H143" i="26"/>
  <c r="I143" i="26"/>
  <c r="J143" i="26"/>
  <c r="K143" i="26"/>
  <c r="L143" i="26"/>
  <c r="M143" i="26"/>
  <c r="N143" i="26"/>
  <c r="D144" i="26"/>
  <c r="E144" i="26"/>
  <c r="F144" i="26"/>
  <c r="G144" i="26"/>
  <c r="H144" i="26"/>
  <c r="I144" i="26"/>
  <c r="J144" i="26"/>
  <c r="K144" i="26"/>
  <c r="L144" i="26"/>
  <c r="M144" i="26"/>
  <c r="N144" i="26"/>
  <c r="D145" i="26"/>
  <c r="E145" i="26"/>
  <c r="F145" i="26"/>
  <c r="G145" i="26"/>
  <c r="H145" i="26"/>
  <c r="I145" i="26"/>
  <c r="J145" i="26"/>
  <c r="K145" i="26"/>
  <c r="L145" i="26"/>
  <c r="M145" i="26"/>
  <c r="N145" i="26"/>
  <c r="D146" i="26"/>
  <c r="E146" i="26"/>
  <c r="F146" i="26"/>
  <c r="G146" i="26"/>
  <c r="H146" i="26"/>
  <c r="I146" i="26"/>
  <c r="J146" i="26"/>
  <c r="K146" i="26"/>
  <c r="L146" i="26"/>
  <c r="M146" i="26"/>
  <c r="N146" i="26"/>
  <c r="D147" i="26"/>
  <c r="E147" i="26"/>
  <c r="F147" i="26"/>
  <c r="G147" i="26"/>
  <c r="H147" i="26"/>
  <c r="I147" i="26"/>
  <c r="J147" i="26"/>
  <c r="K147" i="26"/>
  <c r="L147" i="26"/>
  <c r="M147" i="26"/>
  <c r="N147" i="26"/>
  <c r="D148" i="26"/>
  <c r="E148" i="26"/>
  <c r="F148" i="26"/>
  <c r="G148" i="26"/>
  <c r="H148" i="26"/>
  <c r="I148" i="26"/>
  <c r="J148" i="26"/>
  <c r="K148" i="26"/>
  <c r="L148" i="26"/>
  <c r="M148" i="26"/>
  <c r="N148" i="26"/>
  <c r="D149" i="26"/>
  <c r="E149" i="26"/>
  <c r="F149" i="26"/>
  <c r="G149" i="26"/>
  <c r="H149" i="26"/>
  <c r="I149" i="26"/>
  <c r="J149" i="26"/>
  <c r="K149" i="26"/>
  <c r="L149" i="26"/>
  <c r="M149" i="26"/>
  <c r="N149" i="26"/>
  <c r="D150" i="26"/>
  <c r="E150" i="26"/>
  <c r="F150" i="26"/>
  <c r="G150" i="26"/>
  <c r="H150" i="26"/>
  <c r="I150" i="26"/>
  <c r="J150" i="26"/>
  <c r="K150" i="26"/>
  <c r="L150" i="26"/>
  <c r="M150" i="26"/>
  <c r="N150" i="26"/>
  <c r="D151" i="26"/>
  <c r="E151" i="26"/>
  <c r="F151" i="26"/>
  <c r="G151" i="26"/>
  <c r="H151" i="26"/>
  <c r="I151" i="26"/>
  <c r="J151" i="26"/>
  <c r="K151" i="26"/>
  <c r="L151" i="26"/>
  <c r="M151" i="26"/>
  <c r="N151" i="26"/>
  <c r="D152" i="26"/>
  <c r="E152" i="26"/>
  <c r="F152" i="26"/>
  <c r="G152" i="26"/>
  <c r="H152" i="26"/>
  <c r="I152" i="26"/>
  <c r="J152" i="26"/>
  <c r="K152" i="26"/>
  <c r="L152" i="26"/>
  <c r="M152" i="26"/>
  <c r="N152" i="26"/>
  <c r="D153" i="26"/>
  <c r="E153" i="26"/>
  <c r="F153" i="26"/>
  <c r="G153" i="26"/>
  <c r="H153" i="26"/>
  <c r="I153" i="26"/>
  <c r="J153" i="26"/>
  <c r="K153" i="26"/>
  <c r="L153" i="26"/>
  <c r="M153" i="26"/>
  <c r="N153" i="26"/>
  <c r="D154" i="26"/>
  <c r="E154" i="26"/>
  <c r="F154" i="26"/>
  <c r="G154" i="26"/>
  <c r="H154" i="26"/>
  <c r="I154" i="26"/>
  <c r="J154" i="26"/>
  <c r="K154" i="26"/>
  <c r="L154" i="26"/>
  <c r="M154" i="26"/>
  <c r="N154" i="26"/>
  <c r="D155" i="26"/>
  <c r="E155" i="26"/>
  <c r="F155" i="26"/>
  <c r="G155" i="26"/>
  <c r="H155" i="26"/>
  <c r="I155" i="26"/>
  <c r="J155" i="26"/>
  <c r="K155" i="26"/>
  <c r="L155" i="26"/>
  <c r="M155" i="26"/>
  <c r="N155" i="26"/>
  <c r="D156" i="26"/>
  <c r="E156" i="26"/>
  <c r="F156" i="26"/>
  <c r="G156" i="26"/>
  <c r="H156" i="26"/>
  <c r="I156" i="26"/>
  <c r="J156" i="26"/>
  <c r="K156" i="26"/>
  <c r="L156" i="26"/>
  <c r="M156" i="26"/>
  <c r="N156" i="26"/>
  <c r="D157" i="26"/>
  <c r="E157" i="26"/>
  <c r="F157" i="26"/>
  <c r="G157" i="26"/>
  <c r="H157" i="26"/>
  <c r="I157" i="26"/>
  <c r="J157" i="26"/>
  <c r="K157" i="26"/>
  <c r="L157" i="26"/>
  <c r="M157" i="26"/>
  <c r="N157" i="26"/>
  <c r="D158" i="26"/>
  <c r="E158" i="26"/>
  <c r="F158" i="26"/>
  <c r="G158" i="26"/>
  <c r="H158" i="26"/>
  <c r="I158" i="26"/>
  <c r="J158" i="26"/>
  <c r="K158" i="26"/>
  <c r="L158" i="26"/>
  <c r="M158" i="26"/>
  <c r="N158" i="26"/>
  <c r="D159" i="26"/>
  <c r="E159" i="26"/>
  <c r="F159" i="26"/>
  <c r="G159" i="26"/>
  <c r="H159" i="26"/>
  <c r="I159" i="26"/>
  <c r="J159" i="26"/>
  <c r="K159" i="26"/>
  <c r="L159" i="26"/>
  <c r="M159" i="26"/>
  <c r="N159" i="26"/>
  <c r="D160" i="26"/>
  <c r="E160" i="26"/>
  <c r="F160" i="26"/>
  <c r="G160" i="26"/>
  <c r="H160" i="26"/>
  <c r="I160" i="26"/>
  <c r="J160" i="26"/>
  <c r="K160" i="26"/>
  <c r="L160" i="26"/>
  <c r="M160" i="26"/>
  <c r="N160" i="26"/>
  <c r="D161" i="26"/>
  <c r="E161" i="26"/>
  <c r="F161" i="26"/>
  <c r="G161" i="26"/>
  <c r="H161" i="26"/>
  <c r="I161" i="26"/>
  <c r="J161" i="26"/>
  <c r="K161" i="26"/>
  <c r="L161" i="26"/>
  <c r="M161" i="26"/>
  <c r="N161" i="26"/>
  <c r="D162" i="26"/>
  <c r="E162" i="26"/>
  <c r="F162" i="26"/>
  <c r="G162" i="26"/>
  <c r="H162" i="26"/>
  <c r="I162" i="26"/>
  <c r="J162" i="26"/>
  <c r="K162" i="26"/>
  <c r="L162" i="26"/>
  <c r="M162" i="26"/>
  <c r="N162" i="26"/>
  <c r="D163" i="26"/>
  <c r="E163" i="26"/>
  <c r="F163" i="26"/>
  <c r="G163" i="26"/>
  <c r="H163" i="26"/>
  <c r="I163" i="26"/>
  <c r="J163" i="26"/>
  <c r="K163" i="26"/>
  <c r="L163" i="26"/>
  <c r="M163" i="26"/>
  <c r="N163" i="26"/>
  <c r="D164" i="26"/>
  <c r="E164" i="26"/>
  <c r="F164" i="26"/>
  <c r="G164" i="26"/>
  <c r="H164" i="26"/>
  <c r="I164" i="26"/>
  <c r="J164" i="26"/>
  <c r="K164" i="26"/>
  <c r="L164" i="26"/>
  <c r="M164" i="26"/>
  <c r="N164" i="26"/>
  <c r="D165" i="26"/>
  <c r="E165" i="26"/>
  <c r="F165" i="26"/>
  <c r="G165" i="26"/>
  <c r="H165" i="26"/>
  <c r="I165" i="26"/>
  <c r="J165" i="26"/>
  <c r="K165" i="26"/>
  <c r="L165" i="26"/>
  <c r="M165" i="26"/>
  <c r="N165" i="26"/>
  <c r="D166" i="26"/>
  <c r="E166" i="26"/>
  <c r="F166" i="26"/>
  <c r="G166" i="26"/>
  <c r="H166" i="26"/>
  <c r="I166" i="26"/>
  <c r="J166" i="26"/>
  <c r="K166" i="26"/>
  <c r="L166" i="26"/>
  <c r="M166" i="26"/>
  <c r="N166" i="26"/>
  <c r="D167" i="26"/>
  <c r="E167" i="26"/>
  <c r="F167" i="26"/>
  <c r="G167" i="26"/>
  <c r="H167" i="26"/>
  <c r="I167" i="26"/>
  <c r="J167" i="26"/>
  <c r="K167" i="26"/>
  <c r="L167" i="26"/>
  <c r="M167" i="26"/>
  <c r="N167" i="26"/>
  <c r="D168" i="26"/>
  <c r="E168" i="26"/>
  <c r="F168" i="26"/>
  <c r="G168" i="26"/>
  <c r="H168" i="26"/>
  <c r="I168" i="26"/>
  <c r="J168" i="26"/>
  <c r="K168" i="26"/>
  <c r="L168" i="26"/>
  <c r="M168" i="26"/>
  <c r="N168" i="26"/>
  <c r="D169" i="26"/>
  <c r="E169" i="26"/>
  <c r="F169" i="26"/>
  <c r="G169" i="26"/>
  <c r="H169" i="26"/>
  <c r="I169" i="26"/>
  <c r="J169" i="26"/>
  <c r="K169" i="26"/>
  <c r="L169" i="26"/>
  <c r="M169" i="26"/>
  <c r="N169" i="26"/>
  <c r="D170" i="26"/>
  <c r="E170" i="26"/>
  <c r="F170" i="26"/>
  <c r="G170" i="26"/>
  <c r="H170" i="26"/>
  <c r="I170" i="26"/>
  <c r="J170" i="26"/>
  <c r="K170" i="26"/>
  <c r="L170" i="26"/>
  <c r="M170" i="26"/>
  <c r="N170" i="26"/>
  <c r="D171" i="26"/>
  <c r="E171" i="26"/>
  <c r="F171" i="26"/>
  <c r="G171" i="26"/>
  <c r="H171" i="26"/>
  <c r="I171" i="26"/>
  <c r="J171" i="26"/>
  <c r="K171" i="26"/>
  <c r="L171" i="26"/>
  <c r="M171" i="26"/>
  <c r="N171" i="26"/>
  <c r="D172" i="26"/>
  <c r="E172" i="26"/>
  <c r="F172" i="26"/>
  <c r="G172" i="26"/>
  <c r="H172" i="26"/>
  <c r="I172" i="26"/>
  <c r="J172" i="26"/>
  <c r="K172" i="26"/>
  <c r="L172" i="26"/>
  <c r="M172" i="26"/>
  <c r="N172" i="26"/>
  <c r="D173" i="26"/>
  <c r="E173" i="26"/>
  <c r="F173" i="26"/>
  <c r="G173" i="26"/>
  <c r="H173" i="26"/>
  <c r="I173" i="26"/>
  <c r="J173" i="26"/>
  <c r="K173" i="26"/>
  <c r="L173" i="26"/>
  <c r="M173" i="26"/>
  <c r="N173" i="26"/>
  <c r="D174" i="26"/>
  <c r="E174" i="26"/>
  <c r="F174" i="26"/>
  <c r="G174" i="26"/>
  <c r="H174" i="26"/>
  <c r="I174" i="26"/>
  <c r="J174" i="26"/>
  <c r="K174" i="26"/>
  <c r="L174" i="26"/>
  <c r="M174" i="26"/>
  <c r="N174" i="26"/>
  <c r="D175" i="26"/>
  <c r="E175" i="26"/>
  <c r="F175" i="26"/>
  <c r="G175" i="26"/>
  <c r="H175" i="26"/>
  <c r="I175" i="26"/>
  <c r="J175" i="26"/>
  <c r="K175" i="26"/>
  <c r="L175" i="26"/>
  <c r="M175" i="26"/>
  <c r="N175" i="26"/>
  <c r="D176" i="26"/>
  <c r="E176" i="26"/>
  <c r="F176" i="26"/>
  <c r="G176" i="26"/>
  <c r="H176" i="26"/>
  <c r="I176" i="26"/>
  <c r="J176" i="26"/>
  <c r="K176" i="26"/>
  <c r="L176" i="26"/>
  <c r="M176" i="26"/>
  <c r="N176" i="26"/>
  <c r="D177" i="26"/>
  <c r="E177" i="26"/>
  <c r="F177" i="26"/>
  <c r="G177" i="26"/>
  <c r="H177" i="26"/>
  <c r="I177" i="26"/>
  <c r="J177" i="26"/>
  <c r="K177" i="26"/>
  <c r="L177" i="26"/>
  <c r="M177" i="26"/>
  <c r="N177" i="26"/>
  <c r="D178" i="26"/>
  <c r="E178" i="26"/>
  <c r="F178" i="26"/>
  <c r="G178" i="26"/>
  <c r="H178" i="26"/>
  <c r="I178" i="26"/>
  <c r="J178" i="26"/>
  <c r="K178" i="26"/>
  <c r="L178" i="26"/>
  <c r="M178" i="26"/>
  <c r="N178" i="26"/>
  <c r="D179" i="26"/>
  <c r="E179" i="26"/>
  <c r="F179" i="26"/>
  <c r="G179" i="26"/>
  <c r="H179" i="26"/>
  <c r="I179" i="26"/>
  <c r="J179" i="26"/>
  <c r="K179" i="26"/>
  <c r="L179" i="26"/>
  <c r="M179" i="26"/>
  <c r="N179" i="26"/>
  <c r="D180" i="26"/>
  <c r="E180" i="26"/>
  <c r="F180" i="26"/>
  <c r="G180" i="26"/>
  <c r="H180" i="26"/>
  <c r="I180" i="26"/>
  <c r="J180" i="26"/>
  <c r="K180" i="26"/>
  <c r="L180" i="26"/>
  <c r="M180" i="26"/>
  <c r="N180" i="26"/>
  <c r="D181" i="26"/>
  <c r="E181" i="26"/>
  <c r="F181" i="26"/>
  <c r="G181" i="26"/>
  <c r="H181" i="26"/>
  <c r="I181" i="26"/>
  <c r="J181" i="26"/>
  <c r="K181" i="26"/>
  <c r="L181" i="26"/>
  <c r="M181" i="26"/>
  <c r="N181" i="26"/>
  <c r="D182" i="26"/>
  <c r="E182" i="26"/>
  <c r="F182" i="26"/>
  <c r="G182" i="26"/>
  <c r="H182" i="26"/>
  <c r="I182" i="26"/>
  <c r="J182" i="26"/>
  <c r="K182" i="26"/>
  <c r="L182" i="26"/>
  <c r="M182" i="26"/>
  <c r="N182" i="26"/>
  <c r="D183" i="26"/>
  <c r="E183" i="26"/>
  <c r="F183" i="26"/>
  <c r="G183" i="26"/>
  <c r="H183" i="26"/>
  <c r="I183" i="26"/>
  <c r="J183" i="26"/>
  <c r="K183" i="26"/>
  <c r="L183" i="26"/>
  <c r="M183" i="26"/>
  <c r="N183" i="26"/>
  <c r="D184" i="26"/>
  <c r="E184" i="26"/>
  <c r="F184" i="26"/>
  <c r="G184" i="26"/>
  <c r="H184" i="26"/>
  <c r="I184" i="26"/>
  <c r="J184" i="26"/>
  <c r="K184" i="26"/>
  <c r="L184" i="26"/>
  <c r="M184" i="26"/>
  <c r="N184" i="26"/>
  <c r="D185" i="26"/>
  <c r="E185" i="26"/>
  <c r="F185" i="26"/>
  <c r="G185" i="26"/>
  <c r="H185" i="26"/>
  <c r="I185" i="26"/>
  <c r="J185" i="26"/>
  <c r="K185" i="26"/>
  <c r="L185" i="26"/>
  <c r="M185" i="26"/>
  <c r="N185" i="26"/>
  <c r="D186" i="26"/>
  <c r="E186" i="26"/>
  <c r="F186" i="26"/>
  <c r="G186" i="26"/>
  <c r="H186" i="26"/>
  <c r="I186" i="26"/>
  <c r="J186" i="26"/>
  <c r="K186" i="26"/>
  <c r="L186" i="26"/>
  <c r="M186" i="26"/>
  <c r="N186" i="26"/>
  <c r="D187" i="26"/>
  <c r="E187" i="26"/>
  <c r="F187" i="26"/>
  <c r="G187" i="26"/>
  <c r="H187" i="26"/>
  <c r="I187" i="26"/>
  <c r="J187" i="26"/>
  <c r="K187" i="26"/>
  <c r="L187" i="26"/>
  <c r="M187" i="26"/>
  <c r="N187" i="26"/>
  <c r="D188" i="26"/>
  <c r="E188" i="26"/>
  <c r="F188" i="26"/>
  <c r="G188" i="26"/>
  <c r="H188" i="26"/>
  <c r="I188" i="26"/>
  <c r="J188" i="26"/>
  <c r="K188" i="26"/>
  <c r="L188" i="26"/>
  <c r="M188" i="26"/>
  <c r="N188" i="26"/>
  <c r="D189" i="26"/>
  <c r="E189" i="26"/>
  <c r="F189" i="26"/>
  <c r="G189" i="26"/>
  <c r="H189" i="26"/>
  <c r="I189" i="26"/>
  <c r="J189" i="26"/>
  <c r="K189" i="26"/>
  <c r="L189" i="26"/>
  <c r="M189" i="26"/>
  <c r="N189" i="26"/>
  <c r="D190" i="26"/>
  <c r="E190" i="26"/>
  <c r="F190" i="26"/>
  <c r="G190" i="26"/>
  <c r="H190" i="26"/>
  <c r="I190" i="26"/>
  <c r="J190" i="26"/>
  <c r="K190" i="26"/>
  <c r="L190" i="26"/>
  <c r="M190" i="26"/>
  <c r="N190" i="26"/>
  <c r="D191" i="26"/>
  <c r="E191" i="26"/>
  <c r="F191" i="26"/>
  <c r="G191" i="26"/>
  <c r="H191" i="26"/>
  <c r="I191" i="26"/>
  <c r="J191" i="26"/>
  <c r="K191" i="26"/>
  <c r="L191" i="26"/>
  <c r="M191" i="26"/>
  <c r="N191" i="26"/>
  <c r="D192" i="26"/>
  <c r="E192" i="26"/>
  <c r="F192" i="26"/>
  <c r="G192" i="26"/>
  <c r="H192" i="26"/>
  <c r="I192" i="26"/>
  <c r="J192" i="26"/>
  <c r="K192" i="26"/>
  <c r="L192" i="26"/>
  <c r="M192" i="26"/>
  <c r="N192" i="26"/>
  <c r="D193" i="26"/>
  <c r="E193" i="26"/>
  <c r="F193" i="26"/>
  <c r="G193" i="26"/>
  <c r="H193" i="26"/>
  <c r="I193" i="26"/>
  <c r="J193" i="26"/>
  <c r="K193" i="26"/>
  <c r="L193" i="26"/>
  <c r="M193" i="26"/>
  <c r="N193" i="26"/>
  <c r="D194" i="26"/>
  <c r="E194" i="26"/>
  <c r="F194" i="26"/>
  <c r="G194" i="26"/>
  <c r="H194" i="26"/>
  <c r="I194" i="26"/>
  <c r="J194" i="26"/>
  <c r="K194" i="26"/>
  <c r="L194" i="26"/>
  <c r="M194" i="26"/>
  <c r="N194" i="26"/>
  <c r="D195" i="26"/>
  <c r="E195" i="26"/>
  <c r="F195" i="26"/>
  <c r="G195" i="26"/>
  <c r="H195" i="26"/>
  <c r="I195" i="26"/>
  <c r="J195" i="26"/>
  <c r="K195" i="26"/>
  <c r="L195" i="26"/>
  <c r="M195" i="26"/>
  <c r="N195" i="26"/>
  <c r="D196" i="26"/>
  <c r="E196" i="26"/>
  <c r="F196" i="26"/>
  <c r="G196" i="26"/>
  <c r="H196" i="26"/>
  <c r="I196" i="26"/>
  <c r="J196" i="26"/>
  <c r="K196" i="26"/>
  <c r="L196" i="26"/>
  <c r="M196" i="26"/>
  <c r="N196" i="26"/>
  <c r="D197" i="26"/>
  <c r="E197" i="26"/>
  <c r="F197" i="26"/>
  <c r="G197" i="26"/>
  <c r="H197" i="26"/>
  <c r="I197" i="26"/>
  <c r="J197" i="26"/>
  <c r="K197" i="26"/>
  <c r="L197" i="26"/>
  <c r="M197" i="26"/>
  <c r="N197" i="26"/>
  <c r="D198" i="26"/>
  <c r="E198" i="26"/>
  <c r="F198" i="26"/>
  <c r="G198" i="26"/>
  <c r="H198" i="26"/>
  <c r="I198" i="26"/>
  <c r="J198" i="26"/>
  <c r="K198" i="26"/>
  <c r="L198" i="26"/>
  <c r="M198" i="26"/>
  <c r="N198" i="26"/>
  <c r="D199" i="26"/>
  <c r="E199" i="26"/>
  <c r="F199" i="26"/>
  <c r="G199" i="26"/>
  <c r="H199" i="26"/>
  <c r="I199" i="26"/>
  <c r="J199" i="26"/>
  <c r="K199" i="26"/>
  <c r="L199" i="26"/>
  <c r="M199" i="26"/>
  <c r="N199" i="26"/>
  <c r="D200" i="26"/>
  <c r="E200" i="26"/>
  <c r="F200" i="26"/>
  <c r="G200" i="26"/>
  <c r="H200" i="26"/>
  <c r="I200" i="26"/>
  <c r="J200" i="26"/>
  <c r="K200" i="26"/>
  <c r="L200" i="26"/>
  <c r="M200" i="26"/>
  <c r="N200" i="26"/>
  <c r="D201" i="26"/>
  <c r="E201" i="26"/>
  <c r="F201" i="26"/>
  <c r="G201" i="26"/>
  <c r="H201" i="26"/>
  <c r="I201" i="26"/>
  <c r="J201" i="26"/>
  <c r="K201" i="26"/>
  <c r="L201" i="26"/>
  <c r="M201" i="26"/>
  <c r="N201" i="26"/>
  <c r="D202" i="26"/>
  <c r="E202" i="26"/>
  <c r="F202" i="26"/>
  <c r="G202" i="26"/>
  <c r="H202" i="26"/>
  <c r="I202" i="26"/>
  <c r="J202" i="26"/>
  <c r="K202" i="26"/>
  <c r="L202" i="26"/>
  <c r="M202" i="26"/>
  <c r="N202" i="26"/>
  <c r="D203" i="26"/>
  <c r="E203" i="26"/>
  <c r="F203" i="26"/>
  <c r="G203" i="26"/>
  <c r="H203" i="26"/>
  <c r="I203" i="26"/>
  <c r="J203" i="26"/>
  <c r="K203" i="26"/>
  <c r="L203" i="26"/>
  <c r="M203" i="26"/>
  <c r="N203" i="26"/>
  <c r="D204" i="26"/>
  <c r="E204" i="26"/>
  <c r="F204" i="26"/>
  <c r="G204" i="26"/>
  <c r="H204" i="26"/>
  <c r="I204" i="26"/>
  <c r="J204" i="26"/>
  <c r="K204" i="26"/>
  <c r="L204" i="26"/>
  <c r="M204" i="26"/>
  <c r="N204" i="26"/>
  <c r="D205" i="26"/>
  <c r="E205" i="26"/>
  <c r="F205" i="26"/>
  <c r="G205" i="26"/>
  <c r="H205" i="26"/>
  <c r="I205" i="26"/>
  <c r="J205" i="26"/>
  <c r="K205" i="26"/>
  <c r="L205" i="26"/>
  <c r="M205" i="26"/>
  <c r="N205" i="26"/>
  <c r="D206" i="26"/>
  <c r="E206" i="26"/>
  <c r="F206" i="26"/>
  <c r="G206" i="26"/>
  <c r="H206" i="26"/>
  <c r="I206" i="26"/>
  <c r="J206" i="26"/>
  <c r="K206" i="26"/>
  <c r="L206" i="26"/>
  <c r="M206" i="26"/>
  <c r="N206" i="26"/>
  <c r="D207" i="26"/>
  <c r="E207" i="26"/>
  <c r="F207" i="26"/>
  <c r="G207" i="26"/>
  <c r="H207" i="26"/>
  <c r="I207" i="26"/>
  <c r="J207" i="26"/>
  <c r="K207" i="26"/>
  <c r="L207" i="26"/>
  <c r="M207" i="26"/>
  <c r="N207" i="26"/>
  <c r="D208" i="26"/>
  <c r="E208" i="26"/>
  <c r="F208" i="26"/>
  <c r="G208" i="26"/>
  <c r="H208" i="26"/>
  <c r="I208" i="26"/>
  <c r="J208" i="26"/>
  <c r="K208" i="26"/>
  <c r="L208" i="26"/>
  <c r="M208" i="26"/>
  <c r="N208" i="26"/>
  <c r="D209" i="26"/>
  <c r="E209" i="26"/>
  <c r="F209" i="26"/>
  <c r="G209" i="26"/>
  <c r="H209" i="26"/>
  <c r="I209" i="26"/>
  <c r="J209" i="26"/>
  <c r="K209" i="26"/>
  <c r="L209" i="26"/>
  <c r="M209" i="26"/>
  <c r="N209" i="26"/>
  <c r="D210" i="26"/>
  <c r="E210" i="26"/>
  <c r="F210" i="26"/>
  <c r="G210" i="26"/>
  <c r="H210" i="26"/>
  <c r="I210" i="26"/>
  <c r="J210" i="26"/>
  <c r="K210" i="26"/>
  <c r="L210" i="26"/>
  <c r="M210" i="26"/>
  <c r="N210" i="26"/>
  <c r="D211" i="26"/>
  <c r="E211" i="26"/>
  <c r="F211" i="26"/>
  <c r="G211" i="26"/>
  <c r="H211" i="26"/>
  <c r="I211" i="26"/>
  <c r="J211" i="26"/>
  <c r="K211" i="26"/>
  <c r="L211" i="26"/>
  <c r="M211" i="26"/>
  <c r="N211" i="26"/>
  <c r="D212" i="26"/>
  <c r="E212" i="26"/>
  <c r="F212" i="26"/>
  <c r="G212" i="26"/>
  <c r="H212" i="26"/>
  <c r="I212" i="26"/>
  <c r="J212" i="26"/>
  <c r="K212" i="26"/>
  <c r="L212" i="26"/>
  <c r="M212" i="26"/>
  <c r="N212" i="26"/>
  <c r="D213" i="26"/>
  <c r="E213" i="26"/>
  <c r="F213" i="26"/>
  <c r="G213" i="26"/>
  <c r="H213" i="26"/>
  <c r="I213" i="26"/>
  <c r="J213" i="26"/>
  <c r="K213" i="26"/>
  <c r="L213" i="26"/>
  <c r="M213" i="26"/>
  <c r="N213" i="26"/>
  <c r="D214" i="26"/>
  <c r="E214" i="26"/>
  <c r="F214" i="26"/>
  <c r="G214" i="26"/>
  <c r="H214" i="26"/>
  <c r="I214" i="26"/>
  <c r="J214" i="26"/>
  <c r="K214" i="26"/>
  <c r="L214" i="26"/>
  <c r="M214" i="26"/>
  <c r="N214" i="26"/>
  <c r="AH216" i="25"/>
  <c r="AL149" i="25" s="1"/>
  <c r="AI216" i="25"/>
  <c r="AM131" i="25" s="1"/>
  <c r="AO131" i="25" s="1"/>
  <c r="AJ216" i="25"/>
  <c r="AN132" i="25" s="1"/>
  <c r="AH217" i="25"/>
  <c r="AL146" i="25" s="1"/>
  <c r="AI217" i="25"/>
  <c r="AJ217" i="25"/>
  <c r="AN139" i="25" s="1"/>
  <c r="AK131" i="25"/>
  <c r="AL131" i="25"/>
  <c r="AN131" i="25"/>
  <c r="AK132" i="25"/>
  <c r="AL132" i="25"/>
  <c r="AM132" i="25"/>
  <c r="AK133" i="25"/>
  <c r="AL133" i="25"/>
  <c r="AM133" i="25"/>
  <c r="AN133" i="25"/>
  <c r="AK134" i="25"/>
  <c r="AL134" i="25"/>
  <c r="AM134" i="25"/>
  <c r="AK135" i="25"/>
  <c r="AL135" i="25"/>
  <c r="AM135" i="25"/>
  <c r="AO135" i="25" s="1"/>
  <c r="AN135" i="25"/>
  <c r="AK136" i="25"/>
  <c r="AL136" i="25"/>
  <c r="AM136" i="25"/>
  <c r="AK137" i="25"/>
  <c r="AL137" i="25"/>
  <c r="AM137" i="25"/>
  <c r="AN137" i="25"/>
  <c r="AK138" i="25"/>
  <c r="AL138" i="25"/>
  <c r="AN138" i="25"/>
  <c r="AK139" i="25"/>
  <c r="AL139" i="25"/>
  <c r="AM139" i="25"/>
  <c r="AO139" i="25" s="1"/>
  <c r="AK140" i="25"/>
  <c r="AL140" i="25"/>
  <c r="AM140" i="25"/>
  <c r="AN140" i="25"/>
  <c r="AK141" i="25"/>
  <c r="AL141" i="25"/>
  <c r="AM141" i="25"/>
  <c r="AN141" i="25"/>
  <c r="AO141" i="25" s="1"/>
  <c r="AK142" i="25"/>
  <c r="AL142" i="25"/>
  <c r="AM142" i="25"/>
  <c r="AN142" i="25"/>
  <c r="AK143" i="25"/>
  <c r="AL143" i="25"/>
  <c r="AM143" i="25"/>
  <c r="AN143" i="25"/>
  <c r="AK144" i="25"/>
  <c r="AL144" i="25"/>
  <c r="AM144" i="25"/>
  <c r="AN144" i="25"/>
  <c r="AO144" i="25" s="1"/>
  <c r="AK145" i="25"/>
  <c r="AM145" i="25"/>
  <c r="AK146" i="25"/>
  <c r="AM146" i="25"/>
  <c r="AO146" i="25" s="1"/>
  <c r="AN146" i="25"/>
  <c r="AK147" i="25"/>
  <c r="AN147" i="25"/>
  <c r="AK148" i="25"/>
  <c r="AM148" i="25"/>
  <c r="AO148" i="25" s="1"/>
  <c r="AN148" i="25"/>
  <c r="AK149" i="25"/>
  <c r="AM149" i="25"/>
  <c r="AN149" i="25"/>
  <c r="AK150" i="25"/>
  <c r="AL150" i="25"/>
  <c r="AM150" i="25"/>
  <c r="AO150" i="25" s="1"/>
  <c r="AN150" i="25"/>
  <c r="AK151" i="25"/>
  <c r="AM151" i="25"/>
  <c r="AO151" i="25" s="1"/>
  <c r="AN151" i="25"/>
  <c r="AK152" i="25"/>
  <c r="AM152" i="25"/>
  <c r="AO152" i="25" s="1"/>
  <c r="AN152" i="25"/>
  <c r="AK153" i="25"/>
  <c r="AL153" i="25"/>
  <c r="AM153" i="25"/>
  <c r="AN153" i="25"/>
  <c r="AK154" i="25"/>
  <c r="AL154" i="25"/>
  <c r="AM154" i="25"/>
  <c r="AO154" i="25" s="1"/>
  <c r="AN154" i="25"/>
  <c r="AK155" i="25"/>
  <c r="AM155" i="25"/>
  <c r="AO155" i="25" s="1"/>
  <c r="AN155" i="25"/>
  <c r="AK156" i="25"/>
  <c r="AN156" i="25"/>
  <c r="AK157" i="25"/>
  <c r="AL157" i="25"/>
  <c r="AM157" i="25"/>
  <c r="AN157" i="25"/>
  <c r="AO157" i="25" s="1"/>
  <c r="AK158" i="25"/>
  <c r="AL158" i="25"/>
  <c r="AN158" i="25"/>
  <c r="AK159" i="25"/>
  <c r="AL159" i="25"/>
  <c r="AM159" i="25"/>
  <c r="AN159" i="25"/>
  <c r="AK160" i="25"/>
  <c r="AL160" i="25"/>
  <c r="AN160" i="25"/>
  <c r="AK161" i="25"/>
  <c r="AL161" i="25"/>
  <c r="AM161" i="25"/>
  <c r="AO161" i="25" s="1"/>
  <c r="AN161" i="25"/>
  <c r="AK162" i="25"/>
  <c r="AM162" i="25"/>
  <c r="AO162" i="25" s="1"/>
  <c r="AN162" i="25"/>
  <c r="AK163" i="25"/>
  <c r="AL163" i="25"/>
  <c r="AM163" i="25"/>
  <c r="AO163" i="25" s="1"/>
  <c r="AN163" i="25"/>
  <c r="AK164" i="25"/>
  <c r="AM164" i="25"/>
  <c r="AO164" i="25" s="1"/>
  <c r="AN164" i="25"/>
  <c r="AK165" i="25"/>
  <c r="AM165" i="25"/>
  <c r="AK166" i="25"/>
  <c r="AM166" i="25"/>
  <c r="AO166" i="25" s="1"/>
  <c r="AN166" i="25"/>
  <c r="AK167" i="25"/>
  <c r="AM167" i="25"/>
  <c r="AK168" i="25"/>
  <c r="AM168" i="25"/>
  <c r="AN168" i="25"/>
  <c r="AO168" i="25"/>
  <c r="AK169" i="25"/>
  <c r="AL169" i="25"/>
  <c r="AN169" i="25"/>
  <c r="AK170" i="25"/>
  <c r="AL170" i="25"/>
  <c r="AM170" i="25"/>
  <c r="AO170" i="25" s="1"/>
  <c r="AN170" i="25"/>
  <c r="AK171" i="25"/>
  <c r="AL171" i="25"/>
  <c r="AM171" i="25"/>
  <c r="AO171" i="25" s="1"/>
  <c r="AN171" i="25"/>
  <c r="AK172" i="25"/>
  <c r="AL172" i="25"/>
  <c r="AM172" i="25"/>
  <c r="AN172" i="25"/>
  <c r="AK173" i="25"/>
  <c r="AL173" i="25"/>
  <c r="AM173" i="25"/>
  <c r="AN173" i="25"/>
  <c r="AK174" i="25"/>
  <c r="AL174" i="25"/>
  <c r="AM174" i="25"/>
  <c r="AN174" i="25"/>
  <c r="AO174" i="25" s="1"/>
  <c r="AK175" i="25"/>
  <c r="AL175" i="25"/>
  <c r="AM175" i="25"/>
  <c r="AN175" i="25"/>
  <c r="AO175" i="25" s="1"/>
  <c r="AK176" i="25"/>
  <c r="AL176" i="25"/>
  <c r="AM176" i="25"/>
  <c r="AO176" i="25" s="1"/>
  <c r="AN176" i="25"/>
  <c r="AK177" i="25"/>
  <c r="AL177" i="25"/>
  <c r="AM177" i="25"/>
  <c r="AO177" i="25" s="1"/>
  <c r="AN177" i="25"/>
  <c r="AK178" i="25"/>
  <c r="AL178" i="25"/>
  <c r="AM178" i="25"/>
  <c r="AN178" i="25"/>
  <c r="AO178" i="25"/>
  <c r="AK179" i="25"/>
  <c r="AL179" i="25"/>
  <c r="AM179" i="25"/>
  <c r="AO179" i="25" s="1"/>
  <c r="AN179" i="25"/>
  <c r="AK180" i="25"/>
  <c r="AL180" i="25"/>
  <c r="AM180" i="25"/>
  <c r="AO180" i="25" s="1"/>
  <c r="AN180" i="25"/>
  <c r="AK181" i="25"/>
  <c r="AL181" i="25"/>
  <c r="AM181" i="25"/>
  <c r="AN181" i="25"/>
  <c r="AK182" i="25"/>
  <c r="AL182" i="25"/>
  <c r="AM182" i="25"/>
  <c r="AO182" i="25" s="1"/>
  <c r="AN182" i="25"/>
  <c r="AK183" i="25"/>
  <c r="AL183" i="25"/>
  <c r="AM183" i="25"/>
  <c r="AN183" i="25"/>
  <c r="AK184" i="25"/>
  <c r="AM184" i="25"/>
  <c r="AO184" i="25" s="1"/>
  <c r="AN184" i="25"/>
  <c r="AK185" i="25"/>
  <c r="AL185" i="25"/>
  <c r="AM185" i="25"/>
  <c r="AN185" i="25"/>
  <c r="AK186" i="25"/>
  <c r="AL186" i="25"/>
  <c r="AM186" i="25"/>
  <c r="AN186" i="25"/>
  <c r="AO186" i="25" s="1"/>
  <c r="AK187" i="25"/>
  <c r="AL187" i="25"/>
  <c r="AM187" i="25"/>
  <c r="AN187" i="25"/>
  <c r="AO187" i="25"/>
  <c r="AK188" i="25"/>
  <c r="AL188" i="25"/>
  <c r="AM188" i="25"/>
  <c r="AN188" i="25"/>
  <c r="AK189" i="25"/>
  <c r="AL189" i="25"/>
  <c r="AM189" i="25"/>
  <c r="AN189" i="25"/>
  <c r="AK190" i="25"/>
  <c r="AL190" i="25"/>
  <c r="AM190" i="25"/>
  <c r="AN190" i="25"/>
  <c r="AK191" i="25"/>
  <c r="AL191" i="25"/>
  <c r="AM191" i="25"/>
  <c r="AN191" i="25"/>
  <c r="AO191" i="25" s="1"/>
  <c r="AK192" i="25"/>
  <c r="AL192" i="25"/>
  <c r="AM192" i="25"/>
  <c r="AO192" i="25" s="1"/>
  <c r="AN192" i="25"/>
  <c r="AK193" i="25"/>
  <c r="AL193" i="25"/>
  <c r="AM193" i="25"/>
  <c r="AO193" i="25" s="1"/>
  <c r="AN193" i="25"/>
  <c r="AK194" i="25"/>
  <c r="AL194" i="25"/>
  <c r="AM194" i="25"/>
  <c r="AO194" i="25" s="1"/>
  <c r="AN194" i="25"/>
  <c r="AK195" i="25"/>
  <c r="AL195" i="25"/>
  <c r="AM195" i="25"/>
  <c r="AN195" i="25"/>
  <c r="AO195" i="25" s="1"/>
  <c r="AK196" i="25"/>
  <c r="AL196" i="25"/>
  <c r="AM196" i="25"/>
  <c r="AO196" i="25" s="1"/>
  <c r="AN196" i="25"/>
  <c r="AK197" i="25"/>
  <c r="AL197" i="25"/>
  <c r="AM197" i="25"/>
  <c r="AO197" i="25" s="1"/>
  <c r="AN197" i="25"/>
  <c r="AK198" i="25"/>
  <c r="AL198" i="25"/>
  <c r="AM198" i="25"/>
  <c r="AO198" i="25" s="1"/>
  <c r="AN198" i="25"/>
  <c r="AK199" i="25"/>
  <c r="AL199" i="25"/>
  <c r="AM199" i="25"/>
  <c r="AN199" i="25"/>
  <c r="AK200" i="25"/>
  <c r="AL200" i="25"/>
  <c r="AM200" i="25"/>
  <c r="AN200" i="25"/>
  <c r="AO200" i="25"/>
  <c r="AK201" i="25"/>
  <c r="AL201" i="25"/>
  <c r="AM201" i="25"/>
  <c r="AN201" i="25"/>
  <c r="AK202" i="25"/>
  <c r="AL202" i="25"/>
  <c r="AM202" i="25"/>
  <c r="AN202" i="25"/>
  <c r="AO202" i="25" s="1"/>
  <c r="AK203" i="25"/>
  <c r="AL203" i="25"/>
  <c r="AM203" i="25"/>
  <c r="AO203" i="25" s="1"/>
  <c r="AN203" i="25"/>
  <c r="AK204" i="25"/>
  <c r="AL204" i="25"/>
  <c r="AM204" i="25"/>
  <c r="AN204" i="25"/>
  <c r="AK205" i="25"/>
  <c r="AL205" i="25"/>
  <c r="AM205" i="25"/>
  <c r="AN205" i="25"/>
  <c r="AK206" i="25"/>
  <c r="AL206" i="25"/>
  <c r="AM206" i="25"/>
  <c r="AN206" i="25"/>
  <c r="AK207" i="25"/>
  <c r="AL207" i="25"/>
  <c r="AM207" i="25"/>
  <c r="AN207" i="25"/>
  <c r="AO207" i="25" s="1"/>
  <c r="AK208" i="25"/>
  <c r="AL208" i="25"/>
  <c r="AM208" i="25"/>
  <c r="AN208" i="25"/>
  <c r="AO208" i="25" s="1"/>
  <c r="AK209" i="25"/>
  <c r="AL209" i="25"/>
  <c r="AM209" i="25"/>
  <c r="AO209" i="25" s="1"/>
  <c r="AN209" i="25"/>
  <c r="AK210" i="25"/>
  <c r="AL210" i="25"/>
  <c r="AM210" i="25"/>
  <c r="AN210" i="25"/>
  <c r="AO210" i="25"/>
  <c r="AK211" i="25"/>
  <c r="AL211" i="25"/>
  <c r="AM211" i="25"/>
  <c r="AN211" i="25"/>
  <c r="AO211" i="25" s="1"/>
  <c r="AK212" i="25"/>
  <c r="AL212" i="25"/>
  <c r="AM212" i="25"/>
  <c r="AO212" i="25" s="1"/>
  <c r="AN212" i="25"/>
  <c r="AK213" i="25"/>
  <c r="AL213" i="25"/>
  <c r="AM213" i="25"/>
  <c r="AO213" i="25" s="1"/>
  <c r="AN213" i="25"/>
  <c r="AK214" i="25"/>
  <c r="AL214" i="25"/>
  <c r="AM214" i="25"/>
  <c r="AO214" i="25" s="1"/>
  <c r="AN214" i="25"/>
  <c r="AG131" i="25"/>
  <c r="AH131" i="25"/>
  <c r="AG132" i="25"/>
  <c r="AH132" i="25"/>
  <c r="AG133" i="25"/>
  <c r="AH133" i="25"/>
  <c r="AG134" i="25"/>
  <c r="AH134" i="25"/>
  <c r="AG135" i="25"/>
  <c r="AH135" i="25"/>
  <c r="AG136" i="25"/>
  <c r="AH136" i="25"/>
  <c r="AG137" i="25"/>
  <c r="AH137" i="25"/>
  <c r="AG138" i="25"/>
  <c r="AH138" i="25"/>
  <c r="AG139" i="25"/>
  <c r="AH139" i="25"/>
  <c r="AG140" i="25"/>
  <c r="AH140" i="25"/>
  <c r="AG141" i="25"/>
  <c r="AH141" i="25"/>
  <c r="AG142" i="25"/>
  <c r="AH142" i="25"/>
  <c r="AG143" i="25"/>
  <c r="AH143" i="25"/>
  <c r="AG144" i="25"/>
  <c r="AH144" i="25"/>
  <c r="AG145" i="25"/>
  <c r="AH145" i="25"/>
  <c r="AG146" i="25"/>
  <c r="AH146" i="25"/>
  <c r="AG147" i="25"/>
  <c r="AH147" i="25"/>
  <c r="AG148" i="25"/>
  <c r="AH148" i="25"/>
  <c r="AG149" i="25"/>
  <c r="AH149" i="25"/>
  <c r="AG150" i="25"/>
  <c r="AH150" i="25"/>
  <c r="AG151" i="25"/>
  <c r="AH151" i="25"/>
  <c r="AG152" i="25"/>
  <c r="AH152" i="25"/>
  <c r="AG153" i="25"/>
  <c r="AH153" i="25"/>
  <c r="AG154" i="25"/>
  <c r="AH154" i="25"/>
  <c r="AG155" i="25"/>
  <c r="AH155" i="25"/>
  <c r="AG156" i="25"/>
  <c r="AH156" i="25"/>
  <c r="AG157" i="25"/>
  <c r="AH157" i="25"/>
  <c r="AG158" i="25"/>
  <c r="AH158" i="25"/>
  <c r="AG159" i="25"/>
  <c r="AH159" i="25"/>
  <c r="AG160" i="25"/>
  <c r="AH160" i="25"/>
  <c r="AG161" i="25"/>
  <c r="AH161" i="25"/>
  <c r="AG162" i="25"/>
  <c r="AH162" i="25"/>
  <c r="AG163" i="25"/>
  <c r="AH163" i="25"/>
  <c r="AG164" i="25"/>
  <c r="AH164" i="25"/>
  <c r="AG165" i="25"/>
  <c r="AH165" i="25"/>
  <c r="AG166" i="25"/>
  <c r="AH166" i="25"/>
  <c r="AG167" i="25"/>
  <c r="AH167" i="25"/>
  <c r="AG168" i="25"/>
  <c r="AH168" i="25"/>
  <c r="AG169" i="25"/>
  <c r="AH169" i="25"/>
  <c r="AG170" i="25"/>
  <c r="AH170" i="25"/>
  <c r="AG171" i="25"/>
  <c r="AH171" i="25"/>
  <c r="AG172" i="25"/>
  <c r="AH172" i="25"/>
  <c r="AG173" i="25"/>
  <c r="AH173" i="25"/>
  <c r="AG174" i="25"/>
  <c r="AH174" i="25"/>
  <c r="AG175" i="25"/>
  <c r="AH175" i="25"/>
  <c r="AG176" i="25"/>
  <c r="AH176" i="25"/>
  <c r="AG177" i="25"/>
  <c r="AH177" i="25"/>
  <c r="AG178" i="25"/>
  <c r="AH178" i="25"/>
  <c r="AG179" i="25"/>
  <c r="AH179" i="25"/>
  <c r="AG180" i="25"/>
  <c r="AH180" i="25"/>
  <c r="AG181" i="25"/>
  <c r="AH181" i="25"/>
  <c r="AG182" i="25"/>
  <c r="AH182" i="25"/>
  <c r="AG183" i="25"/>
  <c r="AH183" i="25"/>
  <c r="AG184" i="25"/>
  <c r="AH184" i="25"/>
  <c r="AG185" i="25"/>
  <c r="AH185" i="25"/>
  <c r="AG186" i="25"/>
  <c r="AH186" i="25"/>
  <c r="AG187" i="25"/>
  <c r="AH187" i="25"/>
  <c r="AG188" i="25"/>
  <c r="AH188" i="25"/>
  <c r="AG189" i="25"/>
  <c r="AH189" i="25"/>
  <c r="AG190" i="25"/>
  <c r="AH190" i="25"/>
  <c r="AG191" i="25"/>
  <c r="AH191" i="25"/>
  <c r="AG192" i="25"/>
  <c r="AH192" i="25"/>
  <c r="AG193" i="25"/>
  <c r="AH193" i="25"/>
  <c r="AG194" i="25"/>
  <c r="AH194" i="25"/>
  <c r="AG195" i="25"/>
  <c r="AH195" i="25"/>
  <c r="AG196" i="25"/>
  <c r="AH196" i="25"/>
  <c r="AG197" i="25"/>
  <c r="AH197" i="25"/>
  <c r="AG198" i="25"/>
  <c r="AH198" i="25"/>
  <c r="AG199" i="25"/>
  <c r="AH199" i="25"/>
  <c r="AG200" i="25"/>
  <c r="AH200" i="25"/>
  <c r="AG201" i="25"/>
  <c r="AH201" i="25"/>
  <c r="AG202" i="25"/>
  <c r="AH202" i="25"/>
  <c r="AG203" i="25"/>
  <c r="AH203" i="25"/>
  <c r="AG204" i="25"/>
  <c r="AH204" i="25"/>
  <c r="AG205" i="25"/>
  <c r="AH205" i="25"/>
  <c r="AG206" i="25"/>
  <c r="AH206" i="25"/>
  <c r="AG207" i="25"/>
  <c r="AH207" i="25"/>
  <c r="AG208" i="25"/>
  <c r="AH208" i="25"/>
  <c r="AG209" i="25"/>
  <c r="AH209" i="25"/>
  <c r="AG210" i="25"/>
  <c r="AH210" i="25"/>
  <c r="AG211" i="25"/>
  <c r="AH211" i="25"/>
  <c r="AG212" i="25"/>
  <c r="AH212" i="25"/>
  <c r="AG213" i="25"/>
  <c r="AH213" i="25"/>
  <c r="AG214" i="25"/>
  <c r="AH214" i="25"/>
  <c r="AF131" i="25"/>
  <c r="AF132" i="25"/>
  <c r="AF133" i="25"/>
  <c r="AF134" i="25"/>
  <c r="AF135" i="25"/>
  <c r="AF136" i="25"/>
  <c r="AF137" i="25"/>
  <c r="AF138" i="25"/>
  <c r="AF139" i="25"/>
  <c r="AF140" i="25"/>
  <c r="AF141" i="25"/>
  <c r="AF142" i="25"/>
  <c r="AF143" i="25"/>
  <c r="AF144" i="25"/>
  <c r="AF145" i="25"/>
  <c r="AF146" i="25"/>
  <c r="AF147" i="25"/>
  <c r="AF148" i="25"/>
  <c r="AF149" i="25"/>
  <c r="AF150" i="25"/>
  <c r="AF151" i="25"/>
  <c r="AF152" i="25"/>
  <c r="AF153" i="25"/>
  <c r="AF154" i="25"/>
  <c r="AF155" i="25"/>
  <c r="AF156" i="25"/>
  <c r="AF157" i="25"/>
  <c r="AF158" i="25"/>
  <c r="AF159" i="25"/>
  <c r="AF160" i="25"/>
  <c r="AF161" i="25"/>
  <c r="AF162" i="25"/>
  <c r="AF163" i="25"/>
  <c r="AF164" i="25"/>
  <c r="AF165" i="25"/>
  <c r="AF166" i="25"/>
  <c r="AF167" i="25"/>
  <c r="AF168" i="25"/>
  <c r="AF169" i="25"/>
  <c r="AF170" i="25"/>
  <c r="AF171" i="25"/>
  <c r="AF172" i="25"/>
  <c r="AF173" i="25"/>
  <c r="AF174" i="25"/>
  <c r="AF175" i="25"/>
  <c r="AF176" i="25"/>
  <c r="AF177" i="25"/>
  <c r="AF178" i="25"/>
  <c r="AF179" i="25"/>
  <c r="AF180" i="25"/>
  <c r="AF181" i="25"/>
  <c r="AF182" i="25"/>
  <c r="AF183" i="25"/>
  <c r="AF184" i="25"/>
  <c r="AF185" i="25"/>
  <c r="AF186" i="25"/>
  <c r="AF187" i="25"/>
  <c r="AF188" i="25"/>
  <c r="AF189" i="25"/>
  <c r="AF190" i="25"/>
  <c r="AF191" i="25"/>
  <c r="AF192" i="25"/>
  <c r="AF193" i="25"/>
  <c r="AF194" i="25"/>
  <c r="AF195" i="25"/>
  <c r="AF196" i="25"/>
  <c r="AF197" i="25"/>
  <c r="AF198" i="25"/>
  <c r="AF199" i="25"/>
  <c r="AF200" i="25"/>
  <c r="AF201" i="25"/>
  <c r="AF202" i="25"/>
  <c r="AF203" i="25"/>
  <c r="AF204" i="25"/>
  <c r="AF205" i="25"/>
  <c r="AF206" i="25"/>
  <c r="AF207" i="25"/>
  <c r="AF208" i="25"/>
  <c r="AF209" i="25"/>
  <c r="AF210" i="25"/>
  <c r="AF211" i="25"/>
  <c r="AF212" i="25"/>
  <c r="AF213" i="25"/>
  <c r="AF214" i="25"/>
  <c r="S131" i="25"/>
  <c r="T131" i="25"/>
  <c r="U131" i="25"/>
  <c r="V131" i="25"/>
  <c r="W131" i="25"/>
  <c r="X131" i="25"/>
  <c r="Y131" i="25"/>
  <c r="Z131" i="25"/>
  <c r="AA131" i="25"/>
  <c r="AB131" i="25"/>
  <c r="AC131" i="25"/>
  <c r="AD131" i="25"/>
  <c r="AE131" i="25"/>
  <c r="S132" i="25"/>
  <c r="T132" i="25"/>
  <c r="U132" i="25"/>
  <c r="V132" i="25"/>
  <c r="W132" i="25"/>
  <c r="X132" i="25"/>
  <c r="Y132" i="25"/>
  <c r="Z132" i="25"/>
  <c r="AA132" i="25"/>
  <c r="AB132" i="25"/>
  <c r="AC132" i="25"/>
  <c r="AD132" i="25"/>
  <c r="AE132" i="25"/>
  <c r="S133" i="25"/>
  <c r="T133" i="25"/>
  <c r="U133" i="25"/>
  <c r="V133" i="25"/>
  <c r="W133" i="25"/>
  <c r="X133" i="25"/>
  <c r="Y133" i="25"/>
  <c r="Z133" i="25"/>
  <c r="AA133" i="25"/>
  <c r="AB133" i="25"/>
  <c r="AC133" i="25"/>
  <c r="AD133" i="25"/>
  <c r="AE133" i="25"/>
  <c r="S134" i="25"/>
  <c r="T134" i="25"/>
  <c r="U134" i="25"/>
  <c r="V134" i="25"/>
  <c r="W134" i="25"/>
  <c r="X134" i="25"/>
  <c r="Y134" i="25"/>
  <c r="Z134" i="25"/>
  <c r="AA134" i="25"/>
  <c r="AB134" i="25"/>
  <c r="AC134" i="25"/>
  <c r="AD134" i="25"/>
  <c r="AE134" i="25"/>
  <c r="S135" i="25"/>
  <c r="T135" i="25"/>
  <c r="U135" i="25"/>
  <c r="V135" i="25"/>
  <c r="W135" i="25"/>
  <c r="X135" i="25"/>
  <c r="Y135" i="25"/>
  <c r="Z135" i="25"/>
  <c r="AA135" i="25"/>
  <c r="AB135" i="25"/>
  <c r="AC135" i="25"/>
  <c r="AD135" i="25"/>
  <c r="AE135" i="25"/>
  <c r="S136" i="25"/>
  <c r="T136" i="25"/>
  <c r="U136" i="25"/>
  <c r="V136" i="25"/>
  <c r="W136" i="25"/>
  <c r="X136" i="25"/>
  <c r="Y136" i="25"/>
  <c r="Z136" i="25"/>
  <c r="AA136" i="25"/>
  <c r="AB136" i="25"/>
  <c r="AC136" i="25"/>
  <c r="AD136" i="25"/>
  <c r="AE136" i="25"/>
  <c r="S137" i="25"/>
  <c r="T137" i="25"/>
  <c r="U137" i="25"/>
  <c r="V137" i="25"/>
  <c r="W137" i="25"/>
  <c r="X137" i="25"/>
  <c r="Y137" i="25"/>
  <c r="Z137" i="25"/>
  <c r="AA137" i="25"/>
  <c r="AB137" i="25"/>
  <c r="AC137" i="25"/>
  <c r="AD137" i="25"/>
  <c r="AE137" i="25"/>
  <c r="S138" i="25"/>
  <c r="T138" i="25"/>
  <c r="U138" i="25"/>
  <c r="V138" i="25"/>
  <c r="W138" i="25"/>
  <c r="X138" i="25"/>
  <c r="Y138" i="25"/>
  <c r="Z138" i="25"/>
  <c r="AA138" i="25"/>
  <c r="AB138" i="25"/>
  <c r="AC138" i="25"/>
  <c r="AD138" i="25"/>
  <c r="AE138" i="25"/>
  <c r="S139" i="25"/>
  <c r="T139" i="25"/>
  <c r="U139" i="25"/>
  <c r="V139" i="25"/>
  <c r="W139" i="25"/>
  <c r="X139" i="25"/>
  <c r="Y139" i="25"/>
  <c r="Z139" i="25"/>
  <c r="AA139" i="25"/>
  <c r="AB139" i="25"/>
  <c r="AC139" i="25"/>
  <c r="AD139" i="25"/>
  <c r="AE139" i="25"/>
  <c r="S140" i="25"/>
  <c r="T140" i="25"/>
  <c r="U140" i="25"/>
  <c r="V140" i="25"/>
  <c r="W140" i="25"/>
  <c r="X140" i="25"/>
  <c r="Y140" i="25"/>
  <c r="Z140" i="25"/>
  <c r="AA140" i="25"/>
  <c r="AB140" i="25"/>
  <c r="AC140" i="25"/>
  <c r="AD140" i="25"/>
  <c r="AE140" i="25"/>
  <c r="S141" i="25"/>
  <c r="T141" i="25"/>
  <c r="U141" i="25"/>
  <c r="V141" i="25"/>
  <c r="W141" i="25"/>
  <c r="X141" i="25"/>
  <c r="Y141" i="25"/>
  <c r="Z141" i="25"/>
  <c r="AA141" i="25"/>
  <c r="AB141" i="25"/>
  <c r="AC141" i="25"/>
  <c r="AD141" i="25"/>
  <c r="AE141" i="25"/>
  <c r="S142" i="25"/>
  <c r="T142" i="25"/>
  <c r="U142" i="25"/>
  <c r="V142" i="25"/>
  <c r="W142" i="25"/>
  <c r="X142" i="25"/>
  <c r="Y142" i="25"/>
  <c r="Z142" i="25"/>
  <c r="AA142" i="25"/>
  <c r="AB142" i="25"/>
  <c r="AC142" i="25"/>
  <c r="AD142" i="25"/>
  <c r="AE142" i="25"/>
  <c r="S143" i="25"/>
  <c r="T143" i="25"/>
  <c r="U143" i="25"/>
  <c r="V143" i="25"/>
  <c r="W143" i="25"/>
  <c r="X143" i="25"/>
  <c r="Y143" i="25"/>
  <c r="Z143" i="25"/>
  <c r="AA143" i="25"/>
  <c r="AB143" i="25"/>
  <c r="AC143" i="25"/>
  <c r="AD143" i="25"/>
  <c r="AE143" i="25"/>
  <c r="S144" i="25"/>
  <c r="T144" i="25"/>
  <c r="U144" i="25"/>
  <c r="V144" i="25"/>
  <c r="W144" i="25"/>
  <c r="X144" i="25"/>
  <c r="Y144" i="25"/>
  <c r="Z144" i="25"/>
  <c r="AA144" i="25"/>
  <c r="AB144" i="25"/>
  <c r="AC144" i="25"/>
  <c r="AD144" i="25"/>
  <c r="AE144" i="25"/>
  <c r="S145" i="25"/>
  <c r="T145" i="25"/>
  <c r="U145" i="25"/>
  <c r="V145" i="25"/>
  <c r="W145" i="25"/>
  <c r="X145" i="25"/>
  <c r="Y145" i="25"/>
  <c r="Z145" i="25"/>
  <c r="AA145" i="25"/>
  <c r="AB145" i="25"/>
  <c r="AC145" i="25"/>
  <c r="AD145" i="25"/>
  <c r="AE145" i="25"/>
  <c r="S146" i="25"/>
  <c r="T146" i="25"/>
  <c r="U146" i="25"/>
  <c r="V146" i="25"/>
  <c r="W146" i="25"/>
  <c r="X146" i="25"/>
  <c r="Y146" i="25"/>
  <c r="Z146" i="25"/>
  <c r="AA146" i="25"/>
  <c r="AB146" i="25"/>
  <c r="AC146" i="25"/>
  <c r="AD146" i="25"/>
  <c r="AE146" i="25"/>
  <c r="S147" i="25"/>
  <c r="T147" i="25"/>
  <c r="U147" i="25"/>
  <c r="V147" i="25"/>
  <c r="W147" i="25"/>
  <c r="X147" i="25"/>
  <c r="Y147" i="25"/>
  <c r="Z147" i="25"/>
  <c r="AA147" i="25"/>
  <c r="AB147" i="25"/>
  <c r="AC147" i="25"/>
  <c r="AD147" i="25"/>
  <c r="AE147" i="25"/>
  <c r="S148" i="25"/>
  <c r="T148" i="25"/>
  <c r="U148" i="25"/>
  <c r="V148" i="25"/>
  <c r="W148" i="25"/>
  <c r="X148" i="25"/>
  <c r="Y148" i="25"/>
  <c r="Z148" i="25"/>
  <c r="AA148" i="25"/>
  <c r="AB148" i="25"/>
  <c r="AC148" i="25"/>
  <c r="AD148" i="25"/>
  <c r="AE148" i="25"/>
  <c r="S149" i="25"/>
  <c r="T149" i="25"/>
  <c r="U149" i="25"/>
  <c r="V149" i="25"/>
  <c r="W149" i="25"/>
  <c r="X149" i="25"/>
  <c r="Y149" i="25"/>
  <c r="Z149" i="25"/>
  <c r="AA149" i="25"/>
  <c r="AB149" i="25"/>
  <c r="AC149" i="25"/>
  <c r="AD149" i="25"/>
  <c r="AE149" i="25"/>
  <c r="S150" i="25"/>
  <c r="T150" i="25"/>
  <c r="U150" i="25"/>
  <c r="V150" i="25"/>
  <c r="W150" i="25"/>
  <c r="X150" i="25"/>
  <c r="Y150" i="25"/>
  <c r="Z150" i="25"/>
  <c r="AA150" i="25"/>
  <c r="AB150" i="25"/>
  <c r="AC150" i="25"/>
  <c r="AD150" i="25"/>
  <c r="AE150" i="25"/>
  <c r="S151" i="25"/>
  <c r="T151" i="25"/>
  <c r="U151" i="25"/>
  <c r="V151" i="25"/>
  <c r="W151" i="25"/>
  <c r="X151" i="25"/>
  <c r="Y151" i="25"/>
  <c r="Z151" i="25"/>
  <c r="AA151" i="25"/>
  <c r="AB151" i="25"/>
  <c r="AC151" i="25"/>
  <c r="AD151" i="25"/>
  <c r="AE151" i="25"/>
  <c r="S152" i="25"/>
  <c r="T152" i="25"/>
  <c r="U152" i="25"/>
  <c r="V152" i="25"/>
  <c r="W152" i="25"/>
  <c r="X152" i="25"/>
  <c r="Y152" i="25"/>
  <c r="Z152" i="25"/>
  <c r="AA152" i="25"/>
  <c r="AB152" i="25"/>
  <c r="AC152" i="25"/>
  <c r="AD152" i="25"/>
  <c r="AE152" i="25"/>
  <c r="S153" i="25"/>
  <c r="T153" i="25"/>
  <c r="U153" i="25"/>
  <c r="V153" i="25"/>
  <c r="W153" i="25"/>
  <c r="X153" i="25"/>
  <c r="Y153" i="25"/>
  <c r="Z153" i="25"/>
  <c r="AA153" i="25"/>
  <c r="AB153" i="25"/>
  <c r="AC153" i="25"/>
  <c r="AD153" i="25"/>
  <c r="AE153" i="25"/>
  <c r="S154" i="25"/>
  <c r="T154" i="25"/>
  <c r="U154" i="25"/>
  <c r="V154" i="25"/>
  <c r="W154" i="25"/>
  <c r="X154" i="25"/>
  <c r="Y154" i="25"/>
  <c r="Z154" i="25"/>
  <c r="AA154" i="25"/>
  <c r="AB154" i="25"/>
  <c r="AC154" i="25"/>
  <c r="AD154" i="25"/>
  <c r="AE154" i="25"/>
  <c r="S155" i="25"/>
  <c r="T155" i="25"/>
  <c r="U155" i="25"/>
  <c r="V155" i="25"/>
  <c r="W155" i="25"/>
  <c r="X155" i="25"/>
  <c r="Y155" i="25"/>
  <c r="Z155" i="25"/>
  <c r="AA155" i="25"/>
  <c r="AB155" i="25"/>
  <c r="AC155" i="25"/>
  <c r="AD155" i="25"/>
  <c r="AE155" i="25"/>
  <c r="S156" i="25"/>
  <c r="T156" i="25"/>
  <c r="U156" i="25"/>
  <c r="V156" i="25"/>
  <c r="W156" i="25"/>
  <c r="X156" i="25"/>
  <c r="Y156" i="25"/>
  <c r="Z156" i="25"/>
  <c r="AA156" i="25"/>
  <c r="AB156" i="25"/>
  <c r="AC156" i="25"/>
  <c r="AD156" i="25"/>
  <c r="AE156" i="25"/>
  <c r="S157" i="25"/>
  <c r="T157" i="25"/>
  <c r="U157" i="25"/>
  <c r="V157" i="25"/>
  <c r="W157" i="25"/>
  <c r="X157" i="25"/>
  <c r="Y157" i="25"/>
  <c r="Z157" i="25"/>
  <c r="AA157" i="25"/>
  <c r="AB157" i="25"/>
  <c r="AC157" i="25"/>
  <c r="AD157" i="25"/>
  <c r="AE157" i="25"/>
  <c r="S158" i="25"/>
  <c r="T158" i="25"/>
  <c r="U158" i="25"/>
  <c r="V158" i="25"/>
  <c r="W158" i="25"/>
  <c r="X158" i="25"/>
  <c r="Y158" i="25"/>
  <c r="Z158" i="25"/>
  <c r="AA158" i="25"/>
  <c r="AB158" i="25"/>
  <c r="AC158" i="25"/>
  <c r="AD158" i="25"/>
  <c r="AE158" i="25"/>
  <c r="S159" i="25"/>
  <c r="T159" i="25"/>
  <c r="U159" i="25"/>
  <c r="V159" i="25"/>
  <c r="W159" i="25"/>
  <c r="X159" i="25"/>
  <c r="Y159" i="25"/>
  <c r="Z159" i="25"/>
  <c r="AA159" i="25"/>
  <c r="AB159" i="25"/>
  <c r="AC159" i="25"/>
  <c r="AD159" i="25"/>
  <c r="AE159" i="25"/>
  <c r="S160" i="25"/>
  <c r="T160" i="25"/>
  <c r="U160" i="25"/>
  <c r="V160" i="25"/>
  <c r="W160" i="25"/>
  <c r="X160" i="25"/>
  <c r="Y160" i="25"/>
  <c r="Z160" i="25"/>
  <c r="AA160" i="25"/>
  <c r="AB160" i="25"/>
  <c r="AC160" i="25"/>
  <c r="AD160" i="25"/>
  <c r="AE160" i="25"/>
  <c r="S161" i="25"/>
  <c r="T161" i="25"/>
  <c r="U161" i="25"/>
  <c r="V161" i="25"/>
  <c r="W161" i="25"/>
  <c r="X161" i="25"/>
  <c r="Y161" i="25"/>
  <c r="Z161" i="25"/>
  <c r="AA161" i="25"/>
  <c r="AB161" i="25"/>
  <c r="AC161" i="25"/>
  <c r="AD161" i="25"/>
  <c r="AE161" i="25"/>
  <c r="S162" i="25"/>
  <c r="T162" i="25"/>
  <c r="U162" i="25"/>
  <c r="V162" i="25"/>
  <c r="W162" i="25"/>
  <c r="X162" i="25"/>
  <c r="Y162" i="25"/>
  <c r="Z162" i="25"/>
  <c r="AA162" i="25"/>
  <c r="AB162" i="25"/>
  <c r="AC162" i="25"/>
  <c r="AD162" i="25"/>
  <c r="AE162" i="25"/>
  <c r="S163" i="25"/>
  <c r="T163" i="25"/>
  <c r="U163" i="25"/>
  <c r="V163" i="25"/>
  <c r="W163" i="25"/>
  <c r="X163" i="25"/>
  <c r="Y163" i="25"/>
  <c r="Z163" i="25"/>
  <c r="AA163" i="25"/>
  <c r="AB163" i="25"/>
  <c r="AC163" i="25"/>
  <c r="AD163" i="25"/>
  <c r="AE163" i="25"/>
  <c r="S164" i="25"/>
  <c r="T164" i="25"/>
  <c r="U164" i="25"/>
  <c r="V164" i="25"/>
  <c r="W164" i="25"/>
  <c r="X164" i="25"/>
  <c r="Y164" i="25"/>
  <c r="Z164" i="25"/>
  <c r="AA164" i="25"/>
  <c r="AB164" i="25"/>
  <c r="AC164" i="25"/>
  <c r="AD164" i="25"/>
  <c r="AE164" i="25"/>
  <c r="S165" i="25"/>
  <c r="T165" i="25"/>
  <c r="U165" i="25"/>
  <c r="V165" i="25"/>
  <c r="W165" i="25"/>
  <c r="X165" i="25"/>
  <c r="Y165" i="25"/>
  <c r="Z165" i="25"/>
  <c r="AA165" i="25"/>
  <c r="AB165" i="25"/>
  <c r="AC165" i="25"/>
  <c r="AD165" i="25"/>
  <c r="AE165" i="25"/>
  <c r="S166" i="25"/>
  <c r="T166" i="25"/>
  <c r="U166" i="25"/>
  <c r="V166" i="25"/>
  <c r="W166" i="25"/>
  <c r="X166" i="25"/>
  <c r="Y166" i="25"/>
  <c r="Z166" i="25"/>
  <c r="AA166" i="25"/>
  <c r="AB166" i="25"/>
  <c r="AC166" i="25"/>
  <c r="AD166" i="25"/>
  <c r="AE166" i="25"/>
  <c r="S167" i="25"/>
  <c r="T167" i="25"/>
  <c r="U167" i="25"/>
  <c r="V167" i="25"/>
  <c r="W167" i="25"/>
  <c r="X167" i="25"/>
  <c r="Y167" i="25"/>
  <c r="Z167" i="25"/>
  <c r="AA167" i="25"/>
  <c r="AB167" i="25"/>
  <c r="AC167" i="25"/>
  <c r="AD167" i="25"/>
  <c r="AE167" i="25"/>
  <c r="S168" i="25"/>
  <c r="T168" i="25"/>
  <c r="U168" i="25"/>
  <c r="V168" i="25"/>
  <c r="W168" i="25"/>
  <c r="X168" i="25"/>
  <c r="Y168" i="25"/>
  <c r="Z168" i="25"/>
  <c r="AA168" i="25"/>
  <c r="AB168" i="25"/>
  <c r="AC168" i="25"/>
  <c r="AD168" i="25"/>
  <c r="AE168" i="25"/>
  <c r="S169" i="25"/>
  <c r="T169" i="25"/>
  <c r="U169" i="25"/>
  <c r="V169" i="25"/>
  <c r="W169" i="25"/>
  <c r="X169" i="25"/>
  <c r="Y169" i="25"/>
  <c r="Z169" i="25"/>
  <c r="AA169" i="25"/>
  <c r="AB169" i="25"/>
  <c r="AC169" i="25"/>
  <c r="AD169" i="25"/>
  <c r="AE169" i="25"/>
  <c r="S170" i="25"/>
  <c r="T170" i="25"/>
  <c r="U170" i="25"/>
  <c r="V170" i="25"/>
  <c r="W170" i="25"/>
  <c r="X170" i="25"/>
  <c r="Y170" i="25"/>
  <c r="Z170" i="25"/>
  <c r="AA170" i="25"/>
  <c r="AB170" i="25"/>
  <c r="AC170" i="25"/>
  <c r="AD170" i="25"/>
  <c r="AE170" i="25"/>
  <c r="S171" i="25"/>
  <c r="T171" i="25"/>
  <c r="U171" i="25"/>
  <c r="V171" i="25"/>
  <c r="W171" i="25"/>
  <c r="X171" i="25"/>
  <c r="Y171" i="25"/>
  <c r="Z171" i="25"/>
  <c r="AA171" i="25"/>
  <c r="AB171" i="25"/>
  <c r="AC171" i="25"/>
  <c r="AD171" i="25"/>
  <c r="AE171" i="25"/>
  <c r="S172" i="25"/>
  <c r="T172" i="25"/>
  <c r="U172" i="25"/>
  <c r="V172" i="25"/>
  <c r="W172" i="25"/>
  <c r="X172" i="25"/>
  <c r="Y172" i="25"/>
  <c r="Z172" i="25"/>
  <c r="AA172" i="25"/>
  <c r="AB172" i="25"/>
  <c r="AC172" i="25"/>
  <c r="AD172" i="25"/>
  <c r="AE172" i="25"/>
  <c r="S173" i="25"/>
  <c r="T173" i="25"/>
  <c r="U173" i="25"/>
  <c r="V173" i="25"/>
  <c r="W173" i="25"/>
  <c r="X173" i="25"/>
  <c r="Y173" i="25"/>
  <c r="Z173" i="25"/>
  <c r="AA173" i="25"/>
  <c r="AB173" i="25"/>
  <c r="AC173" i="25"/>
  <c r="AD173" i="25"/>
  <c r="AE173" i="25"/>
  <c r="S174" i="25"/>
  <c r="T174" i="25"/>
  <c r="U174" i="25"/>
  <c r="V174" i="25"/>
  <c r="W174" i="25"/>
  <c r="X174" i="25"/>
  <c r="Y174" i="25"/>
  <c r="Z174" i="25"/>
  <c r="AA174" i="25"/>
  <c r="AB174" i="25"/>
  <c r="AC174" i="25"/>
  <c r="AD174" i="25"/>
  <c r="AE174" i="25"/>
  <c r="S175" i="25"/>
  <c r="T175" i="25"/>
  <c r="U175" i="25"/>
  <c r="V175" i="25"/>
  <c r="W175" i="25"/>
  <c r="X175" i="25"/>
  <c r="Y175" i="25"/>
  <c r="Z175" i="25"/>
  <c r="AA175" i="25"/>
  <c r="AB175" i="25"/>
  <c r="AC175" i="25"/>
  <c r="AD175" i="25"/>
  <c r="AE175" i="25"/>
  <c r="S176" i="25"/>
  <c r="T176" i="25"/>
  <c r="U176" i="25"/>
  <c r="V176" i="25"/>
  <c r="W176" i="25"/>
  <c r="X176" i="25"/>
  <c r="Y176" i="25"/>
  <c r="Z176" i="25"/>
  <c r="AA176" i="25"/>
  <c r="AB176" i="25"/>
  <c r="AC176" i="25"/>
  <c r="AD176" i="25"/>
  <c r="AE176" i="25"/>
  <c r="S177" i="25"/>
  <c r="T177" i="25"/>
  <c r="U177" i="25"/>
  <c r="V177" i="25"/>
  <c r="W177" i="25"/>
  <c r="X177" i="25"/>
  <c r="Y177" i="25"/>
  <c r="Z177" i="25"/>
  <c r="AA177" i="25"/>
  <c r="AB177" i="25"/>
  <c r="AC177" i="25"/>
  <c r="AD177" i="25"/>
  <c r="AE177" i="25"/>
  <c r="S178" i="25"/>
  <c r="T178" i="25"/>
  <c r="U178" i="25"/>
  <c r="V178" i="25"/>
  <c r="W178" i="25"/>
  <c r="X178" i="25"/>
  <c r="Y178" i="25"/>
  <c r="Z178" i="25"/>
  <c r="AA178" i="25"/>
  <c r="AB178" i="25"/>
  <c r="AC178" i="25"/>
  <c r="AD178" i="25"/>
  <c r="AE178" i="25"/>
  <c r="S179" i="25"/>
  <c r="T179" i="25"/>
  <c r="U179" i="25"/>
  <c r="V179" i="25"/>
  <c r="W179" i="25"/>
  <c r="X179" i="25"/>
  <c r="Y179" i="25"/>
  <c r="Z179" i="25"/>
  <c r="AA179" i="25"/>
  <c r="AB179" i="25"/>
  <c r="AC179" i="25"/>
  <c r="AD179" i="25"/>
  <c r="AE179" i="25"/>
  <c r="S180" i="25"/>
  <c r="T180" i="25"/>
  <c r="U180" i="25"/>
  <c r="V180" i="25"/>
  <c r="W180" i="25"/>
  <c r="X180" i="25"/>
  <c r="Y180" i="25"/>
  <c r="Z180" i="25"/>
  <c r="AA180" i="25"/>
  <c r="AB180" i="25"/>
  <c r="AC180" i="25"/>
  <c r="AD180" i="25"/>
  <c r="AE180" i="25"/>
  <c r="S181" i="25"/>
  <c r="T181" i="25"/>
  <c r="U181" i="25"/>
  <c r="V181" i="25"/>
  <c r="W181" i="25"/>
  <c r="X181" i="25"/>
  <c r="Y181" i="25"/>
  <c r="Z181" i="25"/>
  <c r="AA181" i="25"/>
  <c r="AB181" i="25"/>
  <c r="AC181" i="25"/>
  <c r="AD181" i="25"/>
  <c r="AE181" i="25"/>
  <c r="S182" i="25"/>
  <c r="T182" i="25"/>
  <c r="U182" i="25"/>
  <c r="V182" i="25"/>
  <c r="W182" i="25"/>
  <c r="X182" i="25"/>
  <c r="Y182" i="25"/>
  <c r="Z182" i="25"/>
  <c r="AA182" i="25"/>
  <c r="AB182" i="25"/>
  <c r="AC182" i="25"/>
  <c r="AD182" i="25"/>
  <c r="AE182" i="25"/>
  <c r="S183" i="25"/>
  <c r="T183" i="25"/>
  <c r="U183" i="25"/>
  <c r="V183" i="25"/>
  <c r="W183" i="25"/>
  <c r="X183" i="25"/>
  <c r="Y183" i="25"/>
  <c r="Z183" i="25"/>
  <c r="AA183" i="25"/>
  <c r="AB183" i="25"/>
  <c r="AC183" i="25"/>
  <c r="AD183" i="25"/>
  <c r="AE183" i="25"/>
  <c r="S184" i="25"/>
  <c r="T184" i="25"/>
  <c r="U184" i="25"/>
  <c r="V184" i="25"/>
  <c r="W184" i="25"/>
  <c r="X184" i="25"/>
  <c r="Y184" i="25"/>
  <c r="Z184" i="25"/>
  <c r="AA184" i="25"/>
  <c r="AB184" i="25"/>
  <c r="AC184" i="25"/>
  <c r="AD184" i="25"/>
  <c r="AE184" i="25"/>
  <c r="S185" i="25"/>
  <c r="T185" i="25"/>
  <c r="U185" i="25"/>
  <c r="V185" i="25"/>
  <c r="W185" i="25"/>
  <c r="X185" i="25"/>
  <c r="Y185" i="25"/>
  <c r="Z185" i="25"/>
  <c r="AA185" i="25"/>
  <c r="AB185" i="25"/>
  <c r="AC185" i="25"/>
  <c r="AD185" i="25"/>
  <c r="AE185" i="25"/>
  <c r="S186" i="25"/>
  <c r="T186" i="25"/>
  <c r="U186" i="25"/>
  <c r="V186" i="25"/>
  <c r="W186" i="25"/>
  <c r="X186" i="25"/>
  <c r="Y186" i="25"/>
  <c r="Z186" i="25"/>
  <c r="AA186" i="25"/>
  <c r="AB186" i="25"/>
  <c r="AC186" i="25"/>
  <c r="AD186" i="25"/>
  <c r="AE186" i="25"/>
  <c r="S187" i="25"/>
  <c r="T187" i="25"/>
  <c r="U187" i="25"/>
  <c r="V187" i="25"/>
  <c r="W187" i="25"/>
  <c r="X187" i="25"/>
  <c r="Y187" i="25"/>
  <c r="Z187" i="25"/>
  <c r="AA187" i="25"/>
  <c r="AB187" i="25"/>
  <c r="AC187" i="25"/>
  <c r="AD187" i="25"/>
  <c r="AE187" i="25"/>
  <c r="S188" i="25"/>
  <c r="T188" i="25"/>
  <c r="U188" i="25"/>
  <c r="V188" i="25"/>
  <c r="W188" i="25"/>
  <c r="X188" i="25"/>
  <c r="Y188" i="25"/>
  <c r="Z188" i="25"/>
  <c r="AA188" i="25"/>
  <c r="AB188" i="25"/>
  <c r="AC188" i="25"/>
  <c r="AD188" i="25"/>
  <c r="AE188" i="25"/>
  <c r="S189" i="25"/>
  <c r="T189" i="25"/>
  <c r="U189" i="25"/>
  <c r="V189" i="25"/>
  <c r="W189" i="25"/>
  <c r="X189" i="25"/>
  <c r="Y189" i="25"/>
  <c r="Z189" i="25"/>
  <c r="AA189" i="25"/>
  <c r="AB189" i="25"/>
  <c r="AC189" i="25"/>
  <c r="AD189" i="25"/>
  <c r="AE189" i="25"/>
  <c r="S190" i="25"/>
  <c r="T190" i="25"/>
  <c r="U190" i="25"/>
  <c r="V190" i="25"/>
  <c r="W190" i="25"/>
  <c r="X190" i="25"/>
  <c r="Y190" i="25"/>
  <c r="Z190" i="25"/>
  <c r="AA190" i="25"/>
  <c r="AB190" i="25"/>
  <c r="AC190" i="25"/>
  <c r="AD190" i="25"/>
  <c r="AE190" i="25"/>
  <c r="S191" i="25"/>
  <c r="T191" i="25"/>
  <c r="U191" i="25"/>
  <c r="V191" i="25"/>
  <c r="W191" i="25"/>
  <c r="X191" i="25"/>
  <c r="Y191" i="25"/>
  <c r="Z191" i="25"/>
  <c r="AA191" i="25"/>
  <c r="AB191" i="25"/>
  <c r="AC191" i="25"/>
  <c r="AD191" i="25"/>
  <c r="AE191" i="25"/>
  <c r="S192" i="25"/>
  <c r="T192" i="25"/>
  <c r="U192" i="25"/>
  <c r="V192" i="25"/>
  <c r="W192" i="25"/>
  <c r="X192" i="25"/>
  <c r="Y192" i="25"/>
  <c r="Z192" i="25"/>
  <c r="AA192" i="25"/>
  <c r="AB192" i="25"/>
  <c r="AC192" i="25"/>
  <c r="AD192" i="25"/>
  <c r="AE192" i="25"/>
  <c r="S193" i="25"/>
  <c r="T193" i="25"/>
  <c r="U193" i="25"/>
  <c r="V193" i="25"/>
  <c r="W193" i="25"/>
  <c r="X193" i="25"/>
  <c r="Y193" i="25"/>
  <c r="Z193" i="25"/>
  <c r="AA193" i="25"/>
  <c r="AB193" i="25"/>
  <c r="AC193" i="25"/>
  <c r="AD193" i="25"/>
  <c r="AE193" i="25"/>
  <c r="S194" i="25"/>
  <c r="T194" i="25"/>
  <c r="U194" i="25"/>
  <c r="V194" i="25"/>
  <c r="W194" i="25"/>
  <c r="X194" i="25"/>
  <c r="Y194" i="25"/>
  <c r="Z194" i="25"/>
  <c r="AA194" i="25"/>
  <c r="AB194" i="25"/>
  <c r="AC194" i="25"/>
  <c r="AD194" i="25"/>
  <c r="AE194" i="25"/>
  <c r="S195" i="25"/>
  <c r="T195" i="25"/>
  <c r="U195" i="25"/>
  <c r="V195" i="25"/>
  <c r="W195" i="25"/>
  <c r="X195" i="25"/>
  <c r="Y195" i="25"/>
  <c r="Z195" i="25"/>
  <c r="AA195" i="25"/>
  <c r="AB195" i="25"/>
  <c r="AC195" i="25"/>
  <c r="AD195" i="25"/>
  <c r="AE195" i="25"/>
  <c r="S196" i="25"/>
  <c r="T196" i="25"/>
  <c r="U196" i="25"/>
  <c r="V196" i="25"/>
  <c r="W196" i="25"/>
  <c r="X196" i="25"/>
  <c r="Y196" i="25"/>
  <c r="Z196" i="25"/>
  <c r="AA196" i="25"/>
  <c r="AB196" i="25"/>
  <c r="AC196" i="25"/>
  <c r="AD196" i="25"/>
  <c r="AE196" i="25"/>
  <c r="S197" i="25"/>
  <c r="T197" i="25"/>
  <c r="U197" i="25"/>
  <c r="V197" i="25"/>
  <c r="W197" i="25"/>
  <c r="X197" i="25"/>
  <c r="Y197" i="25"/>
  <c r="Z197" i="25"/>
  <c r="AA197" i="25"/>
  <c r="AB197" i="25"/>
  <c r="AC197" i="25"/>
  <c r="AD197" i="25"/>
  <c r="AE197" i="25"/>
  <c r="S198" i="25"/>
  <c r="T198" i="25"/>
  <c r="U198" i="25"/>
  <c r="V198" i="25"/>
  <c r="W198" i="25"/>
  <c r="X198" i="25"/>
  <c r="Y198" i="25"/>
  <c r="Z198" i="25"/>
  <c r="AA198" i="25"/>
  <c r="AB198" i="25"/>
  <c r="AC198" i="25"/>
  <c r="AD198" i="25"/>
  <c r="AE198" i="25"/>
  <c r="S199" i="25"/>
  <c r="T199" i="25"/>
  <c r="U199" i="25"/>
  <c r="V199" i="25"/>
  <c r="W199" i="25"/>
  <c r="X199" i="25"/>
  <c r="Y199" i="25"/>
  <c r="Z199" i="25"/>
  <c r="AA199" i="25"/>
  <c r="AB199" i="25"/>
  <c r="AC199" i="25"/>
  <c r="AD199" i="25"/>
  <c r="AE199" i="25"/>
  <c r="S200" i="25"/>
  <c r="T200" i="25"/>
  <c r="U200" i="25"/>
  <c r="V200" i="25"/>
  <c r="W200" i="25"/>
  <c r="X200" i="25"/>
  <c r="Y200" i="25"/>
  <c r="Z200" i="25"/>
  <c r="AA200" i="25"/>
  <c r="AB200" i="25"/>
  <c r="AC200" i="25"/>
  <c r="AD200" i="25"/>
  <c r="AE200" i="25"/>
  <c r="S201" i="25"/>
  <c r="T201" i="25"/>
  <c r="U201" i="25"/>
  <c r="V201" i="25"/>
  <c r="W201" i="25"/>
  <c r="X201" i="25"/>
  <c r="Y201" i="25"/>
  <c r="Z201" i="25"/>
  <c r="AA201" i="25"/>
  <c r="AB201" i="25"/>
  <c r="AC201" i="25"/>
  <c r="AD201" i="25"/>
  <c r="AE201" i="25"/>
  <c r="S202" i="25"/>
  <c r="T202" i="25"/>
  <c r="U202" i="25"/>
  <c r="V202" i="25"/>
  <c r="W202" i="25"/>
  <c r="X202" i="25"/>
  <c r="Y202" i="25"/>
  <c r="Z202" i="25"/>
  <c r="AA202" i="25"/>
  <c r="AB202" i="25"/>
  <c r="AC202" i="25"/>
  <c r="AD202" i="25"/>
  <c r="AE202" i="25"/>
  <c r="S203" i="25"/>
  <c r="T203" i="25"/>
  <c r="U203" i="25"/>
  <c r="V203" i="25"/>
  <c r="W203" i="25"/>
  <c r="X203" i="25"/>
  <c r="Y203" i="25"/>
  <c r="Z203" i="25"/>
  <c r="AA203" i="25"/>
  <c r="AB203" i="25"/>
  <c r="AC203" i="25"/>
  <c r="AD203" i="25"/>
  <c r="AE203" i="25"/>
  <c r="S204" i="25"/>
  <c r="T204" i="25"/>
  <c r="U204" i="25"/>
  <c r="V204" i="25"/>
  <c r="W204" i="25"/>
  <c r="X204" i="25"/>
  <c r="Y204" i="25"/>
  <c r="Z204" i="25"/>
  <c r="AA204" i="25"/>
  <c r="AB204" i="25"/>
  <c r="AC204" i="25"/>
  <c r="AD204" i="25"/>
  <c r="AE204" i="25"/>
  <c r="S205" i="25"/>
  <c r="T205" i="25"/>
  <c r="U205" i="25"/>
  <c r="V205" i="25"/>
  <c r="W205" i="25"/>
  <c r="X205" i="25"/>
  <c r="Y205" i="25"/>
  <c r="Z205" i="25"/>
  <c r="AA205" i="25"/>
  <c r="AB205" i="25"/>
  <c r="AC205" i="25"/>
  <c r="AD205" i="25"/>
  <c r="AE205" i="25"/>
  <c r="S206" i="25"/>
  <c r="T206" i="25"/>
  <c r="U206" i="25"/>
  <c r="V206" i="25"/>
  <c r="W206" i="25"/>
  <c r="X206" i="25"/>
  <c r="Y206" i="25"/>
  <c r="Z206" i="25"/>
  <c r="AA206" i="25"/>
  <c r="AB206" i="25"/>
  <c r="AC206" i="25"/>
  <c r="AD206" i="25"/>
  <c r="AE206" i="25"/>
  <c r="S207" i="25"/>
  <c r="T207" i="25"/>
  <c r="U207" i="25"/>
  <c r="V207" i="25"/>
  <c r="W207" i="25"/>
  <c r="X207" i="25"/>
  <c r="Y207" i="25"/>
  <c r="Z207" i="25"/>
  <c r="AA207" i="25"/>
  <c r="AB207" i="25"/>
  <c r="AC207" i="25"/>
  <c r="AD207" i="25"/>
  <c r="AE207" i="25"/>
  <c r="S208" i="25"/>
  <c r="T208" i="25"/>
  <c r="U208" i="25"/>
  <c r="V208" i="25"/>
  <c r="W208" i="25"/>
  <c r="X208" i="25"/>
  <c r="Y208" i="25"/>
  <c r="Z208" i="25"/>
  <c r="AA208" i="25"/>
  <c r="AB208" i="25"/>
  <c r="AC208" i="25"/>
  <c r="AD208" i="25"/>
  <c r="AE208" i="25"/>
  <c r="S209" i="25"/>
  <c r="T209" i="25"/>
  <c r="U209" i="25"/>
  <c r="V209" i="25"/>
  <c r="W209" i="25"/>
  <c r="X209" i="25"/>
  <c r="Y209" i="25"/>
  <c r="Z209" i="25"/>
  <c r="AA209" i="25"/>
  <c r="AB209" i="25"/>
  <c r="AC209" i="25"/>
  <c r="AD209" i="25"/>
  <c r="AE209" i="25"/>
  <c r="S210" i="25"/>
  <c r="T210" i="25"/>
  <c r="U210" i="25"/>
  <c r="V210" i="25"/>
  <c r="W210" i="25"/>
  <c r="X210" i="25"/>
  <c r="Y210" i="25"/>
  <c r="Z210" i="25"/>
  <c r="AA210" i="25"/>
  <c r="AB210" i="25"/>
  <c r="AC210" i="25"/>
  <c r="AD210" i="25"/>
  <c r="AE210" i="25"/>
  <c r="S211" i="25"/>
  <c r="T211" i="25"/>
  <c r="U211" i="25"/>
  <c r="V211" i="25"/>
  <c r="W211" i="25"/>
  <c r="X211" i="25"/>
  <c r="Y211" i="25"/>
  <c r="Z211" i="25"/>
  <c r="AA211" i="25"/>
  <c r="AB211" i="25"/>
  <c r="AC211" i="25"/>
  <c r="AD211" i="25"/>
  <c r="AE211" i="25"/>
  <c r="S212" i="25"/>
  <c r="T212" i="25"/>
  <c r="U212" i="25"/>
  <c r="V212" i="25"/>
  <c r="W212" i="25"/>
  <c r="X212" i="25"/>
  <c r="Y212" i="25"/>
  <c r="Z212" i="25"/>
  <c r="AA212" i="25"/>
  <c r="AB212" i="25"/>
  <c r="AC212" i="25"/>
  <c r="AD212" i="25"/>
  <c r="AE212" i="25"/>
  <c r="S213" i="25"/>
  <c r="T213" i="25"/>
  <c r="U213" i="25"/>
  <c r="V213" i="25"/>
  <c r="W213" i="25"/>
  <c r="X213" i="25"/>
  <c r="Y213" i="25"/>
  <c r="Z213" i="25"/>
  <c r="AA213" i="25"/>
  <c r="AB213" i="25"/>
  <c r="AC213" i="25"/>
  <c r="AD213" i="25"/>
  <c r="AE213" i="25"/>
  <c r="S214" i="25"/>
  <c r="T214" i="25"/>
  <c r="U214" i="25"/>
  <c r="V214" i="25"/>
  <c r="W214" i="25"/>
  <c r="X214" i="25"/>
  <c r="Y214" i="25"/>
  <c r="Z214" i="25"/>
  <c r="AA214" i="25"/>
  <c r="AB214" i="25"/>
  <c r="AC214" i="25"/>
  <c r="AD214" i="25"/>
  <c r="AE214" i="25"/>
  <c r="F131" i="25"/>
  <c r="G131" i="25"/>
  <c r="H131" i="25"/>
  <c r="I131" i="25"/>
  <c r="J131" i="25"/>
  <c r="K131" i="25"/>
  <c r="L131" i="25"/>
  <c r="M131" i="25"/>
  <c r="N131" i="25"/>
  <c r="O131" i="25"/>
  <c r="P131" i="25"/>
  <c r="Q131" i="25"/>
  <c r="R131" i="25"/>
  <c r="F132" i="25"/>
  <c r="G132" i="25"/>
  <c r="H132" i="25"/>
  <c r="I132" i="25"/>
  <c r="J132" i="25"/>
  <c r="K132" i="25"/>
  <c r="L132" i="25"/>
  <c r="M132" i="25"/>
  <c r="N132" i="25"/>
  <c r="O132" i="25"/>
  <c r="P132" i="25"/>
  <c r="Q132" i="25"/>
  <c r="R132" i="25"/>
  <c r="F133" i="25"/>
  <c r="G133" i="25"/>
  <c r="H133" i="25"/>
  <c r="I133" i="25"/>
  <c r="J133" i="25"/>
  <c r="K133" i="25"/>
  <c r="L133" i="25"/>
  <c r="M133" i="25"/>
  <c r="N133" i="25"/>
  <c r="O133" i="25"/>
  <c r="P133" i="25"/>
  <c r="Q133" i="25"/>
  <c r="R133" i="25"/>
  <c r="F134" i="25"/>
  <c r="G134" i="25"/>
  <c r="H134" i="25"/>
  <c r="I134" i="25"/>
  <c r="J134" i="25"/>
  <c r="K134" i="25"/>
  <c r="L134" i="25"/>
  <c r="M134" i="25"/>
  <c r="N134" i="25"/>
  <c r="O134" i="25"/>
  <c r="P134" i="25"/>
  <c r="Q134" i="25"/>
  <c r="R134" i="25"/>
  <c r="F135" i="25"/>
  <c r="G135" i="25"/>
  <c r="H135" i="25"/>
  <c r="I135" i="25"/>
  <c r="J135" i="25"/>
  <c r="K135" i="25"/>
  <c r="L135" i="25"/>
  <c r="M135" i="25"/>
  <c r="N135" i="25"/>
  <c r="O135" i="25"/>
  <c r="P135" i="25"/>
  <c r="Q135" i="25"/>
  <c r="R135" i="25"/>
  <c r="F136" i="25"/>
  <c r="G136" i="25"/>
  <c r="H136" i="25"/>
  <c r="I136" i="25"/>
  <c r="J136" i="25"/>
  <c r="K136" i="25"/>
  <c r="L136" i="25"/>
  <c r="M136" i="25"/>
  <c r="N136" i="25"/>
  <c r="O136" i="25"/>
  <c r="P136" i="25"/>
  <c r="Q136" i="25"/>
  <c r="R136" i="25"/>
  <c r="F137" i="25"/>
  <c r="G137" i="25"/>
  <c r="H137" i="25"/>
  <c r="I137" i="25"/>
  <c r="J137" i="25"/>
  <c r="K137" i="25"/>
  <c r="L137" i="25"/>
  <c r="M137" i="25"/>
  <c r="N137" i="25"/>
  <c r="O137" i="25"/>
  <c r="P137" i="25"/>
  <c r="Q137" i="25"/>
  <c r="R137" i="25"/>
  <c r="F138" i="25"/>
  <c r="G138" i="25"/>
  <c r="H138" i="25"/>
  <c r="I138" i="25"/>
  <c r="J138" i="25"/>
  <c r="K138" i="25"/>
  <c r="L138" i="25"/>
  <c r="M138" i="25"/>
  <c r="N138" i="25"/>
  <c r="O138" i="25"/>
  <c r="P138" i="25"/>
  <c r="Q138" i="25"/>
  <c r="R138" i="25"/>
  <c r="F139" i="25"/>
  <c r="G139" i="25"/>
  <c r="H139" i="25"/>
  <c r="I139" i="25"/>
  <c r="J139" i="25"/>
  <c r="K139" i="25"/>
  <c r="L139" i="25"/>
  <c r="M139" i="25"/>
  <c r="N139" i="25"/>
  <c r="O139" i="25"/>
  <c r="P139" i="25"/>
  <c r="Q139" i="25"/>
  <c r="R139" i="25"/>
  <c r="F140" i="25"/>
  <c r="G140" i="25"/>
  <c r="H140" i="25"/>
  <c r="I140" i="25"/>
  <c r="J140" i="25"/>
  <c r="K140" i="25"/>
  <c r="L140" i="25"/>
  <c r="M140" i="25"/>
  <c r="N140" i="25"/>
  <c r="O140" i="25"/>
  <c r="P140" i="25"/>
  <c r="Q140" i="25"/>
  <c r="R140" i="25"/>
  <c r="F141" i="25"/>
  <c r="G141" i="25"/>
  <c r="H141" i="25"/>
  <c r="I141" i="25"/>
  <c r="J141" i="25"/>
  <c r="K141" i="25"/>
  <c r="L141" i="25"/>
  <c r="M141" i="25"/>
  <c r="N141" i="25"/>
  <c r="O141" i="25"/>
  <c r="P141" i="25"/>
  <c r="Q141" i="25"/>
  <c r="R141" i="25"/>
  <c r="F142" i="25"/>
  <c r="G142" i="25"/>
  <c r="H142" i="25"/>
  <c r="I142" i="25"/>
  <c r="J142" i="25"/>
  <c r="K142" i="25"/>
  <c r="L142" i="25"/>
  <c r="M142" i="25"/>
  <c r="N142" i="25"/>
  <c r="O142" i="25"/>
  <c r="P142" i="25"/>
  <c r="Q142" i="25"/>
  <c r="R142" i="25"/>
  <c r="F143" i="25"/>
  <c r="G143" i="25"/>
  <c r="H143" i="25"/>
  <c r="I143" i="25"/>
  <c r="J143" i="25"/>
  <c r="K143" i="25"/>
  <c r="L143" i="25"/>
  <c r="M143" i="25"/>
  <c r="N143" i="25"/>
  <c r="O143" i="25"/>
  <c r="P143" i="25"/>
  <c r="Q143" i="25"/>
  <c r="R143" i="25"/>
  <c r="F144" i="25"/>
  <c r="G144" i="25"/>
  <c r="H144" i="25"/>
  <c r="I144" i="25"/>
  <c r="J144" i="25"/>
  <c r="K144" i="25"/>
  <c r="L144" i="25"/>
  <c r="M144" i="25"/>
  <c r="N144" i="25"/>
  <c r="O144" i="25"/>
  <c r="P144" i="25"/>
  <c r="Q144" i="25"/>
  <c r="R144" i="25"/>
  <c r="F145" i="25"/>
  <c r="G145" i="25"/>
  <c r="H145" i="25"/>
  <c r="I145" i="25"/>
  <c r="J145" i="25"/>
  <c r="K145" i="25"/>
  <c r="L145" i="25"/>
  <c r="M145" i="25"/>
  <c r="N145" i="25"/>
  <c r="O145" i="25"/>
  <c r="P145" i="25"/>
  <c r="Q145" i="25"/>
  <c r="R145" i="25"/>
  <c r="F146" i="25"/>
  <c r="G146" i="25"/>
  <c r="H146" i="25"/>
  <c r="I146" i="25"/>
  <c r="J146" i="25"/>
  <c r="K146" i="25"/>
  <c r="L146" i="25"/>
  <c r="M146" i="25"/>
  <c r="N146" i="25"/>
  <c r="O146" i="25"/>
  <c r="P146" i="25"/>
  <c r="Q146" i="25"/>
  <c r="R146" i="25"/>
  <c r="F147" i="25"/>
  <c r="G147" i="25"/>
  <c r="H147" i="25"/>
  <c r="I147" i="25"/>
  <c r="J147" i="25"/>
  <c r="K147" i="25"/>
  <c r="L147" i="25"/>
  <c r="M147" i="25"/>
  <c r="N147" i="25"/>
  <c r="O147" i="25"/>
  <c r="P147" i="25"/>
  <c r="Q147" i="25"/>
  <c r="R147" i="25"/>
  <c r="F148" i="25"/>
  <c r="G148" i="25"/>
  <c r="H148" i="25"/>
  <c r="I148" i="25"/>
  <c r="J148" i="25"/>
  <c r="K148" i="25"/>
  <c r="L148" i="25"/>
  <c r="M148" i="25"/>
  <c r="N148" i="25"/>
  <c r="O148" i="25"/>
  <c r="P148" i="25"/>
  <c r="Q148" i="25"/>
  <c r="R148" i="25"/>
  <c r="F149" i="25"/>
  <c r="G149" i="25"/>
  <c r="H149" i="25"/>
  <c r="I149" i="25"/>
  <c r="J149" i="25"/>
  <c r="K149" i="25"/>
  <c r="L149" i="25"/>
  <c r="M149" i="25"/>
  <c r="N149" i="25"/>
  <c r="O149" i="25"/>
  <c r="P149" i="25"/>
  <c r="Q149" i="25"/>
  <c r="R149" i="25"/>
  <c r="F150" i="25"/>
  <c r="G150" i="25"/>
  <c r="H150" i="25"/>
  <c r="I150" i="25"/>
  <c r="J150" i="25"/>
  <c r="K150" i="25"/>
  <c r="L150" i="25"/>
  <c r="M150" i="25"/>
  <c r="N150" i="25"/>
  <c r="O150" i="25"/>
  <c r="P150" i="25"/>
  <c r="Q150" i="25"/>
  <c r="R150" i="25"/>
  <c r="F151" i="25"/>
  <c r="G151" i="25"/>
  <c r="H151" i="25"/>
  <c r="I151" i="25"/>
  <c r="J151" i="25"/>
  <c r="K151" i="25"/>
  <c r="L151" i="25"/>
  <c r="M151" i="25"/>
  <c r="N151" i="25"/>
  <c r="O151" i="25"/>
  <c r="P151" i="25"/>
  <c r="Q151" i="25"/>
  <c r="R151" i="25"/>
  <c r="F152" i="25"/>
  <c r="G152" i="25"/>
  <c r="H152" i="25"/>
  <c r="I152" i="25"/>
  <c r="J152" i="25"/>
  <c r="K152" i="25"/>
  <c r="L152" i="25"/>
  <c r="M152" i="25"/>
  <c r="N152" i="25"/>
  <c r="O152" i="25"/>
  <c r="P152" i="25"/>
  <c r="Q152" i="25"/>
  <c r="R152" i="25"/>
  <c r="F153" i="25"/>
  <c r="G153" i="25"/>
  <c r="H153" i="25"/>
  <c r="I153" i="25"/>
  <c r="J153" i="25"/>
  <c r="K153" i="25"/>
  <c r="L153" i="25"/>
  <c r="M153" i="25"/>
  <c r="N153" i="25"/>
  <c r="O153" i="25"/>
  <c r="P153" i="25"/>
  <c r="Q153" i="25"/>
  <c r="R153" i="25"/>
  <c r="F154" i="25"/>
  <c r="G154" i="25"/>
  <c r="H154" i="25"/>
  <c r="I154" i="25"/>
  <c r="J154" i="25"/>
  <c r="K154" i="25"/>
  <c r="L154" i="25"/>
  <c r="M154" i="25"/>
  <c r="N154" i="25"/>
  <c r="O154" i="25"/>
  <c r="P154" i="25"/>
  <c r="Q154" i="25"/>
  <c r="R154" i="25"/>
  <c r="F155" i="25"/>
  <c r="G155" i="25"/>
  <c r="H155" i="25"/>
  <c r="I155" i="25"/>
  <c r="J155" i="25"/>
  <c r="K155" i="25"/>
  <c r="L155" i="25"/>
  <c r="M155" i="25"/>
  <c r="N155" i="25"/>
  <c r="O155" i="25"/>
  <c r="P155" i="25"/>
  <c r="Q155" i="25"/>
  <c r="R155" i="25"/>
  <c r="F156" i="25"/>
  <c r="G156" i="25"/>
  <c r="H156" i="25"/>
  <c r="I156" i="25"/>
  <c r="J156" i="25"/>
  <c r="K156" i="25"/>
  <c r="L156" i="25"/>
  <c r="M156" i="25"/>
  <c r="N156" i="25"/>
  <c r="O156" i="25"/>
  <c r="P156" i="25"/>
  <c r="Q156" i="25"/>
  <c r="R156" i="25"/>
  <c r="F157" i="25"/>
  <c r="G157" i="25"/>
  <c r="H157" i="25"/>
  <c r="I157" i="25"/>
  <c r="J157" i="25"/>
  <c r="K157" i="25"/>
  <c r="L157" i="25"/>
  <c r="M157" i="25"/>
  <c r="N157" i="25"/>
  <c r="O157" i="25"/>
  <c r="P157" i="25"/>
  <c r="Q157" i="25"/>
  <c r="R157" i="25"/>
  <c r="F158" i="25"/>
  <c r="G158" i="25"/>
  <c r="H158" i="25"/>
  <c r="I158" i="25"/>
  <c r="J158" i="25"/>
  <c r="K158" i="25"/>
  <c r="L158" i="25"/>
  <c r="M158" i="25"/>
  <c r="N158" i="25"/>
  <c r="O158" i="25"/>
  <c r="P158" i="25"/>
  <c r="Q158" i="25"/>
  <c r="R158" i="25"/>
  <c r="F159" i="25"/>
  <c r="G159" i="25"/>
  <c r="H159" i="25"/>
  <c r="I159" i="25"/>
  <c r="J159" i="25"/>
  <c r="K159" i="25"/>
  <c r="L159" i="25"/>
  <c r="M159" i="25"/>
  <c r="N159" i="25"/>
  <c r="O159" i="25"/>
  <c r="P159" i="25"/>
  <c r="Q159" i="25"/>
  <c r="R159" i="25"/>
  <c r="F160" i="25"/>
  <c r="G160" i="25"/>
  <c r="H160" i="25"/>
  <c r="I160" i="25"/>
  <c r="J160" i="25"/>
  <c r="K160" i="25"/>
  <c r="L160" i="25"/>
  <c r="M160" i="25"/>
  <c r="N160" i="25"/>
  <c r="O160" i="25"/>
  <c r="P160" i="25"/>
  <c r="Q160" i="25"/>
  <c r="R160" i="25"/>
  <c r="F161" i="25"/>
  <c r="G161" i="25"/>
  <c r="H161" i="25"/>
  <c r="I161" i="25"/>
  <c r="J161" i="25"/>
  <c r="K161" i="25"/>
  <c r="L161" i="25"/>
  <c r="M161" i="25"/>
  <c r="N161" i="25"/>
  <c r="O161" i="25"/>
  <c r="P161" i="25"/>
  <c r="Q161" i="25"/>
  <c r="R161" i="25"/>
  <c r="F162" i="25"/>
  <c r="G162" i="25"/>
  <c r="H162" i="25"/>
  <c r="I162" i="25"/>
  <c r="J162" i="25"/>
  <c r="K162" i="25"/>
  <c r="L162" i="25"/>
  <c r="M162" i="25"/>
  <c r="N162" i="25"/>
  <c r="O162" i="25"/>
  <c r="P162" i="25"/>
  <c r="Q162" i="25"/>
  <c r="R162" i="25"/>
  <c r="F163" i="25"/>
  <c r="G163" i="25"/>
  <c r="H163" i="25"/>
  <c r="I163" i="25"/>
  <c r="J163" i="25"/>
  <c r="K163" i="25"/>
  <c r="L163" i="25"/>
  <c r="M163" i="25"/>
  <c r="N163" i="25"/>
  <c r="O163" i="25"/>
  <c r="P163" i="25"/>
  <c r="Q163" i="25"/>
  <c r="R163" i="25"/>
  <c r="F164" i="25"/>
  <c r="G164" i="25"/>
  <c r="H164" i="25"/>
  <c r="I164" i="25"/>
  <c r="J164" i="25"/>
  <c r="K164" i="25"/>
  <c r="L164" i="25"/>
  <c r="M164" i="25"/>
  <c r="N164" i="25"/>
  <c r="O164" i="25"/>
  <c r="P164" i="25"/>
  <c r="Q164" i="25"/>
  <c r="R164" i="25"/>
  <c r="F165" i="25"/>
  <c r="G165" i="25"/>
  <c r="H165" i="25"/>
  <c r="I165" i="25"/>
  <c r="J165" i="25"/>
  <c r="K165" i="25"/>
  <c r="L165" i="25"/>
  <c r="M165" i="25"/>
  <c r="N165" i="25"/>
  <c r="O165" i="25"/>
  <c r="P165" i="25"/>
  <c r="Q165" i="25"/>
  <c r="R165" i="25"/>
  <c r="F166" i="25"/>
  <c r="G166" i="25"/>
  <c r="H166" i="25"/>
  <c r="I166" i="25"/>
  <c r="J166" i="25"/>
  <c r="K166" i="25"/>
  <c r="L166" i="25"/>
  <c r="M166" i="25"/>
  <c r="N166" i="25"/>
  <c r="O166" i="25"/>
  <c r="P166" i="25"/>
  <c r="Q166" i="25"/>
  <c r="R166" i="25"/>
  <c r="F167" i="25"/>
  <c r="G167" i="25"/>
  <c r="H167" i="25"/>
  <c r="I167" i="25"/>
  <c r="J167" i="25"/>
  <c r="K167" i="25"/>
  <c r="L167" i="25"/>
  <c r="M167" i="25"/>
  <c r="N167" i="25"/>
  <c r="O167" i="25"/>
  <c r="P167" i="25"/>
  <c r="Q167" i="25"/>
  <c r="R167" i="25"/>
  <c r="F168" i="25"/>
  <c r="G168" i="25"/>
  <c r="H168" i="25"/>
  <c r="I168" i="25"/>
  <c r="J168" i="25"/>
  <c r="K168" i="25"/>
  <c r="L168" i="25"/>
  <c r="M168" i="25"/>
  <c r="N168" i="25"/>
  <c r="O168" i="25"/>
  <c r="P168" i="25"/>
  <c r="Q168" i="25"/>
  <c r="R168" i="25"/>
  <c r="F169" i="25"/>
  <c r="G169" i="25"/>
  <c r="H169" i="25"/>
  <c r="I169" i="25"/>
  <c r="J169" i="25"/>
  <c r="K169" i="25"/>
  <c r="L169" i="25"/>
  <c r="M169" i="25"/>
  <c r="N169" i="25"/>
  <c r="O169" i="25"/>
  <c r="P169" i="25"/>
  <c r="Q169" i="25"/>
  <c r="R169" i="25"/>
  <c r="F170" i="25"/>
  <c r="G170" i="25"/>
  <c r="H170" i="25"/>
  <c r="I170" i="25"/>
  <c r="J170" i="25"/>
  <c r="K170" i="25"/>
  <c r="L170" i="25"/>
  <c r="M170" i="25"/>
  <c r="N170" i="25"/>
  <c r="O170" i="25"/>
  <c r="P170" i="25"/>
  <c r="Q170" i="25"/>
  <c r="R170" i="25"/>
  <c r="F171" i="25"/>
  <c r="G171" i="25"/>
  <c r="H171" i="25"/>
  <c r="I171" i="25"/>
  <c r="J171" i="25"/>
  <c r="K171" i="25"/>
  <c r="L171" i="25"/>
  <c r="M171" i="25"/>
  <c r="N171" i="25"/>
  <c r="O171" i="25"/>
  <c r="P171" i="25"/>
  <c r="Q171" i="25"/>
  <c r="R171" i="25"/>
  <c r="F172" i="25"/>
  <c r="G172" i="25"/>
  <c r="H172" i="25"/>
  <c r="I172" i="25"/>
  <c r="J172" i="25"/>
  <c r="K172" i="25"/>
  <c r="L172" i="25"/>
  <c r="M172" i="25"/>
  <c r="N172" i="25"/>
  <c r="O172" i="25"/>
  <c r="P172" i="25"/>
  <c r="Q172" i="25"/>
  <c r="R172" i="25"/>
  <c r="F173" i="25"/>
  <c r="G173" i="25"/>
  <c r="H173" i="25"/>
  <c r="I173" i="25"/>
  <c r="J173" i="25"/>
  <c r="K173" i="25"/>
  <c r="L173" i="25"/>
  <c r="M173" i="25"/>
  <c r="N173" i="25"/>
  <c r="O173" i="25"/>
  <c r="P173" i="25"/>
  <c r="Q173" i="25"/>
  <c r="R173" i="25"/>
  <c r="F174" i="25"/>
  <c r="G174" i="25"/>
  <c r="H174" i="25"/>
  <c r="I174" i="25"/>
  <c r="J174" i="25"/>
  <c r="K174" i="25"/>
  <c r="L174" i="25"/>
  <c r="M174" i="25"/>
  <c r="N174" i="25"/>
  <c r="O174" i="25"/>
  <c r="P174" i="25"/>
  <c r="Q174" i="25"/>
  <c r="R174" i="25"/>
  <c r="F175" i="25"/>
  <c r="G175" i="25"/>
  <c r="H175" i="25"/>
  <c r="I175" i="25"/>
  <c r="J175" i="25"/>
  <c r="K175" i="25"/>
  <c r="L175" i="25"/>
  <c r="M175" i="25"/>
  <c r="N175" i="25"/>
  <c r="O175" i="25"/>
  <c r="P175" i="25"/>
  <c r="Q175" i="25"/>
  <c r="R175" i="25"/>
  <c r="F176" i="25"/>
  <c r="G176" i="25"/>
  <c r="H176" i="25"/>
  <c r="I176" i="25"/>
  <c r="J176" i="25"/>
  <c r="K176" i="25"/>
  <c r="L176" i="25"/>
  <c r="M176" i="25"/>
  <c r="N176" i="25"/>
  <c r="O176" i="25"/>
  <c r="P176" i="25"/>
  <c r="Q176" i="25"/>
  <c r="R176" i="25"/>
  <c r="F177" i="25"/>
  <c r="G177" i="25"/>
  <c r="H177" i="25"/>
  <c r="I177" i="25"/>
  <c r="J177" i="25"/>
  <c r="K177" i="25"/>
  <c r="L177" i="25"/>
  <c r="M177" i="25"/>
  <c r="N177" i="25"/>
  <c r="O177" i="25"/>
  <c r="P177" i="25"/>
  <c r="Q177" i="25"/>
  <c r="R177" i="25"/>
  <c r="F178" i="25"/>
  <c r="G178" i="25"/>
  <c r="H178" i="25"/>
  <c r="I178" i="25"/>
  <c r="J178" i="25"/>
  <c r="K178" i="25"/>
  <c r="L178" i="25"/>
  <c r="M178" i="25"/>
  <c r="N178" i="25"/>
  <c r="O178" i="25"/>
  <c r="P178" i="25"/>
  <c r="Q178" i="25"/>
  <c r="R178" i="25"/>
  <c r="F179" i="25"/>
  <c r="G179" i="25"/>
  <c r="H179" i="25"/>
  <c r="I179" i="25"/>
  <c r="J179" i="25"/>
  <c r="K179" i="25"/>
  <c r="L179" i="25"/>
  <c r="M179" i="25"/>
  <c r="N179" i="25"/>
  <c r="O179" i="25"/>
  <c r="P179" i="25"/>
  <c r="Q179" i="25"/>
  <c r="R179" i="25"/>
  <c r="F180" i="25"/>
  <c r="G180" i="25"/>
  <c r="H180" i="25"/>
  <c r="I180" i="25"/>
  <c r="J180" i="25"/>
  <c r="K180" i="25"/>
  <c r="L180" i="25"/>
  <c r="M180" i="25"/>
  <c r="N180" i="25"/>
  <c r="O180" i="25"/>
  <c r="P180" i="25"/>
  <c r="Q180" i="25"/>
  <c r="R180" i="25"/>
  <c r="F181" i="25"/>
  <c r="G181" i="25"/>
  <c r="H181" i="25"/>
  <c r="I181" i="25"/>
  <c r="J181" i="25"/>
  <c r="K181" i="25"/>
  <c r="L181" i="25"/>
  <c r="M181" i="25"/>
  <c r="N181" i="25"/>
  <c r="O181" i="25"/>
  <c r="P181" i="25"/>
  <c r="Q181" i="25"/>
  <c r="R181" i="25"/>
  <c r="F182" i="25"/>
  <c r="G182" i="25"/>
  <c r="H182" i="25"/>
  <c r="I182" i="25"/>
  <c r="J182" i="25"/>
  <c r="K182" i="25"/>
  <c r="L182" i="25"/>
  <c r="M182" i="25"/>
  <c r="N182" i="25"/>
  <c r="O182" i="25"/>
  <c r="P182" i="25"/>
  <c r="Q182" i="25"/>
  <c r="R182" i="25"/>
  <c r="F183" i="25"/>
  <c r="G183" i="25"/>
  <c r="H183" i="25"/>
  <c r="I183" i="25"/>
  <c r="J183" i="25"/>
  <c r="K183" i="25"/>
  <c r="L183" i="25"/>
  <c r="M183" i="25"/>
  <c r="N183" i="25"/>
  <c r="O183" i="25"/>
  <c r="P183" i="25"/>
  <c r="Q183" i="25"/>
  <c r="R183" i="25"/>
  <c r="F184" i="25"/>
  <c r="G184" i="25"/>
  <c r="H184" i="25"/>
  <c r="I184" i="25"/>
  <c r="J184" i="25"/>
  <c r="K184" i="25"/>
  <c r="L184" i="25"/>
  <c r="M184" i="25"/>
  <c r="N184" i="25"/>
  <c r="O184" i="25"/>
  <c r="P184" i="25"/>
  <c r="Q184" i="25"/>
  <c r="R184" i="25"/>
  <c r="F185" i="25"/>
  <c r="G185" i="25"/>
  <c r="H185" i="25"/>
  <c r="I185" i="25"/>
  <c r="J185" i="25"/>
  <c r="K185" i="25"/>
  <c r="L185" i="25"/>
  <c r="M185" i="25"/>
  <c r="N185" i="25"/>
  <c r="O185" i="25"/>
  <c r="P185" i="25"/>
  <c r="Q185" i="25"/>
  <c r="R185" i="25"/>
  <c r="F186" i="25"/>
  <c r="G186" i="25"/>
  <c r="H186" i="25"/>
  <c r="I186" i="25"/>
  <c r="J186" i="25"/>
  <c r="K186" i="25"/>
  <c r="L186" i="25"/>
  <c r="M186" i="25"/>
  <c r="N186" i="25"/>
  <c r="O186" i="25"/>
  <c r="P186" i="25"/>
  <c r="Q186" i="25"/>
  <c r="R186" i="25"/>
  <c r="F187" i="25"/>
  <c r="G187" i="25"/>
  <c r="H187" i="25"/>
  <c r="I187" i="25"/>
  <c r="J187" i="25"/>
  <c r="K187" i="25"/>
  <c r="L187" i="25"/>
  <c r="M187" i="25"/>
  <c r="N187" i="25"/>
  <c r="O187" i="25"/>
  <c r="P187" i="25"/>
  <c r="Q187" i="25"/>
  <c r="R187" i="25"/>
  <c r="F188" i="25"/>
  <c r="G188" i="25"/>
  <c r="H188" i="25"/>
  <c r="I188" i="25"/>
  <c r="J188" i="25"/>
  <c r="K188" i="25"/>
  <c r="L188" i="25"/>
  <c r="M188" i="25"/>
  <c r="N188" i="25"/>
  <c r="O188" i="25"/>
  <c r="P188" i="25"/>
  <c r="Q188" i="25"/>
  <c r="R188" i="25"/>
  <c r="F189" i="25"/>
  <c r="G189" i="25"/>
  <c r="H189" i="25"/>
  <c r="I189" i="25"/>
  <c r="J189" i="25"/>
  <c r="K189" i="25"/>
  <c r="L189" i="25"/>
  <c r="M189" i="25"/>
  <c r="N189" i="25"/>
  <c r="O189" i="25"/>
  <c r="P189" i="25"/>
  <c r="Q189" i="25"/>
  <c r="R189" i="25"/>
  <c r="F190" i="25"/>
  <c r="G190" i="25"/>
  <c r="H190" i="25"/>
  <c r="I190" i="25"/>
  <c r="J190" i="25"/>
  <c r="K190" i="25"/>
  <c r="L190" i="25"/>
  <c r="M190" i="25"/>
  <c r="N190" i="25"/>
  <c r="O190" i="25"/>
  <c r="P190" i="25"/>
  <c r="Q190" i="25"/>
  <c r="R190" i="25"/>
  <c r="F191" i="25"/>
  <c r="G191" i="25"/>
  <c r="H191" i="25"/>
  <c r="I191" i="25"/>
  <c r="J191" i="25"/>
  <c r="K191" i="25"/>
  <c r="L191" i="25"/>
  <c r="M191" i="25"/>
  <c r="N191" i="25"/>
  <c r="O191" i="25"/>
  <c r="P191" i="25"/>
  <c r="Q191" i="25"/>
  <c r="R191" i="25"/>
  <c r="F192" i="25"/>
  <c r="G192" i="25"/>
  <c r="H192" i="25"/>
  <c r="I192" i="25"/>
  <c r="J192" i="25"/>
  <c r="K192" i="25"/>
  <c r="L192" i="25"/>
  <c r="M192" i="25"/>
  <c r="N192" i="25"/>
  <c r="O192" i="25"/>
  <c r="P192" i="25"/>
  <c r="Q192" i="25"/>
  <c r="R192" i="25"/>
  <c r="F193" i="25"/>
  <c r="G193" i="25"/>
  <c r="H193" i="25"/>
  <c r="I193" i="25"/>
  <c r="J193" i="25"/>
  <c r="K193" i="25"/>
  <c r="L193" i="25"/>
  <c r="M193" i="25"/>
  <c r="N193" i="25"/>
  <c r="O193" i="25"/>
  <c r="P193" i="25"/>
  <c r="Q193" i="25"/>
  <c r="R193" i="25"/>
  <c r="F194" i="25"/>
  <c r="G194" i="25"/>
  <c r="H194" i="25"/>
  <c r="I194" i="25"/>
  <c r="J194" i="25"/>
  <c r="K194" i="25"/>
  <c r="L194" i="25"/>
  <c r="M194" i="25"/>
  <c r="N194" i="25"/>
  <c r="O194" i="25"/>
  <c r="P194" i="25"/>
  <c r="Q194" i="25"/>
  <c r="R194" i="25"/>
  <c r="F195" i="25"/>
  <c r="G195" i="25"/>
  <c r="H195" i="25"/>
  <c r="I195" i="25"/>
  <c r="J195" i="25"/>
  <c r="K195" i="25"/>
  <c r="L195" i="25"/>
  <c r="M195" i="25"/>
  <c r="N195" i="25"/>
  <c r="O195" i="25"/>
  <c r="P195" i="25"/>
  <c r="Q195" i="25"/>
  <c r="R195" i="25"/>
  <c r="F196" i="25"/>
  <c r="G196" i="25"/>
  <c r="H196" i="25"/>
  <c r="I196" i="25"/>
  <c r="J196" i="25"/>
  <c r="K196" i="25"/>
  <c r="L196" i="25"/>
  <c r="M196" i="25"/>
  <c r="N196" i="25"/>
  <c r="O196" i="25"/>
  <c r="P196" i="25"/>
  <c r="Q196" i="25"/>
  <c r="R196" i="25"/>
  <c r="F197" i="25"/>
  <c r="G197" i="25"/>
  <c r="H197" i="25"/>
  <c r="I197" i="25"/>
  <c r="J197" i="25"/>
  <c r="K197" i="25"/>
  <c r="L197" i="25"/>
  <c r="M197" i="25"/>
  <c r="N197" i="25"/>
  <c r="O197" i="25"/>
  <c r="P197" i="25"/>
  <c r="Q197" i="25"/>
  <c r="R197" i="25"/>
  <c r="F198" i="25"/>
  <c r="G198" i="25"/>
  <c r="H198" i="25"/>
  <c r="I198" i="25"/>
  <c r="J198" i="25"/>
  <c r="K198" i="25"/>
  <c r="L198" i="25"/>
  <c r="M198" i="25"/>
  <c r="N198" i="25"/>
  <c r="O198" i="25"/>
  <c r="P198" i="25"/>
  <c r="Q198" i="25"/>
  <c r="R198" i="25"/>
  <c r="F199" i="25"/>
  <c r="G199" i="25"/>
  <c r="H199" i="25"/>
  <c r="I199" i="25"/>
  <c r="J199" i="25"/>
  <c r="K199" i="25"/>
  <c r="L199" i="25"/>
  <c r="M199" i="25"/>
  <c r="N199" i="25"/>
  <c r="O199" i="25"/>
  <c r="P199" i="25"/>
  <c r="Q199" i="25"/>
  <c r="R199" i="25"/>
  <c r="F200" i="25"/>
  <c r="G200" i="25"/>
  <c r="H200" i="25"/>
  <c r="I200" i="25"/>
  <c r="J200" i="25"/>
  <c r="K200" i="25"/>
  <c r="L200" i="25"/>
  <c r="M200" i="25"/>
  <c r="N200" i="25"/>
  <c r="O200" i="25"/>
  <c r="P200" i="25"/>
  <c r="Q200" i="25"/>
  <c r="R200" i="25"/>
  <c r="F201" i="25"/>
  <c r="G201" i="25"/>
  <c r="H201" i="25"/>
  <c r="I201" i="25"/>
  <c r="J201" i="25"/>
  <c r="K201" i="25"/>
  <c r="L201" i="25"/>
  <c r="M201" i="25"/>
  <c r="N201" i="25"/>
  <c r="O201" i="25"/>
  <c r="P201" i="25"/>
  <c r="Q201" i="25"/>
  <c r="R201" i="25"/>
  <c r="F202" i="25"/>
  <c r="G202" i="25"/>
  <c r="H202" i="25"/>
  <c r="I202" i="25"/>
  <c r="J202" i="25"/>
  <c r="K202" i="25"/>
  <c r="L202" i="25"/>
  <c r="M202" i="25"/>
  <c r="N202" i="25"/>
  <c r="O202" i="25"/>
  <c r="P202" i="25"/>
  <c r="Q202" i="25"/>
  <c r="R202" i="25"/>
  <c r="F203" i="25"/>
  <c r="G203" i="25"/>
  <c r="H203" i="25"/>
  <c r="I203" i="25"/>
  <c r="J203" i="25"/>
  <c r="K203" i="25"/>
  <c r="L203" i="25"/>
  <c r="M203" i="25"/>
  <c r="N203" i="25"/>
  <c r="O203" i="25"/>
  <c r="P203" i="25"/>
  <c r="Q203" i="25"/>
  <c r="R203" i="25"/>
  <c r="F204" i="25"/>
  <c r="G204" i="25"/>
  <c r="H204" i="25"/>
  <c r="I204" i="25"/>
  <c r="J204" i="25"/>
  <c r="K204" i="25"/>
  <c r="L204" i="25"/>
  <c r="M204" i="25"/>
  <c r="N204" i="25"/>
  <c r="O204" i="25"/>
  <c r="P204" i="25"/>
  <c r="Q204" i="25"/>
  <c r="R204" i="25"/>
  <c r="F205" i="25"/>
  <c r="G205" i="25"/>
  <c r="H205" i="25"/>
  <c r="I205" i="25"/>
  <c r="J205" i="25"/>
  <c r="K205" i="25"/>
  <c r="L205" i="25"/>
  <c r="M205" i="25"/>
  <c r="N205" i="25"/>
  <c r="O205" i="25"/>
  <c r="P205" i="25"/>
  <c r="Q205" i="25"/>
  <c r="R205" i="25"/>
  <c r="F206" i="25"/>
  <c r="G206" i="25"/>
  <c r="H206" i="25"/>
  <c r="I206" i="25"/>
  <c r="J206" i="25"/>
  <c r="K206" i="25"/>
  <c r="L206" i="25"/>
  <c r="M206" i="25"/>
  <c r="N206" i="25"/>
  <c r="O206" i="25"/>
  <c r="P206" i="25"/>
  <c r="Q206" i="25"/>
  <c r="R206" i="25"/>
  <c r="F207" i="25"/>
  <c r="G207" i="25"/>
  <c r="H207" i="25"/>
  <c r="I207" i="25"/>
  <c r="J207" i="25"/>
  <c r="K207" i="25"/>
  <c r="L207" i="25"/>
  <c r="M207" i="25"/>
  <c r="N207" i="25"/>
  <c r="O207" i="25"/>
  <c r="P207" i="25"/>
  <c r="Q207" i="25"/>
  <c r="R207" i="25"/>
  <c r="F208" i="25"/>
  <c r="G208" i="25"/>
  <c r="H208" i="25"/>
  <c r="I208" i="25"/>
  <c r="J208" i="25"/>
  <c r="K208" i="25"/>
  <c r="L208" i="25"/>
  <c r="M208" i="25"/>
  <c r="N208" i="25"/>
  <c r="O208" i="25"/>
  <c r="P208" i="25"/>
  <c r="Q208" i="25"/>
  <c r="R208" i="25"/>
  <c r="F209" i="25"/>
  <c r="G209" i="25"/>
  <c r="H209" i="25"/>
  <c r="I209" i="25"/>
  <c r="J209" i="25"/>
  <c r="K209" i="25"/>
  <c r="L209" i="25"/>
  <c r="M209" i="25"/>
  <c r="N209" i="25"/>
  <c r="O209" i="25"/>
  <c r="P209" i="25"/>
  <c r="Q209" i="25"/>
  <c r="R209" i="25"/>
  <c r="F210" i="25"/>
  <c r="G210" i="25"/>
  <c r="H210" i="25"/>
  <c r="I210" i="25"/>
  <c r="J210" i="25"/>
  <c r="K210" i="25"/>
  <c r="L210" i="25"/>
  <c r="M210" i="25"/>
  <c r="N210" i="25"/>
  <c r="O210" i="25"/>
  <c r="P210" i="25"/>
  <c r="Q210" i="25"/>
  <c r="R210" i="25"/>
  <c r="F211" i="25"/>
  <c r="G211" i="25"/>
  <c r="H211" i="25"/>
  <c r="I211" i="25"/>
  <c r="J211" i="25"/>
  <c r="K211" i="25"/>
  <c r="L211" i="25"/>
  <c r="M211" i="25"/>
  <c r="N211" i="25"/>
  <c r="O211" i="25"/>
  <c r="P211" i="25"/>
  <c r="Q211" i="25"/>
  <c r="R211" i="25"/>
  <c r="F212" i="25"/>
  <c r="G212" i="25"/>
  <c r="H212" i="25"/>
  <c r="I212" i="25"/>
  <c r="J212" i="25"/>
  <c r="K212" i="25"/>
  <c r="L212" i="25"/>
  <c r="M212" i="25"/>
  <c r="N212" i="25"/>
  <c r="O212" i="25"/>
  <c r="P212" i="25"/>
  <c r="Q212" i="25"/>
  <c r="R212" i="25"/>
  <c r="F213" i="25"/>
  <c r="G213" i="25"/>
  <c r="H213" i="25"/>
  <c r="I213" i="25"/>
  <c r="J213" i="25"/>
  <c r="K213" i="25"/>
  <c r="L213" i="25"/>
  <c r="M213" i="25"/>
  <c r="N213" i="25"/>
  <c r="O213" i="25"/>
  <c r="P213" i="25"/>
  <c r="Q213" i="25"/>
  <c r="R213" i="25"/>
  <c r="F214" i="25"/>
  <c r="G214" i="25"/>
  <c r="H214" i="25"/>
  <c r="I214" i="25"/>
  <c r="J214" i="25"/>
  <c r="K214" i="25"/>
  <c r="L214" i="25"/>
  <c r="M214" i="25"/>
  <c r="N214" i="25"/>
  <c r="O214" i="25"/>
  <c r="P214" i="25"/>
  <c r="Q214" i="25"/>
  <c r="R214" i="25"/>
  <c r="H6" i="26"/>
  <c r="I6" i="26"/>
  <c r="J6" i="26"/>
  <c r="K6" i="26"/>
  <c r="L6" i="26"/>
  <c r="M6" i="26"/>
  <c r="N6" i="26"/>
  <c r="H7" i="26"/>
  <c r="I7" i="26"/>
  <c r="J7" i="26"/>
  <c r="K7" i="26"/>
  <c r="L7" i="26"/>
  <c r="M7" i="26"/>
  <c r="N7" i="26"/>
  <c r="H8" i="26"/>
  <c r="I8" i="26"/>
  <c r="J8" i="26"/>
  <c r="K8" i="26"/>
  <c r="L8" i="26"/>
  <c r="M8" i="26"/>
  <c r="N8" i="26"/>
  <c r="H9" i="26"/>
  <c r="I9" i="26"/>
  <c r="J9" i="26"/>
  <c r="K9" i="26"/>
  <c r="L9" i="26"/>
  <c r="M9" i="26"/>
  <c r="N9" i="26"/>
  <c r="H10" i="26"/>
  <c r="I10" i="26"/>
  <c r="J10" i="26"/>
  <c r="K10" i="26"/>
  <c r="L10" i="26"/>
  <c r="M10" i="26"/>
  <c r="N10" i="26"/>
  <c r="H11" i="26"/>
  <c r="I11" i="26"/>
  <c r="J11" i="26"/>
  <c r="K11" i="26"/>
  <c r="L11" i="26"/>
  <c r="M11" i="26"/>
  <c r="N11" i="26"/>
  <c r="H12" i="26"/>
  <c r="I12" i="26"/>
  <c r="J12" i="26"/>
  <c r="K12" i="26"/>
  <c r="L12" i="26"/>
  <c r="M12" i="26"/>
  <c r="N12" i="26"/>
  <c r="H13" i="26"/>
  <c r="I13" i="26"/>
  <c r="J13" i="26"/>
  <c r="K13" i="26"/>
  <c r="L13" i="26"/>
  <c r="M13" i="26"/>
  <c r="N13" i="26"/>
  <c r="H14" i="26"/>
  <c r="I14" i="26"/>
  <c r="J14" i="26"/>
  <c r="K14" i="26"/>
  <c r="L14" i="26"/>
  <c r="M14" i="26"/>
  <c r="N14" i="26"/>
  <c r="H15" i="26"/>
  <c r="I15" i="26"/>
  <c r="J15" i="26"/>
  <c r="K15" i="26"/>
  <c r="L15" i="26"/>
  <c r="M15" i="26"/>
  <c r="N15" i="26"/>
  <c r="H16" i="26"/>
  <c r="I16" i="26"/>
  <c r="J16" i="26"/>
  <c r="K16" i="26"/>
  <c r="L16" i="26"/>
  <c r="M16" i="26"/>
  <c r="N16" i="26"/>
  <c r="H17" i="26"/>
  <c r="I17" i="26"/>
  <c r="J17" i="26"/>
  <c r="K17" i="26"/>
  <c r="L17" i="26"/>
  <c r="M17" i="26"/>
  <c r="N17" i="26"/>
  <c r="H18" i="26"/>
  <c r="I18" i="26"/>
  <c r="J18" i="26"/>
  <c r="K18" i="26"/>
  <c r="L18" i="26"/>
  <c r="M18" i="26"/>
  <c r="N18" i="26"/>
  <c r="H19" i="26"/>
  <c r="I19" i="26"/>
  <c r="J19" i="26"/>
  <c r="K19" i="26"/>
  <c r="L19" i="26"/>
  <c r="M19" i="26"/>
  <c r="N19" i="26"/>
  <c r="H20" i="26"/>
  <c r="I20" i="26"/>
  <c r="J20" i="26"/>
  <c r="K20" i="26"/>
  <c r="L20" i="26"/>
  <c r="M20" i="26"/>
  <c r="N20" i="26"/>
  <c r="H21" i="26"/>
  <c r="I21" i="26"/>
  <c r="J21" i="26"/>
  <c r="K21" i="26"/>
  <c r="L21" i="26"/>
  <c r="M21" i="26"/>
  <c r="N21" i="26"/>
  <c r="H22" i="26"/>
  <c r="I22" i="26"/>
  <c r="J22" i="26"/>
  <c r="K22" i="26"/>
  <c r="L22" i="26"/>
  <c r="M22" i="26"/>
  <c r="N22" i="26"/>
  <c r="H23" i="26"/>
  <c r="I23" i="26"/>
  <c r="J23" i="26"/>
  <c r="K23" i="26"/>
  <c r="L23" i="26"/>
  <c r="M23" i="26"/>
  <c r="N23" i="26"/>
  <c r="H24" i="26"/>
  <c r="I24" i="26"/>
  <c r="J24" i="26"/>
  <c r="K24" i="26"/>
  <c r="L24" i="26"/>
  <c r="M24" i="26"/>
  <c r="N24" i="26"/>
  <c r="H25" i="26"/>
  <c r="I25" i="26"/>
  <c r="J25" i="26"/>
  <c r="K25" i="26"/>
  <c r="L25" i="26"/>
  <c r="M25" i="26"/>
  <c r="N25" i="26"/>
  <c r="H26" i="26"/>
  <c r="I26" i="26"/>
  <c r="J26" i="26"/>
  <c r="K26" i="26"/>
  <c r="L26" i="26"/>
  <c r="M26" i="26"/>
  <c r="N26" i="26"/>
  <c r="H27" i="26"/>
  <c r="I27" i="26"/>
  <c r="J27" i="26"/>
  <c r="K27" i="26"/>
  <c r="L27" i="26"/>
  <c r="M27" i="26"/>
  <c r="N27" i="26"/>
  <c r="H28" i="26"/>
  <c r="I28" i="26"/>
  <c r="J28" i="26"/>
  <c r="K28" i="26"/>
  <c r="L28" i="26"/>
  <c r="M28" i="26"/>
  <c r="N28" i="26"/>
  <c r="H29" i="26"/>
  <c r="I29" i="26"/>
  <c r="J29" i="26"/>
  <c r="K29" i="26"/>
  <c r="L29" i="26"/>
  <c r="M29" i="26"/>
  <c r="N29" i="26"/>
  <c r="H30" i="26"/>
  <c r="I30" i="26"/>
  <c r="J30" i="26"/>
  <c r="K30" i="26"/>
  <c r="L30" i="26"/>
  <c r="M30" i="26"/>
  <c r="N30" i="26"/>
  <c r="H31" i="26"/>
  <c r="I31" i="26"/>
  <c r="J31" i="26"/>
  <c r="K31" i="26"/>
  <c r="L31" i="26"/>
  <c r="M31" i="26"/>
  <c r="N31" i="26"/>
  <c r="H32" i="26"/>
  <c r="I32" i="26"/>
  <c r="J32" i="26"/>
  <c r="K32" i="26"/>
  <c r="L32" i="26"/>
  <c r="M32" i="26"/>
  <c r="N32" i="26"/>
  <c r="H33" i="26"/>
  <c r="I33" i="26"/>
  <c r="J33" i="26"/>
  <c r="K33" i="26"/>
  <c r="L33" i="26"/>
  <c r="M33" i="26"/>
  <c r="N33" i="26"/>
  <c r="H34" i="26"/>
  <c r="I34" i="26"/>
  <c r="J34" i="26"/>
  <c r="K34" i="26"/>
  <c r="L34" i="26"/>
  <c r="M34" i="26"/>
  <c r="N34" i="26"/>
  <c r="H35" i="26"/>
  <c r="I35" i="26"/>
  <c r="J35" i="26"/>
  <c r="K35" i="26"/>
  <c r="L35" i="26"/>
  <c r="M35" i="26"/>
  <c r="N35" i="26"/>
  <c r="H36" i="26"/>
  <c r="I36" i="26"/>
  <c r="J36" i="26"/>
  <c r="K36" i="26"/>
  <c r="L36" i="26"/>
  <c r="M36" i="26"/>
  <c r="N36" i="26"/>
  <c r="H37" i="26"/>
  <c r="I37" i="26"/>
  <c r="J37" i="26"/>
  <c r="K37" i="26"/>
  <c r="L37" i="26"/>
  <c r="M37" i="26"/>
  <c r="N37" i="26"/>
  <c r="H38" i="26"/>
  <c r="I38" i="26"/>
  <c r="J38" i="26"/>
  <c r="K38" i="26"/>
  <c r="L38" i="26"/>
  <c r="M38" i="26"/>
  <c r="N38" i="26"/>
  <c r="H39" i="26"/>
  <c r="I39" i="26"/>
  <c r="J39" i="26"/>
  <c r="K39" i="26"/>
  <c r="L39" i="26"/>
  <c r="M39" i="26"/>
  <c r="N39" i="26"/>
  <c r="H40" i="26"/>
  <c r="I40" i="26"/>
  <c r="J40" i="26"/>
  <c r="K40" i="26"/>
  <c r="L40" i="26"/>
  <c r="M40" i="26"/>
  <c r="N40" i="26"/>
  <c r="H41" i="26"/>
  <c r="I41" i="26"/>
  <c r="J41" i="26"/>
  <c r="K41" i="26"/>
  <c r="L41" i="26"/>
  <c r="M41" i="26"/>
  <c r="N41" i="26"/>
  <c r="H42" i="26"/>
  <c r="I42" i="26"/>
  <c r="J42" i="26"/>
  <c r="K42" i="26"/>
  <c r="L42" i="26"/>
  <c r="M42" i="26"/>
  <c r="N42" i="26"/>
  <c r="H43" i="26"/>
  <c r="I43" i="26"/>
  <c r="J43" i="26"/>
  <c r="K43" i="26"/>
  <c r="L43" i="26"/>
  <c r="M43" i="26"/>
  <c r="N43" i="26"/>
  <c r="H44" i="26"/>
  <c r="I44" i="26"/>
  <c r="J44" i="26"/>
  <c r="K44" i="26"/>
  <c r="L44" i="26"/>
  <c r="M44" i="26"/>
  <c r="N44" i="26"/>
  <c r="H45" i="26"/>
  <c r="I45" i="26"/>
  <c r="J45" i="26"/>
  <c r="K45" i="26"/>
  <c r="L45" i="26"/>
  <c r="M45" i="26"/>
  <c r="N45" i="26"/>
  <c r="H46" i="26"/>
  <c r="I46" i="26"/>
  <c r="J46" i="26"/>
  <c r="K46" i="26"/>
  <c r="L46" i="26"/>
  <c r="M46" i="26"/>
  <c r="N46" i="26"/>
  <c r="H47" i="26"/>
  <c r="I47" i="26"/>
  <c r="J47" i="26"/>
  <c r="K47" i="26"/>
  <c r="L47" i="26"/>
  <c r="M47" i="26"/>
  <c r="N47" i="26"/>
  <c r="H48" i="26"/>
  <c r="I48" i="26"/>
  <c r="J48" i="26"/>
  <c r="K48" i="26"/>
  <c r="L48" i="26"/>
  <c r="M48" i="26"/>
  <c r="N48" i="26"/>
  <c r="H49" i="26"/>
  <c r="I49" i="26"/>
  <c r="J49" i="26"/>
  <c r="K49" i="26"/>
  <c r="L49" i="26"/>
  <c r="M49" i="26"/>
  <c r="N49" i="26"/>
  <c r="H50" i="26"/>
  <c r="I50" i="26"/>
  <c r="J50" i="26"/>
  <c r="K50" i="26"/>
  <c r="L50" i="26"/>
  <c r="M50" i="26"/>
  <c r="N50" i="26"/>
  <c r="H51" i="26"/>
  <c r="I51" i="26"/>
  <c r="J51" i="26"/>
  <c r="K51" i="26"/>
  <c r="L51" i="26"/>
  <c r="M51" i="26"/>
  <c r="N51" i="26"/>
  <c r="H52" i="26"/>
  <c r="I52" i="26"/>
  <c r="J52" i="26"/>
  <c r="K52" i="26"/>
  <c r="L52" i="26"/>
  <c r="M52" i="26"/>
  <c r="N52" i="26"/>
  <c r="H53" i="26"/>
  <c r="I53" i="26"/>
  <c r="J53" i="26"/>
  <c r="K53" i="26"/>
  <c r="L53" i="26"/>
  <c r="M53" i="26"/>
  <c r="N53" i="26"/>
  <c r="H54" i="26"/>
  <c r="I54" i="26"/>
  <c r="J54" i="26"/>
  <c r="K54" i="26"/>
  <c r="L54" i="26"/>
  <c r="M54" i="26"/>
  <c r="N54" i="26"/>
  <c r="H55" i="26"/>
  <c r="I55" i="26"/>
  <c r="J55" i="26"/>
  <c r="K55" i="26"/>
  <c r="L55" i="26"/>
  <c r="M55" i="26"/>
  <c r="N55" i="26"/>
  <c r="H56" i="26"/>
  <c r="I56" i="26"/>
  <c r="J56" i="26"/>
  <c r="K56" i="26"/>
  <c r="L56" i="26"/>
  <c r="M56" i="26"/>
  <c r="N56" i="26"/>
  <c r="H57" i="26"/>
  <c r="I57" i="26"/>
  <c r="J57" i="26"/>
  <c r="K57" i="26"/>
  <c r="L57" i="26"/>
  <c r="M57" i="26"/>
  <c r="N57" i="26"/>
  <c r="H58" i="26"/>
  <c r="I58" i="26"/>
  <c r="J58" i="26"/>
  <c r="K58" i="26"/>
  <c r="L58" i="26"/>
  <c r="M58" i="26"/>
  <c r="N58" i="26"/>
  <c r="H59" i="26"/>
  <c r="I59" i="26"/>
  <c r="J59" i="26"/>
  <c r="K59" i="26"/>
  <c r="L59" i="26"/>
  <c r="M59" i="26"/>
  <c r="N59" i="26"/>
  <c r="H60" i="26"/>
  <c r="I60" i="26"/>
  <c r="J60" i="26"/>
  <c r="K60" i="26"/>
  <c r="L60" i="26"/>
  <c r="M60" i="26"/>
  <c r="N60" i="26"/>
  <c r="H61" i="26"/>
  <c r="I61" i="26"/>
  <c r="J61" i="26"/>
  <c r="K61" i="26"/>
  <c r="L61" i="26"/>
  <c r="M61" i="26"/>
  <c r="N61" i="26"/>
  <c r="H62" i="26"/>
  <c r="I62" i="26"/>
  <c r="J62" i="26"/>
  <c r="K62" i="26"/>
  <c r="L62" i="26"/>
  <c r="M62" i="26"/>
  <c r="N62" i="26"/>
  <c r="H63" i="26"/>
  <c r="I63" i="26"/>
  <c r="J63" i="26"/>
  <c r="K63" i="26"/>
  <c r="L63" i="26"/>
  <c r="M63" i="26"/>
  <c r="N63" i="26"/>
  <c r="H64" i="26"/>
  <c r="I64" i="26"/>
  <c r="J64" i="26"/>
  <c r="K64" i="26"/>
  <c r="L64" i="26"/>
  <c r="M64" i="26"/>
  <c r="N64" i="26"/>
  <c r="H65" i="26"/>
  <c r="I65" i="26"/>
  <c r="J65" i="26"/>
  <c r="K65" i="26"/>
  <c r="L65" i="26"/>
  <c r="M65" i="26"/>
  <c r="N65" i="26"/>
  <c r="H66" i="26"/>
  <c r="I66" i="26"/>
  <c r="J66" i="26"/>
  <c r="K66" i="26"/>
  <c r="L66" i="26"/>
  <c r="M66" i="26"/>
  <c r="N66" i="26"/>
  <c r="H67" i="26"/>
  <c r="I67" i="26"/>
  <c r="J67" i="26"/>
  <c r="K67" i="26"/>
  <c r="L67" i="26"/>
  <c r="M67" i="26"/>
  <c r="N67" i="26"/>
  <c r="H68" i="26"/>
  <c r="I68" i="26"/>
  <c r="J68" i="26"/>
  <c r="K68" i="26"/>
  <c r="L68" i="26"/>
  <c r="M68" i="26"/>
  <c r="N68" i="26"/>
  <c r="H69" i="26"/>
  <c r="I69" i="26"/>
  <c r="J69" i="26"/>
  <c r="K69" i="26"/>
  <c r="L69" i="26"/>
  <c r="M69" i="26"/>
  <c r="N69" i="26"/>
  <c r="H70" i="26"/>
  <c r="I70" i="26"/>
  <c r="J70" i="26"/>
  <c r="K70" i="26"/>
  <c r="L70" i="26"/>
  <c r="M70" i="26"/>
  <c r="N70" i="26"/>
  <c r="H71" i="26"/>
  <c r="I71" i="26"/>
  <c r="J71" i="26"/>
  <c r="K71" i="26"/>
  <c r="L71" i="26"/>
  <c r="M71" i="26"/>
  <c r="N71" i="26"/>
  <c r="H72" i="26"/>
  <c r="I72" i="26"/>
  <c r="J72" i="26"/>
  <c r="K72" i="26"/>
  <c r="L72" i="26"/>
  <c r="M72" i="26"/>
  <c r="N72" i="26"/>
  <c r="H73" i="26"/>
  <c r="I73" i="26"/>
  <c r="J73" i="26"/>
  <c r="K73" i="26"/>
  <c r="L73" i="26"/>
  <c r="M73" i="26"/>
  <c r="N73" i="26"/>
  <c r="H74" i="26"/>
  <c r="I74" i="26"/>
  <c r="J74" i="26"/>
  <c r="K74" i="26"/>
  <c r="L74" i="26"/>
  <c r="M74" i="26"/>
  <c r="N74" i="26"/>
  <c r="H75" i="26"/>
  <c r="I75" i="26"/>
  <c r="J75" i="26"/>
  <c r="K75" i="26"/>
  <c r="L75" i="26"/>
  <c r="M75" i="26"/>
  <c r="N75" i="26"/>
  <c r="H76" i="26"/>
  <c r="I76" i="26"/>
  <c r="J76" i="26"/>
  <c r="K76" i="26"/>
  <c r="L76" i="26"/>
  <c r="M76" i="26"/>
  <c r="N76" i="26"/>
  <c r="H77" i="26"/>
  <c r="I77" i="26"/>
  <c r="J77" i="26"/>
  <c r="K77" i="26"/>
  <c r="L77" i="26"/>
  <c r="M77" i="26"/>
  <c r="N77" i="26"/>
  <c r="H78" i="26"/>
  <c r="I78" i="26"/>
  <c r="J78" i="26"/>
  <c r="K78" i="26"/>
  <c r="L78" i="26"/>
  <c r="M78" i="26"/>
  <c r="N78" i="26"/>
  <c r="H79" i="26"/>
  <c r="I79" i="26"/>
  <c r="J79" i="26"/>
  <c r="K79" i="26"/>
  <c r="L79" i="26"/>
  <c r="M79" i="26"/>
  <c r="N79" i="26"/>
  <c r="H80" i="26"/>
  <c r="I80" i="26"/>
  <c r="J80" i="26"/>
  <c r="K80" i="26"/>
  <c r="L80" i="26"/>
  <c r="M80" i="26"/>
  <c r="N80" i="26"/>
  <c r="H81" i="26"/>
  <c r="I81" i="26"/>
  <c r="J81" i="26"/>
  <c r="K81" i="26"/>
  <c r="L81" i="26"/>
  <c r="M81" i="26"/>
  <c r="N81" i="26"/>
  <c r="H82" i="26"/>
  <c r="I82" i="26"/>
  <c r="J82" i="26"/>
  <c r="K82" i="26"/>
  <c r="L82" i="26"/>
  <c r="M82" i="26"/>
  <c r="N82" i="26"/>
  <c r="H83" i="26"/>
  <c r="I83" i="26"/>
  <c r="J83" i="26"/>
  <c r="K83" i="26"/>
  <c r="L83" i="26"/>
  <c r="M83" i="26"/>
  <c r="N83" i="26"/>
  <c r="H84" i="26"/>
  <c r="I84" i="26"/>
  <c r="J84" i="26"/>
  <c r="K84" i="26"/>
  <c r="L84" i="26"/>
  <c r="M84" i="26"/>
  <c r="N84" i="26"/>
  <c r="H85" i="26"/>
  <c r="I85" i="26"/>
  <c r="J85" i="26"/>
  <c r="K85" i="26"/>
  <c r="L85" i="26"/>
  <c r="M85" i="26"/>
  <c r="N85" i="26"/>
  <c r="H86" i="26"/>
  <c r="I86" i="26"/>
  <c r="J86" i="26"/>
  <c r="K86" i="26"/>
  <c r="L86" i="26"/>
  <c r="M86" i="26"/>
  <c r="N86" i="26"/>
  <c r="H87" i="26"/>
  <c r="I87" i="26"/>
  <c r="J87" i="26"/>
  <c r="K87" i="26"/>
  <c r="L87" i="26"/>
  <c r="M87" i="26"/>
  <c r="N87" i="26"/>
  <c r="H88" i="26"/>
  <c r="I88" i="26"/>
  <c r="J88" i="26"/>
  <c r="K88" i="26"/>
  <c r="L88" i="26"/>
  <c r="M88" i="26"/>
  <c r="N88" i="26"/>
  <c r="H89" i="26"/>
  <c r="I89" i="26"/>
  <c r="J89" i="26"/>
  <c r="K89" i="26"/>
  <c r="L89" i="26"/>
  <c r="M89" i="26"/>
  <c r="N89" i="26"/>
  <c r="H90" i="26"/>
  <c r="I90" i="26"/>
  <c r="J90" i="26"/>
  <c r="K90" i="26"/>
  <c r="L90" i="26"/>
  <c r="M90" i="26"/>
  <c r="N90" i="26"/>
  <c r="H91" i="26"/>
  <c r="I91" i="26"/>
  <c r="J91" i="26"/>
  <c r="K91" i="26"/>
  <c r="L91" i="26"/>
  <c r="M91" i="26"/>
  <c r="N91" i="26"/>
  <c r="H92" i="26"/>
  <c r="I92" i="26"/>
  <c r="J92" i="26"/>
  <c r="K92" i="26"/>
  <c r="L92" i="26"/>
  <c r="M92" i="26"/>
  <c r="N92" i="26"/>
  <c r="H93" i="26"/>
  <c r="I93" i="26"/>
  <c r="J93" i="26"/>
  <c r="K93" i="26"/>
  <c r="L93" i="26"/>
  <c r="M93" i="26"/>
  <c r="N93" i="26"/>
  <c r="H94" i="26"/>
  <c r="I94" i="26"/>
  <c r="J94" i="26"/>
  <c r="K94" i="26"/>
  <c r="L94" i="26"/>
  <c r="M94" i="26"/>
  <c r="N94" i="26"/>
  <c r="H95" i="26"/>
  <c r="I95" i="26"/>
  <c r="J95" i="26"/>
  <c r="K95" i="26"/>
  <c r="L95" i="26"/>
  <c r="M95" i="26"/>
  <c r="N95" i="26"/>
  <c r="H96" i="26"/>
  <c r="I96" i="26"/>
  <c r="J96" i="26"/>
  <c r="K96" i="26"/>
  <c r="L96" i="26"/>
  <c r="M96" i="26"/>
  <c r="N96" i="26"/>
  <c r="H97" i="26"/>
  <c r="I97" i="26"/>
  <c r="J97" i="26"/>
  <c r="K97" i="26"/>
  <c r="L97" i="26"/>
  <c r="M97" i="26"/>
  <c r="N97" i="26"/>
  <c r="H98" i="26"/>
  <c r="I98" i="26"/>
  <c r="J98" i="26"/>
  <c r="K98" i="26"/>
  <c r="L98" i="26"/>
  <c r="M98" i="26"/>
  <c r="N98" i="26"/>
  <c r="H99" i="26"/>
  <c r="I99" i="26"/>
  <c r="J99" i="26"/>
  <c r="K99" i="26"/>
  <c r="L99" i="26"/>
  <c r="M99" i="26"/>
  <c r="N99" i="26"/>
  <c r="H100" i="26"/>
  <c r="I100" i="26"/>
  <c r="J100" i="26"/>
  <c r="K100" i="26"/>
  <c r="L100" i="26"/>
  <c r="M100" i="26"/>
  <c r="N100" i="26"/>
  <c r="H101" i="26"/>
  <c r="I101" i="26"/>
  <c r="J101" i="26"/>
  <c r="K101" i="26"/>
  <c r="L101" i="26"/>
  <c r="M101" i="26"/>
  <c r="N101" i="26"/>
  <c r="H102" i="26"/>
  <c r="I102" i="26"/>
  <c r="J102" i="26"/>
  <c r="K102" i="26"/>
  <c r="L102" i="26"/>
  <c r="M102" i="26"/>
  <c r="N102" i="26"/>
  <c r="H103" i="26"/>
  <c r="I103" i="26"/>
  <c r="J103" i="26"/>
  <c r="K103" i="26"/>
  <c r="L103" i="26"/>
  <c r="M103" i="26"/>
  <c r="N103" i="26"/>
  <c r="H104" i="26"/>
  <c r="I104" i="26"/>
  <c r="J104" i="26"/>
  <c r="K104" i="26"/>
  <c r="L104" i="26"/>
  <c r="M104" i="26"/>
  <c r="N104" i="26"/>
  <c r="H105" i="26"/>
  <c r="I105" i="26"/>
  <c r="J105" i="26"/>
  <c r="K105" i="26"/>
  <c r="L105" i="26"/>
  <c r="M105" i="26"/>
  <c r="N105" i="26"/>
  <c r="H106" i="26"/>
  <c r="I106" i="26"/>
  <c r="J106" i="26"/>
  <c r="K106" i="26"/>
  <c r="L106" i="26"/>
  <c r="M106" i="26"/>
  <c r="N106" i="26"/>
  <c r="H107" i="26"/>
  <c r="I107" i="26"/>
  <c r="J107" i="26"/>
  <c r="K107" i="26"/>
  <c r="L107" i="26"/>
  <c r="M107" i="26"/>
  <c r="N107" i="26"/>
  <c r="H108" i="26"/>
  <c r="I108" i="26"/>
  <c r="J108" i="26"/>
  <c r="K108" i="26"/>
  <c r="L108" i="26"/>
  <c r="M108" i="26"/>
  <c r="N108" i="26"/>
  <c r="H109" i="26"/>
  <c r="I109" i="26"/>
  <c r="J109" i="26"/>
  <c r="K109" i="26"/>
  <c r="L109" i="26"/>
  <c r="M109" i="26"/>
  <c r="N109" i="26"/>
  <c r="H110" i="26"/>
  <c r="I110" i="26"/>
  <c r="J110" i="26"/>
  <c r="K110" i="26"/>
  <c r="L110" i="26"/>
  <c r="M110" i="26"/>
  <c r="N110" i="26"/>
  <c r="H111" i="26"/>
  <c r="I111" i="26"/>
  <c r="J111" i="26"/>
  <c r="K111" i="26"/>
  <c r="L111" i="26"/>
  <c r="M111" i="26"/>
  <c r="N111" i="26"/>
  <c r="H112" i="26"/>
  <c r="I112" i="26"/>
  <c r="J112" i="26"/>
  <c r="K112" i="26"/>
  <c r="L112" i="26"/>
  <c r="M112" i="26"/>
  <c r="N112" i="26"/>
  <c r="H113" i="26"/>
  <c r="I113" i="26"/>
  <c r="J113" i="26"/>
  <c r="K113" i="26"/>
  <c r="L113" i="26"/>
  <c r="M113" i="26"/>
  <c r="N113" i="26"/>
  <c r="H114" i="26"/>
  <c r="I114" i="26"/>
  <c r="J114" i="26"/>
  <c r="K114" i="26"/>
  <c r="L114" i="26"/>
  <c r="M114" i="26"/>
  <c r="N114" i="26"/>
  <c r="H115" i="26"/>
  <c r="I115" i="26"/>
  <c r="J115" i="26"/>
  <c r="K115" i="26"/>
  <c r="L115" i="26"/>
  <c r="M115" i="26"/>
  <c r="N115" i="26"/>
  <c r="H116" i="26"/>
  <c r="I116" i="26"/>
  <c r="J116" i="26"/>
  <c r="K116" i="26"/>
  <c r="L116" i="26"/>
  <c r="M116" i="26"/>
  <c r="N116" i="26"/>
  <c r="H117" i="26"/>
  <c r="I117" i="26"/>
  <c r="J117" i="26"/>
  <c r="K117" i="26"/>
  <c r="L117" i="26"/>
  <c r="M117" i="26"/>
  <c r="N117" i="26"/>
  <c r="H118" i="26"/>
  <c r="I118" i="26"/>
  <c r="J118" i="26"/>
  <c r="K118" i="26"/>
  <c r="L118" i="26"/>
  <c r="M118" i="26"/>
  <c r="N118" i="26"/>
  <c r="H119" i="26"/>
  <c r="I119" i="26"/>
  <c r="J119" i="26"/>
  <c r="K119" i="26"/>
  <c r="L119" i="26"/>
  <c r="M119" i="26"/>
  <c r="N119" i="26"/>
  <c r="H120" i="26"/>
  <c r="I120" i="26"/>
  <c r="J120" i="26"/>
  <c r="K120" i="26"/>
  <c r="L120" i="26"/>
  <c r="M120" i="26"/>
  <c r="N120" i="26"/>
  <c r="H121" i="26"/>
  <c r="I121" i="26"/>
  <c r="J121" i="26"/>
  <c r="K121" i="26"/>
  <c r="L121" i="26"/>
  <c r="M121" i="26"/>
  <c r="N121" i="26"/>
  <c r="H122" i="26"/>
  <c r="I122" i="26"/>
  <c r="J122" i="26"/>
  <c r="K122" i="26"/>
  <c r="L122" i="26"/>
  <c r="M122" i="26"/>
  <c r="N122" i="26"/>
  <c r="H123" i="26"/>
  <c r="I123" i="26"/>
  <c r="J123" i="26"/>
  <c r="K123" i="26"/>
  <c r="L123" i="26"/>
  <c r="M123" i="26"/>
  <c r="N123" i="26"/>
  <c r="H124" i="26"/>
  <c r="I124" i="26"/>
  <c r="J124" i="26"/>
  <c r="K124" i="26"/>
  <c r="L124" i="26"/>
  <c r="M124" i="26"/>
  <c r="N124" i="26"/>
  <c r="H125" i="26"/>
  <c r="I125" i="26"/>
  <c r="J125" i="26"/>
  <c r="K125" i="26"/>
  <c r="L125" i="26"/>
  <c r="M125" i="26"/>
  <c r="N125" i="26"/>
  <c r="H126" i="26"/>
  <c r="I126" i="26"/>
  <c r="J126" i="26"/>
  <c r="K126" i="26"/>
  <c r="L126" i="26"/>
  <c r="M126" i="26"/>
  <c r="N126" i="26"/>
  <c r="H127" i="26"/>
  <c r="I127" i="26"/>
  <c r="J127" i="26"/>
  <c r="K127" i="26"/>
  <c r="L127" i="26"/>
  <c r="M127" i="26"/>
  <c r="N127" i="26"/>
  <c r="H128" i="26"/>
  <c r="I128" i="26"/>
  <c r="J128" i="26"/>
  <c r="K128" i="26"/>
  <c r="L128" i="26"/>
  <c r="M128" i="26"/>
  <c r="N128" i="26"/>
  <c r="H129" i="26"/>
  <c r="I129" i="26"/>
  <c r="J129" i="26"/>
  <c r="K129" i="26"/>
  <c r="L129" i="26"/>
  <c r="M129" i="26"/>
  <c r="N129" i="26"/>
  <c r="H130" i="26"/>
  <c r="I130" i="26"/>
  <c r="J130" i="26"/>
  <c r="K130" i="26"/>
  <c r="L130" i="26"/>
  <c r="M130" i="26"/>
  <c r="N130" i="26"/>
  <c r="I5" i="26"/>
  <c r="J5" i="26"/>
  <c r="K5" i="26"/>
  <c r="L5" i="26"/>
  <c r="M5" i="26"/>
  <c r="N5" i="26"/>
  <c r="H5" i="26"/>
  <c r="E6" i="26"/>
  <c r="E7" i="26"/>
  <c r="E8" i="26"/>
  <c r="E9" i="26"/>
  <c r="E10" i="26"/>
  <c r="E11" i="26"/>
  <c r="E12" i="26"/>
  <c r="E13" i="26"/>
  <c r="E14" i="26"/>
  <c r="E15" i="26"/>
  <c r="E16" i="26"/>
  <c r="E17" i="26"/>
  <c r="E18" i="26"/>
  <c r="E19" i="26"/>
  <c r="E20" i="26"/>
  <c r="E21" i="26"/>
  <c r="E22" i="26"/>
  <c r="E23" i="26"/>
  <c r="E24" i="26"/>
  <c r="E25" i="26"/>
  <c r="E26" i="26"/>
  <c r="E27" i="26"/>
  <c r="E28" i="26"/>
  <c r="E29" i="26"/>
  <c r="E30" i="26"/>
  <c r="E31" i="26"/>
  <c r="E32" i="26"/>
  <c r="E33" i="26"/>
  <c r="E34" i="26"/>
  <c r="E35" i="26"/>
  <c r="E36" i="26"/>
  <c r="E37" i="26"/>
  <c r="E38" i="26"/>
  <c r="E39" i="26"/>
  <c r="E40" i="26"/>
  <c r="E41" i="26"/>
  <c r="E42" i="26"/>
  <c r="E43" i="26"/>
  <c r="E44" i="26"/>
  <c r="E45" i="26"/>
  <c r="E46" i="26"/>
  <c r="E47" i="26"/>
  <c r="E48" i="26"/>
  <c r="E49" i="26"/>
  <c r="E50" i="26"/>
  <c r="E51" i="26"/>
  <c r="E52" i="26"/>
  <c r="E53" i="26"/>
  <c r="E54" i="26"/>
  <c r="E55" i="26"/>
  <c r="E56" i="26"/>
  <c r="E57" i="26"/>
  <c r="E58" i="26"/>
  <c r="E59" i="26"/>
  <c r="E60" i="26"/>
  <c r="E61" i="26"/>
  <c r="E62" i="26"/>
  <c r="E63" i="26"/>
  <c r="E64" i="26"/>
  <c r="E65" i="26"/>
  <c r="E66" i="26"/>
  <c r="E67" i="26"/>
  <c r="E68" i="26"/>
  <c r="E69" i="26"/>
  <c r="E70" i="26"/>
  <c r="E71" i="26"/>
  <c r="E72" i="26"/>
  <c r="E73" i="26"/>
  <c r="E74" i="26"/>
  <c r="E75" i="26"/>
  <c r="E76" i="26"/>
  <c r="E77" i="26"/>
  <c r="E78" i="26"/>
  <c r="E79" i="26"/>
  <c r="E80" i="26"/>
  <c r="E81" i="26"/>
  <c r="E82" i="26"/>
  <c r="E83" i="26"/>
  <c r="E84" i="26"/>
  <c r="E85" i="26"/>
  <c r="E86" i="26"/>
  <c r="E87" i="26"/>
  <c r="E88" i="26"/>
  <c r="E89" i="26"/>
  <c r="E90" i="26"/>
  <c r="E91" i="26"/>
  <c r="E92" i="26"/>
  <c r="E93" i="26"/>
  <c r="E94" i="26"/>
  <c r="E95" i="26"/>
  <c r="E96" i="26"/>
  <c r="E97" i="26"/>
  <c r="E98" i="26"/>
  <c r="E99" i="26"/>
  <c r="E100" i="26"/>
  <c r="E101" i="26"/>
  <c r="E102" i="26"/>
  <c r="E103" i="26"/>
  <c r="E104" i="26"/>
  <c r="E105" i="26"/>
  <c r="E106" i="26"/>
  <c r="E107" i="26"/>
  <c r="E108" i="26"/>
  <c r="E109" i="26"/>
  <c r="E110" i="26"/>
  <c r="E111" i="26"/>
  <c r="E112" i="26"/>
  <c r="E113" i="26"/>
  <c r="E114" i="26"/>
  <c r="E115" i="26"/>
  <c r="E116" i="26"/>
  <c r="E117" i="26"/>
  <c r="E118" i="26"/>
  <c r="E119" i="26"/>
  <c r="E120" i="26"/>
  <c r="E121" i="26"/>
  <c r="E122" i="26"/>
  <c r="E123" i="26"/>
  <c r="E124" i="26"/>
  <c r="E125" i="26"/>
  <c r="E126" i="26"/>
  <c r="E127" i="26"/>
  <c r="E128" i="26"/>
  <c r="E129" i="26"/>
  <c r="E130" i="26"/>
  <c r="E5" i="26"/>
  <c r="D6" i="26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44" i="26"/>
  <c r="D45" i="26"/>
  <c r="D46" i="26"/>
  <c r="D47" i="26"/>
  <c r="D48" i="26"/>
  <c r="D49" i="26"/>
  <c r="D50" i="26"/>
  <c r="D51" i="26"/>
  <c r="D52" i="26"/>
  <c r="D53" i="26"/>
  <c r="D54" i="26"/>
  <c r="D55" i="26"/>
  <c r="D56" i="26"/>
  <c r="D57" i="26"/>
  <c r="D58" i="26"/>
  <c r="D59" i="26"/>
  <c r="D60" i="26"/>
  <c r="D61" i="26"/>
  <c r="D62" i="26"/>
  <c r="D63" i="26"/>
  <c r="D64" i="26"/>
  <c r="D65" i="26"/>
  <c r="D66" i="26"/>
  <c r="D67" i="26"/>
  <c r="D68" i="26"/>
  <c r="D69" i="26"/>
  <c r="D70" i="26"/>
  <c r="D71" i="26"/>
  <c r="D72" i="26"/>
  <c r="D73" i="26"/>
  <c r="D74" i="26"/>
  <c r="D75" i="26"/>
  <c r="D76" i="26"/>
  <c r="D77" i="26"/>
  <c r="D78" i="26"/>
  <c r="D79" i="26"/>
  <c r="D80" i="26"/>
  <c r="D81" i="26"/>
  <c r="D82" i="26"/>
  <c r="D83" i="26"/>
  <c r="D84" i="26"/>
  <c r="D85" i="26"/>
  <c r="D86" i="26"/>
  <c r="D87" i="26"/>
  <c r="D88" i="26"/>
  <c r="D89" i="26"/>
  <c r="D90" i="26"/>
  <c r="D91" i="26"/>
  <c r="D92" i="26"/>
  <c r="D93" i="26"/>
  <c r="D94" i="26"/>
  <c r="D95" i="26"/>
  <c r="D96" i="26"/>
  <c r="D97" i="26"/>
  <c r="D98" i="26"/>
  <c r="D99" i="26"/>
  <c r="D100" i="26"/>
  <c r="D101" i="26"/>
  <c r="D102" i="26"/>
  <c r="D103" i="26"/>
  <c r="D104" i="26"/>
  <c r="D105" i="26"/>
  <c r="D106" i="26"/>
  <c r="D107" i="26"/>
  <c r="D108" i="26"/>
  <c r="D109" i="26"/>
  <c r="D110" i="26"/>
  <c r="D111" i="26"/>
  <c r="D112" i="26"/>
  <c r="D113" i="26"/>
  <c r="D114" i="26"/>
  <c r="D115" i="26"/>
  <c r="D116" i="26"/>
  <c r="D117" i="26"/>
  <c r="D118" i="26"/>
  <c r="D119" i="26"/>
  <c r="D120" i="26"/>
  <c r="D121" i="26"/>
  <c r="D122" i="26"/>
  <c r="D123" i="26"/>
  <c r="D124" i="26"/>
  <c r="D125" i="26"/>
  <c r="D126" i="26"/>
  <c r="D127" i="26"/>
  <c r="D128" i="26"/>
  <c r="D129" i="26"/>
  <c r="D130" i="26"/>
  <c r="D5" i="26"/>
  <c r="AK6" i="25"/>
  <c r="AL6" i="25"/>
  <c r="AK7" i="25"/>
  <c r="AL7" i="25"/>
  <c r="AK8" i="25"/>
  <c r="AL8" i="25"/>
  <c r="AK9" i="25"/>
  <c r="AL9" i="25"/>
  <c r="AK10" i="25"/>
  <c r="AL10" i="25"/>
  <c r="AK11" i="25"/>
  <c r="AL11" i="25"/>
  <c r="AK12" i="25"/>
  <c r="AL12" i="25"/>
  <c r="AK13" i="25"/>
  <c r="AL13" i="25"/>
  <c r="AK14" i="25"/>
  <c r="AL14" i="25"/>
  <c r="AK15" i="25"/>
  <c r="AL15" i="25"/>
  <c r="AK16" i="25"/>
  <c r="AL16" i="25"/>
  <c r="AK17" i="25"/>
  <c r="AL17" i="25"/>
  <c r="AK18" i="25"/>
  <c r="AL18" i="25"/>
  <c r="AK19" i="25"/>
  <c r="AL19" i="25"/>
  <c r="AK20" i="25"/>
  <c r="AL20" i="25"/>
  <c r="AK21" i="25"/>
  <c r="AL21" i="25"/>
  <c r="AK22" i="25"/>
  <c r="AL22" i="25"/>
  <c r="AK23" i="25"/>
  <c r="AL23" i="25"/>
  <c r="AK24" i="25"/>
  <c r="AL24" i="25"/>
  <c r="AK25" i="25"/>
  <c r="AL25" i="25"/>
  <c r="AK26" i="25"/>
  <c r="AL26" i="25"/>
  <c r="AK27" i="25"/>
  <c r="AL27" i="25"/>
  <c r="AK28" i="25"/>
  <c r="AL28" i="25"/>
  <c r="AK29" i="25"/>
  <c r="AL29" i="25"/>
  <c r="AK30" i="25"/>
  <c r="AL30" i="25"/>
  <c r="AK31" i="25"/>
  <c r="AL31" i="25"/>
  <c r="AK32" i="25"/>
  <c r="AL32" i="25"/>
  <c r="AK33" i="25"/>
  <c r="AL33" i="25"/>
  <c r="AK34" i="25"/>
  <c r="AL34" i="25"/>
  <c r="AK35" i="25"/>
  <c r="AL35" i="25"/>
  <c r="AK36" i="25"/>
  <c r="AL36" i="25"/>
  <c r="AK37" i="25"/>
  <c r="AL37" i="25"/>
  <c r="AK38" i="25"/>
  <c r="AL38" i="25"/>
  <c r="AK39" i="25"/>
  <c r="AL39" i="25"/>
  <c r="AK40" i="25"/>
  <c r="AL40" i="25"/>
  <c r="AK41" i="25"/>
  <c r="AL41" i="25"/>
  <c r="AK42" i="25"/>
  <c r="AL42" i="25"/>
  <c r="AK43" i="25"/>
  <c r="AL43" i="25"/>
  <c r="AK44" i="25"/>
  <c r="AL44" i="25"/>
  <c r="AK45" i="25"/>
  <c r="AL45" i="25"/>
  <c r="AK46" i="25"/>
  <c r="AL46" i="25"/>
  <c r="AK47" i="25"/>
  <c r="AL47" i="25"/>
  <c r="AK48" i="25"/>
  <c r="AL48" i="25"/>
  <c r="AK49" i="25"/>
  <c r="AL49" i="25"/>
  <c r="AK50" i="25"/>
  <c r="AL50" i="25"/>
  <c r="AK51" i="25"/>
  <c r="AL51" i="25"/>
  <c r="AK52" i="25"/>
  <c r="AL52" i="25"/>
  <c r="AK53" i="25"/>
  <c r="AL53" i="25"/>
  <c r="AK54" i="25"/>
  <c r="AL54" i="25"/>
  <c r="AK55" i="25"/>
  <c r="AL55" i="25"/>
  <c r="AK56" i="25"/>
  <c r="AL56" i="25"/>
  <c r="AK57" i="25"/>
  <c r="AL57" i="25"/>
  <c r="AK58" i="25"/>
  <c r="AL58" i="25"/>
  <c r="AK59" i="25"/>
  <c r="AL59" i="25"/>
  <c r="AK60" i="25"/>
  <c r="AL60" i="25"/>
  <c r="AK61" i="25"/>
  <c r="AL61" i="25"/>
  <c r="AK62" i="25"/>
  <c r="AL62" i="25"/>
  <c r="AK63" i="25"/>
  <c r="AL63" i="25"/>
  <c r="AK64" i="25"/>
  <c r="AL64" i="25"/>
  <c r="AK65" i="25"/>
  <c r="AL65" i="25"/>
  <c r="AK66" i="25"/>
  <c r="AL66" i="25"/>
  <c r="AK67" i="25"/>
  <c r="AL67" i="25"/>
  <c r="AK68" i="25"/>
  <c r="AL68" i="25"/>
  <c r="AK69" i="25"/>
  <c r="AL69" i="25"/>
  <c r="AK70" i="25"/>
  <c r="AL70" i="25"/>
  <c r="AK71" i="25"/>
  <c r="AL71" i="25"/>
  <c r="AK72" i="25"/>
  <c r="AL72" i="25"/>
  <c r="AK73" i="25"/>
  <c r="AL73" i="25"/>
  <c r="AK74" i="25"/>
  <c r="AL74" i="25"/>
  <c r="AK75" i="25"/>
  <c r="AL75" i="25"/>
  <c r="AK76" i="25"/>
  <c r="AL76" i="25"/>
  <c r="AK77" i="25"/>
  <c r="AL77" i="25"/>
  <c r="AK78" i="25"/>
  <c r="AL78" i="25"/>
  <c r="AK79" i="25"/>
  <c r="AL79" i="25"/>
  <c r="AK80" i="25"/>
  <c r="AL80" i="25"/>
  <c r="AK81" i="25"/>
  <c r="AL81" i="25"/>
  <c r="AK82" i="25"/>
  <c r="AL82" i="25"/>
  <c r="AK83" i="25"/>
  <c r="AL83" i="25"/>
  <c r="AK84" i="25"/>
  <c r="AL84" i="25"/>
  <c r="AK85" i="25"/>
  <c r="AL85" i="25"/>
  <c r="AK86" i="25"/>
  <c r="AL86" i="25"/>
  <c r="AK87" i="25"/>
  <c r="AL87" i="25"/>
  <c r="AK88" i="25"/>
  <c r="AL88" i="25"/>
  <c r="AK89" i="25"/>
  <c r="AL89" i="25"/>
  <c r="AK90" i="25"/>
  <c r="AL90" i="25"/>
  <c r="AK91" i="25"/>
  <c r="AL91" i="25"/>
  <c r="AK92" i="25"/>
  <c r="AL92" i="25"/>
  <c r="AK93" i="25"/>
  <c r="AL93" i="25"/>
  <c r="AK94" i="25"/>
  <c r="AL94" i="25"/>
  <c r="AK95" i="25"/>
  <c r="AL95" i="25"/>
  <c r="AK96" i="25"/>
  <c r="AL96" i="25"/>
  <c r="AK97" i="25"/>
  <c r="AL97" i="25"/>
  <c r="AK98" i="25"/>
  <c r="AL98" i="25"/>
  <c r="AK99" i="25"/>
  <c r="AL99" i="25"/>
  <c r="AK100" i="25"/>
  <c r="AL100" i="25"/>
  <c r="AK101" i="25"/>
  <c r="AL101" i="25"/>
  <c r="AK102" i="25"/>
  <c r="AL102" i="25"/>
  <c r="AK103" i="25"/>
  <c r="AL103" i="25"/>
  <c r="AK104" i="25"/>
  <c r="AL104" i="25"/>
  <c r="AK105" i="25"/>
  <c r="AL105" i="25"/>
  <c r="AK106" i="25"/>
  <c r="AL106" i="25"/>
  <c r="AK107" i="25"/>
  <c r="AL107" i="25"/>
  <c r="AK108" i="25"/>
  <c r="AL108" i="25"/>
  <c r="AK109" i="25"/>
  <c r="AL109" i="25"/>
  <c r="AK110" i="25"/>
  <c r="AL110" i="25"/>
  <c r="AK111" i="25"/>
  <c r="AL111" i="25"/>
  <c r="AK112" i="25"/>
  <c r="AL112" i="25"/>
  <c r="AK113" i="25"/>
  <c r="AL113" i="25"/>
  <c r="AK114" i="25"/>
  <c r="AL114" i="25"/>
  <c r="AK115" i="25"/>
  <c r="AL115" i="25"/>
  <c r="AK116" i="25"/>
  <c r="AL116" i="25"/>
  <c r="AK117" i="25"/>
  <c r="AL117" i="25"/>
  <c r="AK118" i="25"/>
  <c r="AL118" i="25"/>
  <c r="AK119" i="25"/>
  <c r="AL119" i="25"/>
  <c r="AK120" i="25"/>
  <c r="AL120" i="25"/>
  <c r="AK121" i="25"/>
  <c r="AL121" i="25"/>
  <c r="AK122" i="25"/>
  <c r="AL122" i="25"/>
  <c r="AK123" i="25"/>
  <c r="AL123" i="25"/>
  <c r="AK124" i="25"/>
  <c r="AL124" i="25"/>
  <c r="AK125" i="25"/>
  <c r="AL125" i="25"/>
  <c r="AK126" i="25"/>
  <c r="AL126" i="25"/>
  <c r="AK127" i="25"/>
  <c r="AL127" i="25"/>
  <c r="AK128" i="25"/>
  <c r="AL128" i="25"/>
  <c r="AK129" i="25"/>
  <c r="AL129" i="25"/>
  <c r="AK130" i="25"/>
  <c r="AL130" i="25"/>
  <c r="AL5" i="25"/>
  <c r="AK5" i="25"/>
  <c r="AK4" i="25"/>
  <c r="AL4" i="25"/>
  <c r="AG6" i="25"/>
  <c r="AH6" i="25"/>
  <c r="AG7" i="25"/>
  <c r="AH7" i="25"/>
  <c r="AG8" i="25"/>
  <c r="AH8" i="25"/>
  <c r="AG9" i="25"/>
  <c r="AH9" i="25"/>
  <c r="AG10" i="25"/>
  <c r="AH10" i="25"/>
  <c r="AG11" i="25"/>
  <c r="AH11" i="25"/>
  <c r="AG12" i="25"/>
  <c r="AH12" i="25"/>
  <c r="AG13" i="25"/>
  <c r="AH13" i="25"/>
  <c r="AG14" i="25"/>
  <c r="AH14" i="25"/>
  <c r="AG15" i="25"/>
  <c r="AH15" i="25"/>
  <c r="AG16" i="25"/>
  <c r="AH16" i="25"/>
  <c r="AG17" i="25"/>
  <c r="AH17" i="25"/>
  <c r="AG18" i="25"/>
  <c r="AH18" i="25"/>
  <c r="AG19" i="25"/>
  <c r="AH19" i="25"/>
  <c r="AG20" i="25"/>
  <c r="AH20" i="25"/>
  <c r="AG21" i="25"/>
  <c r="AH21" i="25"/>
  <c r="AG22" i="25"/>
  <c r="AH22" i="25"/>
  <c r="AG23" i="25"/>
  <c r="AH23" i="25"/>
  <c r="AG24" i="25"/>
  <c r="AH24" i="25"/>
  <c r="AG25" i="25"/>
  <c r="AH25" i="25"/>
  <c r="AG26" i="25"/>
  <c r="AH26" i="25"/>
  <c r="AG27" i="25"/>
  <c r="AH27" i="25"/>
  <c r="AG28" i="25"/>
  <c r="AH28" i="25"/>
  <c r="AG29" i="25"/>
  <c r="AH29" i="25"/>
  <c r="AG30" i="25"/>
  <c r="AH30" i="25"/>
  <c r="AG31" i="25"/>
  <c r="AH31" i="25"/>
  <c r="AG32" i="25"/>
  <c r="AH32" i="25"/>
  <c r="AG33" i="25"/>
  <c r="AH33" i="25"/>
  <c r="AG34" i="25"/>
  <c r="AH34" i="25"/>
  <c r="AG35" i="25"/>
  <c r="AH35" i="25"/>
  <c r="AG36" i="25"/>
  <c r="AH36" i="25"/>
  <c r="AG37" i="25"/>
  <c r="AH37" i="25"/>
  <c r="AG38" i="25"/>
  <c r="AH38" i="25"/>
  <c r="AG39" i="25"/>
  <c r="AH39" i="25"/>
  <c r="AG40" i="25"/>
  <c r="AH40" i="25"/>
  <c r="AG41" i="25"/>
  <c r="AH41" i="25"/>
  <c r="AG42" i="25"/>
  <c r="AH42" i="25"/>
  <c r="AG43" i="25"/>
  <c r="AH43" i="25"/>
  <c r="AG44" i="25"/>
  <c r="AH44" i="25"/>
  <c r="AG45" i="25"/>
  <c r="AH45" i="25"/>
  <c r="AG46" i="25"/>
  <c r="AH46" i="25"/>
  <c r="AG47" i="25"/>
  <c r="AH47" i="25"/>
  <c r="AG48" i="25"/>
  <c r="AH48" i="25"/>
  <c r="AG49" i="25"/>
  <c r="AH49" i="25"/>
  <c r="AG50" i="25"/>
  <c r="AH50" i="25"/>
  <c r="AG51" i="25"/>
  <c r="AH51" i="25"/>
  <c r="AG52" i="25"/>
  <c r="AH52" i="25"/>
  <c r="AG53" i="25"/>
  <c r="AH53" i="25"/>
  <c r="AG54" i="25"/>
  <c r="AH54" i="25"/>
  <c r="AG55" i="25"/>
  <c r="AH55" i="25"/>
  <c r="AG56" i="25"/>
  <c r="AH56" i="25"/>
  <c r="AG57" i="25"/>
  <c r="AH57" i="25"/>
  <c r="AG58" i="25"/>
  <c r="AH58" i="25"/>
  <c r="AG59" i="25"/>
  <c r="AH59" i="25"/>
  <c r="AG60" i="25"/>
  <c r="AH60" i="25"/>
  <c r="AG61" i="25"/>
  <c r="AH61" i="25"/>
  <c r="AG62" i="25"/>
  <c r="AH62" i="25"/>
  <c r="AG63" i="25"/>
  <c r="AH63" i="25"/>
  <c r="AG64" i="25"/>
  <c r="AH64" i="25"/>
  <c r="AG65" i="25"/>
  <c r="AH65" i="25"/>
  <c r="AG66" i="25"/>
  <c r="AH66" i="25"/>
  <c r="AG67" i="25"/>
  <c r="AH67" i="25"/>
  <c r="AG68" i="25"/>
  <c r="AH68" i="25"/>
  <c r="AG69" i="25"/>
  <c r="AH69" i="25"/>
  <c r="AG70" i="25"/>
  <c r="AH70" i="25"/>
  <c r="AG71" i="25"/>
  <c r="AH71" i="25"/>
  <c r="AG72" i="25"/>
  <c r="AH72" i="25"/>
  <c r="AG73" i="25"/>
  <c r="AH73" i="25"/>
  <c r="AG74" i="25"/>
  <c r="AH74" i="25"/>
  <c r="AG75" i="25"/>
  <c r="AH75" i="25"/>
  <c r="AG76" i="25"/>
  <c r="AH76" i="25"/>
  <c r="AG77" i="25"/>
  <c r="AH77" i="25"/>
  <c r="AG78" i="25"/>
  <c r="AH78" i="25"/>
  <c r="AG79" i="25"/>
  <c r="AH79" i="25"/>
  <c r="AG80" i="25"/>
  <c r="AH80" i="25"/>
  <c r="AG81" i="25"/>
  <c r="AH81" i="25"/>
  <c r="AG82" i="25"/>
  <c r="AH82" i="25"/>
  <c r="AG83" i="25"/>
  <c r="AH83" i="25"/>
  <c r="AG84" i="25"/>
  <c r="AH84" i="25"/>
  <c r="AG85" i="25"/>
  <c r="AH85" i="25"/>
  <c r="AG86" i="25"/>
  <c r="AH86" i="25"/>
  <c r="AG87" i="25"/>
  <c r="AH87" i="25"/>
  <c r="AG88" i="25"/>
  <c r="AH88" i="25"/>
  <c r="AG89" i="25"/>
  <c r="AH89" i="25"/>
  <c r="AG90" i="25"/>
  <c r="AH90" i="25"/>
  <c r="AG91" i="25"/>
  <c r="AH91" i="25"/>
  <c r="AG92" i="25"/>
  <c r="AH92" i="25"/>
  <c r="AG93" i="25"/>
  <c r="AH93" i="25"/>
  <c r="AG94" i="25"/>
  <c r="AH94" i="25"/>
  <c r="AG95" i="25"/>
  <c r="AH95" i="25"/>
  <c r="AG96" i="25"/>
  <c r="AH96" i="25"/>
  <c r="AG97" i="25"/>
  <c r="AH97" i="25"/>
  <c r="AG98" i="25"/>
  <c r="AH98" i="25"/>
  <c r="AG99" i="25"/>
  <c r="AH99" i="25"/>
  <c r="AG100" i="25"/>
  <c r="AH100" i="25"/>
  <c r="AG101" i="25"/>
  <c r="AH101" i="25"/>
  <c r="AG102" i="25"/>
  <c r="AH102" i="25"/>
  <c r="AG103" i="25"/>
  <c r="AH103" i="25"/>
  <c r="AG104" i="25"/>
  <c r="AH104" i="25"/>
  <c r="AG105" i="25"/>
  <c r="AH105" i="25"/>
  <c r="AG106" i="25"/>
  <c r="AH106" i="25"/>
  <c r="AG107" i="25"/>
  <c r="AH107" i="25"/>
  <c r="AG108" i="25"/>
  <c r="AH108" i="25"/>
  <c r="AG109" i="25"/>
  <c r="AH109" i="25"/>
  <c r="AG110" i="25"/>
  <c r="AH110" i="25"/>
  <c r="AG111" i="25"/>
  <c r="AH111" i="25"/>
  <c r="AG112" i="25"/>
  <c r="AH112" i="25"/>
  <c r="AG113" i="25"/>
  <c r="AH113" i="25"/>
  <c r="AG114" i="25"/>
  <c r="AH114" i="25"/>
  <c r="AG115" i="25"/>
  <c r="AH115" i="25"/>
  <c r="AG116" i="25"/>
  <c r="AH116" i="25"/>
  <c r="AG117" i="25"/>
  <c r="AH117" i="25"/>
  <c r="AG118" i="25"/>
  <c r="AH118" i="25"/>
  <c r="AG119" i="25"/>
  <c r="AH119" i="25"/>
  <c r="AG120" i="25"/>
  <c r="AH120" i="25"/>
  <c r="AG121" i="25"/>
  <c r="AH121" i="25"/>
  <c r="AG122" i="25"/>
  <c r="AH122" i="25"/>
  <c r="AG123" i="25"/>
  <c r="AH123" i="25"/>
  <c r="AG124" i="25"/>
  <c r="AH124" i="25"/>
  <c r="AG125" i="25"/>
  <c r="AH125" i="25"/>
  <c r="AG126" i="25"/>
  <c r="AH126" i="25"/>
  <c r="AG127" i="25"/>
  <c r="AH127" i="25"/>
  <c r="AG128" i="25"/>
  <c r="AH128" i="25"/>
  <c r="AG129" i="25"/>
  <c r="AH129" i="25"/>
  <c r="AG130" i="25"/>
  <c r="AH130" i="25"/>
  <c r="AH5" i="25"/>
  <c r="AG5" i="25"/>
  <c r="AN4" i="25"/>
  <c r="AM4" i="25"/>
  <c r="G6" i="25"/>
  <c r="H6" i="25"/>
  <c r="I6" i="25"/>
  <c r="J6" i="25"/>
  <c r="K6" i="25"/>
  <c r="L6" i="25"/>
  <c r="M6" i="25"/>
  <c r="N6" i="25"/>
  <c r="O6" i="25"/>
  <c r="P6" i="25"/>
  <c r="Q6" i="25"/>
  <c r="R6" i="25"/>
  <c r="G7" i="25"/>
  <c r="H7" i="25"/>
  <c r="I7" i="25"/>
  <c r="J7" i="25"/>
  <c r="K7" i="25"/>
  <c r="L7" i="25"/>
  <c r="M7" i="25"/>
  <c r="N7" i="25"/>
  <c r="O7" i="25"/>
  <c r="P7" i="25"/>
  <c r="Q7" i="25"/>
  <c r="R7" i="25"/>
  <c r="G8" i="25"/>
  <c r="H8" i="25"/>
  <c r="I8" i="25"/>
  <c r="J8" i="25"/>
  <c r="K8" i="25"/>
  <c r="L8" i="25"/>
  <c r="M8" i="25"/>
  <c r="N8" i="25"/>
  <c r="O8" i="25"/>
  <c r="P8" i="25"/>
  <c r="Q8" i="25"/>
  <c r="R8" i="25"/>
  <c r="G9" i="25"/>
  <c r="H9" i="25"/>
  <c r="I9" i="25"/>
  <c r="J9" i="25"/>
  <c r="K9" i="25"/>
  <c r="L9" i="25"/>
  <c r="M9" i="25"/>
  <c r="N9" i="25"/>
  <c r="O9" i="25"/>
  <c r="P9" i="25"/>
  <c r="Q9" i="25"/>
  <c r="R9" i="25"/>
  <c r="G10" i="25"/>
  <c r="H10" i="25"/>
  <c r="I10" i="25"/>
  <c r="J10" i="25"/>
  <c r="K10" i="25"/>
  <c r="L10" i="25"/>
  <c r="M10" i="25"/>
  <c r="N10" i="25"/>
  <c r="O10" i="25"/>
  <c r="P10" i="25"/>
  <c r="Q10" i="25"/>
  <c r="R10" i="25"/>
  <c r="G11" i="25"/>
  <c r="H11" i="25"/>
  <c r="I11" i="25"/>
  <c r="J11" i="25"/>
  <c r="K11" i="25"/>
  <c r="L11" i="25"/>
  <c r="M11" i="25"/>
  <c r="N11" i="25"/>
  <c r="O11" i="25"/>
  <c r="P11" i="25"/>
  <c r="Q11" i="25"/>
  <c r="R11" i="25"/>
  <c r="G12" i="25"/>
  <c r="H12" i="25"/>
  <c r="I12" i="25"/>
  <c r="J12" i="25"/>
  <c r="K12" i="25"/>
  <c r="L12" i="25"/>
  <c r="M12" i="25"/>
  <c r="N12" i="25"/>
  <c r="O12" i="25"/>
  <c r="P12" i="25"/>
  <c r="Q12" i="25"/>
  <c r="R12" i="25"/>
  <c r="G13" i="25"/>
  <c r="H13" i="25"/>
  <c r="I13" i="25"/>
  <c r="J13" i="25"/>
  <c r="K13" i="25"/>
  <c r="L13" i="25"/>
  <c r="M13" i="25"/>
  <c r="N13" i="25"/>
  <c r="O13" i="25"/>
  <c r="P13" i="25"/>
  <c r="Q13" i="25"/>
  <c r="R13" i="25"/>
  <c r="G14" i="25"/>
  <c r="H14" i="25"/>
  <c r="I14" i="25"/>
  <c r="J14" i="25"/>
  <c r="K14" i="25"/>
  <c r="L14" i="25"/>
  <c r="M14" i="25"/>
  <c r="N14" i="25"/>
  <c r="O14" i="25"/>
  <c r="P14" i="25"/>
  <c r="Q14" i="25"/>
  <c r="R14" i="25"/>
  <c r="G15" i="25"/>
  <c r="H15" i="25"/>
  <c r="I15" i="25"/>
  <c r="J15" i="25"/>
  <c r="K15" i="25"/>
  <c r="L15" i="25"/>
  <c r="M15" i="25"/>
  <c r="N15" i="25"/>
  <c r="O15" i="25"/>
  <c r="P15" i="25"/>
  <c r="Q15" i="25"/>
  <c r="R15" i="25"/>
  <c r="G16" i="25"/>
  <c r="H16" i="25"/>
  <c r="I16" i="25"/>
  <c r="J16" i="25"/>
  <c r="K16" i="25"/>
  <c r="L16" i="25"/>
  <c r="M16" i="25"/>
  <c r="N16" i="25"/>
  <c r="O16" i="25"/>
  <c r="P16" i="25"/>
  <c r="Q16" i="25"/>
  <c r="R16" i="25"/>
  <c r="G17" i="25"/>
  <c r="H17" i="25"/>
  <c r="I17" i="25"/>
  <c r="J17" i="25"/>
  <c r="K17" i="25"/>
  <c r="L17" i="25"/>
  <c r="M17" i="25"/>
  <c r="N17" i="25"/>
  <c r="O17" i="25"/>
  <c r="P17" i="25"/>
  <c r="Q17" i="25"/>
  <c r="R17" i="25"/>
  <c r="G18" i="25"/>
  <c r="H18" i="25"/>
  <c r="I18" i="25"/>
  <c r="J18" i="25"/>
  <c r="K18" i="25"/>
  <c r="L18" i="25"/>
  <c r="M18" i="25"/>
  <c r="N18" i="25"/>
  <c r="O18" i="25"/>
  <c r="P18" i="25"/>
  <c r="Q18" i="25"/>
  <c r="R18" i="25"/>
  <c r="G19" i="25"/>
  <c r="H19" i="25"/>
  <c r="I19" i="25"/>
  <c r="J19" i="25"/>
  <c r="K19" i="25"/>
  <c r="L19" i="25"/>
  <c r="M19" i="25"/>
  <c r="N19" i="25"/>
  <c r="O19" i="25"/>
  <c r="P19" i="25"/>
  <c r="Q19" i="25"/>
  <c r="R19" i="25"/>
  <c r="G20" i="25"/>
  <c r="H20" i="25"/>
  <c r="I20" i="25"/>
  <c r="J20" i="25"/>
  <c r="K20" i="25"/>
  <c r="L20" i="25"/>
  <c r="M20" i="25"/>
  <c r="N20" i="25"/>
  <c r="O20" i="25"/>
  <c r="P20" i="25"/>
  <c r="Q20" i="25"/>
  <c r="R20" i="25"/>
  <c r="G21" i="25"/>
  <c r="H21" i="25"/>
  <c r="I21" i="25"/>
  <c r="J21" i="25"/>
  <c r="K21" i="25"/>
  <c r="L21" i="25"/>
  <c r="M21" i="25"/>
  <c r="N21" i="25"/>
  <c r="O21" i="25"/>
  <c r="P21" i="25"/>
  <c r="Q21" i="25"/>
  <c r="R21" i="25"/>
  <c r="G22" i="25"/>
  <c r="H22" i="25"/>
  <c r="I22" i="25"/>
  <c r="J22" i="25"/>
  <c r="K22" i="25"/>
  <c r="L22" i="25"/>
  <c r="M22" i="25"/>
  <c r="N22" i="25"/>
  <c r="O22" i="25"/>
  <c r="P22" i="25"/>
  <c r="Q22" i="25"/>
  <c r="R22" i="25"/>
  <c r="G23" i="25"/>
  <c r="H23" i="25"/>
  <c r="I23" i="25"/>
  <c r="J23" i="25"/>
  <c r="K23" i="25"/>
  <c r="L23" i="25"/>
  <c r="M23" i="25"/>
  <c r="N23" i="25"/>
  <c r="O23" i="25"/>
  <c r="P23" i="25"/>
  <c r="Q23" i="25"/>
  <c r="R23" i="25"/>
  <c r="G24" i="25"/>
  <c r="H24" i="25"/>
  <c r="I24" i="25"/>
  <c r="J24" i="25"/>
  <c r="K24" i="25"/>
  <c r="L24" i="25"/>
  <c r="M24" i="25"/>
  <c r="N24" i="25"/>
  <c r="O24" i="25"/>
  <c r="P24" i="25"/>
  <c r="Q24" i="25"/>
  <c r="R24" i="25"/>
  <c r="G25" i="25"/>
  <c r="H25" i="25"/>
  <c r="I25" i="25"/>
  <c r="J25" i="25"/>
  <c r="K25" i="25"/>
  <c r="L25" i="25"/>
  <c r="M25" i="25"/>
  <c r="N25" i="25"/>
  <c r="O25" i="25"/>
  <c r="P25" i="25"/>
  <c r="Q25" i="25"/>
  <c r="R25" i="25"/>
  <c r="G26" i="25"/>
  <c r="H26" i="25"/>
  <c r="I26" i="25"/>
  <c r="J26" i="25"/>
  <c r="K26" i="25"/>
  <c r="L26" i="25"/>
  <c r="M26" i="25"/>
  <c r="N26" i="25"/>
  <c r="O26" i="25"/>
  <c r="P26" i="25"/>
  <c r="Q26" i="25"/>
  <c r="R26" i="25"/>
  <c r="G27" i="25"/>
  <c r="H27" i="25"/>
  <c r="I27" i="25"/>
  <c r="J27" i="25"/>
  <c r="K27" i="25"/>
  <c r="L27" i="25"/>
  <c r="M27" i="25"/>
  <c r="N27" i="25"/>
  <c r="O27" i="25"/>
  <c r="P27" i="25"/>
  <c r="Q27" i="25"/>
  <c r="R27" i="25"/>
  <c r="G28" i="25"/>
  <c r="H28" i="25"/>
  <c r="I28" i="25"/>
  <c r="J28" i="25"/>
  <c r="K28" i="25"/>
  <c r="L28" i="25"/>
  <c r="M28" i="25"/>
  <c r="N28" i="25"/>
  <c r="O28" i="25"/>
  <c r="P28" i="25"/>
  <c r="Q28" i="25"/>
  <c r="R28" i="25"/>
  <c r="G29" i="25"/>
  <c r="H29" i="25"/>
  <c r="I29" i="25"/>
  <c r="J29" i="25"/>
  <c r="K29" i="25"/>
  <c r="L29" i="25"/>
  <c r="M29" i="25"/>
  <c r="N29" i="25"/>
  <c r="O29" i="25"/>
  <c r="P29" i="25"/>
  <c r="Q29" i="25"/>
  <c r="R29" i="25"/>
  <c r="G30" i="25"/>
  <c r="H30" i="25"/>
  <c r="I30" i="25"/>
  <c r="J30" i="25"/>
  <c r="K30" i="25"/>
  <c r="L30" i="25"/>
  <c r="M30" i="25"/>
  <c r="N30" i="25"/>
  <c r="O30" i="25"/>
  <c r="P30" i="25"/>
  <c r="Q30" i="25"/>
  <c r="R30" i="25"/>
  <c r="G31" i="25"/>
  <c r="H31" i="25"/>
  <c r="I31" i="25"/>
  <c r="J31" i="25"/>
  <c r="K31" i="25"/>
  <c r="L31" i="25"/>
  <c r="M31" i="25"/>
  <c r="N31" i="25"/>
  <c r="O31" i="25"/>
  <c r="P31" i="25"/>
  <c r="Q31" i="25"/>
  <c r="R31" i="25"/>
  <c r="G32" i="25"/>
  <c r="H32" i="25"/>
  <c r="I32" i="25"/>
  <c r="J32" i="25"/>
  <c r="K32" i="25"/>
  <c r="L32" i="25"/>
  <c r="M32" i="25"/>
  <c r="N32" i="25"/>
  <c r="O32" i="25"/>
  <c r="P32" i="25"/>
  <c r="Q32" i="25"/>
  <c r="R32" i="25"/>
  <c r="G33" i="25"/>
  <c r="H33" i="25"/>
  <c r="I33" i="25"/>
  <c r="J33" i="25"/>
  <c r="K33" i="25"/>
  <c r="L33" i="25"/>
  <c r="M33" i="25"/>
  <c r="N33" i="25"/>
  <c r="O33" i="25"/>
  <c r="P33" i="25"/>
  <c r="Q33" i="25"/>
  <c r="R33" i="25"/>
  <c r="G34" i="25"/>
  <c r="H34" i="25"/>
  <c r="I34" i="25"/>
  <c r="J34" i="25"/>
  <c r="K34" i="25"/>
  <c r="L34" i="25"/>
  <c r="M34" i="25"/>
  <c r="N34" i="25"/>
  <c r="O34" i="25"/>
  <c r="P34" i="25"/>
  <c r="Q34" i="25"/>
  <c r="R34" i="25"/>
  <c r="G35" i="25"/>
  <c r="H35" i="25"/>
  <c r="I35" i="25"/>
  <c r="J35" i="25"/>
  <c r="K35" i="25"/>
  <c r="L35" i="25"/>
  <c r="M35" i="25"/>
  <c r="N35" i="25"/>
  <c r="O35" i="25"/>
  <c r="P35" i="25"/>
  <c r="Q35" i="25"/>
  <c r="R35" i="25"/>
  <c r="G36" i="25"/>
  <c r="H36" i="25"/>
  <c r="I36" i="25"/>
  <c r="J36" i="25"/>
  <c r="K36" i="25"/>
  <c r="L36" i="25"/>
  <c r="M36" i="25"/>
  <c r="N36" i="25"/>
  <c r="O36" i="25"/>
  <c r="P36" i="25"/>
  <c r="Q36" i="25"/>
  <c r="R36" i="25"/>
  <c r="G37" i="25"/>
  <c r="H37" i="25"/>
  <c r="I37" i="25"/>
  <c r="J37" i="25"/>
  <c r="K37" i="25"/>
  <c r="L37" i="25"/>
  <c r="M37" i="25"/>
  <c r="N37" i="25"/>
  <c r="O37" i="25"/>
  <c r="P37" i="25"/>
  <c r="Q37" i="25"/>
  <c r="R37" i="25"/>
  <c r="G38" i="25"/>
  <c r="H38" i="25"/>
  <c r="I38" i="25"/>
  <c r="J38" i="25"/>
  <c r="K38" i="25"/>
  <c r="L38" i="25"/>
  <c r="M38" i="25"/>
  <c r="N38" i="25"/>
  <c r="O38" i="25"/>
  <c r="P38" i="25"/>
  <c r="Q38" i="25"/>
  <c r="R38" i="25"/>
  <c r="G39" i="25"/>
  <c r="H39" i="25"/>
  <c r="I39" i="25"/>
  <c r="J39" i="25"/>
  <c r="K39" i="25"/>
  <c r="L39" i="25"/>
  <c r="M39" i="25"/>
  <c r="N39" i="25"/>
  <c r="O39" i="25"/>
  <c r="P39" i="25"/>
  <c r="Q39" i="25"/>
  <c r="R39" i="25"/>
  <c r="G40" i="25"/>
  <c r="H40" i="25"/>
  <c r="I40" i="25"/>
  <c r="J40" i="25"/>
  <c r="K40" i="25"/>
  <c r="L40" i="25"/>
  <c r="M40" i="25"/>
  <c r="N40" i="25"/>
  <c r="O40" i="25"/>
  <c r="P40" i="25"/>
  <c r="Q40" i="25"/>
  <c r="R40" i="25"/>
  <c r="G41" i="25"/>
  <c r="H41" i="25"/>
  <c r="I41" i="25"/>
  <c r="J41" i="25"/>
  <c r="K41" i="25"/>
  <c r="L41" i="25"/>
  <c r="M41" i="25"/>
  <c r="N41" i="25"/>
  <c r="O41" i="25"/>
  <c r="P41" i="25"/>
  <c r="Q41" i="25"/>
  <c r="R41" i="25"/>
  <c r="G42" i="25"/>
  <c r="H42" i="25"/>
  <c r="I42" i="25"/>
  <c r="J42" i="25"/>
  <c r="K42" i="25"/>
  <c r="L42" i="25"/>
  <c r="M42" i="25"/>
  <c r="N42" i="25"/>
  <c r="O42" i="25"/>
  <c r="P42" i="25"/>
  <c r="Q42" i="25"/>
  <c r="R42" i="25"/>
  <c r="G43" i="25"/>
  <c r="H43" i="25"/>
  <c r="I43" i="25"/>
  <c r="J43" i="25"/>
  <c r="K43" i="25"/>
  <c r="L43" i="25"/>
  <c r="M43" i="25"/>
  <c r="N43" i="25"/>
  <c r="O43" i="25"/>
  <c r="P43" i="25"/>
  <c r="Q43" i="25"/>
  <c r="R43" i="25"/>
  <c r="G44" i="25"/>
  <c r="H44" i="25"/>
  <c r="I44" i="25"/>
  <c r="J44" i="25"/>
  <c r="K44" i="25"/>
  <c r="L44" i="25"/>
  <c r="M44" i="25"/>
  <c r="N44" i="25"/>
  <c r="O44" i="25"/>
  <c r="P44" i="25"/>
  <c r="Q44" i="25"/>
  <c r="R44" i="25"/>
  <c r="G45" i="25"/>
  <c r="H45" i="25"/>
  <c r="I45" i="25"/>
  <c r="J45" i="25"/>
  <c r="K45" i="25"/>
  <c r="L45" i="25"/>
  <c r="M45" i="25"/>
  <c r="N45" i="25"/>
  <c r="O45" i="25"/>
  <c r="P45" i="25"/>
  <c r="Q45" i="25"/>
  <c r="R45" i="25"/>
  <c r="G46" i="25"/>
  <c r="H46" i="25"/>
  <c r="I46" i="25"/>
  <c r="J46" i="25"/>
  <c r="K46" i="25"/>
  <c r="L46" i="25"/>
  <c r="M46" i="25"/>
  <c r="N46" i="25"/>
  <c r="O46" i="25"/>
  <c r="P46" i="25"/>
  <c r="Q46" i="25"/>
  <c r="R46" i="25"/>
  <c r="G47" i="25"/>
  <c r="H47" i="25"/>
  <c r="I47" i="25"/>
  <c r="J47" i="25"/>
  <c r="K47" i="25"/>
  <c r="L47" i="25"/>
  <c r="M47" i="25"/>
  <c r="N47" i="25"/>
  <c r="O47" i="25"/>
  <c r="P47" i="25"/>
  <c r="Q47" i="25"/>
  <c r="R47" i="25"/>
  <c r="G48" i="25"/>
  <c r="H48" i="25"/>
  <c r="I48" i="25"/>
  <c r="J48" i="25"/>
  <c r="K48" i="25"/>
  <c r="L48" i="25"/>
  <c r="M48" i="25"/>
  <c r="N48" i="25"/>
  <c r="O48" i="25"/>
  <c r="P48" i="25"/>
  <c r="Q48" i="25"/>
  <c r="R48" i="25"/>
  <c r="G49" i="25"/>
  <c r="H49" i="25"/>
  <c r="I49" i="25"/>
  <c r="J49" i="25"/>
  <c r="K49" i="25"/>
  <c r="L49" i="25"/>
  <c r="M49" i="25"/>
  <c r="N49" i="25"/>
  <c r="O49" i="25"/>
  <c r="P49" i="25"/>
  <c r="Q49" i="25"/>
  <c r="R49" i="25"/>
  <c r="G50" i="25"/>
  <c r="H50" i="25"/>
  <c r="I50" i="25"/>
  <c r="J50" i="25"/>
  <c r="K50" i="25"/>
  <c r="L50" i="25"/>
  <c r="M50" i="25"/>
  <c r="N50" i="25"/>
  <c r="O50" i="25"/>
  <c r="P50" i="25"/>
  <c r="Q50" i="25"/>
  <c r="R50" i="25"/>
  <c r="G51" i="25"/>
  <c r="H51" i="25"/>
  <c r="I51" i="25"/>
  <c r="J51" i="25"/>
  <c r="K51" i="25"/>
  <c r="L51" i="25"/>
  <c r="M51" i="25"/>
  <c r="N51" i="25"/>
  <c r="O51" i="25"/>
  <c r="P51" i="25"/>
  <c r="Q51" i="25"/>
  <c r="R51" i="25"/>
  <c r="G52" i="25"/>
  <c r="H52" i="25"/>
  <c r="I52" i="25"/>
  <c r="J52" i="25"/>
  <c r="K52" i="25"/>
  <c r="L52" i="25"/>
  <c r="M52" i="25"/>
  <c r="N52" i="25"/>
  <c r="O52" i="25"/>
  <c r="P52" i="25"/>
  <c r="Q52" i="25"/>
  <c r="R52" i="25"/>
  <c r="G53" i="25"/>
  <c r="H53" i="25"/>
  <c r="I53" i="25"/>
  <c r="J53" i="25"/>
  <c r="K53" i="25"/>
  <c r="L53" i="25"/>
  <c r="M53" i="25"/>
  <c r="N53" i="25"/>
  <c r="O53" i="25"/>
  <c r="P53" i="25"/>
  <c r="Q53" i="25"/>
  <c r="R53" i="25"/>
  <c r="G54" i="25"/>
  <c r="H54" i="25"/>
  <c r="I54" i="25"/>
  <c r="J54" i="25"/>
  <c r="K54" i="25"/>
  <c r="L54" i="25"/>
  <c r="M54" i="25"/>
  <c r="N54" i="25"/>
  <c r="O54" i="25"/>
  <c r="P54" i="25"/>
  <c r="Q54" i="25"/>
  <c r="R54" i="25"/>
  <c r="G55" i="25"/>
  <c r="H55" i="25"/>
  <c r="I55" i="25"/>
  <c r="J55" i="25"/>
  <c r="K55" i="25"/>
  <c r="L55" i="25"/>
  <c r="M55" i="25"/>
  <c r="N55" i="25"/>
  <c r="O55" i="25"/>
  <c r="P55" i="25"/>
  <c r="Q55" i="25"/>
  <c r="R55" i="25"/>
  <c r="G56" i="25"/>
  <c r="H56" i="25"/>
  <c r="I56" i="25"/>
  <c r="J56" i="25"/>
  <c r="K56" i="25"/>
  <c r="L56" i="25"/>
  <c r="M56" i="25"/>
  <c r="N56" i="25"/>
  <c r="O56" i="25"/>
  <c r="P56" i="25"/>
  <c r="Q56" i="25"/>
  <c r="R56" i="25"/>
  <c r="G57" i="25"/>
  <c r="H57" i="25"/>
  <c r="I57" i="25"/>
  <c r="J57" i="25"/>
  <c r="K57" i="25"/>
  <c r="L57" i="25"/>
  <c r="M57" i="25"/>
  <c r="N57" i="25"/>
  <c r="O57" i="25"/>
  <c r="P57" i="25"/>
  <c r="Q57" i="25"/>
  <c r="R57" i="25"/>
  <c r="G58" i="25"/>
  <c r="H58" i="25"/>
  <c r="I58" i="25"/>
  <c r="J58" i="25"/>
  <c r="K58" i="25"/>
  <c r="L58" i="25"/>
  <c r="M58" i="25"/>
  <c r="N58" i="25"/>
  <c r="O58" i="25"/>
  <c r="P58" i="25"/>
  <c r="Q58" i="25"/>
  <c r="R58" i="25"/>
  <c r="G59" i="25"/>
  <c r="H59" i="25"/>
  <c r="I59" i="25"/>
  <c r="J59" i="25"/>
  <c r="K59" i="25"/>
  <c r="L59" i="25"/>
  <c r="M59" i="25"/>
  <c r="N59" i="25"/>
  <c r="O59" i="25"/>
  <c r="P59" i="25"/>
  <c r="Q59" i="25"/>
  <c r="R59" i="25"/>
  <c r="G60" i="25"/>
  <c r="H60" i="25"/>
  <c r="I60" i="25"/>
  <c r="J60" i="25"/>
  <c r="K60" i="25"/>
  <c r="L60" i="25"/>
  <c r="M60" i="25"/>
  <c r="N60" i="25"/>
  <c r="O60" i="25"/>
  <c r="P60" i="25"/>
  <c r="Q60" i="25"/>
  <c r="R60" i="25"/>
  <c r="G61" i="25"/>
  <c r="H61" i="25"/>
  <c r="I61" i="25"/>
  <c r="J61" i="25"/>
  <c r="K61" i="25"/>
  <c r="L61" i="25"/>
  <c r="M61" i="25"/>
  <c r="N61" i="25"/>
  <c r="O61" i="25"/>
  <c r="P61" i="25"/>
  <c r="Q61" i="25"/>
  <c r="R61" i="25"/>
  <c r="G62" i="25"/>
  <c r="H62" i="25"/>
  <c r="I62" i="25"/>
  <c r="J62" i="25"/>
  <c r="K62" i="25"/>
  <c r="L62" i="25"/>
  <c r="M62" i="25"/>
  <c r="N62" i="25"/>
  <c r="O62" i="25"/>
  <c r="P62" i="25"/>
  <c r="Q62" i="25"/>
  <c r="R62" i="25"/>
  <c r="G63" i="25"/>
  <c r="H63" i="25"/>
  <c r="I63" i="25"/>
  <c r="J63" i="25"/>
  <c r="K63" i="25"/>
  <c r="L63" i="25"/>
  <c r="M63" i="25"/>
  <c r="N63" i="25"/>
  <c r="O63" i="25"/>
  <c r="P63" i="25"/>
  <c r="Q63" i="25"/>
  <c r="R63" i="25"/>
  <c r="G64" i="25"/>
  <c r="H64" i="25"/>
  <c r="I64" i="25"/>
  <c r="J64" i="25"/>
  <c r="K64" i="25"/>
  <c r="L64" i="25"/>
  <c r="M64" i="25"/>
  <c r="N64" i="25"/>
  <c r="O64" i="25"/>
  <c r="P64" i="25"/>
  <c r="Q64" i="25"/>
  <c r="R64" i="25"/>
  <c r="G65" i="25"/>
  <c r="H65" i="25"/>
  <c r="I65" i="25"/>
  <c r="J65" i="25"/>
  <c r="K65" i="25"/>
  <c r="L65" i="25"/>
  <c r="M65" i="25"/>
  <c r="N65" i="25"/>
  <c r="O65" i="25"/>
  <c r="P65" i="25"/>
  <c r="Q65" i="25"/>
  <c r="R65" i="25"/>
  <c r="G66" i="25"/>
  <c r="H66" i="25"/>
  <c r="I66" i="25"/>
  <c r="J66" i="25"/>
  <c r="K66" i="25"/>
  <c r="L66" i="25"/>
  <c r="M66" i="25"/>
  <c r="N66" i="25"/>
  <c r="O66" i="25"/>
  <c r="P66" i="25"/>
  <c r="Q66" i="25"/>
  <c r="R66" i="25"/>
  <c r="G67" i="25"/>
  <c r="H67" i="25"/>
  <c r="I67" i="25"/>
  <c r="J67" i="25"/>
  <c r="K67" i="25"/>
  <c r="L67" i="25"/>
  <c r="M67" i="25"/>
  <c r="N67" i="25"/>
  <c r="O67" i="25"/>
  <c r="P67" i="25"/>
  <c r="Q67" i="25"/>
  <c r="R67" i="25"/>
  <c r="G68" i="25"/>
  <c r="H68" i="25"/>
  <c r="I68" i="25"/>
  <c r="J68" i="25"/>
  <c r="K68" i="25"/>
  <c r="L68" i="25"/>
  <c r="M68" i="25"/>
  <c r="N68" i="25"/>
  <c r="O68" i="25"/>
  <c r="P68" i="25"/>
  <c r="Q68" i="25"/>
  <c r="R68" i="25"/>
  <c r="G69" i="25"/>
  <c r="H69" i="25"/>
  <c r="I69" i="25"/>
  <c r="J69" i="25"/>
  <c r="K69" i="25"/>
  <c r="L69" i="25"/>
  <c r="M69" i="25"/>
  <c r="N69" i="25"/>
  <c r="O69" i="25"/>
  <c r="P69" i="25"/>
  <c r="Q69" i="25"/>
  <c r="R69" i="25"/>
  <c r="G70" i="25"/>
  <c r="H70" i="25"/>
  <c r="I70" i="25"/>
  <c r="J70" i="25"/>
  <c r="K70" i="25"/>
  <c r="L70" i="25"/>
  <c r="M70" i="25"/>
  <c r="N70" i="25"/>
  <c r="O70" i="25"/>
  <c r="P70" i="25"/>
  <c r="Q70" i="25"/>
  <c r="R70" i="25"/>
  <c r="G71" i="25"/>
  <c r="H71" i="25"/>
  <c r="I71" i="25"/>
  <c r="J71" i="25"/>
  <c r="K71" i="25"/>
  <c r="L71" i="25"/>
  <c r="M71" i="25"/>
  <c r="N71" i="25"/>
  <c r="O71" i="25"/>
  <c r="P71" i="25"/>
  <c r="Q71" i="25"/>
  <c r="R71" i="25"/>
  <c r="G72" i="25"/>
  <c r="H72" i="25"/>
  <c r="I72" i="25"/>
  <c r="J72" i="25"/>
  <c r="K72" i="25"/>
  <c r="L72" i="25"/>
  <c r="M72" i="25"/>
  <c r="N72" i="25"/>
  <c r="O72" i="25"/>
  <c r="P72" i="25"/>
  <c r="Q72" i="25"/>
  <c r="R72" i="25"/>
  <c r="G73" i="25"/>
  <c r="H73" i="25"/>
  <c r="I73" i="25"/>
  <c r="J73" i="25"/>
  <c r="K73" i="25"/>
  <c r="L73" i="25"/>
  <c r="M73" i="25"/>
  <c r="N73" i="25"/>
  <c r="O73" i="25"/>
  <c r="P73" i="25"/>
  <c r="Q73" i="25"/>
  <c r="R73" i="25"/>
  <c r="G74" i="25"/>
  <c r="H74" i="25"/>
  <c r="I74" i="25"/>
  <c r="J74" i="25"/>
  <c r="K74" i="25"/>
  <c r="L74" i="25"/>
  <c r="M74" i="25"/>
  <c r="N74" i="25"/>
  <c r="O74" i="25"/>
  <c r="P74" i="25"/>
  <c r="Q74" i="25"/>
  <c r="R74" i="25"/>
  <c r="G75" i="25"/>
  <c r="H75" i="25"/>
  <c r="I75" i="25"/>
  <c r="J75" i="25"/>
  <c r="K75" i="25"/>
  <c r="L75" i="25"/>
  <c r="M75" i="25"/>
  <c r="N75" i="25"/>
  <c r="O75" i="25"/>
  <c r="P75" i="25"/>
  <c r="Q75" i="25"/>
  <c r="R75" i="25"/>
  <c r="G76" i="25"/>
  <c r="H76" i="25"/>
  <c r="I76" i="25"/>
  <c r="J76" i="25"/>
  <c r="K76" i="25"/>
  <c r="L76" i="25"/>
  <c r="M76" i="25"/>
  <c r="N76" i="25"/>
  <c r="O76" i="25"/>
  <c r="P76" i="25"/>
  <c r="Q76" i="25"/>
  <c r="R76" i="25"/>
  <c r="G77" i="25"/>
  <c r="H77" i="25"/>
  <c r="I77" i="25"/>
  <c r="J77" i="25"/>
  <c r="K77" i="25"/>
  <c r="L77" i="25"/>
  <c r="M77" i="25"/>
  <c r="N77" i="25"/>
  <c r="O77" i="25"/>
  <c r="P77" i="25"/>
  <c r="Q77" i="25"/>
  <c r="R77" i="25"/>
  <c r="G78" i="25"/>
  <c r="H78" i="25"/>
  <c r="I78" i="25"/>
  <c r="J78" i="25"/>
  <c r="K78" i="25"/>
  <c r="L78" i="25"/>
  <c r="M78" i="25"/>
  <c r="N78" i="25"/>
  <c r="O78" i="25"/>
  <c r="P78" i="25"/>
  <c r="Q78" i="25"/>
  <c r="R78" i="25"/>
  <c r="G79" i="25"/>
  <c r="H79" i="25"/>
  <c r="I79" i="25"/>
  <c r="J79" i="25"/>
  <c r="K79" i="25"/>
  <c r="L79" i="25"/>
  <c r="M79" i="25"/>
  <c r="N79" i="25"/>
  <c r="O79" i="25"/>
  <c r="P79" i="25"/>
  <c r="Q79" i="25"/>
  <c r="R79" i="25"/>
  <c r="G80" i="25"/>
  <c r="H80" i="25"/>
  <c r="I80" i="25"/>
  <c r="J80" i="25"/>
  <c r="K80" i="25"/>
  <c r="L80" i="25"/>
  <c r="M80" i="25"/>
  <c r="N80" i="25"/>
  <c r="O80" i="25"/>
  <c r="P80" i="25"/>
  <c r="Q80" i="25"/>
  <c r="R80" i="25"/>
  <c r="G81" i="25"/>
  <c r="H81" i="25"/>
  <c r="I81" i="25"/>
  <c r="J81" i="25"/>
  <c r="K81" i="25"/>
  <c r="L81" i="25"/>
  <c r="M81" i="25"/>
  <c r="N81" i="25"/>
  <c r="O81" i="25"/>
  <c r="P81" i="25"/>
  <c r="Q81" i="25"/>
  <c r="R81" i="25"/>
  <c r="G82" i="25"/>
  <c r="H82" i="25"/>
  <c r="I82" i="25"/>
  <c r="J82" i="25"/>
  <c r="K82" i="25"/>
  <c r="L82" i="25"/>
  <c r="M82" i="25"/>
  <c r="N82" i="25"/>
  <c r="O82" i="25"/>
  <c r="P82" i="25"/>
  <c r="Q82" i="25"/>
  <c r="R82" i="25"/>
  <c r="G83" i="25"/>
  <c r="H83" i="25"/>
  <c r="I83" i="25"/>
  <c r="J83" i="25"/>
  <c r="K83" i="25"/>
  <c r="L83" i="25"/>
  <c r="M83" i="25"/>
  <c r="N83" i="25"/>
  <c r="O83" i="25"/>
  <c r="P83" i="25"/>
  <c r="Q83" i="25"/>
  <c r="R83" i="25"/>
  <c r="G84" i="25"/>
  <c r="H84" i="25"/>
  <c r="I84" i="25"/>
  <c r="J84" i="25"/>
  <c r="K84" i="25"/>
  <c r="L84" i="25"/>
  <c r="M84" i="25"/>
  <c r="N84" i="25"/>
  <c r="O84" i="25"/>
  <c r="P84" i="25"/>
  <c r="Q84" i="25"/>
  <c r="R84" i="25"/>
  <c r="G85" i="25"/>
  <c r="H85" i="25"/>
  <c r="I85" i="25"/>
  <c r="J85" i="25"/>
  <c r="K85" i="25"/>
  <c r="L85" i="25"/>
  <c r="M85" i="25"/>
  <c r="N85" i="25"/>
  <c r="O85" i="25"/>
  <c r="P85" i="25"/>
  <c r="Q85" i="25"/>
  <c r="R85" i="25"/>
  <c r="G86" i="25"/>
  <c r="H86" i="25"/>
  <c r="I86" i="25"/>
  <c r="J86" i="25"/>
  <c r="K86" i="25"/>
  <c r="L86" i="25"/>
  <c r="M86" i="25"/>
  <c r="N86" i="25"/>
  <c r="O86" i="25"/>
  <c r="P86" i="25"/>
  <c r="Q86" i="25"/>
  <c r="R86" i="25"/>
  <c r="G87" i="25"/>
  <c r="H87" i="25"/>
  <c r="I87" i="25"/>
  <c r="J87" i="25"/>
  <c r="K87" i="25"/>
  <c r="L87" i="25"/>
  <c r="M87" i="25"/>
  <c r="N87" i="25"/>
  <c r="O87" i="25"/>
  <c r="P87" i="25"/>
  <c r="Q87" i="25"/>
  <c r="R87" i="25"/>
  <c r="G88" i="25"/>
  <c r="H88" i="25"/>
  <c r="I88" i="25"/>
  <c r="J88" i="25"/>
  <c r="K88" i="25"/>
  <c r="L88" i="25"/>
  <c r="M88" i="25"/>
  <c r="N88" i="25"/>
  <c r="O88" i="25"/>
  <c r="P88" i="25"/>
  <c r="Q88" i="25"/>
  <c r="R88" i="25"/>
  <c r="G89" i="25"/>
  <c r="H89" i="25"/>
  <c r="I89" i="25"/>
  <c r="J89" i="25"/>
  <c r="K89" i="25"/>
  <c r="L89" i="25"/>
  <c r="M89" i="25"/>
  <c r="N89" i="25"/>
  <c r="O89" i="25"/>
  <c r="P89" i="25"/>
  <c r="Q89" i="25"/>
  <c r="R89" i="25"/>
  <c r="G90" i="25"/>
  <c r="H90" i="25"/>
  <c r="I90" i="25"/>
  <c r="J90" i="25"/>
  <c r="K90" i="25"/>
  <c r="L90" i="25"/>
  <c r="M90" i="25"/>
  <c r="N90" i="25"/>
  <c r="O90" i="25"/>
  <c r="P90" i="25"/>
  <c r="Q90" i="25"/>
  <c r="R90" i="25"/>
  <c r="G91" i="25"/>
  <c r="H91" i="25"/>
  <c r="I91" i="25"/>
  <c r="J91" i="25"/>
  <c r="K91" i="25"/>
  <c r="L91" i="25"/>
  <c r="M91" i="25"/>
  <c r="N91" i="25"/>
  <c r="O91" i="25"/>
  <c r="P91" i="25"/>
  <c r="Q91" i="25"/>
  <c r="R91" i="25"/>
  <c r="G92" i="25"/>
  <c r="H92" i="25"/>
  <c r="I92" i="25"/>
  <c r="J92" i="25"/>
  <c r="K92" i="25"/>
  <c r="L92" i="25"/>
  <c r="M92" i="25"/>
  <c r="N92" i="25"/>
  <c r="O92" i="25"/>
  <c r="P92" i="25"/>
  <c r="Q92" i="25"/>
  <c r="R92" i="25"/>
  <c r="G93" i="25"/>
  <c r="H93" i="25"/>
  <c r="I93" i="25"/>
  <c r="J93" i="25"/>
  <c r="K93" i="25"/>
  <c r="L93" i="25"/>
  <c r="M93" i="25"/>
  <c r="N93" i="25"/>
  <c r="O93" i="25"/>
  <c r="P93" i="25"/>
  <c r="Q93" i="25"/>
  <c r="R93" i="25"/>
  <c r="G94" i="25"/>
  <c r="H94" i="25"/>
  <c r="I94" i="25"/>
  <c r="J94" i="25"/>
  <c r="K94" i="25"/>
  <c r="L94" i="25"/>
  <c r="M94" i="25"/>
  <c r="N94" i="25"/>
  <c r="O94" i="25"/>
  <c r="P94" i="25"/>
  <c r="Q94" i="25"/>
  <c r="R94" i="25"/>
  <c r="G95" i="25"/>
  <c r="H95" i="25"/>
  <c r="I95" i="25"/>
  <c r="J95" i="25"/>
  <c r="K95" i="25"/>
  <c r="L95" i="25"/>
  <c r="M95" i="25"/>
  <c r="N95" i="25"/>
  <c r="O95" i="25"/>
  <c r="P95" i="25"/>
  <c r="Q95" i="25"/>
  <c r="R95" i="25"/>
  <c r="G96" i="25"/>
  <c r="H96" i="25"/>
  <c r="I96" i="25"/>
  <c r="J96" i="25"/>
  <c r="K96" i="25"/>
  <c r="L96" i="25"/>
  <c r="M96" i="25"/>
  <c r="N96" i="25"/>
  <c r="O96" i="25"/>
  <c r="P96" i="25"/>
  <c r="Q96" i="25"/>
  <c r="R96" i="25"/>
  <c r="G97" i="25"/>
  <c r="H97" i="25"/>
  <c r="I97" i="25"/>
  <c r="J97" i="25"/>
  <c r="K97" i="25"/>
  <c r="L97" i="25"/>
  <c r="M97" i="25"/>
  <c r="N97" i="25"/>
  <c r="O97" i="25"/>
  <c r="P97" i="25"/>
  <c r="Q97" i="25"/>
  <c r="R97" i="25"/>
  <c r="G98" i="25"/>
  <c r="H98" i="25"/>
  <c r="I98" i="25"/>
  <c r="J98" i="25"/>
  <c r="K98" i="25"/>
  <c r="L98" i="25"/>
  <c r="M98" i="25"/>
  <c r="N98" i="25"/>
  <c r="O98" i="25"/>
  <c r="P98" i="25"/>
  <c r="Q98" i="25"/>
  <c r="R98" i="25"/>
  <c r="G99" i="25"/>
  <c r="H99" i="25"/>
  <c r="I99" i="25"/>
  <c r="J99" i="25"/>
  <c r="K99" i="25"/>
  <c r="L99" i="25"/>
  <c r="M99" i="25"/>
  <c r="N99" i="25"/>
  <c r="O99" i="25"/>
  <c r="P99" i="25"/>
  <c r="Q99" i="25"/>
  <c r="R99" i="25"/>
  <c r="G100" i="25"/>
  <c r="H100" i="25"/>
  <c r="I100" i="25"/>
  <c r="J100" i="25"/>
  <c r="K100" i="25"/>
  <c r="L100" i="25"/>
  <c r="M100" i="25"/>
  <c r="N100" i="25"/>
  <c r="O100" i="25"/>
  <c r="P100" i="25"/>
  <c r="Q100" i="25"/>
  <c r="R100" i="25"/>
  <c r="G101" i="25"/>
  <c r="H101" i="25"/>
  <c r="I101" i="25"/>
  <c r="J101" i="25"/>
  <c r="K101" i="25"/>
  <c r="L101" i="25"/>
  <c r="M101" i="25"/>
  <c r="N101" i="25"/>
  <c r="O101" i="25"/>
  <c r="P101" i="25"/>
  <c r="Q101" i="25"/>
  <c r="R101" i="25"/>
  <c r="G102" i="25"/>
  <c r="H102" i="25"/>
  <c r="I102" i="25"/>
  <c r="J102" i="25"/>
  <c r="K102" i="25"/>
  <c r="L102" i="25"/>
  <c r="M102" i="25"/>
  <c r="N102" i="25"/>
  <c r="O102" i="25"/>
  <c r="P102" i="25"/>
  <c r="Q102" i="25"/>
  <c r="R102" i="25"/>
  <c r="G103" i="25"/>
  <c r="H103" i="25"/>
  <c r="I103" i="25"/>
  <c r="J103" i="25"/>
  <c r="K103" i="25"/>
  <c r="L103" i="25"/>
  <c r="M103" i="25"/>
  <c r="N103" i="25"/>
  <c r="O103" i="25"/>
  <c r="P103" i="25"/>
  <c r="Q103" i="25"/>
  <c r="R103" i="25"/>
  <c r="G104" i="25"/>
  <c r="H104" i="25"/>
  <c r="I104" i="25"/>
  <c r="J104" i="25"/>
  <c r="K104" i="25"/>
  <c r="L104" i="25"/>
  <c r="M104" i="25"/>
  <c r="N104" i="25"/>
  <c r="O104" i="25"/>
  <c r="P104" i="25"/>
  <c r="Q104" i="25"/>
  <c r="R104" i="25"/>
  <c r="G105" i="25"/>
  <c r="H105" i="25"/>
  <c r="I105" i="25"/>
  <c r="J105" i="25"/>
  <c r="K105" i="25"/>
  <c r="L105" i="25"/>
  <c r="M105" i="25"/>
  <c r="N105" i="25"/>
  <c r="O105" i="25"/>
  <c r="P105" i="25"/>
  <c r="Q105" i="25"/>
  <c r="R105" i="25"/>
  <c r="G106" i="25"/>
  <c r="H106" i="25"/>
  <c r="I106" i="25"/>
  <c r="J106" i="25"/>
  <c r="K106" i="25"/>
  <c r="L106" i="25"/>
  <c r="M106" i="25"/>
  <c r="N106" i="25"/>
  <c r="O106" i="25"/>
  <c r="P106" i="25"/>
  <c r="Q106" i="25"/>
  <c r="R106" i="25"/>
  <c r="G107" i="25"/>
  <c r="H107" i="25"/>
  <c r="I107" i="25"/>
  <c r="J107" i="25"/>
  <c r="K107" i="25"/>
  <c r="L107" i="25"/>
  <c r="M107" i="25"/>
  <c r="N107" i="25"/>
  <c r="O107" i="25"/>
  <c r="P107" i="25"/>
  <c r="Q107" i="25"/>
  <c r="R107" i="25"/>
  <c r="G108" i="25"/>
  <c r="H108" i="25"/>
  <c r="I108" i="25"/>
  <c r="J108" i="25"/>
  <c r="K108" i="25"/>
  <c r="L108" i="25"/>
  <c r="M108" i="25"/>
  <c r="N108" i="25"/>
  <c r="O108" i="25"/>
  <c r="P108" i="25"/>
  <c r="Q108" i="25"/>
  <c r="R108" i="25"/>
  <c r="G109" i="25"/>
  <c r="H109" i="25"/>
  <c r="I109" i="25"/>
  <c r="J109" i="25"/>
  <c r="K109" i="25"/>
  <c r="L109" i="25"/>
  <c r="M109" i="25"/>
  <c r="N109" i="25"/>
  <c r="O109" i="25"/>
  <c r="P109" i="25"/>
  <c r="Q109" i="25"/>
  <c r="R109" i="25"/>
  <c r="G110" i="25"/>
  <c r="H110" i="25"/>
  <c r="I110" i="25"/>
  <c r="J110" i="25"/>
  <c r="K110" i="25"/>
  <c r="L110" i="25"/>
  <c r="M110" i="25"/>
  <c r="N110" i="25"/>
  <c r="O110" i="25"/>
  <c r="P110" i="25"/>
  <c r="Q110" i="25"/>
  <c r="R110" i="25"/>
  <c r="G111" i="25"/>
  <c r="H111" i="25"/>
  <c r="I111" i="25"/>
  <c r="J111" i="25"/>
  <c r="K111" i="25"/>
  <c r="L111" i="25"/>
  <c r="M111" i="25"/>
  <c r="N111" i="25"/>
  <c r="O111" i="25"/>
  <c r="P111" i="25"/>
  <c r="Q111" i="25"/>
  <c r="R111" i="25"/>
  <c r="G112" i="25"/>
  <c r="H112" i="25"/>
  <c r="I112" i="25"/>
  <c r="J112" i="25"/>
  <c r="K112" i="25"/>
  <c r="L112" i="25"/>
  <c r="M112" i="25"/>
  <c r="N112" i="25"/>
  <c r="O112" i="25"/>
  <c r="P112" i="25"/>
  <c r="Q112" i="25"/>
  <c r="R112" i="25"/>
  <c r="G113" i="25"/>
  <c r="H113" i="25"/>
  <c r="I113" i="25"/>
  <c r="J113" i="25"/>
  <c r="K113" i="25"/>
  <c r="L113" i="25"/>
  <c r="M113" i="25"/>
  <c r="N113" i="25"/>
  <c r="O113" i="25"/>
  <c r="P113" i="25"/>
  <c r="Q113" i="25"/>
  <c r="R113" i="25"/>
  <c r="G114" i="25"/>
  <c r="H114" i="25"/>
  <c r="I114" i="25"/>
  <c r="J114" i="25"/>
  <c r="K114" i="25"/>
  <c r="L114" i="25"/>
  <c r="M114" i="25"/>
  <c r="N114" i="25"/>
  <c r="O114" i="25"/>
  <c r="P114" i="25"/>
  <c r="Q114" i="25"/>
  <c r="R114" i="25"/>
  <c r="G115" i="25"/>
  <c r="H115" i="25"/>
  <c r="I115" i="25"/>
  <c r="J115" i="25"/>
  <c r="K115" i="25"/>
  <c r="L115" i="25"/>
  <c r="M115" i="25"/>
  <c r="N115" i="25"/>
  <c r="O115" i="25"/>
  <c r="P115" i="25"/>
  <c r="Q115" i="25"/>
  <c r="R115" i="25"/>
  <c r="G116" i="25"/>
  <c r="H116" i="25"/>
  <c r="I116" i="25"/>
  <c r="J116" i="25"/>
  <c r="K116" i="25"/>
  <c r="L116" i="25"/>
  <c r="M116" i="25"/>
  <c r="N116" i="25"/>
  <c r="O116" i="25"/>
  <c r="P116" i="25"/>
  <c r="Q116" i="25"/>
  <c r="R116" i="25"/>
  <c r="G117" i="25"/>
  <c r="H117" i="25"/>
  <c r="I117" i="25"/>
  <c r="J117" i="25"/>
  <c r="K117" i="25"/>
  <c r="L117" i="25"/>
  <c r="M117" i="25"/>
  <c r="N117" i="25"/>
  <c r="O117" i="25"/>
  <c r="P117" i="25"/>
  <c r="Q117" i="25"/>
  <c r="R117" i="25"/>
  <c r="G118" i="25"/>
  <c r="H118" i="25"/>
  <c r="I118" i="25"/>
  <c r="J118" i="25"/>
  <c r="K118" i="25"/>
  <c r="L118" i="25"/>
  <c r="M118" i="25"/>
  <c r="N118" i="25"/>
  <c r="O118" i="25"/>
  <c r="P118" i="25"/>
  <c r="Q118" i="25"/>
  <c r="R118" i="25"/>
  <c r="G119" i="25"/>
  <c r="H119" i="25"/>
  <c r="I119" i="25"/>
  <c r="J119" i="25"/>
  <c r="K119" i="25"/>
  <c r="L119" i="25"/>
  <c r="M119" i="25"/>
  <c r="N119" i="25"/>
  <c r="O119" i="25"/>
  <c r="P119" i="25"/>
  <c r="Q119" i="25"/>
  <c r="R119" i="25"/>
  <c r="G120" i="25"/>
  <c r="H120" i="25"/>
  <c r="I120" i="25"/>
  <c r="J120" i="25"/>
  <c r="K120" i="25"/>
  <c r="L120" i="25"/>
  <c r="M120" i="25"/>
  <c r="N120" i="25"/>
  <c r="O120" i="25"/>
  <c r="P120" i="25"/>
  <c r="Q120" i="25"/>
  <c r="R120" i="25"/>
  <c r="G121" i="25"/>
  <c r="H121" i="25"/>
  <c r="I121" i="25"/>
  <c r="J121" i="25"/>
  <c r="K121" i="25"/>
  <c r="L121" i="25"/>
  <c r="M121" i="25"/>
  <c r="N121" i="25"/>
  <c r="O121" i="25"/>
  <c r="P121" i="25"/>
  <c r="Q121" i="25"/>
  <c r="R121" i="25"/>
  <c r="G122" i="25"/>
  <c r="H122" i="25"/>
  <c r="I122" i="25"/>
  <c r="J122" i="25"/>
  <c r="K122" i="25"/>
  <c r="L122" i="25"/>
  <c r="M122" i="25"/>
  <c r="N122" i="25"/>
  <c r="O122" i="25"/>
  <c r="P122" i="25"/>
  <c r="Q122" i="25"/>
  <c r="R122" i="25"/>
  <c r="G123" i="25"/>
  <c r="H123" i="25"/>
  <c r="I123" i="25"/>
  <c r="J123" i="25"/>
  <c r="K123" i="25"/>
  <c r="L123" i="25"/>
  <c r="M123" i="25"/>
  <c r="N123" i="25"/>
  <c r="O123" i="25"/>
  <c r="P123" i="25"/>
  <c r="Q123" i="25"/>
  <c r="R123" i="25"/>
  <c r="G124" i="25"/>
  <c r="H124" i="25"/>
  <c r="I124" i="25"/>
  <c r="J124" i="25"/>
  <c r="K124" i="25"/>
  <c r="L124" i="25"/>
  <c r="M124" i="25"/>
  <c r="N124" i="25"/>
  <c r="O124" i="25"/>
  <c r="P124" i="25"/>
  <c r="Q124" i="25"/>
  <c r="R124" i="25"/>
  <c r="G125" i="25"/>
  <c r="H125" i="25"/>
  <c r="I125" i="25"/>
  <c r="J125" i="25"/>
  <c r="K125" i="25"/>
  <c r="L125" i="25"/>
  <c r="M125" i="25"/>
  <c r="N125" i="25"/>
  <c r="O125" i="25"/>
  <c r="P125" i="25"/>
  <c r="Q125" i="25"/>
  <c r="R125" i="25"/>
  <c r="G126" i="25"/>
  <c r="H126" i="25"/>
  <c r="I126" i="25"/>
  <c r="J126" i="25"/>
  <c r="K126" i="25"/>
  <c r="L126" i="25"/>
  <c r="M126" i="25"/>
  <c r="N126" i="25"/>
  <c r="O126" i="25"/>
  <c r="P126" i="25"/>
  <c r="Q126" i="25"/>
  <c r="R126" i="25"/>
  <c r="G127" i="25"/>
  <c r="H127" i="25"/>
  <c r="I127" i="25"/>
  <c r="J127" i="25"/>
  <c r="K127" i="25"/>
  <c r="L127" i="25"/>
  <c r="M127" i="25"/>
  <c r="N127" i="25"/>
  <c r="O127" i="25"/>
  <c r="P127" i="25"/>
  <c r="Q127" i="25"/>
  <c r="R127" i="25"/>
  <c r="G128" i="25"/>
  <c r="H128" i="25"/>
  <c r="I128" i="25"/>
  <c r="J128" i="25"/>
  <c r="K128" i="25"/>
  <c r="L128" i="25"/>
  <c r="M128" i="25"/>
  <c r="N128" i="25"/>
  <c r="O128" i="25"/>
  <c r="P128" i="25"/>
  <c r="Q128" i="25"/>
  <c r="R128" i="25"/>
  <c r="G129" i="25"/>
  <c r="H129" i="25"/>
  <c r="I129" i="25"/>
  <c r="J129" i="25"/>
  <c r="K129" i="25"/>
  <c r="L129" i="25"/>
  <c r="M129" i="25"/>
  <c r="N129" i="25"/>
  <c r="O129" i="25"/>
  <c r="P129" i="25"/>
  <c r="Q129" i="25"/>
  <c r="R129" i="25"/>
  <c r="G130" i="25"/>
  <c r="H130" i="25"/>
  <c r="I130" i="25"/>
  <c r="J130" i="25"/>
  <c r="K130" i="25"/>
  <c r="L130" i="25"/>
  <c r="M130" i="25"/>
  <c r="N130" i="25"/>
  <c r="O130" i="25"/>
  <c r="P130" i="25"/>
  <c r="Q130" i="25"/>
  <c r="R130" i="25"/>
  <c r="R5" i="25"/>
  <c r="Q5" i="25"/>
  <c r="P5" i="25"/>
  <c r="O5" i="25"/>
  <c r="N5" i="25"/>
  <c r="M5" i="25"/>
  <c r="L5" i="25"/>
  <c r="K5" i="25"/>
  <c r="J5" i="25"/>
  <c r="I5" i="25"/>
  <c r="H5" i="25"/>
  <c r="G5" i="25"/>
  <c r="AM7" i="25"/>
  <c r="AN10" i="25"/>
  <c r="AE4" i="25"/>
  <c r="AD4" i="25"/>
  <c r="AC4" i="25"/>
  <c r="AB4" i="25"/>
  <c r="AA4" i="25"/>
  <c r="Z4" i="25"/>
  <c r="Y4" i="25"/>
  <c r="X4" i="25"/>
  <c r="W4" i="25"/>
  <c r="V4" i="25"/>
  <c r="U4" i="25"/>
  <c r="T4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119" i="25"/>
  <c r="F120" i="25"/>
  <c r="F121" i="25"/>
  <c r="F122" i="25"/>
  <c r="F123" i="25"/>
  <c r="F124" i="25"/>
  <c r="F125" i="25"/>
  <c r="F126" i="25"/>
  <c r="F127" i="25"/>
  <c r="F128" i="25"/>
  <c r="F129" i="25"/>
  <c r="F130" i="25"/>
  <c r="F5" i="25"/>
  <c r="A2" i="34"/>
  <c r="AO189" i="25" l="1"/>
  <c r="AL184" i="25"/>
  <c r="AM169" i="25"/>
  <c r="AO169" i="25" s="1"/>
  <c r="AN167" i="25"/>
  <c r="AN165" i="25"/>
  <c r="AO165" i="25" s="1"/>
  <c r="AL162" i="25"/>
  <c r="AM160" i="25"/>
  <c r="AO160" i="25" s="1"/>
  <c r="AM158" i="25"/>
  <c r="AO158" i="25" s="1"/>
  <c r="AM156" i="25"/>
  <c r="AO156" i="25" s="1"/>
  <c r="AL151" i="25"/>
  <c r="AM147" i="25"/>
  <c r="AO147" i="25" s="1"/>
  <c r="AN145" i="25"/>
  <c r="AM138" i="25"/>
  <c r="AO138" i="25" s="1"/>
  <c r="AN136" i="25"/>
  <c r="AO136" i="25" s="1"/>
  <c r="AN134" i="25"/>
  <c r="AO134" i="25" s="1"/>
  <c r="AO167" i="25"/>
  <c r="AL156" i="25"/>
  <c r="AL147" i="25"/>
  <c r="AO145" i="25"/>
  <c r="AO132" i="25"/>
  <c r="AO205" i="25"/>
  <c r="AO185" i="25"/>
  <c r="AO183" i="25"/>
  <c r="AO181" i="25"/>
  <c r="AO172" i="25"/>
  <c r="AL167" i="25"/>
  <c r="AL165" i="25"/>
  <c r="AL145" i="25"/>
  <c r="AO143" i="25"/>
  <c r="AO201" i="25"/>
  <c r="AO199" i="25"/>
  <c r="AO190" i="25"/>
  <c r="AO188" i="25"/>
  <c r="AO159" i="25"/>
  <c r="AL152" i="25"/>
  <c r="AL148" i="25"/>
  <c r="AO137" i="25"/>
  <c r="AO133" i="25"/>
  <c r="AO206" i="25"/>
  <c r="AO204" i="25"/>
  <c r="AO173" i="25"/>
  <c r="AL168" i="25"/>
  <c r="AL166" i="25"/>
  <c r="AL164" i="25"/>
  <c r="AL155" i="25"/>
  <c r="AO153" i="25"/>
  <c r="AO149" i="25"/>
  <c r="AO142" i="25"/>
  <c r="AO140" i="25"/>
  <c r="AG216" i="25"/>
  <c r="AG217" i="25"/>
  <c r="Q216" i="25"/>
  <c r="AD103" i="25" s="1"/>
  <c r="Q217" i="25"/>
  <c r="AD55" i="25" s="1"/>
  <c r="R216" i="25"/>
  <c r="AE114" i="25" s="1"/>
  <c r="R217" i="25"/>
  <c r="P216" i="25"/>
  <c r="AC128" i="25" s="1"/>
  <c r="P217" i="25"/>
  <c r="AC110" i="25" s="1"/>
  <c r="AD69" i="25"/>
  <c r="K216" i="25"/>
  <c r="K217" i="25"/>
  <c r="X64" i="25" s="1"/>
  <c r="L216" i="25"/>
  <c r="Y104" i="25" s="1"/>
  <c r="L217" i="25"/>
  <c r="AD120" i="25"/>
  <c r="AD116" i="25"/>
  <c r="AD114" i="25"/>
  <c r="AD105" i="25"/>
  <c r="AD71" i="25"/>
  <c r="M216" i="25"/>
  <c r="M217" i="25"/>
  <c r="Z51" i="25" s="1"/>
  <c r="AD73" i="25"/>
  <c r="N216" i="25"/>
  <c r="AA11" i="25" s="1"/>
  <c r="N217" i="25"/>
  <c r="AD101" i="25"/>
  <c r="O217" i="25"/>
  <c r="AB51" i="25" s="1"/>
  <c r="O216" i="25"/>
  <c r="AB100" i="25" s="1"/>
  <c r="AC109" i="25"/>
  <c r="AC105" i="25"/>
  <c r="AC101" i="25"/>
  <c r="AC87" i="25"/>
  <c r="AC81" i="25"/>
  <c r="AC73" i="25"/>
  <c r="AC69" i="25"/>
  <c r="AC67" i="25"/>
  <c r="X94" i="25"/>
  <c r="X92" i="25"/>
  <c r="AB71" i="25"/>
  <c r="AB63" i="25"/>
  <c r="AD110" i="25"/>
  <c r="AD104" i="25"/>
  <c r="Z103" i="25"/>
  <c r="AD100" i="25"/>
  <c r="AD94" i="25"/>
  <c r="AD90" i="25"/>
  <c r="AD82" i="25"/>
  <c r="AD78" i="25"/>
  <c r="AD76" i="25"/>
  <c r="AD74" i="25"/>
  <c r="AD72" i="25"/>
  <c r="AD60" i="25"/>
  <c r="AC108" i="25"/>
  <c r="AC106" i="25"/>
  <c r="AC104" i="25"/>
  <c r="AC98" i="25"/>
  <c r="AC96" i="25"/>
  <c r="AC92" i="25"/>
  <c r="AC90" i="25"/>
  <c r="AC88" i="25"/>
  <c r="AC82" i="25"/>
  <c r="AC80" i="25"/>
  <c r="AC76" i="25"/>
  <c r="AC74" i="25"/>
  <c r="AC72" i="25"/>
  <c r="AC66" i="25"/>
  <c r="AC64" i="25"/>
  <c r="AC60" i="25"/>
  <c r="AC58" i="25"/>
  <c r="AC56" i="25"/>
  <c r="X105" i="25"/>
  <c r="X93" i="25"/>
  <c r="X87" i="25"/>
  <c r="AC55" i="25"/>
  <c r="AC53" i="25"/>
  <c r="AC51" i="25"/>
  <c r="AC47" i="25"/>
  <c r="AC45" i="25"/>
  <c r="AC41" i="25"/>
  <c r="AC39" i="25"/>
  <c r="AC37" i="25"/>
  <c r="AC35" i="25"/>
  <c r="AC31" i="25"/>
  <c r="AC29" i="25"/>
  <c r="AC25" i="25"/>
  <c r="AC23" i="25"/>
  <c r="AC21" i="25"/>
  <c r="AC19" i="25"/>
  <c r="AC15" i="25"/>
  <c r="AC13" i="25"/>
  <c r="AB43" i="25"/>
  <c r="X32" i="25"/>
  <c r="X16" i="25"/>
  <c r="X14" i="25"/>
  <c r="AD48" i="25"/>
  <c r="AD38" i="25"/>
  <c r="Z37" i="25"/>
  <c r="AD28" i="25"/>
  <c r="AD20" i="25"/>
  <c r="AD10" i="25"/>
  <c r="AC52" i="25"/>
  <c r="AC50" i="25"/>
  <c r="AC48" i="25"/>
  <c r="AC46" i="25"/>
  <c r="AC42" i="25"/>
  <c r="AC40" i="25"/>
  <c r="AC36" i="25"/>
  <c r="AC34" i="25"/>
  <c r="AC32" i="25"/>
  <c r="AC30" i="25"/>
  <c r="AC26" i="25"/>
  <c r="AC24" i="25"/>
  <c r="AC20" i="25"/>
  <c r="AC18" i="25"/>
  <c r="AC16" i="25"/>
  <c r="AC14" i="25"/>
  <c r="X55" i="25"/>
  <c r="X53" i="25"/>
  <c r="X51" i="25"/>
  <c r="X45" i="25"/>
  <c r="X43" i="25"/>
  <c r="X37" i="25"/>
  <c r="X35" i="25"/>
  <c r="X33" i="25"/>
  <c r="X31" i="25"/>
  <c r="X29" i="25"/>
  <c r="X27" i="25"/>
  <c r="AB24" i="25"/>
  <c r="X23" i="25"/>
  <c r="X21" i="25"/>
  <c r="AB16" i="25"/>
  <c r="AD12" i="25"/>
  <c r="AD8" i="25"/>
  <c r="AC12" i="25"/>
  <c r="AC10" i="25"/>
  <c r="AC6" i="25"/>
  <c r="AD11" i="25"/>
  <c r="Z8" i="25"/>
  <c r="AD7" i="25"/>
  <c r="AC11" i="25"/>
  <c r="AC9" i="25"/>
  <c r="AC7" i="25"/>
  <c r="AM130" i="25"/>
  <c r="AM74" i="25"/>
  <c r="AN61" i="25"/>
  <c r="AN21" i="25"/>
  <c r="AM82" i="25"/>
  <c r="AM122" i="25"/>
  <c r="AM34" i="25"/>
  <c r="AN117" i="25"/>
  <c r="AM42" i="25"/>
  <c r="AM66" i="25"/>
  <c r="AM26" i="25"/>
  <c r="AM114" i="25"/>
  <c r="AN45" i="25"/>
  <c r="AN5" i="25"/>
  <c r="AM106" i="25"/>
  <c r="AM58" i="25"/>
  <c r="AM18" i="25"/>
  <c r="AM98" i="25"/>
  <c r="AM50" i="25"/>
  <c r="AN37" i="25"/>
  <c r="AM10" i="25"/>
  <c r="AO10" i="25" s="1"/>
  <c r="G10" i="26" s="1"/>
  <c r="AM90" i="25"/>
  <c r="AN69" i="25"/>
  <c r="AN128" i="25"/>
  <c r="AM125" i="25"/>
  <c r="AN120" i="25"/>
  <c r="AM117" i="25"/>
  <c r="AO117" i="25" s="1"/>
  <c r="G117" i="26" s="1"/>
  <c r="AN112" i="25"/>
  <c r="AM109" i="25"/>
  <c r="AN104" i="25"/>
  <c r="AM101" i="25"/>
  <c r="AN96" i="25"/>
  <c r="AM93" i="25"/>
  <c r="AN88" i="25"/>
  <c r="AM85" i="25"/>
  <c r="AN80" i="25"/>
  <c r="AM77" i="25"/>
  <c r="AN72" i="25"/>
  <c r="AM69" i="25"/>
  <c r="AO69" i="25" s="1"/>
  <c r="G69" i="26" s="1"/>
  <c r="AN64" i="25"/>
  <c r="AM61" i="25"/>
  <c r="AN56" i="25"/>
  <c r="AM53" i="25"/>
  <c r="AN48" i="25"/>
  <c r="AM45" i="25"/>
  <c r="AO45" i="25" s="1"/>
  <c r="G45" i="26" s="1"/>
  <c r="AN40" i="25"/>
  <c r="AM37" i="25"/>
  <c r="AN32" i="25"/>
  <c r="AM29" i="25"/>
  <c r="AN24" i="25"/>
  <c r="AM21" i="25"/>
  <c r="AN16" i="25"/>
  <c r="AM13" i="25"/>
  <c r="AN8" i="25"/>
  <c r="AM5" i="25"/>
  <c r="AO5" i="25" s="1"/>
  <c r="G5" i="26" s="1"/>
  <c r="AN29" i="25"/>
  <c r="AM128" i="25"/>
  <c r="AN123" i="25"/>
  <c r="AM120" i="25"/>
  <c r="AN115" i="25"/>
  <c r="AM112" i="25"/>
  <c r="AN107" i="25"/>
  <c r="AM104" i="25"/>
  <c r="AO104" i="25" s="1"/>
  <c r="G104" i="26" s="1"/>
  <c r="AN99" i="25"/>
  <c r="AM96" i="25"/>
  <c r="AN91" i="25"/>
  <c r="AM88" i="25"/>
  <c r="AN83" i="25"/>
  <c r="AM80" i="25"/>
  <c r="AN75" i="25"/>
  <c r="AM72" i="25"/>
  <c r="AO72" i="25" s="1"/>
  <c r="G72" i="26" s="1"/>
  <c r="AN67" i="25"/>
  <c r="AM64" i="25"/>
  <c r="AN59" i="25"/>
  <c r="AM56" i="25"/>
  <c r="AN51" i="25"/>
  <c r="AM48" i="25"/>
  <c r="AN43" i="25"/>
  <c r="AM40" i="25"/>
  <c r="AO40" i="25" s="1"/>
  <c r="G40" i="26" s="1"/>
  <c r="AN35" i="25"/>
  <c r="AM32" i="25"/>
  <c r="AN27" i="25"/>
  <c r="AM24" i="25"/>
  <c r="AN19" i="25"/>
  <c r="AM16" i="25"/>
  <c r="AN11" i="25"/>
  <c r="AM8" i="25"/>
  <c r="AO8" i="25" s="1"/>
  <c r="G8" i="26" s="1"/>
  <c r="AN109" i="25"/>
  <c r="AN85" i="25"/>
  <c r="AN77" i="25"/>
  <c r="AN126" i="25"/>
  <c r="AM123" i="25"/>
  <c r="AN118" i="25"/>
  <c r="AM115" i="25"/>
  <c r="AN110" i="25"/>
  <c r="AM107" i="25"/>
  <c r="AO107" i="25" s="1"/>
  <c r="G107" i="26" s="1"/>
  <c r="AN102" i="25"/>
  <c r="AM99" i="25"/>
  <c r="AN94" i="25"/>
  <c r="AM91" i="25"/>
  <c r="AN86" i="25"/>
  <c r="AM83" i="25"/>
  <c r="AN78" i="25"/>
  <c r="AM75" i="25"/>
  <c r="AO75" i="25" s="1"/>
  <c r="G75" i="26" s="1"/>
  <c r="AN70" i="25"/>
  <c r="AM67" i="25"/>
  <c r="AN62" i="25"/>
  <c r="AM59" i="25"/>
  <c r="AN54" i="25"/>
  <c r="AM51" i="25"/>
  <c r="AN46" i="25"/>
  <c r="AM43" i="25"/>
  <c r="AO43" i="25" s="1"/>
  <c r="G43" i="26" s="1"/>
  <c r="AN38" i="25"/>
  <c r="AM35" i="25"/>
  <c r="AN30" i="25"/>
  <c r="AM27" i="25"/>
  <c r="AN22" i="25"/>
  <c r="AM19" i="25"/>
  <c r="AN14" i="25"/>
  <c r="AM11" i="25"/>
  <c r="AO11" i="25" s="1"/>
  <c r="G11" i="26" s="1"/>
  <c r="AN6" i="25"/>
  <c r="AN53" i="25"/>
  <c r="AN129" i="25"/>
  <c r="AM126" i="25"/>
  <c r="AO126" i="25" s="1"/>
  <c r="G126" i="26" s="1"/>
  <c r="AN121" i="25"/>
  <c r="AM118" i="25"/>
  <c r="AN113" i="25"/>
  <c r="AM110" i="25"/>
  <c r="AO110" i="25" s="1"/>
  <c r="G110" i="26" s="1"/>
  <c r="AN105" i="25"/>
  <c r="AM102" i="25"/>
  <c r="AN97" i="25"/>
  <c r="AM94" i="25"/>
  <c r="AO94" i="25" s="1"/>
  <c r="G94" i="26" s="1"/>
  <c r="AN89" i="25"/>
  <c r="AM86" i="25"/>
  <c r="AN81" i="25"/>
  <c r="AM78" i="25"/>
  <c r="AO78" i="25" s="1"/>
  <c r="G78" i="26" s="1"/>
  <c r="AN73" i="25"/>
  <c r="AM70" i="25"/>
  <c r="AN65" i="25"/>
  <c r="AM62" i="25"/>
  <c r="AO62" i="25" s="1"/>
  <c r="G62" i="26" s="1"/>
  <c r="AN57" i="25"/>
  <c r="AM54" i="25"/>
  <c r="AO54" i="25" s="1"/>
  <c r="G54" i="26" s="1"/>
  <c r="AN49" i="25"/>
  <c r="AM46" i="25"/>
  <c r="AO46" i="25" s="1"/>
  <c r="G46" i="26" s="1"/>
  <c r="AN41" i="25"/>
  <c r="AM38" i="25"/>
  <c r="AN33" i="25"/>
  <c r="AM30" i="25"/>
  <c r="AO30" i="25" s="1"/>
  <c r="G30" i="26" s="1"/>
  <c r="AN25" i="25"/>
  <c r="AM22" i="25"/>
  <c r="AO22" i="25" s="1"/>
  <c r="G22" i="26" s="1"/>
  <c r="AN17" i="25"/>
  <c r="AM14" i="25"/>
  <c r="AO14" i="25" s="1"/>
  <c r="G14" i="26" s="1"/>
  <c r="AN9" i="25"/>
  <c r="AM6" i="25"/>
  <c r="AN13" i="25"/>
  <c r="AM129" i="25"/>
  <c r="AO129" i="25" s="1"/>
  <c r="G129" i="26" s="1"/>
  <c r="AN124" i="25"/>
  <c r="AM121" i="25"/>
  <c r="AO121" i="25" s="1"/>
  <c r="G121" i="26" s="1"/>
  <c r="AN116" i="25"/>
  <c r="AM113" i="25"/>
  <c r="AO113" i="25" s="1"/>
  <c r="G113" i="26" s="1"/>
  <c r="AN108" i="25"/>
  <c r="AM105" i="25"/>
  <c r="AN100" i="25"/>
  <c r="AM97" i="25"/>
  <c r="AO97" i="25" s="1"/>
  <c r="G97" i="26" s="1"/>
  <c r="AN92" i="25"/>
  <c r="AM89" i="25"/>
  <c r="AO89" i="25" s="1"/>
  <c r="G89" i="26" s="1"/>
  <c r="AN84" i="25"/>
  <c r="AM81" i="25"/>
  <c r="AO81" i="25" s="1"/>
  <c r="G81" i="26" s="1"/>
  <c r="AN76" i="25"/>
  <c r="AM73" i="25"/>
  <c r="AN68" i="25"/>
  <c r="AM65" i="25"/>
  <c r="AO65" i="25" s="1"/>
  <c r="G65" i="26" s="1"/>
  <c r="AN60" i="25"/>
  <c r="AM57" i="25"/>
  <c r="AO57" i="25" s="1"/>
  <c r="G57" i="26" s="1"/>
  <c r="AN52" i="25"/>
  <c r="AM49" i="25"/>
  <c r="AO49" i="25" s="1"/>
  <c r="G49" i="26" s="1"/>
  <c r="AN44" i="25"/>
  <c r="AM41" i="25"/>
  <c r="AN36" i="25"/>
  <c r="AM33" i="25"/>
  <c r="AO33" i="25" s="1"/>
  <c r="G33" i="26" s="1"/>
  <c r="AN28" i="25"/>
  <c r="AM25" i="25"/>
  <c r="AO25" i="25" s="1"/>
  <c r="G25" i="26" s="1"/>
  <c r="AN20" i="25"/>
  <c r="AM17" i="25"/>
  <c r="AO17" i="25" s="1"/>
  <c r="G17" i="26" s="1"/>
  <c r="AN12" i="25"/>
  <c r="AM9" i="25"/>
  <c r="AN125" i="25"/>
  <c r="AN101" i="25"/>
  <c r="AN93" i="25"/>
  <c r="AN127" i="25"/>
  <c r="AM124" i="25"/>
  <c r="AO124" i="25" s="1"/>
  <c r="G124" i="26" s="1"/>
  <c r="AN119" i="25"/>
  <c r="AM116" i="25"/>
  <c r="AN111" i="25"/>
  <c r="AM108" i="25"/>
  <c r="AN103" i="25"/>
  <c r="AM100" i="25"/>
  <c r="AN95" i="25"/>
  <c r="AM92" i="25"/>
  <c r="AO92" i="25" s="1"/>
  <c r="G92" i="26" s="1"/>
  <c r="AN87" i="25"/>
  <c r="AM84" i="25"/>
  <c r="AN79" i="25"/>
  <c r="AM76" i="25"/>
  <c r="AN71" i="25"/>
  <c r="AM68" i="25"/>
  <c r="AN63" i="25"/>
  <c r="AM60" i="25"/>
  <c r="AO60" i="25" s="1"/>
  <c r="G60" i="26" s="1"/>
  <c r="AN55" i="25"/>
  <c r="AM52" i="25"/>
  <c r="AN47" i="25"/>
  <c r="AM44" i="25"/>
  <c r="AN39" i="25"/>
  <c r="AM36" i="25"/>
  <c r="AN31" i="25"/>
  <c r="AM28" i="25"/>
  <c r="AO28" i="25" s="1"/>
  <c r="G28" i="26" s="1"/>
  <c r="AN23" i="25"/>
  <c r="AM20" i="25"/>
  <c r="AN15" i="25"/>
  <c r="AM12" i="25"/>
  <c r="AN7" i="25"/>
  <c r="AO7" i="25" s="1"/>
  <c r="G7" i="26" s="1"/>
  <c r="AN130" i="25"/>
  <c r="AM127" i="25"/>
  <c r="AO127" i="25" s="1"/>
  <c r="G127" i="26" s="1"/>
  <c r="AN122" i="25"/>
  <c r="AM119" i="25"/>
  <c r="AO119" i="25" s="1"/>
  <c r="G119" i="26" s="1"/>
  <c r="AN114" i="25"/>
  <c r="AM111" i="25"/>
  <c r="AO111" i="25" s="1"/>
  <c r="G111" i="26" s="1"/>
  <c r="AN106" i="25"/>
  <c r="AM103" i="25"/>
  <c r="AO103" i="25" s="1"/>
  <c r="G103" i="26" s="1"/>
  <c r="AN98" i="25"/>
  <c r="AM95" i="25"/>
  <c r="AO95" i="25" s="1"/>
  <c r="G95" i="26" s="1"/>
  <c r="AN90" i="25"/>
  <c r="AM87" i="25"/>
  <c r="AO87" i="25" s="1"/>
  <c r="G87" i="26" s="1"/>
  <c r="AN82" i="25"/>
  <c r="AM79" i="25"/>
  <c r="AO79" i="25" s="1"/>
  <c r="G79" i="26" s="1"/>
  <c r="AN74" i="25"/>
  <c r="AM71" i="25"/>
  <c r="AO71" i="25" s="1"/>
  <c r="G71" i="26" s="1"/>
  <c r="AN66" i="25"/>
  <c r="AM63" i="25"/>
  <c r="AO63" i="25" s="1"/>
  <c r="G63" i="26" s="1"/>
  <c r="AN58" i="25"/>
  <c r="AM55" i="25"/>
  <c r="AO55" i="25" s="1"/>
  <c r="G55" i="26" s="1"/>
  <c r="AN50" i="25"/>
  <c r="AM47" i="25"/>
  <c r="AO47" i="25" s="1"/>
  <c r="G47" i="26" s="1"/>
  <c r="AN42" i="25"/>
  <c r="AM39" i="25"/>
  <c r="AO39" i="25" s="1"/>
  <c r="G39" i="26" s="1"/>
  <c r="AN34" i="25"/>
  <c r="AM31" i="25"/>
  <c r="AO31" i="25" s="1"/>
  <c r="G31" i="26" s="1"/>
  <c r="AN26" i="25"/>
  <c r="AM23" i="25"/>
  <c r="AO23" i="25" s="1"/>
  <c r="G23" i="26" s="1"/>
  <c r="AN18" i="25"/>
  <c r="AM15" i="25"/>
  <c r="AO15" i="25" s="1"/>
  <c r="G15" i="26" s="1"/>
  <c r="AO86" i="25" l="1"/>
  <c r="G86" i="26" s="1"/>
  <c r="AO118" i="25"/>
  <c r="G118" i="26" s="1"/>
  <c r="AO27" i="25"/>
  <c r="G27" i="26" s="1"/>
  <c r="AO59" i="25"/>
  <c r="G59" i="26" s="1"/>
  <c r="AO91" i="25"/>
  <c r="G91" i="26" s="1"/>
  <c r="AO123" i="25"/>
  <c r="G123" i="26" s="1"/>
  <c r="AO12" i="25"/>
  <c r="G12" i="26" s="1"/>
  <c r="AO44" i="25"/>
  <c r="G44" i="26" s="1"/>
  <c r="AO76" i="25"/>
  <c r="G76" i="26" s="1"/>
  <c r="AO108" i="25"/>
  <c r="G108" i="26" s="1"/>
  <c r="AO24" i="25"/>
  <c r="G24" i="26" s="1"/>
  <c r="AO56" i="25"/>
  <c r="G56" i="26" s="1"/>
  <c r="AO88" i="25"/>
  <c r="G88" i="26" s="1"/>
  <c r="AO120" i="25"/>
  <c r="G120" i="26" s="1"/>
  <c r="AO58" i="25"/>
  <c r="G58" i="26" s="1"/>
  <c r="AO114" i="25"/>
  <c r="G114" i="26" s="1"/>
  <c r="AO53" i="25"/>
  <c r="G53" i="26" s="1"/>
  <c r="AO85" i="25"/>
  <c r="G85" i="26" s="1"/>
  <c r="AO50" i="25"/>
  <c r="G50" i="26" s="1"/>
  <c r="AO26" i="25"/>
  <c r="G26" i="26" s="1"/>
  <c r="Z87" i="25"/>
  <c r="AO9" i="25"/>
  <c r="G9" i="26" s="1"/>
  <c r="AO41" i="25"/>
  <c r="G41" i="26" s="1"/>
  <c r="AO73" i="25"/>
  <c r="G73" i="26" s="1"/>
  <c r="AO105" i="25"/>
  <c r="G105" i="26" s="1"/>
  <c r="AO6" i="25"/>
  <c r="G6" i="26" s="1"/>
  <c r="AO38" i="25"/>
  <c r="G38" i="26" s="1"/>
  <c r="AO70" i="25"/>
  <c r="G70" i="26" s="1"/>
  <c r="AO102" i="25"/>
  <c r="G102" i="26" s="1"/>
  <c r="AO35" i="25"/>
  <c r="G35" i="26" s="1"/>
  <c r="AO67" i="25"/>
  <c r="G67" i="26" s="1"/>
  <c r="AO99" i="25"/>
  <c r="G99" i="26" s="1"/>
  <c r="AO98" i="25"/>
  <c r="G98" i="26" s="1"/>
  <c r="AO66" i="25"/>
  <c r="G66" i="26" s="1"/>
  <c r="AO74" i="25"/>
  <c r="G74" i="26" s="1"/>
  <c r="AD9" i="25"/>
  <c r="AE13" i="25"/>
  <c r="AD6" i="25"/>
  <c r="AE10" i="25"/>
  <c r="AE25" i="25"/>
  <c r="AE41" i="25"/>
  <c r="X13" i="25"/>
  <c r="X25" i="25"/>
  <c r="X39" i="25"/>
  <c r="AC28" i="25"/>
  <c r="AC44" i="25"/>
  <c r="AD14" i="25"/>
  <c r="AD22" i="25"/>
  <c r="AD30" i="25"/>
  <c r="Z39" i="25"/>
  <c r="Z49" i="25"/>
  <c r="AE20" i="25"/>
  <c r="AE36" i="25"/>
  <c r="AE50" i="25"/>
  <c r="AB23" i="25"/>
  <c r="AC17" i="25"/>
  <c r="AC33" i="25"/>
  <c r="AC49" i="25"/>
  <c r="AE65" i="25"/>
  <c r="AE81" i="25"/>
  <c r="AE97" i="25"/>
  <c r="X63" i="25"/>
  <c r="AC68" i="25"/>
  <c r="AC84" i="25"/>
  <c r="AC100" i="25"/>
  <c r="AD62" i="25"/>
  <c r="Z75" i="25"/>
  <c r="AD84" i="25"/>
  <c r="Z95" i="25"/>
  <c r="AD106" i="25"/>
  <c r="AE68" i="25"/>
  <c r="AE88" i="25"/>
  <c r="AE106" i="25"/>
  <c r="AC57" i="25"/>
  <c r="AC95" i="25"/>
  <c r="AE125" i="25"/>
  <c r="AD61" i="25"/>
  <c r="AD49" i="25"/>
  <c r="AD128" i="25"/>
  <c r="X115" i="25"/>
  <c r="AE11" i="25"/>
  <c r="AE6" i="25"/>
  <c r="AE37" i="25"/>
  <c r="AE53" i="25"/>
  <c r="Z47" i="25"/>
  <c r="AE32" i="25"/>
  <c r="AE61" i="25"/>
  <c r="AE93" i="25"/>
  <c r="AE82" i="25"/>
  <c r="AE100" i="25"/>
  <c r="AE120" i="25"/>
  <c r="AE23" i="25"/>
  <c r="AE34" i="25"/>
  <c r="AO20" i="25"/>
  <c r="G20" i="26" s="1"/>
  <c r="AO52" i="25"/>
  <c r="G52" i="26" s="1"/>
  <c r="AO84" i="25"/>
  <c r="G84" i="26" s="1"/>
  <c r="AO116" i="25"/>
  <c r="G116" i="26" s="1"/>
  <c r="AO32" i="25"/>
  <c r="G32" i="26" s="1"/>
  <c r="AO64" i="25"/>
  <c r="G64" i="26" s="1"/>
  <c r="AO96" i="25"/>
  <c r="G96" i="26" s="1"/>
  <c r="AO128" i="25"/>
  <c r="G128" i="26" s="1"/>
  <c r="AO29" i="25"/>
  <c r="G29" i="26" s="1"/>
  <c r="AO61" i="25"/>
  <c r="G61" i="26" s="1"/>
  <c r="AO93" i="25"/>
  <c r="G93" i="26" s="1"/>
  <c r="AO125" i="25"/>
  <c r="G125" i="26" s="1"/>
  <c r="AO18" i="25"/>
  <c r="G18" i="26" s="1"/>
  <c r="AO42" i="25"/>
  <c r="G42" i="26" s="1"/>
  <c r="AO130" i="25"/>
  <c r="G130" i="26" s="1"/>
  <c r="Z10" i="25"/>
  <c r="X7" i="25"/>
  <c r="Z7" i="25"/>
  <c r="AE27" i="25"/>
  <c r="AE43" i="25"/>
  <c r="X15" i="25"/>
  <c r="X41" i="25"/>
  <c r="Z15" i="25"/>
  <c r="Z23" i="25"/>
  <c r="Z31" i="25"/>
  <c r="AD40" i="25"/>
  <c r="AD50" i="25"/>
  <c r="AE22" i="25"/>
  <c r="AE38" i="25"/>
  <c r="AE52" i="25"/>
  <c r="AE67" i="25"/>
  <c r="AE83" i="25"/>
  <c r="AE99" i="25"/>
  <c r="X67" i="25"/>
  <c r="X111" i="25"/>
  <c r="AC70" i="25"/>
  <c r="AC86" i="25"/>
  <c r="AD64" i="25"/>
  <c r="Z85" i="25"/>
  <c r="AD96" i="25"/>
  <c r="AD108" i="25"/>
  <c r="AE70" i="25"/>
  <c r="AE90" i="25"/>
  <c r="AE108" i="25"/>
  <c r="AC59" i="25"/>
  <c r="AD15" i="25"/>
  <c r="AE39" i="25"/>
  <c r="Z29" i="25"/>
  <c r="AE95" i="25"/>
  <c r="AE66" i="25"/>
  <c r="AE84" i="25"/>
  <c r="AE104" i="25"/>
  <c r="X9" i="25"/>
  <c r="AE12" i="25"/>
  <c r="AE29" i="25"/>
  <c r="AD16" i="25"/>
  <c r="AD24" i="25"/>
  <c r="AD32" i="25"/>
  <c r="Z41" i="25"/>
  <c r="AD52" i="25"/>
  <c r="AE24" i="25"/>
  <c r="AE40" i="25"/>
  <c r="AE54" i="25"/>
  <c r="AE69" i="25"/>
  <c r="AE85" i="25"/>
  <c r="AE101" i="25"/>
  <c r="X71" i="25"/>
  <c r="AD66" i="25"/>
  <c r="Z77" i="25"/>
  <c r="AD86" i="25"/>
  <c r="AD98" i="25"/>
  <c r="AE72" i="25"/>
  <c r="AE92" i="25"/>
  <c r="AE110" i="25"/>
  <c r="AD97" i="25"/>
  <c r="AD91" i="25"/>
  <c r="AA97" i="25"/>
  <c r="AE45" i="25"/>
  <c r="AO37" i="25"/>
  <c r="G37" i="26" s="1"/>
  <c r="AO101" i="25"/>
  <c r="G101" i="26" s="1"/>
  <c r="AO106" i="25"/>
  <c r="G106" i="26" s="1"/>
  <c r="AO34" i="25"/>
  <c r="G34" i="26" s="1"/>
  <c r="Z12" i="25"/>
  <c r="X11" i="25"/>
  <c r="Z9" i="25"/>
  <c r="AE15" i="25"/>
  <c r="AE31" i="25"/>
  <c r="AE47" i="25"/>
  <c r="X17" i="25"/>
  <c r="Z17" i="25"/>
  <c r="Z25" i="25"/>
  <c r="Z33" i="25"/>
  <c r="AD42" i="25"/>
  <c r="AD54" i="25"/>
  <c r="AE26" i="25"/>
  <c r="AE42" i="25"/>
  <c r="X6" i="25"/>
  <c r="X48" i="25"/>
  <c r="AE71" i="25"/>
  <c r="AE87" i="25"/>
  <c r="AE103" i="25"/>
  <c r="X75" i="25"/>
  <c r="Z67" i="25"/>
  <c r="AD88" i="25"/>
  <c r="Z111" i="25"/>
  <c r="AE76" i="25"/>
  <c r="AE94" i="25"/>
  <c r="AD65" i="25"/>
  <c r="AD121" i="25"/>
  <c r="AD33" i="25"/>
  <c r="Z21" i="25"/>
  <c r="AA49" i="25"/>
  <c r="AE79" i="25"/>
  <c r="AE111" i="25"/>
  <c r="AO51" i="25"/>
  <c r="G51" i="26" s="1"/>
  <c r="AO115" i="25"/>
  <c r="G115" i="26" s="1"/>
  <c r="AO90" i="25"/>
  <c r="G90" i="26" s="1"/>
  <c r="AO122" i="25"/>
  <c r="G122" i="26" s="1"/>
  <c r="AE7" i="25"/>
  <c r="Z11" i="25"/>
  <c r="AE17" i="25"/>
  <c r="AE33" i="25"/>
  <c r="AE49" i="25"/>
  <c r="X19" i="25"/>
  <c r="AB32" i="25"/>
  <c r="X47" i="25"/>
  <c r="AD18" i="25"/>
  <c r="AD26" i="25"/>
  <c r="AD34" i="25"/>
  <c r="AD44" i="25"/>
  <c r="Z55" i="25"/>
  <c r="AE28" i="25"/>
  <c r="AE44" i="25"/>
  <c r="X8" i="25"/>
  <c r="AE57" i="25"/>
  <c r="AE73" i="25"/>
  <c r="AE89" i="25"/>
  <c r="AE105" i="25"/>
  <c r="X83" i="25"/>
  <c r="AD56" i="25"/>
  <c r="AD68" i="25"/>
  <c r="AD80" i="25"/>
  <c r="Z101" i="25"/>
  <c r="AE56" i="25"/>
  <c r="AE78" i="25"/>
  <c r="AE96" i="25"/>
  <c r="AC111" i="25"/>
  <c r="AD125" i="25"/>
  <c r="AD129" i="25"/>
  <c r="AD47" i="25"/>
  <c r="AE21" i="25"/>
  <c r="AE16" i="25"/>
  <c r="AE48" i="25"/>
  <c r="AE77" i="25"/>
  <c r="AE109" i="25"/>
  <c r="Z93" i="25"/>
  <c r="AE60" i="25"/>
  <c r="AE115" i="25"/>
  <c r="AO21" i="25"/>
  <c r="G21" i="26" s="1"/>
  <c r="AA12" i="25"/>
  <c r="AE8" i="25"/>
  <c r="AE55" i="25"/>
  <c r="Z13" i="25"/>
  <c r="AE18" i="25"/>
  <c r="AE63" i="25"/>
  <c r="X101" i="25"/>
  <c r="Z61" i="25"/>
  <c r="Z83" i="25"/>
  <c r="AE117" i="25"/>
  <c r="AO19" i="25"/>
  <c r="G19" i="26" s="1"/>
  <c r="AO83" i="25"/>
  <c r="G83" i="26" s="1"/>
  <c r="AO36" i="25"/>
  <c r="G36" i="26" s="1"/>
  <c r="AO68" i="25"/>
  <c r="G68" i="26" s="1"/>
  <c r="AO100" i="25"/>
  <c r="G100" i="26" s="1"/>
  <c r="AO16" i="25"/>
  <c r="G16" i="26" s="1"/>
  <c r="AO48" i="25"/>
  <c r="G48" i="26" s="1"/>
  <c r="AO80" i="25"/>
  <c r="G80" i="26" s="1"/>
  <c r="AO112" i="25"/>
  <c r="G112" i="26" s="1"/>
  <c r="AO13" i="25"/>
  <c r="G13" i="26" s="1"/>
  <c r="AO77" i="25"/>
  <c r="G77" i="26" s="1"/>
  <c r="AO109" i="25"/>
  <c r="G109" i="26" s="1"/>
  <c r="AO82" i="25"/>
  <c r="G82" i="26" s="1"/>
  <c r="Z6" i="25"/>
  <c r="AE9" i="25"/>
  <c r="AC8" i="25"/>
  <c r="AE19" i="25"/>
  <c r="AE35" i="25"/>
  <c r="AE51" i="25"/>
  <c r="X49" i="25"/>
  <c r="AC22" i="25"/>
  <c r="AC38" i="25"/>
  <c r="AC54" i="25"/>
  <c r="Z19" i="25"/>
  <c r="Z27" i="25"/>
  <c r="AD36" i="25"/>
  <c r="AD46" i="25"/>
  <c r="AE14" i="25"/>
  <c r="AE30" i="25"/>
  <c r="AE46" i="25"/>
  <c r="AB11" i="25"/>
  <c r="X56" i="25"/>
  <c r="AC27" i="25"/>
  <c r="AC43" i="25"/>
  <c r="AE59" i="25"/>
  <c r="AE75" i="25"/>
  <c r="AE91" i="25"/>
  <c r="AE107" i="25"/>
  <c r="AC62" i="25"/>
  <c r="AC78" i="25"/>
  <c r="AC94" i="25"/>
  <c r="AD58" i="25"/>
  <c r="AD70" i="25"/>
  <c r="Z81" i="25"/>
  <c r="AD92" i="25"/>
  <c r="AD102" i="25"/>
  <c r="AE58" i="25"/>
  <c r="AE80" i="25"/>
  <c r="AE98" i="25"/>
  <c r="X86" i="25"/>
  <c r="AC79" i="25"/>
  <c r="AE113" i="25"/>
  <c r="AD119" i="25"/>
  <c r="AE116" i="25"/>
  <c r="AE128" i="25"/>
  <c r="Y17" i="25"/>
  <c r="Y47" i="25"/>
  <c r="Y69" i="25"/>
  <c r="Y11" i="25"/>
  <c r="AA23" i="25"/>
  <c r="AB31" i="25"/>
  <c r="Y16" i="25"/>
  <c r="Y26" i="25"/>
  <c r="X59" i="25"/>
  <c r="Y61" i="25"/>
  <c r="Z59" i="25"/>
  <c r="Z69" i="25"/>
  <c r="Z79" i="25"/>
  <c r="X104" i="25"/>
  <c r="Y82" i="25"/>
  <c r="Y113" i="25"/>
  <c r="AA100" i="25"/>
  <c r="AA109" i="25"/>
  <c r="AE112" i="25"/>
  <c r="Y9" i="25"/>
  <c r="Y18" i="25"/>
  <c r="Y28" i="25"/>
  <c r="Y56" i="25"/>
  <c r="Y63" i="25"/>
  <c r="Y103" i="25"/>
  <c r="Y10" i="25"/>
  <c r="AB47" i="25"/>
  <c r="Y15" i="25"/>
  <c r="Y65" i="25"/>
  <c r="Y77" i="25"/>
  <c r="Y91" i="25"/>
  <c r="AA81" i="25"/>
  <c r="Y31" i="25"/>
  <c r="Y34" i="25"/>
  <c r="Y22" i="25"/>
  <c r="Y57" i="25"/>
  <c r="AA44" i="25"/>
  <c r="Y59" i="25"/>
  <c r="AA63" i="25"/>
  <c r="Y58" i="25"/>
  <c r="AA45" i="25"/>
  <c r="AA67" i="25"/>
  <c r="Z109" i="25"/>
  <c r="AA19" i="25"/>
  <c r="AA103" i="25"/>
  <c r="AB39" i="25"/>
  <c r="AA92" i="25"/>
  <c r="AA104" i="25"/>
  <c r="Y101" i="25"/>
  <c r="AA52" i="25"/>
  <c r="Z45" i="25"/>
  <c r="Z53" i="25"/>
  <c r="AA33" i="25"/>
  <c r="AB7" i="25"/>
  <c r="X24" i="25"/>
  <c r="AA112" i="25"/>
  <c r="Z65" i="25"/>
  <c r="Z91" i="25"/>
  <c r="AE64" i="25"/>
  <c r="AA77" i="25"/>
  <c r="X72" i="25"/>
  <c r="X108" i="25"/>
  <c r="AE129" i="25"/>
  <c r="X117" i="25"/>
  <c r="AA28" i="25"/>
  <c r="AB48" i="25"/>
  <c r="AB27" i="25"/>
  <c r="AA66" i="25"/>
  <c r="AA78" i="25"/>
  <c r="AB92" i="25"/>
  <c r="Y75" i="25"/>
  <c r="Y87" i="25"/>
  <c r="X82" i="25"/>
  <c r="AB129" i="25"/>
  <c r="X123" i="25"/>
  <c r="AC124" i="25"/>
  <c r="AA41" i="25"/>
  <c r="AE130" i="25"/>
  <c r="AB55" i="25"/>
  <c r="AB6" i="25"/>
  <c r="AA20" i="25"/>
  <c r="AB40" i="25"/>
  <c r="AA15" i="25"/>
  <c r="AB15" i="25"/>
  <c r="AB35" i="25"/>
  <c r="AA58" i="25"/>
  <c r="AA82" i="25"/>
  <c r="Y64" i="25"/>
  <c r="AD39" i="25"/>
  <c r="X130" i="25"/>
  <c r="AD25" i="25"/>
  <c r="AA53" i="25"/>
  <c r="AA108" i="25"/>
  <c r="Y105" i="25"/>
  <c r="X98" i="25"/>
  <c r="Y94" i="25"/>
  <c r="Z46" i="25"/>
  <c r="AA6" i="25"/>
  <c r="AA36" i="25"/>
  <c r="Z35" i="25"/>
  <c r="Z43" i="25"/>
  <c r="AB19" i="25"/>
  <c r="X40" i="25"/>
  <c r="Y50" i="25"/>
  <c r="AA74" i="25"/>
  <c r="X79" i="25"/>
  <c r="X109" i="25"/>
  <c r="Y71" i="25"/>
  <c r="Z63" i="25"/>
  <c r="Z71" i="25"/>
  <c r="Z97" i="25"/>
  <c r="Z107" i="25"/>
  <c r="AE62" i="25"/>
  <c r="AE74" i="25"/>
  <c r="AE86" i="25"/>
  <c r="AE102" i="25"/>
  <c r="AB103" i="25"/>
  <c r="Y68" i="25"/>
  <c r="AE123" i="25"/>
  <c r="AD123" i="25"/>
  <c r="AD87" i="25"/>
  <c r="AD37" i="25"/>
  <c r="AD118" i="25"/>
  <c r="AD59" i="25"/>
  <c r="AD23" i="25"/>
  <c r="AB96" i="25"/>
  <c r="AA10" i="25"/>
  <c r="AB10" i="25"/>
  <c r="AA7" i="25"/>
  <c r="AA16" i="25"/>
  <c r="AA24" i="25"/>
  <c r="AA32" i="25"/>
  <c r="AA40" i="25"/>
  <c r="AA48" i="25"/>
  <c r="AA56" i="25"/>
  <c r="AB20" i="25"/>
  <c r="AB28" i="25"/>
  <c r="AB36" i="25"/>
  <c r="AB44" i="25"/>
  <c r="AB52" i="25"/>
  <c r="AA29" i="25"/>
  <c r="AA37" i="25"/>
  <c r="X12" i="25"/>
  <c r="X20" i="25"/>
  <c r="X28" i="25"/>
  <c r="X36" i="25"/>
  <c r="X44" i="25"/>
  <c r="X52" i="25"/>
  <c r="AA62" i="25"/>
  <c r="AA88" i="25"/>
  <c r="AA96" i="25"/>
  <c r="AB56" i="25"/>
  <c r="AB64" i="25"/>
  <c r="AB72" i="25"/>
  <c r="AB80" i="25"/>
  <c r="X89" i="25"/>
  <c r="X97" i="25"/>
  <c r="AB106" i="25"/>
  <c r="AC102" i="25"/>
  <c r="AA73" i="25"/>
  <c r="AA95" i="25"/>
  <c r="X60" i="25"/>
  <c r="X68" i="25"/>
  <c r="X78" i="25"/>
  <c r="X88" i="25"/>
  <c r="X100" i="25"/>
  <c r="AB109" i="25"/>
  <c r="AC65" i="25"/>
  <c r="AC75" i="25"/>
  <c r="AC89" i="25"/>
  <c r="AC107" i="25"/>
  <c r="AB124" i="25"/>
  <c r="AD112" i="25"/>
  <c r="AD130" i="25"/>
  <c r="AD63" i="25"/>
  <c r="AE126" i="25"/>
  <c r="AD81" i="25"/>
  <c r="AD35" i="25"/>
  <c r="AB59" i="25"/>
  <c r="AA13" i="25"/>
  <c r="AA21" i="25"/>
  <c r="AA47" i="25"/>
  <c r="AA55" i="25"/>
  <c r="AB13" i="25"/>
  <c r="AB21" i="25"/>
  <c r="AB29" i="25"/>
  <c r="AB37" i="25"/>
  <c r="AB45" i="25"/>
  <c r="AB53" i="25"/>
  <c r="AA72" i="25"/>
  <c r="AA80" i="25"/>
  <c r="AA106" i="25"/>
  <c r="X57" i="25"/>
  <c r="X65" i="25"/>
  <c r="X73" i="25"/>
  <c r="X81" i="25"/>
  <c r="AB90" i="25"/>
  <c r="AB98" i="25"/>
  <c r="X107" i="25"/>
  <c r="AA65" i="25"/>
  <c r="AA105" i="25"/>
  <c r="AB61" i="25"/>
  <c r="AB69" i="25"/>
  <c r="X80" i="25"/>
  <c r="AB89" i="25"/>
  <c r="AB101" i="25"/>
  <c r="X110" i="25"/>
  <c r="Y66" i="25"/>
  <c r="Y78" i="25"/>
  <c r="AC91" i="25"/>
  <c r="AA126" i="25"/>
  <c r="X125" i="25"/>
  <c r="Y81" i="25"/>
  <c r="AD77" i="25"/>
  <c r="AD89" i="25"/>
  <c r="AD75" i="25"/>
  <c r="AB67" i="25"/>
  <c r="AB77" i="25"/>
  <c r="AB12" i="25"/>
  <c r="AA9" i="25"/>
  <c r="AA18" i="25"/>
  <c r="AA26" i="25"/>
  <c r="AA34" i="25"/>
  <c r="AA42" i="25"/>
  <c r="AA50" i="25"/>
  <c r="AB14" i="25"/>
  <c r="AB22" i="25"/>
  <c r="AB30" i="25"/>
  <c r="AB38" i="25"/>
  <c r="AB46" i="25"/>
  <c r="AB54" i="25"/>
  <c r="AA31" i="25"/>
  <c r="AA39" i="25"/>
  <c r="X22" i="25"/>
  <c r="X30" i="25"/>
  <c r="X38" i="25"/>
  <c r="X46" i="25"/>
  <c r="X54" i="25"/>
  <c r="AA64" i="25"/>
  <c r="AA90" i="25"/>
  <c r="AA98" i="25"/>
  <c r="AB58" i="25"/>
  <c r="AB66" i="25"/>
  <c r="AB74" i="25"/>
  <c r="AB82" i="25"/>
  <c r="X91" i="25"/>
  <c r="X99" i="25"/>
  <c r="AB108" i="25"/>
  <c r="X62" i="25"/>
  <c r="X70" i="25"/>
  <c r="AB81" i="25"/>
  <c r="AB91" i="25"/>
  <c r="X102" i="25"/>
  <c r="AB112" i="25"/>
  <c r="AB126" i="25"/>
  <c r="Z90" i="25"/>
  <c r="AD111" i="25"/>
  <c r="AD99" i="25"/>
  <c r="AB68" i="25"/>
  <c r="AB83" i="25"/>
  <c r="AB130" i="25"/>
  <c r="AA121" i="25"/>
  <c r="AC120" i="25"/>
  <c r="AB76" i="25"/>
  <c r="AA17" i="25"/>
  <c r="AA43" i="25"/>
  <c r="AA51" i="25"/>
  <c r="AB9" i="25"/>
  <c r="AB17" i="25"/>
  <c r="AB25" i="25"/>
  <c r="AB33" i="25"/>
  <c r="AB41" i="25"/>
  <c r="AB49" i="25"/>
  <c r="AA76" i="25"/>
  <c r="AA84" i="25"/>
  <c r="AA110" i="25"/>
  <c r="X61" i="25"/>
  <c r="X69" i="25"/>
  <c r="X77" i="25"/>
  <c r="X85" i="25"/>
  <c r="AB94" i="25"/>
  <c r="X103" i="25"/>
  <c r="AA61" i="25"/>
  <c r="AA79" i="25"/>
  <c r="AA101" i="25"/>
  <c r="AB65" i="25"/>
  <c r="AB73" i="25"/>
  <c r="X84" i="25"/>
  <c r="X96" i="25"/>
  <c r="AB105" i="25"/>
  <c r="Y60" i="25"/>
  <c r="Y70" i="25"/>
  <c r="AC83" i="25"/>
  <c r="AC103" i="25"/>
  <c r="X119" i="25"/>
  <c r="AC122" i="25"/>
  <c r="Z125" i="25"/>
  <c r="AD19" i="25"/>
  <c r="AB60" i="25"/>
  <c r="AB84" i="25"/>
  <c r="AA8" i="25"/>
  <c r="AB8" i="25"/>
  <c r="AA14" i="25"/>
  <c r="AA22" i="25"/>
  <c r="AA30" i="25"/>
  <c r="AA38" i="25"/>
  <c r="AA46" i="25"/>
  <c r="AA54" i="25"/>
  <c r="AB18" i="25"/>
  <c r="AB26" i="25"/>
  <c r="AB34" i="25"/>
  <c r="AB42" i="25"/>
  <c r="AB50" i="25"/>
  <c r="AA27" i="25"/>
  <c r="AA35" i="25"/>
  <c r="X10" i="25"/>
  <c r="X18" i="25"/>
  <c r="X26" i="25"/>
  <c r="X34" i="25"/>
  <c r="X42" i="25"/>
  <c r="X50" i="25"/>
  <c r="AA60" i="25"/>
  <c r="AA68" i="25"/>
  <c r="AA94" i="25"/>
  <c r="AB62" i="25"/>
  <c r="AB70" i="25"/>
  <c r="AB78" i="25"/>
  <c r="AB86" i="25"/>
  <c r="X95" i="25"/>
  <c r="AB104" i="25"/>
  <c r="AA71" i="25"/>
  <c r="AA93" i="25"/>
  <c r="AB57" i="25"/>
  <c r="X66" i="25"/>
  <c r="X76" i="25"/>
  <c r="AB85" i="25"/>
  <c r="AB97" i="25"/>
  <c r="AB107" i="25"/>
  <c r="AC63" i="25"/>
  <c r="AC71" i="25"/>
  <c r="AC85" i="25"/>
  <c r="AE119" i="25"/>
  <c r="Z84" i="25"/>
  <c r="AB122" i="25"/>
  <c r="AD126" i="25"/>
  <c r="AD53" i="25"/>
  <c r="AE118" i="25"/>
  <c r="AE122" i="25"/>
  <c r="AD41" i="25"/>
  <c r="Y6" i="25"/>
  <c r="Y21" i="25"/>
  <c r="Y37" i="25"/>
  <c r="Y53" i="25"/>
  <c r="Y24" i="25"/>
  <c r="Y40" i="25"/>
  <c r="Y93" i="25"/>
  <c r="Y109" i="25"/>
  <c r="AA25" i="25"/>
  <c r="AA87" i="25"/>
  <c r="Y76" i="25"/>
  <c r="AA114" i="25"/>
  <c r="AA120" i="25"/>
  <c r="AA128" i="25"/>
  <c r="Y121" i="25"/>
  <c r="Z86" i="25"/>
  <c r="Y122" i="25"/>
  <c r="Y116" i="25"/>
  <c r="Y125" i="25"/>
  <c r="Y126" i="25"/>
  <c r="Y120" i="25"/>
  <c r="Y130" i="25"/>
  <c r="Y114" i="25"/>
  <c r="Y124" i="25"/>
  <c r="Y118" i="25"/>
  <c r="Y127" i="25"/>
  <c r="Y110" i="25"/>
  <c r="Y88" i="25"/>
  <c r="Y72" i="25"/>
  <c r="AA113" i="25"/>
  <c r="Y27" i="25"/>
  <c r="Y43" i="25"/>
  <c r="Y14" i="25"/>
  <c r="Y30" i="25"/>
  <c r="Y46" i="25"/>
  <c r="Y67" i="25"/>
  <c r="Y83" i="25"/>
  <c r="Y99" i="25"/>
  <c r="Y102" i="25"/>
  <c r="Y108" i="25"/>
  <c r="Y115" i="25"/>
  <c r="Y129" i="25"/>
  <c r="X124" i="25"/>
  <c r="X118" i="25"/>
  <c r="X127" i="25"/>
  <c r="X128" i="25"/>
  <c r="X112" i="25"/>
  <c r="X122" i="25"/>
  <c r="X116" i="25"/>
  <c r="X5" i="25"/>
  <c r="X126" i="25"/>
  <c r="X120" i="25"/>
  <c r="X129" i="25"/>
  <c r="X113" i="25"/>
  <c r="X106" i="25"/>
  <c r="X90" i="25"/>
  <c r="X74" i="25"/>
  <c r="Y12" i="25"/>
  <c r="Y33" i="25"/>
  <c r="Y49" i="25"/>
  <c r="Y20" i="25"/>
  <c r="Y36" i="25"/>
  <c r="Y52" i="25"/>
  <c r="Y73" i="25"/>
  <c r="Y89" i="25"/>
  <c r="AA83" i="25"/>
  <c r="AA99" i="25"/>
  <c r="Y84" i="25"/>
  <c r="Y90" i="25"/>
  <c r="Y96" i="25"/>
  <c r="AA122" i="25"/>
  <c r="AA123" i="25"/>
  <c r="AA117" i="25"/>
  <c r="AA5" i="25"/>
  <c r="AA119" i="25"/>
  <c r="AA116" i="25"/>
  <c r="Z78" i="25"/>
  <c r="Y123" i="25"/>
  <c r="Z96" i="25"/>
  <c r="Z113" i="25"/>
  <c r="Z127" i="25"/>
  <c r="Z56" i="25"/>
  <c r="Z112" i="25"/>
  <c r="AA115" i="25"/>
  <c r="Z114" i="25"/>
  <c r="Y8" i="25"/>
  <c r="Y23" i="25"/>
  <c r="Y39" i="25"/>
  <c r="Y55" i="25"/>
  <c r="Y42" i="25"/>
  <c r="Y79" i="25"/>
  <c r="Y95" i="25"/>
  <c r="Y111" i="25"/>
  <c r="AA57" i="25"/>
  <c r="AA89" i="25"/>
  <c r="AA111" i="25"/>
  <c r="AA130" i="25"/>
  <c r="Z106" i="25"/>
  <c r="Y117" i="25"/>
  <c r="Z54" i="25"/>
  <c r="Z121" i="25"/>
  <c r="Z122" i="25"/>
  <c r="AA125" i="25"/>
  <c r="Y112" i="25"/>
  <c r="Y13" i="25"/>
  <c r="Y29" i="25"/>
  <c r="Y45" i="25"/>
  <c r="Y32" i="25"/>
  <c r="Y48" i="25"/>
  <c r="Y85" i="25"/>
  <c r="Y98" i="25"/>
  <c r="Z64" i="25"/>
  <c r="Z38" i="25"/>
  <c r="Z70" i="25"/>
  <c r="Z100" i="25"/>
  <c r="Z66" i="25"/>
  <c r="Z34" i="25"/>
  <c r="Z72" i="25"/>
  <c r="Z44" i="25"/>
  <c r="Z22" i="25"/>
  <c r="Z98" i="25"/>
  <c r="Z60" i="25"/>
  <c r="Z104" i="25"/>
  <c r="Z20" i="25"/>
  <c r="Z94" i="25"/>
  <c r="Z62" i="25"/>
  <c r="Z42" i="25"/>
  <c r="Z117" i="25"/>
  <c r="Z130" i="25"/>
  <c r="Z92" i="25"/>
  <c r="Z32" i="25"/>
  <c r="Z16" i="25"/>
  <c r="Z126" i="25"/>
  <c r="Z88" i="25"/>
  <c r="Z52" i="25"/>
  <c r="Z14" i="25"/>
  <c r="Z26" i="25"/>
  <c r="Z116" i="25"/>
  <c r="Z118" i="25"/>
  <c r="Z24" i="25"/>
  <c r="Z124" i="25"/>
  <c r="Z74" i="25"/>
  <c r="Z80" i="25"/>
  <c r="Z48" i="25"/>
  <c r="Z28" i="25"/>
  <c r="Z40" i="25"/>
  <c r="Z18" i="25"/>
  <c r="Z82" i="25"/>
  <c r="Z50" i="25"/>
  <c r="Z119" i="25"/>
  <c r="Z76" i="25"/>
  <c r="Z5" i="25"/>
  <c r="Z68" i="25"/>
  <c r="Z128" i="25"/>
  <c r="Z58" i="25"/>
  <c r="Z110" i="25"/>
  <c r="Z115" i="25"/>
  <c r="Z129" i="25"/>
  <c r="Z30" i="25"/>
  <c r="AC127" i="25"/>
  <c r="AC97" i="25"/>
  <c r="AC121" i="25"/>
  <c r="AC5" i="25"/>
  <c r="AC130" i="25"/>
  <c r="AC114" i="25"/>
  <c r="AC115" i="25"/>
  <c r="AC125" i="25"/>
  <c r="AC119" i="25"/>
  <c r="AC129" i="25"/>
  <c r="AC113" i="25"/>
  <c r="AC123" i="25"/>
  <c r="AC116" i="25"/>
  <c r="AC99" i="25"/>
  <c r="AC93" i="25"/>
  <c r="AC77" i="25"/>
  <c r="AC61" i="25"/>
  <c r="AC117" i="25"/>
  <c r="Y19" i="25"/>
  <c r="Y35" i="25"/>
  <c r="Y51" i="25"/>
  <c r="Y38" i="25"/>
  <c r="Y54" i="25"/>
  <c r="Y107" i="25"/>
  <c r="Z99" i="25"/>
  <c r="AA69" i="25"/>
  <c r="AA85" i="25"/>
  <c r="Y62" i="25"/>
  <c r="Y74" i="25"/>
  <c r="Y80" i="25"/>
  <c r="Y86" i="25"/>
  <c r="Y92" i="25"/>
  <c r="AA118" i="25"/>
  <c r="AA124" i="25"/>
  <c r="AB115" i="25"/>
  <c r="AB79" i="25"/>
  <c r="AB120" i="25"/>
  <c r="AC118" i="25"/>
  <c r="Z120" i="25"/>
  <c r="Z123" i="25"/>
  <c r="AA127" i="25"/>
  <c r="X114" i="25"/>
  <c r="Y7" i="25"/>
  <c r="Y25" i="25"/>
  <c r="Y41" i="25"/>
  <c r="Y44" i="25"/>
  <c r="AA70" i="25"/>
  <c r="AA86" i="25"/>
  <c r="AA102" i="25"/>
  <c r="AB88" i="25"/>
  <c r="AB110" i="25"/>
  <c r="Y97" i="25"/>
  <c r="Z57" i="25"/>
  <c r="Z73" i="25"/>
  <c r="Z89" i="25"/>
  <c r="Z105" i="25"/>
  <c r="AA59" i="25"/>
  <c r="AA75" i="25"/>
  <c r="AA91" i="25"/>
  <c r="X58" i="25"/>
  <c r="AB75" i="25"/>
  <c r="AB87" i="25"/>
  <c r="AB93" i="25"/>
  <c r="AB99" i="25"/>
  <c r="Y100" i="25"/>
  <c r="Y106" i="25"/>
  <c r="AB5" i="25"/>
  <c r="AB114" i="25"/>
  <c r="X121" i="25"/>
  <c r="AB128" i="25"/>
  <c r="Z102" i="25"/>
  <c r="AC112" i="25"/>
  <c r="Y119" i="25"/>
  <c r="AC126" i="25"/>
  <c r="Y5" i="25"/>
  <c r="Z36" i="25"/>
  <c r="AA107" i="25"/>
  <c r="AA129" i="25"/>
  <c r="AB119" i="25"/>
  <c r="Y128" i="25"/>
  <c r="Z108" i="25"/>
  <c r="AB95" i="25"/>
  <c r="AB111" i="25"/>
  <c r="AE121" i="25"/>
  <c r="AE127" i="25"/>
  <c r="AB118" i="25"/>
  <c r="AD107" i="25"/>
  <c r="AD115" i="25"/>
  <c r="AD124" i="25"/>
  <c r="AD27" i="25"/>
  <c r="AD117" i="25"/>
  <c r="AE124" i="25"/>
  <c r="AB125" i="25"/>
  <c r="AE5" i="25"/>
  <c r="AD21" i="25"/>
  <c r="AD43" i="25"/>
  <c r="AD113" i="25"/>
  <c r="AD51" i="25"/>
  <c r="AD85" i="25"/>
  <c r="AD45" i="25"/>
  <c r="AB121" i="25"/>
  <c r="AD83" i="25"/>
  <c r="AB127" i="25"/>
  <c r="AD57" i="25"/>
  <c r="AD95" i="25"/>
  <c r="AD29" i="25"/>
  <c r="AD127" i="25"/>
  <c r="AB117" i="25"/>
  <c r="AD93" i="25"/>
  <c r="AD79" i="25"/>
  <c r="AB102" i="25"/>
  <c r="AB116" i="25"/>
  <c r="AD122" i="25"/>
  <c r="AD67" i="25"/>
  <c r="AD13" i="25"/>
  <c r="AD31" i="25"/>
  <c r="AB123" i="25"/>
  <c r="AD5" i="25"/>
  <c r="AB113" i="25"/>
  <c r="AD109" i="25"/>
  <c r="AD17" i="25"/>
  <c r="F217" i="25" l="1"/>
  <c r="F216" i="25"/>
  <c r="S4" i="25"/>
  <c r="AN129" i="13"/>
  <c r="AN128" i="13"/>
  <c r="AN127" i="13"/>
  <c r="AN126" i="13"/>
  <c r="AN125" i="13"/>
  <c r="AN124" i="13"/>
  <c r="AN123" i="13"/>
  <c r="AN122" i="13"/>
  <c r="AN121" i="13"/>
  <c r="AN120" i="13"/>
  <c r="AN119" i="13"/>
  <c r="AN118" i="13"/>
  <c r="AN117" i="13"/>
  <c r="AN116" i="13"/>
  <c r="AN115" i="13"/>
  <c r="AN114" i="13"/>
  <c r="AN113" i="13"/>
  <c r="AN112" i="13"/>
  <c r="AN111" i="13"/>
  <c r="AN110" i="13"/>
  <c r="AN109" i="13"/>
  <c r="AN108" i="13"/>
  <c r="AN107" i="13"/>
  <c r="AN106" i="13"/>
  <c r="AN105" i="13"/>
  <c r="AN104" i="13"/>
  <c r="AN103" i="13"/>
  <c r="AN102" i="13"/>
  <c r="AN101" i="13"/>
  <c r="AN100" i="13"/>
  <c r="AN99" i="13"/>
  <c r="AN98" i="13"/>
  <c r="AN97" i="13"/>
  <c r="AN96" i="13"/>
  <c r="AN95" i="13"/>
  <c r="AN94" i="13"/>
  <c r="AN93" i="13"/>
  <c r="AN92" i="13"/>
  <c r="AN91" i="13"/>
  <c r="AN90" i="13"/>
  <c r="AN89" i="13"/>
  <c r="AN88" i="13"/>
  <c r="AN87" i="13"/>
  <c r="AN86" i="13"/>
  <c r="AN85" i="13"/>
  <c r="AN84" i="13"/>
  <c r="AN83" i="13"/>
  <c r="AN82" i="13"/>
  <c r="AN81" i="13"/>
  <c r="AN80" i="13"/>
  <c r="AN79" i="13"/>
  <c r="AN78" i="13"/>
  <c r="AN77" i="13"/>
  <c r="AN76" i="13"/>
  <c r="AN75" i="13"/>
  <c r="AN74" i="13"/>
  <c r="AN73" i="13"/>
  <c r="AN72" i="13"/>
  <c r="AN71" i="13"/>
  <c r="AN70" i="13"/>
  <c r="AN69" i="13"/>
  <c r="AN68" i="13"/>
  <c r="AN67" i="13"/>
  <c r="AN66" i="13"/>
  <c r="AN65" i="13"/>
  <c r="AN64" i="13"/>
  <c r="AN63" i="13"/>
  <c r="AN62" i="13"/>
  <c r="AN61" i="13"/>
  <c r="AN60" i="13"/>
  <c r="AN59" i="13"/>
  <c r="AN58" i="13"/>
  <c r="AN57" i="13"/>
  <c r="AN56" i="13"/>
  <c r="AN55" i="13"/>
  <c r="AN54" i="13"/>
  <c r="AN53" i="13"/>
  <c r="AN52" i="13"/>
  <c r="AN51" i="13"/>
  <c r="AN50" i="13"/>
  <c r="AN49" i="13"/>
  <c r="AN48" i="13"/>
  <c r="AN47" i="13"/>
  <c r="AN46" i="13"/>
  <c r="AN45" i="13"/>
  <c r="AN44" i="13"/>
  <c r="AN43" i="13"/>
  <c r="AN42" i="13"/>
  <c r="AN41" i="13"/>
  <c r="AN40" i="13"/>
  <c r="AN39" i="13"/>
  <c r="AN38" i="13"/>
  <c r="AN37" i="13"/>
  <c r="AN36" i="13"/>
  <c r="AN35" i="13"/>
  <c r="AN34" i="13"/>
  <c r="AN33" i="13"/>
  <c r="AN32" i="13"/>
  <c r="AN31" i="13"/>
  <c r="AN30" i="13"/>
  <c r="AN29" i="13"/>
  <c r="AN28" i="13"/>
  <c r="AN27" i="13"/>
  <c r="AN26" i="13"/>
  <c r="AN25" i="13"/>
  <c r="AN24" i="13"/>
  <c r="AN23" i="13"/>
  <c r="AN22" i="13"/>
  <c r="AN21" i="13"/>
  <c r="AN20" i="13"/>
  <c r="AN19" i="13"/>
  <c r="AN18" i="13"/>
  <c r="AN17" i="13"/>
  <c r="AN16" i="13"/>
  <c r="AN15" i="13"/>
  <c r="AN14" i="13"/>
  <c r="AN13" i="13"/>
  <c r="AN12" i="13"/>
  <c r="AN11" i="13"/>
  <c r="AN10" i="13"/>
  <c r="AN9" i="13"/>
  <c r="AN8" i="13"/>
  <c r="AN7" i="13"/>
  <c r="AN6" i="13"/>
  <c r="AN5" i="13"/>
  <c r="AN4" i="13"/>
  <c r="AI217" i="12"/>
  <c r="AH217" i="12"/>
  <c r="AG217" i="12"/>
  <c r="AF217" i="12"/>
  <c r="AE217" i="12"/>
  <c r="AD217" i="12"/>
  <c r="AC217" i="12"/>
  <c r="Z217" i="12"/>
  <c r="X217" i="12"/>
  <c r="W217" i="12"/>
  <c r="V217" i="12"/>
  <c r="U217" i="12"/>
  <c r="T217" i="12"/>
  <c r="S217" i="12"/>
  <c r="R217" i="12"/>
  <c r="Q217" i="12"/>
  <c r="P217" i="12"/>
  <c r="O217" i="12"/>
  <c r="I217" i="12"/>
  <c r="AM214" i="12"/>
  <c r="AL214" i="12"/>
  <c r="AK214" i="12"/>
  <c r="AJ214" i="12"/>
  <c r="AI214" i="12"/>
  <c r="AA214" i="12"/>
  <c r="Z214" i="12"/>
  <c r="X214" i="12"/>
  <c r="M214" i="12"/>
  <c r="L214" i="12"/>
  <c r="K214" i="12"/>
  <c r="J214" i="12"/>
  <c r="I214" i="12"/>
  <c r="G214" i="12"/>
  <c r="AM213" i="12"/>
  <c r="AL213" i="12"/>
  <c r="AK213" i="12"/>
  <c r="AJ213" i="12"/>
  <c r="AI213" i="12"/>
  <c r="AA213" i="12"/>
  <c r="Z213" i="12"/>
  <c r="X213" i="12"/>
  <c r="M213" i="12"/>
  <c r="L213" i="12"/>
  <c r="K213" i="12"/>
  <c r="J213" i="12"/>
  <c r="I213" i="12"/>
  <c r="G213" i="12"/>
  <c r="AM212" i="12"/>
  <c r="AL212" i="12"/>
  <c r="AK212" i="12"/>
  <c r="AJ212" i="12"/>
  <c r="AI212" i="12"/>
  <c r="AA212" i="12"/>
  <c r="Z212" i="12"/>
  <c r="X212" i="12"/>
  <c r="M212" i="12"/>
  <c r="L212" i="12"/>
  <c r="K212" i="12"/>
  <c r="J212" i="12"/>
  <c r="I212" i="12"/>
  <c r="G212" i="12"/>
  <c r="AM211" i="12"/>
  <c r="AL211" i="12"/>
  <c r="AK211" i="12"/>
  <c r="AJ211" i="12"/>
  <c r="AI211" i="12"/>
  <c r="AA211" i="12"/>
  <c r="Z211" i="12"/>
  <c r="X211" i="12"/>
  <c r="M211" i="12"/>
  <c r="L211" i="12"/>
  <c r="K211" i="12"/>
  <c r="J211" i="12"/>
  <c r="I211" i="12"/>
  <c r="G211" i="12"/>
  <c r="AM210" i="12"/>
  <c r="AL210" i="12"/>
  <c r="AK210" i="12"/>
  <c r="AJ210" i="12"/>
  <c r="AI210" i="12"/>
  <c r="AA210" i="12"/>
  <c r="Z210" i="12"/>
  <c r="X210" i="12"/>
  <c r="M210" i="12"/>
  <c r="L210" i="12"/>
  <c r="K210" i="12"/>
  <c r="J210" i="12"/>
  <c r="I210" i="12"/>
  <c r="G210" i="12"/>
  <c r="AM209" i="12"/>
  <c r="AL209" i="12"/>
  <c r="AK209" i="12"/>
  <c r="AJ209" i="12"/>
  <c r="AI209" i="12"/>
  <c r="AA209" i="12"/>
  <c r="Z209" i="12"/>
  <c r="X209" i="12"/>
  <c r="M209" i="12"/>
  <c r="L209" i="12"/>
  <c r="K209" i="12"/>
  <c r="J209" i="12"/>
  <c r="I209" i="12"/>
  <c r="G209" i="12"/>
  <c r="AM208" i="12"/>
  <c r="AL208" i="12"/>
  <c r="AK208" i="12"/>
  <c r="AJ208" i="12"/>
  <c r="AI208" i="12"/>
  <c r="AA208" i="12"/>
  <c r="Z208" i="12"/>
  <c r="X208" i="12"/>
  <c r="M208" i="12"/>
  <c r="L208" i="12"/>
  <c r="K208" i="12"/>
  <c r="J208" i="12"/>
  <c r="I208" i="12"/>
  <c r="G208" i="12"/>
  <c r="AM207" i="12"/>
  <c r="AL207" i="12"/>
  <c r="AK207" i="12"/>
  <c r="AJ207" i="12"/>
  <c r="AI207" i="12"/>
  <c r="AA207" i="12"/>
  <c r="Z207" i="12"/>
  <c r="X207" i="12"/>
  <c r="M207" i="12"/>
  <c r="L207" i="12"/>
  <c r="K207" i="12"/>
  <c r="J207" i="12"/>
  <c r="I207" i="12"/>
  <c r="G207" i="12"/>
  <c r="AM206" i="12"/>
  <c r="AL206" i="12"/>
  <c r="AK206" i="12"/>
  <c r="AJ206" i="12"/>
  <c r="AI206" i="12"/>
  <c r="AA206" i="12"/>
  <c r="Z206" i="12"/>
  <c r="X206" i="12"/>
  <c r="M206" i="12"/>
  <c r="L206" i="12"/>
  <c r="K206" i="12"/>
  <c r="J206" i="12"/>
  <c r="I206" i="12"/>
  <c r="G206" i="12"/>
  <c r="AM205" i="12"/>
  <c r="AL205" i="12"/>
  <c r="AK205" i="12"/>
  <c r="AJ205" i="12"/>
  <c r="AI205" i="12"/>
  <c r="AA205" i="12"/>
  <c r="Z205" i="12"/>
  <c r="X205" i="12"/>
  <c r="M205" i="12"/>
  <c r="L205" i="12"/>
  <c r="K205" i="12"/>
  <c r="J205" i="12"/>
  <c r="I205" i="12"/>
  <c r="G205" i="12"/>
  <c r="AM204" i="12"/>
  <c r="AL204" i="12"/>
  <c r="AK204" i="12"/>
  <c r="AJ204" i="12"/>
  <c r="AI204" i="12"/>
  <c r="AA204" i="12"/>
  <c r="Z204" i="12"/>
  <c r="X204" i="12"/>
  <c r="M204" i="12"/>
  <c r="L204" i="12"/>
  <c r="K204" i="12"/>
  <c r="J204" i="12"/>
  <c r="I204" i="12"/>
  <c r="G204" i="12"/>
  <c r="AM203" i="12"/>
  <c r="AL203" i="12"/>
  <c r="AK203" i="12"/>
  <c r="AJ203" i="12"/>
  <c r="AI203" i="12"/>
  <c r="AA203" i="12"/>
  <c r="Z203" i="12"/>
  <c r="X203" i="12"/>
  <c r="M203" i="12"/>
  <c r="L203" i="12"/>
  <c r="K203" i="12"/>
  <c r="J203" i="12"/>
  <c r="I203" i="12"/>
  <c r="G203" i="12"/>
  <c r="AM202" i="12"/>
  <c r="AL202" i="12"/>
  <c r="AK202" i="12"/>
  <c r="AJ202" i="12"/>
  <c r="AI202" i="12"/>
  <c r="AA202" i="12"/>
  <c r="Z202" i="12"/>
  <c r="X202" i="12"/>
  <c r="M202" i="12"/>
  <c r="L202" i="12"/>
  <c r="K202" i="12"/>
  <c r="J202" i="12"/>
  <c r="I202" i="12"/>
  <c r="G202" i="12"/>
  <c r="AM201" i="12"/>
  <c r="AL201" i="12"/>
  <c r="AK201" i="12"/>
  <c r="AJ201" i="12"/>
  <c r="AI201" i="12"/>
  <c r="AA201" i="12"/>
  <c r="Z201" i="12"/>
  <c r="X201" i="12"/>
  <c r="M201" i="12"/>
  <c r="L201" i="12"/>
  <c r="K201" i="12"/>
  <c r="J201" i="12"/>
  <c r="I201" i="12"/>
  <c r="G201" i="12"/>
  <c r="AM200" i="12"/>
  <c r="AL200" i="12"/>
  <c r="AK200" i="12"/>
  <c r="AJ200" i="12"/>
  <c r="AI200" i="12"/>
  <c r="AA200" i="12"/>
  <c r="Z200" i="12"/>
  <c r="X200" i="12"/>
  <c r="M200" i="12"/>
  <c r="L200" i="12"/>
  <c r="K200" i="12"/>
  <c r="J200" i="12"/>
  <c r="I200" i="12"/>
  <c r="G200" i="12"/>
  <c r="AM199" i="12"/>
  <c r="AL199" i="12"/>
  <c r="AK199" i="12"/>
  <c r="AJ199" i="12"/>
  <c r="AI199" i="12"/>
  <c r="AA199" i="12"/>
  <c r="Z199" i="12"/>
  <c r="X199" i="12"/>
  <c r="M199" i="12"/>
  <c r="L199" i="12"/>
  <c r="K199" i="12"/>
  <c r="J199" i="12"/>
  <c r="I199" i="12"/>
  <c r="G199" i="12"/>
  <c r="AM198" i="12"/>
  <c r="AL198" i="12"/>
  <c r="AK198" i="12"/>
  <c r="AJ198" i="12"/>
  <c r="AI198" i="12"/>
  <c r="AA198" i="12"/>
  <c r="Z198" i="12"/>
  <c r="X198" i="12"/>
  <c r="M198" i="12"/>
  <c r="L198" i="12"/>
  <c r="K198" i="12"/>
  <c r="J198" i="12"/>
  <c r="I198" i="12"/>
  <c r="G198" i="12"/>
  <c r="AM197" i="12"/>
  <c r="AL197" i="12"/>
  <c r="AK197" i="12"/>
  <c r="AJ197" i="12"/>
  <c r="AI197" i="12"/>
  <c r="AA197" i="12"/>
  <c r="Z197" i="12"/>
  <c r="X197" i="12"/>
  <c r="M197" i="12"/>
  <c r="L197" i="12"/>
  <c r="K197" i="12"/>
  <c r="J197" i="12"/>
  <c r="I197" i="12"/>
  <c r="G197" i="12"/>
  <c r="AM196" i="12"/>
  <c r="AL196" i="12"/>
  <c r="AK196" i="12"/>
  <c r="AJ196" i="12"/>
  <c r="AI196" i="12"/>
  <c r="AA196" i="12"/>
  <c r="Z196" i="12"/>
  <c r="X196" i="12"/>
  <c r="M196" i="12"/>
  <c r="L196" i="12"/>
  <c r="K196" i="12"/>
  <c r="J196" i="12"/>
  <c r="I196" i="12"/>
  <c r="G196" i="12"/>
  <c r="AM195" i="12"/>
  <c r="AL195" i="12"/>
  <c r="AK195" i="12"/>
  <c r="AJ195" i="12"/>
  <c r="AI195" i="12"/>
  <c r="AA195" i="12"/>
  <c r="Z195" i="12"/>
  <c r="X195" i="12"/>
  <c r="M195" i="12"/>
  <c r="L195" i="12"/>
  <c r="K195" i="12"/>
  <c r="J195" i="12"/>
  <c r="I195" i="12"/>
  <c r="G195" i="12"/>
  <c r="AM194" i="12"/>
  <c r="AL194" i="12"/>
  <c r="AK194" i="12"/>
  <c r="AJ194" i="12"/>
  <c r="AI194" i="12"/>
  <c r="AA194" i="12"/>
  <c r="Z194" i="12"/>
  <c r="X194" i="12"/>
  <c r="M194" i="12"/>
  <c r="L194" i="12"/>
  <c r="K194" i="12"/>
  <c r="J194" i="12"/>
  <c r="I194" i="12"/>
  <c r="G194" i="12"/>
  <c r="AM193" i="12"/>
  <c r="AL193" i="12"/>
  <c r="AK193" i="12"/>
  <c r="AJ193" i="12"/>
  <c r="AI193" i="12"/>
  <c r="AA193" i="12"/>
  <c r="Z193" i="12"/>
  <c r="X193" i="12"/>
  <c r="M193" i="12"/>
  <c r="L193" i="12"/>
  <c r="K193" i="12"/>
  <c r="J193" i="12"/>
  <c r="I193" i="12"/>
  <c r="G193" i="12"/>
  <c r="AM192" i="12"/>
  <c r="AL192" i="12"/>
  <c r="AK192" i="12"/>
  <c r="AJ192" i="12"/>
  <c r="AI192" i="12"/>
  <c r="AA192" i="12"/>
  <c r="Z192" i="12"/>
  <c r="X192" i="12"/>
  <c r="M192" i="12"/>
  <c r="L192" i="12"/>
  <c r="K192" i="12"/>
  <c r="J192" i="12"/>
  <c r="I192" i="12"/>
  <c r="G192" i="12"/>
  <c r="AM191" i="12"/>
  <c r="AL191" i="12"/>
  <c r="AK191" i="12"/>
  <c r="AJ191" i="12"/>
  <c r="AI191" i="12"/>
  <c r="AA191" i="12"/>
  <c r="Z191" i="12"/>
  <c r="X191" i="12"/>
  <c r="M191" i="12"/>
  <c r="L191" i="12"/>
  <c r="K191" i="12"/>
  <c r="J191" i="12"/>
  <c r="I191" i="12"/>
  <c r="G191" i="12"/>
  <c r="AM190" i="12"/>
  <c r="AL190" i="12"/>
  <c r="AK190" i="12"/>
  <c r="AJ190" i="12"/>
  <c r="AI190" i="12"/>
  <c r="AA190" i="12"/>
  <c r="Z190" i="12"/>
  <c r="X190" i="12"/>
  <c r="M190" i="12"/>
  <c r="L190" i="12"/>
  <c r="K190" i="12"/>
  <c r="J190" i="12"/>
  <c r="I190" i="12"/>
  <c r="G190" i="12"/>
  <c r="AM189" i="12"/>
  <c r="AL189" i="12"/>
  <c r="AK189" i="12"/>
  <c r="AJ189" i="12"/>
  <c r="AI189" i="12"/>
  <c r="AA189" i="12"/>
  <c r="Z189" i="12"/>
  <c r="X189" i="12"/>
  <c r="M189" i="12"/>
  <c r="L189" i="12"/>
  <c r="K189" i="12"/>
  <c r="J189" i="12"/>
  <c r="I189" i="12"/>
  <c r="G189" i="12"/>
  <c r="AM188" i="12"/>
  <c r="AL188" i="12"/>
  <c r="AK188" i="12"/>
  <c r="AJ188" i="12"/>
  <c r="AI188" i="12"/>
  <c r="AA188" i="12"/>
  <c r="Z188" i="12"/>
  <c r="X188" i="12"/>
  <c r="M188" i="12"/>
  <c r="L188" i="12"/>
  <c r="K188" i="12"/>
  <c r="J188" i="12"/>
  <c r="I188" i="12"/>
  <c r="G188" i="12"/>
  <c r="AM187" i="12"/>
  <c r="AL187" i="12"/>
  <c r="AK187" i="12"/>
  <c r="AJ187" i="12"/>
  <c r="AI187" i="12"/>
  <c r="AA187" i="12"/>
  <c r="Z187" i="12"/>
  <c r="X187" i="12"/>
  <c r="M187" i="12"/>
  <c r="L187" i="12"/>
  <c r="K187" i="12"/>
  <c r="J187" i="12"/>
  <c r="I187" i="12"/>
  <c r="G187" i="12"/>
  <c r="AM186" i="12"/>
  <c r="AL186" i="12"/>
  <c r="AK186" i="12"/>
  <c r="AJ186" i="12"/>
  <c r="AI186" i="12"/>
  <c r="AA186" i="12"/>
  <c r="Z186" i="12"/>
  <c r="X186" i="12"/>
  <c r="M186" i="12"/>
  <c r="L186" i="12"/>
  <c r="K186" i="12"/>
  <c r="J186" i="12"/>
  <c r="I186" i="12"/>
  <c r="G186" i="12"/>
  <c r="AM185" i="12"/>
  <c r="AL185" i="12"/>
  <c r="AK185" i="12"/>
  <c r="AJ185" i="12"/>
  <c r="AI185" i="12"/>
  <c r="AA185" i="12"/>
  <c r="Z185" i="12"/>
  <c r="X185" i="12"/>
  <c r="M185" i="12"/>
  <c r="L185" i="12"/>
  <c r="K185" i="12"/>
  <c r="J185" i="12"/>
  <c r="I185" i="12"/>
  <c r="G185" i="12"/>
  <c r="AM184" i="12"/>
  <c r="AL184" i="12"/>
  <c r="AK184" i="12"/>
  <c r="AJ184" i="12"/>
  <c r="AI184" i="12"/>
  <c r="AA184" i="12"/>
  <c r="Z184" i="12"/>
  <c r="X184" i="12"/>
  <c r="M184" i="12"/>
  <c r="L184" i="12"/>
  <c r="K184" i="12"/>
  <c r="J184" i="12"/>
  <c r="I184" i="12"/>
  <c r="G184" i="12"/>
  <c r="AM183" i="12"/>
  <c r="AL183" i="12"/>
  <c r="AK183" i="12"/>
  <c r="AJ183" i="12"/>
  <c r="AI183" i="12"/>
  <c r="AA183" i="12"/>
  <c r="Z183" i="12"/>
  <c r="X183" i="12"/>
  <c r="M183" i="12"/>
  <c r="L183" i="12"/>
  <c r="K183" i="12"/>
  <c r="J183" i="12"/>
  <c r="I183" i="12"/>
  <c r="G183" i="12"/>
  <c r="AM182" i="12"/>
  <c r="AL182" i="12"/>
  <c r="AK182" i="12"/>
  <c r="AJ182" i="12"/>
  <c r="AI182" i="12"/>
  <c r="AA182" i="12"/>
  <c r="Z182" i="12"/>
  <c r="X182" i="12"/>
  <c r="M182" i="12"/>
  <c r="L182" i="12"/>
  <c r="K182" i="12"/>
  <c r="J182" i="12"/>
  <c r="I182" i="12"/>
  <c r="G182" i="12"/>
  <c r="AM181" i="12"/>
  <c r="AL181" i="12"/>
  <c r="AK181" i="12"/>
  <c r="AJ181" i="12"/>
  <c r="AI181" i="12"/>
  <c r="AA181" i="12"/>
  <c r="Z181" i="12"/>
  <c r="X181" i="12"/>
  <c r="M181" i="12"/>
  <c r="L181" i="12"/>
  <c r="K181" i="12"/>
  <c r="J181" i="12"/>
  <c r="I181" i="12"/>
  <c r="G181" i="12"/>
  <c r="AM180" i="12"/>
  <c r="AL180" i="12"/>
  <c r="AK180" i="12"/>
  <c r="AJ180" i="12"/>
  <c r="AI180" i="12"/>
  <c r="AA180" i="12"/>
  <c r="Z180" i="12"/>
  <c r="X180" i="12"/>
  <c r="M180" i="12"/>
  <c r="L180" i="12"/>
  <c r="K180" i="12"/>
  <c r="J180" i="12"/>
  <c r="I180" i="12"/>
  <c r="G180" i="12"/>
  <c r="AM179" i="12"/>
  <c r="AL179" i="12"/>
  <c r="AK179" i="12"/>
  <c r="AJ179" i="12"/>
  <c r="AI179" i="12"/>
  <c r="AA179" i="12"/>
  <c r="Z179" i="12"/>
  <c r="X179" i="12"/>
  <c r="M179" i="12"/>
  <c r="L179" i="12"/>
  <c r="K179" i="12"/>
  <c r="J179" i="12"/>
  <c r="I179" i="12"/>
  <c r="G179" i="12"/>
  <c r="AM178" i="12"/>
  <c r="AL178" i="12"/>
  <c r="AK178" i="12"/>
  <c r="AJ178" i="12"/>
  <c r="AI178" i="12"/>
  <c r="AA178" i="12"/>
  <c r="Z178" i="12"/>
  <c r="X178" i="12"/>
  <c r="M178" i="12"/>
  <c r="L178" i="12"/>
  <c r="K178" i="12"/>
  <c r="J178" i="12"/>
  <c r="I178" i="12"/>
  <c r="G178" i="12"/>
  <c r="AM177" i="12"/>
  <c r="AL177" i="12"/>
  <c r="AK177" i="12"/>
  <c r="AJ177" i="12"/>
  <c r="AI177" i="12"/>
  <c r="AA177" i="12"/>
  <c r="Z177" i="12"/>
  <c r="X177" i="12"/>
  <c r="M177" i="12"/>
  <c r="L177" i="12"/>
  <c r="K177" i="12"/>
  <c r="J177" i="12"/>
  <c r="I177" i="12"/>
  <c r="G177" i="12"/>
  <c r="AM176" i="12"/>
  <c r="AL176" i="12"/>
  <c r="AK176" i="12"/>
  <c r="AJ176" i="12"/>
  <c r="AI176" i="12"/>
  <c r="AA176" i="12"/>
  <c r="Z176" i="12"/>
  <c r="X176" i="12"/>
  <c r="M176" i="12"/>
  <c r="L176" i="12"/>
  <c r="K176" i="12"/>
  <c r="J176" i="12"/>
  <c r="I176" i="12"/>
  <c r="G176" i="12"/>
  <c r="AM175" i="12"/>
  <c r="AL175" i="12"/>
  <c r="AK175" i="12"/>
  <c r="AJ175" i="12"/>
  <c r="AI175" i="12"/>
  <c r="AA175" i="12"/>
  <c r="Z175" i="12"/>
  <c r="X175" i="12"/>
  <c r="M175" i="12"/>
  <c r="L175" i="12"/>
  <c r="K175" i="12"/>
  <c r="J175" i="12"/>
  <c r="I175" i="12"/>
  <c r="G175" i="12"/>
  <c r="AM174" i="12"/>
  <c r="AL174" i="12"/>
  <c r="AK174" i="12"/>
  <c r="AJ174" i="12"/>
  <c r="AI174" i="12"/>
  <c r="AA174" i="12"/>
  <c r="Z174" i="12"/>
  <c r="X174" i="12"/>
  <c r="M174" i="12"/>
  <c r="L174" i="12"/>
  <c r="K174" i="12"/>
  <c r="J174" i="12"/>
  <c r="I174" i="12"/>
  <c r="G174" i="12"/>
  <c r="AM173" i="12"/>
  <c r="AL173" i="12"/>
  <c r="AK173" i="12"/>
  <c r="AJ173" i="12"/>
  <c r="AI173" i="12"/>
  <c r="AA173" i="12"/>
  <c r="Z173" i="12"/>
  <c r="X173" i="12"/>
  <c r="M173" i="12"/>
  <c r="L173" i="12"/>
  <c r="K173" i="12"/>
  <c r="J173" i="12"/>
  <c r="I173" i="12"/>
  <c r="G173" i="12"/>
  <c r="AM172" i="12"/>
  <c r="AL172" i="12"/>
  <c r="AK172" i="12"/>
  <c r="AJ172" i="12"/>
  <c r="AI172" i="12"/>
  <c r="AA172" i="12"/>
  <c r="Z172" i="12"/>
  <c r="X172" i="12"/>
  <c r="M172" i="12"/>
  <c r="L172" i="12"/>
  <c r="K172" i="12"/>
  <c r="J172" i="12"/>
  <c r="I172" i="12"/>
  <c r="G172" i="12"/>
  <c r="AM171" i="12"/>
  <c r="AL171" i="12"/>
  <c r="AK171" i="12"/>
  <c r="AJ171" i="12"/>
  <c r="AI171" i="12"/>
  <c r="AA171" i="12"/>
  <c r="Z171" i="12"/>
  <c r="X171" i="12"/>
  <c r="M171" i="12"/>
  <c r="L171" i="12"/>
  <c r="K171" i="12"/>
  <c r="J171" i="12"/>
  <c r="I171" i="12"/>
  <c r="G171" i="12"/>
  <c r="AM170" i="12"/>
  <c r="AL170" i="12"/>
  <c r="AK170" i="12"/>
  <c r="AJ170" i="12"/>
  <c r="AI170" i="12"/>
  <c r="AA170" i="12"/>
  <c r="Z170" i="12"/>
  <c r="X170" i="12"/>
  <c r="M170" i="12"/>
  <c r="L170" i="12"/>
  <c r="K170" i="12"/>
  <c r="J170" i="12"/>
  <c r="I170" i="12"/>
  <c r="G170" i="12"/>
  <c r="AM169" i="12"/>
  <c r="AL169" i="12"/>
  <c r="AK169" i="12"/>
  <c r="AJ169" i="12"/>
  <c r="AI169" i="12"/>
  <c r="AA169" i="12"/>
  <c r="Z169" i="12"/>
  <c r="X169" i="12"/>
  <c r="M169" i="12"/>
  <c r="L169" i="12"/>
  <c r="K169" i="12"/>
  <c r="J169" i="12"/>
  <c r="I169" i="12"/>
  <c r="G169" i="12"/>
  <c r="AM168" i="12"/>
  <c r="AL168" i="12"/>
  <c r="AK168" i="12"/>
  <c r="AJ168" i="12"/>
  <c r="AI168" i="12"/>
  <c r="AA168" i="12"/>
  <c r="Z168" i="12"/>
  <c r="X168" i="12"/>
  <c r="M168" i="12"/>
  <c r="L168" i="12"/>
  <c r="K168" i="12"/>
  <c r="J168" i="12"/>
  <c r="I168" i="12"/>
  <c r="G168" i="12"/>
  <c r="AM167" i="12"/>
  <c r="AL167" i="12"/>
  <c r="AK167" i="12"/>
  <c r="AJ167" i="12"/>
  <c r="AI167" i="12"/>
  <c r="AA167" i="12"/>
  <c r="Z167" i="12"/>
  <c r="X167" i="12"/>
  <c r="M167" i="12"/>
  <c r="L167" i="12"/>
  <c r="K167" i="12"/>
  <c r="J167" i="12"/>
  <c r="I167" i="12"/>
  <c r="G167" i="12"/>
  <c r="AM166" i="12"/>
  <c r="AL166" i="12"/>
  <c r="AK166" i="12"/>
  <c r="AJ166" i="12"/>
  <c r="AI166" i="12"/>
  <c r="AA166" i="12"/>
  <c r="Z166" i="12"/>
  <c r="X166" i="12"/>
  <c r="M166" i="12"/>
  <c r="L166" i="12"/>
  <c r="K166" i="12"/>
  <c r="J166" i="12"/>
  <c r="I166" i="12"/>
  <c r="G166" i="12"/>
  <c r="AM165" i="12"/>
  <c r="AL165" i="12"/>
  <c r="AK165" i="12"/>
  <c r="AJ165" i="12"/>
  <c r="AI165" i="12"/>
  <c r="AA165" i="12"/>
  <c r="Z165" i="12"/>
  <c r="X165" i="12"/>
  <c r="M165" i="12"/>
  <c r="L165" i="12"/>
  <c r="K165" i="12"/>
  <c r="J165" i="12"/>
  <c r="I165" i="12"/>
  <c r="G165" i="12"/>
  <c r="AM164" i="12"/>
  <c r="AL164" i="12"/>
  <c r="AK164" i="12"/>
  <c r="AJ164" i="12"/>
  <c r="AI164" i="12"/>
  <c r="AA164" i="12"/>
  <c r="Z164" i="12"/>
  <c r="X164" i="12"/>
  <c r="M164" i="12"/>
  <c r="L164" i="12"/>
  <c r="K164" i="12"/>
  <c r="J164" i="12"/>
  <c r="I164" i="12"/>
  <c r="G164" i="12"/>
  <c r="AM163" i="12"/>
  <c r="AL163" i="12"/>
  <c r="AK163" i="12"/>
  <c r="AJ163" i="12"/>
  <c r="AI163" i="12"/>
  <c r="AA163" i="12"/>
  <c r="Z163" i="12"/>
  <c r="X163" i="12"/>
  <c r="M163" i="12"/>
  <c r="L163" i="12"/>
  <c r="K163" i="12"/>
  <c r="J163" i="12"/>
  <c r="I163" i="12"/>
  <c r="G163" i="12"/>
  <c r="AM162" i="12"/>
  <c r="AL162" i="12"/>
  <c r="AK162" i="12"/>
  <c r="AJ162" i="12"/>
  <c r="AI162" i="12"/>
  <c r="AA162" i="12"/>
  <c r="Z162" i="12"/>
  <c r="X162" i="12"/>
  <c r="M162" i="12"/>
  <c r="L162" i="12"/>
  <c r="K162" i="12"/>
  <c r="J162" i="12"/>
  <c r="I162" i="12"/>
  <c r="G162" i="12"/>
  <c r="AM161" i="12"/>
  <c r="AL161" i="12"/>
  <c r="AK161" i="12"/>
  <c r="AJ161" i="12"/>
  <c r="AI161" i="12"/>
  <c r="AA161" i="12"/>
  <c r="Z161" i="12"/>
  <c r="X161" i="12"/>
  <c r="M161" i="12"/>
  <c r="L161" i="12"/>
  <c r="K161" i="12"/>
  <c r="J161" i="12"/>
  <c r="I161" i="12"/>
  <c r="G161" i="12"/>
  <c r="AM160" i="12"/>
  <c r="AL160" i="12"/>
  <c r="AK160" i="12"/>
  <c r="AJ160" i="12"/>
  <c r="AI160" i="12"/>
  <c r="AA160" i="12"/>
  <c r="Z160" i="12"/>
  <c r="X160" i="12"/>
  <c r="M160" i="12"/>
  <c r="L160" i="12"/>
  <c r="K160" i="12"/>
  <c r="J160" i="12"/>
  <c r="I160" i="12"/>
  <c r="G160" i="12"/>
  <c r="AM159" i="12"/>
  <c r="AL159" i="12"/>
  <c r="AK159" i="12"/>
  <c r="AJ159" i="12"/>
  <c r="AI159" i="12"/>
  <c r="AA159" i="12"/>
  <c r="Z159" i="12"/>
  <c r="X159" i="12"/>
  <c r="M159" i="12"/>
  <c r="L159" i="12"/>
  <c r="K159" i="12"/>
  <c r="J159" i="12"/>
  <c r="I159" i="12"/>
  <c r="G159" i="12"/>
  <c r="AM158" i="12"/>
  <c r="AL158" i="12"/>
  <c r="AK158" i="12"/>
  <c r="AJ158" i="12"/>
  <c r="AI158" i="12"/>
  <c r="AA158" i="12"/>
  <c r="Z158" i="12"/>
  <c r="X158" i="12"/>
  <c r="M158" i="12"/>
  <c r="L158" i="12"/>
  <c r="K158" i="12"/>
  <c r="J158" i="12"/>
  <c r="I158" i="12"/>
  <c r="G158" i="12"/>
  <c r="AM157" i="12"/>
  <c r="AL157" i="12"/>
  <c r="AK157" i="12"/>
  <c r="AJ157" i="12"/>
  <c r="AI157" i="12"/>
  <c r="AA157" i="12"/>
  <c r="Z157" i="12"/>
  <c r="X157" i="12"/>
  <c r="M157" i="12"/>
  <c r="L157" i="12"/>
  <c r="K157" i="12"/>
  <c r="J157" i="12"/>
  <c r="I157" i="12"/>
  <c r="G157" i="12"/>
  <c r="AM156" i="12"/>
  <c r="AL156" i="12"/>
  <c r="AK156" i="12"/>
  <c r="AJ156" i="12"/>
  <c r="AI156" i="12"/>
  <c r="AA156" i="12"/>
  <c r="Z156" i="12"/>
  <c r="X156" i="12"/>
  <c r="M156" i="12"/>
  <c r="L156" i="12"/>
  <c r="K156" i="12"/>
  <c r="J156" i="12"/>
  <c r="I156" i="12"/>
  <c r="G156" i="12"/>
  <c r="AM155" i="12"/>
  <c r="AL155" i="12"/>
  <c r="AK155" i="12"/>
  <c r="AJ155" i="12"/>
  <c r="AI155" i="12"/>
  <c r="AA155" i="12"/>
  <c r="Z155" i="12"/>
  <c r="X155" i="12"/>
  <c r="M155" i="12"/>
  <c r="L155" i="12"/>
  <c r="K155" i="12"/>
  <c r="J155" i="12"/>
  <c r="I155" i="12"/>
  <c r="G155" i="12"/>
  <c r="AM154" i="12"/>
  <c r="AL154" i="12"/>
  <c r="AK154" i="12"/>
  <c r="AJ154" i="12"/>
  <c r="AI154" i="12"/>
  <c r="AA154" i="12"/>
  <c r="Z154" i="12"/>
  <c r="X154" i="12"/>
  <c r="M154" i="12"/>
  <c r="L154" i="12"/>
  <c r="K154" i="12"/>
  <c r="J154" i="12"/>
  <c r="I154" i="12"/>
  <c r="G154" i="12"/>
  <c r="AM153" i="12"/>
  <c r="AL153" i="12"/>
  <c r="AK153" i="12"/>
  <c r="AJ153" i="12"/>
  <c r="AI153" i="12"/>
  <c r="AA153" i="12"/>
  <c r="Z153" i="12"/>
  <c r="X153" i="12"/>
  <c r="M153" i="12"/>
  <c r="L153" i="12"/>
  <c r="K153" i="12"/>
  <c r="J153" i="12"/>
  <c r="I153" i="12"/>
  <c r="G153" i="12"/>
  <c r="AM152" i="12"/>
  <c r="AL152" i="12"/>
  <c r="AK152" i="12"/>
  <c r="AJ152" i="12"/>
  <c r="AI152" i="12"/>
  <c r="AA152" i="12"/>
  <c r="Z152" i="12"/>
  <c r="X152" i="12"/>
  <c r="M152" i="12"/>
  <c r="L152" i="12"/>
  <c r="K152" i="12"/>
  <c r="J152" i="12"/>
  <c r="I152" i="12"/>
  <c r="G152" i="12"/>
  <c r="AM151" i="12"/>
  <c r="AL151" i="12"/>
  <c r="AK151" i="12"/>
  <c r="AJ151" i="12"/>
  <c r="AI151" i="12"/>
  <c r="AA151" i="12"/>
  <c r="Z151" i="12"/>
  <c r="X151" i="12"/>
  <c r="M151" i="12"/>
  <c r="L151" i="12"/>
  <c r="K151" i="12"/>
  <c r="J151" i="12"/>
  <c r="I151" i="12"/>
  <c r="G151" i="12"/>
  <c r="AM150" i="12"/>
  <c r="AL150" i="12"/>
  <c r="AK150" i="12"/>
  <c r="AJ150" i="12"/>
  <c r="AI150" i="12"/>
  <c r="AA150" i="12"/>
  <c r="Z150" i="12"/>
  <c r="X150" i="12"/>
  <c r="M150" i="12"/>
  <c r="L150" i="12"/>
  <c r="K150" i="12"/>
  <c r="J150" i="12"/>
  <c r="I150" i="12"/>
  <c r="G150" i="12"/>
  <c r="AM149" i="12"/>
  <c r="AL149" i="12"/>
  <c r="AK149" i="12"/>
  <c r="AJ149" i="12"/>
  <c r="AI149" i="12"/>
  <c r="AA149" i="12"/>
  <c r="Z149" i="12"/>
  <c r="X149" i="12"/>
  <c r="M149" i="12"/>
  <c r="L149" i="12"/>
  <c r="K149" i="12"/>
  <c r="J149" i="12"/>
  <c r="I149" i="12"/>
  <c r="G149" i="12"/>
  <c r="AM148" i="12"/>
  <c r="AL148" i="12"/>
  <c r="AK148" i="12"/>
  <c r="AJ148" i="12"/>
  <c r="AI148" i="12"/>
  <c r="AA148" i="12"/>
  <c r="Z148" i="12"/>
  <c r="X148" i="12"/>
  <c r="M148" i="12"/>
  <c r="L148" i="12"/>
  <c r="K148" i="12"/>
  <c r="J148" i="12"/>
  <c r="I148" i="12"/>
  <c r="G148" i="12"/>
  <c r="AM147" i="12"/>
  <c r="AL147" i="12"/>
  <c r="AK147" i="12"/>
  <c r="AJ147" i="12"/>
  <c r="AI147" i="12"/>
  <c r="AA147" i="12"/>
  <c r="Z147" i="12"/>
  <c r="X147" i="12"/>
  <c r="M147" i="12"/>
  <c r="L147" i="12"/>
  <c r="K147" i="12"/>
  <c r="J147" i="12"/>
  <c r="I147" i="12"/>
  <c r="G147" i="12"/>
  <c r="AM146" i="12"/>
  <c r="AL146" i="12"/>
  <c r="AK146" i="12"/>
  <c r="AJ146" i="12"/>
  <c r="AI146" i="12"/>
  <c r="AA146" i="12"/>
  <c r="Z146" i="12"/>
  <c r="X146" i="12"/>
  <c r="M146" i="12"/>
  <c r="L146" i="12"/>
  <c r="K146" i="12"/>
  <c r="J146" i="12"/>
  <c r="I146" i="12"/>
  <c r="G146" i="12"/>
  <c r="AM145" i="12"/>
  <c r="AL145" i="12"/>
  <c r="AK145" i="12"/>
  <c r="AJ145" i="12"/>
  <c r="AI145" i="12"/>
  <c r="AA145" i="12"/>
  <c r="Z145" i="12"/>
  <c r="X145" i="12"/>
  <c r="M145" i="12"/>
  <c r="L145" i="12"/>
  <c r="K145" i="12"/>
  <c r="J145" i="12"/>
  <c r="I145" i="12"/>
  <c r="G145" i="12"/>
  <c r="AM144" i="12"/>
  <c r="AL144" i="12"/>
  <c r="AK144" i="12"/>
  <c r="AJ144" i="12"/>
  <c r="AI144" i="12"/>
  <c r="AA144" i="12"/>
  <c r="Z144" i="12"/>
  <c r="X144" i="12"/>
  <c r="M144" i="12"/>
  <c r="L144" i="12"/>
  <c r="K144" i="12"/>
  <c r="J144" i="12"/>
  <c r="I144" i="12"/>
  <c r="G144" i="12"/>
  <c r="AM143" i="12"/>
  <c r="AL143" i="12"/>
  <c r="AK143" i="12"/>
  <c r="AJ143" i="12"/>
  <c r="AI143" i="12"/>
  <c r="AA143" i="12"/>
  <c r="Z143" i="12"/>
  <c r="X143" i="12"/>
  <c r="M143" i="12"/>
  <c r="L143" i="12"/>
  <c r="K143" i="12"/>
  <c r="J143" i="12"/>
  <c r="I143" i="12"/>
  <c r="G143" i="12"/>
  <c r="AM142" i="12"/>
  <c r="AL142" i="12"/>
  <c r="AK142" i="12"/>
  <c r="AJ142" i="12"/>
  <c r="AI142" i="12"/>
  <c r="AA142" i="12"/>
  <c r="Z142" i="12"/>
  <c r="X142" i="12"/>
  <c r="M142" i="12"/>
  <c r="L142" i="12"/>
  <c r="K142" i="12"/>
  <c r="J142" i="12"/>
  <c r="I142" i="12"/>
  <c r="G142" i="12"/>
  <c r="AM141" i="12"/>
  <c r="AL141" i="12"/>
  <c r="AK141" i="12"/>
  <c r="AJ141" i="12"/>
  <c r="AI141" i="12"/>
  <c r="AA141" i="12"/>
  <c r="Z141" i="12"/>
  <c r="X141" i="12"/>
  <c r="M141" i="12"/>
  <c r="L141" i="12"/>
  <c r="K141" i="12"/>
  <c r="J141" i="12"/>
  <c r="I141" i="12"/>
  <c r="G141" i="12"/>
  <c r="AM140" i="12"/>
  <c r="AL140" i="12"/>
  <c r="AK140" i="12"/>
  <c r="AJ140" i="12"/>
  <c r="AI140" i="12"/>
  <c r="AA140" i="12"/>
  <c r="Z140" i="12"/>
  <c r="X140" i="12"/>
  <c r="M140" i="12"/>
  <c r="L140" i="12"/>
  <c r="K140" i="12"/>
  <c r="J140" i="12"/>
  <c r="I140" i="12"/>
  <c r="G140" i="12"/>
  <c r="AM139" i="12"/>
  <c r="AL139" i="12"/>
  <c r="AK139" i="12"/>
  <c r="AJ139" i="12"/>
  <c r="AI139" i="12"/>
  <c r="AA139" i="12"/>
  <c r="Z139" i="12"/>
  <c r="X139" i="12"/>
  <c r="M139" i="12"/>
  <c r="L139" i="12"/>
  <c r="K139" i="12"/>
  <c r="J139" i="12"/>
  <c r="I139" i="12"/>
  <c r="G139" i="12"/>
  <c r="AM138" i="12"/>
  <c r="AL138" i="12"/>
  <c r="AK138" i="12"/>
  <c r="AJ138" i="12"/>
  <c r="AI138" i="12"/>
  <c r="AA138" i="12"/>
  <c r="Z138" i="12"/>
  <c r="X138" i="12"/>
  <c r="M138" i="12"/>
  <c r="L138" i="12"/>
  <c r="K138" i="12"/>
  <c r="J138" i="12"/>
  <c r="I138" i="12"/>
  <c r="G138" i="12"/>
  <c r="AM137" i="12"/>
  <c r="AL137" i="12"/>
  <c r="AK137" i="12"/>
  <c r="AJ137" i="12"/>
  <c r="AI137" i="12"/>
  <c r="AA137" i="12"/>
  <c r="Z137" i="12"/>
  <c r="X137" i="12"/>
  <c r="M137" i="12"/>
  <c r="L137" i="12"/>
  <c r="K137" i="12"/>
  <c r="J137" i="12"/>
  <c r="I137" i="12"/>
  <c r="G137" i="12"/>
  <c r="AM136" i="12"/>
  <c r="AL136" i="12"/>
  <c r="AK136" i="12"/>
  <c r="AJ136" i="12"/>
  <c r="AI136" i="12"/>
  <c r="AA136" i="12"/>
  <c r="Z136" i="12"/>
  <c r="X136" i="12"/>
  <c r="M136" i="12"/>
  <c r="L136" i="12"/>
  <c r="K136" i="12"/>
  <c r="J136" i="12"/>
  <c r="I136" i="12"/>
  <c r="G136" i="12"/>
  <c r="AM135" i="12"/>
  <c r="AL135" i="12"/>
  <c r="AK135" i="12"/>
  <c r="AJ135" i="12"/>
  <c r="AI135" i="12"/>
  <c r="AA135" i="12"/>
  <c r="Z135" i="12"/>
  <c r="X135" i="12"/>
  <c r="M135" i="12"/>
  <c r="L135" i="12"/>
  <c r="K135" i="12"/>
  <c r="J135" i="12"/>
  <c r="I135" i="12"/>
  <c r="G135" i="12"/>
  <c r="AM134" i="12"/>
  <c r="AL134" i="12"/>
  <c r="AK134" i="12"/>
  <c r="AJ134" i="12"/>
  <c r="AI134" i="12"/>
  <c r="AA134" i="12"/>
  <c r="Z134" i="12"/>
  <c r="X134" i="12"/>
  <c r="M134" i="12"/>
  <c r="L134" i="12"/>
  <c r="K134" i="12"/>
  <c r="J134" i="12"/>
  <c r="I134" i="12"/>
  <c r="G134" i="12"/>
  <c r="AM133" i="12"/>
  <c r="AL133" i="12"/>
  <c r="AK133" i="12"/>
  <c r="AJ133" i="12"/>
  <c r="AI133" i="12"/>
  <c r="AA133" i="12"/>
  <c r="Z133" i="12"/>
  <c r="X133" i="12"/>
  <c r="M133" i="12"/>
  <c r="L133" i="12"/>
  <c r="K133" i="12"/>
  <c r="J133" i="12"/>
  <c r="I133" i="12"/>
  <c r="G133" i="12"/>
  <c r="AM132" i="12"/>
  <c r="AL132" i="12"/>
  <c r="AK132" i="12"/>
  <c r="AJ132" i="12"/>
  <c r="AI132" i="12"/>
  <c r="AA132" i="12"/>
  <c r="Z132" i="12"/>
  <c r="X132" i="12"/>
  <c r="M132" i="12"/>
  <c r="L132" i="12"/>
  <c r="K132" i="12"/>
  <c r="J132" i="12"/>
  <c r="I132" i="12"/>
  <c r="G132" i="12"/>
  <c r="AM131" i="12"/>
  <c r="AL131" i="12"/>
  <c r="AK131" i="12"/>
  <c r="AJ131" i="12"/>
  <c r="AI131" i="12"/>
  <c r="AA131" i="12"/>
  <c r="Z131" i="12"/>
  <c r="X131" i="12"/>
  <c r="M131" i="12"/>
  <c r="L131" i="12"/>
  <c r="K131" i="12"/>
  <c r="J131" i="12"/>
  <c r="I131" i="12"/>
  <c r="G131" i="12"/>
  <c r="AM130" i="12"/>
  <c r="AL130" i="12"/>
  <c r="AK130" i="12"/>
  <c r="AJ130" i="12"/>
  <c r="AI130" i="12"/>
  <c r="AA130" i="12"/>
  <c r="Z130" i="12"/>
  <c r="X130" i="12"/>
  <c r="M130" i="12"/>
  <c r="L130" i="12"/>
  <c r="K130" i="12"/>
  <c r="J130" i="12"/>
  <c r="I130" i="12"/>
  <c r="G130" i="12"/>
  <c r="AM129" i="12"/>
  <c r="AL129" i="12"/>
  <c r="AK129" i="12"/>
  <c r="AJ129" i="12"/>
  <c r="AI129" i="12"/>
  <c r="AA129" i="12"/>
  <c r="Z129" i="12"/>
  <c r="X129" i="12"/>
  <c r="M129" i="12"/>
  <c r="L129" i="12"/>
  <c r="K129" i="12"/>
  <c r="J129" i="12"/>
  <c r="I129" i="12"/>
  <c r="G129" i="12"/>
  <c r="AM128" i="12"/>
  <c r="AL128" i="12"/>
  <c r="AK128" i="12"/>
  <c r="AJ128" i="12"/>
  <c r="AI128" i="12"/>
  <c r="AA128" i="12"/>
  <c r="Z128" i="12"/>
  <c r="X128" i="12"/>
  <c r="M128" i="12"/>
  <c r="L128" i="12"/>
  <c r="K128" i="12"/>
  <c r="J128" i="12"/>
  <c r="I128" i="12"/>
  <c r="G128" i="12"/>
  <c r="AM127" i="12"/>
  <c r="AL127" i="12"/>
  <c r="AK127" i="12"/>
  <c r="AJ127" i="12"/>
  <c r="AI127" i="12"/>
  <c r="AA127" i="12"/>
  <c r="Z127" i="12"/>
  <c r="X127" i="12"/>
  <c r="M127" i="12"/>
  <c r="L127" i="12"/>
  <c r="K127" i="12"/>
  <c r="J127" i="12"/>
  <c r="I127" i="12"/>
  <c r="G127" i="12"/>
  <c r="AM126" i="12"/>
  <c r="AL126" i="12"/>
  <c r="AK126" i="12"/>
  <c r="AJ126" i="12"/>
  <c r="AI126" i="12"/>
  <c r="AA126" i="12"/>
  <c r="Z126" i="12"/>
  <c r="X126" i="12"/>
  <c r="M126" i="12"/>
  <c r="L126" i="12"/>
  <c r="K126" i="12"/>
  <c r="J126" i="12"/>
  <c r="I126" i="12"/>
  <c r="G126" i="12"/>
  <c r="AM125" i="12"/>
  <c r="AL125" i="12"/>
  <c r="AK125" i="12"/>
  <c r="AJ125" i="12"/>
  <c r="AI125" i="12"/>
  <c r="AA125" i="12"/>
  <c r="Z125" i="12"/>
  <c r="X125" i="12"/>
  <c r="M125" i="12"/>
  <c r="L125" i="12"/>
  <c r="K125" i="12"/>
  <c r="J125" i="12"/>
  <c r="I125" i="12"/>
  <c r="G125" i="12"/>
  <c r="AM124" i="12"/>
  <c r="AL124" i="12"/>
  <c r="AK124" i="12"/>
  <c r="AJ124" i="12"/>
  <c r="AI124" i="12"/>
  <c r="AA124" i="12"/>
  <c r="Z124" i="12"/>
  <c r="X124" i="12"/>
  <c r="M124" i="12"/>
  <c r="L124" i="12"/>
  <c r="K124" i="12"/>
  <c r="J124" i="12"/>
  <c r="I124" i="12"/>
  <c r="G124" i="12"/>
  <c r="AM123" i="12"/>
  <c r="AL123" i="12"/>
  <c r="AK123" i="12"/>
  <c r="AJ123" i="12"/>
  <c r="AI123" i="12"/>
  <c r="AA123" i="12"/>
  <c r="Z123" i="12"/>
  <c r="X123" i="12"/>
  <c r="M123" i="12"/>
  <c r="L123" i="12"/>
  <c r="K123" i="12"/>
  <c r="J123" i="12"/>
  <c r="I123" i="12"/>
  <c r="G123" i="12"/>
  <c r="AM122" i="12"/>
  <c r="AL122" i="12"/>
  <c r="AK122" i="12"/>
  <c r="AJ122" i="12"/>
  <c r="AI122" i="12"/>
  <c r="AA122" i="12"/>
  <c r="Z122" i="12"/>
  <c r="X122" i="12"/>
  <c r="M122" i="12"/>
  <c r="L122" i="12"/>
  <c r="K122" i="12"/>
  <c r="J122" i="12"/>
  <c r="I122" i="12"/>
  <c r="G122" i="12"/>
  <c r="AM121" i="12"/>
  <c r="AL121" i="12"/>
  <c r="AK121" i="12"/>
  <c r="AJ121" i="12"/>
  <c r="AI121" i="12"/>
  <c r="AA121" i="12"/>
  <c r="Z121" i="12"/>
  <c r="X121" i="12"/>
  <c r="M121" i="12"/>
  <c r="L121" i="12"/>
  <c r="K121" i="12"/>
  <c r="J121" i="12"/>
  <c r="I121" i="12"/>
  <c r="G121" i="12"/>
  <c r="AM120" i="12"/>
  <c r="AL120" i="12"/>
  <c r="AK120" i="12"/>
  <c r="AJ120" i="12"/>
  <c r="AI120" i="12"/>
  <c r="AA120" i="12"/>
  <c r="Z120" i="12"/>
  <c r="X120" i="12"/>
  <c r="M120" i="12"/>
  <c r="L120" i="12"/>
  <c r="K120" i="12"/>
  <c r="J120" i="12"/>
  <c r="I120" i="12"/>
  <c r="G120" i="12"/>
  <c r="AM119" i="12"/>
  <c r="AL119" i="12"/>
  <c r="AK119" i="12"/>
  <c r="AJ119" i="12"/>
  <c r="AI119" i="12"/>
  <c r="AA119" i="12"/>
  <c r="Z119" i="12"/>
  <c r="X119" i="12"/>
  <c r="M119" i="12"/>
  <c r="L119" i="12"/>
  <c r="K119" i="12"/>
  <c r="J119" i="12"/>
  <c r="I119" i="12"/>
  <c r="G119" i="12"/>
  <c r="AM118" i="12"/>
  <c r="AL118" i="12"/>
  <c r="AK118" i="12"/>
  <c r="AJ118" i="12"/>
  <c r="AI118" i="12"/>
  <c r="AA118" i="12"/>
  <c r="Z118" i="12"/>
  <c r="X118" i="12"/>
  <c r="M118" i="12"/>
  <c r="L118" i="12"/>
  <c r="K118" i="12"/>
  <c r="J118" i="12"/>
  <c r="I118" i="12"/>
  <c r="G118" i="12"/>
  <c r="AM117" i="12"/>
  <c r="AL117" i="12"/>
  <c r="AK117" i="12"/>
  <c r="AJ117" i="12"/>
  <c r="AI117" i="12"/>
  <c r="AA117" i="12"/>
  <c r="Z117" i="12"/>
  <c r="X117" i="12"/>
  <c r="M117" i="12"/>
  <c r="L117" i="12"/>
  <c r="K117" i="12"/>
  <c r="J117" i="12"/>
  <c r="I117" i="12"/>
  <c r="G117" i="12"/>
  <c r="AM116" i="12"/>
  <c r="AL116" i="12"/>
  <c r="AK116" i="12"/>
  <c r="AJ116" i="12"/>
  <c r="AI116" i="12"/>
  <c r="AA116" i="12"/>
  <c r="Z116" i="12"/>
  <c r="X116" i="12"/>
  <c r="M116" i="12"/>
  <c r="L116" i="12"/>
  <c r="K116" i="12"/>
  <c r="J116" i="12"/>
  <c r="I116" i="12"/>
  <c r="G116" i="12"/>
  <c r="AM115" i="12"/>
  <c r="AL115" i="12"/>
  <c r="AK115" i="12"/>
  <c r="AJ115" i="12"/>
  <c r="AI115" i="12"/>
  <c r="AA115" i="12"/>
  <c r="Z115" i="12"/>
  <c r="X115" i="12"/>
  <c r="M115" i="12"/>
  <c r="L115" i="12"/>
  <c r="K115" i="12"/>
  <c r="J115" i="12"/>
  <c r="I115" i="12"/>
  <c r="G115" i="12"/>
  <c r="AM114" i="12"/>
  <c r="AL114" i="12"/>
  <c r="AK114" i="12"/>
  <c r="AJ114" i="12"/>
  <c r="AI114" i="12"/>
  <c r="AA114" i="12"/>
  <c r="Z114" i="12"/>
  <c r="X114" i="12"/>
  <c r="M114" i="12"/>
  <c r="L114" i="12"/>
  <c r="K114" i="12"/>
  <c r="J114" i="12"/>
  <c r="I114" i="12"/>
  <c r="G114" i="12"/>
  <c r="AM113" i="12"/>
  <c r="AL113" i="12"/>
  <c r="AK113" i="12"/>
  <c r="AJ113" i="12"/>
  <c r="AI113" i="12"/>
  <c r="AA113" i="12"/>
  <c r="Z113" i="12"/>
  <c r="X113" i="12"/>
  <c r="M113" i="12"/>
  <c r="L113" i="12"/>
  <c r="K113" i="12"/>
  <c r="J113" i="12"/>
  <c r="I113" i="12"/>
  <c r="G113" i="12"/>
  <c r="AM112" i="12"/>
  <c r="AL112" i="12"/>
  <c r="AK112" i="12"/>
  <c r="AJ112" i="12"/>
  <c r="AI112" i="12"/>
  <c r="AA112" i="12"/>
  <c r="Z112" i="12"/>
  <c r="X112" i="12"/>
  <c r="M112" i="12"/>
  <c r="L112" i="12"/>
  <c r="K112" i="12"/>
  <c r="J112" i="12"/>
  <c r="I112" i="12"/>
  <c r="G112" i="12"/>
  <c r="AM111" i="12"/>
  <c r="AL111" i="12"/>
  <c r="AK111" i="12"/>
  <c r="AJ111" i="12"/>
  <c r="AI111" i="12"/>
  <c r="AA111" i="12"/>
  <c r="Z111" i="12"/>
  <c r="X111" i="12"/>
  <c r="M111" i="12"/>
  <c r="L111" i="12"/>
  <c r="K111" i="12"/>
  <c r="J111" i="12"/>
  <c r="I111" i="12"/>
  <c r="G111" i="12"/>
  <c r="AM110" i="12"/>
  <c r="AL110" i="12"/>
  <c r="AK110" i="12"/>
  <c r="AJ110" i="12"/>
  <c r="AI110" i="12"/>
  <c r="AA110" i="12"/>
  <c r="Z110" i="12"/>
  <c r="X110" i="12"/>
  <c r="M110" i="12"/>
  <c r="L110" i="12"/>
  <c r="K110" i="12"/>
  <c r="J110" i="12"/>
  <c r="I110" i="12"/>
  <c r="G110" i="12"/>
  <c r="AM109" i="12"/>
  <c r="AL109" i="12"/>
  <c r="AK109" i="12"/>
  <c r="AJ109" i="12"/>
  <c r="AI109" i="12"/>
  <c r="AA109" i="12"/>
  <c r="Z109" i="12"/>
  <c r="X109" i="12"/>
  <c r="M109" i="12"/>
  <c r="L109" i="12"/>
  <c r="K109" i="12"/>
  <c r="J109" i="12"/>
  <c r="I109" i="12"/>
  <c r="G109" i="12"/>
  <c r="AM108" i="12"/>
  <c r="AL108" i="12"/>
  <c r="AK108" i="12"/>
  <c r="AJ108" i="12"/>
  <c r="AI108" i="12"/>
  <c r="AA108" i="12"/>
  <c r="Z108" i="12"/>
  <c r="X108" i="12"/>
  <c r="M108" i="12"/>
  <c r="L108" i="12"/>
  <c r="K108" i="12"/>
  <c r="J108" i="12"/>
  <c r="I108" i="12"/>
  <c r="G108" i="12"/>
  <c r="AM107" i="12"/>
  <c r="AL107" i="12"/>
  <c r="AK107" i="12"/>
  <c r="AJ107" i="12"/>
  <c r="AI107" i="12"/>
  <c r="AA107" i="12"/>
  <c r="Z107" i="12"/>
  <c r="X107" i="12"/>
  <c r="M107" i="12"/>
  <c r="L107" i="12"/>
  <c r="K107" i="12"/>
  <c r="J107" i="12"/>
  <c r="I107" i="12"/>
  <c r="G107" i="12"/>
  <c r="AM106" i="12"/>
  <c r="AL106" i="12"/>
  <c r="AK106" i="12"/>
  <c r="AJ106" i="12"/>
  <c r="AI106" i="12"/>
  <c r="AA106" i="12"/>
  <c r="Z106" i="12"/>
  <c r="X106" i="12"/>
  <c r="M106" i="12"/>
  <c r="L106" i="12"/>
  <c r="K106" i="12"/>
  <c r="J106" i="12"/>
  <c r="I106" i="12"/>
  <c r="G106" i="12"/>
  <c r="AM105" i="12"/>
  <c r="AL105" i="12"/>
  <c r="AK105" i="12"/>
  <c r="AJ105" i="12"/>
  <c r="AI105" i="12"/>
  <c r="AA105" i="12"/>
  <c r="Z105" i="12"/>
  <c r="X105" i="12"/>
  <c r="M105" i="12"/>
  <c r="L105" i="12"/>
  <c r="K105" i="12"/>
  <c r="J105" i="12"/>
  <c r="I105" i="12"/>
  <c r="G105" i="12"/>
  <c r="AM104" i="12"/>
  <c r="AL104" i="12"/>
  <c r="AK104" i="12"/>
  <c r="AJ104" i="12"/>
  <c r="AI104" i="12"/>
  <c r="AA104" i="12"/>
  <c r="Z104" i="12"/>
  <c r="X104" i="12"/>
  <c r="M104" i="12"/>
  <c r="L104" i="12"/>
  <c r="K104" i="12"/>
  <c r="J104" i="12"/>
  <c r="I104" i="12"/>
  <c r="G104" i="12"/>
  <c r="AM103" i="12"/>
  <c r="AL103" i="12"/>
  <c r="AK103" i="12"/>
  <c r="AJ103" i="12"/>
  <c r="AI103" i="12"/>
  <c r="AA103" i="12"/>
  <c r="Z103" i="12"/>
  <c r="X103" i="12"/>
  <c r="M103" i="12"/>
  <c r="L103" i="12"/>
  <c r="K103" i="12"/>
  <c r="J103" i="12"/>
  <c r="I103" i="12"/>
  <c r="G103" i="12"/>
  <c r="AM102" i="12"/>
  <c r="AL102" i="12"/>
  <c r="AK102" i="12"/>
  <c r="AJ102" i="12"/>
  <c r="AI102" i="12"/>
  <c r="AA102" i="12"/>
  <c r="Z102" i="12"/>
  <c r="X102" i="12"/>
  <c r="M102" i="12"/>
  <c r="L102" i="12"/>
  <c r="K102" i="12"/>
  <c r="J102" i="12"/>
  <c r="I102" i="12"/>
  <c r="G102" i="12"/>
  <c r="AM101" i="12"/>
  <c r="AL101" i="12"/>
  <c r="AK101" i="12"/>
  <c r="AJ101" i="12"/>
  <c r="AI101" i="12"/>
  <c r="AA101" i="12"/>
  <c r="Z101" i="12"/>
  <c r="X101" i="12"/>
  <c r="M101" i="12"/>
  <c r="L101" i="12"/>
  <c r="K101" i="12"/>
  <c r="J101" i="12"/>
  <c r="I101" i="12"/>
  <c r="G101" i="12"/>
  <c r="AM100" i="12"/>
  <c r="AL100" i="12"/>
  <c r="AK100" i="12"/>
  <c r="AJ100" i="12"/>
  <c r="AI100" i="12"/>
  <c r="AA100" i="12"/>
  <c r="Z100" i="12"/>
  <c r="X100" i="12"/>
  <c r="M100" i="12"/>
  <c r="L100" i="12"/>
  <c r="K100" i="12"/>
  <c r="J100" i="12"/>
  <c r="I100" i="12"/>
  <c r="G100" i="12"/>
  <c r="AM99" i="12"/>
  <c r="AL99" i="12"/>
  <c r="AK99" i="12"/>
  <c r="AJ99" i="12"/>
  <c r="AI99" i="12"/>
  <c r="AA99" i="12"/>
  <c r="Z99" i="12"/>
  <c r="X99" i="12"/>
  <c r="M99" i="12"/>
  <c r="L99" i="12"/>
  <c r="K99" i="12"/>
  <c r="J99" i="12"/>
  <c r="I99" i="12"/>
  <c r="G99" i="12"/>
  <c r="AM98" i="12"/>
  <c r="AL98" i="12"/>
  <c r="AK98" i="12"/>
  <c r="AJ98" i="12"/>
  <c r="AI98" i="12"/>
  <c r="AA98" i="12"/>
  <c r="Z98" i="12"/>
  <c r="X98" i="12"/>
  <c r="M98" i="12"/>
  <c r="L98" i="12"/>
  <c r="K98" i="12"/>
  <c r="J98" i="12"/>
  <c r="I98" i="12"/>
  <c r="G98" i="12"/>
  <c r="AM97" i="12"/>
  <c r="AL97" i="12"/>
  <c r="AK97" i="12"/>
  <c r="AJ97" i="12"/>
  <c r="AI97" i="12"/>
  <c r="AA97" i="12"/>
  <c r="Z97" i="12"/>
  <c r="X97" i="12"/>
  <c r="M97" i="12"/>
  <c r="L97" i="12"/>
  <c r="K97" i="12"/>
  <c r="J97" i="12"/>
  <c r="I97" i="12"/>
  <c r="G97" i="12"/>
  <c r="AM96" i="12"/>
  <c r="AL96" i="12"/>
  <c r="AK96" i="12"/>
  <c r="AJ96" i="12"/>
  <c r="AI96" i="12"/>
  <c r="AA96" i="12"/>
  <c r="Z96" i="12"/>
  <c r="X96" i="12"/>
  <c r="M96" i="12"/>
  <c r="L96" i="12"/>
  <c r="K96" i="12"/>
  <c r="J96" i="12"/>
  <c r="I96" i="12"/>
  <c r="G96" i="12"/>
  <c r="AM95" i="12"/>
  <c r="AL95" i="12"/>
  <c r="AK95" i="12"/>
  <c r="AJ95" i="12"/>
  <c r="AI95" i="12"/>
  <c r="AA95" i="12"/>
  <c r="Z95" i="12"/>
  <c r="X95" i="12"/>
  <c r="M95" i="12"/>
  <c r="L95" i="12"/>
  <c r="K95" i="12"/>
  <c r="J95" i="12"/>
  <c r="I95" i="12"/>
  <c r="G95" i="12"/>
  <c r="AM94" i="12"/>
  <c r="AL94" i="12"/>
  <c r="AK94" i="12"/>
  <c r="AJ94" i="12"/>
  <c r="AI94" i="12"/>
  <c r="AA94" i="12"/>
  <c r="Z94" i="12"/>
  <c r="X94" i="12"/>
  <c r="M94" i="12"/>
  <c r="L94" i="12"/>
  <c r="K94" i="12"/>
  <c r="J94" i="12"/>
  <c r="I94" i="12"/>
  <c r="G94" i="12"/>
  <c r="AM93" i="12"/>
  <c r="AL93" i="12"/>
  <c r="AK93" i="12"/>
  <c r="AJ93" i="12"/>
  <c r="AI93" i="12"/>
  <c r="AA93" i="12"/>
  <c r="Z93" i="12"/>
  <c r="X93" i="12"/>
  <c r="M93" i="12"/>
  <c r="L93" i="12"/>
  <c r="K93" i="12"/>
  <c r="J93" i="12"/>
  <c r="I93" i="12"/>
  <c r="G93" i="12"/>
  <c r="AM92" i="12"/>
  <c r="AL92" i="12"/>
  <c r="AK92" i="12"/>
  <c r="AJ92" i="12"/>
  <c r="AI92" i="12"/>
  <c r="AA92" i="12"/>
  <c r="Z92" i="12"/>
  <c r="X92" i="12"/>
  <c r="M92" i="12"/>
  <c r="L92" i="12"/>
  <c r="K92" i="12"/>
  <c r="J92" i="12"/>
  <c r="I92" i="12"/>
  <c r="G92" i="12"/>
  <c r="AM91" i="12"/>
  <c r="AL91" i="12"/>
  <c r="AK91" i="12"/>
  <c r="AJ91" i="12"/>
  <c r="AI91" i="12"/>
  <c r="AA91" i="12"/>
  <c r="Z91" i="12"/>
  <c r="X91" i="12"/>
  <c r="M91" i="12"/>
  <c r="L91" i="12"/>
  <c r="K91" i="12"/>
  <c r="J91" i="12"/>
  <c r="I91" i="12"/>
  <c r="G91" i="12"/>
  <c r="AM90" i="12"/>
  <c r="AL90" i="12"/>
  <c r="AK90" i="12"/>
  <c r="AJ90" i="12"/>
  <c r="AI90" i="12"/>
  <c r="AA90" i="12"/>
  <c r="Z90" i="12"/>
  <c r="X90" i="12"/>
  <c r="M90" i="12"/>
  <c r="L90" i="12"/>
  <c r="K90" i="12"/>
  <c r="J90" i="12"/>
  <c r="I90" i="12"/>
  <c r="G90" i="12"/>
  <c r="AM89" i="12"/>
  <c r="AL89" i="12"/>
  <c r="AK89" i="12"/>
  <c r="AJ89" i="12"/>
  <c r="AI89" i="12"/>
  <c r="AA89" i="12"/>
  <c r="Z89" i="12"/>
  <c r="X89" i="12"/>
  <c r="M89" i="12"/>
  <c r="L89" i="12"/>
  <c r="K89" i="12"/>
  <c r="J89" i="12"/>
  <c r="I89" i="12"/>
  <c r="G89" i="12"/>
  <c r="AM88" i="12"/>
  <c r="AL88" i="12"/>
  <c r="AK88" i="12"/>
  <c r="AJ88" i="12"/>
  <c r="AI88" i="12"/>
  <c r="AA88" i="12"/>
  <c r="Z88" i="12"/>
  <c r="X88" i="12"/>
  <c r="M88" i="12"/>
  <c r="L88" i="12"/>
  <c r="K88" i="12"/>
  <c r="J88" i="12"/>
  <c r="I88" i="12"/>
  <c r="G88" i="12"/>
  <c r="AM87" i="12"/>
  <c r="AL87" i="12"/>
  <c r="AK87" i="12"/>
  <c r="AJ87" i="12"/>
  <c r="AI87" i="12"/>
  <c r="AA87" i="12"/>
  <c r="Z87" i="12"/>
  <c r="X87" i="12"/>
  <c r="M87" i="12"/>
  <c r="L87" i="12"/>
  <c r="K87" i="12"/>
  <c r="J87" i="12"/>
  <c r="I87" i="12"/>
  <c r="G87" i="12"/>
  <c r="AM86" i="12"/>
  <c r="AL86" i="12"/>
  <c r="AK86" i="12"/>
  <c r="AJ86" i="12"/>
  <c r="AI86" i="12"/>
  <c r="AA86" i="12"/>
  <c r="Z86" i="12"/>
  <c r="X86" i="12"/>
  <c r="M86" i="12"/>
  <c r="L86" i="12"/>
  <c r="K86" i="12"/>
  <c r="J86" i="12"/>
  <c r="I86" i="12"/>
  <c r="G86" i="12"/>
  <c r="AM85" i="12"/>
  <c r="AL85" i="12"/>
  <c r="AK85" i="12"/>
  <c r="AJ85" i="12"/>
  <c r="AI85" i="12"/>
  <c r="AA85" i="12"/>
  <c r="Z85" i="12"/>
  <c r="X85" i="12"/>
  <c r="M85" i="12"/>
  <c r="L85" i="12"/>
  <c r="K85" i="12"/>
  <c r="J85" i="12"/>
  <c r="I85" i="12"/>
  <c r="G85" i="12"/>
  <c r="AM84" i="12"/>
  <c r="AL84" i="12"/>
  <c r="AK84" i="12"/>
  <c r="AJ84" i="12"/>
  <c r="AI84" i="12"/>
  <c r="AA84" i="12"/>
  <c r="Z84" i="12"/>
  <c r="X84" i="12"/>
  <c r="M84" i="12"/>
  <c r="L84" i="12"/>
  <c r="K84" i="12"/>
  <c r="J84" i="12"/>
  <c r="I84" i="12"/>
  <c r="G84" i="12"/>
  <c r="AM83" i="12"/>
  <c r="AL83" i="12"/>
  <c r="AK83" i="12"/>
  <c r="AJ83" i="12"/>
  <c r="AI83" i="12"/>
  <c r="AA83" i="12"/>
  <c r="Z83" i="12"/>
  <c r="X83" i="12"/>
  <c r="M83" i="12"/>
  <c r="L83" i="12"/>
  <c r="K83" i="12"/>
  <c r="J83" i="12"/>
  <c r="I83" i="12"/>
  <c r="G83" i="12"/>
  <c r="AM82" i="12"/>
  <c r="AL82" i="12"/>
  <c r="AK82" i="12"/>
  <c r="AJ82" i="12"/>
  <c r="AI82" i="12"/>
  <c r="AA82" i="12"/>
  <c r="Z82" i="12"/>
  <c r="X82" i="12"/>
  <c r="M82" i="12"/>
  <c r="L82" i="12"/>
  <c r="K82" i="12"/>
  <c r="J82" i="12"/>
  <c r="I82" i="12"/>
  <c r="G82" i="12"/>
  <c r="AM81" i="12"/>
  <c r="AL81" i="12"/>
  <c r="AK81" i="12"/>
  <c r="AJ81" i="12"/>
  <c r="AI81" i="12"/>
  <c r="AA81" i="12"/>
  <c r="Z81" i="12"/>
  <c r="X81" i="12"/>
  <c r="M81" i="12"/>
  <c r="L81" i="12"/>
  <c r="K81" i="12"/>
  <c r="J81" i="12"/>
  <c r="I81" i="12"/>
  <c r="G81" i="12"/>
  <c r="AM80" i="12"/>
  <c r="AL80" i="12"/>
  <c r="AK80" i="12"/>
  <c r="AJ80" i="12"/>
  <c r="AI80" i="12"/>
  <c r="AA80" i="12"/>
  <c r="Z80" i="12"/>
  <c r="X80" i="12"/>
  <c r="M80" i="12"/>
  <c r="L80" i="12"/>
  <c r="K80" i="12"/>
  <c r="J80" i="12"/>
  <c r="I80" i="12"/>
  <c r="G80" i="12"/>
  <c r="AM79" i="12"/>
  <c r="AL79" i="12"/>
  <c r="AK79" i="12"/>
  <c r="AJ79" i="12"/>
  <c r="AI79" i="12"/>
  <c r="AA79" i="12"/>
  <c r="Z79" i="12"/>
  <c r="X79" i="12"/>
  <c r="M79" i="12"/>
  <c r="L79" i="12"/>
  <c r="K79" i="12"/>
  <c r="J79" i="12"/>
  <c r="I79" i="12"/>
  <c r="G79" i="12"/>
  <c r="AM78" i="12"/>
  <c r="AL78" i="12"/>
  <c r="AK78" i="12"/>
  <c r="AJ78" i="12"/>
  <c r="AI78" i="12"/>
  <c r="AA78" i="12"/>
  <c r="Z78" i="12"/>
  <c r="X78" i="12"/>
  <c r="M78" i="12"/>
  <c r="L78" i="12"/>
  <c r="K78" i="12"/>
  <c r="J78" i="12"/>
  <c r="I78" i="12"/>
  <c r="G78" i="12"/>
  <c r="AM77" i="12"/>
  <c r="AL77" i="12"/>
  <c r="AK77" i="12"/>
  <c r="AJ77" i="12"/>
  <c r="AI77" i="12"/>
  <c r="AA77" i="12"/>
  <c r="Z77" i="12"/>
  <c r="X77" i="12"/>
  <c r="M77" i="12"/>
  <c r="L77" i="12"/>
  <c r="K77" i="12"/>
  <c r="J77" i="12"/>
  <c r="I77" i="12"/>
  <c r="G77" i="12"/>
  <c r="AM76" i="12"/>
  <c r="AL76" i="12"/>
  <c r="AK76" i="12"/>
  <c r="AJ76" i="12"/>
  <c r="AI76" i="12"/>
  <c r="AA76" i="12"/>
  <c r="Z76" i="12"/>
  <c r="X76" i="12"/>
  <c r="M76" i="12"/>
  <c r="L76" i="12"/>
  <c r="K76" i="12"/>
  <c r="J76" i="12"/>
  <c r="I76" i="12"/>
  <c r="G76" i="12"/>
  <c r="AM75" i="12"/>
  <c r="AL75" i="12"/>
  <c r="AK75" i="12"/>
  <c r="AJ75" i="12"/>
  <c r="AI75" i="12"/>
  <c r="AA75" i="12"/>
  <c r="Z75" i="12"/>
  <c r="X75" i="12"/>
  <c r="M75" i="12"/>
  <c r="L75" i="12"/>
  <c r="K75" i="12"/>
  <c r="J75" i="12"/>
  <c r="I75" i="12"/>
  <c r="G75" i="12"/>
  <c r="AM74" i="12"/>
  <c r="AL74" i="12"/>
  <c r="AK74" i="12"/>
  <c r="AJ74" i="12"/>
  <c r="AI74" i="12"/>
  <c r="AA74" i="12"/>
  <c r="Z74" i="12"/>
  <c r="X74" i="12"/>
  <c r="M74" i="12"/>
  <c r="L74" i="12"/>
  <c r="K74" i="12"/>
  <c r="J74" i="12"/>
  <c r="I74" i="12"/>
  <c r="G74" i="12"/>
  <c r="AM73" i="12"/>
  <c r="AL73" i="12"/>
  <c r="AK73" i="12"/>
  <c r="AJ73" i="12"/>
  <c r="AI73" i="12"/>
  <c r="AA73" i="12"/>
  <c r="Z73" i="12"/>
  <c r="X73" i="12"/>
  <c r="M73" i="12"/>
  <c r="L73" i="12"/>
  <c r="K73" i="12"/>
  <c r="J73" i="12"/>
  <c r="I73" i="12"/>
  <c r="G73" i="12"/>
  <c r="AM72" i="12"/>
  <c r="AL72" i="12"/>
  <c r="AK72" i="12"/>
  <c r="AJ72" i="12"/>
  <c r="AI72" i="12"/>
  <c r="AA72" i="12"/>
  <c r="Z72" i="12"/>
  <c r="X72" i="12"/>
  <c r="M72" i="12"/>
  <c r="L72" i="12"/>
  <c r="K72" i="12"/>
  <c r="J72" i="12"/>
  <c r="I72" i="12"/>
  <c r="G72" i="12"/>
  <c r="AM71" i="12"/>
  <c r="AL71" i="12"/>
  <c r="AK71" i="12"/>
  <c r="AJ71" i="12"/>
  <c r="AI71" i="12"/>
  <c r="AA71" i="12"/>
  <c r="Z71" i="12"/>
  <c r="X71" i="12"/>
  <c r="M71" i="12"/>
  <c r="L71" i="12"/>
  <c r="K71" i="12"/>
  <c r="J71" i="12"/>
  <c r="I71" i="12"/>
  <c r="G71" i="12"/>
  <c r="AM70" i="12"/>
  <c r="AL70" i="12"/>
  <c r="AK70" i="12"/>
  <c r="AJ70" i="12"/>
  <c r="AI70" i="12"/>
  <c r="AA70" i="12"/>
  <c r="Z70" i="12"/>
  <c r="X70" i="12"/>
  <c r="M70" i="12"/>
  <c r="L70" i="12"/>
  <c r="K70" i="12"/>
  <c r="J70" i="12"/>
  <c r="I70" i="12"/>
  <c r="G70" i="12"/>
  <c r="AM69" i="12"/>
  <c r="AL69" i="12"/>
  <c r="AK69" i="12"/>
  <c r="AJ69" i="12"/>
  <c r="AI69" i="12"/>
  <c r="AA69" i="12"/>
  <c r="Z69" i="12"/>
  <c r="X69" i="12"/>
  <c r="M69" i="12"/>
  <c r="L69" i="12"/>
  <c r="K69" i="12"/>
  <c r="J69" i="12"/>
  <c r="I69" i="12"/>
  <c r="G69" i="12"/>
  <c r="AM68" i="12"/>
  <c r="AL68" i="12"/>
  <c r="AK68" i="12"/>
  <c r="AJ68" i="12"/>
  <c r="AI68" i="12"/>
  <c r="AA68" i="12"/>
  <c r="Z68" i="12"/>
  <c r="X68" i="12"/>
  <c r="M68" i="12"/>
  <c r="L68" i="12"/>
  <c r="K68" i="12"/>
  <c r="J68" i="12"/>
  <c r="I68" i="12"/>
  <c r="G68" i="12"/>
  <c r="AM67" i="12"/>
  <c r="AL67" i="12"/>
  <c r="AK67" i="12"/>
  <c r="AJ67" i="12"/>
  <c r="AI67" i="12"/>
  <c r="AA67" i="12"/>
  <c r="Z67" i="12"/>
  <c r="X67" i="12"/>
  <c r="M67" i="12"/>
  <c r="L67" i="12"/>
  <c r="K67" i="12"/>
  <c r="J67" i="12"/>
  <c r="I67" i="12"/>
  <c r="G67" i="12"/>
  <c r="AM66" i="12"/>
  <c r="AL66" i="12"/>
  <c r="AK66" i="12"/>
  <c r="AJ66" i="12"/>
  <c r="AI66" i="12"/>
  <c r="AA66" i="12"/>
  <c r="Z66" i="12"/>
  <c r="X66" i="12"/>
  <c r="M66" i="12"/>
  <c r="L66" i="12"/>
  <c r="K66" i="12"/>
  <c r="J66" i="12"/>
  <c r="I66" i="12"/>
  <c r="G66" i="12"/>
  <c r="AM65" i="12"/>
  <c r="AL65" i="12"/>
  <c r="AK65" i="12"/>
  <c r="AJ65" i="12"/>
  <c r="AI65" i="12"/>
  <c r="AA65" i="12"/>
  <c r="Z65" i="12"/>
  <c r="X65" i="12"/>
  <c r="M65" i="12"/>
  <c r="L65" i="12"/>
  <c r="K65" i="12"/>
  <c r="J65" i="12"/>
  <c r="I65" i="12"/>
  <c r="G65" i="12"/>
  <c r="AM64" i="12"/>
  <c r="AL64" i="12"/>
  <c r="AK64" i="12"/>
  <c r="AJ64" i="12"/>
  <c r="AI64" i="12"/>
  <c r="AA64" i="12"/>
  <c r="Z64" i="12"/>
  <c r="X64" i="12"/>
  <c r="M64" i="12"/>
  <c r="L64" i="12"/>
  <c r="K64" i="12"/>
  <c r="J64" i="12"/>
  <c r="I64" i="12"/>
  <c r="G64" i="12"/>
  <c r="AM63" i="12"/>
  <c r="AL63" i="12"/>
  <c r="AK63" i="12"/>
  <c r="AJ63" i="12"/>
  <c r="AI63" i="12"/>
  <c r="AA63" i="12"/>
  <c r="Z63" i="12"/>
  <c r="X63" i="12"/>
  <c r="M63" i="12"/>
  <c r="L63" i="12"/>
  <c r="K63" i="12"/>
  <c r="J63" i="12"/>
  <c r="I63" i="12"/>
  <c r="G63" i="12"/>
  <c r="AM62" i="12"/>
  <c r="AL62" i="12"/>
  <c r="AK62" i="12"/>
  <c r="AJ62" i="12"/>
  <c r="AI62" i="12"/>
  <c r="AA62" i="12"/>
  <c r="Z62" i="12"/>
  <c r="X62" i="12"/>
  <c r="M62" i="12"/>
  <c r="L62" i="12"/>
  <c r="K62" i="12"/>
  <c r="J62" i="12"/>
  <c r="I62" i="12"/>
  <c r="G62" i="12"/>
  <c r="AM61" i="12"/>
  <c r="AL61" i="12"/>
  <c r="AK61" i="12"/>
  <c r="AJ61" i="12"/>
  <c r="AI61" i="12"/>
  <c r="AA61" i="12"/>
  <c r="Z61" i="12"/>
  <c r="X61" i="12"/>
  <c r="M61" i="12"/>
  <c r="L61" i="12"/>
  <c r="K61" i="12"/>
  <c r="J61" i="12"/>
  <c r="I61" i="12"/>
  <c r="G61" i="12"/>
  <c r="AM60" i="12"/>
  <c r="AL60" i="12"/>
  <c r="AK60" i="12"/>
  <c r="AJ60" i="12"/>
  <c r="AI60" i="12"/>
  <c r="AA60" i="12"/>
  <c r="Z60" i="12"/>
  <c r="X60" i="12"/>
  <c r="M60" i="12"/>
  <c r="L60" i="12"/>
  <c r="K60" i="12"/>
  <c r="J60" i="12"/>
  <c r="I60" i="12"/>
  <c r="G60" i="12"/>
  <c r="AM59" i="12"/>
  <c r="AL59" i="12"/>
  <c r="AK59" i="12"/>
  <c r="AJ59" i="12"/>
  <c r="AI59" i="12"/>
  <c r="AA59" i="12"/>
  <c r="Z59" i="12"/>
  <c r="X59" i="12"/>
  <c r="M59" i="12"/>
  <c r="L59" i="12"/>
  <c r="K59" i="12"/>
  <c r="J59" i="12"/>
  <c r="I59" i="12"/>
  <c r="G59" i="12"/>
  <c r="AM58" i="12"/>
  <c r="AL58" i="12"/>
  <c r="AK58" i="12"/>
  <c r="AJ58" i="12"/>
  <c r="AI58" i="12"/>
  <c r="AA58" i="12"/>
  <c r="Z58" i="12"/>
  <c r="X58" i="12"/>
  <c r="M58" i="12"/>
  <c r="L58" i="12"/>
  <c r="K58" i="12"/>
  <c r="J58" i="12"/>
  <c r="I58" i="12"/>
  <c r="G58" i="12"/>
  <c r="AM57" i="12"/>
  <c r="AL57" i="12"/>
  <c r="AK57" i="12"/>
  <c r="AJ57" i="12"/>
  <c r="AI57" i="12"/>
  <c r="AA57" i="12"/>
  <c r="Z57" i="12"/>
  <c r="X57" i="12"/>
  <c r="M57" i="12"/>
  <c r="L57" i="12"/>
  <c r="K57" i="12"/>
  <c r="J57" i="12"/>
  <c r="I57" i="12"/>
  <c r="G57" i="12"/>
  <c r="AM56" i="12"/>
  <c r="AL56" i="12"/>
  <c r="AK56" i="12"/>
  <c r="AJ56" i="12"/>
  <c r="AI56" i="12"/>
  <c r="AA56" i="12"/>
  <c r="Z56" i="12"/>
  <c r="X56" i="12"/>
  <c r="M56" i="12"/>
  <c r="L56" i="12"/>
  <c r="K56" i="12"/>
  <c r="J56" i="12"/>
  <c r="I56" i="12"/>
  <c r="G56" i="12"/>
  <c r="AM55" i="12"/>
  <c r="AL55" i="12"/>
  <c r="AK55" i="12"/>
  <c r="AJ55" i="12"/>
  <c r="AI55" i="12"/>
  <c r="AA55" i="12"/>
  <c r="Z55" i="12"/>
  <c r="X55" i="12"/>
  <c r="M55" i="12"/>
  <c r="L55" i="12"/>
  <c r="K55" i="12"/>
  <c r="J55" i="12"/>
  <c r="I55" i="12"/>
  <c r="G55" i="12"/>
  <c r="AM54" i="12"/>
  <c r="AL54" i="12"/>
  <c r="AK54" i="12"/>
  <c r="AJ54" i="12"/>
  <c r="AI54" i="12"/>
  <c r="AA54" i="12"/>
  <c r="Z54" i="12"/>
  <c r="X54" i="12"/>
  <c r="M54" i="12"/>
  <c r="L54" i="12"/>
  <c r="K54" i="12"/>
  <c r="J54" i="12"/>
  <c r="I54" i="12"/>
  <c r="G54" i="12"/>
  <c r="AM53" i="12"/>
  <c r="AL53" i="12"/>
  <c r="AK53" i="12"/>
  <c r="AJ53" i="12"/>
  <c r="AI53" i="12"/>
  <c r="AA53" i="12"/>
  <c r="Z53" i="12"/>
  <c r="X53" i="12"/>
  <c r="M53" i="12"/>
  <c r="L53" i="12"/>
  <c r="K53" i="12"/>
  <c r="J53" i="12"/>
  <c r="I53" i="12"/>
  <c r="G53" i="12"/>
  <c r="AM52" i="12"/>
  <c r="AL52" i="12"/>
  <c r="AK52" i="12"/>
  <c r="AJ52" i="12"/>
  <c r="AI52" i="12"/>
  <c r="AA52" i="12"/>
  <c r="Z52" i="12"/>
  <c r="X52" i="12"/>
  <c r="M52" i="12"/>
  <c r="L52" i="12"/>
  <c r="K52" i="12"/>
  <c r="J52" i="12"/>
  <c r="I52" i="12"/>
  <c r="G52" i="12"/>
  <c r="AM51" i="12"/>
  <c r="AL51" i="12"/>
  <c r="AK51" i="12"/>
  <c r="AJ51" i="12"/>
  <c r="AI51" i="12"/>
  <c r="AA51" i="12"/>
  <c r="Z51" i="12"/>
  <c r="X51" i="12"/>
  <c r="M51" i="12"/>
  <c r="L51" i="12"/>
  <c r="K51" i="12"/>
  <c r="J51" i="12"/>
  <c r="I51" i="12"/>
  <c r="G51" i="12"/>
  <c r="AM50" i="12"/>
  <c r="AL50" i="12"/>
  <c r="AK50" i="12"/>
  <c r="AJ50" i="12"/>
  <c r="AI50" i="12"/>
  <c r="AA50" i="12"/>
  <c r="Z50" i="12"/>
  <c r="X50" i="12"/>
  <c r="M50" i="12"/>
  <c r="L50" i="12"/>
  <c r="K50" i="12"/>
  <c r="J50" i="12"/>
  <c r="I50" i="12"/>
  <c r="G50" i="12"/>
  <c r="AM49" i="12"/>
  <c r="AL49" i="12"/>
  <c r="AK49" i="12"/>
  <c r="AJ49" i="12"/>
  <c r="AI49" i="12"/>
  <c r="AA49" i="12"/>
  <c r="Z49" i="12"/>
  <c r="X49" i="12"/>
  <c r="M49" i="12"/>
  <c r="L49" i="12"/>
  <c r="K49" i="12"/>
  <c r="J49" i="12"/>
  <c r="I49" i="12"/>
  <c r="G49" i="12"/>
  <c r="AM48" i="12"/>
  <c r="AL48" i="12"/>
  <c r="AK48" i="12"/>
  <c r="AJ48" i="12"/>
  <c r="AI48" i="12"/>
  <c r="AA48" i="12"/>
  <c r="Z48" i="12"/>
  <c r="X48" i="12"/>
  <c r="M48" i="12"/>
  <c r="L48" i="12"/>
  <c r="K48" i="12"/>
  <c r="J48" i="12"/>
  <c r="I48" i="12"/>
  <c r="G48" i="12"/>
  <c r="AM47" i="12"/>
  <c r="AL47" i="12"/>
  <c r="AK47" i="12"/>
  <c r="AJ47" i="12"/>
  <c r="AI47" i="12"/>
  <c r="AA47" i="12"/>
  <c r="Z47" i="12"/>
  <c r="X47" i="12"/>
  <c r="M47" i="12"/>
  <c r="L47" i="12"/>
  <c r="K47" i="12"/>
  <c r="J47" i="12"/>
  <c r="I47" i="12"/>
  <c r="G47" i="12"/>
  <c r="AM46" i="12"/>
  <c r="AL46" i="12"/>
  <c r="AK46" i="12"/>
  <c r="AJ46" i="12"/>
  <c r="AI46" i="12"/>
  <c r="AA46" i="12"/>
  <c r="Z46" i="12"/>
  <c r="X46" i="12"/>
  <c r="M46" i="12"/>
  <c r="L46" i="12"/>
  <c r="K46" i="12"/>
  <c r="J46" i="12"/>
  <c r="I46" i="12"/>
  <c r="G46" i="12"/>
  <c r="AM45" i="12"/>
  <c r="AL45" i="12"/>
  <c r="AK45" i="12"/>
  <c r="AJ45" i="12"/>
  <c r="AI45" i="12"/>
  <c r="AA45" i="12"/>
  <c r="Z45" i="12"/>
  <c r="X45" i="12"/>
  <c r="M45" i="12"/>
  <c r="L45" i="12"/>
  <c r="K45" i="12"/>
  <c r="J45" i="12"/>
  <c r="I45" i="12"/>
  <c r="G45" i="12"/>
  <c r="AM44" i="12"/>
  <c r="AL44" i="12"/>
  <c r="AK44" i="12"/>
  <c r="AJ44" i="12"/>
  <c r="AI44" i="12"/>
  <c r="AA44" i="12"/>
  <c r="Z44" i="12"/>
  <c r="X44" i="12"/>
  <c r="M44" i="12"/>
  <c r="L44" i="12"/>
  <c r="K44" i="12"/>
  <c r="J44" i="12"/>
  <c r="I44" i="12"/>
  <c r="G44" i="12"/>
  <c r="AM43" i="12"/>
  <c r="AL43" i="12"/>
  <c r="AK43" i="12"/>
  <c r="AJ43" i="12"/>
  <c r="AI43" i="12"/>
  <c r="AA43" i="12"/>
  <c r="Z43" i="12"/>
  <c r="X43" i="12"/>
  <c r="M43" i="12"/>
  <c r="L43" i="12"/>
  <c r="K43" i="12"/>
  <c r="J43" i="12"/>
  <c r="I43" i="12"/>
  <c r="G43" i="12"/>
  <c r="AM42" i="12"/>
  <c r="AL42" i="12"/>
  <c r="AK42" i="12"/>
  <c r="AJ42" i="12"/>
  <c r="AI42" i="12"/>
  <c r="AA42" i="12"/>
  <c r="Z42" i="12"/>
  <c r="X42" i="12"/>
  <c r="M42" i="12"/>
  <c r="L42" i="12"/>
  <c r="K42" i="12"/>
  <c r="J42" i="12"/>
  <c r="I42" i="12"/>
  <c r="G42" i="12"/>
  <c r="AM41" i="12"/>
  <c r="AL41" i="12"/>
  <c r="AK41" i="12"/>
  <c r="AJ41" i="12"/>
  <c r="AI41" i="12"/>
  <c r="AA41" i="12"/>
  <c r="Z41" i="12"/>
  <c r="X41" i="12"/>
  <c r="M41" i="12"/>
  <c r="L41" i="12"/>
  <c r="K41" i="12"/>
  <c r="J41" i="12"/>
  <c r="I41" i="12"/>
  <c r="G41" i="12"/>
  <c r="AM40" i="12"/>
  <c r="AL40" i="12"/>
  <c r="AK40" i="12"/>
  <c r="AJ40" i="12"/>
  <c r="AI40" i="12"/>
  <c r="AA40" i="12"/>
  <c r="Z40" i="12"/>
  <c r="X40" i="12"/>
  <c r="M40" i="12"/>
  <c r="L40" i="12"/>
  <c r="K40" i="12"/>
  <c r="J40" i="12"/>
  <c r="I40" i="12"/>
  <c r="G40" i="12"/>
  <c r="AM39" i="12"/>
  <c r="AL39" i="12"/>
  <c r="AK39" i="12"/>
  <c r="AJ39" i="12"/>
  <c r="AI39" i="12"/>
  <c r="AA39" i="12"/>
  <c r="Z39" i="12"/>
  <c r="X39" i="12"/>
  <c r="M39" i="12"/>
  <c r="L39" i="12"/>
  <c r="K39" i="12"/>
  <c r="J39" i="12"/>
  <c r="I39" i="12"/>
  <c r="G39" i="12"/>
  <c r="AM38" i="12"/>
  <c r="AL38" i="12"/>
  <c r="AK38" i="12"/>
  <c r="AJ38" i="12"/>
  <c r="AI38" i="12"/>
  <c r="AA38" i="12"/>
  <c r="Z38" i="12"/>
  <c r="X38" i="12"/>
  <c r="M38" i="12"/>
  <c r="L38" i="12"/>
  <c r="K38" i="12"/>
  <c r="J38" i="12"/>
  <c r="I38" i="12"/>
  <c r="G38" i="12"/>
  <c r="AM37" i="12"/>
  <c r="AL37" i="12"/>
  <c r="AK37" i="12"/>
  <c r="AJ37" i="12"/>
  <c r="AI37" i="12"/>
  <c r="AA37" i="12"/>
  <c r="Z37" i="12"/>
  <c r="X37" i="12"/>
  <c r="M37" i="12"/>
  <c r="L37" i="12"/>
  <c r="K37" i="12"/>
  <c r="J37" i="12"/>
  <c r="I37" i="12"/>
  <c r="G37" i="12"/>
  <c r="AM36" i="12"/>
  <c r="AL36" i="12"/>
  <c r="AK36" i="12"/>
  <c r="AJ36" i="12"/>
  <c r="AI36" i="12"/>
  <c r="AA36" i="12"/>
  <c r="Z36" i="12"/>
  <c r="X36" i="12"/>
  <c r="M36" i="12"/>
  <c r="L36" i="12"/>
  <c r="K36" i="12"/>
  <c r="J36" i="12"/>
  <c r="I36" i="12"/>
  <c r="G36" i="12"/>
  <c r="AM35" i="12"/>
  <c r="AL35" i="12"/>
  <c r="AK35" i="12"/>
  <c r="AJ35" i="12"/>
  <c r="AI35" i="12"/>
  <c r="AA35" i="12"/>
  <c r="Z35" i="12"/>
  <c r="X35" i="12"/>
  <c r="M35" i="12"/>
  <c r="L35" i="12"/>
  <c r="K35" i="12"/>
  <c r="J35" i="12"/>
  <c r="I35" i="12"/>
  <c r="G35" i="12"/>
  <c r="AM34" i="12"/>
  <c r="AL34" i="12"/>
  <c r="AK34" i="12"/>
  <c r="AJ34" i="12"/>
  <c r="AI34" i="12"/>
  <c r="AA34" i="12"/>
  <c r="Z34" i="12"/>
  <c r="X34" i="12"/>
  <c r="M34" i="12"/>
  <c r="L34" i="12"/>
  <c r="K34" i="12"/>
  <c r="J34" i="12"/>
  <c r="I34" i="12"/>
  <c r="G34" i="12"/>
  <c r="AM33" i="12"/>
  <c r="AL33" i="12"/>
  <c r="AK33" i="12"/>
  <c r="AJ33" i="12"/>
  <c r="AI33" i="12"/>
  <c r="AA33" i="12"/>
  <c r="Z33" i="12"/>
  <c r="X33" i="12"/>
  <c r="M33" i="12"/>
  <c r="L33" i="12"/>
  <c r="K33" i="12"/>
  <c r="J33" i="12"/>
  <c r="I33" i="12"/>
  <c r="G33" i="12"/>
  <c r="AM32" i="12"/>
  <c r="AL32" i="12"/>
  <c r="AK32" i="12"/>
  <c r="AJ32" i="12"/>
  <c r="AI32" i="12"/>
  <c r="AA32" i="12"/>
  <c r="Z32" i="12"/>
  <c r="X32" i="12"/>
  <c r="M32" i="12"/>
  <c r="L32" i="12"/>
  <c r="K32" i="12"/>
  <c r="J32" i="12"/>
  <c r="I32" i="12"/>
  <c r="G32" i="12"/>
  <c r="AM31" i="12"/>
  <c r="AL31" i="12"/>
  <c r="AK31" i="12"/>
  <c r="AJ31" i="12"/>
  <c r="AI31" i="12"/>
  <c r="AA31" i="12"/>
  <c r="Z31" i="12"/>
  <c r="X31" i="12"/>
  <c r="M31" i="12"/>
  <c r="L31" i="12"/>
  <c r="K31" i="12"/>
  <c r="J31" i="12"/>
  <c r="I31" i="12"/>
  <c r="G31" i="12"/>
  <c r="AM30" i="12"/>
  <c r="AL30" i="12"/>
  <c r="AK30" i="12"/>
  <c r="AJ30" i="12"/>
  <c r="AI30" i="12"/>
  <c r="AA30" i="12"/>
  <c r="Z30" i="12"/>
  <c r="X30" i="12"/>
  <c r="M30" i="12"/>
  <c r="L30" i="12"/>
  <c r="K30" i="12"/>
  <c r="J30" i="12"/>
  <c r="I30" i="12"/>
  <c r="G30" i="12"/>
  <c r="AM29" i="12"/>
  <c r="AL29" i="12"/>
  <c r="AK29" i="12"/>
  <c r="AJ29" i="12"/>
  <c r="AI29" i="12"/>
  <c r="AA29" i="12"/>
  <c r="Z29" i="12"/>
  <c r="X29" i="12"/>
  <c r="M29" i="12"/>
  <c r="L29" i="12"/>
  <c r="K29" i="12"/>
  <c r="J29" i="12"/>
  <c r="I29" i="12"/>
  <c r="G29" i="12"/>
  <c r="AM28" i="12"/>
  <c r="AL28" i="12"/>
  <c r="AK28" i="12"/>
  <c r="AJ28" i="12"/>
  <c r="AI28" i="12"/>
  <c r="AA28" i="12"/>
  <c r="Z28" i="12"/>
  <c r="X28" i="12"/>
  <c r="M28" i="12"/>
  <c r="L28" i="12"/>
  <c r="K28" i="12"/>
  <c r="J28" i="12"/>
  <c r="I28" i="12"/>
  <c r="G28" i="12"/>
  <c r="AM27" i="12"/>
  <c r="AL27" i="12"/>
  <c r="AK27" i="12"/>
  <c r="AJ27" i="12"/>
  <c r="AI27" i="12"/>
  <c r="AA27" i="12"/>
  <c r="Z27" i="12"/>
  <c r="X27" i="12"/>
  <c r="M27" i="12"/>
  <c r="L27" i="12"/>
  <c r="K27" i="12"/>
  <c r="J27" i="12"/>
  <c r="I27" i="12"/>
  <c r="G27" i="12"/>
  <c r="AM26" i="12"/>
  <c r="AL26" i="12"/>
  <c r="AK26" i="12"/>
  <c r="AJ26" i="12"/>
  <c r="AI26" i="12"/>
  <c r="AA26" i="12"/>
  <c r="Z26" i="12"/>
  <c r="X26" i="12"/>
  <c r="M26" i="12"/>
  <c r="L26" i="12"/>
  <c r="K26" i="12"/>
  <c r="J26" i="12"/>
  <c r="I26" i="12"/>
  <c r="G26" i="12"/>
  <c r="AM25" i="12"/>
  <c r="AL25" i="12"/>
  <c r="AK25" i="12"/>
  <c r="AJ25" i="12"/>
  <c r="AI25" i="12"/>
  <c r="AA25" i="12"/>
  <c r="Z25" i="12"/>
  <c r="X25" i="12"/>
  <c r="M25" i="12"/>
  <c r="L25" i="12"/>
  <c r="K25" i="12"/>
  <c r="J25" i="12"/>
  <c r="I25" i="12"/>
  <c r="G25" i="12"/>
  <c r="AM24" i="12"/>
  <c r="AL24" i="12"/>
  <c r="AK24" i="12"/>
  <c r="AJ24" i="12"/>
  <c r="AI24" i="12"/>
  <c r="AA24" i="12"/>
  <c r="Z24" i="12"/>
  <c r="X24" i="12"/>
  <c r="M24" i="12"/>
  <c r="L24" i="12"/>
  <c r="K24" i="12"/>
  <c r="J24" i="12"/>
  <c r="I24" i="12"/>
  <c r="G24" i="12"/>
  <c r="AM23" i="12"/>
  <c r="AL23" i="12"/>
  <c r="AK23" i="12"/>
  <c r="AJ23" i="12"/>
  <c r="AI23" i="12"/>
  <c r="AA23" i="12"/>
  <c r="Z23" i="12"/>
  <c r="X23" i="12"/>
  <c r="M23" i="12"/>
  <c r="L23" i="12"/>
  <c r="K23" i="12"/>
  <c r="J23" i="12"/>
  <c r="I23" i="12"/>
  <c r="G23" i="12"/>
  <c r="AM22" i="12"/>
  <c r="AL22" i="12"/>
  <c r="AK22" i="12"/>
  <c r="AJ22" i="12"/>
  <c r="AI22" i="12"/>
  <c r="AA22" i="12"/>
  <c r="Z22" i="12"/>
  <c r="X22" i="12"/>
  <c r="M22" i="12"/>
  <c r="L22" i="12"/>
  <c r="K22" i="12"/>
  <c r="J22" i="12"/>
  <c r="I22" i="12"/>
  <c r="G22" i="12"/>
  <c r="AM21" i="12"/>
  <c r="AL21" i="12"/>
  <c r="AK21" i="12"/>
  <c r="AJ21" i="12"/>
  <c r="AI21" i="12"/>
  <c r="AA21" i="12"/>
  <c r="Z21" i="12"/>
  <c r="X21" i="12"/>
  <c r="M21" i="12"/>
  <c r="L21" i="12"/>
  <c r="K21" i="12"/>
  <c r="J21" i="12"/>
  <c r="I21" i="12"/>
  <c r="G21" i="12"/>
  <c r="AM20" i="12"/>
  <c r="AL20" i="12"/>
  <c r="AK20" i="12"/>
  <c r="AJ20" i="12"/>
  <c r="AI20" i="12"/>
  <c r="AA20" i="12"/>
  <c r="Z20" i="12"/>
  <c r="X20" i="12"/>
  <c r="M20" i="12"/>
  <c r="L20" i="12"/>
  <c r="K20" i="12"/>
  <c r="J20" i="12"/>
  <c r="I20" i="12"/>
  <c r="G20" i="12"/>
  <c r="AM19" i="12"/>
  <c r="AL19" i="12"/>
  <c r="AK19" i="12"/>
  <c r="AJ19" i="12"/>
  <c r="AI19" i="12"/>
  <c r="AA19" i="12"/>
  <c r="Z19" i="12"/>
  <c r="X19" i="12"/>
  <c r="M19" i="12"/>
  <c r="L19" i="12"/>
  <c r="K19" i="12"/>
  <c r="J19" i="12"/>
  <c r="I19" i="12"/>
  <c r="G19" i="12"/>
  <c r="AM18" i="12"/>
  <c r="AL18" i="12"/>
  <c r="AK18" i="12"/>
  <c r="AJ18" i="12"/>
  <c r="AI18" i="12"/>
  <c r="AA18" i="12"/>
  <c r="Z18" i="12"/>
  <c r="X18" i="12"/>
  <c r="M18" i="12"/>
  <c r="L18" i="12"/>
  <c r="K18" i="12"/>
  <c r="J18" i="12"/>
  <c r="I18" i="12"/>
  <c r="G18" i="12"/>
  <c r="AM17" i="12"/>
  <c r="AL17" i="12"/>
  <c r="AK17" i="12"/>
  <c r="AJ17" i="12"/>
  <c r="AI17" i="12"/>
  <c r="AA17" i="12"/>
  <c r="Z17" i="12"/>
  <c r="X17" i="12"/>
  <c r="M17" i="12"/>
  <c r="L17" i="12"/>
  <c r="K17" i="12"/>
  <c r="J17" i="12"/>
  <c r="I17" i="12"/>
  <c r="G17" i="12"/>
  <c r="AM16" i="12"/>
  <c r="AL16" i="12"/>
  <c r="AK16" i="12"/>
  <c r="AJ16" i="12"/>
  <c r="AI16" i="12"/>
  <c r="AA16" i="12"/>
  <c r="Z16" i="12"/>
  <c r="X16" i="12"/>
  <c r="M16" i="12"/>
  <c r="L16" i="12"/>
  <c r="K16" i="12"/>
  <c r="J16" i="12"/>
  <c r="I16" i="12"/>
  <c r="G16" i="12"/>
  <c r="AM15" i="12"/>
  <c r="AL15" i="12"/>
  <c r="AK15" i="12"/>
  <c r="AJ15" i="12"/>
  <c r="AI15" i="12"/>
  <c r="AA15" i="12"/>
  <c r="Z15" i="12"/>
  <c r="X15" i="12"/>
  <c r="M15" i="12"/>
  <c r="L15" i="12"/>
  <c r="K15" i="12"/>
  <c r="J15" i="12"/>
  <c r="I15" i="12"/>
  <c r="G15" i="12"/>
  <c r="AM14" i="12"/>
  <c r="AL14" i="12"/>
  <c r="AK14" i="12"/>
  <c r="AJ14" i="12"/>
  <c r="AI14" i="12"/>
  <c r="AA14" i="12"/>
  <c r="Z14" i="12"/>
  <c r="X14" i="12"/>
  <c r="M14" i="12"/>
  <c r="L14" i="12"/>
  <c r="K14" i="12"/>
  <c r="J14" i="12"/>
  <c r="I14" i="12"/>
  <c r="G14" i="12"/>
  <c r="AM13" i="12"/>
  <c r="AL13" i="12"/>
  <c r="AK13" i="12"/>
  <c r="AJ13" i="12"/>
  <c r="AI13" i="12"/>
  <c r="AA13" i="12"/>
  <c r="Z13" i="12"/>
  <c r="X13" i="12"/>
  <c r="M13" i="12"/>
  <c r="L13" i="12"/>
  <c r="K13" i="12"/>
  <c r="J13" i="12"/>
  <c r="I13" i="12"/>
  <c r="G13" i="12"/>
  <c r="AM12" i="12"/>
  <c r="AL12" i="12"/>
  <c r="AK12" i="12"/>
  <c r="AJ12" i="12"/>
  <c r="AI12" i="12"/>
  <c r="AA12" i="12"/>
  <c r="Z12" i="12"/>
  <c r="X12" i="12"/>
  <c r="M12" i="12"/>
  <c r="L12" i="12"/>
  <c r="K12" i="12"/>
  <c r="J12" i="12"/>
  <c r="I12" i="12"/>
  <c r="G12" i="12"/>
  <c r="AM11" i="12"/>
  <c r="AL11" i="12"/>
  <c r="AK11" i="12"/>
  <c r="AJ11" i="12"/>
  <c r="AI11" i="12"/>
  <c r="AA11" i="12"/>
  <c r="Z11" i="12"/>
  <c r="X11" i="12"/>
  <c r="M11" i="12"/>
  <c r="L11" i="12"/>
  <c r="K11" i="12"/>
  <c r="J11" i="12"/>
  <c r="I11" i="12"/>
  <c r="G11" i="12"/>
  <c r="AM10" i="12"/>
  <c r="AL10" i="12"/>
  <c r="AK10" i="12"/>
  <c r="AJ10" i="12"/>
  <c r="AI10" i="12"/>
  <c r="AA10" i="12"/>
  <c r="Z10" i="12"/>
  <c r="X10" i="12"/>
  <c r="M10" i="12"/>
  <c r="L10" i="12"/>
  <c r="K10" i="12"/>
  <c r="J10" i="12"/>
  <c r="I10" i="12"/>
  <c r="G10" i="12"/>
  <c r="AM9" i="12"/>
  <c r="AL9" i="12"/>
  <c r="AK9" i="12"/>
  <c r="AJ9" i="12"/>
  <c r="AI9" i="12"/>
  <c r="AA9" i="12"/>
  <c r="Z9" i="12"/>
  <c r="X9" i="12"/>
  <c r="M9" i="12"/>
  <c r="L9" i="12"/>
  <c r="K9" i="12"/>
  <c r="J9" i="12"/>
  <c r="I9" i="12"/>
  <c r="G9" i="12"/>
  <c r="AM8" i="12"/>
  <c r="AL8" i="12"/>
  <c r="AK8" i="12"/>
  <c r="AJ8" i="12"/>
  <c r="AI8" i="12"/>
  <c r="AA8" i="12"/>
  <c r="Z8" i="12"/>
  <c r="X8" i="12"/>
  <c r="M8" i="12"/>
  <c r="L8" i="12"/>
  <c r="K8" i="12"/>
  <c r="J8" i="12"/>
  <c r="I8" i="12"/>
  <c r="G8" i="12"/>
  <c r="AM7" i="12"/>
  <c r="AL7" i="12"/>
  <c r="AK7" i="12"/>
  <c r="AJ7" i="12"/>
  <c r="AI7" i="12"/>
  <c r="AA7" i="12"/>
  <c r="Z7" i="12"/>
  <c r="X7" i="12"/>
  <c r="M7" i="12"/>
  <c r="L7" i="12"/>
  <c r="K7" i="12"/>
  <c r="J7" i="12"/>
  <c r="I7" i="12"/>
  <c r="G7" i="12"/>
  <c r="AM6" i="12"/>
  <c r="AL6" i="12"/>
  <c r="AK6" i="12"/>
  <c r="AJ6" i="12"/>
  <c r="AI6" i="12"/>
  <c r="AA6" i="12"/>
  <c r="Z6" i="12"/>
  <c r="X6" i="12"/>
  <c r="M6" i="12"/>
  <c r="L6" i="12"/>
  <c r="K6" i="12"/>
  <c r="J6" i="12"/>
  <c r="I6" i="12"/>
  <c r="G6" i="12"/>
  <c r="D6" i="12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D43" i="12" s="1"/>
  <c r="D44" i="12" s="1"/>
  <c r="D45" i="12" s="1"/>
  <c r="D46" i="12" s="1"/>
  <c r="D47" i="12" s="1"/>
  <c r="D48" i="12" s="1"/>
  <c r="D49" i="12" s="1"/>
  <c r="D50" i="12" s="1"/>
  <c r="D51" i="12" s="1"/>
  <c r="D52" i="12" s="1"/>
  <c r="D53" i="12" s="1"/>
  <c r="D54" i="12" s="1"/>
  <c r="D55" i="12" s="1"/>
  <c r="D56" i="12" s="1"/>
  <c r="D57" i="12" s="1"/>
  <c r="D58" i="12" s="1"/>
  <c r="D59" i="12" s="1"/>
  <c r="D60" i="12" s="1"/>
  <c r="D61" i="12" s="1"/>
  <c r="D62" i="12" s="1"/>
  <c r="D63" i="12" s="1"/>
  <c r="D64" i="12" s="1"/>
  <c r="D65" i="12" s="1"/>
  <c r="D66" i="12" s="1"/>
  <c r="D67" i="12" s="1"/>
  <c r="D68" i="12" s="1"/>
  <c r="D69" i="12" s="1"/>
  <c r="D70" i="12" s="1"/>
  <c r="D71" i="12" s="1"/>
  <c r="D72" i="12" s="1"/>
  <c r="D73" i="12" s="1"/>
  <c r="D74" i="12" s="1"/>
  <c r="D75" i="12" s="1"/>
  <c r="D76" i="12" s="1"/>
  <c r="D77" i="12" s="1"/>
  <c r="D78" i="12" s="1"/>
  <c r="D79" i="12" s="1"/>
  <c r="D80" i="12" s="1"/>
  <c r="D81" i="12" s="1"/>
  <c r="D82" i="12" s="1"/>
  <c r="D83" i="12" s="1"/>
  <c r="D84" i="12" s="1"/>
  <c r="D85" i="12" s="1"/>
  <c r="D86" i="12" s="1"/>
  <c r="D87" i="12" s="1"/>
  <c r="D88" i="12" s="1"/>
  <c r="D89" i="12" s="1"/>
  <c r="D90" i="12" s="1"/>
  <c r="D91" i="12" s="1"/>
  <c r="D92" i="12" s="1"/>
  <c r="D93" i="12" s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D113" i="12" s="1"/>
  <c r="D114" i="12" s="1"/>
  <c r="D115" i="12" s="1"/>
  <c r="D116" i="12" s="1"/>
  <c r="D117" i="12" s="1"/>
  <c r="D118" i="12" s="1"/>
  <c r="D119" i="12" s="1"/>
  <c r="D120" i="12" s="1"/>
  <c r="D121" i="12" s="1"/>
  <c r="D122" i="12" s="1"/>
  <c r="D123" i="12" s="1"/>
  <c r="D124" i="12" s="1"/>
  <c r="D125" i="12" s="1"/>
  <c r="D126" i="12" s="1"/>
  <c r="D127" i="12" s="1"/>
  <c r="D128" i="12" s="1"/>
  <c r="D129" i="12" s="1"/>
  <c r="D130" i="12" s="1"/>
  <c r="D131" i="12" s="1"/>
  <c r="D132" i="12" s="1"/>
  <c r="D133" i="12" s="1"/>
  <c r="D134" i="12" s="1"/>
  <c r="D135" i="12" s="1"/>
  <c r="D136" i="12" s="1"/>
  <c r="D137" i="12" s="1"/>
  <c r="D138" i="12" s="1"/>
  <c r="D139" i="12" s="1"/>
  <c r="D140" i="12" s="1"/>
  <c r="D141" i="12" s="1"/>
  <c r="D142" i="12" s="1"/>
  <c r="D143" i="12" s="1"/>
  <c r="D144" i="12" s="1"/>
  <c r="D145" i="12" s="1"/>
  <c r="D146" i="12" s="1"/>
  <c r="D147" i="12" s="1"/>
  <c r="D148" i="12" s="1"/>
  <c r="D149" i="12" s="1"/>
  <c r="D150" i="12" s="1"/>
  <c r="D151" i="12" s="1"/>
  <c r="D152" i="12" s="1"/>
  <c r="D153" i="12" s="1"/>
  <c r="D154" i="12" s="1"/>
  <c r="D155" i="12" s="1"/>
  <c r="D156" i="12" s="1"/>
  <c r="D157" i="12" s="1"/>
  <c r="D158" i="12" s="1"/>
  <c r="D159" i="12" s="1"/>
  <c r="D160" i="12" s="1"/>
  <c r="D161" i="12" s="1"/>
  <c r="D162" i="12" s="1"/>
  <c r="D163" i="12" s="1"/>
  <c r="D164" i="12" s="1"/>
  <c r="D165" i="12" s="1"/>
  <c r="D166" i="12" s="1"/>
  <c r="D167" i="12" s="1"/>
  <c r="D168" i="12" s="1"/>
  <c r="D169" i="12" s="1"/>
  <c r="D170" i="12" s="1"/>
  <c r="D171" i="12" s="1"/>
  <c r="D172" i="12" s="1"/>
  <c r="D173" i="12" s="1"/>
  <c r="D174" i="12" s="1"/>
  <c r="D175" i="12" s="1"/>
  <c r="D176" i="12" s="1"/>
  <c r="D177" i="12" s="1"/>
  <c r="D178" i="12" s="1"/>
  <c r="D179" i="12" s="1"/>
  <c r="D180" i="12" s="1"/>
  <c r="D181" i="12" s="1"/>
  <c r="D182" i="12" s="1"/>
  <c r="D183" i="12" s="1"/>
  <c r="D184" i="12" s="1"/>
  <c r="D185" i="12" s="1"/>
  <c r="D186" i="12" s="1"/>
  <c r="D187" i="12" s="1"/>
  <c r="D188" i="12" s="1"/>
  <c r="D189" i="12" s="1"/>
  <c r="D190" i="12" s="1"/>
  <c r="D191" i="12" s="1"/>
  <c r="D192" i="12" s="1"/>
  <c r="D193" i="12" s="1"/>
  <c r="D194" i="12" s="1"/>
  <c r="D195" i="12" s="1"/>
  <c r="D196" i="12" s="1"/>
  <c r="D197" i="12" s="1"/>
  <c r="D198" i="12" s="1"/>
  <c r="D199" i="12" s="1"/>
  <c r="D200" i="12" s="1"/>
  <c r="D201" i="12" s="1"/>
  <c r="D202" i="12" s="1"/>
  <c r="AM5" i="12"/>
  <c r="AL5" i="12"/>
  <c r="AK5" i="12"/>
  <c r="AJ5" i="12"/>
  <c r="AI5" i="12"/>
  <c r="AA5" i="12"/>
  <c r="Z5" i="12"/>
  <c r="X5" i="12"/>
  <c r="M5" i="12"/>
  <c r="L5" i="12"/>
  <c r="K5" i="12"/>
  <c r="J5" i="12"/>
  <c r="I5" i="12"/>
  <c r="G5" i="12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88" i="11"/>
  <c r="V89" i="11"/>
  <c r="V90" i="11"/>
  <c r="V91" i="11"/>
  <c r="V92" i="11"/>
  <c r="V93" i="11"/>
  <c r="V94" i="11"/>
  <c r="V95" i="11"/>
  <c r="V96" i="11"/>
  <c r="V97" i="11"/>
  <c r="V98" i="11"/>
  <c r="V99" i="11"/>
  <c r="V100" i="11"/>
  <c r="V101" i="11"/>
  <c r="V102" i="11"/>
  <c r="V103" i="11"/>
  <c r="V104" i="11"/>
  <c r="V105" i="11"/>
  <c r="V106" i="11"/>
  <c r="V107" i="11"/>
  <c r="V108" i="11"/>
  <c r="V109" i="11"/>
  <c r="V110" i="11"/>
  <c r="V111" i="11"/>
  <c r="V112" i="11"/>
  <c r="V113" i="11"/>
  <c r="V114" i="11"/>
  <c r="V115" i="11"/>
  <c r="V116" i="11"/>
  <c r="V117" i="11"/>
  <c r="V118" i="11"/>
  <c r="V119" i="11"/>
  <c r="V120" i="11"/>
  <c r="V121" i="11"/>
  <c r="V122" i="11"/>
  <c r="V123" i="11"/>
  <c r="V124" i="11"/>
  <c r="V125" i="11"/>
  <c r="V126" i="11"/>
  <c r="V127" i="11"/>
  <c r="V128" i="11"/>
  <c r="V129" i="11"/>
  <c r="V130" i="11"/>
  <c r="V131" i="11"/>
  <c r="V132" i="11"/>
  <c r="V133" i="11"/>
  <c r="V134" i="11"/>
  <c r="V135" i="11"/>
  <c r="V136" i="11"/>
  <c r="V137" i="11"/>
  <c r="V138" i="11"/>
  <c r="V139" i="11"/>
  <c r="V140" i="11"/>
  <c r="V141" i="11"/>
  <c r="V142" i="11"/>
  <c r="V143" i="11"/>
  <c r="V144" i="11"/>
  <c r="V145" i="11"/>
  <c r="V146" i="11"/>
  <c r="V147" i="11"/>
  <c r="V148" i="11"/>
  <c r="V149" i="11"/>
  <c r="V150" i="11"/>
  <c r="V151" i="11"/>
  <c r="V152" i="11"/>
  <c r="V153" i="11"/>
  <c r="V154" i="11"/>
  <c r="V155" i="11"/>
  <c r="V156" i="11"/>
  <c r="V157" i="11"/>
  <c r="V158" i="11"/>
  <c r="V159" i="11"/>
  <c r="V160" i="11"/>
  <c r="V161" i="11"/>
  <c r="V162" i="11"/>
  <c r="V163" i="11"/>
  <c r="V164" i="11"/>
  <c r="V165" i="11"/>
  <c r="V166" i="11"/>
  <c r="V167" i="11"/>
  <c r="V168" i="11"/>
  <c r="V169" i="11"/>
  <c r="V170" i="11"/>
  <c r="V171" i="11"/>
  <c r="V172" i="11"/>
  <c r="V173" i="11"/>
  <c r="V174" i="11"/>
  <c r="V175" i="11"/>
  <c r="V176" i="11"/>
  <c r="V177" i="11"/>
  <c r="V178" i="11"/>
  <c r="V179" i="11"/>
  <c r="V180" i="11"/>
  <c r="V181" i="11"/>
  <c r="V182" i="11"/>
  <c r="V183" i="11"/>
  <c r="V184" i="11"/>
  <c r="V185" i="11"/>
  <c r="V186" i="11"/>
  <c r="V187" i="11"/>
  <c r="V188" i="11"/>
  <c r="V189" i="11"/>
  <c r="V190" i="11"/>
  <c r="V191" i="11"/>
  <c r="V192" i="11"/>
  <c r="V193" i="11"/>
  <c r="V194" i="11"/>
  <c r="V195" i="11"/>
  <c r="V196" i="11"/>
  <c r="V197" i="11"/>
  <c r="V198" i="11"/>
  <c r="V199" i="11"/>
  <c r="V200" i="11"/>
  <c r="V201" i="11"/>
  <c r="V202" i="11"/>
  <c r="V203" i="11"/>
  <c r="V204" i="11"/>
  <c r="V205" i="11"/>
  <c r="V206" i="11"/>
  <c r="V207" i="11"/>
  <c r="V208" i="11"/>
  <c r="V209" i="11"/>
  <c r="V210" i="11"/>
  <c r="V211" i="11"/>
  <c r="V212" i="11"/>
  <c r="V213" i="11"/>
  <c r="V214" i="11"/>
  <c r="V215" i="11"/>
  <c r="V216" i="11"/>
  <c r="V217" i="11"/>
  <c r="V218" i="11"/>
  <c r="V219" i="11"/>
  <c r="V220" i="11"/>
  <c r="V221" i="11"/>
  <c r="V222" i="11"/>
  <c r="V223" i="11"/>
  <c r="V224" i="11"/>
  <c r="V225" i="11"/>
  <c r="V226" i="11"/>
  <c r="V17" i="11"/>
  <c r="O18" i="11"/>
  <c r="P18" i="11"/>
  <c r="Q18" i="11"/>
  <c r="R18" i="11"/>
  <c r="S18" i="11"/>
  <c r="T18" i="11"/>
  <c r="U18" i="11"/>
  <c r="O19" i="11"/>
  <c r="P19" i="11"/>
  <c r="Q19" i="11"/>
  <c r="R19" i="11"/>
  <c r="S19" i="11"/>
  <c r="T19" i="11"/>
  <c r="U19" i="11"/>
  <c r="O20" i="11"/>
  <c r="P20" i="11"/>
  <c r="Q20" i="11"/>
  <c r="R20" i="11"/>
  <c r="S20" i="11"/>
  <c r="T20" i="11"/>
  <c r="U20" i="11"/>
  <c r="O21" i="11"/>
  <c r="P21" i="11"/>
  <c r="Q21" i="11"/>
  <c r="R21" i="11"/>
  <c r="S21" i="11"/>
  <c r="T21" i="11"/>
  <c r="U21" i="11"/>
  <c r="O22" i="11"/>
  <c r="P22" i="11"/>
  <c r="Q22" i="11"/>
  <c r="R22" i="11"/>
  <c r="S22" i="11"/>
  <c r="T22" i="11"/>
  <c r="U22" i="11"/>
  <c r="O23" i="11"/>
  <c r="P23" i="11"/>
  <c r="Q23" i="11"/>
  <c r="R23" i="11"/>
  <c r="S23" i="11"/>
  <c r="T23" i="11"/>
  <c r="U23" i="11"/>
  <c r="O24" i="11"/>
  <c r="P24" i="11"/>
  <c r="Q24" i="11"/>
  <c r="R24" i="11"/>
  <c r="S24" i="11"/>
  <c r="T24" i="11"/>
  <c r="U24" i="11"/>
  <c r="O25" i="11"/>
  <c r="P25" i="11"/>
  <c r="Q25" i="11"/>
  <c r="R25" i="11"/>
  <c r="S25" i="11"/>
  <c r="T25" i="11"/>
  <c r="U25" i="11"/>
  <c r="O26" i="11"/>
  <c r="P26" i="11"/>
  <c r="Q26" i="11"/>
  <c r="R26" i="11"/>
  <c r="S26" i="11"/>
  <c r="T26" i="11"/>
  <c r="U26" i="11"/>
  <c r="O27" i="11"/>
  <c r="P27" i="11"/>
  <c r="Q27" i="11"/>
  <c r="R27" i="11"/>
  <c r="S27" i="11"/>
  <c r="T27" i="11"/>
  <c r="U27" i="11"/>
  <c r="O28" i="11"/>
  <c r="P28" i="11"/>
  <c r="Q28" i="11"/>
  <c r="R28" i="11"/>
  <c r="S28" i="11"/>
  <c r="T28" i="11"/>
  <c r="U28" i="11"/>
  <c r="O29" i="11"/>
  <c r="P29" i="11"/>
  <c r="Q29" i="11"/>
  <c r="R29" i="11"/>
  <c r="S29" i="11"/>
  <c r="T29" i="11"/>
  <c r="U29" i="11"/>
  <c r="O30" i="11"/>
  <c r="P30" i="11"/>
  <c r="Q30" i="11"/>
  <c r="R30" i="11"/>
  <c r="S30" i="11"/>
  <c r="T30" i="11"/>
  <c r="U30" i="11"/>
  <c r="O31" i="11"/>
  <c r="P31" i="11"/>
  <c r="Q31" i="11"/>
  <c r="R31" i="11"/>
  <c r="S31" i="11"/>
  <c r="T31" i="11"/>
  <c r="U31" i="11"/>
  <c r="O32" i="11"/>
  <c r="P32" i="11"/>
  <c r="Q32" i="11"/>
  <c r="R32" i="11"/>
  <c r="S32" i="11"/>
  <c r="T32" i="11"/>
  <c r="U32" i="11"/>
  <c r="O33" i="11"/>
  <c r="P33" i="11"/>
  <c r="Q33" i="11"/>
  <c r="R33" i="11"/>
  <c r="S33" i="11"/>
  <c r="T33" i="11"/>
  <c r="U33" i="11"/>
  <c r="O34" i="11"/>
  <c r="P34" i="11"/>
  <c r="Q34" i="11"/>
  <c r="R34" i="11"/>
  <c r="S34" i="11"/>
  <c r="T34" i="11"/>
  <c r="U34" i="11"/>
  <c r="O35" i="11"/>
  <c r="P35" i="11"/>
  <c r="Q35" i="11"/>
  <c r="R35" i="11"/>
  <c r="S35" i="11"/>
  <c r="T35" i="11"/>
  <c r="U35" i="11"/>
  <c r="O36" i="11"/>
  <c r="P36" i="11"/>
  <c r="Q36" i="11"/>
  <c r="R36" i="11"/>
  <c r="S36" i="11"/>
  <c r="T36" i="11"/>
  <c r="U36" i="11"/>
  <c r="O37" i="11"/>
  <c r="P37" i="11"/>
  <c r="Q37" i="11"/>
  <c r="R37" i="11"/>
  <c r="S37" i="11"/>
  <c r="T37" i="11"/>
  <c r="U37" i="11"/>
  <c r="O38" i="11"/>
  <c r="P38" i="11"/>
  <c r="Q38" i="11"/>
  <c r="R38" i="11"/>
  <c r="S38" i="11"/>
  <c r="T38" i="11"/>
  <c r="U38" i="11"/>
  <c r="O39" i="11"/>
  <c r="P39" i="11"/>
  <c r="Q39" i="11"/>
  <c r="R39" i="11"/>
  <c r="S39" i="11"/>
  <c r="T39" i="11"/>
  <c r="U39" i="11"/>
  <c r="O40" i="11"/>
  <c r="P40" i="11"/>
  <c r="Q40" i="11"/>
  <c r="R40" i="11"/>
  <c r="S40" i="11"/>
  <c r="T40" i="11"/>
  <c r="U40" i="11"/>
  <c r="O41" i="11"/>
  <c r="P41" i="11"/>
  <c r="Q41" i="11"/>
  <c r="R41" i="11"/>
  <c r="S41" i="11"/>
  <c r="T41" i="11"/>
  <c r="U41" i="11"/>
  <c r="O42" i="11"/>
  <c r="P42" i="11"/>
  <c r="Q42" i="11"/>
  <c r="R42" i="11"/>
  <c r="S42" i="11"/>
  <c r="T42" i="11"/>
  <c r="U42" i="11"/>
  <c r="O43" i="11"/>
  <c r="P43" i="11"/>
  <c r="Q43" i="11"/>
  <c r="R43" i="11"/>
  <c r="S43" i="11"/>
  <c r="T43" i="11"/>
  <c r="U43" i="11"/>
  <c r="O44" i="11"/>
  <c r="P44" i="11"/>
  <c r="Q44" i="11"/>
  <c r="R44" i="11"/>
  <c r="S44" i="11"/>
  <c r="T44" i="11"/>
  <c r="U44" i="11"/>
  <c r="O45" i="11"/>
  <c r="P45" i="11"/>
  <c r="Q45" i="11"/>
  <c r="R45" i="11"/>
  <c r="S45" i="11"/>
  <c r="T45" i="11"/>
  <c r="U45" i="11"/>
  <c r="O46" i="11"/>
  <c r="P46" i="11"/>
  <c r="Q46" i="11"/>
  <c r="R46" i="11"/>
  <c r="S46" i="11"/>
  <c r="T46" i="11"/>
  <c r="U46" i="11"/>
  <c r="O47" i="11"/>
  <c r="P47" i="11"/>
  <c r="Q47" i="11"/>
  <c r="R47" i="11"/>
  <c r="S47" i="11"/>
  <c r="T47" i="11"/>
  <c r="U47" i="11"/>
  <c r="O48" i="11"/>
  <c r="P48" i="11"/>
  <c r="Q48" i="11"/>
  <c r="R48" i="11"/>
  <c r="S48" i="11"/>
  <c r="T48" i="11"/>
  <c r="U48" i="11"/>
  <c r="O49" i="11"/>
  <c r="P49" i="11"/>
  <c r="Q49" i="11"/>
  <c r="R49" i="11"/>
  <c r="S49" i="11"/>
  <c r="T49" i="11"/>
  <c r="U49" i="11"/>
  <c r="O50" i="11"/>
  <c r="P50" i="11"/>
  <c r="Q50" i="11"/>
  <c r="R50" i="11"/>
  <c r="S50" i="11"/>
  <c r="T50" i="11"/>
  <c r="U50" i="11"/>
  <c r="O51" i="11"/>
  <c r="P51" i="11"/>
  <c r="Q51" i="11"/>
  <c r="R51" i="11"/>
  <c r="S51" i="11"/>
  <c r="T51" i="11"/>
  <c r="U51" i="11"/>
  <c r="O52" i="11"/>
  <c r="P52" i="11"/>
  <c r="Q52" i="11"/>
  <c r="R52" i="11"/>
  <c r="S52" i="11"/>
  <c r="T52" i="11"/>
  <c r="U52" i="11"/>
  <c r="O53" i="11"/>
  <c r="P53" i="11"/>
  <c r="Q53" i="11"/>
  <c r="R53" i="11"/>
  <c r="S53" i="11"/>
  <c r="T53" i="11"/>
  <c r="U53" i="11"/>
  <c r="O54" i="11"/>
  <c r="P54" i="11"/>
  <c r="Q54" i="11"/>
  <c r="R54" i="11"/>
  <c r="S54" i="11"/>
  <c r="T54" i="11"/>
  <c r="U54" i="11"/>
  <c r="O55" i="11"/>
  <c r="P55" i="11"/>
  <c r="Q55" i="11"/>
  <c r="R55" i="11"/>
  <c r="S55" i="11"/>
  <c r="T55" i="11"/>
  <c r="U55" i="11"/>
  <c r="O56" i="11"/>
  <c r="P56" i="11"/>
  <c r="Q56" i="11"/>
  <c r="R56" i="11"/>
  <c r="S56" i="11"/>
  <c r="T56" i="11"/>
  <c r="U56" i="11"/>
  <c r="O57" i="11"/>
  <c r="P57" i="11"/>
  <c r="Q57" i="11"/>
  <c r="R57" i="11"/>
  <c r="S57" i="11"/>
  <c r="T57" i="11"/>
  <c r="U57" i="11"/>
  <c r="O58" i="11"/>
  <c r="P58" i="11"/>
  <c r="Q58" i="11"/>
  <c r="R58" i="11"/>
  <c r="S58" i="11"/>
  <c r="T58" i="11"/>
  <c r="U58" i="11"/>
  <c r="O59" i="11"/>
  <c r="P59" i="11"/>
  <c r="Q59" i="11"/>
  <c r="R59" i="11"/>
  <c r="S59" i="11"/>
  <c r="T59" i="11"/>
  <c r="U59" i="11"/>
  <c r="O60" i="11"/>
  <c r="P60" i="11"/>
  <c r="Q60" i="11"/>
  <c r="R60" i="11"/>
  <c r="S60" i="11"/>
  <c r="T60" i="11"/>
  <c r="U60" i="11"/>
  <c r="O61" i="11"/>
  <c r="P61" i="11"/>
  <c r="Q61" i="11"/>
  <c r="R61" i="11"/>
  <c r="S61" i="11"/>
  <c r="T61" i="11"/>
  <c r="U61" i="11"/>
  <c r="O62" i="11"/>
  <c r="P62" i="11"/>
  <c r="Q62" i="11"/>
  <c r="R62" i="11"/>
  <c r="S62" i="11"/>
  <c r="T62" i="11"/>
  <c r="U62" i="11"/>
  <c r="O63" i="11"/>
  <c r="P63" i="11"/>
  <c r="Q63" i="11"/>
  <c r="R63" i="11"/>
  <c r="S63" i="11"/>
  <c r="T63" i="11"/>
  <c r="U63" i="11"/>
  <c r="O64" i="11"/>
  <c r="P64" i="11"/>
  <c r="Q64" i="11"/>
  <c r="R64" i="11"/>
  <c r="S64" i="11"/>
  <c r="T64" i="11"/>
  <c r="U64" i="11"/>
  <c r="O65" i="11"/>
  <c r="P65" i="11"/>
  <c r="Q65" i="11"/>
  <c r="R65" i="11"/>
  <c r="S65" i="11"/>
  <c r="T65" i="11"/>
  <c r="U65" i="11"/>
  <c r="O66" i="11"/>
  <c r="P66" i="11"/>
  <c r="Q66" i="11"/>
  <c r="R66" i="11"/>
  <c r="S66" i="11"/>
  <c r="T66" i="11"/>
  <c r="U66" i="11"/>
  <c r="O67" i="11"/>
  <c r="P67" i="11"/>
  <c r="Q67" i="11"/>
  <c r="R67" i="11"/>
  <c r="S67" i="11"/>
  <c r="T67" i="11"/>
  <c r="U67" i="11"/>
  <c r="O68" i="11"/>
  <c r="P68" i="11"/>
  <c r="Q68" i="11"/>
  <c r="R68" i="11"/>
  <c r="S68" i="11"/>
  <c r="T68" i="11"/>
  <c r="U68" i="11"/>
  <c r="O69" i="11"/>
  <c r="P69" i="11"/>
  <c r="Q69" i="11"/>
  <c r="R69" i="11"/>
  <c r="S69" i="11"/>
  <c r="T69" i="11"/>
  <c r="U69" i="11"/>
  <c r="O70" i="11"/>
  <c r="P70" i="11"/>
  <c r="Q70" i="11"/>
  <c r="R70" i="11"/>
  <c r="S70" i="11"/>
  <c r="T70" i="11"/>
  <c r="U70" i="11"/>
  <c r="O71" i="11"/>
  <c r="P71" i="11"/>
  <c r="Q71" i="11"/>
  <c r="R71" i="11"/>
  <c r="S71" i="11"/>
  <c r="T71" i="11"/>
  <c r="U71" i="11"/>
  <c r="O72" i="11"/>
  <c r="P72" i="11"/>
  <c r="Q72" i="11"/>
  <c r="R72" i="11"/>
  <c r="S72" i="11"/>
  <c r="T72" i="11"/>
  <c r="U72" i="11"/>
  <c r="O73" i="11"/>
  <c r="P73" i="11"/>
  <c r="Q73" i="11"/>
  <c r="R73" i="11"/>
  <c r="S73" i="11"/>
  <c r="T73" i="11"/>
  <c r="U73" i="11"/>
  <c r="O74" i="11"/>
  <c r="P74" i="11"/>
  <c r="Q74" i="11"/>
  <c r="R74" i="11"/>
  <c r="S74" i="11"/>
  <c r="T74" i="11"/>
  <c r="U74" i="11"/>
  <c r="O75" i="11"/>
  <c r="P75" i="11"/>
  <c r="Q75" i="11"/>
  <c r="R75" i="11"/>
  <c r="S75" i="11"/>
  <c r="T75" i="11"/>
  <c r="U75" i="11"/>
  <c r="O76" i="11"/>
  <c r="P76" i="11"/>
  <c r="Q76" i="11"/>
  <c r="R76" i="11"/>
  <c r="S76" i="11"/>
  <c r="T76" i="11"/>
  <c r="U76" i="11"/>
  <c r="O77" i="11"/>
  <c r="P77" i="11"/>
  <c r="Q77" i="11"/>
  <c r="R77" i="11"/>
  <c r="S77" i="11"/>
  <c r="T77" i="11"/>
  <c r="U77" i="11"/>
  <c r="O78" i="11"/>
  <c r="P78" i="11"/>
  <c r="Q78" i="11"/>
  <c r="R78" i="11"/>
  <c r="S78" i="11"/>
  <c r="T78" i="11"/>
  <c r="U78" i="11"/>
  <c r="O79" i="11"/>
  <c r="P79" i="11"/>
  <c r="Q79" i="11"/>
  <c r="R79" i="11"/>
  <c r="S79" i="11"/>
  <c r="T79" i="11"/>
  <c r="U79" i="11"/>
  <c r="O80" i="11"/>
  <c r="P80" i="11"/>
  <c r="Q80" i="11"/>
  <c r="R80" i="11"/>
  <c r="S80" i="11"/>
  <c r="T80" i="11"/>
  <c r="U80" i="11"/>
  <c r="O81" i="11"/>
  <c r="P81" i="11"/>
  <c r="Q81" i="11"/>
  <c r="R81" i="11"/>
  <c r="S81" i="11"/>
  <c r="T81" i="11"/>
  <c r="U81" i="11"/>
  <c r="O82" i="11"/>
  <c r="P82" i="11"/>
  <c r="Q82" i="11"/>
  <c r="R82" i="11"/>
  <c r="S82" i="11"/>
  <c r="T82" i="11"/>
  <c r="U82" i="11"/>
  <c r="O83" i="11"/>
  <c r="P83" i="11"/>
  <c r="Q83" i="11"/>
  <c r="R83" i="11"/>
  <c r="S83" i="11"/>
  <c r="T83" i="11"/>
  <c r="U83" i="11"/>
  <c r="O84" i="11"/>
  <c r="P84" i="11"/>
  <c r="Q84" i="11"/>
  <c r="R84" i="11"/>
  <c r="S84" i="11"/>
  <c r="T84" i="11"/>
  <c r="U84" i="11"/>
  <c r="O85" i="11"/>
  <c r="P85" i="11"/>
  <c r="Q85" i="11"/>
  <c r="R85" i="11"/>
  <c r="S85" i="11"/>
  <c r="T85" i="11"/>
  <c r="U85" i="11"/>
  <c r="O86" i="11"/>
  <c r="P86" i="11"/>
  <c r="Q86" i="11"/>
  <c r="R86" i="11"/>
  <c r="S86" i="11"/>
  <c r="T86" i="11"/>
  <c r="U86" i="11"/>
  <c r="O87" i="11"/>
  <c r="P87" i="11"/>
  <c r="Q87" i="11"/>
  <c r="R87" i="11"/>
  <c r="S87" i="11"/>
  <c r="T87" i="11"/>
  <c r="U87" i="11"/>
  <c r="O88" i="11"/>
  <c r="P88" i="11"/>
  <c r="Q88" i="11"/>
  <c r="R88" i="11"/>
  <c r="S88" i="11"/>
  <c r="T88" i="11"/>
  <c r="U88" i="11"/>
  <c r="O89" i="11"/>
  <c r="P89" i="11"/>
  <c r="Q89" i="11"/>
  <c r="R89" i="11"/>
  <c r="S89" i="11"/>
  <c r="T89" i="11"/>
  <c r="U89" i="11"/>
  <c r="O90" i="11"/>
  <c r="P90" i="11"/>
  <c r="Q90" i="11"/>
  <c r="R90" i="11"/>
  <c r="S90" i="11"/>
  <c r="T90" i="11"/>
  <c r="U90" i="11"/>
  <c r="O91" i="11"/>
  <c r="P91" i="11"/>
  <c r="Q91" i="11"/>
  <c r="R91" i="11"/>
  <c r="S91" i="11"/>
  <c r="T91" i="11"/>
  <c r="U91" i="11"/>
  <c r="O92" i="11"/>
  <c r="P92" i="11"/>
  <c r="Q92" i="11"/>
  <c r="R92" i="11"/>
  <c r="S92" i="11"/>
  <c r="T92" i="11"/>
  <c r="U92" i="11"/>
  <c r="O93" i="11"/>
  <c r="P93" i="11"/>
  <c r="Q93" i="11"/>
  <c r="R93" i="11"/>
  <c r="S93" i="11"/>
  <c r="T93" i="11"/>
  <c r="U93" i="11"/>
  <c r="O94" i="11"/>
  <c r="P94" i="11"/>
  <c r="Q94" i="11"/>
  <c r="R94" i="11"/>
  <c r="S94" i="11"/>
  <c r="T94" i="11"/>
  <c r="U94" i="11"/>
  <c r="O95" i="11"/>
  <c r="P95" i="11"/>
  <c r="Q95" i="11"/>
  <c r="R95" i="11"/>
  <c r="S95" i="11"/>
  <c r="T95" i="11"/>
  <c r="U95" i="11"/>
  <c r="O96" i="11"/>
  <c r="P96" i="11"/>
  <c r="Q96" i="11"/>
  <c r="R96" i="11"/>
  <c r="S96" i="11"/>
  <c r="T96" i="11"/>
  <c r="U96" i="11"/>
  <c r="O97" i="11"/>
  <c r="P97" i="11"/>
  <c r="Q97" i="11"/>
  <c r="R97" i="11"/>
  <c r="S97" i="11"/>
  <c r="T97" i="11"/>
  <c r="U97" i="11"/>
  <c r="O98" i="11"/>
  <c r="P98" i="11"/>
  <c r="Q98" i="11"/>
  <c r="R98" i="11"/>
  <c r="S98" i="11"/>
  <c r="T98" i="11"/>
  <c r="U98" i="11"/>
  <c r="O99" i="11"/>
  <c r="P99" i="11"/>
  <c r="Q99" i="11"/>
  <c r="R99" i="11"/>
  <c r="S99" i="11"/>
  <c r="T99" i="11"/>
  <c r="U99" i="11"/>
  <c r="O100" i="11"/>
  <c r="P100" i="11"/>
  <c r="Q100" i="11"/>
  <c r="R100" i="11"/>
  <c r="S100" i="11"/>
  <c r="T100" i="11"/>
  <c r="U100" i="11"/>
  <c r="O101" i="11"/>
  <c r="P101" i="11"/>
  <c r="Q101" i="11"/>
  <c r="R101" i="11"/>
  <c r="S101" i="11"/>
  <c r="T101" i="11"/>
  <c r="U101" i="11"/>
  <c r="O102" i="11"/>
  <c r="P102" i="11"/>
  <c r="Q102" i="11"/>
  <c r="R102" i="11"/>
  <c r="S102" i="11"/>
  <c r="T102" i="11"/>
  <c r="U102" i="11"/>
  <c r="O103" i="11"/>
  <c r="P103" i="11"/>
  <c r="Q103" i="11"/>
  <c r="R103" i="11"/>
  <c r="S103" i="11"/>
  <c r="T103" i="11"/>
  <c r="U103" i="11"/>
  <c r="O104" i="11"/>
  <c r="P104" i="11"/>
  <c r="Q104" i="11"/>
  <c r="R104" i="11"/>
  <c r="S104" i="11"/>
  <c r="T104" i="11"/>
  <c r="U104" i="11"/>
  <c r="O105" i="11"/>
  <c r="P105" i="11"/>
  <c r="Q105" i="11"/>
  <c r="R105" i="11"/>
  <c r="S105" i="11"/>
  <c r="T105" i="11"/>
  <c r="U105" i="11"/>
  <c r="O106" i="11"/>
  <c r="P106" i="11"/>
  <c r="Q106" i="11"/>
  <c r="R106" i="11"/>
  <c r="S106" i="11"/>
  <c r="T106" i="11"/>
  <c r="U106" i="11"/>
  <c r="O107" i="11"/>
  <c r="P107" i="11"/>
  <c r="Q107" i="11"/>
  <c r="R107" i="11"/>
  <c r="S107" i="11"/>
  <c r="T107" i="11"/>
  <c r="U107" i="11"/>
  <c r="O108" i="11"/>
  <c r="P108" i="11"/>
  <c r="Q108" i="11"/>
  <c r="R108" i="11"/>
  <c r="S108" i="11"/>
  <c r="T108" i="11"/>
  <c r="U108" i="11"/>
  <c r="O109" i="11"/>
  <c r="P109" i="11"/>
  <c r="Q109" i="11"/>
  <c r="R109" i="11"/>
  <c r="S109" i="11"/>
  <c r="T109" i="11"/>
  <c r="U109" i="11"/>
  <c r="O110" i="11"/>
  <c r="P110" i="11"/>
  <c r="Q110" i="11"/>
  <c r="R110" i="11"/>
  <c r="S110" i="11"/>
  <c r="T110" i="11"/>
  <c r="U110" i="11"/>
  <c r="O111" i="11"/>
  <c r="P111" i="11"/>
  <c r="Q111" i="11"/>
  <c r="R111" i="11"/>
  <c r="S111" i="11"/>
  <c r="T111" i="11"/>
  <c r="U111" i="11"/>
  <c r="O112" i="11"/>
  <c r="P112" i="11"/>
  <c r="Q112" i="11"/>
  <c r="R112" i="11"/>
  <c r="S112" i="11"/>
  <c r="T112" i="11"/>
  <c r="U112" i="11"/>
  <c r="O113" i="11"/>
  <c r="P113" i="11"/>
  <c r="Q113" i="11"/>
  <c r="R113" i="11"/>
  <c r="S113" i="11"/>
  <c r="T113" i="11"/>
  <c r="U113" i="11"/>
  <c r="O114" i="11"/>
  <c r="P114" i="11"/>
  <c r="Q114" i="11"/>
  <c r="R114" i="11"/>
  <c r="S114" i="11"/>
  <c r="T114" i="11"/>
  <c r="U114" i="11"/>
  <c r="O115" i="11"/>
  <c r="P115" i="11"/>
  <c r="Q115" i="11"/>
  <c r="R115" i="11"/>
  <c r="S115" i="11"/>
  <c r="T115" i="11"/>
  <c r="U115" i="11"/>
  <c r="O116" i="11"/>
  <c r="P116" i="11"/>
  <c r="Q116" i="11"/>
  <c r="R116" i="11"/>
  <c r="S116" i="11"/>
  <c r="T116" i="11"/>
  <c r="U116" i="11"/>
  <c r="O117" i="11"/>
  <c r="P117" i="11"/>
  <c r="Q117" i="11"/>
  <c r="R117" i="11"/>
  <c r="S117" i="11"/>
  <c r="T117" i="11"/>
  <c r="U117" i="11"/>
  <c r="O118" i="11"/>
  <c r="P118" i="11"/>
  <c r="Q118" i="11"/>
  <c r="R118" i="11"/>
  <c r="S118" i="11"/>
  <c r="T118" i="11"/>
  <c r="U118" i="11"/>
  <c r="O119" i="11"/>
  <c r="P119" i="11"/>
  <c r="Q119" i="11"/>
  <c r="R119" i="11"/>
  <c r="S119" i="11"/>
  <c r="T119" i="11"/>
  <c r="U119" i="11"/>
  <c r="O120" i="11"/>
  <c r="P120" i="11"/>
  <c r="Q120" i="11"/>
  <c r="R120" i="11"/>
  <c r="S120" i="11"/>
  <c r="T120" i="11"/>
  <c r="U120" i="11"/>
  <c r="O121" i="11"/>
  <c r="P121" i="11"/>
  <c r="Q121" i="11"/>
  <c r="R121" i="11"/>
  <c r="S121" i="11"/>
  <c r="T121" i="11"/>
  <c r="U121" i="11"/>
  <c r="O122" i="11"/>
  <c r="P122" i="11"/>
  <c r="Q122" i="11"/>
  <c r="R122" i="11"/>
  <c r="S122" i="11"/>
  <c r="T122" i="11"/>
  <c r="U122" i="11"/>
  <c r="O123" i="11"/>
  <c r="P123" i="11"/>
  <c r="Q123" i="11"/>
  <c r="R123" i="11"/>
  <c r="S123" i="11"/>
  <c r="T123" i="11"/>
  <c r="U123" i="11"/>
  <c r="O124" i="11"/>
  <c r="P124" i="11"/>
  <c r="Q124" i="11"/>
  <c r="R124" i="11"/>
  <c r="S124" i="11"/>
  <c r="T124" i="11"/>
  <c r="U124" i="11"/>
  <c r="O125" i="11"/>
  <c r="P125" i="11"/>
  <c r="Q125" i="11"/>
  <c r="R125" i="11"/>
  <c r="S125" i="11"/>
  <c r="T125" i="11"/>
  <c r="U125" i="11"/>
  <c r="O126" i="11"/>
  <c r="P126" i="11"/>
  <c r="Q126" i="11"/>
  <c r="R126" i="11"/>
  <c r="S126" i="11"/>
  <c r="T126" i="11"/>
  <c r="U126" i="11"/>
  <c r="O127" i="11"/>
  <c r="P127" i="11"/>
  <c r="Q127" i="11"/>
  <c r="R127" i="11"/>
  <c r="S127" i="11"/>
  <c r="T127" i="11"/>
  <c r="U127" i="11"/>
  <c r="O128" i="11"/>
  <c r="P128" i="11"/>
  <c r="Q128" i="11"/>
  <c r="R128" i="11"/>
  <c r="S128" i="11"/>
  <c r="T128" i="11"/>
  <c r="U128" i="11"/>
  <c r="O129" i="11"/>
  <c r="P129" i="11"/>
  <c r="Q129" i="11"/>
  <c r="R129" i="11"/>
  <c r="S129" i="11"/>
  <c r="T129" i="11"/>
  <c r="U129" i="11"/>
  <c r="O130" i="11"/>
  <c r="P130" i="11"/>
  <c r="Q130" i="11"/>
  <c r="R130" i="11"/>
  <c r="S130" i="11"/>
  <c r="T130" i="11"/>
  <c r="U130" i="11"/>
  <c r="O131" i="11"/>
  <c r="P131" i="11"/>
  <c r="Q131" i="11"/>
  <c r="R131" i="11"/>
  <c r="S131" i="11"/>
  <c r="T131" i="11"/>
  <c r="U131" i="11"/>
  <c r="O132" i="11"/>
  <c r="P132" i="11"/>
  <c r="Q132" i="11"/>
  <c r="R132" i="11"/>
  <c r="S132" i="11"/>
  <c r="T132" i="11"/>
  <c r="U132" i="11"/>
  <c r="O133" i="11"/>
  <c r="P133" i="11"/>
  <c r="Q133" i="11"/>
  <c r="R133" i="11"/>
  <c r="S133" i="11"/>
  <c r="T133" i="11"/>
  <c r="U133" i="11"/>
  <c r="O134" i="11"/>
  <c r="P134" i="11"/>
  <c r="Q134" i="11"/>
  <c r="R134" i="11"/>
  <c r="S134" i="11"/>
  <c r="T134" i="11"/>
  <c r="U134" i="11"/>
  <c r="O135" i="11"/>
  <c r="P135" i="11"/>
  <c r="Q135" i="11"/>
  <c r="R135" i="11"/>
  <c r="S135" i="11"/>
  <c r="T135" i="11"/>
  <c r="U135" i="11"/>
  <c r="O136" i="11"/>
  <c r="P136" i="11"/>
  <c r="Q136" i="11"/>
  <c r="R136" i="11"/>
  <c r="S136" i="11"/>
  <c r="T136" i="11"/>
  <c r="U136" i="11"/>
  <c r="O137" i="11"/>
  <c r="P137" i="11"/>
  <c r="Q137" i="11"/>
  <c r="R137" i="11"/>
  <c r="S137" i="11"/>
  <c r="T137" i="11"/>
  <c r="U137" i="11"/>
  <c r="O138" i="11"/>
  <c r="P138" i="11"/>
  <c r="Q138" i="11"/>
  <c r="R138" i="11"/>
  <c r="S138" i="11"/>
  <c r="T138" i="11"/>
  <c r="U138" i="11"/>
  <c r="O139" i="11"/>
  <c r="P139" i="11"/>
  <c r="Q139" i="11"/>
  <c r="R139" i="11"/>
  <c r="S139" i="11"/>
  <c r="T139" i="11"/>
  <c r="U139" i="11"/>
  <c r="O140" i="11"/>
  <c r="P140" i="11"/>
  <c r="Q140" i="11"/>
  <c r="R140" i="11"/>
  <c r="S140" i="11"/>
  <c r="T140" i="11"/>
  <c r="U140" i="11"/>
  <c r="O141" i="11"/>
  <c r="P141" i="11"/>
  <c r="Q141" i="11"/>
  <c r="R141" i="11"/>
  <c r="S141" i="11"/>
  <c r="T141" i="11"/>
  <c r="U141" i="11"/>
  <c r="O142" i="11"/>
  <c r="P142" i="11"/>
  <c r="Q142" i="11"/>
  <c r="R142" i="11"/>
  <c r="S142" i="11"/>
  <c r="T142" i="11"/>
  <c r="U142" i="11"/>
  <c r="O143" i="11"/>
  <c r="P143" i="11"/>
  <c r="Q143" i="11"/>
  <c r="R143" i="11"/>
  <c r="S143" i="11"/>
  <c r="T143" i="11"/>
  <c r="U143" i="11"/>
  <c r="O144" i="11"/>
  <c r="P144" i="11"/>
  <c r="Q144" i="11"/>
  <c r="R144" i="11"/>
  <c r="S144" i="11"/>
  <c r="T144" i="11"/>
  <c r="U144" i="11"/>
  <c r="O145" i="11"/>
  <c r="P145" i="11"/>
  <c r="Q145" i="11"/>
  <c r="R145" i="11"/>
  <c r="S145" i="11"/>
  <c r="T145" i="11"/>
  <c r="U145" i="11"/>
  <c r="O146" i="11"/>
  <c r="P146" i="11"/>
  <c r="Q146" i="11"/>
  <c r="R146" i="11"/>
  <c r="S146" i="11"/>
  <c r="T146" i="11"/>
  <c r="U146" i="11"/>
  <c r="O147" i="11"/>
  <c r="P147" i="11"/>
  <c r="Q147" i="11"/>
  <c r="R147" i="11"/>
  <c r="S147" i="11"/>
  <c r="T147" i="11"/>
  <c r="U147" i="11"/>
  <c r="O148" i="11"/>
  <c r="P148" i="11"/>
  <c r="Q148" i="11"/>
  <c r="R148" i="11"/>
  <c r="S148" i="11"/>
  <c r="T148" i="11"/>
  <c r="U148" i="11"/>
  <c r="O149" i="11"/>
  <c r="P149" i="11"/>
  <c r="Q149" i="11"/>
  <c r="R149" i="11"/>
  <c r="S149" i="11"/>
  <c r="T149" i="11"/>
  <c r="U149" i="11"/>
  <c r="O150" i="11"/>
  <c r="P150" i="11"/>
  <c r="Q150" i="11"/>
  <c r="R150" i="11"/>
  <c r="S150" i="11"/>
  <c r="T150" i="11"/>
  <c r="U150" i="11"/>
  <c r="O151" i="11"/>
  <c r="P151" i="11"/>
  <c r="Q151" i="11"/>
  <c r="R151" i="11"/>
  <c r="S151" i="11"/>
  <c r="T151" i="11"/>
  <c r="U151" i="11"/>
  <c r="O152" i="11"/>
  <c r="P152" i="11"/>
  <c r="Q152" i="11"/>
  <c r="R152" i="11"/>
  <c r="S152" i="11"/>
  <c r="T152" i="11"/>
  <c r="U152" i="11"/>
  <c r="O153" i="11"/>
  <c r="P153" i="11"/>
  <c r="Q153" i="11"/>
  <c r="R153" i="11"/>
  <c r="S153" i="11"/>
  <c r="T153" i="11"/>
  <c r="U153" i="11"/>
  <c r="O154" i="11"/>
  <c r="P154" i="11"/>
  <c r="Q154" i="11"/>
  <c r="R154" i="11"/>
  <c r="S154" i="11"/>
  <c r="T154" i="11"/>
  <c r="U154" i="11"/>
  <c r="O155" i="11"/>
  <c r="P155" i="11"/>
  <c r="Q155" i="11"/>
  <c r="R155" i="11"/>
  <c r="S155" i="11"/>
  <c r="T155" i="11"/>
  <c r="U155" i="11"/>
  <c r="O156" i="11"/>
  <c r="P156" i="11"/>
  <c r="Q156" i="11"/>
  <c r="R156" i="11"/>
  <c r="S156" i="11"/>
  <c r="T156" i="11"/>
  <c r="U156" i="11"/>
  <c r="O157" i="11"/>
  <c r="P157" i="11"/>
  <c r="Q157" i="11"/>
  <c r="R157" i="11"/>
  <c r="S157" i="11"/>
  <c r="T157" i="11"/>
  <c r="U157" i="11"/>
  <c r="O158" i="11"/>
  <c r="P158" i="11"/>
  <c r="Q158" i="11"/>
  <c r="R158" i="11"/>
  <c r="S158" i="11"/>
  <c r="T158" i="11"/>
  <c r="U158" i="11"/>
  <c r="O159" i="11"/>
  <c r="P159" i="11"/>
  <c r="Q159" i="11"/>
  <c r="R159" i="11"/>
  <c r="S159" i="11"/>
  <c r="T159" i="11"/>
  <c r="U159" i="11"/>
  <c r="O160" i="11"/>
  <c r="P160" i="11"/>
  <c r="Q160" i="11"/>
  <c r="R160" i="11"/>
  <c r="S160" i="11"/>
  <c r="T160" i="11"/>
  <c r="U160" i="11"/>
  <c r="O161" i="11"/>
  <c r="P161" i="11"/>
  <c r="Q161" i="11"/>
  <c r="R161" i="11"/>
  <c r="S161" i="11"/>
  <c r="T161" i="11"/>
  <c r="U161" i="11"/>
  <c r="O162" i="11"/>
  <c r="P162" i="11"/>
  <c r="Q162" i="11"/>
  <c r="R162" i="11"/>
  <c r="S162" i="11"/>
  <c r="T162" i="11"/>
  <c r="U162" i="11"/>
  <c r="O163" i="11"/>
  <c r="P163" i="11"/>
  <c r="Q163" i="11"/>
  <c r="R163" i="11"/>
  <c r="S163" i="11"/>
  <c r="T163" i="11"/>
  <c r="U163" i="11"/>
  <c r="O164" i="11"/>
  <c r="P164" i="11"/>
  <c r="Q164" i="11"/>
  <c r="R164" i="11"/>
  <c r="S164" i="11"/>
  <c r="T164" i="11"/>
  <c r="U164" i="11"/>
  <c r="O165" i="11"/>
  <c r="P165" i="11"/>
  <c r="Q165" i="11"/>
  <c r="R165" i="11"/>
  <c r="S165" i="11"/>
  <c r="T165" i="11"/>
  <c r="U165" i="11"/>
  <c r="O166" i="11"/>
  <c r="P166" i="11"/>
  <c r="Q166" i="11"/>
  <c r="R166" i="11"/>
  <c r="S166" i="11"/>
  <c r="T166" i="11"/>
  <c r="U166" i="11"/>
  <c r="O167" i="11"/>
  <c r="P167" i="11"/>
  <c r="Q167" i="11"/>
  <c r="R167" i="11"/>
  <c r="S167" i="11"/>
  <c r="T167" i="11"/>
  <c r="U167" i="11"/>
  <c r="O168" i="11"/>
  <c r="P168" i="11"/>
  <c r="Q168" i="11"/>
  <c r="R168" i="11"/>
  <c r="S168" i="11"/>
  <c r="T168" i="11"/>
  <c r="U168" i="11"/>
  <c r="O169" i="11"/>
  <c r="P169" i="11"/>
  <c r="Q169" i="11"/>
  <c r="R169" i="11"/>
  <c r="S169" i="11"/>
  <c r="T169" i="11"/>
  <c r="U169" i="11"/>
  <c r="O170" i="11"/>
  <c r="P170" i="11"/>
  <c r="Q170" i="11"/>
  <c r="R170" i="11"/>
  <c r="S170" i="11"/>
  <c r="T170" i="11"/>
  <c r="U170" i="11"/>
  <c r="O171" i="11"/>
  <c r="P171" i="11"/>
  <c r="Q171" i="11"/>
  <c r="R171" i="11"/>
  <c r="S171" i="11"/>
  <c r="T171" i="11"/>
  <c r="U171" i="11"/>
  <c r="O172" i="11"/>
  <c r="P172" i="11"/>
  <c r="Q172" i="11"/>
  <c r="R172" i="11"/>
  <c r="S172" i="11"/>
  <c r="T172" i="11"/>
  <c r="U172" i="11"/>
  <c r="O173" i="11"/>
  <c r="P173" i="11"/>
  <c r="Q173" i="11"/>
  <c r="R173" i="11"/>
  <c r="S173" i="11"/>
  <c r="T173" i="11"/>
  <c r="U173" i="11"/>
  <c r="O174" i="11"/>
  <c r="P174" i="11"/>
  <c r="Q174" i="11"/>
  <c r="R174" i="11"/>
  <c r="S174" i="11"/>
  <c r="T174" i="11"/>
  <c r="U174" i="11"/>
  <c r="O175" i="11"/>
  <c r="P175" i="11"/>
  <c r="Q175" i="11"/>
  <c r="R175" i="11"/>
  <c r="S175" i="11"/>
  <c r="T175" i="11"/>
  <c r="U175" i="11"/>
  <c r="O176" i="11"/>
  <c r="P176" i="11"/>
  <c r="Q176" i="11"/>
  <c r="R176" i="11"/>
  <c r="S176" i="11"/>
  <c r="T176" i="11"/>
  <c r="U176" i="11"/>
  <c r="O177" i="11"/>
  <c r="P177" i="11"/>
  <c r="Q177" i="11"/>
  <c r="R177" i="11"/>
  <c r="S177" i="11"/>
  <c r="T177" i="11"/>
  <c r="U177" i="11"/>
  <c r="O178" i="11"/>
  <c r="P178" i="11"/>
  <c r="Q178" i="11"/>
  <c r="R178" i="11"/>
  <c r="S178" i="11"/>
  <c r="T178" i="11"/>
  <c r="U178" i="11"/>
  <c r="O179" i="11"/>
  <c r="P179" i="11"/>
  <c r="Q179" i="11"/>
  <c r="R179" i="11"/>
  <c r="S179" i="11"/>
  <c r="T179" i="11"/>
  <c r="U179" i="11"/>
  <c r="O180" i="11"/>
  <c r="P180" i="11"/>
  <c r="Q180" i="11"/>
  <c r="R180" i="11"/>
  <c r="S180" i="11"/>
  <c r="T180" i="11"/>
  <c r="U180" i="11"/>
  <c r="O181" i="11"/>
  <c r="P181" i="11"/>
  <c r="Q181" i="11"/>
  <c r="R181" i="11"/>
  <c r="S181" i="11"/>
  <c r="T181" i="11"/>
  <c r="U181" i="11"/>
  <c r="O182" i="11"/>
  <c r="P182" i="11"/>
  <c r="Q182" i="11"/>
  <c r="R182" i="11"/>
  <c r="S182" i="11"/>
  <c r="T182" i="11"/>
  <c r="U182" i="11"/>
  <c r="O183" i="11"/>
  <c r="P183" i="11"/>
  <c r="Q183" i="11"/>
  <c r="R183" i="11"/>
  <c r="S183" i="11"/>
  <c r="T183" i="11"/>
  <c r="U183" i="11"/>
  <c r="O184" i="11"/>
  <c r="P184" i="11"/>
  <c r="Q184" i="11"/>
  <c r="R184" i="11"/>
  <c r="S184" i="11"/>
  <c r="T184" i="11"/>
  <c r="U184" i="11"/>
  <c r="O185" i="11"/>
  <c r="P185" i="11"/>
  <c r="Q185" i="11"/>
  <c r="R185" i="11"/>
  <c r="S185" i="11"/>
  <c r="T185" i="11"/>
  <c r="U185" i="11"/>
  <c r="O186" i="11"/>
  <c r="P186" i="11"/>
  <c r="Q186" i="11"/>
  <c r="R186" i="11"/>
  <c r="S186" i="11"/>
  <c r="T186" i="11"/>
  <c r="U186" i="11"/>
  <c r="O187" i="11"/>
  <c r="P187" i="11"/>
  <c r="Q187" i="11"/>
  <c r="R187" i="11"/>
  <c r="S187" i="11"/>
  <c r="T187" i="11"/>
  <c r="U187" i="11"/>
  <c r="O188" i="11"/>
  <c r="P188" i="11"/>
  <c r="Q188" i="11"/>
  <c r="R188" i="11"/>
  <c r="S188" i="11"/>
  <c r="T188" i="11"/>
  <c r="U188" i="11"/>
  <c r="O189" i="11"/>
  <c r="P189" i="11"/>
  <c r="Q189" i="11"/>
  <c r="R189" i="11"/>
  <c r="S189" i="11"/>
  <c r="T189" i="11"/>
  <c r="U189" i="11"/>
  <c r="O190" i="11"/>
  <c r="P190" i="11"/>
  <c r="Q190" i="11"/>
  <c r="R190" i="11"/>
  <c r="S190" i="11"/>
  <c r="T190" i="11"/>
  <c r="U190" i="11"/>
  <c r="O191" i="11"/>
  <c r="P191" i="11"/>
  <c r="Q191" i="11"/>
  <c r="R191" i="11"/>
  <c r="S191" i="11"/>
  <c r="T191" i="11"/>
  <c r="U191" i="11"/>
  <c r="O192" i="11"/>
  <c r="P192" i="11"/>
  <c r="Q192" i="11"/>
  <c r="R192" i="11"/>
  <c r="S192" i="11"/>
  <c r="T192" i="11"/>
  <c r="U192" i="11"/>
  <c r="O193" i="11"/>
  <c r="P193" i="11"/>
  <c r="Q193" i="11"/>
  <c r="R193" i="11"/>
  <c r="S193" i="11"/>
  <c r="T193" i="11"/>
  <c r="U193" i="11"/>
  <c r="O194" i="11"/>
  <c r="P194" i="11"/>
  <c r="Q194" i="11"/>
  <c r="R194" i="11"/>
  <c r="S194" i="11"/>
  <c r="T194" i="11"/>
  <c r="U194" i="11"/>
  <c r="O195" i="11"/>
  <c r="P195" i="11"/>
  <c r="Q195" i="11"/>
  <c r="R195" i="11"/>
  <c r="S195" i="11"/>
  <c r="T195" i="11"/>
  <c r="U195" i="11"/>
  <c r="O196" i="11"/>
  <c r="P196" i="11"/>
  <c r="Q196" i="11"/>
  <c r="R196" i="11"/>
  <c r="S196" i="11"/>
  <c r="T196" i="11"/>
  <c r="U196" i="11"/>
  <c r="O197" i="11"/>
  <c r="P197" i="11"/>
  <c r="Q197" i="11"/>
  <c r="R197" i="11"/>
  <c r="S197" i="11"/>
  <c r="T197" i="11"/>
  <c r="U197" i="11"/>
  <c r="O198" i="11"/>
  <c r="P198" i="11"/>
  <c r="Q198" i="11"/>
  <c r="R198" i="11"/>
  <c r="S198" i="11"/>
  <c r="T198" i="11"/>
  <c r="U198" i="11"/>
  <c r="O199" i="11"/>
  <c r="P199" i="11"/>
  <c r="Q199" i="11"/>
  <c r="R199" i="11"/>
  <c r="S199" i="11"/>
  <c r="T199" i="11"/>
  <c r="U199" i="11"/>
  <c r="O200" i="11"/>
  <c r="P200" i="11"/>
  <c r="Q200" i="11"/>
  <c r="R200" i="11"/>
  <c r="S200" i="11"/>
  <c r="T200" i="11"/>
  <c r="U200" i="11"/>
  <c r="O201" i="11"/>
  <c r="P201" i="11"/>
  <c r="Q201" i="11"/>
  <c r="R201" i="11"/>
  <c r="S201" i="11"/>
  <c r="T201" i="11"/>
  <c r="U201" i="11"/>
  <c r="O202" i="11"/>
  <c r="P202" i="11"/>
  <c r="Q202" i="11"/>
  <c r="R202" i="11"/>
  <c r="S202" i="11"/>
  <c r="T202" i="11"/>
  <c r="U202" i="11"/>
  <c r="O203" i="11"/>
  <c r="P203" i="11"/>
  <c r="Q203" i="11"/>
  <c r="R203" i="11"/>
  <c r="S203" i="11"/>
  <c r="T203" i="11"/>
  <c r="U203" i="11"/>
  <c r="O204" i="11"/>
  <c r="P204" i="11"/>
  <c r="Q204" i="11"/>
  <c r="R204" i="11"/>
  <c r="S204" i="11"/>
  <c r="T204" i="11"/>
  <c r="U204" i="11"/>
  <c r="O205" i="11"/>
  <c r="P205" i="11"/>
  <c r="Q205" i="11"/>
  <c r="R205" i="11"/>
  <c r="S205" i="11"/>
  <c r="T205" i="11"/>
  <c r="U205" i="11"/>
  <c r="O206" i="11"/>
  <c r="P206" i="11"/>
  <c r="Q206" i="11"/>
  <c r="R206" i="11"/>
  <c r="S206" i="11"/>
  <c r="T206" i="11"/>
  <c r="U206" i="11"/>
  <c r="O207" i="11"/>
  <c r="P207" i="11"/>
  <c r="Q207" i="11"/>
  <c r="R207" i="11"/>
  <c r="S207" i="11"/>
  <c r="T207" i="11"/>
  <c r="U207" i="11"/>
  <c r="O208" i="11"/>
  <c r="P208" i="11"/>
  <c r="Q208" i="11"/>
  <c r="R208" i="11"/>
  <c r="S208" i="11"/>
  <c r="T208" i="11"/>
  <c r="U208" i="11"/>
  <c r="O209" i="11"/>
  <c r="P209" i="11"/>
  <c r="Q209" i="11"/>
  <c r="R209" i="11"/>
  <c r="S209" i="11"/>
  <c r="T209" i="11"/>
  <c r="U209" i="11"/>
  <c r="O210" i="11"/>
  <c r="P210" i="11"/>
  <c r="Q210" i="11"/>
  <c r="R210" i="11"/>
  <c r="S210" i="11"/>
  <c r="T210" i="11"/>
  <c r="U210" i="11"/>
  <c r="O211" i="11"/>
  <c r="P211" i="11"/>
  <c r="Q211" i="11"/>
  <c r="R211" i="11"/>
  <c r="S211" i="11"/>
  <c r="T211" i="11"/>
  <c r="U211" i="11"/>
  <c r="O212" i="11"/>
  <c r="P212" i="11"/>
  <c r="Q212" i="11"/>
  <c r="R212" i="11"/>
  <c r="S212" i="11"/>
  <c r="T212" i="11"/>
  <c r="U212" i="11"/>
  <c r="O213" i="11"/>
  <c r="P213" i="11"/>
  <c r="Q213" i="11"/>
  <c r="R213" i="11"/>
  <c r="S213" i="11"/>
  <c r="T213" i="11"/>
  <c r="U213" i="11"/>
  <c r="O214" i="11"/>
  <c r="P214" i="11"/>
  <c r="Q214" i="11"/>
  <c r="R214" i="11"/>
  <c r="S214" i="11"/>
  <c r="T214" i="11"/>
  <c r="U214" i="11"/>
  <c r="O215" i="11"/>
  <c r="P215" i="11"/>
  <c r="Q215" i="11"/>
  <c r="R215" i="11"/>
  <c r="S215" i="11"/>
  <c r="T215" i="11"/>
  <c r="U215" i="11"/>
  <c r="O216" i="11"/>
  <c r="P216" i="11"/>
  <c r="Q216" i="11"/>
  <c r="R216" i="11"/>
  <c r="S216" i="11"/>
  <c r="T216" i="11"/>
  <c r="U216" i="11"/>
  <c r="O217" i="11"/>
  <c r="P217" i="11"/>
  <c r="Q217" i="11"/>
  <c r="R217" i="11"/>
  <c r="S217" i="11"/>
  <c r="T217" i="11"/>
  <c r="U217" i="11"/>
  <c r="O218" i="11"/>
  <c r="P218" i="11"/>
  <c r="Q218" i="11"/>
  <c r="R218" i="11"/>
  <c r="S218" i="11"/>
  <c r="T218" i="11"/>
  <c r="U218" i="11"/>
  <c r="O219" i="11"/>
  <c r="P219" i="11"/>
  <c r="Q219" i="11"/>
  <c r="R219" i="11"/>
  <c r="S219" i="11"/>
  <c r="T219" i="11"/>
  <c r="U219" i="11"/>
  <c r="O220" i="11"/>
  <c r="P220" i="11"/>
  <c r="Q220" i="11"/>
  <c r="R220" i="11"/>
  <c r="S220" i="11"/>
  <c r="T220" i="11"/>
  <c r="U220" i="11"/>
  <c r="O221" i="11"/>
  <c r="P221" i="11"/>
  <c r="Q221" i="11"/>
  <c r="R221" i="11"/>
  <c r="S221" i="11"/>
  <c r="T221" i="11"/>
  <c r="U221" i="11"/>
  <c r="O222" i="11"/>
  <c r="P222" i="11"/>
  <c r="Q222" i="11"/>
  <c r="R222" i="11"/>
  <c r="S222" i="11"/>
  <c r="T222" i="11"/>
  <c r="U222" i="11"/>
  <c r="O223" i="11"/>
  <c r="P223" i="11"/>
  <c r="Q223" i="11"/>
  <c r="R223" i="11"/>
  <c r="S223" i="11"/>
  <c r="T223" i="11"/>
  <c r="U223" i="11"/>
  <c r="O224" i="11"/>
  <c r="P224" i="11"/>
  <c r="Q224" i="11"/>
  <c r="R224" i="11"/>
  <c r="S224" i="11"/>
  <c r="T224" i="11"/>
  <c r="U224" i="11"/>
  <c r="O225" i="11"/>
  <c r="P225" i="11"/>
  <c r="Q225" i="11"/>
  <c r="R225" i="11"/>
  <c r="S225" i="11"/>
  <c r="T225" i="11"/>
  <c r="U225" i="11"/>
  <c r="O226" i="11"/>
  <c r="P226" i="11"/>
  <c r="Q226" i="11"/>
  <c r="R226" i="11"/>
  <c r="S226" i="11"/>
  <c r="T226" i="11"/>
  <c r="U226" i="11"/>
  <c r="P17" i="11"/>
  <c r="Q17" i="11"/>
  <c r="R17" i="11"/>
  <c r="S17" i="11"/>
  <c r="T17" i="11"/>
  <c r="U17" i="11"/>
  <c r="O17" i="11"/>
  <c r="L18" i="11"/>
  <c r="L19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L37" i="11" s="1"/>
  <c r="L38" i="11" s="1"/>
  <c r="L39" i="11" s="1"/>
  <c r="L40" i="11" s="1"/>
  <c r="L41" i="11" s="1"/>
  <c r="L42" i="11" s="1"/>
  <c r="L43" i="11" s="1"/>
  <c r="L44" i="11" s="1"/>
  <c r="L45" i="11" s="1"/>
  <c r="L46" i="11" s="1"/>
  <c r="L47" i="11" s="1"/>
  <c r="L48" i="11" s="1"/>
  <c r="L49" i="11" s="1"/>
  <c r="L50" i="11" s="1"/>
  <c r="L51" i="11" s="1"/>
  <c r="L52" i="11" s="1"/>
  <c r="L53" i="11" s="1"/>
  <c r="L54" i="11" s="1"/>
  <c r="L55" i="11" s="1"/>
  <c r="L56" i="11" s="1"/>
  <c r="L57" i="11" s="1"/>
  <c r="L58" i="11" s="1"/>
  <c r="L59" i="11" s="1"/>
  <c r="L60" i="11" s="1"/>
  <c r="L61" i="11" s="1"/>
  <c r="L62" i="11" s="1"/>
  <c r="L63" i="11" s="1"/>
  <c r="L64" i="11" s="1"/>
  <c r="L65" i="11" s="1"/>
  <c r="L66" i="11" s="1"/>
  <c r="L67" i="11" s="1"/>
  <c r="L68" i="11" s="1"/>
  <c r="L69" i="11" s="1"/>
  <c r="L70" i="11" s="1"/>
  <c r="L71" i="11" s="1"/>
  <c r="L72" i="11" s="1"/>
  <c r="L73" i="11" s="1"/>
  <c r="L74" i="11" s="1"/>
  <c r="L75" i="11" s="1"/>
  <c r="L76" i="11" s="1"/>
  <c r="L77" i="11" s="1"/>
  <c r="L78" i="11" s="1"/>
  <c r="L79" i="11" s="1"/>
  <c r="L80" i="11" s="1"/>
  <c r="L81" i="11" s="1"/>
  <c r="L82" i="11" s="1"/>
  <c r="L83" i="11" s="1"/>
  <c r="L84" i="11" s="1"/>
  <c r="L85" i="11" s="1"/>
  <c r="L86" i="11" s="1"/>
  <c r="L87" i="11" s="1"/>
  <c r="L88" i="11" s="1"/>
  <c r="L89" i="11" s="1"/>
  <c r="L90" i="11" s="1"/>
  <c r="L91" i="11" s="1"/>
  <c r="L92" i="11" s="1"/>
  <c r="L93" i="11" s="1"/>
  <c r="L94" i="11" s="1"/>
  <c r="L95" i="11" s="1"/>
  <c r="L96" i="11" s="1"/>
  <c r="L97" i="11" s="1"/>
  <c r="L98" i="11" s="1"/>
  <c r="L99" i="11" s="1"/>
  <c r="L100" i="11" s="1"/>
  <c r="L101" i="11" s="1"/>
  <c r="L102" i="11" s="1"/>
  <c r="L103" i="11" s="1"/>
  <c r="L104" i="11" s="1"/>
  <c r="L105" i="11" s="1"/>
  <c r="L106" i="11" s="1"/>
  <c r="L107" i="11" s="1"/>
  <c r="L108" i="11" s="1"/>
  <c r="L109" i="11" s="1"/>
  <c r="L110" i="11" s="1"/>
  <c r="L111" i="11" s="1"/>
  <c r="L112" i="11" s="1"/>
  <c r="L113" i="11" s="1"/>
  <c r="L114" i="11" s="1"/>
  <c r="L115" i="11" s="1"/>
  <c r="L116" i="11" s="1"/>
  <c r="L117" i="11" s="1"/>
  <c r="L118" i="11" s="1"/>
  <c r="L119" i="11" s="1"/>
  <c r="L120" i="11" s="1"/>
  <c r="L121" i="11" s="1"/>
  <c r="L122" i="11" s="1"/>
  <c r="L123" i="11" s="1"/>
  <c r="L124" i="11" s="1"/>
  <c r="L125" i="11" s="1"/>
  <c r="L126" i="11" s="1"/>
  <c r="L127" i="11" s="1"/>
  <c r="L128" i="11" s="1"/>
  <c r="L129" i="11" s="1"/>
  <c r="L130" i="11" s="1"/>
  <c r="L131" i="11" s="1"/>
  <c r="L132" i="11" s="1"/>
  <c r="L133" i="11" s="1"/>
  <c r="L134" i="11" s="1"/>
  <c r="L135" i="11" s="1"/>
  <c r="L136" i="11" s="1"/>
  <c r="L137" i="11" s="1"/>
  <c r="L138" i="11" s="1"/>
  <c r="L139" i="11" s="1"/>
  <c r="L140" i="11" s="1"/>
  <c r="L141" i="11" s="1"/>
  <c r="L142" i="11" s="1"/>
  <c r="L143" i="11" s="1"/>
  <c r="L144" i="11" s="1"/>
  <c r="L145" i="11" s="1"/>
  <c r="L146" i="11" s="1"/>
  <c r="L147" i="11" s="1"/>
  <c r="L148" i="11" s="1"/>
  <c r="L149" i="11" s="1"/>
  <c r="L150" i="11" s="1"/>
  <c r="L151" i="11" s="1"/>
  <c r="L152" i="11" s="1"/>
  <c r="L153" i="11" s="1"/>
  <c r="L154" i="11" s="1"/>
  <c r="L155" i="11" s="1"/>
  <c r="L156" i="11" s="1"/>
  <c r="L157" i="11" s="1"/>
  <c r="L158" i="11" s="1"/>
  <c r="L159" i="11" s="1"/>
  <c r="L160" i="11" s="1"/>
  <c r="L161" i="11" s="1"/>
  <c r="L162" i="11" s="1"/>
  <c r="L163" i="11" s="1"/>
  <c r="L164" i="11" s="1"/>
  <c r="L165" i="11" s="1"/>
  <c r="L166" i="11" s="1"/>
  <c r="L167" i="11" s="1"/>
  <c r="L168" i="11" s="1"/>
  <c r="L169" i="11" s="1"/>
  <c r="L170" i="11" s="1"/>
  <c r="L171" i="11" s="1"/>
  <c r="L172" i="11" s="1"/>
  <c r="L173" i="11" s="1"/>
  <c r="L174" i="11" s="1"/>
  <c r="L175" i="11" s="1"/>
  <c r="L176" i="11" s="1"/>
  <c r="L177" i="11" s="1"/>
  <c r="L178" i="11" s="1"/>
  <c r="L179" i="11" s="1"/>
  <c r="L180" i="11" s="1"/>
  <c r="L181" i="11" s="1"/>
  <c r="L182" i="11" s="1"/>
  <c r="L183" i="11" s="1"/>
  <c r="L184" i="11" s="1"/>
  <c r="L185" i="11" s="1"/>
  <c r="L186" i="11" s="1"/>
  <c r="L187" i="11" s="1"/>
  <c r="L188" i="11" s="1"/>
  <c r="L189" i="11" s="1"/>
  <c r="L190" i="11" s="1"/>
  <c r="L191" i="11" s="1"/>
  <c r="L192" i="11" s="1"/>
  <c r="L193" i="11" s="1"/>
  <c r="L194" i="11" s="1"/>
  <c r="L195" i="11" s="1"/>
  <c r="L196" i="11" s="1"/>
  <c r="L197" i="11" s="1"/>
  <c r="L198" i="11" s="1"/>
  <c r="L199" i="11" s="1"/>
  <c r="L200" i="11" s="1"/>
  <c r="L201" i="11" s="1"/>
  <c r="L202" i="11" s="1"/>
  <c r="L203" i="11" s="1"/>
  <c r="L204" i="11" s="1"/>
  <c r="L205" i="11" s="1"/>
  <c r="L206" i="11" s="1"/>
  <c r="L207" i="11" s="1"/>
  <c r="L208" i="11" s="1"/>
  <c r="L209" i="11" s="1"/>
  <c r="L210" i="11" s="1"/>
  <c r="L211" i="11" s="1"/>
  <c r="L212" i="11" s="1"/>
  <c r="L213" i="11" s="1"/>
  <c r="L214" i="11" s="1"/>
  <c r="E228" i="11"/>
  <c r="F228" i="11"/>
  <c r="G228" i="11"/>
  <c r="H228" i="11"/>
  <c r="I228" i="11"/>
  <c r="J228" i="11"/>
  <c r="E229" i="11"/>
  <c r="F229" i="11"/>
  <c r="G229" i="11"/>
  <c r="H229" i="11"/>
  <c r="I229" i="11"/>
  <c r="J229" i="11"/>
  <c r="D229" i="11"/>
  <c r="D228" i="11"/>
  <c r="H17" i="11"/>
  <c r="I17" i="11"/>
  <c r="H18" i="11"/>
  <c r="I18" i="11"/>
  <c r="H19" i="11"/>
  <c r="I19" i="11"/>
  <c r="H20" i="11"/>
  <c r="I20" i="11"/>
  <c r="H21" i="11"/>
  <c r="I21" i="11"/>
  <c r="H22" i="11"/>
  <c r="I22" i="11"/>
  <c r="H23" i="11"/>
  <c r="I23" i="11"/>
  <c r="H24" i="11"/>
  <c r="I24" i="11"/>
  <c r="H25" i="11"/>
  <c r="I25" i="11"/>
  <c r="H26" i="11"/>
  <c r="I26" i="11"/>
  <c r="H27" i="11"/>
  <c r="I27" i="11"/>
  <c r="H28" i="11"/>
  <c r="I28" i="11"/>
  <c r="H29" i="11"/>
  <c r="I29" i="11"/>
  <c r="H30" i="11"/>
  <c r="I30" i="11"/>
  <c r="H31" i="11"/>
  <c r="I31" i="11"/>
  <c r="H32" i="11"/>
  <c r="I32" i="11"/>
  <c r="H33" i="11"/>
  <c r="I33" i="11"/>
  <c r="H34" i="11"/>
  <c r="I34" i="11"/>
  <c r="H35" i="11"/>
  <c r="I35" i="11"/>
  <c r="H36" i="11"/>
  <c r="I36" i="11"/>
  <c r="H37" i="11"/>
  <c r="I37" i="11"/>
  <c r="H38" i="11"/>
  <c r="I38" i="11"/>
  <c r="H39" i="11"/>
  <c r="I39" i="11"/>
  <c r="H40" i="11"/>
  <c r="I40" i="11"/>
  <c r="H41" i="11"/>
  <c r="I41" i="11"/>
  <c r="H42" i="11"/>
  <c r="I42" i="11"/>
  <c r="H43" i="11"/>
  <c r="I43" i="11"/>
  <c r="H44" i="11"/>
  <c r="I44" i="11"/>
  <c r="H45" i="11"/>
  <c r="I45" i="11"/>
  <c r="H46" i="11"/>
  <c r="I46" i="11"/>
  <c r="H47" i="11"/>
  <c r="I47" i="11"/>
  <c r="H48" i="11"/>
  <c r="I48" i="11"/>
  <c r="H49" i="11"/>
  <c r="I49" i="11"/>
  <c r="H50" i="11"/>
  <c r="I50" i="11"/>
  <c r="H51" i="11"/>
  <c r="I51" i="11"/>
  <c r="H52" i="11"/>
  <c r="I52" i="11"/>
  <c r="H53" i="11"/>
  <c r="I53" i="11"/>
  <c r="H54" i="11"/>
  <c r="I54" i="11"/>
  <c r="H55" i="11"/>
  <c r="I55" i="11"/>
  <c r="H56" i="11"/>
  <c r="I56" i="11"/>
  <c r="H57" i="11"/>
  <c r="I57" i="11"/>
  <c r="H58" i="11"/>
  <c r="I58" i="11"/>
  <c r="H59" i="11"/>
  <c r="I59" i="11"/>
  <c r="H60" i="11"/>
  <c r="I60" i="11"/>
  <c r="H61" i="11"/>
  <c r="I61" i="11"/>
  <c r="H62" i="11"/>
  <c r="I62" i="11"/>
  <c r="H63" i="11"/>
  <c r="I63" i="11"/>
  <c r="H64" i="11"/>
  <c r="I64" i="11"/>
  <c r="H65" i="11"/>
  <c r="I65" i="11"/>
  <c r="H66" i="11"/>
  <c r="I66" i="11"/>
  <c r="H67" i="11"/>
  <c r="I67" i="11"/>
  <c r="H68" i="11"/>
  <c r="I68" i="11"/>
  <c r="H69" i="11"/>
  <c r="I69" i="11"/>
  <c r="H70" i="11"/>
  <c r="I70" i="11"/>
  <c r="H71" i="11"/>
  <c r="I71" i="11"/>
  <c r="H72" i="11"/>
  <c r="I72" i="11"/>
  <c r="H73" i="11"/>
  <c r="I73" i="11"/>
  <c r="H74" i="11"/>
  <c r="I74" i="11"/>
  <c r="H75" i="11"/>
  <c r="I75" i="11"/>
  <c r="H76" i="11"/>
  <c r="I76" i="11"/>
  <c r="H77" i="11"/>
  <c r="I77" i="11"/>
  <c r="H78" i="11"/>
  <c r="I78" i="11"/>
  <c r="H79" i="11"/>
  <c r="I79" i="11"/>
  <c r="H80" i="11"/>
  <c r="I80" i="11"/>
  <c r="H81" i="11"/>
  <c r="I81" i="11"/>
  <c r="H82" i="11"/>
  <c r="I82" i="11"/>
  <c r="H83" i="11"/>
  <c r="I83" i="11"/>
  <c r="H84" i="11"/>
  <c r="I84" i="11"/>
  <c r="H85" i="11"/>
  <c r="I85" i="11"/>
  <c r="H86" i="11"/>
  <c r="I86" i="11"/>
  <c r="H87" i="11"/>
  <c r="I87" i="11"/>
  <c r="H88" i="11"/>
  <c r="I88" i="11"/>
  <c r="H89" i="11"/>
  <c r="I89" i="11"/>
  <c r="H90" i="11"/>
  <c r="I90" i="11"/>
  <c r="H91" i="11"/>
  <c r="I91" i="11"/>
  <c r="H92" i="11"/>
  <c r="I92" i="11"/>
  <c r="H93" i="11"/>
  <c r="I93" i="11"/>
  <c r="H94" i="11"/>
  <c r="I94" i="11"/>
  <c r="H95" i="11"/>
  <c r="I95" i="11"/>
  <c r="H96" i="11"/>
  <c r="I96" i="11"/>
  <c r="H97" i="11"/>
  <c r="I97" i="11"/>
  <c r="H98" i="11"/>
  <c r="I98" i="11"/>
  <c r="H99" i="11"/>
  <c r="I99" i="11"/>
  <c r="H100" i="11"/>
  <c r="I100" i="11"/>
  <c r="H101" i="11"/>
  <c r="I101" i="11"/>
  <c r="H102" i="11"/>
  <c r="I102" i="11"/>
  <c r="H103" i="11"/>
  <c r="I103" i="11"/>
  <c r="H104" i="11"/>
  <c r="I104" i="11"/>
  <c r="H105" i="11"/>
  <c r="I105" i="11"/>
  <c r="H106" i="11"/>
  <c r="I106" i="11"/>
  <c r="H107" i="11"/>
  <c r="I107" i="11"/>
  <c r="H108" i="11"/>
  <c r="I108" i="11"/>
  <c r="H109" i="11"/>
  <c r="I109" i="11"/>
  <c r="H110" i="11"/>
  <c r="I110" i="11"/>
  <c r="H111" i="11"/>
  <c r="I111" i="11"/>
  <c r="H112" i="11"/>
  <c r="I112" i="11"/>
  <c r="H113" i="11"/>
  <c r="I113" i="11"/>
  <c r="H114" i="11"/>
  <c r="I114" i="11"/>
  <c r="H115" i="11"/>
  <c r="I115" i="11"/>
  <c r="H116" i="11"/>
  <c r="I116" i="11"/>
  <c r="H117" i="11"/>
  <c r="I117" i="11"/>
  <c r="H118" i="11"/>
  <c r="I118" i="11"/>
  <c r="H119" i="11"/>
  <c r="I119" i="11"/>
  <c r="H120" i="11"/>
  <c r="I120" i="11"/>
  <c r="H121" i="11"/>
  <c r="I121" i="11"/>
  <c r="H122" i="11"/>
  <c r="I122" i="11"/>
  <c r="H123" i="11"/>
  <c r="I123" i="11"/>
  <c r="H124" i="11"/>
  <c r="I124" i="11"/>
  <c r="H125" i="11"/>
  <c r="I125" i="11"/>
  <c r="H126" i="11"/>
  <c r="I126" i="11"/>
  <c r="H127" i="11"/>
  <c r="I127" i="11"/>
  <c r="H128" i="11"/>
  <c r="I128" i="11"/>
  <c r="H129" i="11"/>
  <c r="I129" i="11"/>
  <c r="H130" i="11"/>
  <c r="I130" i="11"/>
  <c r="H131" i="11"/>
  <c r="I131" i="11"/>
  <c r="H132" i="11"/>
  <c r="I132" i="11"/>
  <c r="H133" i="11"/>
  <c r="I133" i="11"/>
  <c r="H134" i="11"/>
  <c r="I134" i="11"/>
  <c r="H135" i="11"/>
  <c r="I135" i="11"/>
  <c r="H136" i="11"/>
  <c r="I136" i="11"/>
  <c r="H137" i="11"/>
  <c r="I137" i="11"/>
  <c r="H138" i="11"/>
  <c r="I138" i="11"/>
  <c r="H139" i="11"/>
  <c r="I139" i="11"/>
  <c r="H140" i="11"/>
  <c r="I140" i="11"/>
  <c r="H141" i="11"/>
  <c r="I141" i="11"/>
  <c r="H142" i="11"/>
  <c r="I142" i="11"/>
  <c r="H143" i="11"/>
  <c r="I143" i="11"/>
  <c r="H144" i="11"/>
  <c r="I144" i="11"/>
  <c r="H145" i="11"/>
  <c r="I145" i="11"/>
  <c r="H146" i="11"/>
  <c r="I146" i="11"/>
  <c r="H147" i="11"/>
  <c r="I147" i="11"/>
  <c r="H148" i="11"/>
  <c r="I148" i="11"/>
  <c r="H149" i="11"/>
  <c r="I149" i="11"/>
  <c r="H150" i="11"/>
  <c r="I150" i="11"/>
  <c r="H151" i="11"/>
  <c r="I151" i="11"/>
  <c r="H152" i="11"/>
  <c r="I152" i="11"/>
  <c r="H153" i="11"/>
  <c r="I153" i="11"/>
  <c r="H154" i="11"/>
  <c r="I154" i="11"/>
  <c r="H155" i="11"/>
  <c r="I155" i="11"/>
  <c r="H156" i="11"/>
  <c r="I156" i="11"/>
  <c r="H157" i="11"/>
  <c r="I157" i="11"/>
  <c r="H158" i="11"/>
  <c r="I158" i="11"/>
  <c r="H159" i="11"/>
  <c r="I159" i="11"/>
  <c r="H160" i="11"/>
  <c r="I160" i="11"/>
  <c r="H161" i="11"/>
  <c r="I161" i="11"/>
  <c r="H162" i="11"/>
  <c r="I162" i="11"/>
  <c r="H163" i="11"/>
  <c r="I163" i="11"/>
  <c r="H164" i="11"/>
  <c r="I164" i="11"/>
  <c r="H165" i="11"/>
  <c r="I165" i="11"/>
  <c r="H166" i="11"/>
  <c r="I166" i="11"/>
  <c r="H167" i="11"/>
  <c r="I167" i="11"/>
  <c r="H168" i="11"/>
  <c r="I168" i="11"/>
  <c r="H169" i="11"/>
  <c r="I169" i="11"/>
  <c r="H170" i="11"/>
  <c r="I170" i="11"/>
  <c r="H171" i="11"/>
  <c r="I171" i="11"/>
  <c r="H172" i="11"/>
  <c r="I172" i="11"/>
  <c r="H173" i="11"/>
  <c r="I173" i="11"/>
  <c r="H174" i="11"/>
  <c r="I174" i="11"/>
  <c r="H175" i="11"/>
  <c r="I175" i="11"/>
  <c r="H176" i="11"/>
  <c r="I176" i="11"/>
  <c r="H177" i="11"/>
  <c r="I177" i="11"/>
  <c r="H178" i="11"/>
  <c r="I178" i="11"/>
  <c r="H179" i="11"/>
  <c r="I179" i="11"/>
  <c r="H180" i="11"/>
  <c r="I180" i="11"/>
  <c r="H181" i="11"/>
  <c r="I181" i="11"/>
  <c r="H182" i="11"/>
  <c r="I182" i="11"/>
  <c r="H183" i="11"/>
  <c r="I183" i="11"/>
  <c r="H184" i="11"/>
  <c r="I184" i="11"/>
  <c r="H185" i="11"/>
  <c r="I185" i="11"/>
  <c r="H186" i="11"/>
  <c r="I186" i="11"/>
  <c r="H187" i="11"/>
  <c r="I187" i="11"/>
  <c r="H188" i="11"/>
  <c r="I188" i="11"/>
  <c r="H189" i="11"/>
  <c r="I189" i="11"/>
  <c r="H190" i="11"/>
  <c r="I190" i="11"/>
  <c r="H191" i="11"/>
  <c r="I191" i="11"/>
  <c r="H192" i="11"/>
  <c r="I192" i="11"/>
  <c r="H193" i="11"/>
  <c r="I193" i="11"/>
  <c r="H194" i="11"/>
  <c r="I194" i="11"/>
  <c r="H195" i="11"/>
  <c r="I195" i="11"/>
  <c r="H196" i="11"/>
  <c r="I196" i="11"/>
  <c r="H197" i="11"/>
  <c r="I197" i="11"/>
  <c r="H198" i="11"/>
  <c r="I198" i="11"/>
  <c r="H199" i="11"/>
  <c r="I199" i="11"/>
  <c r="H200" i="11"/>
  <c r="I200" i="11"/>
  <c r="H201" i="11"/>
  <c r="I201" i="11"/>
  <c r="H202" i="11"/>
  <c r="I202" i="11"/>
  <c r="H203" i="11"/>
  <c r="I203" i="11"/>
  <c r="H204" i="11"/>
  <c r="I204" i="11"/>
  <c r="H205" i="11"/>
  <c r="I205" i="11"/>
  <c r="H206" i="11"/>
  <c r="I206" i="11"/>
  <c r="H207" i="11"/>
  <c r="I207" i="11"/>
  <c r="H208" i="11"/>
  <c r="I208" i="11"/>
  <c r="H209" i="11"/>
  <c r="I209" i="11"/>
  <c r="H210" i="11"/>
  <c r="I210" i="11"/>
  <c r="H211" i="11"/>
  <c r="I211" i="11"/>
  <c r="H212" i="11"/>
  <c r="I212" i="11"/>
  <c r="H213" i="11"/>
  <c r="I213" i="11"/>
  <c r="H214" i="11"/>
  <c r="I214" i="11"/>
  <c r="H215" i="11"/>
  <c r="I215" i="11"/>
  <c r="H216" i="11"/>
  <c r="I216" i="11"/>
  <c r="H217" i="11"/>
  <c r="I217" i="11"/>
  <c r="H218" i="11"/>
  <c r="I218" i="11"/>
  <c r="H219" i="11"/>
  <c r="I219" i="11"/>
  <c r="H220" i="11"/>
  <c r="I220" i="11"/>
  <c r="H221" i="11"/>
  <c r="I221" i="11"/>
  <c r="H222" i="11"/>
  <c r="I222" i="11"/>
  <c r="H223" i="11"/>
  <c r="I223" i="11"/>
  <c r="H224" i="11"/>
  <c r="I224" i="11"/>
  <c r="H225" i="11"/>
  <c r="I225" i="11"/>
  <c r="H226" i="11"/>
  <c r="I226" i="11"/>
  <c r="F226" i="11"/>
  <c r="E226" i="11"/>
  <c r="F225" i="11"/>
  <c r="E225" i="11"/>
  <c r="F224" i="11"/>
  <c r="E224" i="11"/>
  <c r="F223" i="11"/>
  <c r="E223" i="11"/>
  <c r="F222" i="11"/>
  <c r="E222" i="11"/>
  <c r="F221" i="11"/>
  <c r="E221" i="11"/>
  <c r="F220" i="11"/>
  <c r="E220" i="11"/>
  <c r="F219" i="11"/>
  <c r="E219" i="11"/>
  <c r="F218" i="11"/>
  <c r="E218" i="11"/>
  <c r="F217" i="11"/>
  <c r="E217" i="11"/>
  <c r="F216" i="11"/>
  <c r="E216" i="11"/>
  <c r="F215" i="11"/>
  <c r="E215" i="11"/>
  <c r="F214" i="11"/>
  <c r="E214" i="11"/>
  <c r="F213" i="11"/>
  <c r="E213" i="11"/>
  <c r="F212" i="11"/>
  <c r="E212" i="11"/>
  <c r="F211" i="11"/>
  <c r="E211" i="11"/>
  <c r="F210" i="11"/>
  <c r="E210" i="11"/>
  <c r="F209" i="11"/>
  <c r="E209" i="11"/>
  <c r="F208" i="11"/>
  <c r="E208" i="11"/>
  <c r="F207" i="11"/>
  <c r="E207" i="11"/>
  <c r="F206" i="11"/>
  <c r="E206" i="11"/>
  <c r="F205" i="11"/>
  <c r="E205" i="11"/>
  <c r="F204" i="11"/>
  <c r="E204" i="11"/>
  <c r="F203" i="11"/>
  <c r="E203" i="11"/>
  <c r="F202" i="11"/>
  <c r="E202" i="11"/>
  <c r="F201" i="11"/>
  <c r="E201" i="11"/>
  <c r="F200" i="11"/>
  <c r="E200" i="11"/>
  <c r="F199" i="11"/>
  <c r="E199" i="11"/>
  <c r="F198" i="11"/>
  <c r="E198" i="11"/>
  <c r="F197" i="11"/>
  <c r="E197" i="11"/>
  <c r="F196" i="11"/>
  <c r="E196" i="11"/>
  <c r="F195" i="11"/>
  <c r="E195" i="11"/>
  <c r="F194" i="11"/>
  <c r="E194" i="11"/>
  <c r="F193" i="11"/>
  <c r="E193" i="11"/>
  <c r="F192" i="11"/>
  <c r="E192" i="11"/>
  <c r="F191" i="11"/>
  <c r="E191" i="11"/>
  <c r="F190" i="11"/>
  <c r="E190" i="11"/>
  <c r="F189" i="11"/>
  <c r="E189" i="11"/>
  <c r="F188" i="11"/>
  <c r="E188" i="11"/>
  <c r="F187" i="11"/>
  <c r="E187" i="11"/>
  <c r="F186" i="11"/>
  <c r="E186" i="11"/>
  <c r="F185" i="11"/>
  <c r="E185" i="11"/>
  <c r="F184" i="11"/>
  <c r="E184" i="11"/>
  <c r="F183" i="11"/>
  <c r="E183" i="11"/>
  <c r="F182" i="11"/>
  <c r="E182" i="11"/>
  <c r="F181" i="11"/>
  <c r="E181" i="11"/>
  <c r="F180" i="11"/>
  <c r="E180" i="11"/>
  <c r="F179" i="11"/>
  <c r="E179" i="11"/>
  <c r="F178" i="11"/>
  <c r="E178" i="11"/>
  <c r="F177" i="11"/>
  <c r="E177" i="11"/>
  <c r="F176" i="11"/>
  <c r="E176" i="11"/>
  <c r="F175" i="11"/>
  <c r="E175" i="11"/>
  <c r="F174" i="11"/>
  <c r="E174" i="11"/>
  <c r="F173" i="11"/>
  <c r="E173" i="11"/>
  <c r="F172" i="11"/>
  <c r="E172" i="11"/>
  <c r="F171" i="11"/>
  <c r="E171" i="11"/>
  <c r="F170" i="11"/>
  <c r="E170" i="11"/>
  <c r="F169" i="11"/>
  <c r="E169" i="11"/>
  <c r="F168" i="11"/>
  <c r="E168" i="11"/>
  <c r="F167" i="11"/>
  <c r="E167" i="11"/>
  <c r="F166" i="11"/>
  <c r="E166" i="11"/>
  <c r="F165" i="11"/>
  <c r="E165" i="11"/>
  <c r="F164" i="11"/>
  <c r="E164" i="11"/>
  <c r="F163" i="11"/>
  <c r="E163" i="11"/>
  <c r="F162" i="11"/>
  <c r="E162" i="11"/>
  <c r="F161" i="11"/>
  <c r="E161" i="11"/>
  <c r="F160" i="11"/>
  <c r="E160" i="11"/>
  <c r="F159" i="11"/>
  <c r="E159" i="11"/>
  <c r="F158" i="11"/>
  <c r="E158" i="11"/>
  <c r="F157" i="11"/>
  <c r="E157" i="11"/>
  <c r="F156" i="11"/>
  <c r="E156" i="11"/>
  <c r="F155" i="11"/>
  <c r="E155" i="11"/>
  <c r="F154" i="11"/>
  <c r="E154" i="11"/>
  <c r="F153" i="11"/>
  <c r="E153" i="11"/>
  <c r="F152" i="11"/>
  <c r="E152" i="11"/>
  <c r="F151" i="11"/>
  <c r="E151" i="11"/>
  <c r="F150" i="11"/>
  <c r="E150" i="11"/>
  <c r="F149" i="11"/>
  <c r="E149" i="11"/>
  <c r="F148" i="11"/>
  <c r="E148" i="11"/>
  <c r="F147" i="11"/>
  <c r="E147" i="11"/>
  <c r="F146" i="11"/>
  <c r="E146" i="11"/>
  <c r="F145" i="11"/>
  <c r="E145" i="11"/>
  <c r="F144" i="11"/>
  <c r="E144" i="11"/>
  <c r="F143" i="11"/>
  <c r="E143" i="11"/>
  <c r="F142" i="11"/>
  <c r="E142" i="11"/>
  <c r="F141" i="11"/>
  <c r="E141" i="11"/>
  <c r="F140" i="11"/>
  <c r="E140" i="11"/>
  <c r="F139" i="11"/>
  <c r="E139" i="11"/>
  <c r="F138" i="11"/>
  <c r="E138" i="11"/>
  <c r="F137" i="11"/>
  <c r="E137" i="11"/>
  <c r="F136" i="11"/>
  <c r="E136" i="11"/>
  <c r="F135" i="11"/>
  <c r="E135" i="11"/>
  <c r="F134" i="11"/>
  <c r="E134" i="11"/>
  <c r="F133" i="11"/>
  <c r="E133" i="11"/>
  <c r="F132" i="11"/>
  <c r="E132" i="11"/>
  <c r="F131" i="11"/>
  <c r="E131" i="11"/>
  <c r="F130" i="11"/>
  <c r="E130" i="11"/>
  <c r="F129" i="11"/>
  <c r="E129" i="11"/>
  <c r="F128" i="11"/>
  <c r="E128" i="11"/>
  <c r="F127" i="11"/>
  <c r="E127" i="11"/>
  <c r="F126" i="11"/>
  <c r="E126" i="11"/>
  <c r="F125" i="11"/>
  <c r="E125" i="11"/>
  <c r="F124" i="11"/>
  <c r="E124" i="11"/>
  <c r="F123" i="11"/>
  <c r="E123" i="11"/>
  <c r="F122" i="11"/>
  <c r="E122" i="11"/>
  <c r="F121" i="11"/>
  <c r="E121" i="11"/>
  <c r="F120" i="11"/>
  <c r="E120" i="11"/>
  <c r="F119" i="11"/>
  <c r="E119" i="11"/>
  <c r="F118" i="11"/>
  <c r="E118" i="11"/>
  <c r="F117" i="11"/>
  <c r="E117" i="11"/>
  <c r="F116" i="11"/>
  <c r="E116" i="11"/>
  <c r="F115" i="11"/>
  <c r="E115" i="11"/>
  <c r="F114" i="11"/>
  <c r="E114" i="11"/>
  <c r="F113" i="11"/>
  <c r="E113" i="11"/>
  <c r="F112" i="11"/>
  <c r="E112" i="11"/>
  <c r="F111" i="11"/>
  <c r="E111" i="11"/>
  <c r="F110" i="11"/>
  <c r="E110" i="11"/>
  <c r="F109" i="11"/>
  <c r="E109" i="11"/>
  <c r="F108" i="11"/>
  <c r="E108" i="11"/>
  <c r="F107" i="11"/>
  <c r="E107" i="11"/>
  <c r="F106" i="11"/>
  <c r="E106" i="11"/>
  <c r="F105" i="11"/>
  <c r="E105" i="11"/>
  <c r="F104" i="11"/>
  <c r="E104" i="11"/>
  <c r="F103" i="11"/>
  <c r="E103" i="11"/>
  <c r="F102" i="11"/>
  <c r="E102" i="11"/>
  <c r="F101" i="11"/>
  <c r="E101" i="11"/>
  <c r="F100" i="11"/>
  <c r="E100" i="11"/>
  <c r="F99" i="11"/>
  <c r="E99" i="11"/>
  <c r="F98" i="11"/>
  <c r="E98" i="11"/>
  <c r="F97" i="11"/>
  <c r="E97" i="11"/>
  <c r="F96" i="11"/>
  <c r="E96" i="11"/>
  <c r="F95" i="11"/>
  <c r="E95" i="11"/>
  <c r="F94" i="11"/>
  <c r="E94" i="11"/>
  <c r="F93" i="11"/>
  <c r="E93" i="11"/>
  <c r="F92" i="11"/>
  <c r="E92" i="11"/>
  <c r="F91" i="11"/>
  <c r="E91" i="11"/>
  <c r="F90" i="11"/>
  <c r="E90" i="11"/>
  <c r="F89" i="11"/>
  <c r="E89" i="11"/>
  <c r="F88" i="11"/>
  <c r="E88" i="11"/>
  <c r="F87" i="11"/>
  <c r="E87" i="11"/>
  <c r="F86" i="11"/>
  <c r="E86" i="11"/>
  <c r="F85" i="11"/>
  <c r="E85" i="11"/>
  <c r="F84" i="11"/>
  <c r="E84" i="11"/>
  <c r="F83" i="11"/>
  <c r="E83" i="11"/>
  <c r="F82" i="11"/>
  <c r="E82" i="11"/>
  <c r="F81" i="11"/>
  <c r="E81" i="11"/>
  <c r="F80" i="11"/>
  <c r="E80" i="11"/>
  <c r="F79" i="11"/>
  <c r="E79" i="11"/>
  <c r="F78" i="11"/>
  <c r="E78" i="11"/>
  <c r="F77" i="11"/>
  <c r="E77" i="11"/>
  <c r="F76" i="11"/>
  <c r="E76" i="11"/>
  <c r="F75" i="11"/>
  <c r="E75" i="11"/>
  <c r="F74" i="11"/>
  <c r="E74" i="11"/>
  <c r="F73" i="11"/>
  <c r="E73" i="11"/>
  <c r="F72" i="11"/>
  <c r="E72" i="11"/>
  <c r="F71" i="11"/>
  <c r="E71" i="11"/>
  <c r="F70" i="11"/>
  <c r="E70" i="11"/>
  <c r="F69" i="11"/>
  <c r="E69" i="11"/>
  <c r="F68" i="11"/>
  <c r="E68" i="11"/>
  <c r="F67" i="11"/>
  <c r="E67" i="11"/>
  <c r="F66" i="11"/>
  <c r="E66" i="11"/>
  <c r="F65" i="11"/>
  <c r="E65" i="11"/>
  <c r="F64" i="11"/>
  <c r="E64" i="11"/>
  <c r="F63" i="11"/>
  <c r="E63" i="11"/>
  <c r="F62" i="11"/>
  <c r="E62" i="11"/>
  <c r="F61" i="11"/>
  <c r="E61" i="11"/>
  <c r="F60" i="11"/>
  <c r="E60" i="11"/>
  <c r="F59" i="11"/>
  <c r="E59" i="11"/>
  <c r="F58" i="11"/>
  <c r="E58" i="11"/>
  <c r="F57" i="11"/>
  <c r="E57" i="11"/>
  <c r="F56" i="11"/>
  <c r="E56" i="11"/>
  <c r="F55" i="11"/>
  <c r="E55" i="11"/>
  <c r="F54" i="11"/>
  <c r="E54" i="11"/>
  <c r="F53" i="11"/>
  <c r="E53" i="11"/>
  <c r="F52" i="11"/>
  <c r="E52" i="11"/>
  <c r="F51" i="11"/>
  <c r="E51" i="11"/>
  <c r="F50" i="11"/>
  <c r="E50" i="11"/>
  <c r="F49" i="11"/>
  <c r="E49" i="11"/>
  <c r="F48" i="11"/>
  <c r="E48" i="11"/>
  <c r="F47" i="11"/>
  <c r="E47" i="11"/>
  <c r="F46" i="11"/>
  <c r="E46" i="11"/>
  <c r="F45" i="11"/>
  <c r="E45" i="11"/>
  <c r="F44" i="11"/>
  <c r="E44" i="11"/>
  <c r="F43" i="11"/>
  <c r="E43" i="11"/>
  <c r="F42" i="11"/>
  <c r="E42" i="11"/>
  <c r="F41" i="11"/>
  <c r="E41" i="11"/>
  <c r="F40" i="11"/>
  <c r="E40" i="11"/>
  <c r="F39" i="11"/>
  <c r="E39" i="11"/>
  <c r="F38" i="11"/>
  <c r="E38" i="11"/>
  <c r="F37" i="11"/>
  <c r="E37" i="11"/>
  <c r="F36" i="11"/>
  <c r="E36" i="11"/>
  <c r="F35" i="11"/>
  <c r="E35" i="11"/>
  <c r="F34" i="11"/>
  <c r="E34" i="11"/>
  <c r="F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F21" i="11"/>
  <c r="E21" i="11"/>
  <c r="F20" i="11"/>
  <c r="E20" i="11"/>
  <c r="F19" i="11"/>
  <c r="E19" i="11"/>
  <c r="F18" i="11"/>
  <c r="E18" i="11"/>
  <c r="A18" i="1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A210" i="11" s="1"/>
  <c r="A211" i="11" s="1"/>
  <c r="A212" i="11" s="1"/>
  <c r="A213" i="11" s="1"/>
  <c r="A214" i="11" s="1"/>
  <c r="F17" i="11"/>
  <c r="E17" i="11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L39" i="10"/>
  <c r="AL40" i="10"/>
  <c r="AL41" i="10"/>
  <c r="AL42" i="10"/>
  <c r="AL43" i="10"/>
  <c r="AL44" i="10"/>
  <c r="AL45" i="10"/>
  <c r="AL46" i="10"/>
  <c r="AL47" i="10"/>
  <c r="AL48" i="10"/>
  <c r="AL49" i="10"/>
  <c r="AL50" i="10"/>
  <c r="AL51" i="10"/>
  <c r="AL52" i="10"/>
  <c r="AL53" i="10"/>
  <c r="AL54" i="10"/>
  <c r="AL55" i="10"/>
  <c r="AL56" i="10"/>
  <c r="AL57" i="10"/>
  <c r="AL58" i="10"/>
  <c r="AL59" i="10"/>
  <c r="AL60" i="10"/>
  <c r="AL61" i="10"/>
  <c r="AL62" i="10"/>
  <c r="AL63" i="10"/>
  <c r="AL64" i="10"/>
  <c r="AL65" i="10"/>
  <c r="AL66" i="10"/>
  <c r="AL67" i="10"/>
  <c r="AL68" i="10"/>
  <c r="AL69" i="10"/>
  <c r="AL70" i="10"/>
  <c r="AL71" i="10"/>
  <c r="AL72" i="10"/>
  <c r="AL73" i="10"/>
  <c r="AL74" i="10"/>
  <c r="AL75" i="10"/>
  <c r="AL76" i="10"/>
  <c r="AL77" i="10"/>
  <c r="AL78" i="10"/>
  <c r="AL79" i="10"/>
  <c r="AL80" i="10"/>
  <c r="AL81" i="10"/>
  <c r="AL82" i="10"/>
  <c r="AL83" i="10"/>
  <c r="AL84" i="10"/>
  <c r="AL85" i="10"/>
  <c r="AL86" i="10"/>
  <c r="AL87" i="10"/>
  <c r="AL88" i="10"/>
  <c r="AL89" i="10"/>
  <c r="AL90" i="10"/>
  <c r="AL91" i="10"/>
  <c r="AL92" i="10"/>
  <c r="AL93" i="10"/>
  <c r="AL94" i="10"/>
  <c r="AL95" i="10"/>
  <c r="AL96" i="10"/>
  <c r="AL97" i="10"/>
  <c r="AL98" i="10"/>
  <c r="AL99" i="10"/>
  <c r="AL100" i="10"/>
  <c r="AL101" i="10"/>
  <c r="AL102" i="10"/>
  <c r="AL103" i="10"/>
  <c r="AL104" i="10"/>
  <c r="AL105" i="10"/>
  <c r="AL106" i="10"/>
  <c r="AL107" i="10"/>
  <c r="AL108" i="10"/>
  <c r="AL109" i="10"/>
  <c r="AL110" i="10"/>
  <c r="AL111" i="10"/>
  <c r="AL112" i="10"/>
  <c r="AL113" i="10"/>
  <c r="AL114" i="10"/>
  <c r="AL115" i="10"/>
  <c r="AL116" i="10"/>
  <c r="AL117" i="10"/>
  <c r="AL118" i="10"/>
  <c r="AL119" i="10"/>
  <c r="AL120" i="10"/>
  <c r="AL121" i="10"/>
  <c r="AL122" i="10"/>
  <c r="AL123" i="10"/>
  <c r="AL124" i="10"/>
  <c r="AL125" i="10"/>
  <c r="AL126" i="10"/>
  <c r="AL127" i="10"/>
  <c r="AL128" i="10"/>
  <c r="AL129" i="10"/>
  <c r="AL130" i="10"/>
  <c r="AL131" i="10"/>
  <c r="AL132" i="10"/>
  <c r="AL133" i="10"/>
  <c r="AL134" i="10"/>
  <c r="AL135" i="10"/>
  <c r="AL136" i="10"/>
  <c r="AL137" i="10"/>
  <c r="AL138" i="10"/>
  <c r="AL139" i="10"/>
  <c r="AL140" i="10"/>
  <c r="AL141" i="10"/>
  <c r="AL142" i="10"/>
  <c r="AL143" i="10"/>
  <c r="AL144" i="10"/>
  <c r="AL145" i="10"/>
  <c r="AL146" i="10"/>
  <c r="AL147" i="10"/>
  <c r="AL148" i="10"/>
  <c r="AL149" i="10"/>
  <c r="AL150" i="10"/>
  <c r="AL151" i="10"/>
  <c r="AL152" i="10"/>
  <c r="AL153" i="10"/>
  <c r="AL154" i="10"/>
  <c r="AL155" i="10"/>
  <c r="AL156" i="10"/>
  <c r="AL157" i="10"/>
  <c r="AL158" i="10"/>
  <c r="AL159" i="10"/>
  <c r="AL160" i="10"/>
  <c r="AL161" i="10"/>
  <c r="AL162" i="10"/>
  <c r="AL163" i="10"/>
  <c r="AL164" i="10"/>
  <c r="AL165" i="10"/>
  <c r="AL166" i="10"/>
  <c r="AL167" i="10"/>
  <c r="AL168" i="10"/>
  <c r="AL169" i="10"/>
  <c r="AL170" i="10"/>
  <c r="AL171" i="10"/>
  <c r="AL172" i="10"/>
  <c r="AL173" i="10"/>
  <c r="AL174" i="10"/>
  <c r="AL175" i="10"/>
  <c r="AL176" i="10"/>
  <c r="AL177" i="10"/>
  <c r="AL178" i="10"/>
  <c r="AL179" i="10"/>
  <c r="AL180" i="10"/>
  <c r="AL181" i="10"/>
  <c r="AL182" i="10"/>
  <c r="AL183" i="10"/>
  <c r="AL184" i="10"/>
  <c r="AL185" i="10"/>
  <c r="AL186" i="10"/>
  <c r="AL187" i="10"/>
  <c r="AL188" i="10"/>
  <c r="AL189" i="10"/>
  <c r="AL190" i="10"/>
  <c r="AL191" i="10"/>
  <c r="AL192" i="10"/>
  <c r="AL193" i="10"/>
  <c r="AL194" i="10"/>
  <c r="AL195" i="10"/>
  <c r="AL196" i="10"/>
  <c r="AL197" i="10"/>
  <c r="AL198" i="10"/>
  <c r="AL199" i="10"/>
  <c r="AL200" i="10"/>
  <c r="AL201" i="10"/>
  <c r="AL202" i="10"/>
  <c r="AL203" i="10"/>
  <c r="AL204" i="10"/>
  <c r="AL205" i="10"/>
  <c r="AL206" i="10"/>
  <c r="AL207" i="10"/>
  <c r="AL208" i="10"/>
  <c r="AL209" i="10"/>
  <c r="AL210" i="10"/>
  <c r="AL211" i="10"/>
  <c r="AL212" i="10"/>
  <c r="AL213" i="10"/>
  <c r="AL214" i="10"/>
  <c r="AL215" i="10"/>
  <c r="AL216" i="10"/>
  <c r="AL217" i="10"/>
  <c r="AL218" i="10"/>
  <c r="AL219" i="10"/>
  <c r="AL220" i="10"/>
  <c r="AL221" i="10"/>
  <c r="AL222" i="10"/>
  <c r="AL223" i="10"/>
  <c r="AL224" i="10"/>
  <c r="AL225" i="10"/>
  <c r="AL226" i="10"/>
  <c r="AL17" i="10"/>
  <c r="R226" i="10"/>
  <c r="R225" i="10"/>
  <c r="R224" i="10"/>
  <c r="R223" i="10"/>
  <c r="R222" i="10"/>
  <c r="R221" i="10"/>
  <c r="R220" i="10"/>
  <c r="R219" i="10"/>
  <c r="R218" i="10"/>
  <c r="R217" i="10"/>
  <c r="R216" i="10"/>
  <c r="R215" i="10"/>
  <c r="R214" i="10"/>
  <c r="R213" i="10"/>
  <c r="R212" i="10"/>
  <c r="R211" i="10"/>
  <c r="R210" i="10"/>
  <c r="R209" i="10"/>
  <c r="R208" i="10"/>
  <c r="R207" i="10"/>
  <c r="R206" i="10"/>
  <c r="R205" i="10"/>
  <c r="R204" i="10"/>
  <c r="R203" i="10"/>
  <c r="R202" i="10"/>
  <c r="R201" i="10"/>
  <c r="R200" i="10"/>
  <c r="R199" i="10"/>
  <c r="R198" i="10"/>
  <c r="R197" i="10"/>
  <c r="R196" i="10"/>
  <c r="R195" i="10"/>
  <c r="R194" i="10"/>
  <c r="R193" i="10"/>
  <c r="R192" i="10"/>
  <c r="R191" i="10"/>
  <c r="R190" i="10"/>
  <c r="R189" i="10"/>
  <c r="R188" i="10"/>
  <c r="R187" i="10"/>
  <c r="R186" i="10"/>
  <c r="R185" i="10"/>
  <c r="R184" i="10"/>
  <c r="R183" i="10"/>
  <c r="R182" i="10"/>
  <c r="R181" i="10"/>
  <c r="R180" i="10"/>
  <c r="R179" i="10"/>
  <c r="R178" i="10"/>
  <c r="R177" i="10"/>
  <c r="R176" i="10"/>
  <c r="R175" i="10"/>
  <c r="R174" i="10"/>
  <c r="R173" i="10"/>
  <c r="R172" i="10"/>
  <c r="R171" i="10"/>
  <c r="R170" i="10"/>
  <c r="R169" i="10"/>
  <c r="R168" i="10"/>
  <c r="R167" i="10"/>
  <c r="R166" i="10"/>
  <c r="R165" i="10"/>
  <c r="R164" i="10"/>
  <c r="R163" i="10"/>
  <c r="R162" i="10"/>
  <c r="R161" i="10"/>
  <c r="R160" i="10"/>
  <c r="R159" i="10"/>
  <c r="R158" i="10"/>
  <c r="R157" i="10"/>
  <c r="R156" i="10"/>
  <c r="R155" i="10"/>
  <c r="R154" i="10"/>
  <c r="R153" i="10"/>
  <c r="R152" i="10"/>
  <c r="R151" i="10"/>
  <c r="R150" i="10"/>
  <c r="R149" i="10"/>
  <c r="R148" i="10"/>
  <c r="R147" i="10"/>
  <c r="R146" i="10"/>
  <c r="R145" i="10"/>
  <c r="R144" i="10"/>
  <c r="R143" i="10"/>
  <c r="R142" i="10"/>
  <c r="R141" i="10"/>
  <c r="R140" i="10"/>
  <c r="R139" i="10"/>
  <c r="R138" i="10"/>
  <c r="R137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4" i="10"/>
  <c r="R123" i="10"/>
  <c r="R122" i="10"/>
  <c r="R121" i="10"/>
  <c r="R120" i="10"/>
  <c r="R119" i="10"/>
  <c r="R118" i="10"/>
  <c r="R117" i="10"/>
  <c r="R116" i="10"/>
  <c r="R115" i="10"/>
  <c r="R114" i="10"/>
  <c r="R113" i="10"/>
  <c r="R112" i="10"/>
  <c r="R111" i="10"/>
  <c r="R110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2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3" i="10"/>
  <c r="R62" i="10"/>
  <c r="R61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9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21" i="10"/>
  <c r="R20" i="10"/>
  <c r="R19" i="10"/>
  <c r="R18" i="10"/>
  <c r="R17" i="10"/>
  <c r="P226" i="10"/>
  <c r="P225" i="10"/>
  <c r="P224" i="10"/>
  <c r="P223" i="10"/>
  <c r="P222" i="10"/>
  <c r="P221" i="10"/>
  <c r="P220" i="10"/>
  <c r="P219" i="10"/>
  <c r="P218" i="10"/>
  <c r="P217" i="10"/>
  <c r="P216" i="10"/>
  <c r="P215" i="10"/>
  <c r="P214" i="10"/>
  <c r="P213" i="10"/>
  <c r="P212" i="10"/>
  <c r="P211" i="10"/>
  <c r="P210" i="10"/>
  <c r="P209" i="10"/>
  <c r="P208" i="10"/>
  <c r="P207" i="10"/>
  <c r="P206" i="10"/>
  <c r="P205" i="10"/>
  <c r="P204" i="10"/>
  <c r="P203" i="10"/>
  <c r="P202" i="10"/>
  <c r="P201" i="10"/>
  <c r="P200" i="10"/>
  <c r="P199" i="10"/>
  <c r="P198" i="10"/>
  <c r="P197" i="10"/>
  <c r="P196" i="10"/>
  <c r="P195" i="10"/>
  <c r="P194" i="10"/>
  <c r="P193" i="10"/>
  <c r="P192" i="10"/>
  <c r="P191" i="10"/>
  <c r="P190" i="10"/>
  <c r="P189" i="10"/>
  <c r="P188" i="10"/>
  <c r="P187" i="10"/>
  <c r="P186" i="10"/>
  <c r="P185" i="10"/>
  <c r="P184" i="10"/>
  <c r="P183" i="10"/>
  <c r="P182" i="10"/>
  <c r="P181" i="10"/>
  <c r="P180" i="10"/>
  <c r="P179" i="10"/>
  <c r="P178" i="10"/>
  <c r="P177" i="10"/>
  <c r="P176" i="10"/>
  <c r="P175" i="10"/>
  <c r="P174" i="10"/>
  <c r="P173" i="10"/>
  <c r="P172" i="10"/>
  <c r="P171" i="10"/>
  <c r="P170" i="10"/>
  <c r="P169" i="10"/>
  <c r="P168" i="10"/>
  <c r="P167" i="10"/>
  <c r="P166" i="10"/>
  <c r="P165" i="10"/>
  <c r="P164" i="10"/>
  <c r="P163" i="10"/>
  <c r="P162" i="10"/>
  <c r="P161" i="10"/>
  <c r="P160" i="10"/>
  <c r="P159" i="10"/>
  <c r="P158" i="10"/>
  <c r="P157" i="10"/>
  <c r="P156" i="10"/>
  <c r="P155" i="10"/>
  <c r="P154" i="10"/>
  <c r="P153" i="10"/>
  <c r="P152" i="10"/>
  <c r="P151" i="10"/>
  <c r="P150" i="10"/>
  <c r="P149" i="10"/>
  <c r="P148" i="10"/>
  <c r="P147" i="10"/>
  <c r="P146" i="10"/>
  <c r="P145" i="10"/>
  <c r="P144" i="10"/>
  <c r="P143" i="10"/>
  <c r="P142" i="10"/>
  <c r="P141" i="10"/>
  <c r="P140" i="10"/>
  <c r="P139" i="10"/>
  <c r="P138" i="10"/>
  <c r="P137" i="10"/>
  <c r="P136" i="10"/>
  <c r="P135" i="10"/>
  <c r="P134" i="10"/>
  <c r="P133" i="10"/>
  <c r="P132" i="10"/>
  <c r="P131" i="10"/>
  <c r="P130" i="10"/>
  <c r="P129" i="10"/>
  <c r="P128" i="10"/>
  <c r="P127" i="10"/>
  <c r="P126" i="10"/>
  <c r="P125" i="10"/>
  <c r="P124" i="10"/>
  <c r="P123" i="10"/>
  <c r="P122" i="10"/>
  <c r="P121" i="10"/>
  <c r="P120" i="10"/>
  <c r="P119" i="10"/>
  <c r="P118" i="10"/>
  <c r="P117" i="10"/>
  <c r="P116" i="10"/>
  <c r="P115" i="10"/>
  <c r="P114" i="10"/>
  <c r="P113" i="10"/>
  <c r="P112" i="10"/>
  <c r="P111" i="10"/>
  <c r="P110" i="10"/>
  <c r="P109" i="10"/>
  <c r="P108" i="10"/>
  <c r="P107" i="10"/>
  <c r="P106" i="10"/>
  <c r="P105" i="10"/>
  <c r="P104" i="10"/>
  <c r="P103" i="10"/>
  <c r="P102" i="10"/>
  <c r="P101" i="10"/>
  <c r="P100" i="10"/>
  <c r="P99" i="10"/>
  <c r="P98" i="10"/>
  <c r="P97" i="10"/>
  <c r="P96" i="10"/>
  <c r="P95" i="10"/>
  <c r="P94" i="10"/>
  <c r="P93" i="10"/>
  <c r="P92" i="10"/>
  <c r="P91" i="10"/>
  <c r="P90" i="10"/>
  <c r="P89" i="10"/>
  <c r="P88" i="10"/>
  <c r="P87" i="10"/>
  <c r="P86" i="10"/>
  <c r="P85" i="10"/>
  <c r="P84" i="10"/>
  <c r="P83" i="10"/>
  <c r="P82" i="10"/>
  <c r="P81" i="10"/>
  <c r="P80" i="10"/>
  <c r="P79" i="10"/>
  <c r="P78" i="10"/>
  <c r="P77" i="10"/>
  <c r="P76" i="10"/>
  <c r="P75" i="10"/>
  <c r="P74" i="10"/>
  <c r="P73" i="10"/>
  <c r="P72" i="10"/>
  <c r="P71" i="10"/>
  <c r="P70" i="10"/>
  <c r="P69" i="10"/>
  <c r="P68" i="10"/>
  <c r="P67" i="10"/>
  <c r="P66" i="10"/>
  <c r="P65" i="10"/>
  <c r="P64" i="10"/>
  <c r="P63" i="10"/>
  <c r="P62" i="10"/>
  <c r="P61" i="10"/>
  <c r="P60" i="10"/>
  <c r="P59" i="10"/>
  <c r="P58" i="10"/>
  <c r="P57" i="10"/>
  <c r="P56" i="10"/>
  <c r="P55" i="10"/>
  <c r="P54" i="10"/>
  <c r="P53" i="10"/>
  <c r="P52" i="10"/>
  <c r="P51" i="10"/>
  <c r="P50" i="10"/>
  <c r="P49" i="10"/>
  <c r="P48" i="10"/>
  <c r="P47" i="10"/>
  <c r="P46" i="10"/>
  <c r="P45" i="10"/>
  <c r="P44" i="10"/>
  <c r="P43" i="10"/>
  <c r="P42" i="10"/>
  <c r="P41" i="10"/>
  <c r="P40" i="10"/>
  <c r="P39" i="10"/>
  <c r="P38" i="10"/>
  <c r="P37" i="10"/>
  <c r="P36" i="10"/>
  <c r="P35" i="10"/>
  <c r="P34" i="10"/>
  <c r="P33" i="10"/>
  <c r="P32" i="10"/>
  <c r="P31" i="10"/>
  <c r="P30" i="10"/>
  <c r="P29" i="10"/>
  <c r="P28" i="10"/>
  <c r="P27" i="10"/>
  <c r="P26" i="10"/>
  <c r="P25" i="10"/>
  <c r="P24" i="10"/>
  <c r="P23" i="10"/>
  <c r="P22" i="10"/>
  <c r="P21" i="10"/>
  <c r="P20" i="10"/>
  <c r="P19" i="10"/>
  <c r="P18" i="10"/>
  <c r="P17" i="10"/>
  <c r="Q226" i="10"/>
  <c r="Q225" i="10"/>
  <c r="Q224" i="10"/>
  <c r="Q223" i="10"/>
  <c r="Q222" i="10"/>
  <c r="Q221" i="10"/>
  <c r="Q220" i="10"/>
  <c r="Q219" i="10"/>
  <c r="Q218" i="10"/>
  <c r="Q217" i="10"/>
  <c r="Q216" i="10"/>
  <c r="Q215" i="10"/>
  <c r="Q214" i="10"/>
  <c r="Q213" i="10"/>
  <c r="Q212" i="10"/>
  <c r="Q211" i="10"/>
  <c r="Q210" i="10"/>
  <c r="Q209" i="10"/>
  <c r="Q208" i="10"/>
  <c r="Q207" i="10"/>
  <c r="Q206" i="10"/>
  <c r="Q205" i="10"/>
  <c r="Q204" i="10"/>
  <c r="Q203" i="10"/>
  <c r="Q202" i="10"/>
  <c r="Q201" i="10"/>
  <c r="Q200" i="10"/>
  <c r="Q199" i="10"/>
  <c r="Q198" i="10"/>
  <c r="Q197" i="10"/>
  <c r="Q196" i="10"/>
  <c r="Q195" i="10"/>
  <c r="Q194" i="10"/>
  <c r="Q193" i="10"/>
  <c r="Q192" i="10"/>
  <c r="Q191" i="10"/>
  <c r="Q190" i="10"/>
  <c r="Q189" i="10"/>
  <c r="Q188" i="10"/>
  <c r="Q187" i="10"/>
  <c r="Q186" i="10"/>
  <c r="Q185" i="10"/>
  <c r="Q184" i="10"/>
  <c r="Q183" i="10"/>
  <c r="Q182" i="10"/>
  <c r="Q181" i="10"/>
  <c r="Q180" i="10"/>
  <c r="Q179" i="10"/>
  <c r="Q178" i="10"/>
  <c r="Q177" i="10"/>
  <c r="Q176" i="10"/>
  <c r="Q175" i="10"/>
  <c r="Q174" i="10"/>
  <c r="Q173" i="10"/>
  <c r="Q172" i="10"/>
  <c r="Q171" i="10"/>
  <c r="Q170" i="10"/>
  <c r="Q169" i="10"/>
  <c r="Q168" i="10"/>
  <c r="Q167" i="10"/>
  <c r="Q166" i="10"/>
  <c r="Q165" i="10"/>
  <c r="Q164" i="10"/>
  <c r="Q163" i="10"/>
  <c r="Q162" i="10"/>
  <c r="Q161" i="10"/>
  <c r="Q160" i="10"/>
  <c r="Q159" i="10"/>
  <c r="Q158" i="10"/>
  <c r="Q157" i="10"/>
  <c r="Q156" i="10"/>
  <c r="Q155" i="10"/>
  <c r="Q154" i="10"/>
  <c r="Q153" i="10"/>
  <c r="Q152" i="10"/>
  <c r="Q151" i="10"/>
  <c r="Q150" i="10"/>
  <c r="Q149" i="10"/>
  <c r="Q148" i="10"/>
  <c r="Q147" i="10"/>
  <c r="Q146" i="10"/>
  <c r="Q145" i="10"/>
  <c r="Q144" i="10"/>
  <c r="Q143" i="10"/>
  <c r="Q142" i="10"/>
  <c r="Q141" i="10"/>
  <c r="Q140" i="10"/>
  <c r="Q139" i="10"/>
  <c r="Q138" i="10"/>
  <c r="Q137" i="10"/>
  <c r="Q136" i="10"/>
  <c r="Q135" i="10"/>
  <c r="Q134" i="10"/>
  <c r="Q133" i="10"/>
  <c r="Q132" i="10"/>
  <c r="Q131" i="10"/>
  <c r="Q130" i="10"/>
  <c r="Q129" i="10"/>
  <c r="Q128" i="10"/>
  <c r="Q127" i="10"/>
  <c r="Q126" i="10"/>
  <c r="Q125" i="10"/>
  <c r="Q124" i="10"/>
  <c r="Q123" i="10"/>
  <c r="Q122" i="10"/>
  <c r="Q121" i="10"/>
  <c r="Q120" i="10"/>
  <c r="Q119" i="10"/>
  <c r="Q118" i="10"/>
  <c r="Q117" i="10"/>
  <c r="Q116" i="10"/>
  <c r="Q115" i="10"/>
  <c r="Q114" i="10"/>
  <c r="Q113" i="10"/>
  <c r="Q112" i="10"/>
  <c r="Q111" i="10"/>
  <c r="Q110" i="10"/>
  <c r="Q109" i="10"/>
  <c r="Q108" i="10"/>
  <c r="Q107" i="10"/>
  <c r="Q106" i="10"/>
  <c r="Q105" i="10"/>
  <c r="Q104" i="10"/>
  <c r="Q103" i="10"/>
  <c r="Q102" i="10"/>
  <c r="Q101" i="10"/>
  <c r="Q100" i="10"/>
  <c r="Q99" i="10"/>
  <c r="Q98" i="10"/>
  <c r="Q97" i="10"/>
  <c r="Q96" i="10"/>
  <c r="Q95" i="10"/>
  <c r="Q94" i="10"/>
  <c r="Q93" i="10"/>
  <c r="Q92" i="10"/>
  <c r="Q91" i="10"/>
  <c r="Q90" i="10"/>
  <c r="Q89" i="10"/>
  <c r="Q88" i="10"/>
  <c r="Q87" i="10"/>
  <c r="Q86" i="10"/>
  <c r="Q85" i="10"/>
  <c r="Q84" i="10"/>
  <c r="Q83" i="10"/>
  <c r="Q82" i="10"/>
  <c r="Q81" i="10"/>
  <c r="Q80" i="10"/>
  <c r="Q79" i="10"/>
  <c r="Q78" i="10"/>
  <c r="Q77" i="10"/>
  <c r="Q76" i="10"/>
  <c r="Q75" i="10"/>
  <c r="Q74" i="10"/>
  <c r="Q73" i="10"/>
  <c r="Q72" i="10"/>
  <c r="Q71" i="10"/>
  <c r="Q70" i="10"/>
  <c r="Q69" i="10"/>
  <c r="Q68" i="10"/>
  <c r="Q67" i="10"/>
  <c r="Q66" i="10"/>
  <c r="Q65" i="10"/>
  <c r="Q64" i="10"/>
  <c r="Q63" i="10"/>
  <c r="Q62" i="10"/>
  <c r="Q61" i="10"/>
  <c r="Q60" i="10"/>
  <c r="Q59" i="10"/>
  <c r="Q58" i="10"/>
  <c r="Q57" i="10"/>
  <c r="Q56" i="10"/>
  <c r="Q55" i="10"/>
  <c r="Q54" i="10"/>
  <c r="Q53" i="10"/>
  <c r="Q52" i="10"/>
  <c r="Q51" i="10"/>
  <c r="Q50" i="10"/>
  <c r="Q49" i="10"/>
  <c r="Q48" i="10"/>
  <c r="Q47" i="10"/>
  <c r="Q46" i="10"/>
  <c r="Q45" i="10"/>
  <c r="Q44" i="10"/>
  <c r="Q43" i="10"/>
  <c r="Q42" i="10"/>
  <c r="Q41" i="10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Q21" i="10"/>
  <c r="Q20" i="10"/>
  <c r="Q19" i="10"/>
  <c r="Q18" i="10"/>
  <c r="Q17" i="10"/>
  <c r="AN73" i="10"/>
  <c r="AN137" i="10"/>
  <c r="AN201" i="10"/>
  <c r="AA226" i="10"/>
  <c r="AA225" i="10"/>
  <c r="AA224" i="10"/>
  <c r="AA223" i="10"/>
  <c r="AA222" i="10"/>
  <c r="AA221" i="10"/>
  <c r="AA220" i="10"/>
  <c r="AA219" i="10"/>
  <c r="AA218" i="10"/>
  <c r="AA217" i="10"/>
  <c r="AA216" i="10"/>
  <c r="AA215" i="10"/>
  <c r="AA214" i="10"/>
  <c r="AA213" i="10"/>
  <c r="AA212" i="10"/>
  <c r="AA211" i="10"/>
  <c r="AA210" i="10"/>
  <c r="AA209" i="10"/>
  <c r="AA208" i="10"/>
  <c r="AA207" i="10"/>
  <c r="AA206" i="10"/>
  <c r="AA205" i="10"/>
  <c r="AA204" i="10"/>
  <c r="AA203" i="10"/>
  <c r="AA202" i="10"/>
  <c r="AA201" i="10"/>
  <c r="AA200" i="10"/>
  <c r="AA199" i="10"/>
  <c r="AA198" i="10"/>
  <c r="AA197" i="10"/>
  <c r="AA196" i="10"/>
  <c r="AA195" i="10"/>
  <c r="AA194" i="10"/>
  <c r="AA193" i="10"/>
  <c r="AA192" i="10"/>
  <c r="AA191" i="10"/>
  <c r="AA190" i="10"/>
  <c r="AA189" i="10"/>
  <c r="AA188" i="10"/>
  <c r="AA187" i="10"/>
  <c r="AA186" i="10"/>
  <c r="AA185" i="10"/>
  <c r="AA184" i="10"/>
  <c r="AA183" i="10"/>
  <c r="AA182" i="10"/>
  <c r="AA181" i="10"/>
  <c r="AA180" i="10"/>
  <c r="AA179" i="10"/>
  <c r="AA178" i="10"/>
  <c r="AA177" i="10"/>
  <c r="AA176" i="10"/>
  <c r="AA175" i="10"/>
  <c r="AA174" i="10"/>
  <c r="AA173" i="10"/>
  <c r="AA172" i="10"/>
  <c r="AA171" i="10"/>
  <c r="AA170" i="10"/>
  <c r="AA169" i="10"/>
  <c r="AA168" i="10"/>
  <c r="AA167" i="10"/>
  <c r="AA166" i="10"/>
  <c r="AA165" i="10"/>
  <c r="AA164" i="10"/>
  <c r="AA163" i="10"/>
  <c r="AA162" i="10"/>
  <c r="AA161" i="10"/>
  <c r="AA160" i="10"/>
  <c r="AA159" i="10"/>
  <c r="AA158" i="10"/>
  <c r="AA157" i="10"/>
  <c r="AA156" i="10"/>
  <c r="AA155" i="10"/>
  <c r="AA154" i="10"/>
  <c r="AA153" i="10"/>
  <c r="AA152" i="10"/>
  <c r="AA151" i="10"/>
  <c r="AA150" i="10"/>
  <c r="AA149" i="10"/>
  <c r="AA148" i="10"/>
  <c r="AA147" i="10"/>
  <c r="AA146" i="10"/>
  <c r="AA145" i="10"/>
  <c r="AA144" i="10"/>
  <c r="AA143" i="10"/>
  <c r="AA142" i="10"/>
  <c r="AA141" i="10"/>
  <c r="AA140" i="10"/>
  <c r="AA139" i="10"/>
  <c r="AA138" i="10"/>
  <c r="AA137" i="10"/>
  <c r="AA136" i="10"/>
  <c r="AA135" i="10"/>
  <c r="AA134" i="10"/>
  <c r="AA133" i="10"/>
  <c r="AA132" i="10"/>
  <c r="AA131" i="10"/>
  <c r="AA130" i="10"/>
  <c r="AA129" i="10"/>
  <c r="AA128" i="10"/>
  <c r="AA127" i="10"/>
  <c r="AA126" i="10"/>
  <c r="AA125" i="10"/>
  <c r="AA124" i="10"/>
  <c r="AA123" i="10"/>
  <c r="AA122" i="10"/>
  <c r="AA121" i="10"/>
  <c r="AA120" i="10"/>
  <c r="AA119" i="10"/>
  <c r="AA118" i="10"/>
  <c r="AA117" i="10"/>
  <c r="AA116" i="10"/>
  <c r="AA115" i="10"/>
  <c r="AA114" i="10"/>
  <c r="AA113" i="10"/>
  <c r="AA112" i="10"/>
  <c r="AA111" i="10"/>
  <c r="AA110" i="10"/>
  <c r="AA109" i="10"/>
  <c r="AA108" i="10"/>
  <c r="AA107" i="10"/>
  <c r="AA106" i="10"/>
  <c r="AA105" i="10"/>
  <c r="AA104" i="10"/>
  <c r="AA103" i="10"/>
  <c r="AA102" i="10"/>
  <c r="AA101" i="10"/>
  <c r="AA100" i="10"/>
  <c r="AA99" i="10"/>
  <c r="AA98" i="10"/>
  <c r="AA97" i="10"/>
  <c r="AA96" i="10"/>
  <c r="AA95" i="10"/>
  <c r="AA94" i="10"/>
  <c r="AA93" i="10"/>
  <c r="AA92" i="10"/>
  <c r="AA91" i="10"/>
  <c r="AA90" i="10"/>
  <c r="AA89" i="10"/>
  <c r="AA88" i="10"/>
  <c r="AA87" i="10"/>
  <c r="AA86" i="10"/>
  <c r="AA85" i="10"/>
  <c r="AA84" i="10"/>
  <c r="AA83" i="10"/>
  <c r="AA82" i="10"/>
  <c r="AA81" i="10"/>
  <c r="AA80" i="10"/>
  <c r="AA79" i="10"/>
  <c r="AA78" i="10"/>
  <c r="AA77" i="10"/>
  <c r="AA76" i="10"/>
  <c r="AA75" i="10"/>
  <c r="AA74" i="10"/>
  <c r="AA73" i="10"/>
  <c r="AA72" i="10"/>
  <c r="AA71" i="10"/>
  <c r="AA70" i="10"/>
  <c r="AA69" i="10"/>
  <c r="AA68" i="10"/>
  <c r="AA67" i="10"/>
  <c r="AA66" i="10"/>
  <c r="AA65" i="10"/>
  <c r="AA64" i="10"/>
  <c r="AA63" i="10"/>
  <c r="AA62" i="10"/>
  <c r="AA61" i="10"/>
  <c r="AA60" i="10"/>
  <c r="AA59" i="10"/>
  <c r="AA58" i="10"/>
  <c r="AA57" i="10"/>
  <c r="AA56" i="10"/>
  <c r="AA55" i="10"/>
  <c r="AA54" i="10"/>
  <c r="AA53" i="10"/>
  <c r="AA52" i="10"/>
  <c r="AA51" i="10"/>
  <c r="AA50" i="10"/>
  <c r="AA49" i="10"/>
  <c r="AA48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AA35" i="10"/>
  <c r="AA34" i="10"/>
  <c r="AA33" i="10"/>
  <c r="AA32" i="10"/>
  <c r="AA31" i="10"/>
  <c r="AA30" i="10"/>
  <c r="AA29" i="10"/>
  <c r="AA28" i="10"/>
  <c r="AA27" i="10"/>
  <c r="AA26" i="10"/>
  <c r="AA25" i="10"/>
  <c r="AA24" i="10"/>
  <c r="AA23" i="10"/>
  <c r="AA22" i="10"/>
  <c r="AA21" i="10"/>
  <c r="AA20" i="10"/>
  <c r="AA19" i="10"/>
  <c r="AA18" i="10"/>
  <c r="AA17" i="10"/>
  <c r="V226" i="10"/>
  <c r="V225" i="10"/>
  <c r="V224" i="10"/>
  <c r="V223" i="10"/>
  <c r="V222" i="10"/>
  <c r="V221" i="10"/>
  <c r="V220" i="10"/>
  <c r="V219" i="10"/>
  <c r="V218" i="10"/>
  <c r="V217" i="10"/>
  <c r="V216" i="10"/>
  <c r="V215" i="10"/>
  <c r="V214" i="10"/>
  <c r="V213" i="10"/>
  <c r="V212" i="10"/>
  <c r="V211" i="10"/>
  <c r="V210" i="10"/>
  <c r="V209" i="10"/>
  <c r="V208" i="10"/>
  <c r="V207" i="10"/>
  <c r="V206" i="10"/>
  <c r="V205" i="10"/>
  <c r="V204" i="10"/>
  <c r="V203" i="10"/>
  <c r="V202" i="10"/>
  <c r="V201" i="10"/>
  <c r="V200" i="10"/>
  <c r="V199" i="10"/>
  <c r="V198" i="10"/>
  <c r="V197" i="10"/>
  <c r="V196" i="10"/>
  <c r="V195" i="10"/>
  <c r="V194" i="10"/>
  <c r="V193" i="10"/>
  <c r="V192" i="10"/>
  <c r="V191" i="10"/>
  <c r="V190" i="10"/>
  <c r="V189" i="10"/>
  <c r="V188" i="10"/>
  <c r="V187" i="10"/>
  <c r="V186" i="10"/>
  <c r="V185" i="10"/>
  <c r="V184" i="10"/>
  <c r="V183" i="10"/>
  <c r="V182" i="10"/>
  <c r="V181" i="10"/>
  <c r="V180" i="10"/>
  <c r="V179" i="10"/>
  <c r="V178" i="10"/>
  <c r="V177" i="10"/>
  <c r="V176" i="10"/>
  <c r="V175" i="10"/>
  <c r="V174" i="10"/>
  <c r="V173" i="10"/>
  <c r="V172" i="10"/>
  <c r="V171" i="10"/>
  <c r="V170" i="10"/>
  <c r="V169" i="10"/>
  <c r="V168" i="10"/>
  <c r="V167" i="10"/>
  <c r="V166" i="10"/>
  <c r="V165" i="10"/>
  <c r="V164" i="10"/>
  <c r="V163" i="10"/>
  <c r="V162" i="10"/>
  <c r="V161" i="10"/>
  <c r="V160" i="10"/>
  <c r="V159" i="10"/>
  <c r="V158" i="10"/>
  <c r="V157" i="10"/>
  <c r="V156" i="10"/>
  <c r="V155" i="10"/>
  <c r="V154" i="10"/>
  <c r="V153" i="10"/>
  <c r="V152" i="10"/>
  <c r="V151" i="10"/>
  <c r="V150" i="10"/>
  <c r="V149" i="10"/>
  <c r="V148" i="10"/>
  <c r="V147" i="10"/>
  <c r="V146" i="10"/>
  <c r="V145" i="10"/>
  <c r="V144" i="10"/>
  <c r="V143" i="10"/>
  <c r="V142" i="10"/>
  <c r="V141" i="10"/>
  <c r="V140" i="10"/>
  <c r="V139" i="10"/>
  <c r="V138" i="10"/>
  <c r="V137" i="10"/>
  <c r="V136" i="10"/>
  <c r="V135" i="10"/>
  <c r="V134" i="10"/>
  <c r="V133" i="10"/>
  <c r="V132" i="10"/>
  <c r="V131" i="10"/>
  <c r="V130" i="10"/>
  <c r="V129" i="10"/>
  <c r="V128" i="10"/>
  <c r="V127" i="10"/>
  <c r="V126" i="10"/>
  <c r="V125" i="10"/>
  <c r="V124" i="10"/>
  <c r="V123" i="10"/>
  <c r="V122" i="10"/>
  <c r="V121" i="10"/>
  <c r="V120" i="10"/>
  <c r="V119" i="10"/>
  <c r="V118" i="10"/>
  <c r="V117" i="10"/>
  <c r="V116" i="10"/>
  <c r="V115" i="10"/>
  <c r="V114" i="10"/>
  <c r="V113" i="10"/>
  <c r="V112" i="10"/>
  <c r="V111" i="10"/>
  <c r="V110" i="10"/>
  <c r="V109" i="10"/>
  <c r="V108" i="10"/>
  <c r="V107" i="10"/>
  <c r="V106" i="10"/>
  <c r="V105" i="10"/>
  <c r="V104" i="10"/>
  <c r="V103" i="10"/>
  <c r="V102" i="10"/>
  <c r="V101" i="10"/>
  <c r="V100" i="10"/>
  <c r="V99" i="10"/>
  <c r="V98" i="10"/>
  <c r="V97" i="10"/>
  <c r="V96" i="10"/>
  <c r="V95" i="10"/>
  <c r="V94" i="10"/>
  <c r="V93" i="10"/>
  <c r="V92" i="10"/>
  <c r="V91" i="10"/>
  <c r="V90" i="10"/>
  <c r="V89" i="10"/>
  <c r="V88" i="10"/>
  <c r="V87" i="10"/>
  <c r="V86" i="10"/>
  <c r="V85" i="10"/>
  <c r="V84" i="10"/>
  <c r="V83" i="10"/>
  <c r="V82" i="10"/>
  <c r="V81" i="10"/>
  <c r="V80" i="10"/>
  <c r="V79" i="10"/>
  <c r="V78" i="10"/>
  <c r="V77" i="10"/>
  <c r="V76" i="10"/>
  <c r="V75" i="10"/>
  <c r="V74" i="10"/>
  <c r="V73" i="10"/>
  <c r="V72" i="10"/>
  <c r="V71" i="10"/>
  <c r="V70" i="10"/>
  <c r="V69" i="10"/>
  <c r="V68" i="10"/>
  <c r="V67" i="10"/>
  <c r="V66" i="10"/>
  <c r="V65" i="10"/>
  <c r="V64" i="10"/>
  <c r="V63" i="10"/>
  <c r="V62" i="10"/>
  <c r="V61" i="10"/>
  <c r="V60" i="10"/>
  <c r="V59" i="10"/>
  <c r="V58" i="10"/>
  <c r="V57" i="10"/>
  <c r="V56" i="10"/>
  <c r="V55" i="10"/>
  <c r="V54" i="10"/>
  <c r="V53" i="10"/>
  <c r="V52" i="10"/>
  <c r="V51" i="10"/>
  <c r="V50" i="10"/>
  <c r="V49" i="10"/>
  <c r="V48" i="10"/>
  <c r="V47" i="10"/>
  <c r="V46" i="10"/>
  <c r="V45" i="10"/>
  <c r="V44" i="10"/>
  <c r="V43" i="10"/>
  <c r="V42" i="10"/>
  <c r="V41" i="10"/>
  <c r="V40" i="10"/>
  <c r="V39" i="10"/>
  <c r="V38" i="10"/>
  <c r="V37" i="10"/>
  <c r="V36" i="10"/>
  <c r="V35" i="10"/>
  <c r="V34" i="10"/>
  <c r="V33" i="10"/>
  <c r="V32" i="10"/>
  <c r="V31" i="10"/>
  <c r="V30" i="10"/>
  <c r="V29" i="10"/>
  <c r="V28" i="10"/>
  <c r="V27" i="10"/>
  <c r="V26" i="10"/>
  <c r="V25" i="10"/>
  <c r="V24" i="10"/>
  <c r="V23" i="10"/>
  <c r="V22" i="10"/>
  <c r="V21" i="10"/>
  <c r="V20" i="10"/>
  <c r="V19" i="10"/>
  <c r="V18" i="10"/>
  <c r="V17" i="10"/>
  <c r="X226" i="10"/>
  <c r="X225" i="10"/>
  <c r="X224" i="10"/>
  <c r="X223" i="10"/>
  <c r="X222" i="10"/>
  <c r="X221" i="10"/>
  <c r="X220" i="10"/>
  <c r="X219" i="10"/>
  <c r="X218" i="10"/>
  <c r="X217" i="10"/>
  <c r="X216" i="10"/>
  <c r="X215" i="10"/>
  <c r="X214" i="10"/>
  <c r="X213" i="10"/>
  <c r="X212" i="10"/>
  <c r="X211" i="10"/>
  <c r="X210" i="10"/>
  <c r="X209" i="10"/>
  <c r="X208" i="10"/>
  <c r="X207" i="10"/>
  <c r="X206" i="10"/>
  <c r="X205" i="10"/>
  <c r="X204" i="10"/>
  <c r="X203" i="10"/>
  <c r="X202" i="10"/>
  <c r="X201" i="10"/>
  <c r="X200" i="10"/>
  <c r="X199" i="10"/>
  <c r="X198" i="10"/>
  <c r="X197" i="10"/>
  <c r="X196" i="10"/>
  <c r="X195" i="10"/>
  <c r="X194" i="10"/>
  <c r="X193" i="10"/>
  <c r="X192" i="10"/>
  <c r="X191" i="10"/>
  <c r="X190" i="10"/>
  <c r="X189" i="10"/>
  <c r="X188" i="10"/>
  <c r="X187" i="10"/>
  <c r="X186" i="10"/>
  <c r="X185" i="10"/>
  <c r="X184" i="10"/>
  <c r="X183" i="10"/>
  <c r="X182" i="10"/>
  <c r="X181" i="10"/>
  <c r="X180" i="10"/>
  <c r="X179" i="10"/>
  <c r="X178" i="10"/>
  <c r="X177" i="10"/>
  <c r="X176" i="10"/>
  <c r="X175" i="10"/>
  <c r="X174" i="10"/>
  <c r="X173" i="10"/>
  <c r="X172" i="10"/>
  <c r="X171" i="10"/>
  <c r="X170" i="10"/>
  <c r="X169" i="10"/>
  <c r="X168" i="10"/>
  <c r="X167" i="10"/>
  <c r="X166" i="10"/>
  <c r="X165" i="10"/>
  <c r="X164" i="10"/>
  <c r="X163" i="10"/>
  <c r="X162" i="10"/>
  <c r="X161" i="10"/>
  <c r="X160" i="10"/>
  <c r="X159" i="10"/>
  <c r="X158" i="10"/>
  <c r="X157" i="10"/>
  <c r="X156" i="10"/>
  <c r="X155" i="10"/>
  <c r="X154" i="10"/>
  <c r="X153" i="10"/>
  <c r="X152" i="10"/>
  <c r="X151" i="10"/>
  <c r="X150" i="10"/>
  <c r="X149" i="10"/>
  <c r="X148" i="10"/>
  <c r="X147" i="10"/>
  <c r="X146" i="10"/>
  <c r="X145" i="10"/>
  <c r="X144" i="10"/>
  <c r="X143" i="10"/>
  <c r="X142" i="10"/>
  <c r="X141" i="10"/>
  <c r="X140" i="10"/>
  <c r="X139" i="10"/>
  <c r="X138" i="10"/>
  <c r="X137" i="10"/>
  <c r="X136" i="10"/>
  <c r="X135" i="10"/>
  <c r="X134" i="10"/>
  <c r="X133" i="10"/>
  <c r="X132" i="10"/>
  <c r="X131" i="10"/>
  <c r="X130" i="10"/>
  <c r="X129" i="10"/>
  <c r="X128" i="10"/>
  <c r="X127" i="10"/>
  <c r="X126" i="10"/>
  <c r="X125" i="10"/>
  <c r="X124" i="10"/>
  <c r="X123" i="10"/>
  <c r="X122" i="10"/>
  <c r="X121" i="10"/>
  <c r="X120" i="10"/>
  <c r="X119" i="10"/>
  <c r="X118" i="10"/>
  <c r="X117" i="10"/>
  <c r="X116" i="10"/>
  <c r="X115" i="10"/>
  <c r="X114" i="10"/>
  <c r="X113" i="10"/>
  <c r="X112" i="10"/>
  <c r="X111" i="10"/>
  <c r="X110" i="10"/>
  <c r="X109" i="10"/>
  <c r="X108" i="10"/>
  <c r="X107" i="10"/>
  <c r="X106" i="10"/>
  <c r="X105" i="10"/>
  <c r="X104" i="10"/>
  <c r="X103" i="10"/>
  <c r="X102" i="10"/>
  <c r="X101" i="10"/>
  <c r="X100" i="10"/>
  <c r="X99" i="10"/>
  <c r="X98" i="10"/>
  <c r="X97" i="10"/>
  <c r="X96" i="10"/>
  <c r="X95" i="10"/>
  <c r="X94" i="10"/>
  <c r="X93" i="10"/>
  <c r="X92" i="10"/>
  <c r="X91" i="10"/>
  <c r="X90" i="10"/>
  <c r="X89" i="10"/>
  <c r="X88" i="10"/>
  <c r="X87" i="10"/>
  <c r="X86" i="10"/>
  <c r="X85" i="10"/>
  <c r="X84" i="10"/>
  <c r="X83" i="10"/>
  <c r="X82" i="10"/>
  <c r="X81" i="10"/>
  <c r="X80" i="10"/>
  <c r="X79" i="10"/>
  <c r="X78" i="10"/>
  <c r="X77" i="10"/>
  <c r="X76" i="10"/>
  <c r="X75" i="10"/>
  <c r="X74" i="10"/>
  <c r="X73" i="10"/>
  <c r="X72" i="10"/>
  <c r="X71" i="10"/>
  <c r="X70" i="10"/>
  <c r="X69" i="10"/>
  <c r="X68" i="10"/>
  <c r="X67" i="10"/>
  <c r="X66" i="10"/>
  <c r="X65" i="10"/>
  <c r="X64" i="10"/>
  <c r="X63" i="10"/>
  <c r="X62" i="10"/>
  <c r="X61" i="10"/>
  <c r="X60" i="10"/>
  <c r="X59" i="10"/>
  <c r="X58" i="10"/>
  <c r="X57" i="10"/>
  <c r="X56" i="10"/>
  <c r="X55" i="10"/>
  <c r="X54" i="10"/>
  <c r="X53" i="10"/>
  <c r="X52" i="10"/>
  <c r="X51" i="10"/>
  <c r="X50" i="10"/>
  <c r="X49" i="10"/>
  <c r="X48" i="10"/>
  <c r="X47" i="10"/>
  <c r="X46" i="10"/>
  <c r="X45" i="10"/>
  <c r="X44" i="10"/>
  <c r="X43" i="10"/>
  <c r="X42" i="10"/>
  <c r="X41" i="10"/>
  <c r="X40" i="10"/>
  <c r="X39" i="10"/>
  <c r="X38" i="10"/>
  <c r="X37" i="10"/>
  <c r="X36" i="10"/>
  <c r="X35" i="10"/>
  <c r="X34" i="10"/>
  <c r="X33" i="10"/>
  <c r="X32" i="10"/>
  <c r="X31" i="10"/>
  <c r="X30" i="10"/>
  <c r="X29" i="10"/>
  <c r="X28" i="10"/>
  <c r="X27" i="10"/>
  <c r="X26" i="10"/>
  <c r="X25" i="10"/>
  <c r="X24" i="10"/>
  <c r="X23" i="10"/>
  <c r="X22" i="10"/>
  <c r="X21" i="10"/>
  <c r="X20" i="10"/>
  <c r="X19" i="10"/>
  <c r="X18" i="10"/>
  <c r="X17" i="10"/>
  <c r="T18" i="10"/>
  <c r="T19" i="10"/>
  <c r="T20" i="10"/>
  <c r="T21" i="10"/>
  <c r="T22" i="10"/>
  <c r="T23" i="10"/>
  <c r="T24" i="10"/>
  <c r="T25" i="10"/>
  <c r="T26" i="10"/>
  <c r="T27" i="10"/>
  <c r="T28" i="10"/>
  <c r="T29" i="10"/>
  <c r="T30" i="10"/>
  <c r="T31" i="10"/>
  <c r="T32" i="10"/>
  <c r="T33" i="10"/>
  <c r="T34" i="10"/>
  <c r="T35" i="10"/>
  <c r="T36" i="10"/>
  <c r="T37" i="10"/>
  <c r="T38" i="10"/>
  <c r="T39" i="10"/>
  <c r="T40" i="10"/>
  <c r="T41" i="10"/>
  <c r="T42" i="10"/>
  <c r="T43" i="10"/>
  <c r="T44" i="10"/>
  <c r="T45" i="10"/>
  <c r="T46" i="10"/>
  <c r="T47" i="10"/>
  <c r="T48" i="10"/>
  <c r="T49" i="10"/>
  <c r="T50" i="10"/>
  <c r="T51" i="10"/>
  <c r="T52" i="10"/>
  <c r="T53" i="10"/>
  <c r="T54" i="10"/>
  <c r="T55" i="10"/>
  <c r="T56" i="10"/>
  <c r="T57" i="10"/>
  <c r="T58" i="10"/>
  <c r="T59" i="10"/>
  <c r="T60" i="10"/>
  <c r="T61" i="10"/>
  <c r="T62" i="10"/>
  <c r="T63" i="10"/>
  <c r="T64" i="10"/>
  <c r="T65" i="10"/>
  <c r="T66" i="10"/>
  <c r="T67" i="10"/>
  <c r="T68" i="10"/>
  <c r="T69" i="10"/>
  <c r="T70" i="10"/>
  <c r="T71" i="10"/>
  <c r="T72" i="10"/>
  <c r="T73" i="10"/>
  <c r="T74" i="10"/>
  <c r="T75" i="10"/>
  <c r="T76" i="10"/>
  <c r="T77" i="10"/>
  <c r="T78" i="10"/>
  <c r="T79" i="10"/>
  <c r="T80" i="10"/>
  <c r="T81" i="10"/>
  <c r="T82" i="10"/>
  <c r="T83" i="10"/>
  <c r="T84" i="10"/>
  <c r="T85" i="10"/>
  <c r="T86" i="10"/>
  <c r="T87" i="10"/>
  <c r="T88" i="10"/>
  <c r="T89" i="10"/>
  <c r="T90" i="10"/>
  <c r="T91" i="10"/>
  <c r="T92" i="10"/>
  <c r="T93" i="10"/>
  <c r="T94" i="10"/>
  <c r="T95" i="10"/>
  <c r="T96" i="10"/>
  <c r="T97" i="10"/>
  <c r="T98" i="10"/>
  <c r="T99" i="10"/>
  <c r="T100" i="10"/>
  <c r="T101" i="10"/>
  <c r="T102" i="10"/>
  <c r="T103" i="10"/>
  <c r="T104" i="10"/>
  <c r="T105" i="10"/>
  <c r="T106" i="10"/>
  <c r="T107" i="10"/>
  <c r="T108" i="10"/>
  <c r="T109" i="10"/>
  <c r="T110" i="10"/>
  <c r="T111" i="10"/>
  <c r="T112" i="10"/>
  <c r="T113" i="10"/>
  <c r="T114" i="10"/>
  <c r="T115" i="10"/>
  <c r="T116" i="10"/>
  <c r="T117" i="10"/>
  <c r="T118" i="10"/>
  <c r="T119" i="10"/>
  <c r="T120" i="10"/>
  <c r="T121" i="10"/>
  <c r="T122" i="10"/>
  <c r="T123" i="10"/>
  <c r="T124" i="10"/>
  <c r="T125" i="10"/>
  <c r="T126" i="10"/>
  <c r="T127" i="10"/>
  <c r="T128" i="10"/>
  <c r="T129" i="10"/>
  <c r="T130" i="10"/>
  <c r="T131" i="10"/>
  <c r="T132" i="10"/>
  <c r="T133" i="10"/>
  <c r="T134" i="10"/>
  <c r="T135" i="10"/>
  <c r="T136" i="10"/>
  <c r="T137" i="10"/>
  <c r="T138" i="10"/>
  <c r="T139" i="10"/>
  <c r="T140" i="10"/>
  <c r="T141" i="10"/>
  <c r="T142" i="10"/>
  <c r="T143" i="10"/>
  <c r="T144" i="10"/>
  <c r="T145" i="10"/>
  <c r="T146" i="10"/>
  <c r="T147" i="10"/>
  <c r="T148" i="10"/>
  <c r="T149" i="10"/>
  <c r="T150" i="10"/>
  <c r="T151" i="10"/>
  <c r="T152" i="10"/>
  <c r="T153" i="10"/>
  <c r="T154" i="10"/>
  <c r="T155" i="10"/>
  <c r="T156" i="10"/>
  <c r="T157" i="10"/>
  <c r="T158" i="10"/>
  <c r="T159" i="10"/>
  <c r="T160" i="10"/>
  <c r="T161" i="10"/>
  <c r="T162" i="10"/>
  <c r="T163" i="10"/>
  <c r="T164" i="10"/>
  <c r="T165" i="10"/>
  <c r="T166" i="10"/>
  <c r="T167" i="10"/>
  <c r="T168" i="10"/>
  <c r="T169" i="10"/>
  <c r="T170" i="10"/>
  <c r="T171" i="10"/>
  <c r="T172" i="10"/>
  <c r="T173" i="10"/>
  <c r="T174" i="10"/>
  <c r="T175" i="10"/>
  <c r="T176" i="10"/>
  <c r="T177" i="10"/>
  <c r="T178" i="10"/>
  <c r="T179" i="10"/>
  <c r="T180" i="10"/>
  <c r="T181" i="10"/>
  <c r="T182" i="10"/>
  <c r="T183" i="10"/>
  <c r="T184" i="10"/>
  <c r="T185" i="10"/>
  <c r="T186" i="10"/>
  <c r="T187" i="10"/>
  <c r="T188" i="10"/>
  <c r="T189" i="10"/>
  <c r="T190" i="10"/>
  <c r="T191" i="10"/>
  <c r="T192" i="10"/>
  <c r="T193" i="10"/>
  <c r="T194" i="10"/>
  <c r="T195" i="10"/>
  <c r="T196" i="10"/>
  <c r="T197" i="10"/>
  <c r="T198" i="10"/>
  <c r="T199" i="10"/>
  <c r="T200" i="10"/>
  <c r="T201" i="10"/>
  <c r="T202" i="10"/>
  <c r="T203" i="10"/>
  <c r="T204" i="10"/>
  <c r="T205" i="10"/>
  <c r="T206" i="10"/>
  <c r="T207" i="10"/>
  <c r="T208" i="10"/>
  <c r="T209" i="10"/>
  <c r="T210" i="10"/>
  <c r="T211" i="10"/>
  <c r="T212" i="10"/>
  <c r="T213" i="10"/>
  <c r="T214" i="10"/>
  <c r="T215" i="10"/>
  <c r="T216" i="10"/>
  <c r="T217" i="10"/>
  <c r="T218" i="10"/>
  <c r="T219" i="10"/>
  <c r="T220" i="10"/>
  <c r="T221" i="10"/>
  <c r="T222" i="10"/>
  <c r="T223" i="10"/>
  <c r="T224" i="10"/>
  <c r="T225" i="10"/>
  <c r="T226" i="10"/>
  <c r="T17" i="10"/>
  <c r="AO18" i="10"/>
  <c r="AO19" i="10"/>
  <c r="AO20" i="10"/>
  <c r="AO21" i="10"/>
  <c r="AO22" i="10"/>
  <c r="AO23" i="10"/>
  <c r="AO24" i="10"/>
  <c r="AO25" i="10"/>
  <c r="AO26" i="10"/>
  <c r="AO27" i="10"/>
  <c r="AO28" i="10"/>
  <c r="AO29" i="10"/>
  <c r="AO30" i="10"/>
  <c r="AO31" i="10"/>
  <c r="AO32" i="10"/>
  <c r="AO33" i="10"/>
  <c r="AO34" i="10"/>
  <c r="AO35" i="10"/>
  <c r="AO36" i="10"/>
  <c r="AO37" i="10"/>
  <c r="AO38" i="10"/>
  <c r="AO39" i="10"/>
  <c r="AO40" i="10"/>
  <c r="AO41" i="10"/>
  <c r="AO42" i="10"/>
  <c r="AO43" i="10"/>
  <c r="AO44" i="10"/>
  <c r="AO45" i="10"/>
  <c r="AO46" i="10"/>
  <c r="AO47" i="10"/>
  <c r="AO48" i="10"/>
  <c r="AO49" i="10"/>
  <c r="AO50" i="10"/>
  <c r="AO51" i="10"/>
  <c r="AO52" i="10"/>
  <c r="AO53" i="10"/>
  <c r="AO54" i="10"/>
  <c r="AO55" i="10"/>
  <c r="AO56" i="10"/>
  <c r="AO57" i="10"/>
  <c r="AO58" i="10"/>
  <c r="AO59" i="10"/>
  <c r="AO60" i="10"/>
  <c r="AO61" i="10"/>
  <c r="AO62" i="10"/>
  <c r="AO63" i="10"/>
  <c r="AO64" i="10"/>
  <c r="AO65" i="10"/>
  <c r="AO66" i="10"/>
  <c r="AO67" i="10"/>
  <c r="AO68" i="10"/>
  <c r="AO69" i="10"/>
  <c r="AO70" i="10"/>
  <c r="AO71" i="10"/>
  <c r="AO72" i="10"/>
  <c r="AO73" i="10"/>
  <c r="AO74" i="10"/>
  <c r="AO75" i="10"/>
  <c r="AO76" i="10"/>
  <c r="AO77" i="10"/>
  <c r="AO78" i="10"/>
  <c r="AO79" i="10"/>
  <c r="AO80" i="10"/>
  <c r="AO81" i="10"/>
  <c r="AO82" i="10"/>
  <c r="AO83" i="10"/>
  <c r="AO84" i="10"/>
  <c r="AO85" i="10"/>
  <c r="AO86" i="10"/>
  <c r="AO87" i="10"/>
  <c r="AO88" i="10"/>
  <c r="AO89" i="10"/>
  <c r="AO90" i="10"/>
  <c r="AO91" i="10"/>
  <c r="AO92" i="10"/>
  <c r="AO93" i="10"/>
  <c r="AO94" i="10"/>
  <c r="AO95" i="10"/>
  <c r="AO96" i="10"/>
  <c r="AO97" i="10"/>
  <c r="AO98" i="10"/>
  <c r="AO99" i="10"/>
  <c r="AO100" i="10"/>
  <c r="AO101" i="10"/>
  <c r="AO102" i="10"/>
  <c r="AO103" i="10"/>
  <c r="AO104" i="10"/>
  <c r="AO105" i="10"/>
  <c r="AO106" i="10"/>
  <c r="AO107" i="10"/>
  <c r="AO108" i="10"/>
  <c r="AO109" i="10"/>
  <c r="AO110" i="10"/>
  <c r="AO111" i="10"/>
  <c r="AO112" i="10"/>
  <c r="AO113" i="10"/>
  <c r="AO114" i="10"/>
  <c r="AO115" i="10"/>
  <c r="AO116" i="10"/>
  <c r="AO117" i="10"/>
  <c r="AO118" i="10"/>
  <c r="AO119" i="10"/>
  <c r="AO120" i="10"/>
  <c r="AO121" i="10"/>
  <c r="AO122" i="10"/>
  <c r="AO123" i="10"/>
  <c r="AO124" i="10"/>
  <c r="AO125" i="10"/>
  <c r="AO126" i="10"/>
  <c r="AO127" i="10"/>
  <c r="AO128" i="10"/>
  <c r="AO129" i="10"/>
  <c r="AO130" i="10"/>
  <c r="AO131" i="10"/>
  <c r="AO132" i="10"/>
  <c r="AO133" i="10"/>
  <c r="AO134" i="10"/>
  <c r="AO135" i="10"/>
  <c r="AO136" i="10"/>
  <c r="AO137" i="10"/>
  <c r="AO138" i="10"/>
  <c r="AO139" i="10"/>
  <c r="AO140" i="10"/>
  <c r="AO141" i="10"/>
  <c r="AO142" i="10"/>
  <c r="AO143" i="10"/>
  <c r="AO144" i="10"/>
  <c r="AO145" i="10"/>
  <c r="AO146" i="10"/>
  <c r="AO147" i="10"/>
  <c r="AO148" i="10"/>
  <c r="AO149" i="10"/>
  <c r="AO150" i="10"/>
  <c r="AO151" i="10"/>
  <c r="AO152" i="10"/>
  <c r="AO153" i="10"/>
  <c r="AO154" i="10"/>
  <c r="AO155" i="10"/>
  <c r="AO156" i="10"/>
  <c r="AO157" i="10"/>
  <c r="AO158" i="10"/>
  <c r="AO159" i="10"/>
  <c r="AO160" i="10"/>
  <c r="AO161" i="10"/>
  <c r="AO162" i="10"/>
  <c r="AO163" i="10"/>
  <c r="AO164" i="10"/>
  <c r="AO165" i="10"/>
  <c r="AO166" i="10"/>
  <c r="AO167" i="10"/>
  <c r="AO168" i="10"/>
  <c r="AO169" i="10"/>
  <c r="AO170" i="10"/>
  <c r="AO171" i="10"/>
  <c r="AO172" i="10"/>
  <c r="AO173" i="10"/>
  <c r="AO174" i="10"/>
  <c r="AO175" i="10"/>
  <c r="AO176" i="10"/>
  <c r="AO177" i="10"/>
  <c r="AO178" i="10"/>
  <c r="AO179" i="10"/>
  <c r="AO180" i="10"/>
  <c r="AO181" i="10"/>
  <c r="AO182" i="10"/>
  <c r="AO183" i="10"/>
  <c r="AO184" i="10"/>
  <c r="AO185" i="10"/>
  <c r="AO186" i="10"/>
  <c r="AO187" i="10"/>
  <c r="AO188" i="10"/>
  <c r="AO189" i="10"/>
  <c r="AO190" i="10"/>
  <c r="AO191" i="10"/>
  <c r="AO192" i="10"/>
  <c r="AO193" i="10"/>
  <c r="AO194" i="10"/>
  <c r="AO195" i="10"/>
  <c r="AO196" i="10"/>
  <c r="AO197" i="10"/>
  <c r="AO198" i="10"/>
  <c r="AO199" i="10"/>
  <c r="AO200" i="10"/>
  <c r="AO201" i="10"/>
  <c r="AO202" i="10"/>
  <c r="AO203" i="10"/>
  <c r="AO204" i="10"/>
  <c r="AO205" i="10"/>
  <c r="AO206" i="10"/>
  <c r="AO207" i="10"/>
  <c r="AO208" i="10"/>
  <c r="AO209" i="10"/>
  <c r="AO210" i="10"/>
  <c r="AO211" i="10"/>
  <c r="AO212" i="10"/>
  <c r="AO213" i="10"/>
  <c r="AO214" i="10"/>
  <c r="AO215" i="10"/>
  <c r="AO216" i="10"/>
  <c r="AO217" i="10"/>
  <c r="AO218" i="10"/>
  <c r="AO219" i="10"/>
  <c r="AO220" i="10"/>
  <c r="AO221" i="10"/>
  <c r="AO222" i="10"/>
  <c r="AO223" i="10"/>
  <c r="AO224" i="10"/>
  <c r="AO225" i="10"/>
  <c r="AO226" i="10"/>
  <c r="AO17" i="10"/>
  <c r="BD226" i="10"/>
  <c r="BC226" i="10"/>
  <c r="BB226" i="10"/>
  <c r="BA226" i="10"/>
  <c r="AZ226" i="10"/>
  <c r="BE226" i="10" s="1"/>
  <c r="AY226" i="10"/>
  <c r="AX226" i="10"/>
  <c r="AW226" i="10"/>
  <c r="I226" i="10"/>
  <c r="H226" i="10"/>
  <c r="BD225" i="10"/>
  <c r="BC225" i="10"/>
  <c r="BB225" i="10"/>
  <c r="BA225" i="10"/>
  <c r="AZ225" i="10"/>
  <c r="AY225" i="10"/>
  <c r="AX225" i="10"/>
  <c r="AW225" i="10"/>
  <c r="I225" i="10"/>
  <c r="H225" i="10"/>
  <c r="BD224" i="10"/>
  <c r="BC224" i="10"/>
  <c r="BB224" i="10"/>
  <c r="BA224" i="10"/>
  <c r="AZ224" i="10"/>
  <c r="AY224" i="10"/>
  <c r="AX224" i="10"/>
  <c r="AW224" i="10"/>
  <c r="I224" i="10"/>
  <c r="H224" i="10"/>
  <c r="BD223" i="10"/>
  <c r="BC223" i="10"/>
  <c r="BB223" i="10"/>
  <c r="BA223" i="10"/>
  <c r="AZ223" i="10"/>
  <c r="AY223" i="10"/>
  <c r="AX223" i="10"/>
  <c r="AW223" i="10"/>
  <c r="I223" i="10"/>
  <c r="H223" i="10"/>
  <c r="BD222" i="10"/>
  <c r="BC222" i="10"/>
  <c r="BB222" i="10"/>
  <c r="BA222" i="10"/>
  <c r="AZ222" i="10"/>
  <c r="AY222" i="10"/>
  <c r="AX222" i="10"/>
  <c r="AW222" i="10"/>
  <c r="I222" i="10"/>
  <c r="H222" i="10"/>
  <c r="BD221" i="10"/>
  <c r="BC221" i="10"/>
  <c r="BB221" i="10"/>
  <c r="BA221" i="10"/>
  <c r="AZ221" i="10"/>
  <c r="AY221" i="10"/>
  <c r="AX221" i="10"/>
  <c r="AW221" i="10"/>
  <c r="I221" i="10"/>
  <c r="H221" i="10"/>
  <c r="BD220" i="10"/>
  <c r="BC220" i="10"/>
  <c r="BB220" i="10"/>
  <c r="BA220" i="10"/>
  <c r="AZ220" i="10"/>
  <c r="AY220" i="10"/>
  <c r="AX220" i="10"/>
  <c r="AW220" i="10"/>
  <c r="I220" i="10"/>
  <c r="H220" i="10"/>
  <c r="BD219" i="10"/>
  <c r="BC219" i="10"/>
  <c r="BB219" i="10"/>
  <c r="BA219" i="10"/>
  <c r="AZ219" i="10"/>
  <c r="BE219" i="10" s="1"/>
  <c r="AY219" i="10"/>
  <c r="AX219" i="10"/>
  <c r="AW219" i="10"/>
  <c r="I219" i="10"/>
  <c r="H219" i="10"/>
  <c r="BD218" i="10"/>
  <c r="BC218" i="10"/>
  <c r="BB218" i="10"/>
  <c r="BA218" i="10"/>
  <c r="AZ218" i="10"/>
  <c r="AY218" i="10"/>
  <c r="AX218" i="10"/>
  <c r="AW218" i="10"/>
  <c r="I218" i="10"/>
  <c r="H218" i="10"/>
  <c r="BD217" i="10"/>
  <c r="BC217" i="10"/>
  <c r="BB217" i="10"/>
  <c r="BE217" i="10" s="1"/>
  <c r="BA217" i="10"/>
  <c r="AZ217" i="10"/>
  <c r="AY217" i="10"/>
  <c r="AX217" i="10"/>
  <c r="AW217" i="10"/>
  <c r="I217" i="10"/>
  <c r="H217" i="10"/>
  <c r="BD216" i="10"/>
  <c r="BC216" i="10"/>
  <c r="BB216" i="10"/>
  <c r="BA216" i="10"/>
  <c r="AZ216" i="10"/>
  <c r="AY216" i="10"/>
  <c r="AX216" i="10"/>
  <c r="AW216" i="10"/>
  <c r="I216" i="10"/>
  <c r="H216" i="10"/>
  <c r="BD215" i="10"/>
  <c r="BC215" i="10"/>
  <c r="BB215" i="10"/>
  <c r="BA215" i="10"/>
  <c r="AZ215" i="10"/>
  <c r="AY215" i="10"/>
  <c r="AX215" i="10"/>
  <c r="AW215" i="10"/>
  <c r="I215" i="10"/>
  <c r="H215" i="10"/>
  <c r="BD214" i="10"/>
  <c r="BC214" i="10"/>
  <c r="BB214" i="10"/>
  <c r="BA214" i="10"/>
  <c r="AZ214" i="10"/>
  <c r="AY214" i="10"/>
  <c r="AX214" i="10"/>
  <c r="AW214" i="10"/>
  <c r="I214" i="10"/>
  <c r="H214" i="10"/>
  <c r="BD213" i="10"/>
  <c r="BC213" i="10"/>
  <c r="BB213" i="10"/>
  <c r="BA213" i="10"/>
  <c r="AZ213" i="10"/>
  <c r="AY213" i="10"/>
  <c r="AX213" i="10"/>
  <c r="AW213" i="10"/>
  <c r="I213" i="10"/>
  <c r="H213" i="10"/>
  <c r="BD212" i="10"/>
  <c r="BC212" i="10"/>
  <c r="BB212" i="10"/>
  <c r="BA212" i="10"/>
  <c r="AZ212" i="10"/>
  <c r="AY212" i="10"/>
  <c r="AX212" i="10"/>
  <c r="AW212" i="10"/>
  <c r="I212" i="10"/>
  <c r="H212" i="10"/>
  <c r="BD211" i="10"/>
  <c r="BC211" i="10"/>
  <c r="BB211" i="10"/>
  <c r="BA211" i="10"/>
  <c r="AZ211" i="10"/>
  <c r="BE211" i="10" s="1"/>
  <c r="AY211" i="10"/>
  <c r="AX211" i="10"/>
  <c r="AW211" i="10"/>
  <c r="I211" i="10"/>
  <c r="H211" i="10"/>
  <c r="BD210" i="10"/>
  <c r="BC210" i="10"/>
  <c r="BB210" i="10"/>
  <c r="BA210" i="10"/>
  <c r="AZ210" i="10"/>
  <c r="AY210" i="10"/>
  <c r="AX210" i="10"/>
  <c r="AW210" i="10"/>
  <c r="I210" i="10"/>
  <c r="H210" i="10"/>
  <c r="BD209" i="10"/>
  <c r="BC209" i="10"/>
  <c r="BB209" i="10"/>
  <c r="BA209" i="10"/>
  <c r="AZ209" i="10"/>
  <c r="AY209" i="10"/>
  <c r="AX209" i="10"/>
  <c r="AW209" i="10"/>
  <c r="I209" i="10"/>
  <c r="H209" i="10"/>
  <c r="BD208" i="10"/>
  <c r="BC208" i="10"/>
  <c r="BB208" i="10"/>
  <c r="BE208" i="10" s="1"/>
  <c r="BA208" i="10"/>
  <c r="AZ208" i="10"/>
  <c r="AY208" i="10"/>
  <c r="AX208" i="10"/>
  <c r="AW208" i="10"/>
  <c r="I208" i="10"/>
  <c r="H208" i="10"/>
  <c r="BD207" i="10"/>
  <c r="BC207" i="10"/>
  <c r="BB207" i="10"/>
  <c r="BA207" i="10"/>
  <c r="AZ207" i="10"/>
  <c r="BE207" i="10" s="1"/>
  <c r="AY207" i="10"/>
  <c r="AX207" i="10"/>
  <c r="AW207" i="10"/>
  <c r="I207" i="10"/>
  <c r="H207" i="10"/>
  <c r="BD206" i="10"/>
  <c r="BC206" i="10"/>
  <c r="BB206" i="10"/>
  <c r="BA206" i="10"/>
  <c r="AZ206" i="10"/>
  <c r="AY206" i="10"/>
  <c r="AX206" i="10"/>
  <c r="AW206" i="10"/>
  <c r="I206" i="10"/>
  <c r="H206" i="10"/>
  <c r="BD205" i="10"/>
  <c r="BC205" i="10"/>
  <c r="BB205" i="10"/>
  <c r="BA205" i="10"/>
  <c r="AZ205" i="10"/>
  <c r="AY205" i="10"/>
  <c r="AX205" i="10"/>
  <c r="AW205" i="10"/>
  <c r="I205" i="10"/>
  <c r="H205" i="10"/>
  <c r="BD204" i="10"/>
  <c r="BC204" i="10"/>
  <c r="BB204" i="10"/>
  <c r="BE204" i="10" s="1"/>
  <c r="BA204" i="10"/>
  <c r="AZ204" i="10"/>
  <c r="AY204" i="10"/>
  <c r="AX204" i="10"/>
  <c r="AW204" i="10"/>
  <c r="I204" i="10"/>
  <c r="H204" i="10"/>
  <c r="BD203" i="10"/>
  <c r="BC203" i="10"/>
  <c r="BB203" i="10"/>
  <c r="BA203" i="10"/>
  <c r="AZ203" i="10"/>
  <c r="BE203" i="10" s="1"/>
  <c r="AY203" i="10"/>
  <c r="AX203" i="10"/>
  <c r="AW203" i="10"/>
  <c r="I203" i="10"/>
  <c r="H203" i="10"/>
  <c r="BD202" i="10"/>
  <c r="BC202" i="10"/>
  <c r="BB202" i="10"/>
  <c r="BA202" i="10"/>
  <c r="AZ202" i="10"/>
  <c r="AY202" i="10"/>
  <c r="AX202" i="10"/>
  <c r="AW202" i="10"/>
  <c r="I202" i="10"/>
  <c r="H202" i="10"/>
  <c r="BD201" i="10"/>
  <c r="BC201" i="10"/>
  <c r="BB201" i="10"/>
  <c r="BA201" i="10"/>
  <c r="AZ201" i="10"/>
  <c r="AY201" i="10"/>
  <c r="AX201" i="10"/>
  <c r="AW201" i="10"/>
  <c r="I201" i="10"/>
  <c r="H201" i="10"/>
  <c r="BD200" i="10"/>
  <c r="BC200" i="10"/>
  <c r="BB200" i="10"/>
  <c r="BE200" i="10" s="1"/>
  <c r="BA200" i="10"/>
  <c r="AZ200" i="10"/>
  <c r="AY200" i="10"/>
  <c r="AX200" i="10"/>
  <c r="AW200" i="10"/>
  <c r="I200" i="10"/>
  <c r="H200" i="10"/>
  <c r="BD199" i="10"/>
  <c r="BC199" i="10"/>
  <c r="BB199" i="10"/>
  <c r="BA199" i="10"/>
  <c r="AZ199" i="10"/>
  <c r="BE199" i="10" s="1"/>
  <c r="AY199" i="10"/>
  <c r="AX199" i="10"/>
  <c r="AW199" i="10"/>
  <c r="I199" i="10"/>
  <c r="H199" i="10"/>
  <c r="BD198" i="10"/>
  <c r="BC198" i="10"/>
  <c r="BB198" i="10"/>
  <c r="BA198" i="10"/>
  <c r="AZ198" i="10"/>
  <c r="AY198" i="10"/>
  <c r="AX198" i="10"/>
  <c r="AW198" i="10"/>
  <c r="I198" i="10"/>
  <c r="H198" i="10"/>
  <c r="BD197" i="10"/>
  <c r="BC197" i="10"/>
  <c r="BB197" i="10"/>
  <c r="BA197" i="10"/>
  <c r="AZ197" i="10"/>
  <c r="AY197" i="10"/>
  <c r="AX197" i="10"/>
  <c r="AW197" i="10"/>
  <c r="I197" i="10"/>
  <c r="H197" i="10"/>
  <c r="BD196" i="10"/>
  <c r="BC196" i="10"/>
  <c r="BB196" i="10"/>
  <c r="BE196" i="10" s="1"/>
  <c r="BA196" i="10"/>
  <c r="AZ196" i="10"/>
  <c r="AY196" i="10"/>
  <c r="AX196" i="10"/>
  <c r="AW196" i="10"/>
  <c r="I196" i="10"/>
  <c r="H196" i="10"/>
  <c r="BD195" i="10"/>
  <c r="BC195" i="10"/>
  <c r="BB195" i="10"/>
  <c r="BA195" i="10"/>
  <c r="AZ195" i="10"/>
  <c r="BE195" i="10" s="1"/>
  <c r="AY195" i="10"/>
  <c r="AX195" i="10"/>
  <c r="AW195" i="10"/>
  <c r="I195" i="10"/>
  <c r="H195" i="10"/>
  <c r="BD194" i="10"/>
  <c r="BC194" i="10"/>
  <c r="BB194" i="10"/>
  <c r="BA194" i="10"/>
  <c r="AZ194" i="10"/>
  <c r="AY194" i="10"/>
  <c r="AX194" i="10"/>
  <c r="AW194" i="10"/>
  <c r="I194" i="10"/>
  <c r="H194" i="10"/>
  <c r="BD193" i="10"/>
  <c r="BC193" i="10"/>
  <c r="BB193" i="10"/>
  <c r="BA193" i="10"/>
  <c r="AZ193" i="10"/>
  <c r="AY193" i="10"/>
  <c r="AX193" i="10"/>
  <c r="AW193" i="10"/>
  <c r="I193" i="10"/>
  <c r="H193" i="10"/>
  <c r="BD192" i="10"/>
  <c r="BC192" i="10"/>
  <c r="BB192" i="10"/>
  <c r="BE192" i="10" s="1"/>
  <c r="BA192" i="10"/>
  <c r="AZ192" i="10"/>
  <c r="AY192" i="10"/>
  <c r="AX192" i="10"/>
  <c r="AW192" i="10"/>
  <c r="I192" i="10"/>
  <c r="H192" i="10"/>
  <c r="BD191" i="10"/>
  <c r="BC191" i="10"/>
  <c r="BB191" i="10"/>
  <c r="BA191" i="10"/>
  <c r="AZ191" i="10"/>
  <c r="BE191" i="10" s="1"/>
  <c r="AY191" i="10"/>
  <c r="AX191" i="10"/>
  <c r="AW191" i="10"/>
  <c r="I191" i="10"/>
  <c r="H191" i="10"/>
  <c r="BD190" i="10"/>
  <c r="BC190" i="10"/>
  <c r="BB190" i="10"/>
  <c r="BA190" i="10"/>
  <c r="AZ190" i="10"/>
  <c r="AY190" i="10"/>
  <c r="AX190" i="10"/>
  <c r="AW190" i="10"/>
  <c r="I190" i="10"/>
  <c r="H190" i="10"/>
  <c r="BD189" i="10"/>
  <c r="BC189" i="10"/>
  <c r="BB189" i="10"/>
  <c r="BA189" i="10"/>
  <c r="AZ189" i="10"/>
  <c r="AY189" i="10"/>
  <c r="AX189" i="10"/>
  <c r="AW189" i="10"/>
  <c r="I189" i="10"/>
  <c r="H189" i="10"/>
  <c r="BD188" i="10"/>
  <c r="BC188" i="10"/>
  <c r="BB188" i="10"/>
  <c r="BA188" i="10"/>
  <c r="AZ188" i="10"/>
  <c r="AY188" i="10"/>
  <c r="AX188" i="10"/>
  <c r="AW188" i="10"/>
  <c r="I188" i="10"/>
  <c r="H188" i="10"/>
  <c r="BD187" i="10"/>
  <c r="BC187" i="10"/>
  <c r="BB187" i="10"/>
  <c r="BA187" i="10"/>
  <c r="AZ187" i="10"/>
  <c r="AY187" i="10"/>
  <c r="AX187" i="10"/>
  <c r="AW187" i="10"/>
  <c r="I187" i="10"/>
  <c r="H187" i="10"/>
  <c r="BD186" i="10"/>
  <c r="BC186" i="10"/>
  <c r="BB186" i="10"/>
  <c r="BA186" i="10"/>
  <c r="AZ186" i="10"/>
  <c r="AY186" i="10"/>
  <c r="AX186" i="10"/>
  <c r="AW186" i="10"/>
  <c r="I186" i="10"/>
  <c r="H186" i="10"/>
  <c r="BD185" i="10"/>
  <c r="BC185" i="10"/>
  <c r="BB185" i="10"/>
  <c r="BA185" i="10"/>
  <c r="AZ185" i="10"/>
  <c r="AY185" i="10"/>
  <c r="AX185" i="10"/>
  <c r="AW185" i="10"/>
  <c r="I185" i="10"/>
  <c r="H185" i="10"/>
  <c r="BD184" i="10"/>
  <c r="BC184" i="10"/>
  <c r="BB184" i="10"/>
  <c r="BA184" i="10"/>
  <c r="AZ184" i="10"/>
  <c r="AY184" i="10"/>
  <c r="AX184" i="10"/>
  <c r="AW184" i="10"/>
  <c r="I184" i="10"/>
  <c r="H184" i="10"/>
  <c r="BD183" i="10"/>
  <c r="BC183" i="10"/>
  <c r="BB183" i="10"/>
  <c r="BA183" i="10"/>
  <c r="AZ183" i="10"/>
  <c r="AY183" i="10"/>
  <c r="AX183" i="10"/>
  <c r="AW183" i="10"/>
  <c r="I183" i="10"/>
  <c r="H183" i="10"/>
  <c r="BD182" i="10"/>
  <c r="BC182" i="10"/>
  <c r="BB182" i="10"/>
  <c r="BA182" i="10"/>
  <c r="AZ182" i="10"/>
  <c r="AY182" i="10"/>
  <c r="AX182" i="10"/>
  <c r="AW182" i="10"/>
  <c r="I182" i="10"/>
  <c r="H182" i="10"/>
  <c r="BD181" i="10"/>
  <c r="BC181" i="10"/>
  <c r="BB181" i="10"/>
  <c r="BA181" i="10"/>
  <c r="AZ181" i="10"/>
  <c r="AY181" i="10"/>
  <c r="AX181" i="10"/>
  <c r="AW181" i="10"/>
  <c r="I181" i="10"/>
  <c r="H181" i="10"/>
  <c r="BD180" i="10"/>
  <c r="BC180" i="10"/>
  <c r="BB180" i="10"/>
  <c r="BA180" i="10"/>
  <c r="AZ180" i="10"/>
  <c r="AY180" i="10"/>
  <c r="AX180" i="10"/>
  <c r="AW180" i="10"/>
  <c r="I180" i="10"/>
  <c r="H180" i="10"/>
  <c r="BD179" i="10"/>
  <c r="BC179" i="10"/>
  <c r="BB179" i="10"/>
  <c r="BA179" i="10"/>
  <c r="AZ179" i="10"/>
  <c r="AY179" i="10"/>
  <c r="AX179" i="10"/>
  <c r="AW179" i="10"/>
  <c r="I179" i="10"/>
  <c r="H179" i="10"/>
  <c r="BD178" i="10"/>
  <c r="BC178" i="10"/>
  <c r="BB178" i="10"/>
  <c r="BA178" i="10"/>
  <c r="AZ178" i="10"/>
  <c r="AY178" i="10"/>
  <c r="AX178" i="10"/>
  <c r="AW178" i="10"/>
  <c r="I178" i="10"/>
  <c r="H178" i="10"/>
  <c r="BD177" i="10"/>
  <c r="BC177" i="10"/>
  <c r="BB177" i="10"/>
  <c r="BA177" i="10"/>
  <c r="AZ177" i="10"/>
  <c r="AY177" i="10"/>
  <c r="AX177" i="10"/>
  <c r="AW177" i="10"/>
  <c r="I177" i="10"/>
  <c r="H177" i="10"/>
  <c r="BD176" i="10"/>
  <c r="BC176" i="10"/>
  <c r="BB176" i="10"/>
  <c r="BA176" i="10"/>
  <c r="AZ176" i="10"/>
  <c r="AY176" i="10"/>
  <c r="AX176" i="10"/>
  <c r="AW176" i="10"/>
  <c r="I176" i="10"/>
  <c r="H176" i="10"/>
  <c r="BD175" i="10"/>
  <c r="BC175" i="10"/>
  <c r="BB175" i="10"/>
  <c r="BA175" i="10"/>
  <c r="AZ175" i="10"/>
  <c r="AY175" i="10"/>
  <c r="AX175" i="10"/>
  <c r="AW175" i="10"/>
  <c r="I175" i="10"/>
  <c r="H175" i="10"/>
  <c r="BD174" i="10"/>
  <c r="BC174" i="10"/>
  <c r="BB174" i="10"/>
  <c r="BA174" i="10"/>
  <c r="AZ174" i="10"/>
  <c r="AY174" i="10"/>
  <c r="AX174" i="10"/>
  <c r="AW174" i="10"/>
  <c r="I174" i="10"/>
  <c r="H174" i="10"/>
  <c r="BD173" i="10"/>
  <c r="BC173" i="10"/>
  <c r="BB173" i="10"/>
  <c r="BA173" i="10"/>
  <c r="AZ173" i="10"/>
  <c r="AY173" i="10"/>
  <c r="AX173" i="10"/>
  <c r="AW173" i="10"/>
  <c r="I173" i="10"/>
  <c r="H173" i="10"/>
  <c r="BD172" i="10"/>
  <c r="BC172" i="10"/>
  <c r="BB172" i="10"/>
  <c r="BA172" i="10"/>
  <c r="AZ172" i="10"/>
  <c r="AY172" i="10"/>
  <c r="AX172" i="10"/>
  <c r="AW172" i="10"/>
  <c r="I172" i="10"/>
  <c r="H172" i="10"/>
  <c r="BD171" i="10"/>
  <c r="BC171" i="10"/>
  <c r="BB171" i="10"/>
  <c r="BA171" i="10"/>
  <c r="AZ171" i="10"/>
  <c r="BE171" i="10" s="1"/>
  <c r="AY171" i="10"/>
  <c r="AX171" i="10"/>
  <c r="AW171" i="10"/>
  <c r="I171" i="10"/>
  <c r="H171" i="10"/>
  <c r="BD170" i="10"/>
  <c r="BC170" i="10"/>
  <c r="BB170" i="10"/>
  <c r="BA170" i="10"/>
  <c r="AZ170" i="10"/>
  <c r="AY170" i="10"/>
  <c r="AX170" i="10"/>
  <c r="AW170" i="10"/>
  <c r="I170" i="10"/>
  <c r="H170" i="10"/>
  <c r="BD169" i="10"/>
  <c r="BC169" i="10"/>
  <c r="BB169" i="10"/>
  <c r="BA169" i="10"/>
  <c r="AZ169" i="10"/>
  <c r="AY169" i="10"/>
  <c r="AX169" i="10"/>
  <c r="AW169" i="10"/>
  <c r="I169" i="10"/>
  <c r="H169" i="10"/>
  <c r="BD168" i="10"/>
  <c r="BC168" i="10"/>
  <c r="BB168" i="10"/>
  <c r="BA168" i="10"/>
  <c r="AZ168" i="10"/>
  <c r="AY168" i="10"/>
  <c r="AX168" i="10"/>
  <c r="AW168" i="10"/>
  <c r="I168" i="10"/>
  <c r="H168" i="10"/>
  <c r="BD167" i="10"/>
  <c r="BC167" i="10"/>
  <c r="BB167" i="10"/>
  <c r="BA167" i="10"/>
  <c r="AZ167" i="10"/>
  <c r="BE167" i="10" s="1"/>
  <c r="AY167" i="10"/>
  <c r="AX167" i="10"/>
  <c r="AW167" i="10"/>
  <c r="I167" i="10"/>
  <c r="H167" i="10"/>
  <c r="BD166" i="10"/>
  <c r="BC166" i="10"/>
  <c r="BB166" i="10"/>
  <c r="BA166" i="10"/>
  <c r="AZ166" i="10"/>
  <c r="AY166" i="10"/>
  <c r="AX166" i="10"/>
  <c r="AW166" i="10"/>
  <c r="I166" i="10"/>
  <c r="H166" i="10"/>
  <c r="BD165" i="10"/>
  <c r="BC165" i="10"/>
  <c r="BB165" i="10"/>
  <c r="BA165" i="10"/>
  <c r="AZ165" i="10"/>
  <c r="AY165" i="10"/>
  <c r="AX165" i="10"/>
  <c r="AW165" i="10"/>
  <c r="I165" i="10"/>
  <c r="H165" i="10"/>
  <c r="BD164" i="10"/>
  <c r="BC164" i="10"/>
  <c r="BB164" i="10"/>
  <c r="BE164" i="10" s="1"/>
  <c r="BA164" i="10"/>
  <c r="AZ164" i="10"/>
  <c r="AY164" i="10"/>
  <c r="AX164" i="10"/>
  <c r="AW164" i="10"/>
  <c r="I164" i="10"/>
  <c r="H164" i="10"/>
  <c r="BD163" i="10"/>
  <c r="BC163" i="10"/>
  <c r="BB163" i="10"/>
  <c r="BA163" i="10"/>
  <c r="AZ163" i="10"/>
  <c r="BE163" i="10" s="1"/>
  <c r="AY163" i="10"/>
  <c r="AX163" i="10"/>
  <c r="AW163" i="10"/>
  <c r="I163" i="10"/>
  <c r="H163" i="10"/>
  <c r="BD162" i="10"/>
  <c r="BC162" i="10"/>
  <c r="BB162" i="10"/>
  <c r="BA162" i="10"/>
  <c r="AZ162" i="10"/>
  <c r="AY162" i="10"/>
  <c r="AX162" i="10"/>
  <c r="AW162" i="10"/>
  <c r="I162" i="10"/>
  <c r="H162" i="10"/>
  <c r="BD161" i="10"/>
  <c r="BC161" i="10"/>
  <c r="BB161" i="10"/>
  <c r="BA161" i="10"/>
  <c r="AZ161" i="10"/>
  <c r="AY161" i="10"/>
  <c r="AX161" i="10"/>
  <c r="AW161" i="10"/>
  <c r="I161" i="10"/>
  <c r="H161" i="10"/>
  <c r="BD160" i="10"/>
  <c r="BC160" i="10"/>
  <c r="BB160" i="10"/>
  <c r="BE160" i="10" s="1"/>
  <c r="BA160" i="10"/>
  <c r="AZ160" i="10"/>
  <c r="AY160" i="10"/>
  <c r="AX160" i="10"/>
  <c r="AW160" i="10"/>
  <c r="I160" i="10"/>
  <c r="H160" i="10"/>
  <c r="BD159" i="10"/>
  <c r="BC159" i="10"/>
  <c r="BB159" i="10"/>
  <c r="BA159" i="10"/>
  <c r="AZ159" i="10"/>
  <c r="BE159" i="10" s="1"/>
  <c r="AY159" i="10"/>
  <c r="AX159" i="10"/>
  <c r="AW159" i="10"/>
  <c r="I159" i="10"/>
  <c r="H159" i="10"/>
  <c r="BD158" i="10"/>
  <c r="BC158" i="10"/>
  <c r="BB158" i="10"/>
  <c r="BA158" i="10"/>
  <c r="AZ158" i="10"/>
  <c r="AY158" i="10"/>
  <c r="AX158" i="10"/>
  <c r="AW158" i="10"/>
  <c r="I158" i="10"/>
  <c r="H158" i="10"/>
  <c r="BD157" i="10"/>
  <c r="BC157" i="10"/>
  <c r="BB157" i="10"/>
  <c r="BA157" i="10"/>
  <c r="AZ157" i="10"/>
  <c r="AY157" i="10"/>
  <c r="AX157" i="10"/>
  <c r="AW157" i="10"/>
  <c r="I157" i="10"/>
  <c r="H157" i="10"/>
  <c r="BD156" i="10"/>
  <c r="BC156" i="10"/>
  <c r="BB156" i="10"/>
  <c r="BE156" i="10" s="1"/>
  <c r="BA156" i="10"/>
  <c r="AZ156" i="10"/>
  <c r="AY156" i="10"/>
  <c r="AX156" i="10"/>
  <c r="AW156" i="10"/>
  <c r="I156" i="10"/>
  <c r="H156" i="10"/>
  <c r="BD155" i="10"/>
  <c r="BC155" i="10"/>
  <c r="BB155" i="10"/>
  <c r="BA155" i="10"/>
  <c r="AZ155" i="10"/>
  <c r="BE155" i="10" s="1"/>
  <c r="AY155" i="10"/>
  <c r="AX155" i="10"/>
  <c r="AW155" i="10"/>
  <c r="I155" i="10"/>
  <c r="H155" i="10"/>
  <c r="BD154" i="10"/>
  <c r="BC154" i="10"/>
  <c r="BB154" i="10"/>
  <c r="BA154" i="10"/>
  <c r="AZ154" i="10"/>
  <c r="AY154" i="10"/>
  <c r="AX154" i="10"/>
  <c r="AW154" i="10"/>
  <c r="I154" i="10"/>
  <c r="H154" i="10"/>
  <c r="BD153" i="10"/>
  <c r="BC153" i="10"/>
  <c r="BB153" i="10"/>
  <c r="BA153" i="10"/>
  <c r="AZ153" i="10"/>
  <c r="AY153" i="10"/>
  <c r="AX153" i="10"/>
  <c r="AW153" i="10"/>
  <c r="I153" i="10"/>
  <c r="H153" i="10"/>
  <c r="BD152" i="10"/>
  <c r="BC152" i="10"/>
  <c r="BB152" i="10"/>
  <c r="BE152" i="10" s="1"/>
  <c r="BA152" i="10"/>
  <c r="AZ152" i="10"/>
  <c r="AY152" i="10"/>
  <c r="AX152" i="10"/>
  <c r="AW152" i="10"/>
  <c r="I152" i="10"/>
  <c r="H152" i="10"/>
  <c r="BD151" i="10"/>
  <c r="BC151" i="10"/>
  <c r="BB151" i="10"/>
  <c r="BA151" i="10"/>
  <c r="AZ151" i="10"/>
  <c r="BE151" i="10" s="1"/>
  <c r="AY151" i="10"/>
  <c r="AX151" i="10"/>
  <c r="AW151" i="10"/>
  <c r="I151" i="10"/>
  <c r="H151" i="10"/>
  <c r="BD150" i="10"/>
  <c r="BC150" i="10"/>
  <c r="BB150" i="10"/>
  <c r="BA150" i="10"/>
  <c r="AZ150" i="10"/>
  <c r="AY150" i="10"/>
  <c r="AX150" i="10"/>
  <c r="AW150" i="10"/>
  <c r="I150" i="10"/>
  <c r="H150" i="10"/>
  <c r="BD149" i="10"/>
  <c r="BC149" i="10"/>
  <c r="BB149" i="10"/>
  <c r="BA149" i="10"/>
  <c r="AZ149" i="10"/>
  <c r="AY149" i="10"/>
  <c r="AX149" i="10"/>
  <c r="AW149" i="10"/>
  <c r="I149" i="10"/>
  <c r="H149" i="10"/>
  <c r="BD148" i="10"/>
  <c r="BC148" i="10"/>
  <c r="BB148" i="10"/>
  <c r="BE148" i="10" s="1"/>
  <c r="BA148" i="10"/>
  <c r="AZ148" i="10"/>
  <c r="AY148" i="10"/>
  <c r="AX148" i="10"/>
  <c r="AW148" i="10"/>
  <c r="I148" i="10"/>
  <c r="H148" i="10"/>
  <c r="BD147" i="10"/>
  <c r="BC147" i="10"/>
  <c r="BB147" i="10"/>
  <c r="BA147" i="10"/>
  <c r="AZ147" i="10"/>
  <c r="BE147" i="10" s="1"/>
  <c r="AY147" i="10"/>
  <c r="AX147" i="10"/>
  <c r="AW147" i="10"/>
  <c r="I147" i="10"/>
  <c r="H147" i="10"/>
  <c r="BD146" i="10"/>
  <c r="BC146" i="10"/>
  <c r="BB146" i="10"/>
  <c r="BA146" i="10"/>
  <c r="AZ146" i="10"/>
  <c r="AY146" i="10"/>
  <c r="AX146" i="10"/>
  <c r="AW146" i="10"/>
  <c r="I146" i="10"/>
  <c r="H146" i="10"/>
  <c r="BD145" i="10"/>
  <c r="BC145" i="10"/>
  <c r="BB145" i="10"/>
  <c r="BA145" i="10"/>
  <c r="AZ145" i="10"/>
  <c r="AY145" i="10"/>
  <c r="AX145" i="10"/>
  <c r="AW145" i="10"/>
  <c r="I145" i="10"/>
  <c r="H145" i="10"/>
  <c r="BD144" i="10"/>
  <c r="BC144" i="10"/>
  <c r="BB144" i="10"/>
  <c r="BE144" i="10" s="1"/>
  <c r="BA144" i="10"/>
  <c r="AZ144" i="10"/>
  <c r="AY144" i="10"/>
  <c r="AX144" i="10"/>
  <c r="AW144" i="10"/>
  <c r="I144" i="10"/>
  <c r="H144" i="10"/>
  <c r="BD143" i="10"/>
  <c r="BC143" i="10"/>
  <c r="BB143" i="10"/>
  <c r="BA143" i="10"/>
  <c r="AZ143" i="10"/>
  <c r="BE143" i="10" s="1"/>
  <c r="AY143" i="10"/>
  <c r="AX143" i="10"/>
  <c r="AW143" i="10"/>
  <c r="I143" i="10"/>
  <c r="H143" i="10"/>
  <c r="BD142" i="10"/>
  <c r="BC142" i="10"/>
  <c r="BB142" i="10"/>
  <c r="BA142" i="10"/>
  <c r="AZ142" i="10"/>
  <c r="AY142" i="10"/>
  <c r="AX142" i="10"/>
  <c r="AW142" i="10"/>
  <c r="I142" i="10"/>
  <c r="H142" i="10"/>
  <c r="BD141" i="10"/>
  <c r="BC141" i="10"/>
  <c r="BB141" i="10"/>
  <c r="BA141" i="10"/>
  <c r="AZ141" i="10"/>
  <c r="AY141" i="10"/>
  <c r="AX141" i="10"/>
  <c r="AW141" i="10"/>
  <c r="I141" i="10"/>
  <c r="H141" i="10"/>
  <c r="BD140" i="10"/>
  <c r="BC140" i="10"/>
  <c r="BB140" i="10"/>
  <c r="BE140" i="10" s="1"/>
  <c r="BA140" i="10"/>
  <c r="AZ140" i="10"/>
  <c r="AY140" i="10"/>
  <c r="AX140" i="10"/>
  <c r="AW140" i="10"/>
  <c r="I140" i="10"/>
  <c r="H140" i="10"/>
  <c r="BD139" i="10"/>
  <c r="BC139" i="10"/>
  <c r="BB139" i="10"/>
  <c r="BA139" i="10"/>
  <c r="AZ139" i="10"/>
  <c r="BE139" i="10" s="1"/>
  <c r="AY139" i="10"/>
  <c r="AX139" i="10"/>
  <c r="AW139" i="10"/>
  <c r="I139" i="10"/>
  <c r="H139" i="10"/>
  <c r="BD138" i="10"/>
  <c r="BC138" i="10"/>
  <c r="BB138" i="10"/>
  <c r="BA138" i="10"/>
  <c r="AZ138" i="10"/>
  <c r="AY138" i="10"/>
  <c r="AX138" i="10"/>
  <c r="AW138" i="10"/>
  <c r="I138" i="10"/>
  <c r="H138" i="10"/>
  <c r="BD137" i="10"/>
  <c r="BC137" i="10"/>
  <c r="BB137" i="10"/>
  <c r="BA137" i="10"/>
  <c r="AZ137" i="10"/>
  <c r="AY137" i="10"/>
  <c r="AX137" i="10"/>
  <c r="AW137" i="10"/>
  <c r="I137" i="10"/>
  <c r="H137" i="10"/>
  <c r="BD136" i="10"/>
  <c r="BC136" i="10"/>
  <c r="BB136" i="10"/>
  <c r="BE136" i="10" s="1"/>
  <c r="BA136" i="10"/>
  <c r="AZ136" i="10"/>
  <c r="AY136" i="10"/>
  <c r="AX136" i="10"/>
  <c r="AW136" i="10"/>
  <c r="I136" i="10"/>
  <c r="H136" i="10"/>
  <c r="BD135" i="10"/>
  <c r="BC135" i="10"/>
  <c r="BB135" i="10"/>
  <c r="BA135" i="10"/>
  <c r="AZ135" i="10"/>
  <c r="BE135" i="10" s="1"/>
  <c r="AY135" i="10"/>
  <c r="AX135" i="10"/>
  <c r="AW135" i="10"/>
  <c r="I135" i="10"/>
  <c r="H135" i="10"/>
  <c r="BD134" i="10"/>
  <c r="BC134" i="10"/>
  <c r="BB134" i="10"/>
  <c r="BA134" i="10"/>
  <c r="AZ134" i="10"/>
  <c r="AY134" i="10"/>
  <c r="AX134" i="10"/>
  <c r="AW134" i="10"/>
  <c r="I134" i="10"/>
  <c r="H134" i="10"/>
  <c r="BD133" i="10"/>
  <c r="BC133" i="10"/>
  <c r="BB133" i="10"/>
  <c r="BA133" i="10"/>
  <c r="AZ133" i="10"/>
  <c r="AY133" i="10"/>
  <c r="AX133" i="10"/>
  <c r="AW133" i="10"/>
  <c r="I133" i="10"/>
  <c r="H133" i="10"/>
  <c r="BD132" i="10"/>
  <c r="BC132" i="10"/>
  <c r="BB132" i="10"/>
  <c r="BE132" i="10" s="1"/>
  <c r="BA132" i="10"/>
  <c r="AZ132" i="10"/>
  <c r="AY132" i="10"/>
  <c r="AX132" i="10"/>
  <c r="AW132" i="10"/>
  <c r="I132" i="10"/>
  <c r="H132" i="10"/>
  <c r="BD131" i="10"/>
  <c r="BC131" i="10"/>
  <c r="BB131" i="10"/>
  <c r="BA131" i="10"/>
  <c r="AZ131" i="10"/>
  <c r="BE131" i="10" s="1"/>
  <c r="AY131" i="10"/>
  <c r="AX131" i="10"/>
  <c r="AW131" i="10"/>
  <c r="I131" i="10"/>
  <c r="H131" i="10"/>
  <c r="BD130" i="10"/>
  <c r="BC130" i="10"/>
  <c r="BB130" i="10"/>
  <c r="BA130" i="10"/>
  <c r="AZ130" i="10"/>
  <c r="AY130" i="10"/>
  <c r="AX130" i="10"/>
  <c r="AW130" i="10"/>
  <c r="I130" i="10"/>
  <c r="H130" i="10"/>
  <c r="BD129" i="10"/>
  <c r="BC129" i="10"/>
  <c r="BB129" i="10"/>
  <c r="BA129" i="10"/>
  <c r="AZ129" i="10"/>
  <c r="AY129" i="10"/>
  <c r="AX129" i="10"/>
  <c r="AW129" i="10"/>
  <c r="I129" i="10"/>
  <c r="H129" i="10"/>
  <c r="BD128" i="10"/>
  <c r="BC128" i="10"/>
  <c r="BB128" i="10"/>
  <c r="BE128" i="10" s="1"/>
  <c r="BA128" i="10"/>
  <c r="AZ128" i="10"/>
  <c r="AY128" i="10"/>
  <c r="AX128" i="10"/>
  <c r="AW128" i="10"/>
  <c r="I128" i="10"/>
  <c r="H128" i="10"/>
  <c r="BD127" i="10"/>
  <c r="BC127" i="10"/>
  <c r="BB127" i="10"/>
  <c r="BA127" i="10"/>
  <c r="AZ127" i="10"/>
  <c r="BE127" i="10" s="1"/>
  <c r="AY127" i="10"/>
  <c r="AX127" i="10"/>
  <c r="AW127" i="10"/>
  <c r="I127" i="10"/>
  <c r="H127" i="10"/>
  <c r="BD126" i="10"/>
  <c r="BC126" i="10"/>
  <c r="BB126" i="10"/>
  <c r="BA126" i="10"/>
  <c r="AZ126" i="10"/>
  <c r="AY126" i="10"/>
  <c r="AX126" i="10"/>
  <c r="AW126" i="10"/>
  <c r="I126" i="10"/>
  <c r="H126" i="10"/>
  <c r="BD125" i="10"/>
  <c r="BC125" i="10"/>
  <c r="BB125" i="10"/>
  <c r="BA125" i="10"/>
  <c r="AZ125" i="10"/>
  <c r="AY125" i="10"/>
  <c r="AX125" i="10"/>
  <c r="AW125" i="10"/>
  <c r="I125" i="10"/>
  <c r="H125" i="10"/>
  <c r="BD124" i="10"/>
  <c r="BC124" i="10"/>
  <c r="BB124" i="10"/>
  <c r="BE124" i="10" s="1"/>
  <c r="BA124" i="10"/>
  <c r="AZ124" i="10"/>
  <c r="AY124" i="10"/>
  <c r="AX124" i="10"/>
  <c r="AW124" i="10"/>
  <c r="I124" i="10"/>
  <c r="H124" i="10"/>
  <c r="BD123" i="10"/>
  <c r="BC123" i="10"/>
  <c r="BB123" i="10"/>
  <c r="BA123" i="10"/>
  <c r="AZ123" i="10"/>
  <c r="BE123" i="10" s="1"/>
  <c r="AY123" i="10"/>
  <c r="AX123" i="10"/>
  <c r="AW123" i="10"/>
  <c r="I123" i="10"/>
  <c r="H123" i="10"/>
  <c r="BD122" i="10"/>
  <c r="BC122" i="10"/>
  <c r="BB122" i="10"/>
  <c r="BA122" i="10"/>
  <c r="AZ122" i="10"/>
  <c r="AY122" i="10"/>
  <c r="AX122" i="10"/>
  <c r="AW122" i="10"/>
  <c r="I122" i="10"/>
  <c r="H122" i="10"/>
  <c r="BD121" i="10"/>
  <c r="BC121" i="10"/>
  <c r="BB121" i="10"/>
  <c r="BA121" i="10"/>
  <c r="AZ121" i="10"/>
  <c r="AY121" i="10"/>
  <c r="AX121" i="10"/>
  <c r="AW121" i="10"/>
  <c r="I121" i="10"/>
  <c r="H121" i="10"/>
  <c r="BD120" i="10"/>
  <c r="BC120" i="10"/>
  <c r="BB120" i="10"/>
  <c r="BE120" i="10" s="1"/>
  <c r="BA120" i="10"/>
  <c r="AZ120" i="10"/>
  <c r="AY120" i="10"/>
  <c r="AX120" i="10"/>
  <c r="AW120" i="10"/>
  <c r="I120" i="10"/>
  <c r="H120" i="10"/>
  <c r="BD119" i="10"/>
  <c r="BC119" i="10"/>
  <c r="BB119" i="10"/>
  <c r="BA119" i="10"/>
  <c r="AZ119" i="10"/>
  <c r="BE119" i="10" s="1"/>
  <c r="AY119" i="10"/>
  <c r="AX119" i="10"/>
  <c r="AW119" i="10"/>
  <c r="I119" i="10"/>
  <c r="H119" i="10"/>
  <c r="BD118" i="10"/>
  <c r="BC118" i="10"/>
  <c r="BB118" i="10"/>
  <c r="BA118" i="10"/>
  <c r="AZ118" i="10"/>
  <c r="AY118" i="10"/>
  <c r="AX118" i="10"/>
  <c r="AW118" i="10"/>
  <c r="I118" i="10"/>
  <c r="H118" i="10"/>
  <c r="BD117" i="10"/>
  <c r="BC117" i="10"/>
  <c r="BB117" i="10"/>
  <c r="BA117" i="10"/>
  <c r="AZ117" i="10"/>
  <c r="AY117" i="10"/>
  <c r="AX117" i="10"/>
  <c r="AW117" i="10"/>
  <c r="I117" i="10"/>
  <c r="H117" i="10"/>
  <c r="BD116" i="10"/>
  <c r="BC116" i="10"/>
  <c r="BB116" i="10"/>
  <c r="BE116" i="10" s="1"/>
  <c r="BA116" i="10"/>
  <c r="AZ116" i="10"/>
  <c r="AY116" i="10"/>
  <c r="AX116" i="10"/>
  <c r="AW116" i="10"/>
  <c r="I116" i="10"/>
  <c r="H116" i="10"/>
  <c r="BD115" i="10"/>
  <c r="BC115" i="10"/>
  <c r="BB115" i="10"/>
  <c r="BA115" i="10"/>
  <c r="AZ115" i="10"/>
  <c r="BE115" i="10" s="1"/>
  <c r="AY115" i="10"/>
  <c r="AX115" i="10"/>
  <c r="AW115" i="10"/>
  <c r="I115" i="10"/>
  <c r="H115" i="10"/>
  <c r="BD114" i="10"/>
  <c r="BC114" i="10"/>
  <c r="BB114" i="10"/>
  <c r="BA114" i="10"/>
  <c r="AZ114" i="10"/>
  <c r="AY114" i="10"/>
  <c r="AX114" i="10"/>
  <c r="AW114" i="10"/>
  <c r="I114" i="10"/>
  <c r="H114" i="10"/>
  <c r="BD113" i="10"/>
  <c r="BC113" i="10"/>
  <c r="BB113" i="10"/>
  <c r="BA113" i="10"/>
  <c r="AZ113" i="10"/>
  <c r="AY113" i="10"/>
  <c r="AX113" i="10"/>
  <c r="AW113" i="10"/>
  <c r="I113" i="10"/>
  <c r="H113" i="10"/>
  <c r="BD112" i="10"/>
  <c r="BC112" i="10"/>
  <c r="BB112" i="10"/>
  <c r="BE112" i="10" s="1"/>
  <c r="BA112" i="10"/>
  <c r="AZ112" i="10"/>
  <c r="AY112" i="10"/>
  <c r="AX112" i="10"/>
  <c r="AW112" i="10"/>
  <c r="I112" i="10"/>
  <c r="H112" i="10"/>
  <c r="BD111" i="10"/>
  <c r="BC111" i="10"/>
  <c r="BB111" i="10"/>
  <c r="BA111" i="10"/>
  <c r="AZ111" i="10"/>
  <c r="BE111" i="10" s="1"/>
  <c r="AY111" i="10"/>
  <c r="AX111" i="10"/>
  <c r="AW111" i="10"/>
  <c r="I111" i="10"/>
  <c r="H111" i="10"/>
  <c r="BD110" i="10"/>
  <c r="BC110" i="10"/>
  <c r="BB110" i="10"/>
  <c r="BA110" i="10"/>
  <c r="AZ110" i="10"/>
  <c r="AY110" i="10"/>
  <c r="AX110" i="10"/>
  <c r="AW110" i="10"/>
  <c r="I110" i="10"/>
  <c r="H110" i="10"/>
  <c r="BD109" i="10"/>
  <c r="BC109" i="10"/>
  <c r="BB109" i="10"/>
  <c r="BA109" i="10"/>
  <c r="AZ109" i="10"/>
  <c r="AY109" i="10"/>
  <c r="AX109" i="10"/>
  <c r="AW109" i="10"/>
  <c r="I109" i="10"/>
  <c r="H109" i="10"/>
  <c r="BD108" i="10"/>
  <c r="BC108" i="10"/>
  <c r="BB108" i="10"/>
  <c r="BE108" i="10" s="1"/>
  <c r="BA108" i="10"/>
  <c r="AZ108" i="10"/>
  <c r="AY108" i="10"/>
  <c r="AX108" i="10"/>
  <c r="AW108" i="10"/>
  <c r="I108" i="10"/>
  <c r="H108" i="10"/>
  <c r="BD107" i="10"/>
  <c r="BC107" i="10"/>
  <c r="BB107" i="10"/>
  <c r="BA107" i="10"/>
  <c r="AZ107" i="10"/>
  <c r="BE107" i="10" s="1"/>
  <c r="AY107" i="10"/>
  <c r="AX107" i="10"/>
  <c r="AW107" i="10"/>
  <c r="I107" i="10"/>
  <c r="H107" i="10"/>
  <c r="BD106" i="10"/>
  <c r="BC106" i="10"/>
  <c r="BB106" i="10"/>
  <c r="BA106" i="10"/>
  <c r="AZ106" i="10"/>
  <c r="AY106" i="10"/>
  <c r="AX106" i="10"/>
  <c r="AW106" i="10"/>
  <c r="I106" i="10"/>
  <c r="H106" i="10"/>
  <c r="BD105" i="10"/>
  <c r="BC105" i="10"/>
  <c r="BB105" i="10"/>
  <c r="BA105" i="10"/>
  <c r="AZ105" i="10"/>
  <c r="AY105" i="10"/>
  <c r="AX105" i="10"/>
  <c r="AW105" i="10"/>
  <c r="I105" i="10"/>
  <c r="H105" i="10"/>
  <c r="BD104" i="10"/>
  <c r="BC104" i="10"/>
  <c r="BB104" i="10"/>
  <c r="BE104" i="10" s="1"/>
  <c r="BA104" i="10"/>
  <c r="AZ104" i="10"/>
  <c r="AY104" i="10"/>
  <c r="AX104" i="10"/>
  <c r="AW104" i="10"/>
  <c r="I104" i="10"/>
  <c r="H104" i="10"/>
  <c r="BD103" i="10"/>
  <c r="BC103" i="10"/>
  <c r="BB103" i="10"/>
  <c r="BA103" i="10"/>
  <c r="AZ103" i="10"/>
  <c r="BE103" i="10" s="1"/>
  <c r="AY103" i="10"/>
  <c r="AX103" i="10"/>
  <c r="AW103" i="10"/>
  <c r="I103" i="10"/>
  <c r="H103" i="10"/>
  <c r="BD102" i="10"/>
  <c r="BC102" i="10"/>
  <c r="BB102" i="10"/>
  <c r="BA102" i="10"/>
  <c r="AZ102" i="10"/>
  <c r="AY102" i="10"/>
  <c r="AX102" i="10"/>
  <c r="AW102" i="10"/>
  <c r="I102" i="10"/>
  <c r="H102" i="10"/>
  <c r="BD101" i="10"/>
  <c r="BC101" i="10"/>
  <c r="BB101" i="10"/>
  <c r="BA101" i="10"/>
  <c r="AZ101" i="10"/>
  <c r="AY101" i="10"/>
  <c r="AX101" i="10"/>
  <c r="AW101" i="10"/>
  <c r="I101" i="10"/>
  <c r="H101" i="10"/>
  <c r="BD100" i="10"/>
  <c r="BC100" i="10"/>
  <c r="BB100" i="10"/>
  <c r="BE100" i="10" s="1"/>
  <c r="BA100" i="10"/>
  <c r="AZ100" i="10"/>
  <c r="AY100" i="10"/>
  <c r="AX100" i="10"/>
  <c r="AW100" i="10"/>
  <c r="I100" i="10"/>
  <c r="H100" i="10"/>
  <c r="BD99" i="10"/>
  <c r="BC99" i="10"/>
  <c r="BB99" i="10"/>
  <c r="BA99" i="10"/>
  <c r="AZ99" i="10"/>
  <c r="BE99" i="10" s="1"/>
  <c r="AY99" i="10"/>
  <c r="AX99" i="10"/>
  <c r="AW99" i="10"/>
  <c r="I99" i="10"/>
  <c r="H99" i="10"/>
  <c r="BD98" i="10"/>
  <c r="BC98" i="10"/>
  <c r="BB98" i="10"/>
  <c r="BA98" i="10"/>
  <c r="AZ98" i="10"/>
  <c r="AY98" i="10"/>
  <c r="AX98" i="10"/>
  <c r="AW98" i="10"/>
  <c r="I98" i="10"/>
  <c r="H98" i="10"/>
  <c r="BD97" i="10"/>
  <c r="BC97" i="10"/>
  <c r="BB97" i="10"/>
  <c r="BA97" i="10"/>
  <c r="AZ97" i="10"/>
  <c r="AY97" i="10"/>
  <c r="AX97" i="10"/>
  <c r="AW97" i="10"/>
  <c r="I97" i="10"/>
  <c r="H97" i="10"/>
  <c r="BD96" i="10"/>
  <c r="BC96" i="10"/>
  <c r="BB96" i="10"/>
  <c r="BE96" i="10" s="1"/>
  <c r="BA96" i="10"/>
  <c r="AZ96" i="10"/>
  <c r="AY96" i="10"/>
  <c r="AX96" i="10"/>
  <c r="AW96" i="10"/>
  <c r="I96" i="10"/>
  <c r="H96" i="10"/>
  <c r="BD95" i="10"/>
  <c r="BC95" i="10"/>
  <c r="BB95" i="10"/>
  <c r="BA95" i="10"/>
  <c r="AZ95" i="10"/>
  <c r="BE95" i="10" s="1"/>
  <c r="AY95" i="10"/>
  <c r="AX95" i="10"/>
  <c r="AW95" i="10"/>
  <c r="I95" i="10"/>
  <c r="H95" i="10"/>
  <c r="BD94" i="10"/>
  <c r="BC94" i="10"/>
  <c r="BB94" i="10"/>
  <c r="BA94" i="10"/>
  <c r="AZ94" i="10"/>
  <c r="AY94" i="10"/>
  <c r="AX94" i="10"/>
  <c r="AW94" i="10"/>
  <c r="I94" i="10"/>
  <c r="H94" i="10"/>
  <c r="BD93" i="10"/>
  <c r="BC93" i="10"/>
  <c r="BB93" i="10"/>
  <c r="BA93" i="10"/>
  <c r="AZ93" i="10"/>
  <c r="AY93" i="10"/>
  <c r="AX93" i="10"/>
  <c r="AW93" i="10"/>
  <c r="I93" i="10"/>
  <c r="H93" i="10"/>
  <c r="BD92" i="10"/>
  <c r="BC92" i="10"/>
  <c r="BB92" i="10"/>
  <c r="BA92" i="10"/>
  <c r="AZ92" i="10"/>
  <c r="AY92" i="10"/>
  <c r="AX92" i="10"/>
  <c r="AW92" i="10"/>
  <c r="I92" i="10"/>
  <c r="H92" i="10"/>
  <c r="BD91" i="10"/>
  <c r="BC91" i="10"/>
  <c r="BB91" i="10"/>
  <c r="BA91" i="10"/>
  <c r="AZ91" i="10"/>
  <c r="AY91" i="10"/>
  <c r="AX91" i="10"/>
  <c r="AW91" i="10"/>
  <c r="I91" i="10"/>
  <c r="H91" i="10"/>
  <c r="BD90" i="10"/>
  <c r="BC90" i="10"/>
  <c r="BB90" i="10"/>
  <c r="BA90" i="10"/>
  <c r="AZ90" i="10"/>
  <c r="AY90" i="10"/>
  <c r="AX90" i="10"/>
  <c r="AW90" i="10"/>
  <c r="I90" i="10"/>
  <c r="H90" i="10"/>
  <c r="BD89" i="10"/>
  <c r="BC89" i="10"/>
  <c r="BB89" i="10"/>
  <c r="BA89" i="10"/>
  <c r="AZ89" i="10"/>
  <c r="AY89" i="10"/>
  <c r="AX89" i="10"/>
  <c r="AW89" i="10"/>
  <c r="I89" i="10"/>
  <c r="H89" i="10"/>
  <c r="BD88" i="10"/>
  <c r="BC88" i="10"/>
  <c r="BB88" i="10"/>
  <c r="BA88" i="10"/>
  <c r="AZ88" i="10"/>
  <c r="AY88" i="10"/>
  <c r="AX88" i="10"/>
  <c r="AW88" i="10"/>
  <c r="I88" i="10"/>
  <c r="H88" i="10"/>
  <c r="BD87" i="10"/>
  <c r="BC87" i="10"/>
  <c r="BB87" i="10"/>
  <c r="BA87" i="10"/>
  <c r="AZ87" i="10"/>
  <c r="AY87" i="10"/>
  <c r="AX87" i="10"/>
  <c r="AW87" i="10"/>
  <c r="I87" i="10"/>
  <c r="H87" i="10"/>
  <c r="BD86" i="10"/>
  <c r="BC86" i="10"/>
  <c r="BB86" i="10"/>
  <c r="BA86" i="10"/>
  <c r="AZ86" i="10"/>
  <c r="AY86" i="10"/>
  <c r="AX86" i="10"/>
  <c r="AW86" i="10"/>
  <c r="I86" i="10"/>
  <c r="H86" i="10"/>
  <c r="BD85" i="10"/>
  <c r="BC85" i="10"/>
  <c r="BB85" i="10"/>
  <c r="BA85" i="10"/>
  <c r="AZ85" i="10"/>
  <c r="AY85" i="10"/>
  <c r="AX85" i="10"/>
  <c r="AW85" i="10"/>
  <c r="I85" i="10"/>
  <c r="H85" i="10"/>
  <c r="BD84" i="10"/>
  <c r="BC84" i="10"/>
  <c r="BB84" i="10"/>
  <c r="BA84" i="10"/>
  <c r="AZ84" i="10"/>
  <c r="AY84" i="10"/>
  <c r="AX84" i="10"/>
  <c r="AW84" i="10"/>
  <c r="I84" i="10"/>
  <c r="H84" i="10"/>
  <c r="BD83" i="10"/>
  <c r="BC83" i="10"/>
  <c r="BB83" i="10"/>
  <c r="BA83" i="10"/>
  <c r="AZ83" i="10"/>
  <c r="AY83" i="10"/>
  <c r="AX83" i="10"/>
  <c r="AW83" i="10"/>
  <c r="I83" i="10"/>
  <c r="H83" i="10"/>
  <c r="BD82" i="10"/>
  <c r="BC82" i="10"/>
  <c r="BB82" i="10"/>
  <c r="BA82" i="10"/>
  <c r="AZ82" i="10"/>
  <c r="AY82" i="10"/>
  <c r="AX82" i="10"/>
  <c r="AW82" i="10"/>
  <c r="I82" i="10"/>
  <c r="H82" i="10"/>
  <c r="BD81" i="10"/>
  <c r="BC81" i="10"/>
  <c r="BB81" i="10"/>
  <c r="BA81" i="10"/>
  <c r="AZ81" i="10"/>
  <c r="AY81" i="10"/>
  <c r="AX81" i="10"/>
  <c r="AW81" i="10"/>
  <c r="I81" i="10"/>
  <c r="H81" i="10"/>
  <c r="BD80" i="10"/>
  <c r="BC80" i="10"/>
  <c r="BB80" i="10"/>
  <c r="BA80" i="10"/>
  <c r="AZ80" i="10"/>
  <c r="BE80" i="10" s="1"/>
  <c r="AY80" i="10"/>
  <c r="AX80" i="10"/>
  <c r="AW80" i="10"/>
  <c r="I80" i="10"/>
  <c r="H80" i="10"/>
  <c r="BD79" i="10"/>
  <c r="BC79" i="10"/>
  <c r="BB79" i="10"/>
  <c r="BA79" i="10"/>
  <c r="AZ79" i="10"/>
  <c r="AY79" i="10"/>
  <c r="AX79" i="10"/>
  <c r="AW79" i="10"/>
  <c r="I79" i="10"/>
  <c r="H79" i="10"/>
  <c r="BD78" i="10"/>
  <c r="BC78" i="10"/>
  <c r="BB78" i="10"/>
  <c r="BE78" i="10" s="1"/>
  <c r="BA78" i="10"/>
  <c r="AZ78" i="10"/>
  <c r="AY78" i="10"/>
  <c r="AX78" i="10"/>
  <c r="AW78" i="10"/>
  <c r="I78" i="10"/>
  <c r="H78" i="10"/>
  <c r="BD77" i="10"/>
  <c r="BC77" i="10"/>
  <c r="BB77" i="10"/>
  <c r="BA77" i="10"/>
  <c r="AZ77" i="10"/>
  <c r="AY77" i="10"/>
  <c r="AX77" i="10"/>
  <c r="AW77" i="10"/>
  <c r="I77" i="10"/>
  <c r="H77" i="10"/>
  <c r="BD76" i="10"/>
  <c r="BC76" i="10"/>
  <c r="BB76" i="10"/>
  <c r="BE76" i="10" s="1"/>
  <c r="BA76" i="10"/>
  <c r="AZ76" i="10"/>
  <c r="AY76" i="10"/>
  <c r="AX76" i="10"/>
  <c r="AW76" i="10"/>
  <c r="I76" i="10"/>
  <c r="H76" i="10"/>
  <c r="BD75" i="10"/>
  <c r="BC75" i="10"/>
  <c r="BB75" i="10"/>
  <c r="BA75" i="10"/>
  <c r="AZ75" i="10"/>
  <c r="BE75" i="10" s="1"/>
  <c r="AY75" i="10"/>
  <c r="AX75" i="10"/>
  <c r="AW75" i="10"/>
  <c r="I75" i="10"/>
  <c r="H75" i="10"/>
  <c r="BD74" i="10"/>
  <c r="BC74" i="10"/>
  <c r="BB74" i="10"/>
  <c r="BA74" i="10"/>
  <c r="AZ74" i="10"/>
  <c r="AY74" i="10"/>
  <c r="AX74" i="10"/>
  <c r="AW74" i="10"/>
  <c r="I74" i="10"/>
  <c r="H74" i="10"/>
  <c r="BD73" i="10"/>
  <c r="BC73" i="10"/>
  <c r="BB73" i="10"/>
  <c r="BA73" i="10"/>
  <c r="AZ73" i="10"/>
  <c r="AY73" i="10"/>
  <c r="AX73" i="10"/>
  <c r="AW73" i="10"/>
  <c r="I73" i="10"/>
  <c r="H73" i="10"/>
  <c r="BD72" i="10"/>
  <c r="BC72" i="10"/>
  <c r="BB72" i="10"/>
  <c r="BA72" i="10"/>
  <c r="AZ72" i="10"/>
  <c r="AY72" i="10"/>
  <c r="AX72" i="10"/>
  <c r="AW72" i="10"/>
  <c r="I72" i="10"/>
  <c r="H72" i="10"/>
  <c r="BD71" i="10"/>
  <c r="BC71" i="10"/>
  <c r="BB71" i="10"/>
  <c r="BA71" i="10"/>
  <c r="AZ71" i="10"/>
  <c r="BE71" i="10" s="1"/>
  <c r="AY71" i="10"/>
  <c r="AX71" i="10"/>
  <c r="AW71" i="10"/>
  <c r="I71" i="10"/>
  <c r="H71" i="10"/>
  <c r="BD70" i="10"/>
  <c r="BC70" i="10"/>
  <c r="BB70" i="10"/>
  <c r="BA70" i="10"/>
  <c r="AZ70" i="10"/>
  <c r="AY70" i="10"/>
  <c r="AX70" i="10"/>
  <c r="AW70" i="10"/>
  <c r="I70" i="10"/>
  <c r="H70" i="10"/>
  <c r="BD69" i="10"/>
  <c r="BC69" i="10"/>
  <c r="BB69" i="10"/>
  <c r="BA69" i="10"/>
  <c r="AZ69" i="10"/>
  <c r="AY69" i="10"/>
  <c r="AX69" i="10"/>
  <c r="AW69" i="10"/>
  <c r="I69" i="10"/>
  <c r="H69" i="10"/>
  <c r="BD68" i="10"/>
  <c r="BC68" i="10"/>
  <c r="BB68" i="10"/>
  <c r="BE68" i="10" s="1"/>
  <c r="BA68" i="10"/>
  <c r="AZ68" i="10"/>
  <c r="AY68" i="10"/>
  <c r="AX68" i="10"/>
  <c r="AW68" i="10"/>
  <c r="I68" i="10"/>
  <c r="H68" i="10"/>
  <c r="BD67" i="10"/>
  <c r="BC67" i="10"/>
  <c r="BB67" i="10"/>
  <c r="BA67" i="10"/>
  <c r="AZ67" i="10"/>
  <c r="BE67" i="10" s="1"/>
  <c r="AY67" i="10"/>
  <c r="AX67" i="10"/>
  <c r="AW67" i="10"/>
  <c r="I67" i="10"/>
  <c r="H67" i="10"/>
  <c r="BD66" i="10"/>
  <c r="BC66" i="10"/>
  <c r="BB66" i="10"/>
  <c r="BE66" i="10" s="1"/>
  <c r="BA66" i="10"/>
  <c r="AZ66" i="10"/>
  <c r="AY66" i="10"/>
  <c r="AX66" i="10"/>
  <c r="AW66" i="10"/>
  <c r="I66" i="10"/>
  <c r="H66" i="10"/>
  <c r="BD65" i="10"/>
  <c r="BC65" i="10"/>
  <c r="BB65" i="10"/>
  <c r="BA65" i="10"/>
  <c r="AZ65" i="10"/>
  <c r="AY65" i="10"/>
  <c r="AX65" i="10"/>
  <c r="AW65" i="10"/>
  <c r="I65" i="10"/>
  <c r="H65" i="10"/>
  <c r="BD64" i="10"/>
  <c r="BC64" i="10"/>
  <c r="BB64" i="10"/>
  <c r="BA64" i="10"/>
  <c r="AZ64" i="10"/>
  <c r="BE64" i="10" s="1"/>
  <c r="AY64" i="10"/>
  <c r="AX64" i="10"/>
  <c r="AW64" i="10"/>
  <c r="I64" i="10"/>
  <c r="H64" i="10"/>
  <c r="BD63" i="10"/>
  <c r="BC63" i="10"/>
  <c r="BB63" i="10"/>
  <c r="BA63" i="10"/>
  <c r="AZ63" i="10"/>
  <c r="BE63" i="10" s="1"/>
  <c r="AY63" i="10"/>
  <c r="AX63" i="10"/>
  <c r="AW63" i="10"/>
  <c r="I63" i="10"/>
  <c r="H63" i="10"/>
  <c r="BD62" i="10"/>
  <c r="BC62" i="10"/>
  <c r="BB62" i="10"/>
  <c r="BA62" i="10"/>
  <c r="AZ62" i="10"/>
  <c r="AY62" i="10"/>
  <c r="AX62" i="10"/>
  <c r="AW62" i="10"/>
  <c r="I62" i="10"/>
  <c r="H62" i="10"/>
  <c r="BD61" i="10"/>
  <c r="BC61" i="10"/>
  <c r="BB61" i="10"/>
  <c r="BA61" i="10"/>
  <c r="AZ61" i="10"/>
  <c r="AY61" i="10"/>
  <c r="AX61" i="10"/>
  <c r="AW61" i="10"/>
  <c r="I61" i="10"/>
  <c r="H61" i="10"/>
  <c r="BD60" i="10"/>
  <c r="BC60" i="10"/>
  <c r="BB60" i="10"/>
  <c r="BA60" i="10"/>
  <c r="AZ60" i="10"/>
  <c r="BE60" i="10" s="1"/>
  <c r="AY60" i="10"/>
  <c r="AX60" i="10"/>
  <c r="AW60" i="10"/>
  <c r="I60" i="10"/>
  <c r="H60" i="10"/>
  <c r="BD59" i="10"/>
  <c r="BC59" i="10"/>
  <c r="BB59" i="10"/>
  <c r="BA59" i="10"/>
  <c r="AZ59" i="10"/>
  <c r="AY59" i="10"/>
  <c r="AX59" i="10"/>
  <c r="AW59" i="10"/>
  <c r="I59" i="10"/>
  <c r="H59" i="10"/>
  <c r="BD58" i="10"/>
  <c r="BC58" i="10"/>
  <c r="BB58" i="10"/>
  <c r="BE58" i="10" s="1"/>
  <c r="BA58" i="10"/>
  <c r="AZ58" i="10"/>
  <c r="AY58" i="10"/>
  <c r="AX58" i="10"/>
  <c r="AW58" i="10"/>
  <c r="I58" i="10"/>
  <c r="H58" i="10"/>
  <c r="BD57" i="10"/>
  <c r="BC57" i="10"/>
  <c r="BB57" i="10"/>
  <c r="BA57" i="10"/>
  <c r="AZ57" i="10"/>
  <c r="AY57" i="10"/>
  <c r="AX57" i="10"/>
  <c r="AW57" i="10"/>
  <c r="I57" i="10"/>
  <c r="H57" i="10"/>
  <c r="BD56" i="10"/>
  <c r="BC56" i="10"/>
  <c r="BB56" i="10"/>
  <c r="BA56" i="10"/>
  <c r="AZ56" i="10"/>
  <c r="AY56" i="10"/>
  <c r="AX56" i="10"/>
  <c r="AW56" i="10"/>
  <c r="I56" i="10"/>
  <c r="H56" i="10"/>
  <c r="BD55" i="10"/>
  <c r="BC55" i="10"/>
  <c r="BB55" i="10"/>
  <c r="BA55" i="10"/>
  <c r="AZ55" i="10"/>
  <c r="AY55" i="10"/>
  <c r="AX55" i="10"/>
  <c r="AW55" i="10"/>
  <c r="I55" i="10"/>
  <c r="H55" i="10"/>
  <c r="BD54" i="10"/>
  <c r="BC54" i="10"/>
  <c r="BB54" i="10"/>
  <c r="BA54" i="10"/>
  <c r="AZ54" i="10"/>
  <c r="AY54" i="10"/>
  <c r="AX54" i="10"/>
  <c r="AW54" i="10"/>
  <c r="I54" i="10"/>
  <c r="H54" i="10"/>
  <c r="BD53" i="10"/>
  <c r="BC53" i="10"/>
  <c r="BB53" i="10"/>
  <c r="BA53" i="10"/>
  <c r="AZ53" i="10"/>
  <c r="AY53" i="10"/>
  <c r="AX53" i="10"/>
  <c r="AW53" i="10"/>
  <c r="I53" i="10"/>
  <c r="H53" i="10"/>
  <c r="BD52" i="10"/>
  <c r="BC52" i="10"/>
  <c r="BB52" i="10"/>
  <c r="BA52" i="10"/>
  <c r="AZ52" i="10"/>
  <c r="BE52" i="10" s="1"/>
  <c r="AY52" i="10"/>
  <c r="AX52" i="10"/>
  <c r="AW52" i="10"/>
  <c r="I52" i="10"/>
  <c r="H52" i="10"/>
  <c r="BD51" i="10"/>
  <c r="BC51" i="10"/>
  <c r="BB51" i="10"/>
  <c r="BA51" i="10"/>
  <c r="AZ51" i="10"/>
  <c r="AY51" i="10"/>
  <c r="AX51" i="10"/>
  <c r="AW51" i="10"/>
  <c r="I51" i="10"/>
  <c r="H51" i="10"/>
  <c r="BD50" i="10"/>
  <c r="BC50" i="10"/>
  <c r="BB50" i="10"/>
  <c r="BA50" i="10"/>
  <c r="AZ50" i="10"/>
  <c r="AY50" i="10"/>
  <c r="AX50" i="10"/>
  <c r="AW50" i="10"/>
  <c r="I50" i="10"/>
  <c r="H50" i="10"/>
  <c r="BD49" i="10"/>
  <c r="BC49" i="10"/>
  <c r="BB49" i="10"/>
  <c r="BA49" i="10"/>
  <c r="AZ49" i="10"/>
  <c r="AY49" i="10"/>
  <c r="AX49" i="10"/>
  <c r="AW49" i="10"/>
  <c r="I49" i="10"/>
  <c r="H49" i="10"/>
  <c r="BD48" i="10"/>
  <c r="BC48" i="10"/>
  <c r="BB48" i="10"/>
  <c r="BA48" i="10"/>
  <c r="AZ48" i="10"/>
  <c r="AY48" i="10"/>
  <c r="AX48" i="10"/>
  <c r="AW48" i="10"/>
  <c r="I48" i="10"/>
  <c r="H48" i="10"/>
  <c r="BD47" i="10"/>
  <c r="BC47" i="10"/>
  <c r="BB47" i="10"/>
  <c r="BA47" i="10"/>
  <c r="AZ47" i="10"/>
  <c r="AY47" i="10"/>
  <c r="AX47" i="10"/>
  <c r="AW47" i="10"/>
  <c r="I47" i="10"/>
  <c r="H47" i="10"/>
  <c r="BD46" i="10"/>
  <c r="BC46" i="10"/>
  <c r="BB46" i="10"/>
  <c r="BA46" i="10"/>
  <c r="AZ46" i="10"/>
  <c r="AY46" i="10"/>
  <c r="AX46" i="10"/>
  <c r="AW46" i="10"/>
  <c r="I46" i="10"/>
  <c r="H46" i="10"/>
  <c r="BD45" i="10"/>
  <c r="BC45" i="10"/>
  <c r="BB45" i="10"/>
  <c r="BE45" i="10" s="1"/>
  <c r="BA45" i="10"/>
  <c r="AZ45" i="10"/>
  <c r="AY45" i="10"/>
  <c r="AX45" i="10"/>
  <c r="AW45" i="10"/>
  <c r="I45" i="10"/>
  <c r="H45" i="10"/>
  <c r="BD44" i="10"/>
  <c r="BC44" i="10"/>
  <c r="BB44" i="10"/>
  <c r="BA44" i="10"/>
  <c r="AZ44" i="10"/>
  <c r="AY44" i="10"/>
  <c r="AX44" i="10"/>
  <c r="AW44" i="10"/>
  <c r="I44" i="10"/>
  <c r="H44" i="10"/>
  <c r="BD43" i="10"/>
  <c r="BC43" i="10"/>
  <c r="BB43" i="10"/>
  <c r="BA43" i="10"/>
  <c r="AZ43" i="10"/>
  <c r="AY43" i="10"/>
  <c r="AX43" i="10"/>
  <c r="AW43" i="10"/>
  <c r="I43" i="10"/>
  <c r="H43" i="10"/>
  <c r="BD42" i="10"/>
  <c r="BC42" i="10"/>
  <c r="BB42" i="10"/>
  <c r="BA42" i="10"/>
  <c r="AZ42" i="10"/>
  <c r="AY42" i="10"/>
  <c r="AX42" i="10"/>
  <c r="AW42" i="10"/>
  <c r="I42" i="10"/>
  <c r="H42" i="10"/>
  <c r="BD41" i="10"/>
  <c r="BC41" i="10"/>
  <c r="BB41" i="10"/>
  <c r="BE41" i="10" s="1"/>
  <c r="BA41" i="10"/>
  <c r="AZ41" i="10"/>
  <c r="AY41" i="10"/>
  <c r="AX41" i="10"/>
  <c r="AW41" i="10"/>
  <c r="I41" i="10"/>
  <c r="H41" i="10"/>
  <c r="BD40" i="10"/>
  <c r="BC40" i="10"/>
  <c r="BB40" i="10"/>
  <c r="BA40" i="10"/>
  <c r="AZ40" i="10"/>
  <c r="AY40" i="10"/>
  <c r="AX40" i="10"/>
  <c r="AW40" i="10"/>
  <c r="I40" i="10"/>
  <c r="H40" i="10"/>
  <c r="BD39" i="10"/>
  <c r="BC39" i="10"/>
  <c r="BB39" i="10"/>
  <c r="BA39" i="10"/>
  <c r="AZ39" i="10"/>
  <c r="AY39" i="10"/>
  <c r="AX39" i="10"/>
  <c r="AW39" i="10"/>
  <c r="I39" i="10"/>
  <c r="H39" i="10"/>
  <c r="BD38" i="10"/>
  <c r="BC38" i="10"/>
  <c r="BB38" i="10"/>
  <c r="BA38" i="10"/>
  <c r="AZ38" i="10"/>
  <c r="AY38" i="10"/>
  <c r="AX38" i="10"/>
  <c r="AW38" i="10"/>
  <c r="I38" i="10"/>
  <c r="H38" i="10"/>
  <c r="BD37" i="10"/>
  <c r="BC37" i="10"/>
  <c r="BB37" i="10"/>
  <c r="BE37" i="10" s="1"/>
  <c r="BA37" i="10"/>
  <c r="AZ37" i="10"/>
  <c r="AY37" i="10"/>
  <c r="AX37" i="10"/>
  <c r="AW37" i="10"/>
  <c r="I37" i="10"/>
  <c r="H37" i="10"/>
  <c r="BD36" i="10"/>
  <c r="BC36" i="10"/>
  <c r="BB36" i="10"/>
  <c r="BA36" i="10"/>
  <c r="AZ36" i="10"/>
  <c r="AY36" i="10"/>
  <c r="AX36" i="10"/>
  <c r="AW36" i="10"/>
  <c r="I36" i="10"/>
  <c r="H36" i="10"/>
  <c r="BD35" i="10"/>
  <c r="BC35" i="10"/>
  <c r="BB35" i="10"/>
  <c r="BA35" i="10"/>
  <c r="AZ35" i="10"/>
  <c r="AY35" i="10"/>
  <c r="AX35" i="10"/>
  <c r="AW35" i="10"/>
  <c r="I35" i="10"/>
  <c r="H35" i="10"/>
  <c r="BD34" i="10"/>
  <c r="BC34" i="10"/>
  <c r="BB34" i="10"/>
  <c r="BA34" i="10"/>
  <c r="AZ34" i="10"/>
  <c r="AY34" i="10"/>
  <c r="AX34" i="10"/>
  <c r="AW34" i="10"/>
  <c r="I34" i="10"/>
  <c r="H34" i="10"/>
  <c r="BD33" i="10"/>
  <c r="BC33" i="10"/>
  <c r="BB33" i="10"/>
  <c r="BE33" i="10" s="1"/>
  <c r="BA33" i="10"/>
  <c r="AZ33" i="10"/>
  <c r="AY33" i="10"/>
  <c r="AX33" i="10"/>
  <c r="AW33" i="10"/>
  <c r="I33" i="10"/>
  <c r="H33" i="10"/>
  <c r="BD32" i="10"/>
  <c r="BC32" i="10"/>
  <c r="BB32" i="10"/>
  <c r="BE32" i="10" s="1"/>
  <c r="BA32" i="10"/>
  <c r="AZ32" i="10"/>
  <c r="AY32" i="10"/>
  <c r="AX32" i="10"/>
  <c r="AW32" i="10"/>
  <c r="I32" i="10"/>
  <c r="H32" i="10"/>
  <c r="BD31" i="10"/>
  <c r="BC31" i="10"/>
  <c r="BB31" i="10"/>
  <c r="BA31" i="10"/>
  <c r="AZ31" i="10"/>
  <c r="AY31" i="10"/>
  <c r="AX31" i="10"/>
  <c r="AW31" i="10"/>
  <c r="I31" i="10"/>
  <c r="H31" i="10"/>
  <c r="BD30" i="10"/>
  <c r="BC30" i="10"/>
  <c r="BB30" i="10"/>
  <c r="BA30" i="10"/>
  <c r="AZ30" i="10"/>
  <c r="AY30" i="10"/>
  <c r="AX30" i="10"/>
  <c r="AW30" i="10"/>
  <c r="I30" i="10"/>
  <c r="H30" i="10"/>
  <c r="BD29" i="10"/>
  <c r="BC29" i="10"/>
  <c r="BB29" i="10"/>
  <c r="BE29" i="10" s="1"/>
  <c r="BA29" i="10"/>
  <c r="AZ29" i="10"/>
  <c r="AY29" i="10"/>
  <c r="AX29" i="10"/>
  <c r="AW29" i="10"/>
  <c r="I29" i="10"/>
  <c r="H29" i="10"/>
  <c r="BD28" i="10"/>
  <c r="BC28" i="10"/>
  <c r="BB28" i="10"/>
  <c r="BA28" i="10"/>
  <c r="AZ28" i="10"/>
  <c r="AY28" i="10"/>
  <c r="AX28" i="10"/>
  <c r="AW28" i="10"/>
  <c r="I28" i="10"/>
  <c r="H28" i="10"/>
  <c r="BD27" i="10"/>
  <c r="BC27" i="10"/>
  <c r="BB27" i="10"/>
  <c r="BA27" i="10"/>
  <c r="AZ27" i="10"/>
  <c r="AY27" i="10"/>
  <c r="AX27" i="10"/>
  <c r="AW27" i="10"/>
  <c r="I27" i="10"/>
  <c r="H27" i="10"/>
  <c r="BD26" i="10"/>
  <c r="BC26" i="10"/>
  <c r="BB26" i="10"/>
  <c r="BA26" i="10"/>
  <c r="AZ26" i="10"/>
  <c r="AY26" i="10"/>
  <c r="AX26" i="10"/>
  <c r="AW26" i="10"/>
  <c r="I26" i="10"/>
  <c r="H26" i="10"/>
  <c r="BD25" i="10"/>
  <c r="BC25" i="10"/>
  <c r="BB25" i="10"/>
  <c r="BE25" i="10" s="1"/>
  <c r="BA25" i="10"/>
  <c r="AZ25" i="10"/>
  <c r="AY25" i="10"/>
  <c r="AX25" i="10"/>
  <c r="AW25" i="10"/>
  <c r="I25" i="10"/>
  <c r="H25" i="10"/>
  <c r="BD24" i="10"/>
  <c r="BC24" i="10"/>
  <c r="BB24" i="10"/>
  <c r="BA24" i="10"/>
  <c r="AZ24" i="10"/>
  <c r="BE24" i="10" s="1"/>
  <c r="AY24" i="10"/>
  <c r="AX24" i="10"/>
  <c r="AW24" i="10"/>
  <c r="I24" i="10"/>
  <c r="H24" i="10"/>
  <c r="BD23" i="10"/>
  <c r="BC23" i="10"/>
  <c r="BB23" i="10"/>
  <c r="BA23" i="10"/>
  <c r="AZ23" i="10"/>
  <c r="AY23" i="10"/>
  <c r="AX23" i="10"/>
  <c r="AW23" i="10"/>
  <c r="I23" i="10"/>
  <c r="H23" i="10"/>
  <c r="BD22" i="10"/>
  <c r="BC22" i="10"/>
  <c r="BB22" i="10"/>
  <c r="BA22" i="10"/>
  <c r="AZ22" i="10"/>
  <c r="AY22" i="10"/>
  <c r="AX22" i="10"/>
  <c r="AW22" i="10"/>
  <c r="I22" i="10"/>
  <c r="H22" i="10"/>
  <c r="BD21" i="10"/>
  <c r="BC21" i="10"/>
  <c r="BB21" i="10"/>
  <c r="BE21" i="10" s="1"/>
  <c r="BA21" i="10"/>
  <c r="AZ21" i="10"/>
  <c r="AY21" i="10"/>
  <c r="AX21" i="10"/>
  <c r="AW21" i="10"/>
  <c r="I21" i="10"/>
  <c r="H21" i="10"/>
  <c r="BD20" i="10"/>
  <c r="BC20" i="10"/>
  <c r="BB20" i="10"/>
  <c r="BA20" i="10"/>
  <c r="AZ20" i="10"/>
  <c r="BE20" i="10" s="1"/>
  <c r="AY20" i="10"/>
  <c r="AX20" i="10"/>
  <c r="AW20" i="10"/>
  <c r="I20" i="10"/>
  <c r="H20" i="10"/>
  <c r="BD19" i="10"/>
  <c r="BC19" i="10"/>
  <c r="BB19" i="10"/>
  <c r="BA19" i="10"/>
  <c r="AZ19" i="10"/>
  <c r="AY19" i="10"/>
  <c r="AX19" i="10"/>
  <c r="AW19" i="10"/>
  <c r="I19" i="10"/>
  <c r="H19" i="10"/>
  <c r="BD18" i="10"/>
  <c r="BC18" i="10"/>
  <c r="BB18" i="10"/>
  <c r="BA18" i="10"/>
  <c r="AZ18" i="10"/>
  <c r="AY18" i="10"/>
  <c r="AX18" i="10"/>
  <c r="AW18" i="10"/>
  <c r="I18" i="10"/>
  <c r="H18" i="10"/>
  <c r="A18" i="10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BD17" i="10"/>
  <c r="BC17" i="10"/>
  <c r="BB17" i="10"/>
  <c r="BA17" i="10"/>
  <c r="AZ17" i="10"/>
  <c r="AY17" i="10"/>
  <c r="AX17" i="10"/>
  <c r="AW17" i="10"/>
  <c r="I17" i="10"/>
  <c r="H17" i="10"/>
  <c r="BD214" i="9"/>
  <c r="BC214" i="9"/>
  <c r="BB214" i="9"/>
  <c r="BA214" i="9"/>
  <c r="AZ214" i="9"/>
  <c r="AY214" i="9"/>
  <c r="AN226" i="10" s="1"/>
  <c r="AX214" i="9"/>
  <c r="AW214" i="9"/>
  <c r="I214" i="9"/>
  <c r="H214" i="9"/>
  <c r="BD213" i="9"/>
  <c r="BC213" i="9"/>
  <c r="BB213" i="9"/>
  <c r="BA213" i="9"/>
  <c r="AZ213" i="9"/>
  <c r="BE213" i="9" s="1"/>
  <c r="AY213" i="9"/>
  <c r="W225" i="10" s="1"/>
  <c r="AX213" i="9"/>
  <c r="AW213" i="9"/>
  <c r="I213" i="9"/>
  <c r="H213" i="9"/>
  <c r="BD212" i="9"/>
  <c r="BC212" i="9"/>
  <c r="BB212" i="9"/>
  <c r="BE212" i="9" s="1"/>
  <c r="BA212" i="9"/>
  <c r="AZ212" i="9"/>
  <c r="AY212" i="9"/>
  <c r="W224" i="10" s="1"/>
  <c r="AX212" i="9"/>
  <c r="AW212" i="9"/>
  <c r="I212" i="9"/>
  <c r="H212" i="9"/>
  <c r="BD211" i="9"/>
  <c r="BC211" i="9"/>
  <c r="BB211" i="9"/>
  <c r="BA211" i="9"/>
  <c r="AZ211" i="9"/>
  <c r="BE211" i="9" s="1"/>
  <c r="AY211" i="9"/>
  <c r="W223" i="10" s="1"/>
  <c r="AX211" i="9"/>
  <c r="AW211" i="9"/>
  <c r="I211" i="9"/>
  <c r="H211" i="9"/>
  <c r="BD210" i="9"/>
  <c r="BC210" i="9"/>
  <c r="BB210" i="9"/>
  <c r="BA210" i="9"/>
  <c r="AZ210" i="9"/>
  <c r="AY210" i="9"/>
  <c r="W222" i="10" s="1"/>
  <c r="AX210" i="9"/>
  <c r="AW210" i="9"/>
  <c r="I210" i="9"/>
  <c r="H210" i="9"/>
  <c r="BD209" i="9"/>
  <c r="BC209" i="9"/>
  <c r="BB209" i="9"/>
  <c r="BA209" i="9"/>
  <c r="AZ209" i="9"/>
  <c r="BE209" i="9" s="1"/>
  <c r="AY209" i="9"/>
  <c r="W221" i="10" s="1"/>
  <c r="AX209" i="9"/>
  <c r="AW209" i="9"/>
  <c r="I209" i="9"/>
  <c r="H209" i="9"/>
  <c r="BD208" i="9"/>
  <c r="BC208" i="9"/>
  <c r="BB208" i="9"/>
  <c r="BA208" i="9"/>
  <c r="AZ208" i="9"/>
  <c r="AY208" i="9"/>
  <c r="W220" i="10" s="1"/>
  <c r="AX208" i="9"/>
  <c r="AW208" i="9"/>
  <c r="I208" i="9"/>
  <c r="H208" i="9"/>
  <c r="BD207" i="9"/>
  <c r="BC207" i="9"/>
  <c r="BB207" i="9"/>
  <c r="BA207" i="9"/>
  <c r="AZ207" i="9"/>
  <c r="BE207" i="9" s="1"/>
  <c r="AY207" i="9"/>
  <c r="AN219" i="10" s="1"/>
  <c r="AX207" i="9"/>
  <c r="AW207" i="9"/>
  <c r="I207" i="9"/>
  <c r="H207" i="9"/>
  <c r="BD206" i="9"/>
  <c r="BC206" i="9"/>
  <c r="BB206" i="9"/>
  <c r="BA206" i="9"/>
  <c r="AZ206" i="9"/>
  <c r="AY206" i="9"/>
  <c r="AN218" i="10" s="1"/>
  <c r="AX206" i="9"/>
  <c r="AW206" i="9"/>
  <c r="I206" i="9"/>
  <c r="H206" i="9"/>
  <c r="BD205" i="9"/>
  <c r="BC205" i="9"/>
  <c r="BB205" i="9"/>
  <c r="BA205" i="9"/>
  <c r="AZ205" i="9"/>
  <c r="BE205" i="9" s="1"/>
  <c r="AY205" i="9"/>
  <c r="W217" i="10" s="1"/>
  <c r="AX205" i="9"/>
  <c r="AW205" i="9"/>
  <c r="I205" i="9"/>
  <c r="H205" i="9"/>
  <c r="BD204" i="9"/>
  <c r="BC204" i="9"/>
  <c r="BB204" i="9"/>
  <c r="BA204" i="9"/>
  <c r="AZ204" i="9"/>
  <c r="AY204" i="9"/>
  <c r="W216" i="10" s="1"/>
  <c r="AX204" i="9"/>
  <c r="AW204" i="9"/>
  <c r="I204" i="9"/>
  <c r="H204" i="9"/>
  <c r="BD203" i="9"/>
  <c r="BC203" i="9"/>
  <c r="BB203" i="9"/>
  <c r="BA203" i="9"/>
  <c r="AZ203" i="9"/>
  <c r="BE203" i="9" s="1"/>
  <c r="AY203" i="9"/>
  <c r="W215" i="10" s="1"/>
  <c r="AX203" i="9"/>
  <c r="AW203" i="9"/>
  <c r="I203" i="9"/>
  <c r="H203" i="9"/>
  <c r="BD202" i="9"/>
  <c r="BC202" i="9"/>
  <c r="BB202" i="9"/>
  <c r="BA202" i="9"/>
  <c r="AZ202" i="9"/>
  <c r="AY202" i="9"/>
  <c r="W214" i="10" s="1"/>
  <c r="AX202" i="9"/>
  <c r="AW202" i="9"/>
  <c r="I202" i="9"/>
  <c r="H202" i="9"/>
  <c r="BD201" i="9"/>
  <c r="BC201" i="9"/>
  <c r="BB201" i="9"/>
  <c r="BA201" i="9"/>
  <c r="AZ201" i="9"/>
  <c r="BE201" i="9" s="1"/>
  <c r="AY201" i="9"/>
  <c r="W213" i="10" s="1"/>
  <c r="AX201" i="9"/>
  <c r="AW201" i="9"/>
  <c r="I201" i="9"/>
  <c r="H201" i="9"/>
  <c r="BD200" i="9"/>
  <c r="BC200" i="9"/>
  <c r="BB200" i="9"/>
  <c r="BA200" i="9"/>
  <c r="AZ200" i="9"/>
  <c r="AY200" i="9"/>
  <c r="W212" i="10" s="1"/>
  <c r="AX200" i="9"/>
  <c r="AW200" i="9"/>
  <c r="I200" i="9"/>
  <c r="H200" i="9"/>
  <c r="BD199" i="9"/>
  <c r="BC199" i="9"/>
  <c r="BB199" i="9"/>
  <c r="BA199" i="9"/>
  <c r="AZ199" i="9"/>
  <c r="AY199" i="9"/>
  <c r="AN211" i="10" s="1"/>
  <c r="AX199" i="9"/>
  <c r="AW199" i="9"/>
  <c r="I199" i="9"/>
  <c r="H199" i="9"/>
  <c r="BD198" i="9"/>
  <c r="BC198" i="9"/>
  <c r="BB198" i="9"/>
  <c r="BA198" i="9"/>
  <c r="AZ198" i="9"/>
  <c r="AY198" i="9"/>
  <c r="AN210" i="10" s="1"/>
  <c r="AX198" i="9"/>
  <c r="AW198" i="9"/>
  <c r="I198" i="9"/>
  <c r="H198" i="9"/>
  <c r="BD197" i="9"/>
  <c r="BC197" i="9"/>
  <c r="BB197" i="9"/>
  <c r="BA197" i="9"/>
  <c r="AZ197" i="9"/>
  <c r="BE197" i="9" s="1"/>
  <c r="AY197" i="9"/>
  <c r="W209" i="10" s="1"/>
  <c r="AX197" i="9"/>
  <c r="AW197" i="9"/>
  <c r="I197" i="9"/>
  <c r="H197" i="9"/>
  <c r="BD196" i="9"/>
  <c r="BC196" i="9"/>
  <c r="BB196" i="9"/>
  <c r="BA196" i="9"/>
  <c r="AZ196" i="9"/>
  <c r="AY196" i="9"/>
  <c r="W208" i="10" s="1"/>
  <c r="AX196" i="9"/>
  <c r="AW196" i="9"/>
  <c r="I196" i="9"/>
  <c r="H196" i="9"/>
  <c r="BD195" i="9"/>
  <c r="BC195" i="9"/>
  <c r="BB195" i="9"/>
  <c r="BA195" i="9"/>
  <c r="AZ195" i="9"/>
  <c r="BE195" i="9" s="1"/>
  <c r="AY195" i="9"/>
  <c r="W207" i="10" s="1"/>
  <c r="AX195" i="9"/>
  <c r="AW195" i="9"/>
  <c r="I195" i="9"/>
  <c r="H195" i="9"/>
  <c r="BD194" i="9"/>
  <c r="BC194" i="9"/>
  <c r="BB194" i="9"/>
  <c r="BA194" i="9"/>
  <c r="AZ194" i="9"/>
  <c r="AY194" i="9"/>
  <c r="W206" i="10" s="1"/>
  <c r="AX194" i="9"/>
  <c r="AW194" i="9"/>
  <c r="I194" i="9"/>
  <c r="H194" i="9"/>
  <c r="BD193" i="9"/>
  <c r="BC193" i="9"/>
  <c r="BB193" i="9"/>
  <c r="BA193" i="9"/>
  <c r="AZ193" i="9"/>
  <c r="BE193" i="9" s="1"/>
  <c r="AY193" i="9"/>
  <c r="W205" i="10" s="1"/>
  <c r="AX193" i="9"/>
  <c r="AW193" i="9"/>
  <c r="I193" i="9"/>
  <c r="H193" i="9"/>
  <c r="BD192" i="9"/>
  <c r="BC192" i="9"/>
  <c r="BB192" i="9"/>
  <c r="BA192" i="9"/>
  <c r="AZ192" i="9"/>
  <c r="AY192" i="9"/>
  <c r="W204" i="10" s="1"/>
  <c r="AX192" i="9"/>
  <c r="AW192" i="9"/>
  <c r="I192" i="9"/>
  <c r="H192" i="9"/>
  <c r="BD191" i="9"/>
  <c r="BC191" i="9"/>
  <c r="BB191" i="9"/>
  <c r="BA191" i="9"/>
  <c r="AZ191" i="9"/>
  <c r="AY191" i="9"/>
  <c r="AN203" i="10" s="1"/>
  <c r="AX191" i="9"/>
  <c r="AW191" i="9"/>
  <c r="I191" i="9"/>
  <c r="H191" i="9"/>
  <c r="BD190" i="9"/>
  <c r="BC190" i="9"/>
  <c r="BB190" i="9"/>
  <c r="BA190" i="9"/>
  <c r="AZ190" i="9"/>
  <c r="AY190" i="9"/>
  <c r="AN202" i="10" s="1"/>
  <c r="AX190" i="9"/>
  <c r="AW190" i="9"/>
  <c r="I190" i="9"/>
  <c r="H190" i="9"/>
  <c r="BD189" i="9"/>
  <c r="BC189" i="9"/>
  <c r="BB189" i="9"/>
  <c r="BA189" i="9"/>
  <c r="AZ189" i="9"/>
  <c r="BE189" i="9" s="1"/>
  <c r="AY189" i="9"/>
  <c r="W201" i="10" s="1"/>
  <c r="AX189" i="9"/>
  <c r="AW189" i="9"/>
  <c r="I189" i="9"/>
  <c r="H189" i="9"/>
  <c r="BD188" i="9"/>
  <c r="BC188" i="9"/>
  <c r="BB188" i="9"/>
  <c r="BA188" i="9"/>
  <c r="AZ188" i="9"/>
  <c r="AY188" i="9"/>
  <c r="W200" i="10" s="1"/>
  <c r="AX188" i="9"/>
  <c r="AW188" i="9"/>
  <c r="I188" i="9"/>
  <c r="H188" i="9"/>
  <c r="BD187" i="9"/>
  <c r="BC187" i="9"/>
  <c r="BB187" i="9"/>
  <c r="BA187" i="9"/>
  <c r="AZ187" i="9"/>
  <c r="BE187" i="9" s="1"/>
  <c r="AY187" i="9"/>
  <c r="W199" i="10" s="1"/>
  <c r="AX187" i="9"/>
  <c r="AW187" i="9"/>
  <c r="I187" i="9"/>
  <c r="H187" i="9"/>
  <c r="BD186" i="9"/>
  <c r="BC186" i="9"/>
  <c r="BB186" i="9"/>
  <c r="BA186" i="9"/>
  <c r="AZ186" i="9"/>
  <c r="AY186" i="9"/>
  <c r="W198" i="10" s="1"/>
  <c r="AX186" i="9"/>
  <c r="AW186" i="9"/>
  <c r="I186" i="9"/>
  <c r="H186" i="9"/>
  <c r="BD185" i="9"/>
  <c r="BC185" i="9"/>
  <c r="BB185" i="9"/>
  <c r="BA185" i="9"/>
  <c r="AZ185" i="9"/>
  <c r="BE185" i="9" s="1"/>
  <c r="AY185" i="9"/>
  <c r="W197" i="10" s="1"/>
  <c r="AX185" i="9"/>
  <c r="AW185" i="9"/>
  <c r="I185" i="9"/>
  <c r="H185" i="9"/>
  <c r="BD184" i="9"/>
  <c r="BC184" i="9"/>
  <c r="BB184" i="9"/>
  <c r="BA184" i="9"/>
  <c r="AZ184" i="9"/>
  <c r="AY184" i="9"/>
  <c r="W196" i="10" s="1"/>
  <c r="AX184" i="9"/>
  <c r="AW184" i="9"/>
  <c r="I184" i="9"/>
  <c r="H184" i="9"/>
  <c r="BD183" i="9"/>
  <c r="BC183" i="9"/>
  <c r="BB183" i="9"/>
  <c r="BA183" i="9"/>
  <c r="AZ183" i="9"/>
  <c r="BE183" i="9" s="1"/>
  <c r="AY183" i="9"/>
  <c r="AN195" i="10" s="1"/>
  <c r="AX183" i="9"/>
  <c r="AW183" i="9"/>
  <c r="I183" i="9"/>
  <c r="H183" i="9"/>
  <c r="BD182" i="9"/>
  <c r="BC182" i="9"/>
  <c r="BB182" i="9"/>
  <c r="BA182" i="9"/>
  <c r="AZ182" i="9"/>
  <c r="AY182" i="9"/>
  <c r="AN194" i="10" s="1"/>
  <c r="AX182" i="9"/>
  <c r="AW182" i="9"/>
  <c r="I182" i="9"/>
  <c r="H182" i="9"/>
  <c r="BD181" i="9"/>
  <c r="BC181" i="9"/>
  <c r="BB181" i="9"/>
  <c r="BA181" i="9"/>
  <c r="AZ181" i="9"/>
  <c r="BE181" i="9" s="1"/>
  <c r="AY181" i="9"/>
  <c r="W193" i="10" s="1"/>
  <c r="AX181" i="9"/>
  <c r="AW181" i="9"/>
  <c r="I181" i="9"/>
  <c r="H181" i="9"/>
  <c r="BD180" i="9"/>
  <c r="BC180" i="9"/>
  <c r="BB180" i="9"/>
  <c r="BE180" i="9" s="1"/>
  <c r="BA180" i="9"/>
  <c r="AZ180" i="9"/>
  <c r="AY180" i="9"/>
  <c r="W192" i="10" s="1"/>
  <c r="AX180" i="9"/>
  <c r="AW180" i="9"/>
  <c r="I180" i="9"/>
  <c r="H180" i="9"/>
  <c r="BD179" i="9"/>
  <c r="BC179" i="9"/>
  <c r="BB179" i="9"/>
  <c r="BA179" i="9"/>
  <c r="AZ179" i="9"/>
  <c r="BE179" i="9" s="1"/>
  <c r="AY179" i="9"/>
  <c r="W191" i="10" s="1"/>
  <c r="AX179" i="9"/>
  <c r="AW179" i="9"/>
  <c r="I179" i="9"/>
  <c r="H179" i="9"/>
  <c r="BD178" i="9"/>
  <c r="BC178" i="9"/>
  <c r="BB178" i="9"/>
  <c r="BA178" i="9"/>
  <c r="AZ178" i="9"/>
  <c r="AY178" i="9"/>
  <c r="W190" i="10" s="1"/>
  <c r="AX178" i="9"/>
  <c r="AW178" i="9"/>
  <c r="I178" i="9"/>
  <c r="H178" i="9"/>
  <c r="BD177" i="9"/>
  <c r="BC177" i="9"/>
  <c r="BB177" i="9"/>
  <c r="BA177" i="9"/>
  <c r="AZ177" i="9"/>
  <c r="BE177" i="9" s="1"/>
  <c r="AY177" i="9"/>
  <c r="W189" i="10" s="1"/>
  <c r="AX177" i="9"/>
  <c r="AW177" i="9"/>
  <c r="I177" i="9"/>
  <c r="H177" i="9"/>
  <c r="BD176" i="9"/>
  <c r="BC176" i="9"/>
  <c r="BB176" i="9"/>
  <c r="BA176" i="9"/>
  <c r="AZ176" i="9"/>
  <c r="AY176" i="9"/>
  <c r="W188" i="10" s="1"/>
  <c r="AX176" i="9"/>
  <c r="AW176" i="9"/>
  <c r="I176" i="9"/>
  <c r="H176" i="9"/>
  <c r="BD175" i="9"/>
  <c r="BC175" i="9"/>
  <c r="BB175" i="9"/>
  <c r="BA175" i="9"/>
  <c r="AZ175" i="9"/>
  <c r="AY175" i="9"/>
  <c r="AN187" i="10" s="1"/>
  <c r="AX175" i="9"/>
  <c r="AW175" i="9"/>
  <c r="I175" i="9"/>
  <c r="H175" i="9"/>
  <c r="BD174" i="9"/>
  <c r="BC174" i="9"/>
  <c r="BB174" i="9"/>
  <c r="BA174" i="9"/>
  <c r="AZ174" i="9"/>
  <c r="AY174" i="9"/>
  <c r="AN186" i="10" s="1"/>
  <c r="AX174" i="9"/>
  <c r="AW174" i="9"/>
  <c r="I174" i="9"/>
  <c r="H174" i="9"/>
  <c r="BD173" i="9"/>
  <c r="BC173" i="9"/>
  <c r="BB173" i="9"/>
  <c r="BA173" i="9"/>
  <c r="AZ173" i="9"/>
  <c r="BE173" i="9" s="1"/>
  <c r="AY173" i="9"/>
  <c r="W185" i="10" s="1"/>
  <c r="AX173" i="9"/>
  <c r="AW173" i="9"/>
  <c r="I173" i="9"/>
  <c r="H173" i="9"/>
  <c r="BD172" i="9"/>
  <c r="BC172" i="9"/>
  <c r="BB172" i="9"/>
  <c r="BA172" i="9"/>
  <c r="AZ172" i="9"/>
  <c r="AY172" i="9"/>
  <c r="W184" i="10" s="1"/>
  <c r="AX172" i="9"/>
  <c r="AW172" i="9"/>
  <c r="I172" i="9"/>
  <c r="H172" i="9"/>
  <c r="BD171" i="9"/>
  <c r="BC171" i="9"/>
  <c r="BB171" i="9"/>
  <c r="BA171" i="9"/>
  <c r="AZ171" i="9"/>
  <c r="BE171" i="9" s="1"/>
  <c r="AY171" i="9"/>
  <c r="W183" i="10" s="1"/>
  <c r="AX171" i="9"/>
  <c r="AW171" i="9"/>
  <c r="I171" i="9"/>
  <c r="H171" i="9"/>
  <c r="BD170" i="9"/>
  <c r="BC170" i="9"/>
  <c r="BB170" i="9"/>
  <c r="BA170" i="9"/>
  <c r="AZ170" i="9"/>
  <c r="AY170" i="9"/>
  <c r="W182" i="10" s="1"/>
  <c r="AX170" i="9"/>
  <c r="AW170" i="9"/>
  <c r="I170" i="9"/>
  <c r="H170" i="9"/>
  <c r="BD169" i="9"/>
  <c r="BC169" i="9"/>
  <c r="BB169" i="9"/>
  <c r="BA169" i="9"/>
  <c r="AZ169" i="9"/>
  <c r="BE169" i="9" s="1"/>
  <c r="AY169" i="9"/>
  <c r="W181" i="10" s="1"/>
  <c r="AX169" i="9"/>
  <c r="AW169" i="9"/>
  <c r="I169" i="9"/>
  <c r="H169" i="9"/>
  <c r="BD168" i="9"/>
  <c r="BC168" i="9"/>
  <c r="BB168" i="9"/>
  <c r="BA168" i="9"/>
  <c r="AZ168" i="9"/>
  <c r="AY168" i="9"/>
  <c r="W180" i="10" s="1"/>
  <c r="AX168" i="9"/>
  <c r="AW168" i="9"/>
  <c r="I168" i="9"/>
  <c r="H168" i="9"/>
  <c r="BD167" i="9"/>
  <c r="BC167" i="9"/>
  <c r="BB167" i="9"/>
  <c r="BA167" i="9"/>
  <c r="AZ167" i="9"/>
  <c r="AY167" i="9"/>
  <c r="AN179" i="10" s="1"/>
  <c r="AX167" i="9"/>
  <c r="AW167" i="9"/>
  <c r="I167" i="9"/>
  <c r="H167" i="9"/>
  <c r="BD166" i="9"/>
  <c r="BC166" i="9"/>
  <c r="BB166" i="9"/>
  <c r="BA166" i="9"/>
  <c r="AZ166" i="9"/>
  <c r="AY166" i="9"/>
  <c r="AN178" i="10" s="1"/>
  <c r="AX166" i="9"/>
  <c r="AW166" i="9"/>
  <c r="I166" i="9"/>
  <c r="H166" i="9"/>
  <c r="BD165" i="9"/>
  <c r="BC165" i="9"/>
  <c r="BB165" i="9"/>
  <c r="BA165" i="9"/>
  <c r="AZ165" i="9"/>
  <c r="BE165" i="9" s="1"/>
  <c r="AY165" i="9"/>
  <c r="W177" i="10" s="1"/>
  <c r="AX165" i="9"/>
  <c r="AW165" i="9"/>
  <c r="I165" i="9"/>
  <c r="H165" i="9"/>
  <c r="BD164" i="9"/>
  <c r="BC164" i="9"/>
  <c r="BB164" i="9"/>
  <c r="BA164" i="9"/>
  <c r="AZ164" i="9"/>
  <c r="AY164" i="9"/>
  <c r="W176" i="10" s="1"/>
  <c r="AX164" i="9"/>
  <c r="AW164" i="9"/>
  <c r="I164" i="9"/>
  <c r="H164" i="9"/>
  <c r="BD163" i="9"/>
  <c r="BC163" i="9"/>
  <c r="BB163" i="9"/>
  <c r="BA163" i="9"/>
  <c r="AZ163" i="9"/>
  <c r="BE163" i="9" s="1"/>
  <c r="AY163" i="9"/>
  <c r="W175" i="10" s="1"/>
  <c r="AX163" i="9"/>
  <c r="AW163" i="9"/>
  <c r="I163" i="9"/>
  <c r="H163" i="9"/>
  <c r="BD162" i="9"/>
  <c r="BC162" i="9"/>
  <c r="BB162" i="9"/>
  <c r="BA162" i="9"/>
  <c r="AZ162" i="9"/>
  <c r="AY162" i="9"/>
  <c r="W174" i="10" s="1"/>
  <c r="AX162" i="9"/>
  <c r="AW162" i="9"/>
  <c r="I162" i="9"/>
  <c r="H162" i="9"/>
  <c r="BD161" i="9"/>
  <c r="BC161" i="9"/>
  <c r="BB161" i="9"/>
  <c r="BA161" i="9"/>
  <c r="AZ161" i="9"/>
  <c r="BE161" i="9" s="1"/>
  <c r="AY161" i="9"/>
  <c r="W173" i="10" s="1"/>
  <c r="AX161" i="9"/>
  <c r="AW161" i="9"/>
  <c r="I161" i="9"/>
  <c r="H161" i="9"/>
  <c r="BD160" i="9"/>
  <c r="BC160" i="9"/>
  <c r="BB160" i="9"/>
  <c r="BA160" i="9"/>
  <c r="AZ160" i="9"/>
  <c r="AY160" i="9"/>
  <c r="W172" i="10" s="1"/>
  <c r="AX160" i="9"/>
  <c r="AW160" i="9"/>
  <c r="I160" i="9"/>
  <c r="H160" i="9"/>
  <c r="BD159" i="9"/>
  <c r="BC159" i="9"/>
  <c r="BB159" i="9"/>
  <c r="BA159" i="9"/>
  <c r="AZ159" i="9"/>
  <c r="BE159" i="9" s="1"/>
  <c r="AY159" i="9"/>
  <c r="AN171" i="10" s="1"/>
  <c r="AX159" i="9"/>
  <c r="AW159" i="9"/>
  <c r="I159" i="9"/>
  <c r="H159" i="9"/>
  <c r="BD158" i="9"/>
  <c r="BC158" i="9"/>
  <c r="BB158" i="9"/>
  <c r="BA158" i="9"/>
  <c r="AZ158" i="9"/>
  <c r="AY158" i="9"/>
  <c r="AN170" i="10" s="1"/>
  <c r="AX158" i="9"/>
  <c r="AW158" i="9"/>
  <c r="I158" i="9"/>
  <c r="H158" i="9"/>
  <c r="BD157" i="9"/>
  <c r="BC157" i="9"/>
  <c r="BB157" i="9"/>
  <c r="BA157" i="9"/>
  <c r="AZ157" i="9"/>
  <c r="BE157" i="9" s="1"/>
  <c r="AY157" i="9"/>
  <c r="W169" i="10" s="1"/>
  <c r="AX157" i="9"/>
  <c r="AW157" i="9"/>
  <c r="I157" i="9"/>
  <c r="H157" i="9"/>
  <c r="BD156" i="9"/>
  <c r="BC156" i="9"/>
  <c r="BB156" i="9"/>
  <c r="BA156" i="9"/>
  <c r="AZ156" i="9"/>
  <c r="AY156" i="9"/>
  <c r="W168" i="10" s="1"/>
  <c r="AX156" i="9"/>
  <c r="AW156" i="9"/>
  <c r="I156" i="9"/>
  <c r="H156" i="9"/>
  <c r="BD155" i="9"/>
  <c r="BC155" i="9"/>
  <c r="BB155" i="9"/>
  <c r="BA155" i="9"/>
  <c r="AZ155" i="9"/>
  <c r="BE155" i="9" s="1"/>
  <c r="AY155" i="9"/>
  <c r="W167" i="10" s="1"/>
  <c r="AX155" i="9"/>
  <c r="AW155" i="9"/>
  <c r="I155" i="9"/>
  <c r="H155" i="9"/>
  <c r="BD154" i="9"/>
  <c r="BC154" i="9"/>
  <c r="BB154" i="9"/>
  <c r="BA154" i="9"/>
  <c r="AZ154" i="9"/>
  <c r="AY154" i="9"/>
  <c r="W166" i="10" s="1"/>
  <c r="AX154" i="9"/>
  <c r="AW154" i="9"/>
  <c r="I154" i="9"/>
  <c r="H154" i="9"/>
  <c r="BD153" i="9"/>
  <c r="BC153" i="9"/>
  <c r="BB153" i="9"/>
  <c r="BA153" i="9"/>
  <c r="AZ153" i="9"/>
  <c r="BE153" i="9" s="1"/>
  <c r="AY153" i="9"/>
  <c r="W165" i="10" s="1"/>
  <c r="AX153" i="9"/>
  <c r="AW153" i="9"/>
  <c r="I153" i="9"/>
  <c r="H153" i="9"/>
  <c r="BD152" i="9"/>
  <c r="BC152" i="9"/>
  <c r="BB152" i="9"/>
  <c r="BA152" i="9"/>
  <c r="AZ152" i="9"/>
  <c r="AY152" i="9"/>
  <c r="W164" i="10" s="1"/>
  <c r="AX152" i="9"/>
  <c r="AW152" i="9"/>
  <c r="I152" i="9"/>
  <c r="H152" i="9"/>
  <c r="BD151" i="9"/>
  <c r="BC151" i="9"/>
  <c r="BB151" i="9"/>
  <c r="BA151" i="9"/>
  <c r="AZ151" i="9"/>
  <c r="BE151" i="9" s="1"/>
  <c r="AY151" i="9"/>
  <c r="AN163" i="10" s="1"/>
  <c r="AX151" i="9"/>
  <c r="AW151" i="9"/>
  <c r="I151" i="9"/>
  <c r="H151" i="9"/>
  <c r="BD150" i="9"/>
  <c r="BC150" i="9"/>
  <c r="BB150" i="9"/>
  <c r="BA150" i="9"/>
  <c r="AZ150" i="9"/>
  <c r="AY150" i="9"/>
  <c r="AN162" i="10" s="1"/>
  <c r="AX150" i="9"/>
  <c r="AW150" i="9"/>
  <c r="I150" i="9"/>
  <c r="H150" i="9"/>
  <c r="BD149" i="9"/>
  <c r="BC149" i="9"/>
  <c r="BB149" i="9"/>
  <c r="BA149" i="9"/>
  <c r="AZ149" i="9"/>
  <c r="BE149" i="9" s="1"/>
  <c r="AY149" i="9"/>
  <c r="W161" i="10" s="1"/>
  <c r="AX149" i="9"/>
  <c r="AW149" i="9"/>
  <c r="I149" i="9"/>
  <c r="H149" i="9"/>
  <c r="BD148" i="9"/>
  <c r="BC148" i="9"/>
  <c r="BB148" i="9"/>
  <c r="BA148" i="9"/>
  <c r="AZ148" i="9"/>
  <c r="AY148" i="9"/>
  <c r="W160" i="10" s="1"/>
  <c r="AX148" i="9"/>
  <c r="AW148" i="9"/>
  <c r="I148" i="9"/>
  <c r="H148" i="9"/>
  <c r="BD147" i="9"/>
  <c r="BC147" i="9"/>
  <c r="BB147" i="9"/>
  <c r="BA147" i="9"/>
  <c r="AZ147" i="9"/>
  <c r="BE147" i="9" s="1"/>
  <c r="AY147" i="9"/>
  <c r="W159" i="10" s="1"/>
  <c r="AX147" i="9"/>
  <c r="AW147" i="9"/>
  <c r="I147" i="9"/>
  <c r="H147" i="9"/>
  <c r="BD146" i="9"/>
  <c r="BC146" i="9"/>
  <c r="BB146" i="9"/>
  <c r="BA146" i="9"/>
  <c r="AZ146" i="9"/>
  <c r="AY146" i="9"/>
  <c r="W158" i="10" s="1"/>
  <c r="AX146" i="9"/>
  <c r="AW146" i="9"/>
  <c r="I146" i="9"/>
  <c r="H146" i="9"/>
  <c r="BD145" i="9"/>
  <c r="BC145" i="9"/>
  <c r="BB145" i="9"/>
  <c r="BA145" i="9"/>
  <c r="AZ145" i="9"/>
  <c r="BE145" i="9" s="1"/>
  <c r="AY145" i="9"/>
  <c r="W157" i="10" s="1"/>
  <c r="AX145" i="9"/>
  <c r="AW145" i="9"/>
  <c r="I145" i="9"/>
  <c r="H145" i="9"/>
  <c r="BD144" i="9"/>
  <c r="BC144" i="9"/>
  <c r="BB144" i="9"/>
  <c r="BA144" i="9"/>
  <c r="AZ144" i="9"/>
  <c r="AY144" i="9"/>
  <c r="W156" i="10" s="1"/>
  <c r="AX144" i="9"/>
  <c r="AW144" i="9"/>
  <c r="I144" i="9"/>
  <c r="H144" i="9"/>
  <c r="BD143" i="9"/>
  <c r="BC143" i="9"/>
  <c r="BB143" i="9"/>
  <c r="BA143" i="9"/>
  <c r="AZ143" i="9"/>
  <c r="BE143" i="9" s="1"/>
  <c r="AY143" i="9"/>
  <c r="AN155" i="10" s="1"/>
  <c r="AX143" i="9"/>
  <c r="AW143" i="9"/>
  <c r="I143" i="9"/>
  <c r="H143" i="9"/>
  <c r="BD142" i="9"/>
  <c r="BC142" i="9"/>
  <c r="BB142" i="9"/>
  <c r="BA142" i="9"/>
  <c r="AZ142" i="9"/>
  <c r="AY142" i="9"/>
  <c r="AN154" i="10" s="1"/>
  <c r="AX142" i="9"/>
  <c r="AW142" i="9"/>
  <c r="I142" i="9"/>
  <c r="H142" i="9"/>
  <c r="BD141" i="9"/>
  <c r="BC141" i="9"/>
  <c r="BB141" i="9"/>
  <c r="BA141" i="9"/>
  <c r="AZ141" i="9"/>
  <c r="BE141" i="9" s="1"/>
  <c r="AY141" i="9"/>
  <c r="W153" i="10" s="1"/>
  <c r="AX141" i="9"/>
  <c r="AW141" i="9"/>
  <c r="I141" i="9"/>
  <c r="H141" i="9"/>
  <c r="BD140" i="9"/>
  <c r="BC140" i="9"/>
  <c r="BB140" i="9"/>
  <c r="BA140" i="9"/>
  <c r="AZ140" i="9"/>
  <c r="AY140" i="9"/>
  <c r="W152" i="10" s="1"/>
  <c r="AX140" i="9"/>
  <c r="AW140" i="9"/>
  <c r="I140" i="9"/>
  <c r="H140" i="9"/>
  <c r="BD139" i="9"/>
  <c r="BC139" i="9"/>
  <c r="BB139" i="9"/>
  <c r="BA139" i="9"/>
  <c r="AZ139" i="9"/>
  <c r="BE139" i="9" s="1"/>
  <c r="AY139" i="9"/>
  <c r="W151" i="10" s="1"/>
  <c r="AX139" i="9"/>
  <c r="AW139" i="9"/>
  <c r="I139" i="9"/>
  <c r="H139" i="9"/>
  <c r="BD138" i="9"/>
  <c r="BC138" i="9"/>
  <c r="BB138" i="9"/>
  <c r="BA138" i="9"/>
  <c r="AZ138" i="9"/>
  <c r="AY138" i="9"/>
  <c r="W150" i="10" s="1"/>
  <c r="AX138" i="9"/>
  <c r="AW138" i="9"/>
  <c r="I138" i="9"/>
  <c r="H138" i="9"/>
  <c r="BD137" i="9"/>
  <c r="BC137" i="9"/>
  <c r="BB137" i="9"/>
  <c r="BA137" i="9"/>
  <c r="AZ137" i="9"/>
  <c r="BE137" i="9" s="1"/>
  <c r="AY137" i="9"/>
  <c r="W149" i="10" s="1"/>
  <c r="AX137" i="9"/>
  <c r="AW137" i="9"/>
  <c r="I137" i="9"/>
  <c r="H137" i="9"/>
  <c r="BD136" i="9"/>
  <c r="BC136" i="9"/>
  <c r="BB136" i="9"/>
  <c r="BA136" i="9"/>
  <c r="AZ136" i="9"/>
  <c r="AY136" i="9"/>
  <c r="W148" i="10" s="1"/>
  <c r="AX136" i="9"/>
  <c r="AW136" i="9"/>
  <c r="I136" i="9"/>
  <c r="H136" i="9"/>
  <c r="BD135" i="9"/>
  <c r="BC135" i="9"/>
  <c r="BB135" i="9"/>
  <c r="BA135" i="9"/>
  <c r="AZ135" i="9"/>
  <c r="BE135" i="9" s="1"/>
  <c r="AY135" i="9"/>
  <c r="AN147" i="10" s="1"/>
  <c r="AX135" i="9"/>
  <c r="AW135" i="9"/>
  <c r="I135" i="9"/>
  <c r="H135" i="9"/>
  <c r="BD134" i="9"/>
  <c r="BC134" i="9"/>
  <c r="BB134" i="9"/>
  <c r="BA134" i="9"/>
  <c r="AZ134" i="9"/>
  <c r="AY134" i="9"/>
  <c r="AN146" i="10" s="1"/>
  <c r="AX134" i="9"/>
  <c r="AW134" i="9"/>
  <c r="I134" i="9"/>
  <c r="H134" i="9"/>
  <c r="BD133" i="9"/>
  <c r="BC133" i="9"/>
  <c r="BB133" i="9"/>
  <c r="BA133" i="9"/>
  <c r="AZ133" i="9"/>
  <c r="BE133" i="9" s="1"/>
  <c r="AY133" i="9"/>
  <c r="W145" i="10" s="1"/>
  <c r="AX133" i="9"/>
  <c r="AW133" i="9"/>
  <c r="I133" i="9"/>
  <c r="H133" i="9"/>
  <c r="BD132" i="9"/>
  <c r="BC132" i="9"/>
  <c r="BB132" i="9"/>
  <c r="BA132" i="9"/>
  <c r="AZ132" i="9"/>
  <c r="AY132" i="9"/>
  <c r="W144" i="10" s="1"/>
  <c r="AX132" i="9"/>
  <c r="AW132" i="9"/>
  <c r="I132" i="9"/>
  <c r="H132" i="9"/>
  <c r="BD131" i="9"/>
  <c r="BC131" i="9"/>
  <c r="BB131" i="9"/>
  <c r="BA131" i="9"/>
  <c r="AZ131" i="9"/>
  <c r="BE131" i="9" s="1"/>
  <c r="AY131" i="9"/>
  <c r="W143" i="10" s="1"/>
  <c r="AX131" i="9"/>
  <c r="AW131" i="9"/>
  <c r="I131" i="9"/>
  <c r="H131" i="9"/>
  <c r="BD130" i="9"/>
  <c r="BC130" i="9"/>
  <c r="BB130" i="9"/>
  <c r="BA130" i="9"/>
  <c r="AZ130" i="9"/>
  <c r="AY130" i="9"/>
  <c r="W142" i="10" s="1"/>
  <c r="AX130" i="9"/>
  <c r="AW130" i="9"/>
  <c r="I130" i="9"/>
  <c r="H130" i="9"/>
  <c r="BD129" i="9"/>
  <c r="BC129" i="9"/>
  <c r="BB129" i="9"/>
  <c r="BA129" i="9"/>
  <c r="AZ129" i="9"/>
  <c r="BE129" i="9" s="1"/>
  <c r="AY129" i="9"/>
  <c r="W141" i="10" s="1"/>
  <c r="AX129" i="9"/>
  <c r="AW129" i="9"/>
  <c r="I129" i="9"/>
  <c r="H129" i="9"/>
  <c r="BD128" i="9"/>
  <c r="BC128" i="9"/>
  <c r="BB128" i="9"/>
  <c r="BA128" i="9"/>
  <c r="AZ128" i="9"/>
  <c r="AY128" i="9"/>
  <c r="W140" i="10" s="1"/>
  <c r="AX128" i="9"/>
  <c r="AW128" i="9"/>
  <c r="I128" i="9"/>
  <c r="H128" i="9"/>
  <c r="BD127" i="9"/>
  <c r="BC127" i="9"/>
  <c r="BB127" i="9"/>
  <c r="BA127" i="9"/>
  <c r="AZ127" i="9"/>
  <c r="BE127" i="9" s="1"/>
  <c r="AY127" i="9"/>
  <c r="AN139" i="10" s="1"/>
  <c r="AX127" i="9"/>
  <c r="AW127" i="9"/>
  <c r="I127" i="9"/>
  <c r="H127" i="9"/>
  <c r="BD126" i="9"/>
  <c r="BC126" i="9"/>
  <c r="BB126" i="9"/>
  <c r="BA126" i="9"/>
  <c r="AZ126" i="9"/>
  <c r="AY126" i="9"/>
  <c r="AN138" i="10" s="1"/>
  <c r="AX126" i="9"/>
  <c r="AW126" i="9"/>
  <c r="I126" i="9"/>
  <c r="H126" i="9"/>
  <c r="BD125" i="9"/>
  <c r="BC125" i="9"/>
  <c r="BB125" i="9"/>
  <c r="BA125" i="9"/>
  <c r="AZ125" i="9"/>
  <c r="BE125" i="9" s="1"/>
  <c r="AY125" i="9"/>
  <c r="W137" i="10" s="1"/>
  <c r="AX125" i="9"/>
  <c r="AW125" i="9"/>
  <c r="I125" i="9"/>
  <c r="H125" i="9"/>
  <c r="BD124" i="9"/>
  <c r="BC124" i="9"/>
  <c r="BB124" i="9"/>
  <c r="BA124" i="9"/>
  <c r="AZ124" i="9"/>
  <c r="AY124" i="9"/>
  <c r="W136" i="10" s="1"/>
  <c r="AX124" i="9"/>
  <c r="AW124" i="9"/>
  <c r="I124" i="9"/>
  <c r="H124" i="9"/>
  <c r="BD123" i="9"/>
  <c r="BC123" i="9"/>
  <c r="BB123" i="9"/>
  <c r="BA123" i="9"/>
  <c r="AZ123" i="9"/>
  <c r="BE123" i="9" s="1"/>
  <c r="AY123" i="9"/>
  <c r="W135" i="10" s="1"/>
  <c r="AX123" i="9"/>
  <c r="AW123" i="9"/>
  <c r="I123" i="9"/>
  <c r="H123" i="9"/>
  <c r="BD122" i="9"/>
  <c r="BC122" i="9"/>
  <c r="BB122" i="9"/>
  <c r="BA122" i="9"/>
  <c r="AZ122" i="9"/>
  <c r="AY122" i="9"/>
  <c r="W134" i="10" s="1"/>
  <c r="AX122" i="9"/>
  <c r="AW122" i="9"/>
  <c r="I122" i="9"/>
  <c r="H122" i="9"/>
  <c r="BD121" i="9"/>
  <c r="BC121" i="9"/>
  <c r="BB121" i="9"/>
  <c r="BA121" i="9"/>
  <c r="AZ121" i="9"/>
  <c r="BE121" i="9" s="1"/>
  <c r="AY121" i="9"/>
  <c r="W133" i="10" s="1"/>
  <c r="AX121" i="9"/>
  <c r="AW121" i="9"/>
  <c r="I121" i="9"/>
  <c r="H121" i="9"/>
  <c r="BD120" i="9"/>
  <c r="BC120" i="9"/>
  <c r="BB120" i="9"/>
  <c r="BA120" i="9"/>
  <c r="AZ120" i="9"/>
  <c r="AY120" i="9"/>
  <c r="W132" i="10" s="1"/>
  <c r="AX120" i="9"/>
  <c r="AW120" i="9"/>
  <c r="I120" i="9"/>
  <c r="H120" i="9"/>
  <c r="BD119" i="9"/>
  <c r="BC119" i="9"/>
  <c r="BB119" i="9"/>
  <c r="BA119" i="9"/>
  <c r="AZ119" i="9"/>
  <c r="BE119" i="9" s="1"/>
  <c r="AY119" i="9"/>
  <c r="AN131" i="10" s="1"/>
  <c r="AX119" i="9"/>
  <c r="AW119" i="9"/>
  <c r="I119" i="9"/>
  <c r="H119" i="9"/>
  <c r="BD118" i="9"/>
  <c r="BC118" i="9"/>
  <c r="BB118" i="9"/>
  <c r="BA118" i="9"/>
  <c r="AZ118" i="9"/>
  <c r="AY118" i="9"/>
  <c r="AN130" i="10" s="1"/>
  <c r="AX118" i="9"/>
  <c r="AW118" i="9"/>
  <c r="I118" i="9"/>
  <c r="H118" i="9"/>
  <c r="BD117" i="9"/>
  <c r="BC117" i="9"/>
  <c r="BB117" i="9"/>
  <c r="BA117" i="9"/>
  <c r="AZ117" i="9"/>
  <c r="BE117" i="9" s="1"/>
  <c r="AY117" i="9"/>
  <c r="W129" i="10" s="1"/>
  <c r="AX117" i="9"/>
  <c r="AW117" i="9"/>
  <c r="I117" i="9"/>
  <c r="H117" i="9"/>
  <c r="BD116" i="9"/>
  <c r="BC116" i="9"/>
  <c r="BB116" i="9"/>
  <c r="BA116" i="9"/>
  <c r="AZ116" i="9"/>
  <c r="AY116" i="9"/>
  <c r="W128" i="10" s="1"/>
  <c r="AX116" i="9"/>
  <c r="AW116" i="9"/>
  <c r="I116" i="9"/>
  <c r="H116" i="9"/>
  <c r="BD115" i="9"/>
  <c r="BC115" i="9"/>
  <c r="BB115" i="9"/>
  <c r="BA115" i="9"/>
  <c r="AZ115" i="9"/>
  <c r="BE115" i="9" s="1"/>
  <c r="AY115" i="9"/>
  <c r="W127" i="10" s="1"/>
  <c r="AX115" i="9"/>
  <c r="AW115" i="9"/>
  <c r="I115" i="9"/>
  <c r="H115" i="9"/>
  <c r="BD114" i="9"/>
  <c r="BC114" i="9"/>
  <c r="BB114" i="9"/>
  <c r="BA114" i="9"/>
  <c r="AZ114" i="9"/>
  <c r="AY114" i="9"/>
  <c r="W126" i="10" s="1"/>
  <c r="AX114" i="9"/>
  <c r="AW114" i="9"/>
  <c r="I114" i="9"/>
  <c r="H114" i="9"/>
  <c r="BD113" i="9"/>
  <c r="BC113" i="9"/>
  <c r="BB113" i="9"/>
  <c r="BA113" i="9"/>
  <c r="AZ113" i="9"/>
  <c r="BE113" i="9" s="1"/>
  <c r="AY113" i="9"/>
  <c r="W125" i="10" s="1"/>
  <c r="AX113" i="9"/>
  <c r="AW113" i="9"/>
  <c r="I113" i="9"/>
  <c r="H113" i="9"/>
  <c r="BD112" i="9"/>
  <c r="BC112" i="9"/>
  <c r="BB112" i="9"/>
  <c r="BA112" i="9"/>
  <c r="AZ112" i="9"/>
  <c r="AY112" i="9"/>
  <c r="W124" i="10" s="1"/>
  <c r="AX112" i="9"/>
  <c r="AW112" i="9"/>
  <c r="I112" i="9"/>
  <c r="H112" i="9"/>
  <c r="BD111" i="9"/>
  <c r="BC111" i="9"/>
  <c r="BB111" i="9"/>
  <c r="BA111" i="9"/>
  <c r="AZ111" i="9"/>
  <c r="BE111" i="9" s="1"/>
  <c r="AY111" i="9"/>
  <c r="AN123" i="10" s="1"/>
  <c r="AX111" i="9"/>
  <c r="AW111" i="9"/>
  <c r="I111" i="9"/>
  <c r="H111" i="9"/>
  <c r="BD110" i="9"/>
  <c r="BC110" i="9"/>
  <c r="BB110" i="9"/>
  <c r="BA110" i="9"/>
  <c r="AZ110" i="9"/>
  <c r="AY110" i="9"/>
  <c r="AN122" i="10" s="1"/>
  <c r="AX110" i="9"/>
  <c r="AW110" i="9"/>
  <c r="I110" i="9"/>
  <c r="H110" i="9"/>
  <c r="BD109" i="9"/>
  <c r="BC109" i="9"/>
  <c r="BB109" i="9"/>
  <c r="BA109" i="9"/>
  <c r="AZ109" i="9"/>
  <c r="BE109" i="9" s="1"/>
  <c r="AY109" i="9"/>
  <c r="W121" i="10" s="1"/>
  <c r="AX109" i="9"/>
  <c r="AW109" i="9"/>
  <c r="I109" i="9"/>
  <c r="H109" i="9"/>
  <c r="BD108" i="9"/>
  <c r="BC108" i="9"/>
  <c r="BB108" i="9"/>
  <c r="BA108" i="9"/>
  <c r="AZ108" i="9"/>
  <c r="AY108" i="9"/>
  <c r="W120" i="10" s="1"/>
  <c r="AX108" i="9"/>
  <c r="AW108" i="9"/>
  <c r="I108" i="9"/>
  <c r="H108" i="9"/>
  <c r="BD107" i="9"/>
  <c r="BC107" i="9"/>
  <c r="BB107" i="9"/>
  <c r="BA107" i="9"/>
  <c r="AZ107" i="9"/>
  <c r="BE107" i="9" s="1"/>
  <c r="AY107" i="9"/>
  <c r="W119" i="10" s="1"/>
  <c r="AX107" i="9"/>
  <c r="AW107" i="9"/>
  <c r="I107" i="9"/>
  <c r="H107" i="9"/>
  <c r="BD106" i="9"/>
  <c r="BC106" i="9"/>
  <c r="BB106" i="9"/>
  <c r="BA106" i="9"/>
  <c r="AZ106" i="9"/>
  <c r="AY106" i="9"/>
  <c r="W118" i="10" s="1"/>
  <c r="AX106" i="9"/>
  <c r="AW106" i="9"/>
  <c r="I106" i="9"/>
  <c r="H106" i="9"/>
  <c r="BD105" i="9"/>
  <c r="BC105" i="9"/>
  <c r="BB105" i="9"/>
  <c r="BA105" i="9"/>
  <c r="AZ105" i="9"/>
  <c r="BE105" i="9" s="1"/>
  <c r="AY105" i="9"/>
  <c r="W117" i="10" s="1"/>
  <c r="AX105" i="9"/>
  <c r="AW105" i="9"/>
  <c r="I105" i="9"/>
  <c r="H105" i="9"/>
  <c r="BD104" i="9"/>
  <c r="BC104" i="9"/>
  <c r="BB104" i="9"/>
  <c r="BA104" i="9"/>
  <c r="AZ104" i="9"/>
  <c r="AY104" i="9"/>
  <c r="W116" i="10" s="1"/>
  <c r="AX104" i="9"/>
  <c r="AW104" i="9"/>
  <c r="I104" i="9"/>
  <c r="H104" i="9"/>
  <c r="BD103" i="9"/>
  <c r="BC103" i="9"/>
  <c r="BB103" i="9"/>
  <c r="BA103" i="9"/>
  <c r="AZ103" i="9"/>
  <c r="BE103" i="9" s="1"/>
  <c r="AY103" i="9"/>
  <c r="AN115" i="10" s="1"/>
  <c r="AX103" i="9"/>
  <c r="AW103" i="9"/>
  <c r="I103" i="9"/>
  <c r="H103" i="9"/>
  <c r="BD102" i="9"/>
  <c r="BC102" i="9"/>
  <c r="BB102" i="9"/>
  <c r="BA102" i="9"/>
  <c r="AZ102" i="9"/>
  <c r="AY102" i="9"/>
  <c r="AN114" i="10" s="1"/>
  <c r="AX102" i="9"/>
  <c r="AW102" i="9"/>
  <c r="I102" i="9"/>
  <c r="H102" i="9"/>
  <c r="BD101" i="9"/>
  <c r="BC101" i="9"/>
  <c r="BB101" i="9"/>
  <c r="BA101" i="9"/>
  <c r="AZ101" i="9"/>
  <c r="BE101" i="9" s="1"/>
  <c r="AY101" i="9"/>
  <c r="W113" i="10" s="1"/>
  <c r="AX101" i="9"/>
  <c r="AW101" i="9"/>
  <c r="I101" i="9"/>
  <c r="H101" i="9"/>
  <c r="BD100" i="9"/>
  <c r="BC100" i="9"/>
  <c r="BB100" i="9"/>
  <c r="BA100" i="9"/>
  <c r="AZ100" i="9"/>
  <c r="AY100" i="9"/>
  <c r="W112" i="10" s="1"/>
  <c r="AX100" i="9"/>
  <c r="AW100" i="9"/>
  <c r="I100" i="9"/>
  <c r="H100" i="9"/>
  <c r="BD99" i="9"/>
  <c r="BC99" i="9"/>
  <c r="BB99" i="9"/>
  <c r="BA99" i="9"/>
  <c r="AZ99" i="9"/>
  <c r="BE99" i="9" s="1"/>
  <c r="AY99" i="9"/>
  <c r="W111" i="10" s="1"/>
  <c r="AX99" i="9"/>
  <c r="AW99" i="9"/>
  <c r="I99" i="9"/>
  <c r="H99" i="9"/>
  <c r="BD98" i="9"/>
  <c r="BC98" i="9"/>
  <c r="BB98" i="9"/>
  <c r="BA98" i="9"/>
  <c r="AZ98" i="9"/>
  <c r="AY98" i="9"/>
  <c r="W110" i="10" s="1"/>
  <c r="AX98" i="9"/>
  <c r="AW98" i="9"/>
  <c r="I98" i="9"/>
  <c r="H98" i="9"/>
  <c r="BD97" i="9"/>
  <c r="BC97" i="9"/>
  <c r="BB97" i="9"/>
  <c r="BA97" i="9"/>
  <c r="AZ97" i="9"/>
  <c r="BE97" i="9" s="1"/>
  <c r="AY97" i="9"/>
  <c r="W109" i="10" s="1"/>
  <c r="AX97" i="9"/>
  <c r="AW97" i="9"/>
  <c r="I97" i="9"/>
  <c r="H97" i="9"/>
  <c r="BD96" i="9"/>
  <c r="BC96" i="9"/>
  <c r="BB96" i="9"/>
  <c r="BA96" i="9"/>
  <c r="AZ96" i="9"/>
  <c r="AY96" i="9"/>
  <c r="W108" i="10" s="1"/>
  <c r="AX96" i="9"/>
  <c r="AW96" i="9"/>
  <c r="I96" i="9"/>
  <c r="H96" i="9"/>
  <c r="BD95" i="9"/>
  <c r="BC95" i="9"/>
  <c r="BB95" i="9"/>
  <c r="BA95" i="9"/>
  <c r="AZ95" i="9"/>
  <c r="BE95" i="9" s="1"/>
  <c r="AY95" i="9"/>
  <c r="AN107" i="10" s="1"/>
  <c r="AX95" i="9"/>
  <c r="AW95" i="9"/>
  <c r="I95" i="9"/>
  <c r="H95" i="9"/>
  <c r="BD94" i="9"/>
  <c r="BC94" i="9"/>
  <c r="BB94" i="9"/>
  <c r="BA94" i="9"/>
  <c r="AZ94" i="9"/>
  <c r="AY94" i="9"/>
  <c r="AN106" i="10" s="1"/>
  <c r="AX94" i="9"/>
  <c r="AW94" i="9"/>
  <c r="I94" i="9"/>
  <c r="H94" i="9"/>
  <c r="BD93" i="9"/>
  <c r="BC93" i="9"/>
  <c r="BB93" i="9"/>
  <c r="BA93" i="9"/>
  <c r="AZ93" i="9"/>
  <c r="BE93" i="9" s="1"/>
  <c r="AY93" i="9"/>
  <c r="W105" i="10" s="1"/>
  <c r="AX93" i="9"/>
  <c r="AW93" i="9"/>
  <c r="I93" i="9"/>
  <c r="H93" i="9"/>
  <c r="BD92" i="9"/>
  <c r="BC92" i="9"/>
  <c r="BB92" i="9"/>
  <c r="BA92" i="9"/>
  <c r="AZ92" i="9"/>
  <c r="AY92" i="9"/>
  <c r="W104" i="10" s="1"/>
  <c r="AX92" i="9"/>
  <c r="AW92" i="9"/>
  <c r="I92" i="9"/>
  <c r="H92" i="9"/>
  <c r="BD91" i="9"/>
  <c r="BC91" i="9"/>
  <c r="BB91" i="9"/>
  <c r="BA91" i="9"/>
  <c r="AZ91" i="9"/>
  <c r="BE91" i="9" s="1"/>
  <c r="AY91" i="9"/>
  <c r="W103" i="10" s="1"/>
  <c r="AX91" i="9"/>
  <c r="AW91" i="9"/>
  <c r="I91" i="9"/>
  <c r="H91" i="9"/>
  <c r="BD90" i="9"/>
  <c r="BC90" i="9"/>
  <c r="BB90" i="9"/>
  <c r="BA90" i="9"/>
  <c r="AZ90" i="9"/>
  <c r="AY90" i="9"/>
  <c r="W102" i="10" s="1"/>
  <c r="AX90" i="9"/>
  <c r="AW90" i="9"/>
  <c r="I90" i="9"/>
  <c r="H90" i="9"/>
  <c r="BD89" i="9"/>
  <c r="BC89" i="9"/>
  <c r="BB89" i="9"/>
  <c r="BA89" i="9"/>
  <c r="AZ89" i="9"/>
  <c r="BE89" i="9" s="1"/>
  <c r="AY89" i="9"/>
  <c r="W101" i="10" s="1"/>
  <c r="AX89" i="9"/>
  <c r="AW89" i="9"/>
  <c r="I89" i="9"/>
  <c r="H89" i="9"/>
  <c r="BD88" i="9"/>
  <c r="BC88" i="9"/>
  <c r="BB88" i="9"/>
  <c r="BA88" i="9"/>
  <c r="AZ88" i="9"/>
  <c r="AY88" i="9"/>
  <c r="W100" i="10" s="1"/>
  <c r="AX88" i="9"/>
  <c r="AW88" i="9"/>
  <c r="I88" i="9"/>
  <c r="H88" i="9"/>
  <c r="BD87" i="9"/>
  <c r="BC87" i="9"/>
  <c r="BB87" i="9"/>
  <c r="BA87" i="9"/>
  <c r="AZ87" i="9"/>
  <c r="BE87" i="9" s="1"/>
  <c r="AY87" i="9"/>
  <c r="AN99" i="10" s="1"/>
  <c r="AX87" i="9"/>
  <c r="AW87" i="9"/>
  <c r="I87" i="9"/>
  <c r="H87" i="9"/>
  <c r="BD86" i="9"/>
  <c r="BC86" i="9"/>
  <c r="BB86" i="9"/>
  <c r="BA86" i="9"/>
  <c r="AZ86" i="9"/>
  <c r="AY86" i="9"/>
  <c r="AN98" i="10" s="1"/>
  <c r="AX86" i="9"/>
  <c r="AW86" i="9"/>
  <c r="I86" i="9"/>
  <c r="H86" i="9"/>
  <c r="BD85" i="9"/>
  <c r="BC85" i="9"/>
  <c r="BB85" i="9"/>
  <c r="BA85" i="9"/>
  <c r="AZ85" i="9"/>
  <c r="BE85" i="9" s="1"/>
  <c r="AY85" i="9"/>
  <c r="W97" i="10" s="1"/>
  <c r="AX85" i="9"/>
  <c r="AW85" i="9"/>
  <c r="I85" i="9"/>
  <c r="H85" i="9"/>
  <c r="BD84" i="9"/>
  <c r="BC84" i="9"/>
  <c r="BB84" i="9"/>
  <c r="BA84" i="9"/>
  <c r="AZ84" i="9"/>
  <c r="AY84" i="9"/>
  <c r="W96" i="10" s="1"/>
  <c r="AX84" i="9"/>
  <c r="AW84" i="9"/>
  <c r="I84" i="9"/>
  <c r="H84" i="9"/>
  <c r="BD83" i="9"/>
  <c r="BC83" i="9"/>
  <c r="BB83" i="9"/>
  <c r="BA83" i="9"/>
  <c r="AZ83" i="9"/>
  <c r="BE83" i="9" s="1"/>
  <c r="AY83" i="9"/>
  <c r="W95" i="10" s="1"/>
  <c r="AX83" i="9"/>
  <c r="AW83" i="9"/>
  <c r="I83" i="9"/>
  <c r="H83" i="9"/>
  <c r="BD82" i="9"/>
  <c r="BC82" i="9"/>
  <c r="BB82" i="9"/>
  <c r="BA82" i="9"/>
  <c r="AZ82" i="9"/>
  <c r="AY82" i="9"/>
  <c r="W94" i="10" s="1"/>
  <c r="AX82" i="9"/>
  <c r="AW82" i="9"/>
  <c r="I82" i="9"/>
  <c r="H82" i="9"/>
  <c r="BD81" i="9"/>
  <c r="BC81" i="9"/>
  <c r="BB81" i="9"/>
  <c r="BA81" i="9"/>
  <c r="AZ81" i="9"/>
  <c r="BE81" i="9" s="1"/>
  <c r="AY81" i="9"/>
  <c r="W93" i="10" s="1"/>
  <c r="AX81" i="9"/>
  <c r="AW81" i="9"/>
  <c r="I81" i="9"/>
  <c r="H81" i="9"/>
  <c r="BD80" i="9"/>
  <c r="BC80" i="9"/>
  <c r="BB80" i="9"/>
  <c r="BA80" i="9"/>
  <c r="AZ80" i="9"/>
  <c r="AY80" i="9"/>
  <c r="W92" i="10" s="1"/>
  <c r="AX80" i="9"/>
  <c r="AW80" i="9"/>
  <c r="I80" i="9"/>
  <c r="H80" i="9"/>
  <c r="BD79" i="9"/>
  <c r="BC79" i="9"/>
  <c r="BB79" i="9"/>
  <c r="BA79" i="9"/>
  <c r="AZ79" i="9"/>
  <c r="BE79" i="9" s="1"/>
  <c r="AY79" i="9"/>
  <c r="AN91" i="10" s="1"/>
  <c r="AX79" i="9"/>
  <c r="AW79" i="9"/>
  <c r="I79" i="9"/>
  <c r="H79" i="9"/>
  <c r="BD78" i="9"/>
  <c r="BC78" i="9"/>
  <c r="BB78" i="9"/>
  <c r="BA78" i="9"/>
  <c r="AZ78" i="9"/>
  <c r="AY78" i="9"/>
  <c r="AN90" i="10" s="1"/>
  <c r="AX78" i="9"/>
  <c r="AW78" i="9"/>
  <c r="I78" i="9"/>
  <c r="H78" i="9"/>
  <c r="BD77" i="9"/>
  <c r="BC77" i="9"/>
  <c r="BB77" i="9"/>
  <c r="BA77" i="9"/>
  <c r="AZ77" i="9"/>
  <c r="BE77" i="9" s="1"/>
  <c r="AY77" i="9"/>
  <c r="W89" i="10" s="1"/>
  <c r="AX77" i="9"/>
  <c r="AW77" i="9"/>
  <c r="I77" i="9"/>
  <c r="H77" i="9"/>
  <c r="BD76" i="9"/>
  <c r="BC76" i="9"/>
  <c r="BB76" i="9"/>
  <c r="BA76" i="9"/>
  <c r="AZ76" i="9"/>
  <c r="AY76" i="9"/>
  <c r="W88" i="10" s="1"/>
  <c r="AX76" i="9"/>
  <c r="AW76" i="9"/>
  <c r="I76" i="9"/>
  <c r="H76" i="9"/>
  <c r="BD75" i="9"/>
  <c r="BC75" i="9"/>
  <c r="BB75" i="9"/>
  <c r="BA75" i="9"/>
  <c r="AZ75" i="9"/>
  <c r="BE75" i="9" s="1"/>
  <c r="AY75" i="9"/>
  <c r="W87" i="10" s="1"/>
  <c r="AX75" i="9"/>
  <c r="AW75" i="9"/>
  <c r="I75" i="9"/>
  <c r="H75" i="9"/>
  <c r="BD74" i="9"/>
  <c r="BC74" i="9"/>
  <c r="BB74" i="9"/>
  <c r="BA74" i="9"/>
  <c r="AZ74" i="9"/>
  <c r="AY74" i="9"/>
  <c r="W86" i="10" s="1"/>
  <c r="AX74" i="9"/>
  <c r="AW74" i="9"/>
  <c r="I74" i="9"/>
  <c r="H74" i="9"/>
  <c r="BD73" i="9"/>
  <c r="BC73" i="9"/>
  <c r="BB73" i="9"/>
  <c r="BA73" i="9"/>
  <c r="AZ73" i="9"/>
  <c r="BE73" i="9" s="1"/>
  <c r="AY73" i="9"/>
  <c r="W85" i="10" s="1"/>
  <c r="AX73" i="9"/>
  <c r="AW73" i="9"/>
  <c r="I73" i="9"/>
  <c r="H73" i="9"/>
  <c r="BD72" i="9"/>
  <c r="BC72" i="9"/>
  <c r="BB72" i="9"/>
  <c r="BA72" i="9"/>
  <c r="AZ72" i="9"/>
  <c r="AY72" i="9"/>
  <c r="W84" i="10" s="1"/>
  <c r="AX72" i="9"/>
  <c r="AW72" i="9"/>
  <c r="I72" i="9"/>
  <c r="H72" i="9"/>
  <c r="BD71" i="9"/>
  <c r="BC71" i="9"/>
  <c r="BB71" i="9"/>
  <c r="BA71" i="9"/>
  <c r="AZ71" i="9"/>
  <c r="BE71" i="9" s="1"/>
  <c r="AY71" i="9"/>
  <c r="AN83" i="10" s="1"/>
  <c r="AX71" i="9"/>
  <c r="AW71" i="9"/>
  <c r="I71" i="9"/>
  <c r="H71" i="9"/>
  <c r="BD70" i="9"/>
  <c r="BC70" i="9"/>
  <c r="BB70" i="9"/>
  <c r="BA70" i="9"/>
  <c r="AZ70" i="9"/>
  <c r="AY70" i="9"/>
  <c r="AN82" i="10" s="1"/>
  <c r="AX70" i="9"/>
  <c r="AW70" i="9"/>
  <c r="I70" i="9"/>
  <c r="H70" i="9"/>
  <c r="BD69" i="9"/>
  <c r="BC69" i="9"/>
  <c r="BB69" i="9"/>
  <c r="BA69" i="9"/>
  <c r="AZ69" i="9"/>
  <c r="BE69" i="9" s="1"/>
  <c r="AY69" i="9"/>
  <c r="W81" i="10" s="1"/>
  <c r="AX69" i="9"/>
  <c r="AW69" i="9"/>
  <c r="I69" i="9"/>
  <c r="H69" i="9"/>
  <c r="BD68" i="9"/>
  <c r="BC68" i="9"/>
  <c r="BB68" i="9"/>
  <c r="BA68" i="9"/>
  <c r="AZ68" i="9"/>
  <c r="AY68" i="9"/>
  <c r="W80" i="10" s="1"/>
  <c r="AX68" i="9"/>
  <c r="AW68" i="9"/>
  <c r="I68" i="9"/>
  <c r="H68" i="9"/>
  <c r="BD67" i="9"/>
  <c r="BC67" i="9"/>
  <c r="BB67" i="9"/>
  <c r="BA67" i="9"/>
  <c r="AZ67" i="9"/>
  <c r="BE67" i="9" s="1"/>
  <c r="AY67" i="9"/>
  <c r="W79" i="10" s="1"/>
  <c r="AX67" i="9"/>
  <c r="AW67" i="9"/>
  <c r="I67" i="9"/>
  <c r="H67" i="9"/>
  <c r="BD66" i="9"/>
  <c r="BC66" i="9"/>
  <c r="BB66" i="9"/>
  <c r="BA66" i="9"/>
  <c r="AZ66" i="9"/>
  <c r="AY66" i="9"/>
  <c r="W78" i="10" s="1"/>
  <c r="AX66" i="9"/>
  <c r="AW66" i="9"/>
  <c r="I66" i="9"/>
  <c r="H66" i="9"/>
  <c r="BD65" i="9"/>
  <c r="BC65" i="9"/>
  <c r="BB65" i="9"/>
  <c r="BA65" i="9"/>
  <c r="AZ65" i="9"/>
  <c r="BE65" i="9" s="1"/>
  <c r="AY65" i="9"/>
  <c r="W77" i="10" s="1"/>
  <c r="AX65" i="9"/>
  <c r="AW65" i="9"/>
  <c r="I65" i="9"/>
  <c r="H65" i="9"/>
  <c r="BD64" i="9"/>
  <c r="BC64" i="9"/>
  <c r="BB64" i="9"/>
  <c r="BA64" i="9"/>
  <c r="AZ64" i="9"/>
  <c r="AY64" i="9"/>
  <c r="W76" i="10" s="1"/>
  <c r="AX64" i="9"/>
  <c r="AW64" i="9"/>
  <c r="I64" i="9"/>
  <c r="H64" i="9"/>
  <c r="BD63" i="9"/>
  <c r="BC63" i="9"/>
  <c r="BB63" i="9"/>
  <c r="BA63" i="9"/>
  <c r="AZ63" i="9"/>
  <c r="BE63" i="9" s="1"/>
  <c r="AY63" i="9"/>
  <c r="AN75" i="10" s="1"/>
  <c r="AX63" i="9"/>
  <c r="AW63" i="9"/>
  <c r="I63" i="9"/>
  <c r="H63" i="9"/>
  <c r="BD62" i="9"/>
  <c r="BC62" i="9"/>
  <c r="BB62" i="9"/>
  <c r="BA62" i="9"/>
  <c r="AZ62" i="9"/>
  <c r="AY62" i="9"/>
  <c r="AN74" i="10" s="1"/>
  <c r="AX62" i="9"/>
  <c r="AW62" i="9"/>
  <c r="I62" i="9"/>
  <c r="H62" i="9"/>
  <c r="BD61" i="9"/>
  <c r="BC61" i="9"/>
  <c r="BB61" i="9"/>
  <c r="BA61" i="9"/>
  <c r="AZ61" i="9"/>
  <c r="BE61" i="9" s="1"/>
  <c r="AY61" i="9"/>
  <c r="W73" i="10" s="1"/>
  <c r="AX61" i="9"/>
  <c r="AW61" i="9"/>
  <c r="I61" i="9"/>
  <c r="H61" i="9"/>
  <c r="BD60" i="9"/>
  <c r="BC60" i="9"/>
  <c r="BB60" i="9"/>
  <c r="BA60" i="9"/>
  <c r="AZ60" i="9"/>
  <c r="AY60" i="9"/>
  <c r="W72" i="10" s="1"/>
  <c r="AX60" i="9"/>
  <c r="AW60" i="9"/>
  <c r="I60" i="9"/>
  <c r="H60" i="9"/>
  <c r="BD59" i="9"/>
  <c r="BC59" i="9"/>
  <c r="BB59" i="9"/>
  <c r="BA59" i="9"/>
  <c r="AZ59" i="9"/>
  <c r="BE59" i="9" s="1"/>
  <c r="AY59" i="9"/>
  <c r="W71" i="10" s="1"/>
  <c r="AX59" i="9"/>
  <c r="AW59" i="9"/>
  <c r="I59" i="9"/>
  <c r="H59" i="9"/>
  <c r="BD58" i="9"/>
  <c r="BC58" i="9"/>
  <c r="BB58" i="9"/>
  <c r="BA58" i="9"/>
  <c r="AZ58" i="9"/>
  <c r="AY58" i="9"/>
  <c r="W70" i="10" s="1"/>
  <c r="AX58" i="9"/>
  <c r="AW58" i="9"/>
  <c r="I58" i="9"/>
  <c r="H58" i="9"/>
  <c r="BD57" i="9"/>
  <c r="BC57" i="9"/>
  <c r="BB57" i="9"/>
  <c r="BA57" i="9"/>
  <c r="AZ57" i="9"/>
  <c r="BE57" i="9" s="1"/>
  <c r="AY57" i="9"/>
  <c r="W69" i="10" s="1"/>
  <c r="AX57" i="9"/>
  <c r="AW57" i="9"/>
  <c r="I57" i="9"/>
  <c r="H57" i="9"/>
  <c r="BD56" i="9"/>
  <c r="BC56" i="9"/>
  <c r="BB56" i="9"/>
  <c r="BA56" i="9"/>
  <c r="AZ56" i="9"/>
  <c r="AY56" i="9"/>
  <c r="W68" i="10" s="1"/>
  <c r="AX56" i="9"/>
  <c r="AW56" i="9"/>
  <c r="I56" i="9"/>
  <c r="H56" i="9"/>
  <c r="BD55" i="9"/>
  <c r="BC55" i="9"/>
  <c r="BB55" i="9"/>
  <c r="BA55" i="9"/>
  <c r="AZ55" i="9"/>
  <c r="BE55" i="9" s="1"/>
  <c r="AY55" i="9"/>
  <c r="AN67" i="10" s="1"/>
  <c r="AX55" i="9"/>
  <c r="AW55" i="9"/>
  <c r="I55" i="9"/>
  <c r="H55" i="9"/>
  <c r="BD54" i="9"/>
  <c r="BC54" i="9"/>
  <c r="BB54" i="9"/>
  <c r="BA54" i="9"/>
  <c r="AZ54" i="9"/>
  <c r="AY54" i="9"/>
  <c r="AN66" i="10" s="1"/>
  <c r="AX54" i="9"/>
  <c r="AW54" i="9"/>
  <c r="I54" i="9"/>
  <c r="H54" i="9"/>
  <c r="BD53" i="9"/>
  <c r="BC53" i="9"/>
  <c r="BB53" i="9"/>
  <c r="BA53" i="9"/>
  <c r="AZ53" i="9"/>
  <c r="BE53" i="9" s="1"/>
  <c r="AY53" i="9"/>
  <c r="W65" i="10" s="1"/>
  <c r="AX53" i="9"/>
  <c r="AW53" i="9"/>
  <c r="I53" i="9"/>
  <c r="H53" i="9"/>
  <c r="BD52" i="9"/>
  <c r="BC52" i="9"/>
  <c r="BB52" i="9"/>
  <c r="BA52" i="9"/>
  <c r="AZ52" i="9"/>
  <c r="AY52" i="9"/>
  <c r="W64" i="10" s="1"/>
  <c r="AX52" i="9"/>
  <c r="AW52" i="9"/>
  <c r="I52" i="9"/>
  <c r="H52" i="9"/>
  <c r="BD51" i="9"/>
  <c r="BC51" i="9"/>
  <c r="BB51" i="9"/>
  <c r="BA51" i="9"/>
  <c r="AZ51" i="9"/>
  <c r="BE51" i="9" s="1"/>
  <c r="AY51" i="9"/>
  <c r="W63" i="10" s="1"/>
  <c r="AX51" i="9"/>
  <c r="AW51" i="9"/>
  <c r="I51" i="9"/>
  <c r="H51" i="9"/>
  <c r="BD50" i="9"/>
  <c r="BC50" i="9"/>
  <c r="BB50" i="9"/>
  <c r="BA50" i="9"/>
  <c r="AZ50" i="9"/>
  <c r="AY50" i="9"/>
  <c r="W62" i="10" s="1"/>
  <c r="AX50" i="9"/>
  <c r="AW50" i="9"/>
  <c r="I50" i="9"/>
  <c r="H50" i="9"/>
  <c r="BD49" i="9"/>
  <c r="BC49" i="9"/>
  <c r="BB49" i="9"/>
  <c r="BA49" i="9"/>
  <c r="AZ49" i="9"/>
  <c r="BE49" i="9" s="1"/>
  <c r="AY49" i="9"/>
  <c r="W61" i="10" s="1"/>
  <c r="AX49" i="9"/>
  <c r="AW49" i="9"/>
  <c r="I49" i="9"/>
  <c r="H49" i="9"/>
  <c r="BD48" i="9"/>
  <c r="BC48" i="9"/>
  <c r="BB48" i="9"/>
  <c r="BA48" i="9"/>
  <c r="AZ48" i="9"/>
  <c r="AY48" i="9"/>
  <c r="W60" i="10" s="1"/>
  <c r="AX48" i="9"/>
  <c r="AW48" i="9"/>
  <c r="I48" i="9"/>
  <c r="H48" i="9"/>
  <c r="BD47" i="9"/>
  <c r="BC47" i="9"/>
  <c r="BB47" i="9"/>
  <c r="BA47" i="9"/>
  <c r="AZ47" i="9"/>
  <c r="BE47" i="9" s="1"/>
  <c r="AY47" i="9"/>
  <c r="AN59" i="10" s="1"/>
  <c r="AX47" i="9"/>
  <c r="AW47" i="9"/>
  <c r="I47" i="9"/>
  <c r="H47" i="9"/>
  <c r="BD46" i="9"/>
  <c r="BC46" i="9"/>
  <c r="BB46" i="9"/>
  <c r="BA46" i="9"/>
  <c r="AZ46" i="9"/>
  <c r="AY46" i="9"/>
  <c r="AN58" i="10" s="1"/>
  <c r="AX46" i="9"/>
  <c r="AW46" i="9"/>
  <c r="I46" i="9"/>
  <c r="H46" i="9"/>
  <c r="BD45" i="9"/>
  <c r="BC45" i="9"/>
  <c r="BB45" i="9"/>
  <c r="BA45" i="9"/>
  <c r="AZ45" i="9"/>
  <c r="BE45" i="9" s="1"/>
  <c r="AY45" i="9"/>
  <c r="W57" i="10" s="1"/>
  <c r="AX45" i="9"/>
  <c r="AW45" i="9"/>
  <c r="I45" i="9"/>
  <c r="H45" i="9"/>
  <c r="BD44" i="9"/>
  <c r="BC44" i="9"/>
  <c r="BB44" i="9"/>
  <c r="BA44" i="9"/>
  <c r="AZ44" i="9"/>
  <c r="AY44" i="9"/>
  <c r="W56" i="10" s="1"/>
  <c r="AX44" i="9"/>
  <c r="AW44" i="9"/>
  <c r="I44" i="9"/>
  <c r="H44" i="9"/>
  <c r="BD43" i="9"/>
  <c r="BC43" i="9"/>
  <c r="BB43" i="9"/>
  <c r="BA43" i="9"/>
  <c r="AZ43" i="9"/>
  <c r="BE43" i="9" s="1"/>
  <c r="AY43" i="9"/>
  <c r="W55" i="10" s="1"/>
  <c r="AX43" i="9"/>
  <c r="AW43" i="9"/>
  <c r="I43" i="9"/>
  <c r="H43" i="9"/>
  <c r="BD42" i="9"/>
  <c r="BC42" i="9"/>
  <c r="BB42" i="9"/>
  <c r="BA42" i="9"/>
  <c r="AZ42" i="9"/>
  <c r="AY42" i="9"/>
  <c r="W54" i="10" s="1"/>
  <c r="AX42" i="9"/>
  <c r="AW42" i="9"/>
  <c r="I42" i="9"/>
  <c r="H42" i="9"/>
  <c r="BD41" i="9"/>
  <c r="BC41" i="9"/>
  <c r="BB41" i="9"/>
  <c r="BA41" i="9"/>
  <c r="AZ41" i="9"/>
  <c r="BE41" i="9" s="1"/>
  <c r="AY41" i="9"/>
  <c r="W53" i="10" s="1"/>
  <c r="AX41" i="9"/>
  <c r="AW41" i="9"/>
  <c r="I41" i="9"/>
  <c r="H41" i="9"/>
  <c r="BD40" i="9"/>
  <c r="BC40" i="9"/>
  <c r="BB40" i="9"/>
  <c r="BA40" i="9"/>
  <c r="AZ40" i="9"/>
  <c r="AY40" i="9"/>
  <c r="W52" i="10" s="1"/>
  <c r="AX40" i="9"/>
  <c r="AW40" i="9"/>
  <c r="I40" i="9"/>
  <c r="H40" i="9"/>
  <c r="BD39" i="9"/>
  <c r="BC39" i="9"/>
  <c r="BB39" i="9"/>
  <c r="BA39" i="9"/>
  <c r="AZ39" i="9"/>
  <c r="BE39" i="9" s="1"/>
  <c r="AY39" i="9"/>
  <c r="AN51" i="10" s="1"/>
  <c r="AX39" i="9"/>
  <c r="AW39" i="9"/>
  <c r="I39" i="9"/>
  <c r="H39" i="9"/>
  <c r="BD38" i="9"/>
  <c r="BC38" i="9"/>
  <c r="BB38" i="9"/>
  <c r="BA38" i="9"/>
  <c r="AZ38" i="9"/>
  <c r="AY38" i="9"/>
  <c r="AN50" i="10" s="1"/>
  <c r="AX38" i="9"/>
  <c r="AW38" i="9"/>
  <c r="I38" i="9"/>
  <c r="H38" i="9"/>
  <c r="BD37" i="9"/>
  <c r="BC37" i="9"/>
  <c r="BB37" i="9"/>
  <c r="BA37" i="9"/>
  <c r="AZ37" i="9"/>
  <c r="BE37" i="9" s="1"/>
  <c r="AY37" i="9"/>
  <c r="W49" i="10" s="1"/>
  <c r="AX37" i="9"/>
  <c r="AW37" i="9"/>
  <c r="I37" i="9"/>
  <c r="H37" i="9"/>
  <c r="BD36" i="9"/>
  <c r="BC36" i="9"/>
  <c r="BB36" i="9"/>
  <c r="BA36" i="9"/>
  <c r="AZ36" i="9"/>
  <c r="AY36" i="9"/>
  <c r="W48" i="10" s="1"/>
  <c r="AX36" i="9"/>
  <c r="AW36" i="9"/>
  <c r="I36" i="9"/>
  <c r="H36" i="9"/>
  <c r="BD35" i="9"/>
  <c r="BC35" i="9"/>
  <c r="BB35" i="9"/>
  <c r="BA35" i="9"/>
  <c r="AZ35" i="9"/>
  <c r="BE35" i="9" s="1"/>
  <c r="AY35" i="9"/>
  <c r="W47" i="10" s="1"/>
  <c r="AX35" i="9"/>
  <c r="AW35" i="9"/>
  <c r="I35" i="9"/>
  <c r="H35" i="9"/>
  <c r="BD34" i="9"/>
  <c r="BC34" i="9"/>
  <c r="BB34" i="9"/>
  <c r="BA34" i="9"/>
  <c r="AZ34" i="9"/>
  <c r="AY34" i="9"/>
  <c r="W46" i="10" s="1"/>
  <c r="AX34" i="9"/>
  <c r="AW34" i="9"/>
  <c r="I34" i="9"/>
  <c r="H34" i="9"/>
  <c r="BD33" i="9"/>
  <c r="BC33" i="9"/>
  <c r="BB33" i="9"/>
  <c r="BA33" i="9"/>
  <c r="AZ33" i="9"/>
  <c r="BE33" i="9" s="1"/>
  <c r="AY33" i="9"/>
  <c r="W45" i="10" s="1"/>
  <c r="AX33" i="9"/>
  <c r="AW33" i="9"/>
  <c r="I33" i="9"/>
  <c r="H33" i="9"/>
  <c r="BD32" i="9"/>
  <c r="BC32" i="9"/>
  <c r="BB32" i="9"/>
  <c r="BA32" i="9"/>
  <c r="AZ32" i="9"/>
  <c r="AY32" i="9"/>
  <c r="W44" i="10" s="1"/>
  <c r="AX32" i="9"/>
  <c r="AW32" i="9"/>
  <c r="I32" i="9"/>
  <c r="H32" i="9"/>
  <c r="BD31" i="9"/>
  <c r="BC31" i="9"/>
  <c r="BB31" i="9"/>
  <c r="BA31" i="9"/>
  <c r="AZ31" i="9"/>
  <c r="BE31" i="9" s="1"/>
  <c r="AY31" i="9"/>
  <c r="AN43" i="10" s="1"/>
  <c r="AX31" i="9"/>
  <c r="AW31" i="9"/>
  <c r="I31" i="9"/>
  <c r="H31" i="9"/>
  <c r="BD30" i="9"/>
  <c r="BC30" i="9"/>
  <c r="BB30" i="9"/>
  <c r="BA30" i="9"/>
  <c r="AZ30" i="9"/>
  <c r="AY30" i="9"/>
  <c r="AN42" i="10" s="1"/>
  <c r="AX30" i="9"/>
  <c r="AW30" i="9"/>
  <c r="I30" i="9"/>
  <c r="H30" i="9"/>
  <c r="BD29" i="9"/>
  <c r="BC29" i="9"/>
  <c r="BB29" i="9"/>
  <c r="BA29" i="9"/>
  <c r="AZ29" i="9"/>
  <c r="BE29" i="9" s="1"/>
  <c r="AY29" i="9"/>
  <c r="W41" i="10" s="1"/>
  <c r="AX29" i="9"/>
  <c r="AW29" i="9"/>
  <c r="I29" i="9"/>
  <c r="H29" i="9"/>
  <c r="BD28" i="9"/>
  <c r="BC28" i="9"/>
  <c r="BB28" i="9"/>
  <c r="BA28" i="9"/>
  <c r="AZ28" i="9"/>
  <c r="AY28" i="9"/>
  <c r="W40" i="10" s="1"/>
  <c r="AX28" i="9"/>
  <c r="AW28" i="9"/>
  <c r="I28" i="9"/>
  <c r="H28" i="9"/>
  <c r="BD27" i="9"/>
  <c r="BC27" i="9"/>
  <c r="BB27" i="9"/>
  <c r="BA27" i="9"/>
  <c r="AZ27" i="9"/>
  <c r="BE27" i="9" s="1"/>
  <c r="AY27" i="9"/>
  <c r="W39" i="10" s="1"/>
  <c r="AX27" i="9"/>
  <c r="AW27" i="9"/>
  <c r="I27" i="9"/>
  <c r="H27" i="9"/>
  <c r="BD26" i="9"/>
  <c r="BC26" i="9"/>
  <c r="BB26" i="9"/>
  <c r="BA26" i="9"/>
  <c r="AZ26" i="9"/>
  <c r="AY26" i="9"/>
  <c r="W38" i="10" s="1"/>
  <c r="AX26" i="9"/>
  <c r="AW26" i="9"/>
  <c r="I26" i="9"/>
  <c r="H26" i="9"/>
  <c r="BD25" i="9"/>
  <c r="BC25" i="9"/>
  <c r="BB25" i="9"/>
  <c r="BA25" i="9"/>
  <c r="AZ25" i="9"/>
  <c r="BE25" i="9" s="1"/>
  <c r="AY25" i="9"/>
  <c r="W37" i="10" s="1"/>
  <c r="AX25" i="9"/>
  <c r="AW25" i="9"/>
  <c r="I25" i="9"/>
  <c r="H25" i="9"/>
  <c r="BD24" i="9"/>
  <c r="BC24" i="9"/>
  <c r="BB24" i="9"/>
  <c r="BA24" i="9"/>
  <c r="AZ24" i="9"/>
  <c r="AY24" i="9"/>
  <c r="W36" i="10" s="1"/>
  <c r="AX24" i="9"/>
  <c r="AW24" i="9"/>
  <c r="I24" i="9"/>
  <c r="H24" i="9"/>
  <c r="BD23" i="9"/>
  <c r="BC23" i="9"/>
  <c r="BB23" i="9"/>
  <c r="BA23" i="9"/>
  <c r="AZ23" i="9"/>
  <c r="BE23" i="9" s="1"/>
  <c r="AY23" i="9"/>
  <c r="AN35" i="10" s="1"/>
  <c r="AX23" i="9"/>
  <c r="AW23" i="9"/>
  <c r="I23" i="9"/>
  <c r="H23" i="9"/>
  <c r="BD22" i="9"/>
  <c r="BC22" i="9"/>
  <c r="BB22" i="9"/>
  <c r="BA22" i="9"/>
  <c r="AZ22" i="9"/>
  <c r="AY22" i="9"/>
  <c r="AN34" i="10" s="1"/>
  <c r="AX22" i="9"/>
  <c r="AW22" i="9"/>
  <c r="I22" i="9"/>
  <c r="H22" i="9"/>
  <c r="BD21" i="9"/>
  <c r="BC21" i="9"/>
  <c r="BB21" i="9"/>
  <c r="BA21" i="9"/>
  <c r="AZ21" i="9"/>
  <c r="BE21" i="9" s="1"/>
  <c r="AY21" i="9"/>
  <c r="W33" i="10" s="1"/>
  <c r="AX21" i="9"/>
  <c r="AW21" i="9"/>
  <c r="I21" i="9"/>
  <c r="H21" i="9"/>
  <c r="BD20" i="9"/>
  <c r="BC20" i="9"/>
  <c r="BB20" i="9"/>
  <c r="BA20" i="9"/>
  <c r="AZ20" i="9"/>
  <c r="AY20" i="9"/>
  <c r="W32" i="10" s="1"/>
  <c r="AX20" i="9"/>
  <c r="AW20" i="9"/>
  <c r="I20" i="9"/>
  <c r="H20" i="9"/>
  <c r="BD19" i="9"/>
  <c r="BC19" i="9"/>
  <c r="BB19" i="9"/>
  <c r="BA19" i="9"/>
  <c r="AZ19" i="9"/>
  <c r="BE19" i="9" s="1"/>
  <c r="AY19" i="9"/>
  <c r="W31" i="10" s="1"/>
  <c r="AX19" i="9"/>
  <c r="AW19" i="9"/>
  <c r="I19" i="9"/>
  <c r="H19" i="9"/>
  <c r="BD18" i="9"/>
  <c r="BC18" i="9"/>
  <c r="BB18" i="9"/>
  <c r="BA18" i="9"/>
  <c r="AZ18" i="9"/>
  <c r="AY18" i="9"/>
  <c r="W30" i="10" s="1"/>
  <c r="AX18" i="9"/>
  <c r="AW18" i="9"/>
  <c r="I18" i="9"/>
  <c r="H18" i="9"/>
  <c r="BD17" i="9"/>
  <c r="BC17" i="9"/>
  <c r="BB17" i="9"/>
  <c r="BA17" i="9"/>
  <c r="AZ17" i="9"/>
  <c r="BE17" i="9" s="1"/>
  <c r="AY17" i="9"/>
  <c r="W29" i="10" s="1"/>
  <c r="AX17" i="9"/>
  <c r="AW17" i="9"/>
  <c r="I17" i="9"/>
  <c r="H17" i="9"/>
  <c r="BD16" i="9"/>
  <c r="BC16" i="9"/>
  <c r="BB16" i="9"/>
  <c r="BA16" i="9"/>
  <c r="AZ16" i="9"/>
  <c r="AY16" i="9"/>
  <c r="W28" i="10" s="1"/>
  <c r="AX16" i="9"/>
  <c r="AW16" i="9"/>
  <c r="I16" i="9"/>
  <c r="H16" i="9"/>
  <c r="BD15" i="9"/>
  <c r="BC15" i="9"/>
  <c r="BB15" i="9"/>
  <c r="BA15" i="9"/>
  <c r="AZ15" i="9"/>
  <c r="BE15" i="9" s="1"/>
  <c r="AY15" i="9"/>
  <c r="AN27" i="10" s="1"/>
  <c r="AX15" i="9"/>
  <c r="AW15" i="9"/>
  <c r="I15" i="9"/>
  <c r="H15" i="9"/>
  <c r="BD14" i="9"/>
  <c r="BC14" i="9"/>
  <c r="BB14" i="9"/>
  <c r="BA14" i="9"/>
  <c r="AZ14" i="9"/>
  <c r="AY14" i="9"/>
  <c r="AN26" i="10" s="1"/>
  <c r="AX14" i="9"/>
  <c r="AW14" i="9"/>
  <c r="I14" i="9"/>
  <c r="H14" i="9"/>
  <c r="BD13" i="9"/>
  <c r="BC13" i="9"/>
  <c r="BB13" i="9"/>
  <c r="BA13" i="9"/>
  <c r="AZ13" i="9"/>
  <c r="AY13" i="9"/>
  <c r="W25" i="10" s="1"/>
  <c r="AX13" i="9"/>
  <c r="AW13" i="9"/>
  <c r="I13" i="9"/>
  <c r="H13" i="9"/>
  <c r="BD12" i="9"/>
  <c r="BC12" i="9"/>
  <c r="BB12" i="9"/>
  <c r="BA12" i="9"/>
  <c r="AZ12" i="9"/>
  <c r="AY12" i="9"/>
  <c r="W24" i="10" s="1"/>
  <c r="AX12" i="9"/>
  <c r="AW12" i="9"/>
  <c r="I12" i="9"/>
  <c r="H12" i="9"/>
  <c r="BD11" i="9"/>
  <c r="BC11" i="9"/>
  <c r="BB11" i="9"/>
  <c r="BA11" i="9"/>
  <c r="AZ11" i="9"/>
  <c r="BE11" i="9" s="1"/>
  <c r="AY11" i="9"/>
  <c r="W23" i="10" s="1"/>
  <c r="AX11" i="9"/>
  <c r="AW11" i="9"/>
  <c r="I11" i="9"/>
  <c r="H11" i="9"/>
  <c r="BD10" i="9"/>
  <c r="BC10" i="9"/>
  <c r="BB10" i="9"/>
  <c r="BA10" i="9"/>
  <c r="AZ10" i="9"/>
  <c r="AY10" i="9"/>
  <c r="W22" i="10" s="1"/>
  <c r="AX10" i="9"/>
  <c r="AW10" i="9"/>
  <c r="I10" i="9"/>
  <c r="H10" i="9"/>
  <c r="BD9" i="9"/>
  <c r="BC9" i="9"/>
  <c r="BB9" i="9"/>
  <c r="BA9" i="9"/>
  <c r="AZ9" i="9"/>
  <c r="AY9" i="9"/>
  <c r="W21" i="10" s="1"/>
  <c r="AX9" i="9"/>
  <c r="AW9" i="9"/>
  <c r="I9" i="9"/>
  <c r="H9" i="9"/>
  <c r="BD8" i="9"/>
  <c r="BC8" i="9"/>
  <c r="BB8" i="9"/>
  <c r="BA8" i="9"/>
  <c r="AZ8" i="9"/>
  <c r="AY8" i="9"/>
  <c r="W20" i="10" s="1"/>
  <c r="AX8" i="9"/>
  <c r="AW8" i="9"/>
  <c r="I8" i="9"/>
  <c r="H8" i="9"/>
  <c r="BD7" i="9"/>
  <c r="BC7" i="9"/>
  <c r="BB7" i="9"/>
  <c r="BA7" i="9"/>
  <c r="AZ7" i="9"/>
  <c r="AY7" i="9"/>
  <c r="AN19" i="10" s="1"/>
  <c r="AX7" i="9"/>
  <c r="AW7" i="9"/>
  <c r="I7" i="9"/>
  <c r="H7" i="9"/>
  <c r="BD6" i="9"/>
  <c r="BC6" i="9"/>
  <c r="BB6" i="9"/>
  <c r="BA6" i="9"/>
  <c r="AZ6" i="9"/>
  <c r="AY6" i="9"/>
  <c r="AN18" i="10" s="1"/>
  <c r="AX6" i="9"/>
  <c r="AW6" i="9"/>
  <c r="I6" i="9"/>
  <c r="H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BD5" i="9"/>
  <c r="BC5" i="9"/>
  <c r="BB5" i="9"/>
  <c r="BA5" i="9"/>
  <c r="AZ5" i="9"/>
  <c r="BE5" i="9" s="1"/>
  <c r="AY5" i="9"/>
  <c r="AN17" i="10" s="1"/>
  <c r="AX5" i="9"/>
  <c r="AW5" i="9"/>
  <c r="I5" i="9"/>
  <c r="H5" i="9"/>
  <c r="BJ6" i="8"/>
  <c r="BK6" i="8"/>
  <c r="BL6" i="8"/>
  <c r="BM6" i="8"/>
  <c r="BN6" i="8"/>
  <c r="BO6" i="8"/>
  <c r="BP6" i="8"/>
  <c r="BQ6" i="8"/>
  <c r="BJ7" i="8"/>
  <c r="BK7" i="8"/>
  <c r="BL7" i="8"/>
  <c r="BM7" i="8"/>
  <c r="BN7" i="8"/>
  <c r="BO7" i="8"/>
  <c r="BP7" i="8"/>
  <c r="BQ7" i="8"/>
  <c r="BJ8" i="8"/>
  <c r="BK8" i="8"/>
  <c r="BL8" i="8"/>
  <c r="BM8" i="8"/>
  <c r="BN8" i="8"/>
  <c r="BO8" i="8"/>
  <c r="BP8" i="8"/>
  <c r="BQ8" i="8"/>
  <c r="BJ9" i="8"/>
  <c r="BK9" i="8"/>
  <c r="BL9" i="8"/>
  <c r="BM9" i="8"/>
  <c r="BN9" i="8"/>
  <c r="BO9" i="8"/>
  <c r="BP9" i="8"/>
  <c r="BQ9" i="8"/>
  <c r="BJ10" i="8"/>
  <c r="BK10" i="8"/>
  <c r="BL10" i="8"/>
  <c r="BM10" i="8"/>
  <c r="BN10" i="8"/>
  <c r="BO10" i="8"/>
  <c r="BP10" i="8"/>
  <c r="BQ10" i="8"/>
  <c r="BJ11" i="8"/>
  <c r="BK11" i="8"/>
  <c r="BL11" i="8"/>
  <c r="BM11" i="8"/>
  <c r="BN11" i="8"/>
  <c r="BO11" i="8"/>
  <c r="BP11" i="8"/>
  <c r="BQ11" i="8"/>
  <c r="BJ12" i="8"/>
  <c r="BK12" i="8"/>
  <c r="BL12" i="8"/>
  <c r="BM12" i="8"/>
  <c r="BN12" i="8"/>
  <c r="BO12" i="8"/>
  <c r="BP12" i="8"/>
  <c r="BQ12" i="8"/>
  <c r="BJ13" i="8"/>
  <c r="BK13" i="8"/>
  <c r="BL13" i="8"/>
  <c r="BM13" i="8"/>
  <c r="BN13" i="8"/>
  <c r="BO13" i="8"/>
  <c r="BP13" i="8"/>
  <c r="BQ13" i="8"/>
  <c r="BJ14" i="8"/>
  <c r="BK14" i="8"/>
  <c r="BL14" i="8"/>
  <c r="BM14" i="8"/>
  <c r="BN14" i="8"/>
  <c r="BO14" i="8"/>
  <c r="BP14" i="8"/>
  <c r="BQ14" i="8"/>
  <c r="BJ15" i="8"/>
  <c r="BK15" i="8"/>
  <c r="BL15" i="8"/>
  <c r="BM15" i="8"/>
  <c r="BN15" i="8"/>
  <c r="BO15" i="8"/>
  <c r="BP15" i="8"/>
  <c r="BQ15" i="8"/>
  <c r="BJ16" i="8"/>
  <c r="BK16" i="8"/>
  <c r="BL16" i="8"/>
  <c r="BM16" i="8"/>
  <c r="BN16" i="8"/>
  <c r="BO16" i="8"/>
  <c r="BP16" i="8"/>
  <c r="BQ16" i="8"/>
  <c r="BJ17" i="8"/>
  <c r="BK17" i="8"/>
  <c r="BL17" i="8"/>
  <c r="BM17" i="8"/>
  <c r="BN17" i="8"/>
  <c r="BO17" i="8"/>
  <c r="BP17" i="8"/>
  <c r="BQ17" i="8"/>
  <c r="BJ18" i="8"/>
  <c r="BK18" i="8"/>
  <c r="BL18" i="8"/>
  <c r="BM18" i="8"/>
  <c r="BN18" i="8"/>
  <c r="BO18" i="8"/>
  <c r="BP18" i="8"/>
  <c r="BQ18" i="8"/>
  <c r="BJ19" i="8"/>
  <c r="BK19" i="8"/>
  <c r="BL19" i="8"/>
  <c r="BM19" i="8"/>
  <c r="BN19" i="8"/>
  <c r="BO19" i="8"/>
  <c r="BP19" i="8"/>
  <c r="BQ19" i="8"/>
  <c r="BJ20" i="8"/>
  <c r="BK20" i="8"/>
  <c r="BL20" i="8"/>
  <c r="BM20" i="8"/>
  <c r="BN20" i="8"/>
  <c r="BO20" i="8"/>
  <c r="BP20" i="8"/>
  <c r="BQ20" i="8"/>
  <c r="BJ21" i="8"/>
  <c r="BK21" i="8"/>
  <c r="BL21" i="8"/>
  <c r="BM21" i="8"/>
  <c r="BN21" i="8"/>
  <c r="BO21" i="8"/>
  <c r="BP21" i="8"/>
  <c r="BQ21" i="8"/>
  <c r="BJ22" i="8"/>
  <c r="BK22" i="8"/>
  <c r="BL22" i="8"/>
  <c r="BM22" i="8"/>
  <c r="BN22" i="8"/>
  <c r="BO22" i="8"/>
  <c r="BP22" i="8"/>
  <c r="BQ22" i="8"/>
  <c r="BJ23" i="8"/>
  <c r="BK23" i="8"/>
  <c r="BL23" i="8"/>
  <c r="BM23" i="8"/>
  <c r="BN23" i="8"/>
  <c r="BO23" i="8"/>
  <c r="BP23" i="8"/>
  <c r="BQ23" i="8"/>
  <c r="BJ24" i="8"/>
  <c r="BK24" i="8"/>
  <c r="BL24" i="8"/>
  <c r="BM24" i="8"/>
  <c r="BN24" i="8"/>
  <c r="BO24" i="8"/>
  <c r="BP24" i="8"/>
  <c r="BQ24" i="8"/>
  <c r="BJ25" i="8"/>
  <c r="BK25" i="8"/>
  <c r="BL25" i="8"/>
  <c r="BM25" i="8"/>
  <c r="BN25" i="8"/>
  <c r="BO25" i="8"/>
  <c r="BP25" i="8"/>
  <c r="BQ25" i="8"/>
  <c r="BJ26" i="8"/>
  <c r="BK26" i="8"/>
  <c r="BL26" i="8"/>
  <c r="BM26" i="8"/>
  <c r="BN26" i="8"/>
  <c r="BO26" i="8"/>
  <c r="BP26" i="8"/>
  <c r="BQ26" i="8"/>
  <c r="BJ27" i="8"/>
  <c r="BK27" i="8"/>
  <c r="BL27" i="8"/>
  <c r="BM27" i="8"/>
  <c r="BN27" i="8"/>
  <c r="BO27" i="8"/>
  <c r="BP27" i="8"/>
  <c r="BQ27" i="8"/>
  <c r="BJ28" i="8"/>
  <c r="BK28" i="8"/>
  <c r="BL28" i="8"/>
  <c r="BM28" i="8"/>
  <c r="BN28" i="8"/>
  <c r="BO28" i="8"/>
  <c r="BP28" i="8"/>
  <c r="BQ28" i="8"/>
  <c r="BJ29" i="8"/>
  <c r="BK29" i="8"/>
  <c r="BL29" i="8"/>
  <c r="BM29" i="8"/>
  <c r="BN29" i="8"/>
  <c r="BO29" i="8"/>
  <c r="BP29" i="8"/>
  <c r="BQ29" i="8"/>
  <c r="BJ30" i="8"/>
  <c r="BK30" i="8"/>
  <c r="BL30" i="8"/>
  <c r="BM30" i="8"/>
  <c r="BN30" i="8"/>
  <c r="BO30" i="8"/>
  <c r="BP30" i="8"/>
  <c r="BQ30" i="8"/>
  <c r="BJ31" i="8"/>
  <c r="BK31" i="8"/>
  <c r="BL31" i="8"/>
  <c r="BM31" i="8"/>
  <c r="BN31" i="8"/>
  <c r="BO31" i="8"/>
  <c r="BP31" i="8"/>
  <c r="BQ31" i="8"/>
  <c r="BJ32" i="8"/>
  <c r="BK32" i="8"/>
  <c r="BL32" i="8"/>
  <c r="BM32" i="8"/>
  <c r="BN32" i="8"/>
  <c r="BO32" i="8"/>
  <c r="BP32" i="8"/>
  <c r="BQ32" i="8"/>
  <c r="BJ33" i="8"/>
  <c r="BK33" i="8"/>
  <c r="BL33" i="8"/>
  <c r="BM33" i="8"/>
  <c r="BN33" i="8"/>
  <c r="BO33" i="8"/>
  <c r="BP33" i="8"/>
  <c r="BQ33" i="8"/>
  <c r="BJ34" i="8"/>
  <c r="BK34" i="8"/>
  <c r="BL34" i="8"/>
  <c r="BM34" i="8"/>
  <c r="BN34" i="8"/>
  <c r="BO34" i="8"/>
  <c r="BP34" i="8"/>
  <c r="BQ34" i="8"/>
  <c r="BJ35" i="8"/>
  <c r="BK35" i="8"/>
  <c r="BL35" i="8"/>
  <c r="BM35" i="8"/>
  <c r="BN35" i="8"/>
  <c r="BO35" i="8"/>
  <c r="BP35" i="8"/>
  <c r="BQ35" i="8"/>
  <c r="BJ36" i="8"/>
  <c r="BK36" i="8"/>
  <c r="BL36" i="8"/>
  <c r="BM36" i="8"/>
  <c r="BN36" i="8"/>
  <c r="BO36" i="8"/>
  <c r="BP36" i="8"/>
  <c r="BQ36" i="8"/>
  <c r="BJ37" i="8"/>
  <c r="BK37" i="8"/>
  <c r="BL37" i="8"/>
  <c r="BM37" i="8"/>
  <c r="BN37" i="8"/>
  <c r="BO37" i="8"/>
  <c r="BP37" i="8"/>
  <c r="BQ37" i="8"/>
  <c r="BJ38" i="8"/>
  <c r="BK38" i="8"/>
  <c r="BL38" i="8"/>
  <c r="BM38" i="8"/>
  <c r="BN38" i="8"/>
  <c r="BO38" i="8"/>
  <c r="BP38" i="8"/>
  <c r="BQ38" i="8"/>
  <c r="BJ39" i="8"/>
  <c r="BK39" i="8"/>
  <c r="BL39" i="8"/>
  <c r="BM39" i="8"/>
  <c r="BN39" i="8"/>
  <c r="BO39" i="8"/>
  <c r="BP39" i="8"/>
  <c r="BQ39" i="8"/>
  <c r="BJ40" i="8"/>
  <c r="BK40" i="8"/>
  <c r="BL40" i="8"/>
  <c r="BM40" i="8"/>
  <c r="BN40" i="8"/>
  <c r="BO40" i="8"/>
  <c r="BP40" i="8"/>
  <c r="BQ40" i="8"/>
  <c r="BJ41" i="8"/>
  <c r="BK41" i="8"/>
  <c r="BL41" i="8"/>
  <c r="BM41" i="8"/>
  <c r="BN41" i="8"/>
  <c r="BO41" i="8"/>
  <c r="BP41" i="8"/>
  <c r="BQ41" i="8"/>
  <c r="BJ42" i="8"/>
  <c r="BK42" i="8"/>
  <c r="BL42" i="8"/>
  <c r="BM42" i="8"/>
  <c r="BN42" i="8"/>
  <c r="BO42" i="8"/>
  <c r="BP42" i="8"/>
  <c r="BQ42" i="8"/>
  <c r="BJ43" i="8"/>
  <c r="BK43" i="8"/>
  <c r="BL43" i="8"/>
  <c r="BM43" i="8"/>
  <c r="BN43" i="8"/>
  <c r="BO43" i="8"/>
  <c r="BP43" i="8"/>
  <c r="BQ43" i="8"/>
  <c r="BJ44" i="8"/>
  <c r="BK44" i="8"/>
  <c r="BL44" i="8"/>
  <c r="BM44" i="8"/>
  <c r="BN44" i="8"/>
  <c r="BO44" i="8"/>
  <c r="BP44" i="8"/>
  <c r="BQ44" i="8"/>
  <c r="BJ45" i="8"/>
  <c r="BK45" i="8"/>
  <c r="BL45" i="8"/>
  <c r="BM45" i="8"/>
  <c r="BN45" i="8"/>
  <c r="BO45" i="8"/>
  <c r="BP45" i="8"/>
  <c r="BQ45" i="8"/>
  <c r="BJ46" i="8"/>
  <c r="BK46" i="8"/>
  <c r="BL46" i="8"/>
  <c r="BM46" i="8"/>
  <c r="BN46" i="8"/>
  <c r="BO46" i="8"/>
  <c r="BP46" i="8"/>
  <c r="BQ46" i="8"/>
  <c r="BJ47" i="8"/>
  <c r="BK47" i="8"/>
  <c r="BL47" i="8"/>
  <c r="BM47" i="8"/>
  <c r="BN47" i="8"/>
  <c r="BO47" i="8"/>
  <c r="BP47" i="8"/>
  <c r="BQ47" i="8"/>
  <c r="BJ48" i="8"/>
  <c r="BK48" i="8"/>
  <c r="BL48" i="8"/>
  <c r="BM48" i="8"/>
  <c r="BN48" i="8"/>
  <c r="BO48" i="8"/>
  <c r="BP48" i="8"/>
  <c r="BQ48" i="8"/>
  <c r="BJ49" i="8"/>
  <c r="BK49" i="8"/>
  <c r="BL49" i="8"/>
  <c r="BM49" i="8"/>
  <c r="BN49" i="8"/>
  <c r="BO49" i="8"/>
  <c r="BP49" i="8"/>
  <c r="BQ49" i="8"/>
  <c r="BJ50" i="8"/>
  <c r="BK50" i="8"/>
  <c r="BL50" i="8"/>
  <c r="BM50" i="8"/>
  <c r="BN50" i="8"/>
  <c r="BO50" i="8"/>
  <c r="BP50" i="8"/>
  <c r="BQ50" i="8"/>
  <c r="BJ51" i="8"/>
  <c r="BK51" i="8"/>
  <c r="BL51" i="8"/>
  <c r="BM51" i="8"/>
  <c r="BN51" i="8"/>
  <c r="BO51" i="8"/>
  <c r="BP51" i="8"/>
  <c r="BQ51" i="8"/>
  <c r="BJ52" i="8"/>
  <c r="BK52" i="8"/>
  <c r="BL52" i="8"/>
  <c r="BM52" i="8"/>
  <c r="BN52" i="8"/>
  <c r="BO52" i="8"/>
  <c r="BP52" i="8"/>
  <c r="BQ52" i="8"/>
  <c r="BJ53" i="8"/>
  <c r="BK53" i="8"/>
  <c r="BL53" i="8"/>
  <c r="BM53" i="8"/>
  <c r="BN53" i="8"/>
  <c r="BO53" i="8"/>
  <c r="BP53" i="8"/>
  <c r="BQ53" i="8"/>
  <c r="BJ54" i="8"/>
  <c r="BK54" i="8"/>
  <c r="BL54" i="8"/>
  <c r="BM54" i="8"/>
  <c r="BN54" i="8"/>
  <c r="BO54" i="8"/>
  <c r="BP54" i="8"/>
  <c r="BQ54" i="8"/>
  <c r="BJ55" i="8"/>
  <c r="BK55" i="8"/>
  <c r="BL55" i="8"/>
  <c r="BM55" i="8"/>
  <c r="BN55" i="8"/>
  <c r="BO55" i="8"/>
  <c r="BP55" i="8"/>
  <c r="BQ55" i="8"/>
  <c r="BJ56" i="8"/>
  <c r="BK56" i="8"/>
  <c r="BL56" i="8"/>
  <c r="BM56" i="8"/>
  <c r="BN56" i="8"/>
  <c r="BO56" i="8"/>
  <c r="BP56" i="8"/>
  <c r="BQ56" i="8"/>
  <c r="BJ57" i="8"/>
  <c r="BK57" i="8"/>
  <c r="BL57" i="8"/>
  <c r="BM57" i="8"/>
  <c r="BN57" i="8"/>
  <c r="BO57" i="8"/>
  <c r="BP57" i="8"/>
  <c r="BQ57" i="8"/>
  <c r="BJ58" i="8"/>
  <c r="BK58" i="8"/>
  <c r="BL58" i="8"/>
  <c r="BM58" i="8"/>
  <c r="BN58" i="8"/>
  <c r="BO58" i="8"/>
  <c r="BP58" i="8"/>
  <c r="BQ58" i="8"/>
  <c r="BJ59" i="8"/>
  <c r="BK59" i="8"/>
  <c r="BL59" i="8"/>
  <c r="BM59" i="8"/>
  <c r="BN59" i="8"/>
  <c r="BO59" i="8"/>
  <c r="BP59" i="8"/>
  <c r="BQ59" i="8"/>
  <c r="BJ60" i="8"/>
  <c r="BK60" i="8"/>
  <c r="BL60" i="8"/>
  <c r="BM60" i="8"/>
  <c r="BN60" i="8"/>
  <c r="BO60" i="8"/>
  <c r="BP60" i="8"/>
  <c r="BQ60" i="8"/>
  <c r="BJ61" i="8"/>
  <c r="BK61" i="8"/>
  <c r="BL61" i="8"/>
  <c r="BM61" i="8"/>
  <c r="BN61" i="8"/>
  <c r="BO61" i="8"/>
  <c r="BP61" i="8"/>
  <c r="BQ61" i="8"/>
  <c r="BJ62" i="8"/>
  <c r="BK62" i="8"/>
  <c r="BL62" i="8"/>
  <c r="BM62" i="8"/>
  <c r="BN62" i="8"/>
  <c r="BO62" i="8"/>
  <c r="BP62" i="8"/>
  <c r="BQ62" i="8"/>
  <c r="BJ63" i="8"/>
  <c r="BK63" i="8"/>
  <c r="BL63" i="8"/>
  <c r="BM63" i="8"/>
  <c r="BN63" i="8"/>
  <c r="BO63" i="8"/>
  <c r="BP63" i="8"/>
  <c r="BQ63" i="8"/>
  <c r="BJ64" i="8"/>
  <c r="BK64" i="8"/>
  <c r="BL64" i="8"/>
  <c r="BM64" i="8"/>
  <c r="BN64" i="8"/>
  <c r="BO64" i="8"/>
  <c r="BP64" i="8"/>
  <c r="BQ64" i="8"/>
  <c r="BJ65" i="8"/>
  <c r="BK65" i="8"/>
  <c r="BL65" i="8"/>
  <c r="BM65" i="8"/>
  <c r="BN65" i="8"/>
  <c r="BO65" i="8"/>
  <c r="BP65" i="8"/>
  <c r="BQ65" i="8"/>
  <c r="BJ66" i="8"/>
  <c r="BK66" i="8"/>
  <c r="BL66" i="8"/>
  <c r="BM66" i="8"/>
  <c r="BN66" i="8"/>
  <c r="BO66" i="8"/>
  <c r="BP66" i="8"/>
  <c r="BQ66" i="8"/>
  <c r="BJ67" i="8"/>
  <c r="BK67" i="8"/>
  <c r="BL67" i="8"/>
  <c r="BM67" i="8"/>
  <c r="BN67" i="8"/>
  <c r="BO67" i="8"/>
  <c r="BP67" i="8"/>
  <c r="BQ67" i="8"/>
  <c r="BJ68" i="8"/>
  <c r="BK68" i="8"/>
  <c r="BL68" i="8"/>
  <c r="BM68" i="8"/>
  <c r="BN68" i="8"/>
  <c r="BO68" i="8"/>
  <c r="BP68" i="8"/>
  <c r="BQ68" i="8"/>
  <c r="BJ69" i="8"/>
  <c r="BK69" i="8"/>
  <c r="BL69" i="8"/>
  <c r="BM69" i="8"/>
  <c r="BN69" i="8"/>
  <c r="BO69" i="8"/>
  <c r="BP69" i="8"/>
  <c r="BQ69" i="8"/>
  <c r="BJ70" i="8"/>
  <c r="BK70" i="8"/>
  <c r="BL70" i="8"/>
  <c r="BM70" i="8"/>
  <c r="BN70" i="8"/>
  <c r="BO70" i="8"/>
  <c r="BP70" i="8"/>
  <c r="BQ70" i="8"/>
  <c r="BJ71" i="8"/>
  <c r="BK71" i="8"/>
  <c r="BL71" i="8"/>
  <c r="BM71" i="8"/>
  <c r="BN71" i="8"/>
  <c r="BO71" i="8"/>
  <c r="BP71" i="8"/>
  <c r="BQ71" i="8"/>
  <c r="BJ72" i="8"/>
  <c r="BK72" i="8"/>
  <c r="BL72" i="8"/>
  <c r="BM72" i="8"/>
  <c r="BN72" i="8"/>
  <c r="BO72" i="8"/>
  <c r="BP72" i="8"/>
  <c r="BQ72" i="8"/>
  <c r="BJ73" i="8"/>
  <c r="BK73" i="8"/>
  <c r="BL73" i="8"/>
  <c r="BM73" i="8"/>
  <c r="BN73" i="8"/>
  <c r="BO73" i="8"/>
  <c r="BP73" i="8"/>
  <c r="BQ73" i="8"/>
  <c r="BJ74" i="8"/>
  <c r="BK74" i="8"/>
  <c r="BL74" i="8"/>
  <c r="BM74" i="8"/>
  <c r="BN74" i="8"/>
  <c r="BO74" i="8"/>
  <c r="BP74" i="8"/>
  <c r="BQ74" i="8"/>
  <c r="BJ75" i="8"/>
  <c r="BK75" i="8"/>
  <c r="BL75" i="8"/>
  <c r="BM75" i="8"/>
  <c r="BN75" i="8"/>
  <c r="BO75" i="8"/>
  <c r="BP75" i="8"/>
  <c r="BQ75" i="8"/>
  <c r="BJ76" i="8"/>
  <c r="BK76" i="8"/>
  <c r="BL76" i="8"/>
  <c r="BM76" i="8"/>
  <c r="BN76" i="8"/>
  <c r="BO76" i="8"/>
  <c r="BP76" i="8"/>
  <c r="BQ76" i="8"/>
  <c r="BJ77" i="8"/>
  <c r="BK77" i="8"/>
  <c r="BL77" i="8"/>
  <c r="BM77" i="8"/>
  <c r="BN77" i="8"/>
  <c r="BO77" i="8"/>
  <c r="BP77" i="8"/>
  <c r="BQ77" i="8"/>
  <c r="BJ78" i="8"/>
  <c r="BK78" i="8"/>
  <c r="BL78" i="8"/>
  <c r="BM78" i="8"/>
  <c r="BN78" i="8"/>
  <c r="BO78" i="8"/>
  <c r="BP78" i="8"/>
  <c r="BQ78" i="8"/>
  <c r="BJ79" i="8"/>
  <c r="BK79" i="8"/>
  <c r="BL79" i="8"/>
  <c r="BM79" i="8"/>
  <c r="BN79" i="8"/>
  <c r="BO79" i="8"/>
  <c r="BP79" i="8"/>
  <c r="BQ79" i="8"/>
  <c r="BJ80" i="8"/>
  <c r="BK80" i="8"/>
  <c r="BL80" i="8"/>
  <c r="BM80" i="8"/>
  <c r="BN80" i="8"/>
  <c r="BO80" i="8"/>
  <c r="BP80" i="8"/>
  <c r="BQ80" i="8"/>
  <c r="BJ81" i="8"/>
  <c r="BK81" i="8"/>
  <c r="BL81" i="8"/>
  <c r="BM81" i="8"/>
  <c r="BN81" i="8"/>
  <c r="BO81" i="8"/>
  <c r="BP81" i="8"/>
  <c r="BQ81" i="8"/>
  <c r="BJ82" i="8"/>
  <c r="BK82" i="8"/>
  <c r="BL82" i="8"/>
  <c r="BM82" i="8"/>
  <c r="BN82" i="8"/>
  <c r="BO82" i="8"/>
  <c r="BP82" i="8"/>
  <c r="BQ82" i="8"/>
  <c r="BJ83" i="8"/>
  <c r="BK83" i="8"/>
  <c r="BL83" i="8"/>
  <c r="BM83" i="8"/>
  <c r="BN83" i="8"/>
  <c r="BO83" i="8"/>
  <c r="BP83" i="8"/>
  <c r="BQ83" i="8"/>
  <c r="BJ84" i="8"/>
  <c r="BK84" i="8"/>
  <c r="BL84" i="8"/>
  <c r="BM84" i="8"/>
  <c r="BN84" i="8"/>
  <c r="BO84" i="8"/>
  <c r="BP84" i="8"/>
  <c r="BQ84" i="8"/>
  <c r="BJ85" i="8"/>
  <c r="BK85" i="8"/>
  <c r="BL85" i="8"/>
  <c r="BM85" i="8"/>
  <c r="BN85" i="8"/>
  <c r="BO85" i="8"/>
  <c r="BP85" i="8"/>
  <c r="BQ85" i="8"/>
  <c r="BJ86" i="8"/>
  <c r="BK86" i="8"/>
  <c r="BL86" i="8"/>
  <c r="BM86" i="8"/>
  <c r="BN86" i="8"/>
  <c r="BO86" i="8"/>
  <c r="BP86" i="8"/>
  <c r="BQ86" i="8"/>
  <c r="BJ87" i="8"/>
  <c r="BK87" i="8"/>
  <c r="BL87" i="8"/>
  <c r="BM87" i="8"/>
  <c r="BN87" i="8"/>
  <c r="BO87" i="8"/>
  <c r="BP87" i="8"/>
  <c r="BQ87" i="8"/>
  <c r="BJ88" i="8"/>
  <c r="BK88" i="8"/>
  <c r="BL88" i="8"/>
  <c r="BM88" i="8"/>
  <c r="BN88" i="8"/>
  <c r="BO88" i="8"/>
  <c r="BP88" i="8"/>
  <c r="BQ88" i="8"/>
  <c r="BJ89" i="8"/>
  <c r="BK89" i="8"/>
  <c r="BL89" i="8"/>
  <c r="BM89" i="8"/>
  <c r="BN89" i="8"/>
  <c r="BO89" i="8"/>
  <c r="BP89" i="8"/>
  <c r="BQ89" i="8"/>
  <c r="BJ90" i="8"/>
  <c r="BK90" i="8"/>
  <c r="BL90" i="8"/>
  <c r="BM90" i="8"/>
  <c r="BN90" i="8"/>
  <c r="BO90" i="8"/>
  <c r="BP90" i="8"/>
  <c r="BQ90" i="8"/>
  <c r="BJ91" i="8"/>
  <c r="BK91" i="8"/>
  <c r="BL91" i="8"/>
  <c r="BM91" i="8"/>
  <c r="BN91" i="8"/>
  <c r="BO91" i="8"/>
  <c r="BP91" i="8"/>
  <c r="BQ91" i="8"/>
  <c r="BJ92" i="8"/>
  <c r="BK92" i="8"/>
  <c r="BL92" i="8"/>
  <c r="BM92" i="8"/>
  <c r="BN92" i="8"/>
  <c r="BO92" i="8"/>
  <c r="BP92" i="8"/>
  <c r="BQ92" i="8"/>
  <c r="BJ93" i="8"/>
  <c r="BK93" i="8"/>
  <c r="BL93" i="8"/>
  <c r="BM93" i="8"/>
  <c r="BN93" i="8"/>
  <c r="BO93" i="8"/>
  <c r="BP93" i="8"/>
  <c r="BQ93" i="8"/>
  <c r="BJ94" i="8"/>
  <c r="BK94" i="8"/>
  <c r="BL94" i="8"/>
  <c r="BM94" i="8"/>
  <c r="BN94" i="8"/>
  <c r="BO94" i="8"/>
  <c r="BP94" i="8"/>
  <c r="BQ94" i="8"/>
  <c r="BJ95" i="8"/>
  <c r="BK95" i="8"/>
  <c r="BL95" i="8"/>
  <c r="BM95" i="8"/>
  <c r="BN95" i="8"/>
  <c r="BO95" i="8"/>
  <c r="BP95" i="8"/>
  <c r="BQ95" i="8"/>
  <c r="BJ96" i="8"/>
  <c r="BK96" i="8"/>
  <c r="BL96" i="8"/>
  <c r="BM96" i="8"/>
  <c r="BN96" i="8"/>
  <c r="BO96" i="8"/>
  <c r="BP96" i="8"/>
  <c r="BQ96" i="8"/>
  <c r="BJ97" i="8"/>
  <c r="BK97" i="8"/>
  <c r="BL97" i="8"/>
  <c r="BM97" i="8"/>
  <c r="BN97" i="8"/>
  <c r="BO97" i="8"/>
  <c r="BP97" i="8"/>
  <c r="BQ97" i="8"/>
  <c r="BJ98" i="8"/>
  <c r="BK98" i="8"/>
  <c r="BL98" i="8"/>
  <c r="BM98" i="8"/>
  <c r="BN98" i="8"/>
  <c r="BO98" i="8"/>
  <c r="BP98" i="8"/>
  <c r="BQ98" i="8"/>
  <c r="BJ99" i="8"/>
  <c r="BK99" i="8"/>
  <c r="BL99" i="8"/>
  <c r="BM99" i="8"/>
  <c r="BN99" i="8"/>
  <c r="BO99" i="8"/>
  <c r="BP99" i="8"/>
  <c r="BQ99" i="8"/>
  <c r="BJ100" i="8"/>
  <c r="BK100" i="8"/>
  <c r="BL100" i="8"/>
  <c r="BM100" i="8"/>
  <c r="BN100" i="8"/>
  <c r="BO100" i="8"/>
  <c r="BP100" i="8"/>
  <c r="BQ100" i="8"/>
  <c r="BJ101" i="8"/>
  <c r="BK101" i="8"/>
  <c r="BL101" i="8"/>
  <c r="BM101" i="8"/>
  <c r="BN101" i="8"/>
  <c r="BO101" i="8"/>
  <c r="BP101" i="8"/>
  <c r="BQ101" i="8"/>
  <c r="BJ102" i="8"/>
  <c r="BK102" i="8"/>
  <c r="BL102" i="8"/>
  <c r="BM102" i="8"/>
  <c r="BN102" i="8"/>
  <c r="BO102" i="8"/>
  <c r="BP102" i="8"/>
  <c r="BQ102" i="8"/>
  <c r="BJ103" i="8"/>
  <c r="BK103" i="8"/>
  <c r="BL103" i="8"/>
  <c r="BM103" i="8"/>
  <c r="BN103" i="8"/>
  <c r="BO103" i="8"/>
  <c r="BP103" i="8"/>
  <c r="BQ103" i="8"/>
  <c r="BJ104" i="8"/>
  <c r="BK104" i="8"/>
  <c r="BL104" i="8"/>
  <c r="BM104" i="8"/>
  <c r="BN104" i="8"/>
  <c r="BO104" i="8"/>
  <c r="BP104" i="8"/>
  <c r="BQ104" i="8"/>
  <c r="BJ105" i="8"/>
  <c r="BK105" i="8"/>
  <c r="BL105" i="8"/>
  <c r="BM105" i="8"/>
  <c r="BN105" i="8"/>
  <c r="BO105" i="8"/>
  <c r="BP105" i="8"/>
  <c r="BQ105" i="8"/>
  <c r="BJ106" i="8"/>
  <c r="BK106" i="8"/>
  <c r="BL106" i="8"/>
  <c r="BM106" i="8"/>
  <c r="BN106" i="8"/>
  <c r="BO106" i="8"/>
  <c r="BP106" i="8"/>
  <c r="BQ106" i="8"/>
  <c r="BJ107" i="8"/>
  <c r="BK107" i="8"/>
  <c r="BL107" i="8"/>
  <c r="BM107" i="8"/>
  <c r="BN107" i="8"/>
  <c r="BO107" i="8"/>
  <c r="BP107" i="8"/>
  <c r="BQ107" i="8"/>
  <c r="BJ108" i="8"/>
  <c r="BK108" i="8"/>
  <c r="BL108" i="8"/>
  <c r="BM108" i="8"/>
  <c r="BN108" i="8"/>
  <c r="BO108" i="8"/>
  <c r="BP108" i="8"/>
  <c r="BQ108" i="8"/>
  <c r="BJ109" i="8"/>
  <c r="BK109" i="8"/>
  <c r="BL109" i="8"/>
  <c r="BM109" i="8"/>
  <c r="BN109" i="8"/>
  <c r="BO109" i="8"/>
  <c r="BP109" i="8"/>
  <c r="BQ109" i="8"/>
  <c r="BJ110" i="8"/>
  <c r="BK110" i="8"/>
  <c r="BL110" i="8"/>
  <c r="BM110" i="8"/>
  <c r="BN110" i="8"/>
  <c r="BO110" i="8"/>
  <c r="BP110" i="8"/>
  <c r="BQ110" i="8"/>
  <c r="BJ111" i="8"/>
  <c r="BK111" i="8"/>
  <c r="BL111" i="8"/>
  <c r="BM111" i="8"/>
  <c r="BN111" i="8"/>
  <c r="BO111" i="8"/>
  <c r="BP111" i="8"/>
  <c r="BQ111" i="8"/>
  <c r="BJ112" i="8"/>
  <c r="BK112" i="8"/>
  <c r="BL112" i="8"/>
  <c r="BM112" i="8"/>
  <c r="BN112" i="8"/>
  <c r="BO112" i="8"/>
  <c r="BP112" i="8"/>
  <c r="BQ112" i="8"/>
  <c r="BJ113" i="8"/>
  <c r="BK113" i="8"/>
  <c r="BL113" i="8"/>
  <c r="BM113" i="8"/>
  <c r="BN113" i="8"/>
  <c r="BO113" i="8"/>
  <c r="BP113" i="8"/>
  <c r="BQ113" i="8"/>
  <c r="BJ114" i="8"/>
  <c r="BK114" i="8"/>
  <c r="BL114" i="8"/>
  <c r="BM114" i="8"/>
  <c r="BN114" i="8"/>
  <c r="BO114" i="8"/>
  <c r="BP114" i="8"/>
  <c r="BQ114" i="8"/>
  <c r="BJ115" i="8"/>
  <c r="BK115" i="8"/>
  <c r="BL115" i="8"/>
  <c r="BM115" i="8"/>
  <c r="BN115" i="8"/>
  <c r="BO115" i="8"/>
  <c r="BP115" i="8"/>
  <c r="BQ115" i="8"/>
  <c r="BJ116" i="8"/>
  <c r="BK116" i="8"/>
  <c r="BL116" i="8"/>
  <c r="BM116" i="8"/>
  <c r="BN116" i="8"/>
  <c r="BO116" i="8"/>
  <c r="BP116" i="8"/>
  <c r="BQ116" i="8"/>
  <c r="BJ117" i="8"/>
  <c r="BK117" i="8"/>
  <c r="BL117" i="8"/>
  <c r="BM117" i="8"/>
  <c r="BN117" i="8"/>
  <c r="BO117" i="8"/>
  <c r="BP117" i="8"/>
  <c r="BQ117" i="8"/>
  <c r="BJ118" i="8"/>
  <c r="BK118" i="8"/>
  <c r="BL118" i="8"/>
  <c r="BM118" i="8"/>
  <c r="BN118" i="8"/>
  <c r="BO118" i="8"/>
  <c r="BP118" i="8"/>
  <c r="BQ118" i="8"/>
  <c r="BJ119" i="8"/>
  <c r="BK119" i="8"/>
  <c r="BL119" i="8"/>
  <c r="BM119" i="8"/>
  <c r="BN119" i="8"/>
  <c r="BO119" i="8"/>
  <c r="BP119" i="8"/>
  <c r="BQ119" i="8"/>
  <c r="BJ120" i="8"/>
  <c r="BK120" i="8"/>
  <c r="BL120" i="8"/>
  <c r="BM120" i="8"/>
  <c r="BN120" i="8"/>
  <c r="BO120" i="8"/>
  <c r="BP120" i="8"/>
  <c r="BQ120" i="8"/>
  <c r="BJ121" i="8"/>
  <c r="BK121" i="8"/>
  <c r="BL121" i="8"/>
  <c r="BM121" i="8"/>
  <c r="BN121" i="8"/>
  <c r="BO121" i="8"/>
  <c r="BP121" i="8"/>
  <c r="BQ121" i="8"/>
  <c r="BJ122" i="8"/>
  <c r="BK122" i="8"/>
  <c r="BL122" i="8"/>
  <c r="BM122" i="8"/>
  <c r="BN122" i="8"/>
  <c r="BO122" i="8"/>
  <c r="BP122" i="8"/>
  <c r="BQ122" i="8"/>
  <c r="BJ123" i="8"/>
  <c r="BK123" i="8"/>
  <c r="BL123" i="8"/>
  <c r="BM123" i="8"/>
  <c r="BN123" i="8"/>
  <c r="BO123" i="8"/>
  <c r="BP123" i="8"/>
  <c r="BQ123" i="8"/>
  <c r="BJ124" i="8"/>
  <c r="BK124" i="8"/>
  <c r="BL124" i="8"/>
  <c r="BM124" i="8"/>
  <c r="BN124" i="8"/>
  <c r="BO124" i="8"/>
  <c r="BP124" i="8"/>
  <c r="BQ124" i="8"/>
  <c r="BJ125" i="8"/>
  <c r="BK125" i="8"/>
  <c r="BL125" i="8"/>
  <c r="BM125" i="8"/>
  <c r="BN125" i="8"/>
  <c r="BO125" i="8"/>
  <c r="BP125" i="8"/>
  <c r="BQ125" i="8"/>
  <c r="BJ126" i="8"/>
  <c r="BK126" i="8"/>
  <c r="BL126" i="8"/>
  <c r="BM126" i="8"/>
  <c r="BN126" i="8"/>
  <c r="BO126" i="8"/>
  <c r="BP126" i="8"/>
  <c r="BQ126" i="8"/>
  <c r="BJ127" i="8"/>
  <c r="BK127" i="8"/>
  <c r="BL127" i="8"/>
  <c r="BM127" i="8"/>
  <c r="BN127" i="8"/>
  <c r="BO127" i="8"/>
  <c r="BP127" i="8"/>
  <c r="BQ127" i="8"/>
  <c r="BJ128" i="8"/>
  <c r="BK128" i="8"/>
  <c r="BL128" i="8"/>
  <c r="BM128" i="8"/>
  <c r="BN128" i="8"/>
  <c r="BO128" i="8"/>
  <c r="BP128" i="8"/>
  <c r="BQ128" i="8"/>
  <c r="BJ129" i="8"/>
  <c r="BK129" i="8"/>
  <c r="BL129" i="8"/>
  <c r="BM129" i="8"/>
  <c r="BN129" i="8"/>
  <c r="BO129" i="8"/>
  <c r="BP129" i="8"/>
  <c r="BQ129" i="8"/>
  <c r="BJ130" i="8"/>
  <c r="BK130" i="8"/>
  <c r="BL130" i="8"/>
  <c r="BM130" i="8"/>
  <c r="BN130" i="8"/>
  <c r="BO130" i="8"/>
  <c r="BP130" i="8"/>
  <c r="BQ130" i="8"/>
  <c r="BJ131" i="8"/>
  <c r="BK131" i="8"/>
  <c r="BL131" i="8"/>
  <c r="BM131" i="8"/>
  <c r="BN131" i="8"/>
  <c r="BO131" i="8"/>
  <c r="BP131" i="8"/>
  <c r="BQ131" i="8"/>
  <c r="BJ132" i="8"/>
  <c r="BK132" i="8"/>
  <c r="BL132" i="8"/>
  <c r="BM132" i="8"/>
  <c r="BN132" i="8"/>
  <c r="BO132" i="8"/>
  <c r="BP132" i="8"/>
  <c r="BQ132" i="8"/>
  <c r="BJ133" i="8"/>
  <c r="BK133" i="8"/>
  <c r="BL133" i="8"/>
  <c r="BM133" i="8"/>
  <c r="BN133" i="8"/>
  <c r="BO133" i="8"/>
  <c r="BP133" i="8"/>
  <c r="BQ133" i="8"/>
  <c r="BJ134" i="8"/>
  <c r="BK134" i="8"/>
  <c r="BL134" i="8"/>
  <c r="BM134" i="8"/>
  <c r="BN134" i="8"/>
  <c r="BO134" i="8"/>
  <c r="BP134" i="8"/>
  <c r="BQ134" i="8"/>
  <c r="BJ135" i="8"/>
  <c r="BK135" i="8"/>
  <c r="BL135" i="8"/>
  <c r="BM135" i="8"/>
  <c r="BN135" i="8"/>
  <c r="BO135" i="8"/>
  <c r="BP135" i="8"/>
  <c r="BQ135" i="8"/>
  <c r="BJ136" i="8"/>
  <c r="BK136" i="8"/>
  <c r="BL136" i="8"/>
  <c r="BM136" i="8"/>
  <c r="BN136" i="8"/>
  <c r="BO136" i="8"/>
  <c r="BP136" i="8"/>
  <c r="BQ136" i="8"/>
  <c r="BJ137" i="8"/>
  <c r="BK137" i="8"/>
  <c r="BL137" i="8"/>
  <c r="BM137" i="8"/>
  <c r="BN137" i="8"/>
  <c r="BO137" i="8"/>
  <c r="BP137" i="8"/>
  <c r="BQ137" i="8"/>
  <c r="BJ138" i="8"/>
  <c r="BK138" i="8"/>
  <c r="BL138" i="8"/>
  <c r="BM138" i="8"/>
  <c r="BN138" i="8"/>
  <c r="BO138" i="8"/>
  <c r="BP138" i="8"/>
  <c r="BQ138" i="8"/>
  <c r="BJ139" i="8"/>
  <c r="BK139" i="8"/>
  <c r="BL139" i="8"/>
  <c r="BM139" i="8"/>
  <c r="BN139" i="8"/>
  <c r="BO139" i="8"/>
  <c r="BP139" i="8"/>
  <c r="BQ139" i="8"/>
  <c r="BJ140" i="8"/>
  <c r="BK140" i="8"/>
  <c r="BL140" i="8"/>
  <c r="BM140" i="8"/>
  <c r="BN140" i="8"/>
  <c r="BO140" i="8"/>
  <c r="BP140" i="8"/>
  <c r="BQ140" i="8"/>
  <c r="BJ141" i="8"/>
  <c r="BK141" i="8"/>
  <c r="BL141" i="8"/>
  <c r="BM141" i="8"/>
  <c r="BN141" i="8"/>
  <c r="BO141" i="8"/>
  <c r="BP141" i="8"/>
  <c r="BQ141" i="8"/>
  <c r="BJ142" i="8"/>
  <c r="BK142" i="8"/>
  <c r="BL142" i="8"/>
  <c r="BM142" i="8"/>
  <c r="BN142" i="8"/>
  <c r="BO142" i="8"/>
  <c r="BP142" i="8"/>
  <c r="BQ142" i="8"/>
  <c r="BJ143" i="8"/>
  <c r="BK143" i="8"/>
  <c r="BL143" i="8"/>
  <c r="BM143" i="8"/>
  <c r="BN143" i="8"/>
  <c r="BO143" i="8"/>
  <c r="BP143" i="8"/>
  <c r="BQ143" i="8"/>
  <c r="BJ144" i="8"/>
  <c r="BK144" i="8"/>
  <c r="BL144" i="8"/>
  <c r="BM144" i="8"/>
  <c r="BN144" i="8"/>
  <c r="BO144" i="8"/>
  <c r="BP144" i="8"/>
  <c r="BQ144" i="8"/>
  <c r="BJ145" i="8"/>
  <c r="BK145" i="8"/>
  <c r="BL145" i="8"/>
  <c r="BM145" i="8"/>
  <c r="BN145" i="8"/>
  <c r="BO145" i="8"/>
  <c r="BP145" i="8"/>
  <c r="BQ145" i="8"/>
  <c r="BJ146" i="8"/>
  <c r="BK146" i="8"/>
  <c r="BL146" i="8"/>
  <c r="BM146" i="8"/>
  <c r="BN146" i="8"/>
  <c r="BO146" i="8"/>
  <c r="BP146" i="8"/>
  <c r="BQ146" i="8"/>
  <c r="BJ147" i="8"/>
  <c r="BK147" i="8"/>
  <c r="BL147" i="8"/>
  <c r="BM147" i="8"/>
  <c r="BN147" i="8"/>
  <c r="BO147" i="8"/>
  <c r="BP147" i="8"/>
  <c r="BQ147" i="8"/>
  <c r="BJ148" i="8"/>
  <c r="BK148" i="8"/>
  <c r="BL148" i="8"/>
  <c r="BM148" i="8"/>
  <c r="BN148" i="8"/>
  <c r="BO148" i="8"/>
  <c r="BP148" i="8"/>
  <c r="BQ148" i="8"/>
  <c r="BJ149" i="8"/>
  <c r="BK149" i="8"/>
  <c r="BL149" i="8"/>
  <c r="BM149" i="8"/>
  <c r="BN149" i="8"/>
  <c r="BO149" i="8"/>
  <c r="BP149" i="8"/>
  <c r="BQ149" i="8"/>
  <c r="BJ150" i="8"/>
  <c r="BK150" i="8"/>
  <c r="BL150" i="8"/>
  <c r="BM150" i="8"/>
  <c r="BN150" i="8"/>
  <c r="BO150" i="8"/>
  <c r="BP150" i="8"/>
  <c r="BQ150" i="8"/>
  <c r="BJ151" i="8"/>
  <c r="BK151" i="8"/>
  <c r="BL151" i="8"/>
  <c r="BM151" i="8"/>
  <c r="BN151" i="8"/>
  <c r="BO151" i="8"/>
  <c r="BP151" i="8"/>
  <c r="BQ151" i="8"/>
  <c r="BJ152" i="8"/>
  <c r="BK152" i="8"/>
  <c r="BL152" i="8"/>
  <c r="BM152" i="8"/>
  <c r="BN152" i="8"/>
  <c r="BO152" i="8"/>
  <c r="BP152" i="8"/>
  <c r="BQ152" i="8"/>
  <c r="BJ153" i="8"/>
  <c r="BK153" i="8"/>
  <c r="BL153" i="8"/>
  <c r="BM153" i="8"/>
  <c r="BN153" i="8"/>
  <c r="BO153" i="8"/>
  <c r="BP153" i="8"/>
  <c r="BQ153" i="8"/>
  <c r="BJ154" i="8"/>
  <c r="BK154" i="8"/>
  <c r="BL154" i="8"/>
  <c r="BM154" i="8"/>
  <c r="BN154" i="8"/>
  <c r="BO154" i="8"/>
  <c r="BP154" i="8"/>
  <c r="BQ154" i="8"/>
  <c r="BJ155" i="8"/>
  <c r="BK155" i="8"/>
  <c r="BL155" i="8"/>
  <c r="BM155" i="8"/>
  <c r="BN155" i="8"/>
  <c r="BO155" i="8"/>
  <c r="BP155" i="8"/>
  <c r="BQ155" i="8"/>
  <c r="BJ156" i="8"/>
  <c r="BK156" i="8"/>
  <c r="BL156" i="8"/>
  <c r="BM156" i="8"/>
  <c r="BN156" i="8"/>
  <c r="BO156" i="8"/>
  <c r="BP156" i="8"/>
  <c r="BQ156" i="8"/>
  <c r="BJ157" i="8"/>
  <c r="BK157" i="8"/>
  <c r="BL157" i="8"/>
  <c r="BM157" i="8"/>
  <c r="BN157" i="8"/>
  <c r="BO157" i="8"/>
  <c r="BP157" i="8"/>
  <c r="BQ157" i="8"/>
  <c r="BJ158" i="8"/>
  <c r="BK158" i="8"/>
  <c r="BL158" i="8"/>
  <c r="BM158" i="8"/>
  <c r="BN158" i="8"/>
  <c r="BO158" i="8"/>
  <c r="BP158" i="8"/>
  <c r="BQ158" i="8"/>
  <c r="BJ159" i="8"/>
  <c r="BK159" i="8"/>
  <c r="BL159" i="8"/>
  <c r="BM159" i="8"/>
  <c r="BN159" i="8"/>
  <c r="BO159" i="8"/>
  <c r="BP159" i="8"/>
  <c r="BQ159" i="8"/>
  <c r="BJ160" i="8"/>
  <c r="BK160" i="8"/>
  <c r="BL160" i="8"/>
  <c r="BM160" i="8"/>
  <c r="BN160" i="8"/>
  <c r="BO160" i="8"/>
  <c r="BP160" i="8"/>
  <c r="BQ160" i="8"/>
  <c r="BJ161" i="8"/>
  <c r="BK161" i="8"/>
  <c r="BL161" i="8"/>
  <c r="BM161" i="8"/>
  <c r="BN161" i="8"/>
  <c r="BO161" i="8"/>
  <c r="BP161" i="8"/>
  <c r="BQ161" i="8"/>
  <c r="BJ162" i="8"/>
  <c r="BK162" i="8"/>
  <c r="BL162" i="8"/>
  <c r="BM162" i="8"/>
  <c r="BN162" i="8"/>
  <c r="BO162" i="8"/>
  <c r="BP162" i="8"/>
  <c r="BQ162" i="8"/>
  <c r="BJ163" i="8"/>
  <c r="BK163" i="8"/>
  <c r="BL163" i="8"/>
  <c r="BM163" i="8"/>
  <c r="BN163" i="8"/>
  <c r="BO163" i="8"/>
  <c r="BP163" i="8"/>
  <c r="BQ163" i="8"/>
  <c r="BJ164" i="8"/>
  <c r="BK164" i="8"/>
  <c r="BL164" i="8"/>
  <c r="BM164" i="8"/>
  <c r="BN164" i="8"/>
  <c r="BO164" i="8"/>
  <c r="BP164" i="8"/>
  <c r="BQ164" i="8"/>
  <c r="BJ165" i="8"/>
  <c r="BK165" i="8"/>
  <c r="BL165" i="8"/>
  <c r="BM165" i="8"/>
  <c r="BN165" i="8"/>
  <c r="BO165" i="8"/>
  <c r="BP165" i="8"/>
  <c r="BQ165" i="8"/>
  <c r="BJ166" i="8"/>
  <c r="BK166" i="8"/>
  <c r="BL166" i="8"/>
  <c r="BM166" i="8"/>
  <c r="BN166" i="8"/>
  <c r="BO166" i="8"/>
  <c r="BP166" i="8"/>
  <c r="BQ166" i="8"/>
  <c r="BJ167" i="8"/>
  <c r="BK167" i="8"/>
  <c r="BL167" i="8"/>
  <c r="BM167" i="8"/>
  <c r="BN167" i="8"/>
  <c r="BO167" i="8"/>
  <c r="BP167" i="8"/>
  <c r="BQ167" i="8"/>
  <c r="BJ168" i="8"/>
  <c r="BK168" i="8"/>
  <c r="BL168" i="8"/>
  <c r="BM168" i="8"/>
  <c r="BN168" i="8"/>
  <c r="BO168" i="8"/>
  <c r="BP168" i="8"/>
  <c r="BQ168" i="8"/>
  <c r="BJ169" i="8"/>
  <c r="BK169" i="8"/>
  <c r="BL169" i="8"/>
  <c r="BM169" i="8"/>
  <c r="BN169" i="8"/>
  <c r="BO169" i="8"/>
  <c r="BP169" i="8"/>
  <c r="BQ169" i="8"/>
  <c r="BJ170" i="8"/>
  <c r="BK170" i="8"/>
  <c r="BL170" i="8"/>
  <c r="BM170" i="8"/>
  <c r="BN170" i="8"/>
  <c r="BO170" i="8"/>
  <c r="BP170" i="8"/>
  <c r="BQ170" i="8"/>
  <c r="BJ171" i="8"/>
  <c r="BK171" i="8"/>
  <c r="BL171" i="8"/>
  <c r="BM171" i="8"/>
  <c r="BN171" i="8"/>
  <c r="BO171" i="8"/>
  <c r="BP171" i="8"/>
  <c r="BQ171" i="8"/>
  <c r="BJ172" i="8"/>
  <c r="BK172" i="8"/>
  <c r="BL172" i="8"/>
  <c r="BM172" i="8"/>
  <c r="BN172" i="8"/>
  <c r="BO172" i="8"/>
  <c r="BP172" i="8"/>
  <c r="BQ172" i="8"/>
  <c r="BJ173" i="8"/>
  <c r="BK173" i="8"/>
  <c r="BL173" i="8"/>
  <c r="BM173" i="8"/>
  <c r="BN173" i="8"/>
  <c r="BO173" i="8"/>
  <c r="BP173" i="8"/>
  <c r="BQ173" i="8"/>
  <c r="BJ174" i="8"/>
  <c r="BK174" i="8"/>
  <c r="BL174" i="8"/>
  <c r="BM174" i="8"/>
  <c r="BN174" i="8"/>
  <c r="BO174" i="8"/>
  <c r="BP174" i="8"/>
  <c r="BQ174" i="8"/>
  <c r="BJ175" i="8"/>
  <c r="BK175" i="8"/>
  <c r="BL175" i="8"/>
  <c r="BM175" i="8"/>
  <c r="BN175" i="8"/>
  <c r="BO175" i="8"/>
  <c r="BP175" i="8"/>
  <c r="BQ175" i="8"/>
  <c r="BJ176" i="8"/>
  <c r="BK176" i="8"/>
  <c r="BL176" i="8"/>
  <c r="BM176" i="8"/>
  <c r="BN176" i="8"/>
  <c r="BO176" i="8"/>
  <c r="BP176" i="8"/>
  <c r="BQ176" i="8"/>
  <c r="BJ177" i="8"/>
  <c r="BK177" i="8"/>
  <c r="BL177" i="8"/>
  <c r="BM177" i="8"/>
  <c r="BN177" i="8"/>
  <c r="BO177" i="8"/>
  <c r="BP177" i="8"/>
  <c r="BQ177" i="8"/>
  <c r="BJ178" i="8"/>
  <c r="BK178" i="8"/>
  <c r="BL178" i="8"/>
  <c r="BM178" i="8"/>
  <c r="BN178" i="8"/>
  <c r="BO178" i="8"/>
  <c r="BP178" i="8"/>
  <c r="BQ178" i="8"/>
  <c r="BJ179" i="8"/>
  <c r="BK179" i="8"/>
  <c r="BL179" i="8"/>
  <c r="BM179" i="8"/>
  <c r="BN179" i="8"/>
  <c r="BO179" i="8"/>
  <c r="BP179" i="8"/>
  <c r="BQ179" i="8"/>
  <c r="BJ180" i="8"/>
  <c r="BK180" i="8"/>
  <c r="BL180" i="8"/>
  <c r="BM180" i="8"/>
  <c r="BN180" i="8"/>
  <c r="BO180" i="8"/>
  <c r="BP180" i="8"/>
  <c r="BQ180" i="8"/>
  <c r="BJ181" i="8"/>
  <c r="BK181" i="8"/>
  <c r="BL181" i="8"/>
  <c r="BM181" i="8"/>
  <c r="BN181" i="8"/>
  <c r="BO181" i="8"/>
  <c r="BP181" i="8"/>
  <c r="BQ181" i="8"/>
  <c r="BJ182" i="8"/>
  <c r="BK182" i="8"/>
  <c r="BL182" i="8"/>
  <c r="BM182" i="8"/>
  <c r="BN182" i="8"/>
  <c r="BO182" i="8"/>
  <c r="BP182" i="8"/>
  <c r="BQ182" i="8"/>
  <c r="BJ183" i="8"/>
  <c r="BK183" i="8"/>
  <c r="BL183" i="8"/>
  <c r="BM183" i="8"/>
  <c r="BN183" i="8"/>
  <c r="BO183" i="8"/>
  <c r="BP183" i="8"/>
  <c r="BQ183" i="8"/>
  <c r="BJ184" i="8"/>
  <c r="BK184" i="8"/>
  <c r="BL184" i="8"/>
  <c r="BM184" i="8"/>
  <c r="BN184" i="8"/>
  <c r="BO184" i="8"/>
  <c r="BP184" i="8"/>
  <c r="BQ184" i="8"/>
  <c r="BJ185" i="8"/>
  <c r="BK185" i="8"/>
  <c r="BL185" i="8"/>
  <c r="BM185" i="8"/>
  <c r="BN185" i="8"/>
  <c r="BO185" i="8"/>
  <c r="BP185" i="8"/>
  <c r="BQ185" i="8"/>
  <c r="BJ186" i="8"/>
  <c r="BK186" i="8"/>
  <c r="BL186" i="8"/>
  <c r="BM186" i="8"/>
  <c r="BN186" i="8"/>
  <c r="BO186" i="8"/>
  <c r="BP186" i="8"/>
  <c r="BQ186" i="8"/>
  <c r="BJ187" i="8"/>
  <c r="BK187" i="8"/>
  <c r="BL187" i="8"/>
  <c r="BM187" i="8"/>
  <c r="BN187" i="8"/>
  <c r="BO187" i="8"/>
  <c r="BP187" i="8"/>
  <c r="BQ187" i="8"/>
  <c r="BJ188" i="8"/>
  <c r="BK188" i="8"/>
  <c r="BL188" i="8"/>
  <c r="BM188" i="8"/>
  <c r="BN188" i="8"/>
  <c r="BO188" i="8"/>
  <c r="BP188" i="8"/>
  <c r="BQ188" i="8"/>
  <c r="BJ189" i="8"/>
  <c r="BK189" i="8"/>
  <c r="BL189" i="8"/>
  <c r="BM189" i="8"/>
  <c r="BN189" i="8"/>
  <c r="BO189" i="8"/>
  <c r="BP189" i="8"/>
  <c r="BQ189" i="8"/>
  <c r="BJ190" i="8"/>
  <c r="BK190" i="8"/>
  <c r="BL190" i="8"/>
  <c r="BM190" i="8"/>
  <c r="BN190" i="8"/>
  <c r="BO190" i="8"/>
  <c r="BP190" i="8"/>
  <c r="BQ190" i="8"/>
  <c r="BJ191" i="8"/>
  <c r="BK191" i="8"/>
  <c r="BL191" i="8"/>
  <c r="BM191" i="8"/>
  <c r="BN191" i="8"/>
  <c r="BO191" i="8"/>
  <c r="BP191" i="8"/>
  <c r="BQ191" i="8"/>
  <c r="BJ192" i="8"/>
  <c r="BK192" i="8"/>
  <c r="BL192" i="8"/>
  <c r="BM192" i="8"/>
  <c r="BN192" i="8"/>
  <c r="BO192" i="8"/>
  <c r="BP192" i="8"/>
  <c r="BQ192" i="8"/>
  <c r="BJ193" i="8"/>
  <c r="BK193" i="8"/>
  <c r="BL193" i="8"/>
  <c r="BM193" i="8"/>
  <c r="BN193" i="8"/>
  <c r="BO193" i="8"/>
  <c r="BP193" i="8"/>
  <c r="BQ193" i="8"/>
  <c r="BJ194" i="8"/>
  <c r="BK194" i="8"/>
  <c r="BL194" i="8"/>
  <c r="BM194" i="8"/>
  <c r="BN194" i="8"/>
  <c r="BO194" i="8"/>
  <c r="BP194" i="8"/>
  <c r="BQ194" i="8"/>
  <c r="BJ195" i="8"/>
  <c r="BK195" i="8"/>
  <c r="BL195" i="8"/>
  <c r="BM195" i="8"/>
  <c r="BN195" i="8"/>
  <c r="BO195" i="8"/>
  <c r="BP195" i="8"/>
  <c r="BQ195" i="8"/>
  <c r="BJ196" i="8"/>
  <c r="BK196" i="8"/>
  <c r="BL196" i="8"/>
  <c r="BM196" i="8"/>
  <c r="BN196" i="8"/>
  <c r="BO196" i="8"/>
  <c r="BP196" i="8"/>
  <c r="BQ196" i="8"/>
  <c r="BJ197" i="8"/>
  <c r="BK197" i="8"/>
  <c r="BL197" i="8"/>
  <c r="BM197" i="8"/>
  <c r="BN197" i="8"/>
  <c r="BO197" i="8"/>
  <c r="BP197" i="8"/>
  <c r="BQ197" i="8"/>
  <c r="BJ198" i="8"/>
  <c r="BK198" i="8"/>
  <c r="BL198" i="8"/>
  <c r="BM198" i="8"/>
  <c r="BN198" i="8"/>
  <c r="BO198" i="8"/>
  <c r="BP198" i="8"/>
  <c r="BQ198" i="8"/>
  <c r="BJ199" i="8"/>
  <c r="BK199" i="8"/>
  <c r="BL199" i="8"/>
  <c r="BM199" i="8"/>
  <c r="BN199" i="8"/>
  <c r="BO199" i="8"/>
  <c r="BP199" i="8"/>
  <c r="BQ199" i="8"/>
  <c r="BJ200" i="8"/>
  <c r="BK200" i="8"/>
  <c r="BL200" i="8"/>
  <c r="BM200" i="8"/>
  <c r="BN200" i="8"/>
  <c r="BO200" i="8"/>
  <c r="BP200" i="8"/>
  <c r="BQ200" i="8"/>
  <c r="BJ201" i="8"/>
  <c r="BK201" i="8"/>
  <c r="BL201" i="8"/>
  <c r="BM201" i="8"/>
  <c r="BN201" i="8"/>
  <c r="BO201" i="8"/>
  <c r="BP201" i="8"/>
  <c r="BQ201" i="8"/>
  <c r="BJ202" i="8"/>
  <c r="BK202" i="8"/>
  <c r="BL202" i="8"/>
  <c r="BM202" i="8"/>
  <c r="BN202" i="8"/>
  <c r="BO202" i="8"/>
  <c r="BP202" i="8"/>
  <c r="BQ202" i="8"/>
  <c r="BJ203" i="8"/>
  <c r="BK203" i="8"/>
  <c r="BL203" i="8"/>
  <c r="BM203" i="8"/>
  <c r="BN203" i="8"/>
  <c r="BO203" i="8"/>
  <c r="BP203" i="8"/>
  <c r="BQ203" i="8"/>
  <c r="BJ204" i="8"/>
  <c r="BK204" i="8"/>
  <c r="BL204" i="8"/>
  <c r="BM204" i="8"/>
  <c r="BN204" i="8"/>
  <c r="BO204" i="8"/>
  <c r="BP204" i="8"/>
  <c r="BQ204" i="8"/>
  <c r="BJ205" i="8"/>
  <c r="BK205" i="8"/>
  <c r="BL205" i="8"/>
  <c r="BM205" i="8"/>
  <c r="BN205" i="8"/>
  <c r="BO205" i="8"/>
  <c r="BP205" i="8"/>
  <c r="BQ205" i="8"/>
  <c r="BJ206" i="8"/>
  <c r="BK206" i="8"/>
  <c r="BL206" i="8"/>
  <c r="BM206" i="8"/>
  <c r="BN206" i="8"/>
  <c r="BO206" i="8"/>
  <c r="BP206" i="8"/>
  <c r="BQ206" i="8"/>
  <c r="BJ207" i="8"/>
  <c r="BK207" i="8"/>
  <c r="BL207" i="8"/>
  <c r="BM207" i="8"/>
  <c r="BN207" i="8"/>
  <c r="BO207" i="8"/>
  <c r="BP207" i="8"/>
  <c r="BQ207" i="8"/>
  <c r="BJ208" i="8"/>
  <c r="BK208" i="8"/>
  <c r="BL208" i="8"/>
  <c r="BM208" i="8"/>
  <c r="BN208" i="8"/>
  <c r="BO208" i="8"/>
  <c r="BP208" i="8"/>
  <c r="BQ208" i="8"/>
  <c r="BJ209" i="8"/>
  <c r="BK209" i="8"/>
  <c r="BL209" i="8"/>
  <c r="BM209" i="8"/>
  <c r="BN209" i="8"/>
  <c r="BO209" i="8"/>
  <c r="BP209" i="8"/>
  <c r="BQ209" i="8"/>
  <c r="BJ210" i="8"/>
  <c r="BK210" i="8"/>
  <c r="BL210" i="8"/>
  <c r="BM210" i="8"/>
  <c r="BN210" i="8"/>
  <c r="BO210" i="8"/>
  <c r="BP210" i="8"/>
  <c r="BQ210" i="8"/>
  <c r="BJ211" i="8"/>
  <c r="BK211" i="8"/>
  <c r="BL211" i="8"/>
  <c r="BM211" i="8"/>
  <c r="BN211" i="8"/>
  <c r="BO211" i="8"/>
  <c r="BP211" i="8"/>
  <c r="BQ211" i="8"/>
  <c r="BJ212" i="8"/>
  <c r="BK212" i="8"/>
  <c r="BL212" i="8"/>
  <c r="BM212" i="8"/>
  <c r="BN212" i="8"/>
  <c r="BO212" i="8"/>
  <c r="BP212" i="8"/>
  <c r="BQ212" i="8"/>
  <c r="BJ213" i="8"/>
  <c r="BK213" i="8"/>
  <c r="BL213" i="8"/>
  <c r="BM213" i="8"/>
  <c r="BN213" i="8"/>
  <c r="BO213" i="8"/>
  <c r="BP213" i="8"/>
  <c r="BQ213" i="8"/>
  <c r="BJ214" i="8"/>
  <c r="BK214" i="8"/>
  <c r="BL214" i="8"/>
  <c r="BM214" i="8"/>
  <c r="BN214" i="8"/>
  <c r="BO214" i="8"/>
  <c r="BP214" i="8"/>
  <c r="BQ214" i="8"/>
  <c r="BK5" i="8"/>
  <c r="BL5" i="8"/>
  <c r="BM5" i="8"/>
  <c r="BN5" i="8"/>
  <c r="BO5" i="8"/>
  <c r="BP5" i="8"/>
  <c r="BQ5" i="8"/>
  <c r="BJ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5" i="8"/>
  <c r="A6" i="8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199" i="7" s="1"/>
  <c r="A200" i="7" s="1"/>
  <c r="A201" i="7" s="1"/>
  <c r="A202" i="7" s="1"/>
  <c r="A24" i="6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8" i="3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8" i="1"/>
  <c r="A9" i="1" s="1"/>
  <c r="A10" i="1" s="1"/>
  <c r="S69" i="25" l="1"/>
  <c r="S92" i="25"/>
  <c r="S28" i="25"/>
  <c r="S83" i="25"/>
  <c r="S19" i="25"/>
  <c r="S82" i="25"/>
  <c r="S18" i="25"/>
  <c r="S102" i="25"/>
  <c r="S61" i="25"/>
  <c r="S86" i="25"/>
  <c r="S84" i="25"/>
  <c r="S20" i="25"/>
  <c r="S75" i="25"/>
  <c r="S11" i="25"/>
  <c r="S74" i="25"/>
  <c r="S10" i="25"/>
  <c r="S105" i="25"/>
  <c r="S41" i="25"/>
  <c r="S128" i="25"/>
  <c r="S64" i="25"/>
  <c r="S103" i="25"/>
  <c r="S39" i="25"/>
  <c r="S14" i="25"/>
  <c r="S117" i="25"/>
  <c r="S53" i="25"/>
  <c r="S54" i="25"/>
  <c r="S76" i="25"/>
  <c r="S12" i="25"/>
  <c r="S125" i="25"/>
  <c r="S67" i="25"/>
  <c r="S109" i="25"/>
  <c r="S45" i="25"/>
  <c r="S30" i="25"/>
  <c r="S68" i="25"/>
  <c r="S118" i="25"/>
  <c r="S123" i="25"/>
  <c r="S59" i="25"/>
  <c r="S101" i="25"/>
  <c r="S37" i="25"/>
  <c r="S124" i="25"/>
  <c r="S60" i="25"/>
  <c r="S70" i="25"/>
  <c r="S115" i="25"/>
  <c r="S51" i="25"/>
  <c r="S93" i="25"/>
  <c r="S29" i="25"/>
  <c r="S116" i="25"/>
  <c r="S52" i="25"/>
  <c r="S46" i="25"/>
  <c r="S85" i="25"/>
  <c r="S21" i="25"/>
  <c r="S108" i="25"/>
  <c r="S44" i="25"/>
  <c r="S6" i="25"/>
  <c r="S99" i="25"/>
  <c r="S35" i="25"/>
  <c r="S98" i="25"/>
  <c r="S34" i="25"/>
  <c r="S129" i="25"/>
  <c r="S65" i="25"/>
  <c r="S110" i="25"/>
  <c r="S88" i="25"/>
  <c r="S24" i="25"/>
  <c r="S127" i="25"/>
  <c r="S63" i="25"/>
  <c r="S90" i="25"/>
  <c r="S97" i="25"/>
  <c r="S17" i="25"/>
  <c r="S120" i="25"/>
  <c r="S40" i="25"/>
  <c r="S79" i="25"/>
  <c r="S113" i="25"/>
  <c r="S107" i="25"/>
  <c r="S66" i="25"/>
  <c r="S89" i="25"/>
  <c r="S9" i="25"/>
  <c r="S112" i="25"/>
  <c r="S32" i="25"/>
  <c r="S71" i="25"/>
  <c r="S7" i="25"/>
  <c r="S100" i="25"/>
  <c r="S91" i="25"/>
  <c r="S58" i="25"/>
  <c r="S81" i="25"/>
  <c r="S62" i="25"/>
  <c r="S104" i="25"/>
  <c r="S16" i="25"/>
  <c r="S55" i="25"/>
  <c r="S25" i="25"/>
  <c r="S36" i="25"/>
  <c r="S43" i="25"/>
  <c r="S50" i="25"/>
  <c r="S73" i="25"/>
  <c r="S38" i="25"/>
  <c r="S96" i="25"/>
  <c r="S8" i="25"/>
  <c r="S47" i="25"/>
  <c r="S77" i="25"/>
  <c r="S27" i="25"/>
  <c r="S130" i="25"/>
  <c r="S42" i="25"/>
  <c r="S57" i="25"/>
  <c r="S80" i="25"/>
  <c r="S119" i="25"/>
  <c r="S31" i="25"/>
  <c r="S13" i="25"/>
  <c r="S122" i="25"/>
  <c r="S26" i="25"/>
  <c r="S49" i="25"/>
  <c r="S72" i="25"/>
  <c r="S126" i="25"/>
  <c r="S111" i="25"/>
  <c r="S23" i="25"/>
  <c r="S48" i="25"/>
  <c r="S22" i="25"/>
  <c r="S87" i="25"/>
  <c r="S114" i="25"/>
  <c r="S94" i="25"/>
  <c r="S121" i="25"/>
  <c r="S33" i="25"/>
  <c r="S56" i="25"/>
  <c r="S78" i="25"/>
  <c r="S95" i="25"/>
  <c r="S15" i="25"/>
  <c r="S106" i="25"/>
  <c r="S5" i="25"/>
  <c r="G217" i="25"/>
  <c r="G216" i="25"/>
  <c r="H216" i="25"/>
  <c r="H217" i="25"/>
  <c r="I216" i="25"/>
  <c r="I217" i="25"/>
  <c r="J216" i="25"/>
  <c r="J217" i="25"/>
  <c r="H217" i="12"/>
  <c r="M217" i="12"/>
  <c r="AJ217" i="12"/>
  <c r="K217" i="12"/>
  <c r="AA217" i="12"/>
  <c r="AM217" i="12"/>
  <c r="AB217" i="12"/>
  <c r="N217" i="12"/>
  <c r="L217" i="12"/>
  <c r="AK217" i="12"/>
  <c r="J217" i="12"/>
  <c r="Y217" i="12"/>
  <c r="AL217" i="12"/>
  <c r="BE175" i="10"/>
  <c r="BE179" i="10"/>
  <c r="BE183" i="10"/>
  <c r="BE187" i="10"/>
  <c r="BE84" i="10"/>
  <c r="BE88" i="10"/>
  <c r="BE92" i="10"/>
  <c r="BE216" i="10"/>
  <c r="BE18" i="10"/>
  <c r="BE168" i="10"/>
  <c r="BE172" i="10"/>
  <c r="BE176" i="10"/>
  <c r="BE180" i="10"/>
  <c r="BE184" i="10"/>
  <c r="BE188" i="10"/>
  <c r="BE22" i="10"/>
  <c r="BE26" i="10"/>
  <c r="BE54" i="10"/>
  <c r="BE70" i="10"/>
  <c r="AN193" i="10"/>
  <c r="AN129" i="10"/>
  <c r="AN65" i="10"/>
  <c r="W211" i="10"/>
  <c r="W147" i="10"/>
  <c r="W83" i="10"/>
  <c r="W19" i="10"/>
  <c r="W219" i="10"/>
  <c r="AN185" i="10"/>
  <c r="AN121" i="10"/>
  <c r="AN57" i="10"/>
  <c r="W203" i="10"/>
  <c r="W139" i="10"/>
  <c r="W75" i="10"/>
  <c r="AN177" i="10"/>
  <c r="AN113" i="10"/>
  <c r="AN49" i="10"/>
  <c r="W195" i="10"/>
  <c r="W131" i="10"/>
  <c r="W67" i="10"/>
  <c r="W91" i="10"/>
  <c r="AN169" i="10"/>
  <c r="AN105" i="10"/>
  <c r="AN41" i="10"/>
  <c r="W187" i="10"/>
  <c r="W123" i="10"/>
  <c r="W59" i="10"/>
  <c r="W155" i="10"/>
  <c r="W27" i="10"/>
  <c r="BE9" i="9"/>
  <c r="BE13" i="9"/>
  <c r="AN225" i="10"/>
  <c r="AN161" i="10"/>
  <c r="AN97" i="10"/>
  <c r="AN33" i="10"/>
  <c r="W179" i="10"/>
  <c r="W115" i="10"/>
  <c r="W51" i="10"/>
  <c r="AN217" i="10"/>
  <c r="AN153" i="10"/>
  <c r="AN89" i="10"/>
  <c r="AN25" i="10"/>
  <c r="W171" i="10"/>
  <c r="W107" i="10"/>
  <c r="W43" i="10"/>
  <c r="AN209" i="10"/>
  <c r="AN145" i="10"/>
  <c r="AN81" i="10"/>
  <c r="W17" i="10"/>
  <c r="W163" i="10"/>
  <c r="W99" i="10"/>
  <c r="W35" i="10"/>
  <c r="BE62" i="10"/>
  <c r="BE73" i="10"/>
  <c r="BE77" i="10"/>
  <c r="AN224" i="10"/>
  <c r="AN216" i="10"/>
  <c r="AN208" i="10"/>
  <c r="AN200" i="10"/>
  <c r="AN192" i="10"/>
  <c r="AN184" i="10"/>
  <c r="AN176" i="10"/>
  <c r="AN168" i="10"/>
  <c r="AN160" i="10"/>
  <c r="AN152" i="10"/>
  <c r="AN144" i="10"/>
  <c r="AN136" i="10"/>
  <c r="AN128" i="10"/>
  <c r="AN120" i="10"/>
  <c r="AN112" i="10"/>
  <c r="AN104" i="10"/>
  <c r="AN96" i="10"/>
  <c r="AN88" i="10"/>
  <c r="AN80" i="10"/>
  <c r="AN72" i="10"/>
  <c r="AN64" i="10"/>
  <c r="AN56" i="10"/>
  <c r="AN48" i="10"/>
  <c r="AN40" i="10"/>
  <c r="AN32" i="10"/>
  <c r="AN24" i="10"/>
  <c r="W226" i="10"/>
  <c r="W218" i="10"/>
  <c r="W210" i="10"/>
  <c r="W202" i="10"/>
  <c r="W194" i="10"/>
  <c r="W186" i="10"/>
  <c r="W178" i="10"/>
  <c r="W170" i="10"/>
  <c r="W162" i="10"/>
  <c r="W154" i="10"/>
  <c r="W146" i="10"/>
  <c r="W138" i="10"/>
  <c r="W130" i="10"/>
  <c r="W122" i="10"/>
  <c r="W114" i="10"/>
  <c r="W106" i="10"/>
  <c r="W98" i="10"/>
  <c r="W90" i="10"/>
  <c r="W82" i="10"/>
  <c r="W74" i="10"/>
  <c r="W66" i="10"/>
  <c r="W58" i="10"/>
  <c r="W50" i="10"/>
  <c r="W42" i="10"/>
  <c r="W34" i="10"/>
  <c r="W26" i="10"/>
  <c r="W18" i="10"/>
  <c r="BE12" i="9"/>
  <c r="BE20" i="9"/>
  <c r="BE28" i="9"/>
  <c r="BE36" i="9"/>
  <c r="BE44" i="9"/>
  <c r="BE52" i="9"/>
  <c r="BE60" i="9"/>
  <c r="BE68" i="9"/>
  <c r="BE76" i="9"/>
  <c r="BE84" i="9"/>
  <c r="BE92" i="9"/>
  <c r="BE100" i="9"/>
  <c r="BE108" i="9"/>
  <c r="BE116" i="9"/>
  <c r="BE124" i="9"/>
  <c r="BE132" i="9"/>
  <c r="BE140" i="9"/>
  <c r="BE148" i="9"/>
  <c r="BE156" i="9"/>
  <c r="BE164" i="9"/>
  <c r="BE172" i="9"/>
  <c r="BE188" i="9"/>
  <c r="BE196" i="9"/>
  <c r="BE204" i="9"/>
  <c r="BE51" i="10"/>
  <c r="BE81" i="10"/>
  <c r="BE85" i="10"/>
  <c r="AN223" i="10"/>
  <c r="AN215" i="10"/>
  <c r="AN207" i="10"/>
  <c r="AN199" i="10"/>
  <c r="AN191" i="10"/>
  <c r="AN183" i="10"/>
  <c r="AN175" i="10"/>
  <c r="AN167" i="10"/>
  <c r="AN159" i="10"/>
  <c r="AN151" i="10"/>
  <c r="AN143" i="10"/>
  <c r="AN135" i="10"/>
  <c r="AN127" i="10"/>
  <c r="AN119" i="10"/>
  <c r="AN111" i="10"/>
  <c r="AN103" i="10"/>
  <c r="AN95" i="10"/>
  <c r="AN87" i="10"/>
  <c r="AN79" i="10"/>
  <c r="AN71" i="10"/>
  <c r="AN63" i="10"/>
  <c r="AN55" i="10"/>
  <c r="AN47" i="10"/>
  <c r="AN39" i="10"/>
  <c r="AN31" i="10"/>
  <c r="AN23" i="10"/>
  <c r="AN222" i="10"/>
  <c r="AN214" i="10"/>
  <c r="AN206" i="10"/>
  <c r="AN198" i="10"/>
  <c r="AN190" i="10"/>
  <c r="AN182" i="10"/>
  <c r="AN174" i="10"/>
  <c r="AN166" i="10"/>
  <c r="AN158" i="10"/>
  <c r="AN150" i="10"/>
  <c r="AN142" i="10"/>
  <c r="AN134" i="10"/>
  <c r="AN126" i="10"/>
  <c r="AN118" i="10"/>
  <c r="AN110" i="10"/>
  <c r="AN102" i="10"/>
  <c r="AN94" i="10"/>
  <c r="AN86" i="10"/>
  <c r="AN78" i="10"/>
  <c r="AN70" i="10"/>
  <c r="AN62" i="10"/>
  <c r="AN54" i="10"/>
  <c r="AN46" i="10"/>
  <c r="AN38" i="10"/>
  <c r="AN30" i="10"/>
  <c r="AN22" i="10"/>
  <c r="AN221" i="10"/>
  <c r="AN213" i="10"/>
  <c r="AN205" i="10"/>
  <c r="AN197" i="10"/>
  <c r="AN189" i="10"/>
  <c r="AN181" i="10"/>
  <c r="AN173" i="10"/>
  <c r="AN165" i="10"/>
  <c r="AN157" i="10"/>
  <c r="AN149" i="10"/>
  <c r="AN141" i="10"/>
  <c r="AN133" i="10"/>
  <c r="AN125" i="10"/>
  <c r="AN117" i="10"/>
  <c r="AN109" i="10"/>
  <c r="AN101" i="10"/>
  <c r="AN93" i="10"/>
  <c r="AN85" i="10"/>
  <c r="AN77" i="10"/>
  <c r="AN69" i="10"/>
  <c r="AN61" i="10"/>
  <c r="AN53" i="10"/>
  <c r="AN45" i="10"/>
  <c r="AN37" i="10"/>
  <c r="AN29" i="10"/>
  <c r="AN21" i="10"/>
  <c r="BE56" i="10"/>
  <c r="BE74" i="10"/>
  <c r="BE221" i="10"/>
  <c r="AN220" i="10"/>
  <c r="AN212" i="10"/>
  <c r="AN204" i="10"/>
  <c r="AN196" i="10"/>
  <c r="AN188" i="10"/>
  <c r="AN180" i="10"/>
  <c r="AN172" i="10"/>
  <c r="AN164" i="10"/>
  <c r="AN156" i="10"/>
  <c r="AN148" i="10"/>
  <c r="AN140" i="10"/>
  <c r="AN132" i="10"/>
  <c r="AN124" i="10"/>
  <c r="AN116" i="10"/>
  <c r="AN108" i="10"/>
  <c r="AN100" i="10"/>
  <c r="AN92" i="10"/>
  <c r="AN84" i="10"/>
  <c r="AN76" i="10"/>
  <c r="AN68" i="10"/>
  <c r="AN60" i="10"/>
  <c r="AN52" i="10"/>
  <c r="AN44" i="10"/>
  <c r="AN36" i="10"/>
  <c r="AN28" i="10"/>
  <c r="AN20" i="10"/>
  <c r="BE10" i="9"/>
  <c r="BE26" i="9"/>
  <c r="BE38" i="9"/>
  <c r="BE42" i="9"/>
  <c r="BE58" i="9"/>
  <c r="BE130" i="9"/>
  <c r="BE134" i="9"/>
  <c r="BE142" i="9"/>
  <c r="BE146" i="9"/>
  <c r="BE174" i="9"/>
  <c r="BE182" i="9"/>
  <c r="BE190" i="9"/>
  <c r="BE202" i="9"/>
  <c r="BE206" i="9"/>
  <c r="BE36" i="10"/>
  <c r="BE40" i="10"/>
  <c r="BE44" i="10"/>
  <c r="BE48" i="10"/>
  <c r="BE53" i="10"/>
  <c r="BE82" i="10"/>
  <c r="BE86" i="10"/>
  <c r="BE87" i="10"/>
  <c r="BE218" i="10"/>
  <c r="BE57" i="10"/>
  <c r="BE61" i="10"/>
  <c r="BE72" i="10"/>
  <c r="BE90" i="10"/>
  <c r="BE91" i="10"/>
  <c r="BE30" i="10"/>
  <c r="BE34" i="10"/>
  <c r="BE38" i="10"/>
  <c r="BE42" i="10"/>
  <c r="BE46" i="10"/>
  <c r="BE50" i="10"/>
  <c r="BE94" i="10"/>
  <c r="BE98" i="10"/>
  <c r="BE102" i="10"/>
  <c r="BE106" i="10"/>
  <c r="BE110" i="10"/>
  <c r="BE114" i="10"/>
  <c r="BE118" i="10"/>
  <c r="BE122" i="10"/>
  <c r="BE126" i="10"/>
  <c r="BE130" i="10"/>
  <c r="BE134" i="10"/>
  <c r="BE138" i="10"/>
  <c r="BE142" i="10"/>
  <c r="BE146" i="10"/>
  <c r="BE150" i="10"/>
  <c r="BE154" i="10"/>
  <c r="BE158" i="10"/>
  <c r="BE162" i="10"/>
  <c r="BE166" i="10"/>
  <c r="BE170" i="10"/>
  <c r="BE174" i="10"/>
  <c r="BE178" i="10"/>
  <c r="BE182" i="10"/>
  <c r="BE186" i="10"/>
  <c r="BE190" i="10"/>
  <c r="BE194" i="10"/>
  <c r="BE198" i="10"/>
  <c r="BE202" i="10"/>
  <c r="BE206" i="10"/>
  <c r="BE210" i="10"/>
  <c r="BE214" i="10"/>
  <c r="BE215" i="10"/>
  <c r="BE225" i="10"/>
  <c r="BE19" i="10"/>
  <c r="BE23" i="10"/>
  <c r="BE27" i="10"/>
  <c r="BE28" i="10"/>
  <c r="BE31" i="10"/>
  <c r="BE35" i="10"/>
  <c r="BE39" i="10"/>
  <c r="BE43" i="10"/>
  <c r="BE47" i="10"/>
  <c r="BE55" i="10"/>
  <c r="BE65" i="10"/>
  <c r="BE222" i="10"/>
  <c r="BE223" i="10"/>
  <c r="BE59" i="10"/>
  <c r="BE69" i="10"/>
  <c r="BE79" i="10"/>
  <c r="BE89" i="10"/>
  <c r="BE220" i="10"/>
  <c r="BE17" i="10"/>
  <c r="BE49" i="10"/>
  <c r="BE83" i="10"/>
  <c r="BE93" i="10"/>
  <c r="BE97" i="10"/>
  <c r="BE101" i="10"/>
  <c r="BE105" i="10"/>
  <c r="BE109" i="10"/>
  <c r="BE113" i="10"/>
  <c r="BE117" i="10"/>
  <c r="BE121" i="10"/>
  <c r="BE125" i="10"/>
  <c r="BE129" i="10"/>
  <c r="BE133" i="10"/>
  <c r="BE137" i="10"/>
  <c r="BE141" i="10"/>
  <c r="BE145" i="10"/>
  <c r="BE149" i="10"/>
  <c r="BE153" i="10"/>
  <c r="BE157" i="10"/>
  <c r="BE161" i="10"/>
  <c r="BE165" i="10"/>
  <c r="BE169" i="10"/>
  <c r="BE173" i="10"/>
  <c r="BE177" i="10"/>
  <c r="BE181" i="10"/>
  <c r="BE185" i="10"/>
  <c r="BE189" i="10"/>
  <c r="BE193" i="10"/>
  <c r="BE197" i="10"/>
  <c r="BE201" i="10"/>
  <c r="BE205" i="10"/>
  <c r="BE209" i="10"/>
  <c r="BE212" i="10"/>
  <c r="BE213" i="10"/>
  <c r="BE224" i="10"/>
  <c r="BE7" i="9"/>
  <c r="BE167" i="9"/>
  <c r="BE175" i="9"/>
  <c r="BE191" i="9"/>
  <c r="BE199" i="9"/>
  <c r="BE8" i="9"/>
  <c r="BE16" i="9"/>
  <c r="BE24" i="9"/>
  <c r="BE32" i="9"/>
  <c r="BE40" i="9"/>
  <c r="BE48" i="9"/>
  <c r="BE56" i="9"/>
  <c r="BE64" i="9"/>
  <c r="BE72" i="9"/>
  <c r="BE80" i="9"/>
  <c r="BE88" i="9"/>
  <c r="BE96" i="9"/>
  <c r="BE104" i="9"/>
  <c r="BE112" i="9"/>
  <c r="BE120" i="9"/>
  <c r="BE128" i="9"/>
  <c r="BE136" i="9"/>
  <c r="BE144" i="9"/>
  <c r="BE152" i="9"/>
  <c r="BE160" i="9"/>
  <c r="BE168" i="9"/>
  <c r="BE176" i="9"/>
  <c r="BE184" i="9"/>
  <c r="BE192" i="9"/>
  <c r="BE200" i="9"/>
  <c r="BE208" i="9"/>
  <c r="BE6" i="9"/>
  <c r="BE14" i="9"/>
  <c r="BE18" i="9"/>
  <c r="BE22" i="9"/>
  <c r="BE30" i="9"/>
  <c r="BE34" i="9"/>
  <c r="BE46" i="9"/>
  <c r="BE50" i="9"/>
  <c r="BE54" i="9"/>
  <c r="BE62" i="9"/>
  <c r="BE66" i="9"/>
  <c r="BE70" i="9"/>
  <c r="BE74" i="9"/>
  <c r="BE78" i="9"/>
  <c r="BE82" i="9"/>
  <c r="BE86" i="9"/>
  <c r="BE90" i="9"/>
  <c r="BE94" i="9"/>
  <c r="BE98" i="9"/>
  <c r="BE102" i="9"/>
  <c r="BE106" i="9"/>
  <c r="BE110" i="9"/>
  <c r="BE114" i="9"/>
  <c r="BE118" i="9"/>
  <c r="BE122" i="9"/>
  <c r="BE126" i="9"/>
  <c r="BE138" i="9"/>
  <c r="BE150" i="9"/>
  <c r="BE154" i="9"/>
  <c r="BE158" i="9"/>
  <c r="BE162" i="9"/>
  <c r="BE166" i="9"/>
  <c r="BE170" i="9"/>
  <c r="BE178" i="9"/>
  <c r="BE186" i="9"/>
  <c r="BE194" i="9"/>
  <c r="BE198" i="9"/>
  <c r="BE210" i="9"/>
  <c r="BE214" i="9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U117" i="25" l="1"/>
  <c r="U127" i="25"/>
  <c r="U120" i="25"/>
  <c r="U121" i="25"/>
  <c r="U115" i="25"/>
  <c r="U125" i="25"/>
  <c r="U119" i="25"/>
  <c r="U129" i="25"/>
  <c r="U113" i="25"/>
  <c r="U122" i="25"/>
  <c r="U105" i="25"/>
  <c r="U83" i="25"/>
  <c r="U67" i="25"/>
  <c r="U93" i="25"/>
  <c r="U87" i="25"/>
  <c r="U81" i="25"/>
  <c r="U75" i="25"/>
  <c r="U69" i="25"/>
  <c r="U63" i="25"/>
  <c r="U57" i="25"/>
  <c r="U108" i="25"/>
  <c r="U92" i="25"/>
  <c r="U76" i="25"/>
  <c r="U60" i="25"/>
  <c r="U55" i="25"/>
  <c r="U39" i="25"/>
  <c r="U23" i="25"/>
  <c r="U52" i="25"/>
  <c r="U36" i="25"/>
  <c r="U20" i="25"/>
  <c r="U123" i="25"/>
  <c r="U5" i="25"/>
  <c r="U126" i="25"/>
  <c r="U112" i="25"/>
  <c r="U99" i="25"/>
  <c r="U102" i="25"/>
  <c r="U86" i="25"/>
  <c r="U70" i="25"/>
  <c r="U49" i="25"/>
  <c r="U33" i="25"/>
  <c r="U17" i="25"/>
  <c r="U46" i="25"/>
  <c r="U30" i="25"/>
  <c r="U14" i="25"/>
  <c r="U12" i="25"/>
  <c r="U9" i="25"/>
  <c r="U98" i="25"/>
  <c r="U8" i="25"/>
  <c r="U118" i="25"/>
  <c r="U111" i="25"/>
  <c r="U61" i="25"/>
  <c r="U96" i="25"/>
  <c r="U80" i="25"/>
  <c r="U64" i="25"/>
  <c r="U43" i="25"/>
  <c r="U27" i="25"/>
  <c r="U40" i="25"/>
  <c r="U24" i="25"/>
  <c r="U6" i="25"/>
  <c r="U128" i="25"/>
  <c r="U107" i="25"/>
  <c r="U124" i="25"/>
  <c r="U97" i="25"/>
  <c r="U91" i="25"/>
  <c r="U85" i="25"/>
  <c r="U79" i="25"/>
  <c r="U73" i="25"/>
  <c r="U106" i="25"/>
  <c r="U90" i="25"/>
  <c r="U74" i="25"/>
  <c r="U58" i="25"/>
  <c r="U53" i="25"/>
  <c r="U37" i="25"/>
  <c r="U21" i="25"/>
  <c r="U50" i="25"/>
  <c r="U34" i="25"/>
  <c r="U18" i="25"/>
  <c r="U130" i="25"/>
  <c r="U116" i="25"/>
  <c r="U109" i="25"/>
  <c r="U103" i="25"/>
  <c r="U100" i="25"/>
  <c r="U84" i="25"/>
  <c r="U68" i="25"/>
  <c r="U47" i="25"/>
  <c r="U31" i="25"/>
  <c r="U15" i="25"/>
  <c r="U44" i="25"/>
  <c r="U28" i="25"/>
  <c r="U10" i="25"/>
  <c r="U13" i="25"/>
  <c r="U82" i="25"/>
  <c r="U77" i="25"/>
  <c r="U71" i="25"/>
  <c r="U65" i="25"/>
  <c r="U59" i="25"/>
  <c r="U110" i="25"/>
  <c r="U94" i="25"/>
  <c r="U78" i="25"/>
  <c r="U62" i="25"/>
  <c r="U41" i="25"/>
  <c r="U25" i="25"/>
  <c r="U54" i="25"/>
  <c r="U38" i="25"/>
  <c r="U22" i="25"/>
  <c r="U7" i="25"/>
  <c r="U101" i="25"/>
  <c r="U66" i="25"/>
  <c r="U45" i="25"/>
  <c r="U29" i="25"/>
  <c r="U42" i="25"/>
  <c r="U114" i="25"/>
  <c r="U95" i="25"/>
  <c r="U89" i="25"/>
  <c r="U104" i="25"/>
  <c r="U88" i="25"/>
  <c r="U72" i="25"/>
  <c r="U56" i="25"/>
  <c r="U51" i="25"/>
  <c r="U35" i="25"/>
  <c r="U19" i="25"/>
  <c r="U48" i="25"/>
  <c r="U32" i="25"/>
  <c r="U16" i="25"/>
  <c r="U26" i="25"/>
  <c r="U11" i="25"/>
  <c r="T119" i="25"/>
  <c r="T129" i="25"/>
  <c r="T113" i="25"/>
  <c r="T122" i="25"/>
  <c r="T123" i="25"/>
  <c r="T117" i="25"/>
  <c r="T127" i="25"/>
  <c r="T121" i="25"/>
  <c r="T115" i="25"/>
  <c r="T124" i="25"/>
  <c r="T5" i="25"/>
  <c r="T101" i="25"/>
  <c r="T85" i="25"/>
  <c r="T69" i="25"/>
  <c r="T94" i="25"/>
  <c r="T72" i="25"/>
  <c r="T56" i="25"/>
  <c r="T45" i="25"/>
  <c r="T29" i="25"/>
  <c r="T13" i="25"/>
  <c r="T52" i="25"/>
  <c r="T36" i="25"/>
  <c r="T20" i="25"/>
  <c r="T107" i="25"/>
  <c r="T59" i="25"/>
  <c r="T10" i="25"/>
  <c r="T128" i="25"/>
  <c r="T114" i="25"/>
  <c r="T111" i="25"/>
  <c r="T105" i="25"/>
  <c r="T99" i="25"/>
  <c r="T93" i="25"/>
  <c r="T87" i="25"/>
  <c r="T81" i="25"/>
  <c r="T75" i="25"/>
  <c r="T63" i="25"/>
  <c r="T110" i="25"/>
  <c r="T88" i="25"/>
  <c r="T66" i="25"/>
  <c r="T55" i="25"/>
  <c r="T39" i="25"/>
  <c r="T23" i="25"/>
  <c r="T7" i="25"/>
  <c r="T46" i="25"/>
  <c r="T30" i="25"/>
  <c r="T14" i="25"/>
  <c r="T130" i="25"/>
  <c r="T42" i="25"/>
  <c r="T120" i="25"/>
  <c r="T57" i="25"/>
  <c r="T104" i="25"/>
  <c r="T98" i="25"/>
  <c r="T76" i="25"/>
  <c r="T60" i="25"/>
  <c r="T49" i="25"/>
  <c r="T33" i="25"/>
  <c r="T17" i="25"/>
  <c r="T40" i="25"/>
  <c r="T24" i="25"/>
  <c r="T8" i="25"/>
  <c r="T19" i="25"/>
  <c r="T26" i="25"/>
  <c r="T126" i="25"/>
  <c r="T112" i="25"/>
  <c r="T79" i="25"/>
  <c r="T73" i="25"/>
  <c r="T67" i="25"/>
  <c r="T92" i="25"/>
  <c r="T70" i="25"/>
  <c r="T43" i="25"/>
  <c r="T27" i="25"/>
  <c r="T11" i="25"/>
  <c r="T50" i="25"/>
  <c r="T34" i="25"/>
  <c r="T18" i="25"/>
  <c r="T78" i="25"/>
  <c r="T118" i="25"/>
  <c r="T82" i="25"/>
  <c r="T109" i="25"/>
  <c r="T103" i="25"/>
  <c r="T97" i="25"/>
  <c r="T91" i="25"/>
  <c r="T61" i="25"/>
  <c r="T108" i="25"/>
  <c r="T102" i="25"/>
  <c r="T86" i="25"/>
  <c r="T80" i="25"/>
  <c r="T64" i="25"/>
  <c r="T53" i="25"/>
  <c r="T37" i="25"/>
  <c r="T21" i="25"/>
  <c r="T44" i="25"/>
  <c r="T28" i="25"/>
  <c r="T12" i="25"/>
  <c r="T96" i="25"/>
  <c r="T74" i="25"/>
  <c r="T58" i="25"/>
  <c r="T47" i="25"/>
  <c r="T31" i="25"/>
  <c r="T15" i="25"/>
  <c r="T54" i="25"/>
  <c r="T38" i="25"/>
  <c r="T22" i="25"/>
  <c r="T6" i="25"/>
  <c r="T106" i="25"/>
  <c r="T84" i="25"/>
  <c r="T62" i="25"/>
  <c r="T51" i="25"/>
  <c r="T35" i="25"/>
  <c r="T116" i="25"/>
  <c r="T95" i="25"/>
  <c r="T89" i="25"/>
  <c r="T83" i="25"/>
  <c r="T77" i="25"/>
  <c r="T71" i="25"/>
  <c r="T65" i="25"/>
  <c r="T90" i="25"/>
  <c r="T68" i="25"/>
  <c r="T41" i="25"/>
  <c r="T25" i="25"/>
  <c r="T9" i="25"/>
  <c r="T48" i="25"/>
  <c r="T32" i="25"/>
  <c r="T16" i="25"/>
  <c r="T125" i="25"/>
  <c r="T100" i="25"/>
  <c r="V5" i="25"/>
  <c r="V43" i="25"/>
  <c r="V23" i="25"/>
  <c r="V107" i="25"/>
  <c r="V35" i="25"/>
  <c r="V15" i="25"/>
  <c r="V65" i="25"/>
  <c r="V41" i="25"/>
  <c r="V103" i="25"/>
  <c r="V19" i="25"/>
  <c r="V128" i="25"/>
  <c r="V112" i="25"/>
  <c r="V101" i="25"/>
  <c r="V63" i="25"/>
  <c r="V115" i="25"/>
  <c r="V57" i="25"/>
  <c r="V61" i="25"/>
  <c r="V39" i="25"/>
  <c r="V59" i="25"/>
  <c r="V29" i="25"/>
  <c r="V121" i="25"/>
  <c r="V85" i="25"/>
  <c r="V123" i="25"/>
  <c r="V49" i="25"/>
  <c r="V27" i="25"/>
  <c r="V129" i="25"/>
  <c r="V91" i="25"/>
  <c r="V55" i="25"/>
  <c r="V33" i="25"/>
  <c r="V53" i="25"/>
  <c r="V79" i="25"/>
  <c r="V31" i="25"/>
  <c r="V119" i="25"/>
  <c r="V109" i="25"/>
  <c r="V73" i="25"/>
  <c r="V130" i="25"/>
  <c r="V114" i="25"/>
  <c r="V93" i="25"/>
  <c r="V77" i="25"/>
  <c r="V87" i="25"/>
  <c r="V124" i="25"/>
  <c r="V125" i="25"/>
  <c r="V75" i="25"/>
  <c r="V100" i="25"/>
  <c r="V84" i="25"/>
  <c r="V68" i="25"/>
  <c r="V46" i="25"/>
  <c r="V30" i="25"/>
  <c r="V14" i="25"/>
  <c r="V74" i="25"/>
  <c r="V52" i="25"/>
  <c r="V20" i="25"/>
  <c r="V69" i="25"/>
  <c r="V116" i="25"/>
  <c r="V67" i="25"/>
  <c r="V71" i="25"/>
  <c r="V110" i="25"/>
  <c r="V94" i="25"/>
  <c r="V78" i="25"/>
  <c r="V62" i="25"/>
  <c r="V40" i="25"/>
  <c r="V24" i="25"/>
  <c r="V10" i="25"/>
  <c r="V13" i="25"/>
  <c r="V118" i="25"/>
  <c r="V113" i="25"/>
  <c r="V127" i="25"/>
  <c r="V122" i="25"/>
  <c r="V111" i="25"/>
  <c r="V104" i="25"/>
  <c r="V88" i="25"/>
  <c r="V72" i="25"/>
  <c r="V56" i="25"/>
  <c r="V50" i="25"/>
  <c r="V34" i="25"/>
  <c r="V18" i="25"/>
  <c r="V7" i="25"/>
  <c r="V47" i="25"/>
  <c r="V25" i="25"/>
  <c r="V83" i="25"/>
  <c r="V51" i="25"/>
  <c r="V98" i="25"/>
  <c r="V82" i="25"/>
  <c r="V66" i="25"/>
  <c r="V44" i="25"/>
  <c r="V28" i="25"/>
  <c r="V81" i="25"/>
  <c r="V58" i="25"/>
  <c r="V36" i="25"/>
  <c r="V37" i="25"/>
  <c r="V108" i="25"/>
  <c r="V92" i="25"/>
  <c r="V76" i="25"/>
  <c r="V60" i="25"/>
  <c r="V54" i="25"/>
  <c r="V38" i="25"/>
  <c r="V22" i="25"/>
  <c r="V8" i="25"/>
  <c r="V11" i="25"/>
  <c r="V105" i="25"/>
  <c r="V99" i="25"/>
  <c r="V120" i="25"/>
  <c r="V97" i="25"/>
  <c r="V102" i="25"/>
  <c r="V86" i="25"/>
  <c r="V70" i="25"/>
  <c r="V48" i="25"/>
  <c r="V32" i="25"/>
  <c r="V16" i="25"/>
  <c r="V106" i="25"/>
  <c r="V12" i="25"/>
  <c r="V9" i="25"/>
  <c r="V21" i="25"/>
  <c r="V95" i="25"/>
  <c r="V126" i="25"/>
  <c r="V117" i="25"/>
  <c r="V89" i="25"/>
  <c r="V96" i="25"/>
  <c r="V80" i="25"/>
  <c r="V64" i="25"/>
  <c r="V42" i="25"/>
  <c r="V26" i="25"/>
  <c r="V45" i="25"/>
  <c r="V17" i="25"/>
  <c r="V90" i="25"/>
  <c r="V6" i="25"/>
  <c r="W127" i="25"/>
  <c r="W118" i="25"/>
  <c r="W128" i="25"/>
  <c r="W112" i="25"/>
  <c r="W125" i="25"/>
  <c r="W5" i="25"/>
  <c r="W126" i="25"/>
  <c r="W130" i="25"/>
  <c r="W114" i="25"/>
  <c r="W120" i="25"/>
  <c r="W119" i="25"/>
  <c r="W113" i="25"/>
  <c r="W108" i="25"/>
  <c r="W102" i="25"/>
  <c r="W86" i="25"/>
  <c r="W70" i="25"/>
  <c r="W97" i="25"/>
  <c r="W81" i="25"/>
  <c r="W65" i="25"/>
  <c r="W52" i="25"/>
  <c r="W36" i="25"/>
  <c r="W14" i="25"/>
  <c r="W53" i="25"/>
  <c r="W31" i="25"/>
  <c r="W15" i="25"/>
  <c r="W11" i="25"/>
  <c r="W87" i="25"/>
  <c r="W96" i="25"/>
  <c r="W80" i="25"/>
  <c r="W64" i="25"/>
  <c r="W107" i="25"/>
  <c r="W91" i="25"/>
  <c r="W75" i="25"/>
  <c r="W59" i="25"/>
  <c r="W46" i="25"/>
  <c r="W30" i="25"/>
  <c r="W24" i="25"/>
  <c r="W47" i="25"/>
  <c r="W41" i="25"/>
  <c r="W25" i="25"/>
  <c r="W19" i="25"/>
  <c r="W20" i="25"/>
  <c r="W21" i="25"/>
  <c r="W106" i="25"/>
  <c r="W90" i="25"/>
  <c r="W74" i="25"/>
  <c r="W58" i="25"/>
  <c r="W101" i="25"/>
  <c r="W85" i="25"/>
  <c r="W69" i="25"/>
  <c r="W40" i="25"/>
  <c r="W18" i="25"/>
  <c r="W35" i="25"/>
  <c r="W13" i="25"/>
  <c r="W8" i="25"/>
  <c r="W42" i="25"/>
  <c r="W26" i="25"/>
  <c r="W37" i="25"/>
  <c r="W116" i="25"/>
  <c r="W123" i="25"/>
  <c r="W117" i="25"/>
  <c r="W100" i="25"/>
  <c r="W84" i="25"/>
  <c r="W68" i="25"/>
  <c r="W111" i="25"/>
  <c r="W95" i="25"/>
  <c r="W79" i="25"/>
  <c r="W63" i="25"/>
  <c r="W50" i="25"/>
  <c r="W34" i="25"/>
  <c r="W51" i="25"/>
  <c r="W29" i="25"/>
  <c r="W92" i="25"/>
  <c r="W60" i="25"/>
  <c r="W103" i="25"/>
  <c r="W10" i="25"/>
  <c r="W124" i="25"/>
  <c r="W94" i="25"/>
  <c r="W78" i="25"/>
  <c r="W62" i="25"/>
  <c r="W105" i="25"/>
  <c r="W89" i="25"/>
  <c r="W73" i="25"/>
  <c r="W57" i="25"/>
  <c r="W44" i="25"/>
  <c r="W28" i="25"/>
  <c r="W22" i="25"/>
  <c r="W39" i="25"/>
  <c r="W23" i="25"/>
  <c r="W12" i="25"/>
  <c r="W9" i="25"/>
  <c r="W6" i="25"/>
  <c r="W7" i="25"/>
  <c r="W122" i="25"/>
  <c r="W129" i="25"/>
  <c r="W121" i="25"/>
  <c r="W115" i="25"/>
  <c r="W110" i="25"/>
  <c r="W104" i="25"/>
  <c r="W88" i="25"/>
  <c r="W72" i="25"/>
  <c r="W56" i="25"/>
  <c r="W99" i="25"/>
  <c r="W83" i="25"/>
  <c r="W67" i="25"/>
  <c r="W45" i="25"/>
  <c r="W54" i="25"/>
  <c r="W38" i="25"/>
  <c r="W16" i="25"/>
  <c r="W55" i="25"/>
  <c r="W33" i="25"/>
  <c r="W17" i="25"/>
  <c r="W76" i="25"/>
  <c r="W71" i="25"/>
  <c r="W98" i="25"/>
  <c r="W82" i="25"/>
  <c r="W66" i="25"/>
  <c r="W109" i="25"/>
  <c r="W93" i="25"/>
  <c r="W77" i="25"/>
  <c r="W61" i="25"/>
  <c r="W48" i="25"/>
  <c r="W32" i="25"/>
  <c r="W49" i="25"/>
  <c r="W43" i="25"/>
  <c r="W27" i="25"/>
  <c r="AN217" i="12"/>
  <c r="A34" i="1"/>
  <c r="A35" i="1" s="1"/>
  <c r="A36" i="1" s="1"/>
  <c r="A37" i="1" s="1"/>
  <c r="A38" i="1" s="1"/>
  <c r="A39" i="1" s="1"/>
  <c r="A40" i="1" s="1"/>
  <c r="A41" i="1" s="1"/>
  <c r="A42" i="1" s="1"/>
  <c r="AF32" i="25" l="1"/>
  <c r="F32" i="26" s="1"/>
  <c r="AF48" i="25"/>
  <c r="F48" i="26" s="1"/>
  <c r="AF84" i="25"/>
  <c r="F84" i="26" s="1"/>
  <c r="AF37" i="25"/>
  <c r="F37" i="26" s="1"/>
  <c r="AF91" i="25"/>
  <c r="F91" i="26" s="1"/>
  <c r="AF73" i="25"/>
  <c r="F73" i="26" s="1"/>
  <c r="AF40" i="25"/>
  <c r="F40" i="26" s="1"/>
  <c r="AF57" i="25"/>
  <c r="F57" i="26" s="1"/>
  <c r="AF23" i="25"/>
  <c r="F23" i="26" s="1"/>
  <c r="AF81" i="25"/>
  <c r="F81" i="26" s="1"/>
  <c r="AF10" i="25"/>
  <c r="F10" i="26" s="1"/>
  <c r="AF45" i="25"/>
  <c r="F45" i="26" s="1"/>
  <c r="AF124" i="25"/>
  <c r="F124" i="26" s="1"/>
  <c r="AF129" i="25"/>
  <c r="F129" i="26" s="1"/>
  <c r="AF9" i="25"/>
  <c r="F9" i="26" s="1"/>
  <c r="AF83" i="25"/>
  <c r="F83" i="26" s="1"/>
  <c r="AF106" i="25"/>
  <c r="F106" i="26" s="1"/>
  <c r="AF58" i="25"/>
  <c r="F58" i="26" s="1"/>
  <c r="AF97" i="25"/>
  <c r="F97" i="26" s="1"/>
  <c r="AF79" i="25"/>
  <c r="F79" i="26" s="1"/>
  <c r="AF115" i="25"/>
  <c r="F115" i="26" s="1"/>
  <c r="AF119" i="25"/>
  <c r="F119" i="26" s="1"/>
  <c r="AF39" i="25"/>
  <c r="F39" i="26" s="1"/>
  <c r="AF87" i="25"/>
  <c r="F87" i="26" s="1"/>
  <c r="AF25" i="25"/>
  <c r="F25" i="26" s="1"/>
  <c r="AF103" i="25"/>
  <c r="F103" i="26" s="1"/>
  <c r="AF55" i="25"/>
  <c r="F55" i="26" s="1"/>
  <c r="AF93" i="25"/>
  <c r="F93" i="26" s="1"/>
  <c r="AF121" i="25"/>
  <c r="F121" i="26" s="1"/>
  <c r="AF120" i="25"/>
  <c r="F120" i="26" s="1"/>
  <c r="AF59" i="25"/>
  <c r="F59" i="26" s="1"/>
  <c r="AF41" i="25"/>
  <c r="F41" i="26" s="1"/>
  <c r="AF109" i="25"/>
  <c r="F109" i="26" s="1"/>
  <c r="AF99" i="25"/>
  <c r="F99" i="26" s="1"/>
  <c r="AF117" i="25"/>
  <c r="F117" i="26" s="1"/>
  <c r="AF53" i="25"/>
  <c r="F53" i="26" s="1"/>
  <c r="AF50" i="25"/>
  <c r="F50" i="26" s="1"/>
  <c r="AF56" i="25"/>
  <c r="F56" i="26" s="1"/>
  <c r="AF74" i="25"/>
  <c r="F74" i="26" s="1"/>
  <c r="AF112" i="25"/>
  <c r="F112" i="26" s="1"/>
  <c r="AF80" i="25"/>
  <c r="F80" i="26" s="1"/>
  <c r="AF27" i="25"/>
  <c r="F27" i="26" s="1"/>
  <c r="AF130" i="25"/>
  <c r="F130" i="26" s="1"/>
  <c r="AF66" i="25"/>
  <c r="F66" i="26" s="1"/>
  <c r="AF94" i="25"/>
  <c r="F94" i="26" s="1"/>
  <c r="AF100" i="25"/>
  <c r="F100" i="26" s="1"/>
  <c r="AF116" i="25"/>
  <c r="F116" i="26" s="1"/>
  <c r="AF38" i="25"/>
  <c r="F38" i="26" s="1"/>
  <c r="AF12" i="25"/>
  <c r="F12" i="26" s="1"/>
  <c r="AF86" i="25"/>
  <c r="F86" i="26" s="1"/>
  <c r="AF82" i="25"/>
  <c r="F82" i="26" s="1"/>
  <c r="AF43" i="25"/>
  <c r="F43" i="26" s="1"/>
  <c r="AF26" i="25"/>
  <c r="F26" i="26" s="1"/>
  <c r="AF60" i="25"/>
  <c r="F60" i="26" s="1"/>
  <c r="AF14" i="25"/>
  <c r="F14" i="26" s="1"/>
  <c r="AF88" i="25"/>
  <c r="F88" i="26" s="1"/>
  <c r="AF105" i="25"/>
  <c r="F105" i="26" s="1"/>
  <c r="AF36" i="25"/>
  <c r="F36" i="26" s="1"/>
  <c r="AF69" i="25"/>
  <c r="F69" i="26" s="1"/>
  <c r="AF47" i="25"/>
  <c r="F47" i="26" s="1"/>
  <c r="AF34" i="25"/>
  <c r="F34" i="26" s="1"/>
  <c r="AF17" i="25"/>
  <c r="F17" i="26" s="1"/>
  <c r="AF6" i="25"/>
  <c r="F6" i="26" s="1"/>
  <c r="AF33" i="25"/>
  <c r="F33" i="26" s="1"/>
  <c r="AF107" i="25"/>
  <c r="F107" i="26" s="1"/>
  <c r="AF95" i="25"/>
  <c r="F95" i="26" s="1"/>
  <c r="AF126" i="25"/>
  <c r="F126" i="26" s="1"/>
  <c r="AF49" i="25"/>
  <c r="F49" i="26" s="1"/>
  <c r="AF20" i="25"/>
  <c r="F20" i="26" s="1"/>
  <c r="AF127" i="25"/>
  <c r="F127" i="26" s="1"/>
  <c r="AF125" i="25"/>
  <c r="F125" i="26" s="1"/>
  <c r="AF90" i="25"/>
  <c r="F90" i="26" s="1"/>
  <c r="AF35" i="25"/>
  <c r="F35" i="26" s="1"/>
  <c r="AF54" i="25"/>
  <c r="F54" i="26" s="1"/>
  <c r="AF28" i="25"/>
  <c r="F28" i="26" s="1"/>
  <c r="AF102" i="25"/>
  <c r="F102" i="26" s="1"/>
  <c r="AF118" i="25"/>
  <c r="F118" i="26" s="1"/>
  <c r="AF70" i="25"/>
  <c r="F70" i="26" s="1"/>
  <c r="AF19" i="25"/>
  <c r="F19" i="26" s="1"/>
  <c r="AF76" i="25"/>
  <c r="F76" i="26" s="1"/>
  <c r="AF30" i="25"/>
  <c r="F30" i="26" s="1"/>
  <c r="AF110" i="25"/>
  <c r="F110" i="26" s="1"/>
  <c r="AF111" i="25"/>
  <c r="F111" i="26" s="1"/>
  <c r="AF52" i="25"/>
  <c r="F52" i="26" s="1"/>
  <c r="AF85" i="25"/>
  <c r="F85" i="26" s="1"/>
  <c r="AF123" i="25"/>
  <c r="F123" i="26" s="1"/>
  <c r="AF11" i="25"/>
  <c r="F11" i="26" s="1"/>
  <c r="AF72" i="25"/>
  <c r="F72" i="26" s="1"/>
  <c r="AF77" i="25"/>
  <c r="F77" i="26" s="1"/>
  <c r="AF42" i="25"/>
  <c r="F42" i="26" s="1"/>
  <c r="AF96" i="25"/>
  <c r="F96" i="26" s="1"/>
  <c r="AF68" i="25"/>
  <c r="F68" i="26" s="1"/>
  <c r="AF16" i="25"/>
  <c r="F16" i="26" s="1"/>
  <c r="AF65" i="25"/>
  <c r="F65" i="26" s="1"/>
  <c r="AF51" i="25"/>
  <c r="F51" i="26" s="1"/>
  <c r="AF15" i="25"/>
  <c r="F15" i="26" s="1"/>
  <c r="AF44" i="25"/>
  <c r="F44" i="26" s="1"/>
  <c r="AF108" i="25"/>
  <c r="F108" i="26" s="1"/>
  <c r="AF78" i="25"/>
  <c r="F78" i="26" s="1"/>
  <c r="AF92" i="25"/>
  <c r="F92" i="26" s="1"/>
  <c r="AF8" i="25"/>
  <c r="F8" i="26" s="1"/>
  <c r="AF98" i="25"/>
  <c r="F98" i="26" s="1"/>
  <c r="AF46" i="25"/>
  <c r="F46" i="26" s="1"/>
  <c r="AF63" i="25"/>
  <c r="F63" i="26" s="1"/>
  <c r="AF114" i="25"/>
  <c r="F114" i="26" s="1"/>
  <c r="AF13" i="25"/>
  <c r="F13" i="26" s="1"/>
  <c r="AF101" i="25"/>
  <c r="F101" i="26" s="1"/>
  <c r="AF122" i="25"/>
  <c r="F122" i="26" s="1"/>
  <c r="AF89" i="25"/>
  <c r="F89" i="26" s="1"/>
  <c r="AF64" i="25"/>
  <c r="F64" i="26" s="1"/>
  <c r="AF22" i="25"/>
  <c r="F22" i="26" s="1"/>
  <c r="AF71" i="25"/>
  <c r="F71" i="26" s="1"/>
  <c r="AF62" i="25"/>
  <c r="F62" i="26" s="1"/>
  <c r="AF31" i="25"/>
  <c r="F31" i="26" s="1"/>
  <c r="AF21" i="25"/>
  <c r="F21" i="26" s="1"/>
  <c r="AF61" i="25"/>
  <c r="F61" i="26" s="1"/>
  <c r="AF18" i="25"/>
  <c r="F18" i="26" s="1"/>
  <c r="AF67" i="25"/>
  <c r="F67" i="26" s="1"/>
  <c r="AF24" i="25"/>
  <c r="F24" i="26" s="1"/>
  <c r="AF104" i="25"/>
  <c r="F104" i="26" s="1"/>
  <c r="AF7" i="25"/>
  <c r="F7" i="26" s="1"/>
  <c r="AF75" i="25"/>
  <c r="F75" i="26" s="1"/>
  <c r="AF128" i="25"/>
  <c r="F128" i="26" s="1"/>
  <c r="AF29" i="25"/>
  <c r="F29" i="26" s="1"/>
  <c r="AF5" i="25"/>
  <c r="F5" i="26" s="1"/>
  <c r="AF113" i="25"/>
  <c r="F113" i="26" s="1"/>
  <c r="A43" i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l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</calcChain>
</file>

<file path=xl/sharedStrings.xml><?xml version="1.0" encoding="utf-8"?>
<sst xmlns="http://schemas.openxmlformats.org/spreadsheetml/2006/main" count="14926" uniqueCount="653">
  <si>
    <t>Easting</t>
  </si>
  <si>
    <t>Northing</t>
  </si>
  <si>
    <t>H 0008321</t>
  </si>
  <si>
    <t>H 0008322</t>
  </si>
  <si>
    <t>H 0008323</t>
  </si>
  <si>
    <t>H 0008324</t>
  </si>
  <si>
    <t>H 0008325</t>
  </si>
  <si>
    <t>H 0008326</t>
  </si>
  <si>
    <t>H 0008327</t>
  </si>
  <si>
    <t>H 0008328</t>
  </si>
  <si>
    <t>H 0008329</t>
  </si>
  <si>
    <t>H 0008330</t>
  </si>
  <si>
    <t>H 0008331</t>
  </si>
  <si>
    <t>H 0008332</t>
  </si>
  <si>
    <t>H 0008333</t>
  </si>
  <si>
    <t>H 0008334</t>
  </si>
  <si>
    <t>H 0008335</t>
  </si>
  <si>
    <t>H 0008336</t>
  </si>
  <si>
    <t>H 0008337</t>
  </si>
  <si>
    <t>H 0008338</t>
  </si>
  <si>
    <t>H 0008339</t>
  </si>
  <si>
    <t>H 0008340</t>
  </si>
  <si>
    <t>H 0008341</t>
  </si>
  <si>
    <t>H 0008322D</t>
  </si>
  <si>
    <t>H 0008342</t>
  </si>
  <si>
    <t>H 0008343</t>
  </si>
  <si>
    <t>H 0008342D</t>
  </si>
  <si>
    <t>H 0008344</t>
  </si>
  <si>
    <t>H 0008345</t>
  </si>
  <si>
    <t>H 0008346</t>
  </si>
  <si>
    <t>H 0008345S</t>
  </si>
  <si>
    <t>H 0008347</t>
  </si>
  <si>
    <t>H 0008348</t>
  </si>
  <si>
    <t>H 0008349</t>
  </si>
  <si>
    <t>H 0008350</t>
  </si>
  <si>
    <t>H 0008351</t>
  </si>
  <si>
    <t>H 0008352</t>
  </si>
  <si>
    <t>H 0008353</t>
  </si>
  <si>
    <t>H 0008354</t>
  </si>
  <si>
    <t>H 0008353B</t>
  </si>
  <si>
    <t>H 0008355</t>
  </si>
  <si>
    <t>H 0008356</t>
  </si>
  <si>
    <t>H 0008357</t>
  </si>
  <si>
    <t>H 0008358</t>
  </si>
  <si>
    <t>H 0008359</t>
  </si>
  <si>
    <t>H 0008360</t>
  </si>
  <si>
    <t>H 0008361</t>
  </si>
  <si>
    <t>H 0008362</t>
  </si>
  <si>
    <t>H 0008363</t>
  </si>
  <si>
    <t>H 0008362D</t>
  </si>
  <si>
    <t>H 0008364</t>
  </si>
  <si>
    <t>H 0008365</t>
  </si>
  <si>
    <t>H 0008366</t>
  </si>
  <si>
    <t>H 0008367</t>
  </si>
  <si>
    <t>H 0008368</t>
  </si>
  <si>
    <t>H 0008369</t>
  </si>
  <si>
    <t>H 0008370</t>
  </si>
  <si>
    <t>H 0008371</t>
  </si>
  <si>
    <t>H 0008372</t>
  </si>
  <si>
    <t>H 0008373</t>
  </si>
  <si>
    <t>H 0008374</t>
  </si>
  <si>
    <t>H 0008375</t>
  </si>
  <si>
    <t>H 0008376</t>
  </si>
  <si>
    <t>H 0008377</t>
  </si>
  <si>
    <t>H 0008378</t>
  </si>
  <si>
    <t>H 0008379</t>
  </si>
  <si>
    <t>H 0008380</t>
  </si>
  <si>
    <t>H 0008381</t>
  </si>
  <si>
    <t>H 0008382</t>
  </si>
  <si>
    <t>H 0008383</t>
  </si>
  <si>
    <t>H 0008382D</t>
  </si>
  <si>
    <t>H 0008384</t>
  </si>
  <si>
    <t>H 0008385</t>
  </si>
  <si>
    <t>H 0008386</t>
  </si>
  <si>
    <t>H 0008387</t>
  </si>
  <si>
    <t>H 0008386B</t>
  </si>
  <si>
    <t>H 0008388</t>
  </si>
  <si>
    <t>H 0008389</t>
  </si>
  <si>
    <t>H 0008390</t>
  </si>
  <si>
    <t>H 0008391</t>
  </si>
  <si>
    <t>H 0008392</t>
  </si>
  <si>
    <t>H 0008393</t>
  </si>
  <si>
    <t>H 0008394</t>
  </si>
  <si>
    <t>H 0008395</t>
  </si>
  <si>
    <t>H 0008396</t>
  </si>
  <si>
    <t>H 0008395S</t>
  </si>
  <si>
    <t>H 0008397</t>
  </si>
  <si>
    <t>H 0008398</t>
  </si>
  <si>
    <t>H 0008399</t>
  </si>
  <si>
    <t>H 0008400</t>
  </si>
  <si>
    <t>H0009485</t>
  </si>
  <si>
    <t>H0009486</t>
  </si>
  <si>
    <t>H0009487</t>
  </si>
  <si>
    <t>H0009488</t>
  </si>
  <si>
    <t>H0009489</t>
  </si>
  <si>
    <t>H0009490</t>
  </si>
  <si>
    <t>H0009491</t>
  </si>
  <si>
    <t>H0009492</t>
  </si>
  <si>
    <t>H0009493</t>
  </si>
  <si>
    <t>H0009494</t>
  </si>
  <si>
    <t>H0009495</t>
  </si>
  <si>
    <t>H0009496</t>
  </si>
  <si>
    <t>H0009497</t>
  </si>
  <si>
    <t>H0009498</t>
  </si>
  <si>
    <t>H0009499</t>
  </si>
  <si>
    <t>H0009500</t>
  </si>
  <si>
    <t>H0009501</t>
  </si>
  <si>
    <t>H0009502</t>
  </si>
  <si>
    <t>H0009503</t>
  </si>
  <si>
    <t>H0009486D</t>
  </si>
  <si>
    <t>H0009503B</t>
  </si>
  <si>
    <t>H0009526</t>
  </si>
  <si>
    <t>H0009527</t>
  </si>
  <si>
    <t>H0009528</t>
  </si>
  <si>
    <t>H0009529</t>
  </si>
  <si>
    <t>H0009530</t>
  </si>
  <si>
    <t>H0009531</t>
  </si>
  <si>
    <t>H0009532</t>
  </si>
  <si>
    <t>H0009533</t>
  </si>
  <si>
    <t>H0009534</t>
  </si>
  <si>
    <t>H0009535</t>
  </si>
  <si>
    <t>H0009536</t>
  </si>
  <si>
    <t>H0009537</t>
  </si>
  <si>
    <t>H0009538</t>
  </si>
  <si>
    <t>H0009539</t>
  </si>
  <si>
    <t>H0009540</t>
  </si>
  <si>
    <t>H0009541</t>
  </si>
  <si>
    <t>H0009528D</t>
  </si>
  <si>
    <t>H0009542</t>
  </si>
  <si>
    <t>H0009543</t>
  </si>
  <si>
    <t>H0009544</t>
  </si>
  <si>
    <t>H0009545</t>
  </si>
  <si>
    <t>H0009546</t>
  </si>
  <si>
    <t>H0009547</t>
  </si>
  <si>
    <t>H0009548</t>
  </si>
  <si>
    <t>H0009549</t>
  </si>
  <si>
    <t>H0009550</t>
  </si>
  <si>
    <t>H0009551</t>
  </si>
  <si>
    <t>H0009548D</t>
  </si>
  <si>
    <t>H0009551S</t>
  </si>
  <si>
    <t>H0009552</t>
  </si>
  <si>
    <t>H0009553</t>
  </si>
  <si>
    <t>H0009554</t>
  </si>
  <si>
    <t>H0009555</t>
  </si>
  <si>
    <t>H0009556</t>
  </si>
  <si>
    <t>H0009557</t>
  </si>
  <si>
    <t>H0009558</t>
  </si>
  <si>
    <t>H0009558B</t>
  </si>
  <si>
    <t>H0009559</t>
  </si>
  <si>
    <t>H0009560</t>
  </si>
  <si>
    <t>H0009561</t>
  </si>
  <si>
    <t>H0009562</t>
  </si>
  <si>
    <t>H0009563</t>
  </si>
  <si>
    <t>H0009564</t>
  </si>
  <si>
    <t>H0009565</t>
  </si>
  <si>
    <t>H0009566</t>
  </si>
  <si>
    <t>H0009567</t>
  </si>
  <si>
    <t>H0009568</t>
  </si>
  <si>
    <t>H0009568D</t>
  </si>
  <si>
    <t>H0009569</t>
  </si>
  <si>
    <t>H0009570</t>
  </si>
  <si>
    <t>H0009571</t>
  </si>
  <si>
    <t>H0009572</t>
  </si>
  <si>
    <t>H0009573</t>
  </si>
  <si>
    <t>H0009574</t>
  </si>
  <si>
    <t>H0009575</t>
  </si>
  <si>
    <t>H0009576</t>
  </si>
  <si>
    <t>H0009577</t>
  </si>
  <si>
    <t>H0009578</t>
  </si>
  <si>
    <t>H0009579</t>
  </si>
  <si>
    <t>H0009580</t>
  </si>
  <si>
    <t>H0009581</t>
  </si>
  <si>
    <t>H0009582</t>
  </si>
  <si>
    <t>H0009583</t>
  </si>
  <si>
    <t>H0009584</t>
  </si>
  <si>
    <t>H0009585</t>
  </si>
  <si>
    <t>H0009586</t>
  </si>
  <si>
    <t>H0009587</t>
  </si>
  <si>
    <t>H0009588</t>
  </si>
  <si>
    <t>H0009589</t>
  </si>
  <si>
    <t>H0009590</t>
  </si>
  <si>
    <t>H0009591</t>
  </si>
  <si>
    <t>H0009592</t>
  </si>
  <si>
    <t>H0009593</t>
  </si>
  <si>
    <t>H0009594</t>
  </si>
  <si>
    <t>H0009595</t>
  </si>
  <si>
    <t>H0009596</t>
  </si>
  <si>
    <t>H0009597</t>
  </si>
  <si>
    <t>H0009598</t>
  </si>
  <si>
    <t>H0009599</t>
  </si>
  <si>
    <t>H0009600</t>
  </si>
  <si>
    <t>H0009601</t>
  </si>
  <si>
    <t>H0009602</t>
  </si>
  <si>
    <t>H0009603</t>
  </si>
  <si>
    <t>H0009604</t>
  </si>
  <si>
    <t>H0009605</t>
  </si>
  <si>
    <t>H0009606</t>
  </si>
  <si>
    <t>H0009588D</t>
  </si>
  <si>
    <t>H0009591B</t>
  </si>
  <si>
    <t>H0009601S</t>
  </si>
  <si>
    <t>Report Number: A21-06510</t>
  </si>
  <si>
    <t>Report Date: 15/7/2021</t>
  </si>
  <si>
    <t>Analyte Symbol</t>
  </si>
  <si>
    <t>Unit Symbol</t>
  </si>
  <si>
    <t>Detection Limit</t>
  </si>
  <si>
    <t>Analysis Method</t>
  </si>
  <si>
    <t>Ti</t>
  </si>
  <si>
    <t>S</t>
  </si>
  <si>
    <t>P</t>
  </si>
  <si>
    <t>Li</t>
  </si>
  <si>
    <t>Be</t>
  </si>
  <si>
    <t>B</t>
  </si>
  <si>
    <t>Na</t>
  </si>
  <si>
    <t>Mg</t>
  </si>
  <si>
    <t>Al</t>
  </si>
  <si>
    <t>K</t>
  </si>
  <si>
    <t>Bi</t>
  </si>
  <si>
    <t>Ca</t>
  </si>
  <si>
    <t>Sc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</si>
  <si>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</si>
  <si>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</si>
  <si>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</si>
  <si>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</si>
  <si>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</si>
  <si>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</si>
  <si>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</si>
  <si>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</si>
  <si>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</si>
  <si>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Ge</t>
  </si>
  <si>
    <t>As</t>
  </si>
  <si>
    <t>Rb</t>
  </si>
  <si>
    <t>Sr</t>
  </si>
  <si>
    <t>Y</t>
  </si>
  <si>
    <t>Zr</t>
  </si>
  <si>
    <t>Nb</t>
  </si>
  <si>
    <t>Mo</t>
  </si>
  <si>
    <t>Ag</t>
  </si>
  <si>
    <t>In</t>
  </si>
  <si>
    <t>Sn</t>
  </si>
  <si>
    <t>Sb</t>
  </si>
  <si>
    <t>Te</t>
  </si>
  <si>
    <t>Cs</t>
  </si>
  <si>
    <t>Ba</t>
  </si>
  <si>
    <t>La</t>
  </si>
  <si>
    <t>Ce</t>
  </si>
  <si>
    <t>Cd</t>
  </si>
  <si>
    <t>Pr</t>
  </si>
  <si>
    <t>Nd</t>
  </si>
  <si>
    <t>Sm</t>
  </si>
  <si>
    <t>Se</t>
  </si>
  <si>
    <t>Eu</t>
  </si>
  <si>
    <t>Gd</t>
  </si>
  <si>
    <t>Tb</t>
  </si>
  <si>
    <t>Dy</t>
  </si>
  <si>
    <t>Ho</t>
  </si>
  <si>
    <t>Er</t>
  </si>
  <si>
    <t>Tm</t>
  </si>
  <si>
    <t>Yb</t>
  </si>
  <si>
    <t>Lu</t>
  </si>
  <si>
    <t>Hf</t>
  </si>
  <si>
    <t>Ta</t>
  </si>
  <si>
    <t>W</t>
  </si>
  <si>
    <t>Re</t>
  </si>
  <si>
    <t>Au</t>
  </si>
  <si>
    <t>Tl</t>
  </si>
  <si>
    <t>Pb</t>
  </si>
  <si>
    <t>Th</t>
  </si>
  <si>
    <t>U</t>
  </si>
  <si>
    <t>Hg</t>
  </si>
  <si>
    <t>%</t>
  </si>
  <si>
    <t>ppm</t>
  </si>
  <si>
    <t>ppb</t>
  </si>
  <si>
    <t>AR-MS</t>
  </si>
  <si>
    <t>&lt; 1</t>
  </si>
  <si>
    <t>&lt; 0.1</t>
  </si>
  <si>
    <t>&lt; 0.05</t>
  </si>
  <si>
    <t>&lt; 0.001</t>
  </si>
  <si>
    <t>&lt; 0.01</t>
  </si>
  <si>
    <t>&lt; 0.02</t>
  </si>
  <si>
    <t>&lt; 0.5</t>
  </si>
  <si>
    <t>&gt; 10000</t>
  </si>
  <si>
    <t>&lt; 10</t>
  </si>
  <si>
    <t>Elevation (m)</t>
  </si>
  <si>
    <t>Weight (kg)</t>
  </si>
  <si>
    <t>S/N</t>
  </si>
  <si>
    <t xml:space="preserve">Easting </t>
  </si>
  <si>
    <t>H0008301</t>
  </si>
  <si>
    <t>H0008302</t>
  </si>
  <si>
    <t>H0008302D</t>
  </si>
  <si>
    <t>H0008303</t>
  </si>
  <si>
    <t>H0008304</t>
  </si>
  <si>
    <t>H0008305</t>
  </si>
  <si>
    <t>H0008306</t>
  </si>
  <si>
    <t>&lt; 0.002</t>
  </si>
  <si>
    <t>H0008307</t>
  </si>
  <si>
    <t>H0008308</t>
  </si>
  <si>
    <t>H0008309</t>
  </si>
  <si>
    <t>H0008310</t>
  </si>
  <si>
    <t>H0008311</t>
  </si>
  <si>
    <t>Cl</t>
  </si>
  <si>
    <t>Br</t>
  </si>
  <si>
    <t>I</t>
  </si>
  <si>
    <t>Ru</t>
  </si>
  <si>
    <t>Pd</t>
  </si>
  <si>
    <t>Os</t>
  </si>
  <si>
    <t>Pt</t>
  </si>
  <si>
    <t>ENZ-MS</t>
  </si>
  <si>
    <t>B06201</t>
  </si>
  <si>
    <t>&lt; 5</t>
  </si>
  <si>
    <t>&lt; 0.8</t>
  </si>
  <si>
    <t>&lt; 100</t>
  </si>
  <si>
    <t>&lt; 20</t>
  </si>
  <si>
    <t>&lt; 2</t>
  </si>
  <si>
    <t>B06202</t>
  </si>
  <si>
    <t>&lt; 0.2</t>
  </si>
  <si>
    <t>B06202D</t>
  </si>
  <si>
    <t>B06203</t>
  </si>
  <si>
    <t>B06204</t>
  </si>
  <si>
    <t>B06205</t>
  </si>
  <si>
    <t>B06206</t>
  </si>
  <si>
    <t>B06207</t>
  </si>
  <si>
    <t>B06208</t>
  </si>
  <si>
    <t>B06209</t>
  </si>
  <si>
    <t>B06210</t>
  </si>
  <si>
    <t>B06211</t>
  </si>
  <si>
    <t>B06212</t>
  </si>
  <si>
    <t>B06213</t>
  </si>
  <si>
    <t>B06214</t>
  </si>
  <si>
    <t>B06215</t>
  </si>
  <si>
    <t>B06216</t>
  </si>
  <si>
    <t>B06217</t>
  </si>
  <si>
    <t>&lt; 2000</t>
  </si>
  <si>
    <t>B06218</t>
  </si>
  <si>
    <t>B06219</t>
  </si>
  <si>
    <t>B06220</t>
  </si>
  <si>
    <t>B06221</t>
  </si>
  <si>
    <t>B06222</t>
  </si>
  <si>
    <t>B06222D</t>
  </si>
  <si>
    <t>B06223</t>
  </si>
  <si>
    <t>B06224</t>
  </si>
  <si>
    <t>B06225</t>
  </si>
  <si>
    <t>B06225S</t>
  </si>
  <si>
    <t>B06226</t>
  </si>
  <si>
    <t>B06227</t>
  </si>
  <si>
    <t>B06228</t>
  </si>
  <si>
    <t>B06229</t>
  </si>
  <si>
    <t>B06230</t>
  </si>
  <si>
    <t>B06231</t>
  </si>
  <si>
    <t>B06232</t>
  </si>
  <si>
    <t>B06233</t>
  </si>
  <si>
    <t>B06233B</t>
  </si>
  <si>
    <t>B06234</t>
  </si>
  <si>
    <t>B06235</t>
  </si>
  <si>
    <t>B06236</t>
  </si>
  <si>
    <t>B06237</t>
  </si>
  <si>
    <t>B06238</t>
  </si>
  <si>
    <t>B06239</t>
  </si>
  <si>
    <t>B06240</t>
  </si>
  <si>
    <t>B06241</t>
  </si>
  <si>
    <t>B06242</t>
  </si>
  <si>
    <t>B06242D</t>
  </si>
  <si>
    <t>B06243</t>
  </si>
  <si>
    <t>B06244</t>
  </si>
  <si>
    <t>B06245</t>
  </si>
  <si>
    <t>B06246</t>
  </si>
  <si>
    <t>B06247</t>
  </si>
  <si>
    <t>B06248</t>
  </si>
  <si>
    <t>B06249</t>
  </si>
  <si>
    <t>B06250</t>
  </si>
  <si>
    <t>B06451</t>
  </si>
  <si>
    <t>B06452</t>
  </si>
  <si>
    <t>B06453</t>
  </si>
  <si>
    <t>B06454</t>
  </si>
  <si>
    <t>B06455</t>
  </si>
  <si>
    <t>B06456</t>
  </si>
  <si>
    <t>B06457</t>
  </si>
  <si>
    <t>B06458</t>
  </si>
  <si>
    <t>B06459</t>
  </si>
  <si>
    <t>B06460</t>
  </si>
  <si>
    <t>B06461</t>
  </si>
  <si>
    <t>B06462</t>
  </si>
  <si>
    <t>B06462D</t>
  </si>
  <si>
    <t>B06463</t>
  </si>
  <si>
    <t>B06464</t>
  </si>
  <si>
    <t>B06465</t>
  </si>
  <si>
    <t>B06466</t>
  </si>
  <si>
    <t>B06466B</t>
  </si>
  <si>
    <t>B06467</t>
  </si>
  <si>
    <t>B06468</t>
  </si>
  <si>
    <t>B06469</t>
  </si>
  <si>
    <t>B06470</t>
  </si>
  <si>
    <t>B06471</t>
  </si>
  <si>
    <t>B06472</t>
  </si>
  <si>
    <t>B06473</t>
  </si>
  <si>
    <t>B06474</t>
  </si>
  <si>
    <t>B06475</t>
  </si>
  <si>
    <t>B06475S</t>
  </si>
  <si>
    <t>B06476</t>
  </si>
  <si>
    <t>B06477</t>
  </si>
  <si>
    <t>B06478</t>
  </si>
  <si>
    <t>B06479</t>
  </si>
  <si>
    <t>B06480</t>
  </si>
  <si>
    <t>B06481</t>
  </si>
  <si>
    <t>B06482</t>
  </si>
  <si>
    <t>B06482D</t>
  </si>
  <si>
    <t>B06483</t>
  </si>
  <si>
    <t>B06484</t>
  </si>
  <si>
    <t>B06485</t>
  </si>
  <si>
    <t>B06486</t>
  </si>
  <si>
    <t>B06487</t>
  </si>
  <si>
    <t>B06488</t>
  </si>
  <si>
    <t>B06489</t>
  </si>
  <si>
    <t>B06490</t>
  </si>
  <si>
    <t>B06491</t>
  </si>
  <si>
    <t>B06492</t>
  </si>
  <si>
    <t>B06493</t>
  </si>
  <si>
    <t>B06494</t>
  </si>
  <si>
    <t>B06495</t>
  </si>
  <si>
    <t>B06496</t>
  </si>
  <si>
    <t>B06497</t>
  </si>
  <si>
    <t>B06498</t>
  </si>
  <si>
    <t>B06499</t>
  </si>
  <si>
    <t>B06499B</t>
  </si>
  <si>
    <t>B06500</t>
  </si>
  <si>
    <t>B06501</t>
  </si>
  <si>
    <t>B06502</t>
  </si>
  <si>
    <t>B06502D</t>
  </si>
  <si>
    <t>B06503</t>
  </si>
  <si>
    <t>B06504</t>
  </si>
  <si>
    <t>B06505</t>
  </si>
  <si>
    <t>H0009301</t>
  </si>
  <si>
    <t>H0009302</t>
  </si>
  <si>
    <t>H0009303</t>
  </si>
  <si>
    <t>H0009304</t>
  </si>
  <si>
    <t>H0009305</t>
  </si>
  <si>
    <t>H0009306</t>
  </si>
  <si>
    <t>H0009307</t>
  </si>
  <si>
    <t>H0009308</t>
  </si>
  <si>
    <t>H0009309</t>
  </si>
  <si>
    <t>H0009310</t>
  </si>
  <si>
    <t>H0009311</t>
  </si>
  <si>
    <t>H0009312</t>
  </si>
  <si>
    <t>H0009313</t>
  </si>
  <si>
    <t>H0009314</t>
  </si>
  <si>
    <t>H0009315</t>
  </si>
  <si>
    <t>H0009316</t>
  </si>
  <si>
    <t>H0009317</t>
  </si>
  <si>
    <t>H0009317D</t>
  </si>
  <si>
    <t>H0009318</t>
  </si>
  <si>
    <t>H0009319</t>
  </si>
  <si>
    <t>H0009320</t>
  </si>
  <si>
    <t>H0009320S</t>
  </si>
  <si>
    <t>H0009321</t>
  </si>
  <si>
    <t>Table of Contents</t>
  </si>
  <si>
    <t>#</t>
  </si>
  <si>
    <t>Sheet Name</t>
  </si>
  <si>
    <t>Coordenates</t>
  </si>
  <si>
    <t>Organized data</t>
  </si>
  <si>
    <t>Amalgamation</t>
  </si>
  <si>
    <t>Normalization by Mn and Fe</t>
  </si>
  <si>
    <t>Erosional level</t>
  </si>
  <si>
    <t>ToC</t>
  </si>
  <si>
    <t>Symbol</t>
  </si>
  <si>
    <t>Sample</t>
  </si>
  <si>
    <t>Ti, %</t>
  </si>
  <si>
    <t>S, %</t>
  </si>
  <si>
    <t>P, %</t>
  </si>
  <si>
    <t>Li, ppm</t>
  </si>
  <si>
    <t>Be, ppm</t>
  </si>
  <si>
    <t>B, ppm</t>
  </si>
  <si>
    <t>Na, %</t>
  </si>
  <si>
    <t>Mg, %</t>
  </si>
  <si>
    <t>Al, %</t>
  </si>
  <si>
    <t>K, %</t>
  </si>
  <si>
    <t>Bi, ppm</t>
  </si>
  <si>
    <t>Ca, %</t>
  </si>
  <si>
    <t>Sc, ppm</t>
  </si>
  <si>
    <t>V, ppm</t>
  </si>
  <si>
    <t>Cr, ppm</t>
  </si>
  <si>
    <t>Mn, ppm</t>
  </si>
  <si>
    <t>Fe, %</t>
  </si>
  <si>
    <t>Co, ppm</t>
  </si>
  <si>
    <t>Ni, ppm</t>
  </si>
  <si>
    <t>Cu, ppm</t>
  </si>
  <si>
    <t>Zn, ppm</t>
  </si>
  <si>
    <t>Ga, ppm</t>
  </si>
  <si>
    <t>Ge, ppm</t>
  </si>
  <si>
    <t>As, ppm</t>
  </si>
  <si>
    <t>Rb, ppm</t>
  </si>
  <si>
    <t>Sr, ppm</t>
  </si>
  <si>
    <t>Y, ppm</t>
  </si>
  <si>
    <t>Zr, ppm</t>
  </si>
  <si>
    <t>Nb, ppm</t>
  </si>
  <si>
    <t>Mo, ppm</t>
  </si>
  <si>
    <t>Ag, ppm</t>
  </si>
  <si>
    <t>In, ppm</t>
  </si>
  <si>
    <t>Sn, ppm</t>
  </si>
  <si>
    <t>Sb, ppm</t>
  </si>
  <si>
    <t>Te, ppm</t>
  </si>
  <si>
    <t>Cs, ppm</t>
  </si>
  <si>
    <t>Ba, ppm</t>
  </si>
  <si>
    <t>La, ppm</t>
  </si>
  <si>
    <t>Ce, ppm</t>
  </si>
  <si>
    <t>Cd, ppm</t>
  </si>
  <si>
    <t>Pr, ppm</t>
  </si>
  <si>
    <t>Nd, ppm</t>
  </si>
  <si>
    <t>Sm, ppm</t>
  </si>
  <si>
    <t>Se, ppm</t>
  </si>
  <si>
    <t>Eu, ppm</t>
  </si>
  <si>
    <t>Gd, ppm</t>
  </si>
  <si>
    <t>Tb, ppm</t>
  </si>
  <si>
    <t>Dy, ppm</t>
  </si>
  <si>
    <t>Ho, ppm</t>
  </si>
  <si>
    <t>Er, ppm</t>
  </si>
  <si>
    <t>Tm, ppm</t>
  </si>
  <si>
    <t>Yb, ppm</t>
  </si>
  <si>
    <t>Lu, ppm</t>
  </si>
  <si>
    <t>Hf, ppm</t>
  </si>
  <si>
    <t>Ta, ppm</t>
  </si>
  <si>
    <t>W, ppm</t>
  </si>
  <si>
    <t>Re, ppm</t>
  </si>
  <si>
    <t>Au, ppb</t>
  </si>
  <si>
    <t>Tl, ppm</t>
  </si>
  <si>
    <t>Pb, ppm</t>
  </si>
  <si>
    <t>Th, ppm</t>
  </si>
  <si>
    <t>U, ppm</t>
  </si>
  <si>
    <t>Hg, ppb</t>
  </si>
  <si>
    <t>Alkali</t>
  </si>
  <si>
    <t>REE</t>
  </si>
  <si>
    <t>Elevation</t>
  </si>
  <si>
    <t>Average</t>
  </si>
  <si>
    <t>Stdev</t>
  </si>
  <si>
    <t>E.L.</t>
  </si>
  <si>
    <t>RAW</t>
  </si>
  <si>
    <t>All litho</t>
  </si>
  <si>
    <t>Clean</t>
  </si>
  <si>
    <t>no b.d.l.</t>
  </si>
  <si>
    <t>All to ppm</t>
  </si>
  <si>
    <t>Selecting elements</t>
  </si>
  <si>
    <t>Rest</t>
  </si>
  <si>
    <t>PC</t>
  </si>
  <si>
    <t>Cum.Prop.Exp.</t>
  </si>
  <si>
    <t>PC1</t>
  </si>
  <si>
    <t>PC2</t>
  </si>
  <si>
    <t>PC3</t>
  </si>
  <si>
    <t>PC4</t>
  </si>
  <si>
    <t>PC5</t>
  </si>
  <si>
    <t>PC6</t>
  </si>
  <si>
    <t>PC7</t>
  </si>
  <si>
    <t>PC8</t>
  </si>
  <si>
    <t>PC9</t>
  </si>
  <si>
    <t>PC10</t>
  </si>
  <si>
    <t>PC11</t>
  </si>
  <si>
    <t>PC12</t>
  </si>
  <si>
    <t>PC13</t>
  </si>
  <si>
    <t>PC14</t>
  </si>
  <si>
    <t>PC15</t>
  </si>
  <si>
    <t>PC16</t>
  </si>
  <si>
    <t>PC17</t>
  </si>
  <si>
    <t>PC18</t>
  </si>
  <si>
    <t>PC19</t>
  </si>
  <si>
    <t>PC20</t>
  </si>
  <si>
    <t>PC21</t>
  </si>
  <si>
    <t>PC22</t>
  </si>
  <si>
    <t>PC23</t>
  </si>
  <si>
    <t>PC24</t>
  </si>
  <si>
    <t>PC25</t>
  </si>
  <si>
    <t>PC26</t>
  </si>
  <si>
    <t>PC27</t>
  </si>
  <si>
    <t>PC28</t>
  </si>
  <si>
    <t>PC29</t>
  </si>
  <si>
    <t>PC30</t>
  </si>
  <si>
    <t>PC31</t>
  </si>
  <si>
    <t>PC32</t>
  </si>
  <si>
    <t>PC33</t>
  </si>
  <si>
    <t>PC34</t>
  </si>
  <si>
    <t>PC35</t>
  </si>
  <si>
    <t>PC36</t>
  </si>
  <si>
    <t>PC37</t>
  </si>
  <si>
    <t>PC38</t>
  </si>
  <si>
    <t>PC39</t>
  </si>
  <si>
    <t>PC40</t>
  </si>
  <si>
    <t>PC41</t>
  </si>
  <si>
    <t>Factor analysis</t>
  </si>
  <si>
    <t>Valid cases:</t>
  </si>
  <si>
    <t>Communalities</t>
  </si>
  <si>
    <t>Analysis</t>
  </si>
  <si>
    <t>Estimated</t>
  </si>
  <si>
    <t>Eigenvalues</t>
  </si>
  <si>
    <t>Factor</t>
  </si>
  <si>
    <t>Eigenvalue</t>
  </si>
  <si>
    <t>Variance (percent)</t>
  </si>
  <si>
    <t>Percent cumulative</t>
  </si>
  <si>
    <t>Varimax factor loadings</t>
  </si>
  <si>
    <t>Factor 1</t>
  </si>
  <si>
    <t>Factor 2</t>
  </si>
  <si>
    <t>Factor 3</t>
  </si>
  <si>
    <t>Factor 4</t>
  </si>
  <si>
    <t>Factor 5</t>
  </si>
  <si>
    <t>Factor 6</t>
  </si>
  <si>
    <t>Commu-nality</t>
  </si>
  <si>
    <t>Sum of Squares</t>
  </si>
  <si>
    <t>Percent of Variance</t>
  </si>
  <si>
    <t>X-Axis:</t>
  </si>
  <si>
    <t>Y-Axis:</t>
  </si>
  <si>
    <t>Factor scores 1</t>
  </si>
  <si>
    <t>Factor scores 2</t>
  </si>
  <si>
    <t>Factor scores 3</t>
  </si>
  <si>
    <t>Factor scores 4</t>
  </si>
  <si>
    <t>Factor scores 5</t>
  </si>
  <si>
    <t>Factor scores 6</t>
  </si>
  <si>
    <t>Oxidation</t>
  </si>
  <si>
    <t>BM</t>
  </si>
  <si>
    <t>BMCh</t>
  </si>
  <si>
    <t>HFSE</t>
  </si>
  <si>
    <t>Litho</t>
  </si>
  <si>
    <t>Major</t>
  </si>
  <si>
    <t>Q Au</t>
  </si>
  <si>
    <t>Q Cu</t>
  </si>
  <si>
    <t>Q3</t>
  </si>
  <si>
    <t>Q2</t>
  </si>
  <si>
    <t>Atipicality</t>
  </si>
  <si>
    <t>PC1=(Au+V)/(Rb+Sr)</t>
  </si>
  <si>
    <t>PC2=Au/Co</t>
  </si>
  <si>
    <t>PC3=(Zr+REE+Au)/Fe</t>
  </si>
  <si>
    <t>PC4=(Au+U)/Mn</t>
  </si>
  <si>
    <t>D1=Au+B+Th</t>
  </si>
  <si>
    <t>FA</t>
  </si>
  <si>
    <t>ALR F4=(Tl+In+Au)/(Th+Ba)</t>
  </si>
  <si>
    <t>ALR F6=(Sr+In+Au)/Ta+Hf)</t>
  </si>
  <si>
    <t>RCC CLR=(Au+In+B)/(Ba+Co)</t>
  </si>
  <si>
    <t>RCC ALR=(Au+In)/Ba</t>
  </si>
  <si>
    <t>CLR F6=(B+Sr+Au)/(Be+Co)</t>
  </si>
  <si>
    <t>ILR RCC1=(Oxid+BM+HFSE)/REE</t>
  </si>
  <si>
    <t>ILR RCC2=(BMCh+Lit)/(HFSE+REE+Maj)</t>
  </si>
  <si>
    <t>ILR F1=(Oxid+BM)/REE</t>
  </si>
  <si>
    <t>ILR F2=(BMCh+Lit)/(HFSE+REE)</t>
  </si>
  <si>
    <t>Coda</t>
  </si>
  <si>
    <t>Coda Atipicality</t>
  </si>
  <si>
    <t>Coda biplot</t>
  </si>
  <si>
    <t>Dendogram</t>
  </si>
  <si>
    <t>Rock-Trenches</t>
  </si>
  <si>
    <t>ALR</t>
  </si>
  <si>
    <t>ALR Correlation</t>
  </si>
  <si>
    <t>ALR Factor</t>
  </si>
  <si>
    <t>CLR</t>
  </si>
  <si>
    <t>CLR Correlation</t>
  </si>
  <si>
    <t>CLR Factor</t>
  </si>
  <si>
    <t>ILR</t>
  </si>
  <si>
    <t>ILR Correlation</t>
  </si>
  <si>
    <t>ILR Factor</t>
  </si>
  <si>
    <t>Quartiles</t>
  </si>
  <si>
    <t>SURFER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</si>
</sst>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12"/>
      <name val="Times New Roman"/>
      <family val="1"/>
    </font>
    <font>
      <sz val="12"/>
      <color theme="1" tint="4.9989318521683403E-2"/>
      <name val="Times New Roman"/>
      <family val="1"/>
    </font>
    <font>
      <u/>
      <sz val="12"/>
      <color theme="10"/>
      <name val="Times New Roman"/>
      <family val="1"/>
    </font>
    <font>
      <b/>
      <sz val="12"/>
      <color rgb="FF000000"/>
      <name val="Times New Roman"/>
      <family val="1"/>
    </font>
    <font>
      <sz val="12"/>
      <color rgb="FFFF0000"/>
      <name val="Times New Roman"/>
      <family val="1"/>
    </font>
    <font>
      <sz val="12"/>
      <color theme="4" tint="-0.249977111117893"/>
      <name val="Times New Roman"/>
      <family val="1"/>
    </font>
    <font>
      <sz val="11"/>
      <color rgb="FFFF0000"/>
      <name val="Calibri"/>
      <family val="2"/>
      <scheme val="minor"/>
    </font>
    <font>
      <b/>
      <sz val="12"/>
      <color rgb="FFFF0000"/>
      <name val="Times New Roman"/>
      <family val="1"/>
    </font>
    <font>
      <sz val="10"/>
      <name val="Arial"/>
      <family val="2"/>
    </font>
    <font>
      <b/>
      <sz val="12"/>
      <color indexed="12"/>
      <name val="Times New Roman"/>
      <family val="1"/>
    </font>
    <font>
      <b/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sz val="12"/>
      <color indexed="12"/>
      <name val="Times New Roman"/>
      <family val="1"/>
    </font>
    <font>
      <b/>
      <sz val="12"/>
      <color theme="1"/>
      <name val="Times New Roman"/>
      <family val="1"/>
    </font>
    <font>
      <i/>
      <sz val="11"/>
      <color theme="1"/>
      <name val="Calibri"/>
      <family val="2"/>
      <scheme val="minor"/>
    </font>
    <font>
      <i/>
      <sz val="12"/>
      <color theme="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17" fillId="0" borderId="0"/>
    <xf numFmtId="0" fontId="19" fillId="0" borderId="0">
      <alignment horizontal="right"/>
    </xf>
    <xf numFmtId="0" fontId="17" fillId="0" borderId="0">
      <alignment horizontal="left"/>
    </xf>
  </cellStyleXfs>
  <cellXfs count="144">
    <xf numFmtId="0" fontId="0" fillId="0" borderId="0" xfId="0"/>
    <xf numFmtId="0" fontId="2" fillId="0" borderId="0" xfId="2"/>
    <xf numFmtId="0" fontId="4" fillId="0" borderId="0" xfId="0" applyFont="1"/>
    <xf numFmtId="0" fontId="5" fillId="0" borderId="0" xfId="0" applyFont="1"/>
    <xf numFmtId="0" fontId="1" fillId="0" borderId="0" xfId="1"/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/>
    <xf numFmtId="0" fontId="8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8" fillId="0" borderId="0" xfId="0" applyFont="1"/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9" fillId="2" borderId="0" xfId="0" applyFont="1" applyFill="1" applyAlignment="1">
      <alignment horizontal="left"/>
    </xf>
    <xf numFmtId="0" fontId="10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11" fillId="0" borderId="0" xfId="3" applyFont="1" applyAlignment="1">
      <alignment horizontal="left"/>
    </xf>
    <xf numFmtId="0" fontId="7" fillId="0" borderId="2" xfId="0" applyFont="1" applyBorder="1" applyAlignment="1">
      <alignment horizontal="center"/>
    </xf>
    <xf numFmtId="0" fontId="7" fillId="0" borderId="2" xfId="0" applyFont="1" applyBorder="1" applyAlignment="1">
      <alignment horizontal="left"/>
    </xf>
    <xf numFmtId="0" fontId="8" fillId="0" borderId="2" xfId="0" applyFont="1" applyBorder="1"/>
    <xf numFmtId="0" fontId="8" fillId="0" borderId="2" xfId="0" applyFont="1" applyBorder="1" applyAlignment="1">
      <alignment horizontal="left"/>
    </xf>
    <xf numFmtId="0" fontId="8" fillId="0" borderId="2" xfId="0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8" fillId="0" borderId="0" xfId="0" applyFont="1" applyBorder="1" applyAlignment="1">
      <alignment horizontal="right"/>
    </xf>
    <xf numFmtId="0" fontId="7" fillId="0" borderId="4" xfId="0" applyFont="1" applyBorder="1"/>
    <xf numFmtId="0" fontId="7" fillId="0" borderId="0" xfId="0" applyFont="1" applyBorder="1"/>
    <xf numFmtId="0" fontId="7" fillId="0" borderId="2" xfId="0" applyFont="1" applyBorder="1"/>
    <xf numFmtId="0" fontId="13" fillId="0" borderId="2" xfId="0" applyFont="1" applyBorder="1" applyAlignment="1">
      <alignment horizontal="right"/>
    </xf>
    <xf numFmtId="0" fontId="14" fillId="0" borderId="2" xfId="0" applyFont="1" applyBorder="1" applyAlignment="1">
      <alignment horizontal="right"/>
    </xf>
    <xf numFmtId="2" fontId="8" fillId="0" borderId="0" xfId="0" applyNumberFormat="1" applyFont="1"/>
    <xf numFmtId="0" fontId="12" fillId="0" borderId="2" xfId="2" applyFont="1" applyBorder="1" applyAlignment="1">
      <alignment horizontal="center"/>
    </xf>
    <xf numFmtId="0" fontId="8" fillId="0" borderId="0" xfId="2" applyFont="1"/>
    <xf numFmtId="2" fontId="8" fillId="2" borderId="0" xfId="2" applyNumberFormat="1" applyFont="1" applyFill="1"/>
    <xf numFmtId="0" fontId="8" fillId="0" borderId="2" xfId="2" applyFont="1" applyBorder="1"/>
    <xf numFmtId="0" fontId="12" fillId="0" borderId="0" xfId="2" applyFont="1" applyAlignment="1">
      <alignment horizontal="center"/>
    </xf>
    <xf numFmtId="0" fontId="12" fillId="0" borderId="0" xfId="2" applyFont="1" applyAlignment="1">
      <alignment horizontal="center" vertical="center" wrapText="1"/>
    </xf>
    <xf numFmtId="0" fontId="8" fillId="0" borderId="0" xfId="2" applyFont="1" applyAlignment="1">
      <alignment horizontal="right" vertical="center" wrapText="1"/>
    </xf>
    <xf numFmtId="2" fontId="8" fillId="0" borderId="0" xfId="2" applyNumberFormat="1" applyFont="1"/>
    <xf numFmtId="0" fontId="8" fillId="0" borderId="6" xfId="2" applyFont="1" applyBorder="1"/>
    <xf numFmtId="2" fontId="8" fillId="0" borderId="6" xfId="2" applyNumberFormat="1" applyFont="1" applyBorder="1"/>
    <xf numFmtId="0" fontId="9" fillId="0" borderId="0" xfId="4" applyFont="1"/>
    <xf numFmtId="0" fontId="18" fillId="0" borderId="0" xfId="4" applyFont="1"/>
    <xf numFmtId="164" fontId="9" fillId="0" borderId="0" xfId="4" applyNumberFormat="1" applyFont="1"/>
    <xf numFmtId="0" fontId="20" fillId="0" borderId="0" xfId="5" applyFont="1">
      <alignment horizontal="right"/>
    </xf>
    <xf numFmtId="0" fontId="9" fillId="0" borderId="0" xfId="6" applyFont="1">
      <alignment horizontal="left"/>
    </xf>
    <xf numFmtId="0" fontId="20" fillId="0" borderId="0" xfId="4" applyFont="1" applyAlignment="1">
      <alignment horizontal="right"/>
    </xf>
    <xf numFmtId="0" fontId="21" fillId="0" borderId="0" xfId="4" applyFont="1"/>
    <xf numFmtId="0" fontId="22" fillId="0" borderId="0" xfId="4" applyFont="1"/>
    <xf numFmtId="0" fontId="20" fillId="0" borderId="0" xfId="4" applyFont="1" applyAlignment="1">
      <alignment horizontal="center"/>
    </xf>
    <xf numFmtId="0" fontId="20" fillId="0" borderId="0" xfId="4" applyFont="1" applyAlignment="1">
      <alignment horizontal="center" wrapText="1"/>
    </xf>
    <xf numFmtId="0" fontId="9" fillId="0" borderId="0" xfId="4" applyFont="1" applyAlignment="1">
      <alignment horizontal="left"/>
    </xf>
    <xf numFmtId="0" fontId="9" fillId="3" borderId="7" xfId="4" applyFont="1" applyFill="1" applyBorder="1" applyAlignment="1">
      <alignment horizontal="center"/>
    </xf>
    <xf numFmtId="0" fontId="9" fillId="3" borderId="3" xfId="4" applyFont="1" applyFill="1" applyBorder="1" applyAlignment="1">
      <alignment horizontal="center"/>
    </xf>
    <xf numFmtId="0" fontId="9" fillId="3" borderId="8" xfId="4" applyFont="1" applyFill="1" applyBorder="1" applyAlignment="1">
      <alignment horizontal="center"/>
    </xf>
    <xf numFmtId="0" fontId="9" fillId="3" borderId="9" xfId="4" applyFont="1" applyFill="1" applyBorder="1" applyAlignment="1">
      <alignment horizontal="center"/>
    </xf>
    <xf numFmtId="0" fontId="9" fillId="3" borderId="2" xfId="4" applyFont="1" applyFill="1" applyBorder="1" applyAlignment="1">
      <alignment horizontal="center"/>
    </xf>
    <xf numFmtId="0" fontId="9" fillId="3" borderId="10" xfId="4" applyFont="1" applyFill="1" applyBorder="1" applyAlignment="1">
      <alignment horizontal="center"/>
    </xf>
    <xf numFmtId="0" fontId="9" fillId="0" borderId="0" xfId="4" applyFont="1" applyAlignment="1">
      <alignment horizontal="center"/>
    </xf>
    <xf numFmtId="0" fontId="16" fillId="0" borderId="0" xfId="4" applyFont="1" applyAlignment="1">
      <alignment horizontal="center" wrapText="1"/>
    </xf>
    <xf numFmtId="0" fontId="20" fillId="0" borderId="0" xfId="4" applyFont="1"/>
    <xf numFmtId="0" fontId="9" fillId="3" borderId="7" xfId="4" applyFont="1" applyFill="1" applyBorder="1"/>
    <xf numFmtId="0" fontId="9" fillId="3" borderId="3" xfId="4" applyFont="1" applyFill="1" applyBorder="1"/>
    <xf numFmtId="0" fontId="9" fillId="3" borderId="8" xfId="4" applyFont="1" applyFill="1" applyBorder="1"/>
    <xf numFmtId="0" fontId="9" fillId="3" borderId="9" xfId="4" applyFont="1" applyFill="1" applyBorder="1"/>
    <xf numFmtId="0" fontId="9" fillId="3" borderId="2" xfId="4" applyFont="1" applyFill="1" applyBorder="1"/>
    <xf numFmtId="0" fontId="9" fillId="3" borderId="10" xfId="4" applyFont="1" applyFill="1" applyBorder="1"/>
    <xf numFmtId="0" fontId="9" fillId="0" borderId="0" xfId="4" applyFont="1" applyAlignment="1" applyProtection="1">
      <alignment horizontal="right"/>
      <protection hidden="1"/>
    </xf>
    <xf numFmtId="0" fontId="9" fillId="0" borderId="0" xfId="4" applyFont="1" applyAlignment="1">
      <alignment horizontal="right"/>
    </xf>
    <xf numFmtId="2" fontId="8" fillId="0" borderId="2" xfId="2" applyNumberFormat="1" applyFont="1" applyBorder="1"/>
    <xf numFmtId="0" fontId="12" fillId="0" borderId="11" xfId="2" applyFont="1" applyBorder="1" applyAlignment="1">
      <alignment horizontal="center"/>
    </xf>
    <xf numFmtId="0" fontId="12" fillId="0" borderId="5" xfId="2" applyFont="1" applyBorder="1" applyAlignment="1">
      <alignment horizontal="center"/>
    </xf>
    <xf numFmtId="0" fontId="20" fillId="0" borderId="5" xfId="4" applyFont="1" applyBorder="1" applyAlignment="1">
      <alignment horizontal="center"/>
    </xf>
    <xf numFmtId="0" fontId="16" fillId="0" borderId="11" xfId="2" applyFont="1" applyBorder="1" applyAlignment="1">
      <alignment horizontal="center"/>
    </xf>
    <xf numFmtId="0" fontId="16" fillId="0" borderId="5" xfId="2" applyFont="1" applyBorder="1" applyAlignment="1">
      <alignment horizontal="center"/>
    </xf>
    <xf numFmtId="0" fontId="16" fillId="0" borderId="12" xfId="2" applyFont="1" applyBorder="1" applyAlignment="1">
      <alignment horizontal="center"/>
    </xf>
    <xf numFmtId="0" fontId="12" fillId="0" borderId="12" xfId="2" applyFont="1" applyBorder="1" applyAlignment="1">
      <alignment horizontal="center"/>
    </xf>
    <xf numFmtId="0" fontId="12" fillId="6" borderId="13" xfId="2" applyFont="1" applyFill="1" applyBorder="1" applyAlignment="1">
      <alignment horizontal="center"/>
    </xf>
    <xf numFmtId="2" fontId="8" fillId="0" borderId="14" xfId="2" applyNumberFormat="1" applyFont="1" applyBorder="1"/>
    <xf numFmtId="2" fontId="13" fillId="0" borderId="14" xfId="2" applyNumberFormat="1" applyFont="1" applyBorder="1"/>
    <xf numFmtId="2" fontId="13" fillId="0" borderId="15" xfId="2" applyNumberFormat="1" applyFont="1" applyBorder="1"/>
    <xf numFmtId="2" fontId="8" fillId="0" borderId="15" xfId="2" applyNumberFormat="1" applyFont="1" applyBorder="1"/>
    <xf numFmtId="0" fontId="8" fillId="6" borderId="16" xfId="2" applyFont="1" applyFill="1" applyBorder="1"/>
    <xf numFmtId="2" fontId="8" fillId="0" borderId="17" xfId="2" applyNumberFormat="1" applyFont="1" applyBorder="1"/>
    <xf numFmtId="2" fontId="13" fillId="0" borderId="17" xfId="2" applyNumberFormat="1" applyFont="1" applyBorder="1"/>
    <xf numFmtId="2" fontId="13" fillId="0" borderId="6" xfId="2" applyNumberFormat="1" applyFont="1" applyBorder="1"/>
    <xf numFmtId="2" fontId="13" fillId="0" borderId="18" xfId="2" applyNumberFormat="1" applyFont="1" applyBorder="1"/>
    <xf numFmtId="2" fontId="8" fillId="0" borderId="18" xfId="2" applyNumberFormat="1" applyFont="1" applyBorder="1"/>
    <xf numFmtId="0" fontId="8" fillId="6" borderId="19" xfId="2" applyFont="1" applyFill="1" applyBorder="1"/>
    <xf numFmtId="0" fontId="2" fillId="0" borderId="2" xfId="2" applyBorder="1"/>
    <xf numFmtId="0" fontId="23" fillId="0" borderId="0" xfId="0" applyFont="1"/>
    <xf numFmtId="0" fontId="7" fillId="0" borderId="0" xfId="0" applyFont="1" applyAlignment="1">
      <alignment vertical="center" wrapText="1"/>
    </xf>
    <xf numFmtId="0" fontId="23" fillId="0" borderId="0" xfId="0" applyFont="1" applyAlignment="1">
      <alignment horizontal="center" vertical="center" wrapText="1"/>
    </xf>
    <xf numFmtId="0" fontId="7" fillId="0" borderId="0" xfId="0" applyFont="1" applyAlignment="1">
      <alignment horizontal="right" vertical="center" wrapText="1"/>
    </xf>
    <xf numFmtId="0" fontId="16" fillId="0" borderId="0" xfId="0" applyFont="1" applyAlignment="1">
      <alignment horizontal="center" vertical="center" wrapText="1"/>
    </xf>
    <xf numFmtId="0" fontId="23" fillId="7" borderId="0" xfId="0" applyFont="1" applyFill="1" applyAlignment="1">
      <alignment horizontal="center" vertical="center" wrapText="1"/>
    </xf>
    <xf numFmtId="0" fontId="7" fillId="7" borderId="0" xfId="0" applyFont="1" applyFill="1" applyAlignment="1">
      <alignment horizontal="right" vertical="center" wrapText="1"/>
    </xf>
    <xf numFmtId="0" fontId="13" fillId="7" borderId="0" xfId="0" applyFont="1" applyFill="1" applyAlignment="1">
      <alignment horizontal="right" vertical="center" wrapText="1"/>
    </xf>
    <xf numFmtId="0" fontId="13" fillId="0" borderId="0" xfId="0" applyFont="1" applyAlignment="1">
      <alignment horizontal="right" vertical="center" wrapText="1"/>
    </xf>
    <xf numFmtId="0" fontId="12" fillId="0" borderId="0" xfId="2" applyFont="1" applyBorder="1" applyAlignment="1">
      <alignment horizontal="center"/>
    </xf>
    <xf numFmtId="0" fontId="2" fillId="0" borderId="0" xfId="2" applyBorder="1"/>
    <xf numFmtId="0" fontId="23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9" fillId="0" borderId="0" xfId="0" applyFont="1"/>
    <xf numFmtId="0" fontId="9" fillId="0" borderId="2" xfId="0" applyFont="1" applyBorder="1"/>
    <xf numFmtId="0" fontId="0" fillId="0" borderId="0" xfId="0" applyFill="1" applyBorder="1" applyAlignment="1"/>
    <xf numFmtId="0" fontId="0" fillId="0" borderId="6" xfId="0" applyFill="1" applyBorder="1" applyAlignment="1"/>
    <xf numFmtId="0" fontId="24" fillId="0" borderId="5" xfId="0" applyFont="1" applyFill="1" applyBorder="1" applyAlignment="1">
      <alignment horizontal="center"/>
    </xf>
    <xf numFmtId="2" fontId="0" fillId="0" borderId="0" xfId="0" applyNumberFormat="1" applyFill="1" applyBorder="1" applyAlignment="1"/>
    <xf numFmtId="0" fontId="15" fillId="0" borderId="0" xfId="0" applyFont="1" applyFill="1" applyBorder="1" applyAlignment="1"/>
    <xf numFmtId="2" fontId="15" fillId="0" borderId="0" xfId="0" applyNumberFormat="1" applyFont="1" applyFill="1" applyBorder="1" applyAlignment="1"/>
    <xf numFmtId="2" fontId="15" fillId="0" borderId="6" xfId="0" applyNumberFormat="1" applyFont="1" applyFill="1" applyBorder="1" applyAlignment="1"/>
    <xf numFmtId="0" fontId="9" fillId="0" borderId="0" xfId="4" applyFont="1" applyFill="1" applyBorder="1" applyAlignment="1">
      <alignment horizontal="center"/>
    </xf>
    <xf numFmtId="0" fontId="13" fillId="0" borderId="0" xfId="4" applyFont="1" applyFill="1" applyBorder="1" applyAlignment="1">
      <alignment horizontal="center"/>
    </xf>
    <xf numFmtId="0" fontId="9" fillId="4" borderId="0" xfId="4" applyFont="1" applyFill="1"/>
    <xf numFmtId="0" fontId="9" fillId="4" borderId="0" xfId="4" applyFont="1" applyFill="1" applyBorder="1" applyAlignment="1">
      <alignment horizontal="center"/>
    </xf>
    <xf numFmtId="0" fontId="13" fillId="4" borderId="0" xfId="4" applyFont="1" applyFill="1" applyBorder="1" applyAlignment="1">
      <alignment horizontal="center"/>
    </xf>
    <xf numFmtId="0" fontId="25" fillId="0" borderId="5" xfId="0" applyFont="1" applyFill="1" applyBorder="1" applyAlignment="1">
      <alignment horizontal="center"/>
    </xf>
    <xf numFmtId="0" fontId="7" fillId="0" borderId="0" xfId="0" applyFont="1" applyFill="1" applyBorder="1" applyAlignment="1"/>
    <xf numFmtId="0" fontId="7" fillId="0" borderId="6" xfId="0" applyFont="1" applyFill="1" applyBorder="1" applyAlignment="1"/>
    <xf numFmtId="0" fontId="13" fillId="0" borderId="0" xfId="0" applyFont="1" applyFill="1" applyBorder="1" applyAlignment="1"/>
    <xf numFmtId="0" fontId="13" fillId="0" borderId="6" xfId="0" applyFont="1" applyFill="1" applyBorder="1" applyAlignment="1"/>
    <xf numFmtId="0" fontId="9" fillId="3" borderId="0" xfId="4" applyFont="1" applyFill="1" applyBorder="1" applyAlignment="1">
      <alignment horizontal="center"/>
    </xf>
    <xf numFmtId="2" fontId="7" fillId="0" borderId="0" xfId="0" applyNumberFormat="1" applyFont="1" applyFill="1" applyBorder="1" applyAlignment="1"/>
    <xf numFmtId="2" fontId="7" fillId="0" borderId="6" xfId="0" applyNumberFormat="1" applyFont="1" applyFill="1" applyBorder="1" applyAlignment="1"/>
    <xf numFmtId="0" fontId="9" fillId="0" borderId="0" xfId="5" applyFont="1">
      <alignment horizontal="right"/>
    </xf>
    <xf numFmtId="0" fontId="9" fillId="0" borderId="0" xfId="4" applyFont="1" applyAlignment="1">
      <alignment horizontal="center" wrapText="1"/>
    </xf>
    <xf numFmtId="2" fontId="13" fillId="0" borderId="0" xfId="2" applyNumberFormat="1" applyFont="1" applyBorder="1"/>
    <xf numFmtId="0" fontId="8" fillId="0" borderId="0" xfId="2" applyFont="1" applyBorder="1"/>
    <xf numFmtId="0" fontId="9" fillId="0" borderId="5" xfId="4" applyFont="1" applyBorder="1"/>
    <xf numFmtId="2" fontId="8" fillId="0" borderId="0" xfId="2" applyNumberFormat="1" applyFont="1" applyFill="1" applyBorder="1"/>
    <xf numFmtId="0" fontId="8" fillId="0" borderId="0" xfId="2" applyFont="1" applyFill="1"/>
    <xf numFmtId="2" fontId="8" fillId="0" borderId="14" xfId="2" applyNumberFormat="1" applyFont="1" applyFill="1" applyBorder="1"/>
    <xf numFmtId="2" fontId="8" fillId="0" borderId="0" xfId="2" applyNumberFormat="1" applyFont="1" applyBorder="1"/>
    <xf numFmtId="2" fontId="8" fillId="0" borderId="17" xfId="2" applyNumberFormat="1" applyFont="1" applyFill="1" applyBorder="1"/>
    <xf numFmtId="2" fontId="8" fillId="0" borderId="6" xfId="2" applyNumberFormat="1" applyFont="1" applyFill="1" applyBorder="1"/>
    <xf numFmtId="0" fontId="8" fillId="0" borderId="11" xfId="2" applyFont="1" applyBorder="1"/>
    <xf numFmtId="0" fontId="12" fillId="5" borderId="11" xfId="2" applyFont="1" applyFill="1" applyBorder="1" applyAlignment="1">
      <alignment horizontal="center"/>
    </xf>
    <xf numFmtId="2" fontId="8" fillId="5" borderId="14" xfId="2" applyNumberFormat="1" applyFont="1" applyFill="1" applyBorder="1"/>
    <xf numFmtId="2" fontId="8" fillId="5" borderId="17" xfId="2" applyNumberFormat="1" applyFont="1" applyFill="1" applyBorder="1"/>
  </cellXfs>
  <cellStyles count="7">
    <cellStyle name="BoldRight" xfId="5" xr:uid="{57A917E4-B7D9-4E6E-AA70-27EDA96343A8}"/>
    <cellStyle name="Hyperlink" xfId="1" builtinId="8"/>
    <cellStyle name="Hyperlink 2" xfId="3" xr:uid="{84000C0E-7227-428C-A09A-440F0D14E9F0}"/>
    <cellStyle name="Left" xfId="6" xr:uid="{4546268A-9BA6-41F2-ADBC-012C72345EC7}"/>
    <cellStyle name="Normal" xfId="0" builtinId="0"/>
    <cellStyle name="Normal 2" xfId="2" xr:uid="{6FFBC187-FCF7-4565-ADFD-D0EE57E4BDD0}"/>
    <cellStyle name="Normal 3" xfId="4" xr:uid="{28CD2EC0-6F6D-4C4D-9F80-26118D99AA82}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activeX1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"/>
  <ax:ocxPr ax:name="RawObjectAssemblyName" ax:value=""/>
  <ax:ocxPr ax:name="RawObjectAssemblyPath" ax:value=""/>
  <ax:ocxPr ax:name="Cookie" ax:value="_ActiveXWrapper2:Factor:FactorYComboBox:483d414c-5f97-471d-9143-66b3a1ace1dd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2355"/>
  <ax:ocxPr ax:name="Sizel_cy" ax:value="556"/>
  <ax:ocxPr ax:name="IsDynamic" ax:value="-1"/>
</ax:ocx>
</file>

<file path=xl/activeX/activeX2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"/>
  <ax:ocxPr ax:name="RawObjectAssemblyName" ax:value=""/>
  <ax:ocxPr ax:name="RawObjectAssemblyPath" ax:value=""/>
  <ax:ocxPr ax:name="Cookie" ax:value="_ActiveXWrapper1:Factor:FactorXComboBox:b9a64c45-9169-4576-82e4-3253e5ecd664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2355"/>
  <ax:ocxPr ax:name="Sizel_cy" ax:value="556"/>
  <ax:ocxPr ax:name="IsDynamic" ax:value="-1"/>
</ax:ocx>
</file>

<file path=xl/activeX/activeX3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"/>
  <ax:ocxPr ax:name="RawObjectAssemblyName" ax:value=""/>
  <ax:ocxPr ax:name="RawObjectAssemblyPath" ax:value=""/>
  <ax:ocxPr ax:name="Cookie" ax:value="_ActiveXWrapper2:Factor:FactorYComboBox:9a51b07d-7315-4bcc-a0d6-182cdd8597b0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2355"/>
  <ax:ocxPr ax:name="Sizel_cy" ax:value="556"/>
  <ax:ocxPr ax:name="IsDynamic" ax:value="-1"/>
</ax:ocx>
</file>

<file path=xl/activeX/activeX4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"/>
  <ax:ocxPr ax:name="RawObjectAssemblyName" ax:value=""/>
  <ax:ocxPr ax:name="RawObjectAssemblyPath" ax:value=""/>
  <ax:ocxPr ax:name="Cookie" ax:value="_ActiveXWrapper1:Factor:FactorXComboBox:cc83f9d6-15bd-4862-a048-6e0a73bb28cc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2355"/>
  <ax:ocxPr ax:name="Sizel_cy" ax:value="556"/>
  <ax:ocxPr ax:name="IsDynamic" ax:value="-1"/>
</ax:ocx>
</file>

<file path=xl/activeX/activeX5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"/>
  <ax:ocxPr ax:name="RawObjectAssemblyName" ax:value=""/>
  <ax:ocxPr ax:name="RawObjectAssemblyPath" ax:value=""/>
  <ax:ocxPr ax:name="Cookie" ax:value="_ActiveXWrapper2:Factor:FactorYComboBox:ca916552-651a-4f3e-b566-2f392e9ca06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2355"/>
  <ax:ocxPr ax:name="Sizel_cy" ax:value="556"/>
  <ax:ocxPr ax:name="IsDynamic" ax:value="-1"/>
</ax:ocx>
</file>

<file path=xl/activeX/activeX6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"/>
  <ax:ocxPr ax:name="RawObjectAssemblyName" ax:value=""/>
  <ax:ocxPr ax:name="RawObjectAssemblyPath" ax:value=""/>
  <ax:ocxPr ax:name="Cookie" ax:value="_ActiveXWrapper1:Factor:FactorXComboBox:87ed2280-8d64-49a7-b9d9-638e9512d336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2355"/>
  <ax:ocxPr ax:name="Sizel_cy" ax:value="556"/>
  <ax:ocxPr ax:name="IsDynamic" ax:value="-1"/>
</ax:ocx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Coordenates!$B$4</c:f>
              <c:strCache>
                <c:ptCount val="1"/>
                <c:pt idx="0">
                  <c:v>Northing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Coordenates!$A$5:$A$214</c:f>
              <c:numCache>
                <c:formatCode>General</c:formatCode>
                <c:ptCount val="210"/>
                <c:pt idx="0">
                  <c:v>687403</c:v>
                </c:pt>
                <c:pt idx="1">
                  <c:v>687404</c:v>
                </c:pt>
                <c:pt idx="2">
                  <c:v>687406</c:v>
                </c:pt>
                <c:pt idx="3">
                  <c:v>687408</c:v>
                </c:pt>
                <c:pt idx="4">
                  <c:v>687410</c:v>
                </c:pt>
                <c:pt idx="5">
                  <c:v>687411</c:v>
                </c:pt>
                <c:pt idx="6">
                  <c:v>687412</c:v>
                </c:pt>
                <c:pt idx="7">
                  <c:v>687447</c:v>
                </c:pt>
                <c:pt idx="8">
                  <c:v>686809</c:v>
                </c:pt>
                <c:pt idx="9">
                  <c:v>686810</c:v>
                </c:pt>
                <c:pt idx="10">
                  <c:v>686812</c:v>
                </c:pt>
                <c:pt idx="11">
                  <c:v>686813</c:v>
                </c:pt>
                <c:pt idx="12">
                  <c:v>686814</c:v>
                </c:pt>
                <c:pt idx="13">
                  <c:v>686816</c:v>
                </c:pt>
                <c:pt idx="14">
                  <c:v>686817</c:v>
                </c:pt>
                <c:pt idx="15">
                  <c:v>686810</c:v>
                </c:pt>
                <c:pt idx="16">
                  <c:v>686809</c:v>
                </c:pt>
                <c:pt idx="17">
                  <c:v>686804</c:v>
                </c:pt>
                <c:pt idx="18">
                  <c:v>686803</c:v>
                </c:pt>
                <c:pt idx="19">
                  <c:v>686802</c:v>
                </c:pt>
                <c:pt idx="20">
                  <c:v>686801</c:v>
                </c:pt>
                <c:pt idx="21">
                  <c:v>687115</c:v>
                </c:pt>
                <c:pt idx="22">
                  <c:v>687115</c:v>
                </c:pt>
                <c:pt idx="23">
                  <c:v>687114</c:v>
                </c:pt>
                <c:pt idx="24">
                  <c:v>687114</c:v>
                </c:pt>
                <c:pt idx="25">
                  <c:v>687116</c:v>
                </c:pt>
                <c:pt idx="26">
                  <c:v>687116</c:v>
                </c:pt>
                <c:pt idx="27">
                  <c:v>687117</c:v>
                </c:pt>
                <c:pt idx="28">
                  <c:v>687117</c:v>
                </c:pt>
                <c:pt idx="29">
                  <c:v>687118</c:v>
                </c:pt>
                <c:pt idx="30">
                  <c:v>687118</c:v>
                </c:pt>
                <c:pt idx="31">
                  <c:v>687119</c:v>
                </c:pt>
                <c:pt idx="32">
                  <c:v>687120</c:v>
                </c:pt>
                <c:pt idx="33">
                  <c:v>686970</c:v>
                </c:pt>
                <c:pt idx="34">
                  <c:v>686970</c:v>
                </c:pt>
                <c:pt idx="35">
                  <c:v>686971</c:v>
                </c:pt>
                <c:pt idx="36">
                  <c:v>686971</c:v>
                </c:pt>
                <c:pt idx="37">
                  <c:v>686971</c:v>
                </c:pt>
                <c:pt idx="38">
                  <c:v>686972</c:v>
                </c:pt>
                <c:pt idx="39">
                  <c:v>686971</c:v>
                </c:pt>
                <c:pt idx="40">
                  <c:v>686972</c:v>
                </c:pt>
                <c:pt idx="41">
                  <c:v>686972</c:v>
                </c:pt>
                <c:pt idx="42">
                  <c:v>686972</c:v>
                </c:pt>
                <c:pt idx="43">
                  <c:v>686972</c:v>
                </c:pt>
                <c:pt idx="44">
                  <c:v>686973</c:v>
                </c:pt>
                <c:pt idx="45">
                  <c:v>686973</c:v>
                </c:pt>
                <c:pt idx="46">
                  <c:v>686973</c:v>
                </c:pt>
                <c:pt idx="47">
                  <c:v>686974</c:v>
                </c:pt>
                <c:pt idx="48">
                  <c:v>686974</c:v>
                </c:pt>
                <c:pt idx="49">
                  <c:v>686974</c:v>
                </c:pt>
                <c:pt idx="50">
                  <c:v>686974</c:v>
                </c:pt>
                <c:pt idx="51">
                  <c:v>687529</c:v>
                </c:pt>
                <c:pt idx="52">
                  <c:v>687530</c:v>
                </c:pt>
                <c:pt idx="53">
                  <c:v>687532</c:v>
                </c:pt>
                <c:pt idx="54">
                  <c:v>687533</c:v>
                </c:pt>
                <c:pt idx="55">
                  <c:v>687535</c:v>
                </c:pt>
                <c:pt idx="56">
                  <c:v>687537</c:v>
                </c:pt>
                <c:pt idx="57">
                  <c:v>687538</c:v>
                </c:pt>
                <c:pt idx="58">
                  <c:v>687539</c:v>
                </c:pt>
                <c:pt idx="59">
                  <c:v>687541</c:v>
                </c:pt>
                <c:pt idx="60">
                  <c:v>687544</c:v>
                </c:pt>
                <c:pt idx="61">
                  <c:v>687547</c:v>
                </c:pt>
                <c:pt idx="62">
                  <c:v>687549</c:v>
                </c:pt>
                <c:pt idx="63">
                  <c:v>687550</c:v>
                </c:pt>
                <c:pt idx="64">
                  <c:v>687553</c:v>
                </c:pt>
                <c:pt idx="65">
                  <c:v>687555</c:v>
                </c:pt>
                <c:pt idx="66">
                  <c:v>686911</c:v>
                </c:pt>
                <c:pt idx="67">
                  <c:v>686910</c:v>
                </c:pt>
                <c:pt idx="68">
                  <c:v>686909</c:v>
                </c:pt>
                <c:pt idx="69">
                  <c:v>686908</c:v>
                </c:pt>
                <c:pt idx="70">
                  <c:v>686907</c:v>
                </c:pt>
                <c:pt idx="71">
                  <c:v>686906</c:v>
                </c:pt>
                <c:pt idx="72">
                  <c:v>686904</c:v>
                </c:pt>
                <c:pt idx="73">
                  <c:v>686901</c:v>
                </c:pt>
                <c:pt idx="74">
                  <c:v>686899</c:v>
                </c:pt>
                <c:pt idx="75">
                  <c:v>686898</c:v>
                </c:pt>
                <c:pt idx="76">
                  <c:v>686897</c:v>
                </c:pt>
                <c:pt idx="77">
                  <c:v>686896</c:v>
                </c:pt>
                <c:pt idx="78">
                  <c:v>686803</c:v>
                </c:pt>
                <c:pt idx="79">
                  <c:v>686804</c:v>
                </c:pt>
                <c:pt idx="80">
                  <c:v>686805</c:v>
                </c:pt>
                <c:pt idx="81">
                  <c:v>686806</c:v>
                </c:pt>
                <c:pt idx="82">
                  <c:v>686807</c:v>
                </c:pt>
                <c:pt idx="83">
                  <c:v>686808</c:v>
                </c:pt>
                <c:pt idx="84">
                  <c:v>686808</c:v>
                </c:pt>
                <c:pt idx="85">
                  <c:v>686809</c:v>
                </c:pt>
                <c:pt idx="86">
                  <c:v>686810</c:v>
                </c:pt>
                <c:pt idx="87">
                  <c:v>686811</c:v>
                </c:pt>
                <c:pt idx="88">
                  <c:v>686812</c:v>
                </c:pt>
                <c:pt idx="89">
                  <c:v>686813</c:v>
                </c:pt>
                <c:pt idx="90">
                  <c:v>686814</c:v>
                </c:pt>
                <c:pt idx="91">
                  <c:v>686814</c:v>
                </c:pt>
                <c:pt idx="92">
                  <c:v>686815</c:v>
                </c:pt>
                <c:pt idx="93">
                  <c:v>687901</c:v>
                </c:pt>
                <c:pt idx="94">
                  <c:v>687902</c:v>
                </c:pt>
                <c:pt idx="95">
                  <c:v>687903</c:v>
                </c:pt>
                <c:pt idx="96">
                  <c:v>687905</c:v>
                </c:pt>
                <c:pt idx="97">
                  <c:v>687906</c:v>
                </c:pt>
                <c:pt idx="98">
                  <c:v>687907</c:v>
                </c:pt>
                <c:pt idx="99">
                  <c:v>687908</c:v>
                </c:pt>
                <c:pt idx="100">
                  <c:v>687909</c:v>
                </c:pt>
                <c:pt idx="101">
                  <c:v>687910</c:v>
                </c:pt>
                <c:pt idx="102">
                  <c:v>687911</c:v>
                </c:pt>
                <c:pt idx="103">
                  <c:v>687912</c:v>
                </c:pt>
                <c:pt idx="104">
                  <c:v>687913</c:v>
                </c:pt>
                <c:pt idx="105">
                  <c:v>687915</c:v>
                </c:pt>
                <c:pt idx="106">
                  <c:v>687916</c:v>
                </c:pt>
                <c:pt idx="107">
                  <c:v>687917</c:v>
                </c:pt>
                <c:pt idx="108">
                  <c:v>687918</c:v>
                </c:pt>
                <c:pt idx="109">
                  <c:v>687316</c:v>
                </c:pt>
                <c:pt idx="110">
                  <c:v>687319</c:v>
                </c:pt>
                <c:pt idx="111">
                  <c:v>687320</c:v>
                </c:pt>
                <c:pt idx="112">
                  <c:v>687322</c:v>
                </c:pt>
                <c:pt idx="113">
                  <c:v>687323</c:v>
                </c:pt>
                <c:pt idx="114">
                  <c:v>687324</c:v>
                </c:pt>
                <c:pt idx="115">
                  <c:v>687325</c:v>
                </c:pt>
                <c:pt idx="116">
                  <c:v>687326</c:v>
                </c:pt>
                <c:pt idx="117">
                  <c:v>687327</c:v>
                </c:pt>
                <c:pt idx="118">
                  <c:v>687328</c:v>
                </c:pt>
                <c:pt idx="119">
                  <c:v>687329</c:v>
                </c:pt>
                <c:pt idx="120">
                  <c:v>687330</c:v>
                </c:pt>
                <c:pt idx="121">
                  <c:v>687331</c:v>
                </c:pt>
                <c:pt idx="122">
                  <c:v>687333</c:v>
                </c:pt>
                <c:pt idx="123">
                  <c:v>687336</c:v>
                </c:pt>
                <c:pt idx="124">
                  <c:v>687338</c:v>
                </c:pt>
                <c:pt idx="125">
                  <c:v>687340</c:v>
                </c:pt>
                <c:pt idx="126">
                  <c:v>687342</c:v>
                </c:pt>
                <c:pt idx="127">
                  <c:v>687343</c:v>
                </c:pt>
                <c:pt idx="128">
                  <c:v>687345</c:v>
                </c:pt>
                <c:pt idx="129">
                  <c:v>687348</c:v>
                </c:pt>
                <c:pt idx="130">
                  <c:v>687351</c:v>
                </c:pt>
                <c:pt idx="131">
                  <c:v>687352</c:v>
                </c:pt>
                <c:pt idx="132">
                  <c:v>687353</c:v>
                </c:pt>
                <c:pt idx="133">
                  <c:v>687355</c:v>
                </c:pt>
                <c:pt idx="134">
                  <c:v>687356</c:v>
                </c:pt>
                <c:pt idx="135">
                  <c:v>687357</c:v>
                </c:pt>
                <c:pt idx="136">
                  <c:v>687358</c:v>
                </c:pt>
                <c:pt idx="137">
                  <c:v>687359</c:v>
                </c:pt>
                <c:pt idx="138">
                  <c:v>687360</c:v>
                </c:pt>
                <c:pt idx="139">
                  <c:v>687361</c:v>
                </c:pt>
                <c:pt idx="140">
                  <c:v>687363</c:v>
                </c:pt>
                <c:pt idx="141">
                  <c:v>687366</c:v>
                </c:pt>
                <c:pt idx="142">
                  <c:v>687367</c:v>
                </c:pt>
                <c:pt idx="143">
                  <c:v>687369</c:v>
                </c:pt>
                <c:pt idx="144">
                  <c:v>687404</c:v>
                </c:pt>
                <c:pt idx="145">
                  <c:v>687405</c:v>
                </c:pt>
                <c:pt idx="146">
                  <c:v>687407</c:v>
                </c:pt>
                <c:pt idx="147">
                  <c:v>687409</c:v>
                </c:pt>
                <c:pt idx="148">
                  <c:v>687411</c:v>
                </c:pt>
                <c:pt idx="149">
                  <c:v>687412</c:v>
                </c:pt>
                <c:pt idx="150">
                  <c:v>687413</c:v>
                </c:pt>
                <c:pt idx="151">
                  <c:v>687415</c:v>
                </c:pt>
                <c:pt idx="152">
                  <c:v>687416</c:v>
                </c:pt>
                <c:pt idx="153">
                  <c:v>687417</c:v>
                </c:pt>
                <c:pt idx="154">
                  <c:v>687419</c:v>
                </c:pt>
                <c:pt idx="155">
                  <c:v>687420</c:v>
                </c:pt>
                <c:pt idx="156">
                  <c:v>687422</c:v>
                </c:pt>
                <c:pt idx="157">
                  <c:v>687423</c:v>
                </c:pt>
                <c:pt idx="158">
                  <c:v>687425</c:v>
                </c:pt>
                <c:pt idx="159">
                  <c:v>687427</c:v>
                </c:pt>
                <c:pt idx="160">
                  <c:v>687428</c:v>
                </c:pt>
                <c:pt idx="161">
                  <c:v>687185</c:v>
                </c:pt>
                <c:pt idx="162">
                  <c:v>687186</c:v>
                </c:pt>
                <c:pt idx="163">
                  <c:v>687187</c:v>
                </c:pt>
                <c:pt idx="164">
                  <c:v>687188</c:v>
                </c:pt>
                <c:pt idx="165">
                  <c:v>687189</c:v>
                </c:pt>
                <c:pt idx="166">
                  <c:v>687190</c:v>
                </c:pt>
                <c:pt idx="167">
                  <c:v>687191</c:v>
                </c:pt>
                <c:pt idx="168">
                  <c:v>687192</c:v>
                </c:pt>
                <c:pt idx="169">
                  <c:v>687193</c:v>
                </c:pt>
                <c:pt idx="170">
                  <c:v>687194</c:v>
                </c:pt>
                <c:pt idx="171">
                  <c:v>687195</c:v>
                </c:pt>
                <c:pt idx="172">
                  <c:v>687196</c:v>
                </c:pt>
                <c:pt idx="173">
                  <c:v>687197</c:v>
                </c:pt>
                <c:pt idx="174">
                  <c:v>687199</c:v>
                </c:pt>
                <c:pt idx="175">
                  <c:v>687120</c:v>
                </c:pt>
                <c:pt idx="176">
                  <c:v>687122</c:v>
                </c:pt>
                <c:pt idx="177">
                  <c:v>687124</c:v>
                </c:pt>
                <c:pt idx="178">
                  <c:v>687126</c:v>
                </c:pt>
                <c:pt idx="179">
                  <c:v>687208</c:v>
                </c:pt>
                <c:pt idx="180">
                  <c:v>687210</c:v>
                </c:pt>
                <c:pt idx="181">
                  <c:v>687211</c:v>
                </c:pt>
                <c:pt idx="182">
                  <c:v>687213</c:v>
                </c:pt>
                <c:pt idx="183">
                  <c:v>687215</c:v>
                </c:pt>
                <c:pt idx="184">
                  <c:v>687217</c:v>
                </c:pt>
                <c:pt idx="185">
                  <c:v>687218</c:v>
                </c:pt>
                <c:pt idx="186">
                  <c:v>687220</c:v>
                </c:pt>
                <c:pt idx="187">
                  <c:v>687222</c:v>
                </c:pt>
                <c:pt idx="188">
                  <c:v>687223</c:v>
                </c:pt>
                <c:pt idx="189">
                  <c:v>687224</c:v>
                </c:pt>
                <c:pt idx="190">
                  <c:v>687225</c:v>
                </c:pt>
                <c:pt idx="191">
                  <c:v>687227</c:v>
                </c:pt>
                <c:pt idx="192">
                  <c:v>687228</c:v>
                </c:pt>
                <c:pt idx="193">
                  <c:v>687229</c:v>
                </c:pt>
                <c:pt idx="194">
                  <c:v>687230</c:v>
                </c:pt>
                <c:pt idx="195">
                  <c:v>687232</c:v>
                </c:pt>
                <c:pt idx="196">
                  <c:v>687234</c:v>
                </c:pt>
                <c:pt idx="197">
                  <c:v>687235</c:v>
                </c:pt>
                <c:pt idx="198">
                  <c:v>686944</c:v>
                </c:pt>
                <c:pt idx="199">
                  <c:v>686937</c:v>
                </c:pt>
                <c:pt idx="200">
                  <c:v>686937</c:v>
                </c:pt>
                <c:pt idx="201">
                  <c:v>686883</c:v>
                </c:pt>
                <c:pt idx="202">
                  <c:v>686855</c:v>
                </c:pt>
                <c:pt idx="203">
                  <c:v>686855</c:v>
                </c:pt>
                <c:pt idx="204">
                  <c:v>687564</c:v>
                </c:pt>
                <c:pt idx="205">
                  <c:v>687158</c:v>
                </c:pt>
                <c:pt idx="206">
                  <c:v>686533</c:v>
                </c:pt>
                <c:pt idx="207">
                  <c:v>687469</c:v>
                </c:pt>
                <c:pt idx="208">
                  <c:v>686086</c:v>
                </c:pt>
                <c:pt idx="209">
                  <c:v>687573</c:v>
                </c:pt>
              </c:numCache>
            </c:numRef>
          </c:xVal>
          <c:yVal>
            <c:numRef>
              <c:f>Coordenates!$B$5:$B$214</c:f>
              <c:numCache>
                <c:formatCode>General</c:formatCode>
                <c:ptCount val="210"/>
                <c:pt idx="0">
                  <c:v>846362</c:v>
                </c:pt>
                <c:pt idx="1">
                  <c:v>846462</c:v>
                </c:pt>
                <c:pt idx="2">
                  <c:v>846462</c:v>
                </c:pt>
                <c:pt idx="3">
                  <c:v>846363</c:v>
                </c:pt>
                <c:pt idx="4">
                  <c:v>846363</c:v>
                </c:pt>
                <c:pt idx="5">
                  <c:v>846363</c:v>
                </c:pt>
                <c:pt idx="6">
                  <c:v>846362</c:v>
                </c:pt>
                <c:pt idx="7">
                  <c:v>846362</c:v>
                </c:pt>
                <c:pt idx="8">
                  <c:v>846560</c:v>
                </c:pt>
                <c:pt idx="9">
                  <c:v>846560</c:v>
                </c:pt>
                <c:pt idx="10">
                  <c:v>846563</c:v>
                </c:pt>
                <c:pt idx="11">
                  <c:v>846569</c:v>
                </c:pt>
                <c:pt idx="12">
                  <c:v>846570</c:v>
                </c:pt>
                <c:pt idx="13">
                  <c:v>846571</c:v>
                </c:pt>
                <c:pt idx="14">
                  <c:v>846571</c:v>
                </c:pt>
                <c:pt idx="15">
                  <c:v>846572</c:v>
                </c:pt>
                <c:pt idx="16">
                  <c:v>846572</c:v>
                </c:pt>
                <c:pt idx="17">
                  <c:v>846573</c:v>
                </c:pt>
                <c:pt idx="18">
                  <c:v>846573</c:v>
                </c:pt>
                <c:pt idx="19">
                  <c:v>846574</c:v>
                </c:pt>
                <c:pt idx="20">
                  <c:v>846574</c:v>
                </c:pt>
                <c:pt idx="21">
                  <c:v>846600</c:v>
                </c:pt>
                <c:pt idx="22">
                  <c:v>846601</c:v>
                </c:pt>
                <c:pt idx="23">
                  <c:v>846601</c:v>
                </c:pt>
                <c:pt idx="24">
                  <c:v>846600</c:v>
                </c:pt>
                <c:pt idx="25">
                  <c:v>846601</c:v>
                </c:pt>
                <c:pt idx="26">
                  <c:v>846600</c:v>
                </c:pt>
                <c:pt idx="27">
                  <c:v>846600</c:v>
                </c:pt>
                <c:pt idx="28">
                  <c:v>846601</c:v>
                </c:pt>
                <c:pt idx="29">
                  <c:v>846600</c:v>
                </c:pt>
                <c:pt idx="30">
                  <c:v>846601</c:v>
                </c:pt>
                <c:pt idx="31">
                  <c:v>846601</c:v>
                </c:pt>
                <c:pt idx="32">
                  <c:v>846601</c:v>
                </c:pt>
                <c:pt idx="33">
                  <c:v>846580</c:v>
                </c:pt>
                <c:pt idx="34">
                  <c:v>846579</c:v>
                </c:pt>
                <c:pt idx="35">
                  <c:v>846580</c:v>
                </c:pt>
                <c:pt idx="36">
                  <c:v>846579</c:v>
                </c:pt>
                <c:pt idx="37">
                  <c:v>846578</c:v>
                </c:pt>
                <c:pt idx="38">
                  <c:v>846579</c:v>
                </c:pt>
                <c:pt idx="39">
                  <c:v>846579</c:v>
                </c:pt>
                <c:pt idx="40">
                  <c:v>846578</c:v>
                </c:pt>
                <c:pt idx="41">
                  <c:v>846577</c:v>
                </c:pt>
                <c:pt idx="42">
                  <c:v>846577</c:v>
                </c:pt>
                <c:pt idx="43">
                  <c:v>846576</c:v>
                </c:pt>
                <c:pt idx="44">
                  <c:v>846577</c:v>
                </c:pt>
                <c:pt idx="45">
                  <c:v>846578</c:v>
                </c:pt>
                <c:pt idx="46">
                  <c:v>846576</c:v>
                </c:pt>
                <c:pt idx="47">
                  <c:v>846577</c:v>
                </c:pt>
                <c:pt idx="48">
                  <c:v>846576</c:v>
                </c:pt>
                <c:pt idx="49">
                  <c:v>846575</c:v>
                </c:pt>
                <c:pt idx="50">
                  <c:v>846575</c:v>
                </c:pt>
                <c:pt idx="51">
                  <c:v>846751</c:v>
                </c:pt>
                <c:pt idx="52">
                  <c:v>846752</c:v>
                </c:pt>
                <c:pt idx="53">
                  <c:v>846753</c:v>
                </c:pt>
                <c:pt idx="54">
                  <c:v>846755</c:v>
                </c:pt>
                <c:pt idx="55">
                  <c:v>846758</c:v>
                </c:pt>
                <c:pt idx="56">
                  <c:v>846760</c:v>
                </c:pt>
                <c:pt idx="57">
                  <c:v>846763</c:v>
                </c:pt>
                <c:pt idx="58">
                  <c:v>846766</c:v>
                </c:pt>
                <c:pt idx="59">
                  <c:v>846768</c:v>
                </c:pt>
                <c:pt idx="60">
                  <c:v>846771</c:v>
                </c:pt>
                <c:pt idx="61">
                  <c:v>846773</c:v>
                </c:pt>
                <c:pt idx="62">
                  <c:v>846775</c:v>
                </c:pt>
                <c:pt idx="63">
                  <c:v>846777</c:v>
                </c:pt>
                <c:pt idx="64">
                  <c:v>846779</c:v>
                </c:pt>
                <c:pt idx="65">
                  <c:v>846782</c:v>
                </c:pt>
                <c:pt idx="66">
                  <c:v>846777</c:v>
                </c:pt>
                <c:pt idx="67">
                  <c:v>846777</c:v>
                </c:pt>
                <c:pt idx="68">
                  <c:v>846778</c:v>
                </c:pt>
                <c:pt idx="69">
                  <c:v>846778</c:v>
                </c:pt>
                <c:pt idx="70">
                  <c:v>846778</c:v>
                </c:pt>
                <c:pt idx="71">
                  <c:v>846779</c:v>
                </c:pt>
                <c:pt idx="72">
                  <c:v>846779</c:v>
                </c:pt>
                <c:pt idx="73">
                  <c:v>846779</c:v>
                </c:pt>
                <c:pt idx="74">
                  <c:v>846778</c:v>
                </c:pt>
                <c:pt idx="75">
                  <c:v>846778</c:v>
                </c:pt>
                <c:pt idx="76">
                  <c:v>846777</c:v>
                </c:pt>
                <c:pt idx="77">
                  <c:v>846777</c:v>
                </c:pt>
                <c:pt idx="78">
                  <c:v>846974</c:v>
                </c:pt>
                <c:pt idx="79">
                  <c:v>846974</c:v>
                </c:pt>
                <c:pt idx="80">
                  <c:v>846974</c:v>
                </c:pt>
                <c:pt idx="81">
                  <c:v>846973</c:v>
                </c:pt>
                <c:pt idx="82">
                  <c:v>846973</c:v>
                </c:pt>
                <c:pt idx="83">
                  <c:v>846973</c:v>
                </c:pt>
                <c:pt idx="84">
                  <c:v>846972</c:v>
                </c:pt>
                <c:pt idx="85">
                  <c:v>846972</c:v>
                </c:pt>
                <c:pt idx="86">
                  <c:v>846972</c:v>
                </c:pt>
                <c:pt idx="87">
                  <c:v>846972</c:v>
                </c:pt>
                <c:pt idx="88">
                  <c:v>846971</c:v>
                </c:pt>
                <c:pt idx="89">
                  <c:v>846971</c:v>
                </c:pt>
                <c:pt idx="90">
                  <c:v>846971</c:v>
                </c:pt>
                <c:pt idx="91">
                  <c:v>846971</c:v>
                </c:pt>
                <c:pt idx="92">
                  <c:v>846971</c:v>
                </c:pt>
                <c:pt idx="93">
                  <c:v>846364</c:v>
                </c:pt>
                <c:pt idx="94">
                  <c:v>846364</c:v>
                </c:pt>
                <c:pt idx="95">
                  <c:v>846364</c:v>
                </c:pt>
                <c:pt idx="96">
                  <c:v>846363</c:v>
                </c:pt>
                <c:pt idx="97">
                  <c:v>846363</c:v>
                </c:pt>
                <c:pt idx="98">
                  <c:v>846363</c:v>
                </c:pt>
                <c:pt idx="99">
                  <c:v>846362</c:v>
                </c:pt>
                <c:pt idx="100">
                  <c:v>846362</c:v>
                </c:pt>
                <c:pt idx="101">
                  <c:v>846361</c:v>
                </c:pt>
                <c:pt idx="102">
                  <c:v>846361</c:v>
                </c:pt>
                <c:pt idx="103">
                  <c:v>846360</c:v>
                </c:pt>
                <c:pt idx="104">
                  <c:v>846360</c:v>
                </c:pt>
                <c:pt idx="105">
                  <c:v>846359</c:v>
                </c:pt>
                <c:pt idx="106">
                  <c:v>846359</c:v>
                </c:pt>
                <c:pt idx="107">
                  <c:v>846358</c:v>
                </c:pt>
                <c:pt idx="108">
                  <c:v>846358</c:v>
                </c:pt>
                <c:pt idx="109">
                  <c:v>846238</c:v>
                </c:pt>
                <c:pt idx="110">
                  <c:v>846238</c:v>
                </c:pt>
                <c:pt idx="111">
                  <c:v>846238</c:v>
                </c:pt>
                <c:pt idx="112">
                  <c:v>846238</c:v>
                </c:pt>
                <c:pt idx="113">
                  <c:v>846238</c:v>
                </c:pt>
                <c:pt idx="114">
                  <c:v>846238</c:v>
                </c:pt>
                <c:pt idx="115">
                  <c:v>846238</c:v>
                </c:pt>
                <c:pt idx="116">
                  <c:v>846238</c:v>
                </c:pt>
                <c:pt idx="117">
                  <c:v>846238</c:v>
                </c:pt>
                <c:pt idx="118">
                  <c:v>846238</c:v>
                </c:pt>
                <c:pt idx="119">
                  <c:v>846238</c:v>
                </c:pt>
                <c:pt idx="120">
                  <c:v>846238</c:v>
                </c:pt>
                <c:pt idx="121">
                  <c:v>846239</c:v>
                </c:pt>
                <c:pt idx="122">
                  <c:v>846239</c:v>
                </c:pt>
                <c:pt idx="123">
                  <c:v>846239</c:v>
                </c:pt>
                <c:pt idx="124">
                  <c:v>846239</c:v>
                </c:pt>
                <c:pt idx="125">
                  <c:v>846239</c:v>
                </c:pt>
                <c:pt idx="126">
                  <c:v>846239</c:v>
                </c:pt>
                <c:pt idx="127">
                  <c:v>846239</c:v>
                </c:pt>
                <c:pt idx="128">
                  <c:v>846239</c:v>
                </c:pt>
                <c:pt idx="129">
                  <c:v>846239</c:v>
                </c:pt>
                <c:pt idx="130">
                  <c:v>846239</c:v>
                </c:pt>
                <c:pt idx="131">
                  <c:v>846239</c:v>
                </c:pt>
                <c:pt idx="132">
                  <c:v>846239</c:v>
                </c:pt>
                <c:pt idx="133">
                  <c:v>846239</c:v>
                </c:pt>
                <c:pt idx="134">
                  <c:v>846239</c:v>
                </c:pt>
                <c:pt idx="135">
                  <c:v>846237</c:v>
                </c:pt>
                <c:pt idx="136">
                  <c:v>846237</c:v>
                </c:pt>
                <c:pt idx="137">
                  <c:v>846237</c:v>
                </c:pt>
                <c:pt idx="138">
                  <c:v>846237</c:v>
                </c:pt>
                <c:pt idx="139">
                  <c:v>846237</c:v>
                </c:pt>
                <c:pt idx="140">
                  <c:v>846237</c:v>
                </c:pt>
                <c:pt idx="141">
                  <c:v>846237</c:v>
                </c:pt>
                <c:pt idx="142">
                  <c:v>846237</c:v>
                </c:pt>
                <c:pt idx="143">
                  <c:v>846237</c:v>
                </c:pt>
                <c:pt idx="144">
                  <c:v>846636</c:v>
                </c:pt>
                <c:pt idx="145">
                  <c:v>846636</c:v>
                </c:pt>
                <c:pt idx="146">
                  <c:v>846636</c:v>
                </c:pt>
                <c:pt idx="147">
                  <c:v>846636</c:v>
                </c:pt>
                <c:pt idx="148">
                  <c:v>846636</c:v>
                </c:pt>
                <c:pt idx="149">
                  <c:v>846636</c:v>
                </c:pt>
                <c:pt idx="150">
                  <c:v>846636</c:v>
                </c:pt>
                <c:pt idx="151">
                  <c:v>846636</c:v>
                </c:pt>
                <c:pt idx="152">
                  <c:v>846636</c:v>
                </c:pt>
                <c:pt idx="153">
                  <c:v>846636</c:v>
                </c:pt>
                <c:pt idx="154">
                  <c:v>846636</c:v>
                </c:pt>
                <c:pt idx="155">
                  <c:v>846636</c:v>
                </c:pt>
                <c:pt idx="156">
                  <c:v>846636</c:v>
                </c:pt>
                <c:pt idx="157">
                  <c:v>846636</c:v>
                </c:pt>
                <c:pt idx="158">
                  <c:v>846636</c:v>
                </c:pt>
                <c:pt idx="159">
                  <c:v>846636</c:v>
                </c:pt>
                <c:pt idx="160">
                  <c:v>846636</c:v>
                </c:pt>
                <c:pt idx="161">
                  <c:v>847230</c:v>
                </c:pt>
                <c:pt idx="162">
                  <c:v>847230</c:v>
                </c:pt>
                <c:pt idx="163">
                  <c:v>847230</c:v>
                </c:pt>
                <c:pt idx="164">
                  <c:v>847230</c:v>
                </c:pt>
                <c:pt idx="165">
                  <c:v>847230</c:v>
                </c:pt>
                <c:pt idx="166">
                  <c:v>847230</c:v>
                </c:pt>
                <c:pt idx="167">
                  <c:v>847230</c:v>
                </c:pt>
                <c:pt idx="168">
                  <c:v>847230</c:v>
                </c:pt>
                <c:pt idx="169">
                  <c:v>847230</c:v>
                </c:pt>
                <c:pt idx="170">
                  <c:v>847230</c:v>
                </c:pt>
                <c:pt idx="171">
                  <c:v>847230</c:v>
                </c:pt>
                <c:pt idx="172">
                  <c:v>847230</c:v>
                </c:pt>
                <c:pt idx="173">
                  <c:v>847230</c:v>
                </c:pt>
                <c:pt idx="174">
                  <c:v>847230</c:v>
                </c:pt>
                <c:pt idx="175">
                  <c:v>847230</c:v>
                </c:pt>
                <c:pt idx="176">
                  <c:v>847230</c:v>
                </c:pt>
                <c:pt idx="177">
                  <c:v>847230</c:v>
                </c:pt>
                <c:pt idx="178">
                  <c:v>847230</c:v>
                </c:pt>
                <c:pt idx="179">
                  <c:v>847230</c:v>
                </c:pt>
                <c:pt idx="180">
                  <c:v>847230</c:v>
                </c:pt>
                <c:pt idx="181">
                  <c:v>847230</c:v>
                </c:pt>
                <c:pt idx="182">
                  <c:v>847230</c:v>
                </c:pt>
                <c:pt idx="183">
                  <c:v>847230</c:v>
                </c:pt>
                <c:pt idx="184">
                  <c:v>847230</c:v>
                </c:pt>
                <c:pt idx="185">
                  <c:v>847230</c:v>
                </c:pt>
                <c:pt idx="186">
                  <c:v>847230</c:v>
                </c:pt>
                <c:pt idx="187">
                  <c:v>847230</c:v>
                </c:pt>
                <c:pt idx="188">
                  <c:v>847230</c:v>
                </c:pt>
                <c:pt idx="189">
                  <c:v>847230</c:v>
                </c:pt>
                <c:pt idx="190">
                  <c:v>847230</c:v>
                </c:pt>
                <c:pt idx="191">
                  <c:v>847230</c:v>
                </c:pt>
                <c:pt idx="192">
                  <c:v>847230</c:v>
                </c:pt>
                <c:pt idx="193">
                  <c:v>847230</c:v>
                </c:pt>
                <c:pt idx="194">
                  <c:v>847230</c:v>
                </c:pt>
                <c:pt idx="195">
                  <c:v>847230</c:v>
                </c:pt>
                <c:pt idx="196">
                  <c:v>847230</c:v>
                </c:pt>
                <c:pt idx="197">
                  <c:v>847230</c:v>
                </c:pt>
                <c:pt idx="198">
                  <c:v>846949</c:v>
                </c:pt>
                <c:pt idx="199">
                  <c:v>846945</c:v>
                </c:pt>
                <c:pt idx="200">
                  <c:v>846945</c:v>
                </c:pt>
                <c:pt idx="201">
                  <c:v>846460</c:v>
                </c:pt>
                <c:pt idx="202">
                  <c:v>846452</c:v>
                </c:pt>
                <c:pt idx="203">
                  <c:v>846450</c:v>
                </c:pt>
                <c:pt idx="204">
                  <c:v>846573</c:v>
                </c:pt>
                <c:pt idx="205">
                  <c:v>846630</c:v>
                </c:pt>
                <c:pt idx="206">
                  <c:v>846623</c:v>
                </c:pt>
                <c:pt idx="207">
                  <c:v>846814</c:v>
                </c:pt>
                <c:pt idx="208">
                  <c:v>846958</c:v>
                </c:pt>
                <c:pt idx="209">
                  <c:v>846449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CC-496C-ADF0-4A62D77E0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737088"/>
        <c:axId val="1721737920"/>
      </c:scatterChart>
      <c:valAx>
        <c:axId val="172173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737920"/>
        <c:crosses val="autoZero"/>
        <c:crossBetween val="midCat"/>
      </c:valAx>
      <c:valAx>
        <c:axId val="172173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73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CA"/>
              <a:t>Atipical samples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'Coda Atipicality'!$B$3</c:f>
              <c:strCache>
                <c:ptCount val="1"/>
                <c:pt idx="0">
                  <c:v>Northing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'Coda Atipicality'!$A$4:$A$40</c:f>
              <c:numCache>
                <c:formatCode>General</c:formatCode>
                <c:ptCount val="37"/>
                <c:pt idx="0">
                  <c:v>686501</c:v>
                </c:pt>
                <c:pt idx="1">
                  <c:v>686650</c:v>
                </c:pt>
                <c:pt idx="2">
                  <c:v>687147</c:v>
                </c:pt>
                <c:pt idx="3">
                  <c:v>687246</c:v>
                </c:pt>
                <c:pt idx="4">
                  <c:v>686696</c:v>
                </c:pt>
                <c:pt idx="5">
                  <c:v>686746</c:v>
                </c:pt>
                <c:pt idx="6">
                  <c:v>687043</c:v>
                </c:pt>
                <c:pt idx="7">
                  <c:v>687341</c:v>
                </c:pt>
                <c:pt idx="8">
                  <c:v>687391</c:v>
                </c:pt>
                <c:pt idx="9">
                  <c:v>686496</c:v>
                </c:pt>
                <c:pt idx="10">
                  <c:v>686746</c:v>
                </c:pt>
                <c:pt idx="11">
                  <c:v>686845</c:v>
                </c:pt>
                <c:pt idx="12">
                  <c:v>686895</c:v>
                </c:pt>
                <c:pt idx="13">
                  <c:v>687191</c:v>
                </c:pt>
                <c:pt idx="14">
                  <c:v>687488</c:v>
                </c:pt>
                <c:pt idx="15">
                  <c:v>686740</c:v>
                </c:pt>
                <c:pt idx="16">
                  <c:v>687078</c:v>
                </c:pt>
                <c:pt idx="17">
                  <c:v>686736</c:v>
                </c:pt>
                <c:pt idx="18">
                  <c:v>686932</c:v>
                </c:pt>
                <c:pt idx="19">
                  <c:v>686981</c:v>
                </c:pt>
                <c:pt idx="20">
                  <c:v>687030</c:v>
                </c:pt>
                <c:pt idx="21">
                  <c:v>686539</c:v>
                </c:pt>
                <c:pt idx="22">
                  <c:v>686735</c:v>
                </c:pt>
                <c:pt idx="23">
                  <c:v>686781</c:v>
                </c:pt>
                <c:pt idx="24">
                  <c:v>686831</c:v>
                </c:pt>
                <c:pt idx="25">
                  <c:v>686880</c:v>
                </c:pt>
                <c:pt idx="26">
                  <c:v>686928</c:v>
                </c:pt>
                <c:pt idx="27">
                  <c:v>686977</c:v>
                </c:pt>
                <c:pt idx="28">
                  <c:v>687075</c:v>
                </c:pt>
                <c:pt idx="29">
                  <c:v>687126</c:v>
                </c:pt>
                <c:pt idx="30">
                  <c:v>687172</c:v>
                </c:pt>
                <c:pt idx="31">
                  <c:v>687221</c:v>
                </c:pt>
                <c:pt idx="32">
                  <c:v>687269</c:v>
                </c:pt>
                <c:pt idx="33">
                  <c:v>687318</c:v>
                </c:pt>
                <c:pt idx="34">
                  <c:v>687346</c:v>
                </c:pt>
                <c:pt idx="35">
                  <c:v>687437</c:v>
                </c:pt>
                <c:pt idx="36">
                  <c:v>687464</c:v>
                </c:pt>
              </c:numCache>
            </c:numRef>
          </c:xVal>
          <c:yVal>
            <c:numRef>
              <c:f>'Coda Atipicality'!$B$4:$B$40</c:f>
              <c:numCache>
                <c:formatCode>General</c:formatCode>
                <c:ptCount val="37"/>
                <c:pt idx="0">
                  <c:v>846235</c:v>
                </c:pt>
                <c:pt idx="1">
                  <c:v>846235</c:v>
                </c:pt>
                <c:pt idx="2">
                  <c:v>846237</c:v>
                </c:pt>
                <c:pt idx="3">
                  <c:v>846237</c:v>
                </c:pt>
                <c:pt idx="4">
                  <c:v>846435</c:v>
                </c:pt>
                <c:pt idx="5">
                  <c:v>846434</c:v>
                </c:pt>
                <c:pt idx="6">
                  <c:v>846436</c:v>
                </c:pt>
                <c:pt idx="7">
                  <c:v>846437</c:v>
                </c:pt>
                <c:pt idx="8">
                  <c:v>846437</c:v>
                </c:pt>
                <c:pt idx="9">
                  <c:v>846632</c:v>
                </c:pt>
                <c:pt idx="10">
                  <c:v>846633</c:v>
                </c:pt>
                <c:pt idx="11">
                  <c:v>846634</c:v>
                </c:pt>
                <c:pt idx="12">
                  <c:v>846634</c:v>
                </c:pt>
                <c:pt idx="13">
                  <c:v>846635</c:v>
                </c:pt>
                <c:pt idx="14">
                  <c:v>846636</c:v>
                </c:pt>
                <c:pt idx="15">
                  <c:v>846831</c:v>
                </c:pt>
                <c:pt idx="16">
                  <c:v>846833</c:v>
                </c:pt>
                <c:pt idx="17">
                  <c:v>847031</c:v>
                </c:pt>
                <c:pt idx="18">
                  <c:v>847032</c:v>
                </c:pt>
                <c:pt idx="19">
                  <c:v>847033</c:v>
                </c:pt>
                <c:pt idx="20">
                  <c:v>847032</c:v>
                </c:pt>
                <c:pt idx="21">
                  <c:v>847229</c:v>
                </c:pt>
                <c:pt idx="22">
                  <c:v>847229</c:v>
                </c:pt>
                <c:pt idx="23">
                  <c:v>847229</c:v>
                </c:pt>
                <c:pt idx="24">
                  <c:v>847229</c:v>
                </c:pt>
                <c:pt idx="25">
                  <c:v>847230</c:v>
                </c:pt>
                <c:pt idx="26">
                  <c:v>847229</c:v>
                </c:pt>
                <c:pt idx="27">
                  <c:v>847230</c:v>
                </c:pt>
                <c:pt idx="28">
                  <c:v>847230</c:v>
                </c:pt>
                <c:pt idx="29">
                  <c:v>847229</c:v>
                </c:pt>
                <c:pt idx="30">
                  <c:v>847230</c:v>
                </c:pt>
                <c:pt idx="31">
                  <c:v>847230</c:v>
                </c:pt>
                <c:pt idx="32">
                  <c:v>847230</c:v>
                </c:pt>
                <c:pt idx="33">
                  <c:v>847231</c:v>
                </c:pt>
                <c:pt idx="34">
                  <c:v>847231</c:v>
                </c:pt>
                <c:pt idx="35">
                  <c:v>847229</c:v>
                </c:pt>
                <c:pt idx="36">
                  <c:v>847230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3B-4002-A0D2-E0B1074F4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045520"/>
        <c:axId val="1985048016"/>
      </c:scatterChart>
      <c:valAx>
        <c:axId val="1985045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CA"/>
                  <a:t>UTM 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985048016"/>
        <c:crosses val="autoZero"/>
        <c:crossBetween val="midCat"/>
      </c:valAx>
      <c:valAx>
        <c:axId val="19850480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CA"/>
                  <a:t>UTM 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98504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'Coda biplot'!$AI$25</c:f>
              <c:strCache>
                <c:ptCount val="1"/>
                <c:pt idx="0">
                  <c:v>Cum.Prop.Exp.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'Coda biplot'!$AI$26:$AI$66</c:f>
              <c:numCache>
                <c:formatCode>General</c:formatCode>
                <c:ptCount val="41"/>
                <c:pt idx="0">
                  <c:v>0.26519999999999999</c:v>
                </c:pt>
                <c:pt idx="1">
                  <c:v>0.49330000000000002</c:v>
                </c:pt>
                <c:pt idx="2">
                  <c:v>0.61799999999999999</c:v>
                </c:pt>
                <c:pt idx="3">
                  <c:v>0.70530000000000004</c:v>
                </c:pt>
                <c:pt idx="4">
                  <c:v>0.77559999999999996</c:v>
                </c:pt>
                <c:pt idx="5">
                  <c:v>0.82809999999999995</c:v>
                </c:pt>
                <c:pt idx="6">
                  <c:v>0.86019999999999996</c:v>
                </c:pt>
                <c:pt idx="7">
                  <c:v>0.88690000000000002</c:v>
                </c:pt>
                <c:pt idx="8">
                  <c:v>0.90759999999999996</c:v>
                </c:pt>
                <c:pt idx="9">
                  <c:v>0.92379999999999995</c:v>
                </c:pt>
                <c:pt idx="10">
                  <c:v>0.9385</c:v>
                </c:pt>
                <c:pt idx="11">
                  <c:v>0.94789999999999996</c:v>
                </c:pt>
                <c:pt idx="12">
                  <c:v>0.95640000000000003</c:v>
                </c:pt>
                <c:pt idx="13">
                  <c:v>0.96309999999999996</c:v>
                </c:pt>
                <c:pt idx="14">
                  <c:v>0.96950000000000003</c:v>
                </c:pt>
                <c:pt idx="15">
                  <c:v>0.97489999999999999</c:v>
                </c:pt>
                <c:pt idx="16">
                  <c:v>0.97960000000000003</c:v>
                </c:pt>
                <c:pt idx="17">
                  <c:v>0.98299999999999998</c:v>
                </c:pt>
                <c:pt idx="18">
                  <c:v>0.98609999999999998</c:v>
                </c:pt>
                <c:pt idx="19">
                  <c:v>0.98870000000000002</c:v>
                </c:pt>
                <c:pt idx="20">
                  <c:v>0.99099999999999999</c:v>
                </c:pt>
                <c:pt idx="21">
                  <c:v>0.99299999999999999</c:v>
                </c:pt>
                <c:pt idx="22">
                  <c:v>0.99460000000000004</c:v>
                </c:pt>
                <c:pt idx="23">
                  <c:v>0.996</c:v>
                </c:pt>
                <c:pt idx="24">
                  <c:v>0.99719999999999998</c:v>
                </c:pt>
                <c:pt idx="25">
                  <c:v>0.998</c:v>
                </c:pt>
                <c:pt idx="26">
                  <c:v>0.99870000000000003</c:v>
                </c:pt>
                <c:pt idx="27">
                  <c:v>0.99909999999999999</c:v>
                </c:pt>
                <c:pt idx="28">
                  <c:v>0.99939999999999996</c:v>
                </c:pt>
                <c:pt idx="29">
                  <c:v>0.99960000000000004</c:v>
                </c:pt>
                <c:pt idx="30">
                  <c:v>0.99990000000000001</c:v>
                </c:pt>
                <c:pt idx="31">
                  <c:v>1</c:v>
                </c:pt>
                <c:pt idx="32">
                  <c:v>9.01E-2</c:v>
                </c:pt>
                <c:pt idx="33">
                  <c:v>3.6799999999999999E-2</c:v>
                </c:pt>
                <c:pt idx="34">
                  <c:v>6.7000000000000002E-3</c:v>
                </c:pt>
                <c:pt idx="35">
                  <c:v>-1.2800000000000001E-2</c:v>
                </c:pt>
                <c:pt idx="36">
                  <c:v>3.7900000000000003E-2</c:v>
                </c:pt>
                <c:pt idx="37">
                  <c:v>7.5600000000000001E-2</c:v>
                </c:pt>
                <c:pt idx="38">
                  <c:v>-1.1999999999999999E-3</c:v>
                </c:pt>
                <c:pt idx="39">
                  <c:v>6.4000000000000003E-3</c:v>
                </c:pt>
                <c:pt idx="40">
                  <c:v>-1.4E-3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22-466A-860E-DDA9742EF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0482127"/>
        <c:axId val="1290477551"/>
      </c:scatterChart>
      <c:valAx>
        <c:axId val="1290482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0477551"/>
        <c:crosses val="autoZero"/>
        <c:crossBetween val="midCat"/>
      </c:valAx>
      <c:valAx>
        <c:axId val="129047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04821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23022542157404"/>
          <c:y val="0.10130751285332668"/>
          <c:w val="0.56947671540957401"/>
          <c:h val="0.70915258997328756"/>
        </c:manualLayout>
      </c:layout>
      <c:scatterChart>
        <c:scatterStyle val="lineMarker"/>
        <c:varyColors val="0"/>
        <c:ser>
          <c:idx val="0"/>
          <c:order val="0"/>
          <c:tx>
            <c:v>Li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Factor'!$B$87</c:f>
              <c:numCache>
                <c:formatCode>General</c:formatCode>
                <c:ptCount val="1"/>
                <c:pt idx="0">
                  <c:v>0.41413034860321257</c:v>
                </c:pt>
              </c:numCache>
            </c:numRef>
          </c:xVal>
          <c:yVal>
            <c:numRef>
              <c:f>'ALR Factor'!$C$87</c:f>
              <c:numCache>
                <c:formatCode>General</c:formatCode>
                <c:ptCount val="1"/>
                <c:pt idx="0">
                  <c:v>0.72214842689440739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91-4A3C-AAF4-AC155797FCA7}"/>
            </c:ext>
          </c:extLst>
        </c:ser>
        <c:ser>
          <c:idx val="1"/>
          <c:order val="1"/>
          <c:tx>
            <c:v>Y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Factor'!$B$88</c:f>
              <c:numCache>
                <c:formatCode>General</c:formatCode>
                <c:ptCount val="1"/>
                <c:pt idx="0">
                  <c:v>0.38212140345573115</c:v>
                </c:pt>
              </c:numCache>
            </c:numRef>
          </c:xVal>
          <c:yVal>
            <c:numRef>
              <c:f>'ALR Factor'!$C$88</c:f>
              <c:numCache>
                <c:formatCode>General</c:formatCode>
                <c:ptCount val="1"/>
                <c:pt idx="0">
                  <c:v>0.13522546720129333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91-4A3C-AAF4-AC155797FCA7}"/>
            </c:ext>
          </c:extLst>
        </c:ser>
        <c:ser>
          <c:idx val="2"/>
          <c:order val="2"/>
          <c:tx>
            <c:v>Al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Factor'!$B$89</c:f>
              <c:numCache>
                <c:formatCode>General</c:formatCode>
                <c:ptCount val="1"/>
                <c:pt idx="0">
                  <c:v>-5.3545207060309526E-2</c:v>
                </c:pt>
              </c:numCache>
            </c:numRef>
          </c:xVal>
          <c:yVal>
            <c:numRef>
              <c:f>'ALR Factor'!$C$89</c:f>
              <c:numCache>
                <c:formatCode>General</c:formatCode>
                <c:ptCount val="1"/>
                <c:pt idx="0">
                  <c:v>-2.4273208323053193E-2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91-4A3C-AAF4-AC155797FCA7}"/>
            </c:ext>
          </c:extLst>
        </c:ser>
        <c:ser>
          <c:idx val="3"/>
          <c:order val="3"/>
          <c:tx>
            <c:v>Ga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'ALR Factor'!$B$90</c:f>
              <c:numCache>
                <c:formatCode>General</c:formatCode>
                <c:ptCount val="1"/>
                <c:pt idx="0">
                  <c:v>0.89799108565733399</c:v>
                </c:pt>
              </c:numCache>
            </c:numRef>
          </c:xVal>
          <c:yVal>
            <c:numRef>
              <c:f>'ALR Factor'!$C$90</c:f>
              <c:numCache>
                <c:formatCode>General</c:formatCode>
                <c:ptCount val="1"/>
                <c:pt idx="0">
                  <c:v>9.1863380929551666E-3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91-4A3C-AAF4-AC155797FCA7}"/>
            </c:ext>
          </c:extLst>
        </c:ser>
        <c:ser>
          <c:idx val="4"/>
          <c:order val="4"/>
          <c:tx>
            <c:v>Sc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Factor'!$B$91</c:f>
              <c:numCache>
                <c:formatCode>General</c:formatCode>
                <c:ptCount val="1"/>
                <c:pt idx="0">
                  <c:v>0.40654913103956364</c:v>
                </c:pt>
              </c:numCache>
            </c:numRef>
          </c:xVal>
          <c:yVal>
            <c:numRef>
              <c:f>'ALR Factor'!$C$91</c:f>
              <c:numCache>
                <c:formatCode>General</c:formatCode>
                <c:ptCount val="1"/>
                <c:pt idx="0">
                  <c:v>0.76799546397356278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91-4A3C-AAF4-AC155797FCA7}"/>
            </c:ext>
          </c:extLst>
        </c:ser>
        <c:ser>
          <c:idx val="5"/>
          <c:order val="5"/>
          <c:tx>
            <c:v>Cs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Factor'!$B$92</c:f>
              <c:numCache>
                <c:formatCode>General</c:formatCode>
                <c:ptCount val="1"/>
                <c:pt idx="0">
                  <c:v>-0.24181149530502696</c:v>
                </c:pt>
              </c:numCache>
            </c:numRef>
          </c:xVal>
          <c:yVal>
            <c:numRef>
              <c:f>'ALR Factor'!$C$92</c:f>
              <c:numCache>
                <c:formatCode>General</c:formatCode>
                <c:ptCount val="1"/>
                <c:pt idx="0">
                  <c:v>0.16564358664749665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91-4A3C-AAF4-AC155797FCA7}"/>
            </c:ext>
          </c:extLst>
        </c:ser>
        <c:ser>
          <c:idx val="6"/>
          <c:order val="6"/>
          <c:tx>
            <c:v>Tl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Factor'!$B$93</c:f>
              <c:numCache>
                <c:formatCode>General</c:formatCode>
                <c:ptCount val="1"/>
                <c:pt idx="0">
                  <c:v>0.35138479731410099</c:v>
                </c:pt>
              </c:numCache>
            </c:numRef>
          </c:xVal>
          <c:yVal>
            <c:numRef>
              <c:f>'ALR Factor'!$C$93</c:f>
              <c:numCache>
                <c:formatCode>General</c:formatCode>
                <c:ptCount val="1"/>
                <c:pt idx="0">
                  <c:v>-0.12225474640970194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791-4A3C-AAF4-AC155797FCA7}"/>
            </c:ext>
          </c:extLst>
        </c:ser>
        <c:ser>
          <c:idx val="7"/>
          <c:order val="7"/>
          <c:tx>
            <c:v>Ti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Factor'!$B$94</c:f>
              <c:numCache>
                <c:formatCode>General</c:formatCode>
                <c:ptCount val="1"/>
                <c:pt idx="0">
                  <c:v>-5.77396457373206E-2</c:v>
                </c:pt>
              </c:numCache>
            </c:numRef>
          </c:xVal>
          <c:yVal>
            <c:numRef>
              <c:f>'ALR Factor'!$C$94</c:f>
              <c:numCache>
                <c:formatCode>General</c:formatCode>
                <c:ptCount val="1"/>
                <c:pt idx="0">
                  <c:v>-0.74772139600966314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791-4A3C-AAF4-AC155797FCA7}"/>
            </c:ext>
          </c:extLst>
        </c:ser>
        <c:ser>
          <c:idx val="8"/>
          <c:order val="8"/>
          <c:tx>
            <c:v>Be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Factor'!$B$95</c:f>
              <c:numCache>
                <c:formatCode>General</c:formatCode>
                <c:ptCount val="1"/>
                <c:pt idx="0">
                  <c:v>0.71593977857715363</c:v>
                </c:pt>
              </c:numCache>
            </c:numRef>
          </c:xVal>
          <c:yVal>
            <c:numRef>
              <c:f>'ALR Factor'!$C$95</c:f>
              <c:numCache>
                <c:formatCode>General</c:formatCode>
                <c:ptCount val="1"/>
                <c:pt idx="0">
                  <c:v>-0.25756110471045346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791-4A3C-AAF4-AC155797FCA7}"/>
            </c:ext>
          </c:extLst>
        </c:ser>
        <c:ser>
          <c:idx val="9"/>
          <c:order val="9"/>
          <c:tx>
            <c:v>K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Factor'!$B$96</c:f>
              <c:numCache>
                <c:formatCode>General</c:formatCode>
                <c:ptCount val="1"/>
                <c:pt idx="0">
                  <c:v>0.77596712467997697</c:v>
                </c:pt>
              </c:numCache>
            </c:numRef>
          </c:xVal>
          <c:yVal>
            <c:numRef>
              <c:f>'ALR Factor'!$C$96</c:f>
              <c:numCache>
                <c:formatCode>General</c:formatCode>
                <c:ptCount val="1"/>
                <c:pt idx="0">
                  <c:v>-1.0243340294570531E-2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791-4A3C-AAF4-AC155797FCA7}"/>
            </c:ext>
          </c:extLst>
        </c:ser>
        <c:ser>
          <c:idx val="10"/>
          <c:order val="10"/>
          <c:tx>
            <c:v>Ni</c:v>
          </c:tx>
          <c:spPr>
            <a:ln w="19050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'ALR Factor'!$B$97</c:f>
              <c:numCache>
                <c:formatCode>General</c:formatCode>
                <c:ptCount val="1"/>
                <c:pt idx="0">
                  <c:v>0.82325031148238281</c:v>
                </c:pt>
              </c:numCache>
            </c:numRef>
          </c:xVal>
          <c:yVal>
            <c:numRef>
              <c:f>'ALR Factor'!$C$97</c:f>
              <c:numCache>
                <c:formatCode>General</c:formatCode>
                <c:ptCount val="1"/>
                <c:pt idx="0">
                  <c:v>3.85966943873816E-2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791-4A3C-AAF4-AC155797FCA7}"/>
            </c:ext>
          </c:extLst>
        </c:ser>
        <c:ser>
          <c:idx val="11"/>
          <c:order val="11"/>
          <c:tx>
            <c:v>V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Factor'!$B$98</c:f>
              <c:numCache>
                <c:formatCode>General</c:formatCode>
                <c:ptCount val="1"/>
                <c:pt idx="0">
                  <c:v>-6.5487539662068842E-2</c:v>
                </c:pt>
              </c:numCache>
            </c:numRef>
          </c:xVal>
          <c:yVal>
            <c:numRef>
              <c:f>'ALR Factor'!$C$98</c:f>
              <c:numCache>
                <c:formatCode>General</c:formatCode>
                <c:ptCount val="1"/>
                <c:pt idx="0">
                  <c:v>-0.76356729731495843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791-4A3C-AAF4-AC155797FCA7}"/>
            </c:ext>
          </c:extLst>
        </c:ser>
        <c:ser>
          <c:idx val="12"/>
          <c:order val="12"/>
          <c:tx>
            <c:v>Sr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Factor'!$B$99</c:f>
              <c:numCache>
                <c:formatCode>General</c:formatCode>
                <c:ptCount val="1"/>
                <c:pt idx="0">
                  <c:v>0.68127878673624753</c:v>
                </c:pt>
              </c:numCache>
            </c:numRef>
          </c:xVal>
          <c:yVal>
            <c:numRef>
              <c:f>'ALR Factor'!$C$99</c:f>
              <c:numCache>
                <c:formatCode>General</c:formatCode>
                <c:ptCount val="1"/>
                <c:pt idx="0">
                  <c:v>0.32877282594893409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791-4A3C-AAF4-AC155797FCA7}"/>
            </c:ext>
          </c:extLst>
        </c:ser>
        <c:ser>
          <c:idx val="13"/>
          <c:order val="13"/>
          <c:tx>
            <c:v>Rb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Factor'!$B$100</c:f>
              <c:numCache>
                <c:formatCode>General</c:formatCode>
                <c:ptCount val="1"/>
                <c:pt idx="0">
                  <c:v>0.47017894986639397</c:v>
                </c:pt>
              </c:numCache>
            </c:numRef>
          </c:xVal>
          <c:yVal>
            <c:numRef>
              <c:f>'ALR Factor'!$C$100</c:f>
              <c:numCache>
                <c:formatCode>General</c:formatCode>
                <c:ptCount val="1"/>
                <c:pt idx="0">
                  <c:v>-6.1728559191005158E-2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791-4A3C-AAF4-AC155797FCA7}"/>
            </c:ext>
          </c:extLst>
        </c:ser>
        <c:ser>
          <c:idx val="14"/>
          <c:order val="14"/>
          <c:tx>
            <c:v>Cr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Factor'!$B$101</c:f>
              <c:numCache>
                <c:formatCode>General</c:formatCode>
                <c:ptCount val="1"/>
                <c:pt idx="0">
                  <c:v>0.54612080567889554</c:v>
                </c:pt>
              </c:numCache>
            </c:numRef>
          </c:xVal>
          <c:yVal>
            <c:numRef>
              <c:f>'ALR Factor'!$C$101</c:f>
              <c:numCache>
                <c:formatCode>General</c:formatCode>
                <c:ptCount val="1"/>
                <c:pt idx="0">
                  <c:v>0.63690210798805125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791-4A3C-AAF4-AC155797FCA7}"/>
            </c:ext>
          </c:extLst>
        </c:ser>
        <c:ser>
          <c:idx val="15"/>
          <c:order val="15"/>
          <c:tx>
            <c:v>Sn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Factor'!$B$102</c:f>
              <c:numCache>
                <c:formatCode>General</c:formatCode>
                <c:ptCount val="1"/>
                <c:pt idx="0">
                  <c:v>0.65557258857127809</c:v>
                </c:pt>
              </c:numCache>
            </c:numRef>
          </c:xVal>
          <c:yVal>
            <c:numRef>
              <c:f>'ALR Factor'!$C$102</c:f>
              <c:numCache>
                <c:formatCode>General</c:formatCode>
                <c:ptCount val="1"/>
                <c:pt idx="0">
                  <c:v>0.24343841631708801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791-4A3C-AAF4-AC155797FCA7}"/>
            </c:ext>
          </c:extLst>
        </c:ser>
        <c:ser>
          <c:idx val="16"/>
          <c:order val="16"/>
          <c:tx>
            <c:v>Co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Factor'!$B$103</c:f>
              <c:numCache>
                <c:formatCode>General</c:formatCode>
                <c:ptCount val="1"/>
                <c:pt idx="0">
                  <c:v>0.21332853173648841</c:v>
                </c:pt>
              </c:numCache>
            </c:numRef>
          </c:xVal>
          <c:yVal>
            <c:numRef>
              <c:f>'ALR Factor'!$C$103</c:f>
              <c:numCache>
                <c:formatCode>General</c:formatCode>
                <c:ptCount val="1"/>
                <c:pt idx="0">
                  <c:v>0.16889312102757006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791-4A3C-AAF4-AC155797FCA7}"/>
            </c:ext>
          </c:extLst>
        </c:ser>
        <c:ser>
          <c:idx val="17"/>
          <c:order val="17"/>
          <c:tx>
            <c:v>Ge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Factor'!$B$104</c:f>
              <c:numCache>
                <c:formatCode>General</c:formatCode>
                <c:ptCount val="1"/>
                <c:pt idx="0">
                  <c:v>0.29916725488273405</c:v>
                </c:pt>
              </c:numCache>
            </c:numRef>
          </c:xVal>
          <c:yVal>
            <c:numRef>
              <c:f>'ALR Factor'!$C$104</c:f>
              <c:numCache>
                <c:formatCode>General</c:formatCode>
                <c:ptCount val="1"/>
                <c:pt idx="0">
                  <c:v>-0.13965385422449642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791-4A3C-AAF4-AC155797FCA7}"/>
            </c:ext>
          </c:extLst>
        </c:ser>
        <c:ser>
          <c:idx val="18"/>
          <c:order val="18"/>
          <c:tx>
            <c:v>Fe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Factor'!$B$105</c:f>
              <c:numCache>
                <c:formatCode>General</c:formatCode>
                <c:ptCount val="1"/>
                <c:pt idx="0">
                  <c:v>0.19624031012325149</c:v>
                </c:pt>
              </c:numCache>
            </c:numRef>
          </c:xVal>
          <c:yVal>
            <c:numRef>
              <c:f>'ALR Factor'!$C$105</c:f>
              <c:numCache>
                <c:formatCode>General</c:formatCode>
                <c:ptCount val="1"/>
                <c:pt idx="0">
                  <c:v>2.9265565996482709E-2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791-4A3C-AAF4-AC155797FCA7}"/>
            </c:ext>
          </c:extLst>
        </c:ser>
        <c:ser>
          <c:idx val="19"/>
          <c:order val="19"/>
          <c:tx>
            <c:v>P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Factor'!$B$106</c:f>
              <c:numCache>
                <c:formatCode>General</c:formatCode>
                <c:ptCount val="1"/>
                <c:pt idx="0">
                  <c:v>0.16539417343700935</c:v>
                </c:pt>
              </c:numCache>
            </c:numRef>
          </c:xVal>
          <c:yVal>
            <c:numRef>
              <c:f>'ALR Factor'!$C$106</c:f>
              <c:numCache>
                <c:formatCode>General</c:formatCode>
                <c:ptCount val="1"/>
                <c:pt idx="0">
                  <c:v>-0.44576878151931909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791-4A3C-AAF4-AC155797FCA7}"/>
            </c:ext>
          </c:extLst>
        </c:ser>
        <c:ser>
          <c:idx val="20"/>
          <c:order val="20"/>
          <c:tx>
            <c:v>Zr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Pt>
            <c:idx val="0"/>
            <c:marker>
              <c:symbol val="triangle"/>
              <c:size val="5"/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1-268D-478C-8541-835A91B48B92}"/>
              </c:ext>
            </c:extLst>
          </c:dPt>
          <c:xVal>
            <c:numRef>
              <c:f>'ALR Factor'!$B$107</c:f>
              <c:numCache>
                <c:formatCode>General</c:formatCode>
                <c:ptCount val="1"/>
                <c:pt idx="0">
                  <c:v>0.92212672018065245</c:v>
                </c:pt>
              </c:numCache>
            </c:numRef>
          </c:xVal>
          <c:yVal>
            <c:numRef>
              <c:f>'ALR Factor'!$C$107</c:f>
              <c:numCache>
                <c:formatCode>General</c:formatCode>
                <c:ptCount val="1"/>
                <c:pt idx="0">
                  <c:v>0.1729159715427844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791-4A3C-AAF4-AC155797FCA7}"/>
            </c:ext>
          </c:extLst>
        </c:ser>
        <c:ser>
          <c:idx val="21"/>
          <c:order val="21"/>
          <c:tx>
            <c:v>REE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Factor'!$B$108</c:f>
              <c:numCache>
                <c:formatCode>General</c:formatCode>
                <c:ptCount val="1"/>
                <c:pt idx="0">
                  <c:v>0.28912330865392732</c:v>
                </c:pt>
              </c:numCache>
            </c:numRef>
          </c:xVal>
          <c:yVal>
            <c:numRef>
              <c:f>'ALR Factor'!$C$108</c:f>
              <c:numCache>
                <c:formatCode>General</c:formatCode>
                <c:ptCount val="1"/>
                <c:pt idx="0">
                  <c:v>3.5002317976145871E-2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791-4A3C-AAF4-AC155797FCA7}"/>
            </c:ext>
          </c:extLst>
        </c:ser>
        <c:ser>
          <c:idx val="22"/>
          <c:order val="22"/>
          <c:tx>
            <c:v>In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Factor'!$B$109</c:f>
              <c:numCache>
                <c:formatCode>General</c:formatCode>
                <c:ptCount val="1"/>
                <c:pt idx="0">
                  <c:v>2.9549125934020845E-3</c:v>
                </c:pt>
              </c:numCache>
            </c:numRef>
          </c:xVal>
          <c:yVal>
            <c:numRef>
              <c:f>'ALR Factor'!$C$109</c:f>
              <c:numCache>
                <c:formatCode>General</c:formatCode>
                <c:ptCount val="1"/>
                <c:pt idx="0">
                  <c:v>-0.11542951152833318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791-4A3C-AAF4-AC155797FCA7}"/>
            </c:ext>
          </c:extLst>
        </c:ser>
        <c:ser>
          <c:idx val="23"/>
          <c:order val="23"/>
          <c:tx>
            <c:v>Ba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Factor'!$B$110</c:f>
              <c:numCache>
                <c:formatCode>General</c:formatCode>
                <c:ptCount val="1"/>
                <c:pt idx="0">
                  <c:v>3.6131874436167992E-2</c:v>
                </c:pt>
              </c:numCache>
            </c:numRef>
          </c:xVal>
          <c:yVal>
            <c:numRef>
              <c:f>'ALR Factor'!$C$110</c:f>
              <c:numCache>
                <c:formatCode>General</c:formatCode>
                <c:ptCount val="1"/>
                <c:pt idx="0">
                  <c:v>-0.67195753670115377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791-4A3C-AAF4-AC155797FCA7}"/>
            </c:ext>
          </c:extLst>
        </c:ser>
        <c:ser>
          <c:idx val="24"/>
          <c:order val="24"/>
          <c:tx>
            <c:v>Th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Factor'!$B$111</c:f>
              <c:numCache>
                <c:formatCode>General</c:formatCode>
                <c:ptCount val="1"/>
                <c:pt idx="0">
                  <c:v>0.64340137986782842</c:v>
                </c:pt>
              </c:numCache>
            </c:numRef>
          </c:xVal>
          <c:yVal>
            <c:numRef>
              <c:f>'ALR Factor'!$C$111</c:f>
              <c:numCache>
                <c:formatCode>General</c:formatCode>
                <c:ptCount val="1"/>
                <c:pt idx="0">
                  <c:v>0.67921174665504425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791-4A3C-AAF4-AC155797FCA7}"/>
            </c:ext>
          </c:extLst>
        </c:ser>
        <c:ser>
          <c:idx val="25"/>
          <c:order val="25"/>
          <c:tx>
            <c:v>Nb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Factor'!$B$112</c:f>
              <c:numCache>
                <c:formatCode>General</c:formatCode>
                <c:ptCount val="1"/>
                <c:pt idx="0">
                  <c:v>0.68574138324242828</c:v>
                </c:pt>
              </c:numCache>
            </c:numRef>
          </c:xVal>
          <c:yVal>
            <c:numRef>
              <c:f>'ALR Factor'!$C$112</c:f>
              <c:numCache>
                <c:formatCode>General</c:formatCode>
                <c:ptCount val="1"/>
                <c:pt idx="0">
                  <c:v>0.52797227658196288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791-4A3C-AAF4-AC155797FCA7}"/>
            </c:ext>
          </c:extLst>
        </c:ser>
        <c:ser>
          <c:idx val="26"/>
          <c:order val="26"/>
          <c:tx>
            <c:v>Au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Factor'!$B$113</c:f>
              <c:numCache>
                <c:formatCode>General</c:formatCode>
                <c:ptCount val="1"/>
                <c:pt idx="0">
                  <c:v>0.65186205264530128</c:v>
                </c:pt>
              </c:numCache>
            </c:numRef>
          </c:xVal>
          <c:yVal>
            <c:numRef>
              <c:f>'ALR Factor'!$C$113</c:f>
              <c:numCache>
                <c:formatCode>General</c:formatCode>
                <c:ptCount val="1"/>
                <c:pt idx="0">
                  <c:v>-0.11377467608250651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791-4A3C-AAF4-AC155797FCA7}"/>
            </c:ext>
          </c:extLst>
        </c:ser>
        <c:ser>
          <c:idx val="27"/>
          <c:order val="27"/>
          <c:tx>
            <c:v>U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Factor'!$B$114</c:f>
              <c:numCache>
                <c:formatCode>General</c:formatCode>
                <c:ptCount val="1"/>
                <c:pt idx="0">
                  <c:v>0.27101545514226805</c:v>
                </c:pt>
              </c:numCache>
            </c:numRef>
          </c:xVal>
          <c:yVal>
            <c:numRef>
              <c:f>'ALR Factor'!$C$114</c:f>
              <c:numCache>
                <c:formatCode>General</c:formatCode>
                <c:ptCount val="1"/>
                <c:pt idx="0">
                  <c:v>-0.52310378978491012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791-4A3C-AAF4-AC155797FCA7}"/>
            </c:ext>
          </c:extLst>
        </c:ser>
        <c:ser>
          <c:idx val="28"/>
          <c:order val="28"/>
          <c:tx>
            <c:v>Mn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Factor'!$B$115</c:f>
              <c:numCache>
                <c:formatCode>General</c:formatCode>
                <c:ptCount val="1"/>
                <c:pt idx="0">
                  <c:v>0.1775570177963651</c:v>
                </c:pt>
              </c:numCache>
            </c:numRef>
          </c:xVal>
          <c:yVal>
            <c:numRef>
              <c:f>'ALR Factor'!$C$115</c:f>
              <c:numCache>
                <c:formatCode>General</c:formatCode>
                <c:ptCount val="1"/>
                <c:pt idx="0">
                  <c:v>0.16297505403252632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791-4A3C-AAF4-AC155797FCA7}"/>
            </c:ext>
          </c:extLst>
        </c:ser>
        <c:ser>
          <c:idx val="29"/>
          <c:order val="29"/>
          <c:tx>
            <c:v>B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Factor'!$B$116</c:f>
              <c:numCache>
                <c:formatCode>General</c:formatCode>
                <c:ptCount val="1"/>
                <c:pt idx="0">
                  <c:v>4.7145227108039645E-2</c:v>
                </c:pt>
              </c:numCache>
            </c:numRef>
          </c:xVal>
          <c:yVal>
            <c:numRef>
              <c:f>'ALR Factor'!$C$116</c:f>
              <c:numCache>
                <c:formatCode>General</c:formatCode>
                <c:ptCount val="1"/>
                <c:pt idx="0">
                  <c:v>0.19467982907238957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791-4A3C-AAF4-AC155797FCA7}"/>
            </c:ext>
          </c:extLst>
        </c:ser>
        <c:ser>
          <c:idx val="30"/>
          <c:order val="30"/>
          <c:tx>
            <c:v>Hf</c:v>
          </c:tx>
          <c:spPr>
            <a:ln w="28575">
              <a:noFill/>
            </a:ln>
          </c:spPr>
          <c:marker>
            <c:symbol val="triangle"/>
            <c:size val="5"/>
            <c:spPr>
              <a:effectLst/>
            </c:spPr>
          </c:marker>
          <c:xVal>
            <c:numRef>
              <c:f>'ALR Factor'!$B$117</c:f>
              <c:numCache>
                <c:formatCode>General</c:formatCode>
                <c:ptCount val="1"/>
                <c:pt idx="0">
                  <c:v>1.9411380334234399E-2</c:v>
                </c:pt>
              </c:numCache>
            </c:numRef>
          </c:xVal>
          <c:yVal>
            <c:numRef>
              <c:f>'ALR Factor'!$C$117</c:f>
              <c:numCache>
                <c:formatCode>General</c:formatCode>
                <c:ptCount val="1"/>
                <c:pt idx="0">
                  <c:v>-0.13851946247549582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791-4A3C-AAF4-AC155797FCA7}"/>
            </c:ext>
          </c:extLst>
        </c:ser>
        <c:ser>
          <c:idx val="31"/>
          <c:order val="31"/>
          <c:tx>
            <c:v>Ta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'ALR Factor'!$B$118</c:f>
              <c:numCache>
                <c:formatCode>General</c:formatCode>
                <c:ptCount val="1"/>
                <c:pt idx="0">
                  <c:v>0.16035932187972904</c:v>
                </c:pt>
              </c:numCache>
            </c:numRef>
          </c:xVal>
          <c:yVal>
            <c:numRef>
              <c:f>'ALR Factor'!$C$118</c:f>
              <c:numCache>
                <c:formatCode>General</c:formatCode>
                <c:ptCount val="1"/>
                <c:pt idx="0">
                  <c:v>-0.12701907722426234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791-4A3C-AAF4-AC155797F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87968"/>
        <c:axId val="181591040"/>
      </c:scatterChart>
      <c:valAx>
        <c:axId val="181587968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100">
                    <a:latin typeface="+mn-lt"/>
                  </a:rPr>
                  <a:t>Factor 1</a:t>
                </a:r>
              </a:p>
            </c:rich>
          </c:tx>
          <c:layout>
            <c:manualLayout>
              <c:xMode val="edge"/>
              <c:yMode val="edge"/>
              <c:x val="0.35307517084282464"/>
              <c:y val="0.910893263342082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81591040"/>
        <c:crossesAt val="0"/>
        <c:crossBetween val="midCat"/>
        <c:majorUnit val="0.5"/>
        <c:minorUnit val="0.1"/>
      </c:valAx>
      <c:valAx>
        <c:axId val="181591040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100">
                    <a:latin typeface="+mn-lt"/>
                  </a:rPr>
                  <a:t>Factor 2</a:t>
                </a:r>
              </a:p>
            </c:rich>
          </c:tx>
          <c:layout>
            <c:manualLayout>
              <c:xMode val="edge"/>
              <c:yMode val="edge"/>
              <c:x val="1.1389521640091159E-2"/>
              <c:y val="0.375816993464053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81587968"/>
        <c:crossesAt val="0"/>
        <c:crossBetween val="midCat"/>
        <c:majorUnit val="0.5"/>
        <c:minorUnit val="0.1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>
        <c:manualLayout>
          <c:xMode val="edge"/>
          <c:yMode val="edge"/>
          <c:x val="0.73661091950283097"/>
          <c:y val="0.25555701370661993"/>
          <c:w val="0.11661401792231592"/>
          <c:h val="0.7444430557291449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C0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&amp;R&amp;D  &amp;U</c:oddHeader>
      <c:oddFooter>&amp;RWinSTAT</c:oddFooter>
    </c:headerFooter>
    <c:pageMargins b="0.98425196850393659" l="0.74803149606299335" r="0.74803149606299335" t="0.98425196850393659" header="0.51181102362204722" footer="0.51181102362204722"/>
    <c:pageSetup orientation="landscape" horizontalDpi="200" verticalDpi="2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23022542157404"/>
          <c:y val="0.10130751285332668"/>
          <c:w val="0.56947671540957401"/>
          <c:h val="0.70915258997328756"/>
        </c:manualLayout>
      </c:layout>
      <c:scatterChart>
        <c:scatterStyle val="lineMarker"/>
        <c:varyColors val="0"/>
        <c:ser>
          <c:idx val="0"/>
          <c:order val="0"/>
          <c:tx>
            <c:v>Rb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Factor'!$B$87</c:f>
              <c:numCache>
                <c:formatCode>General</c:formatCode>
                <c:ptCount val="1"/>
                <c:pt idx="0">
                  <c:v>-0.10506315740658083</c:v>
                </c:pt>
              </c:numCache>
            </c:numRef>
          </c:xVal>
          <c:yVal>
            <c:numRef>
              <c:f>'CLR Factor'!$C$87</c:f>
              <c:numCache>
                <c:formatCode>General</c:formatCode>
                <c:ptCount val="1"/>
                <c:pt idx="0">
                  <c:v>-0.22300281966873378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DA-4321-BABB-A0A48579964A}"/>
            </c:ext>
          </c:extLst>
        </c:ser>
        <c:ser>
          <c:idx val="1"/>
          <c:order val="1"/>
          <c:tx>
            <c:v>V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Factor'!$B$88</c:f>
              <c:numCache>
                <c:formatCode>General</c:formatCode>
                <c:ptCount val="1"/>
                <c:pt idx="0">
                  <c:v>-0.46927215617602108</c:v>
                </c:pt>
              </c:numCache>
            </c:numRef>
          </c:xVal>
          <c:yVal>
            <c:numRef>
              <c:f>'CLR Factor'!$C$88</c:f>
              <c:numCache>
                <c:formatCode>General</c:formatCode>
                <c:ptCount val="1"/>
                <c:pt idx="0">
                  <c:v>0.29316428418083401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A-4321-BABB-A0A48579964A}"/>
            </c:ext>
          </c:extLst>
        </c:ser>
        <c:ser>
          <c:idx val="2"/>
          <c:order val="2"/>
          <c:tx>
            <c:v>K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Factor'!$B$89</c:f>
              <c:numCache>
                <c:formatCode>General</c:formatCode>
                <c:ptCount val="1"/>
                <c:pt idx="0">
                  <c:v>0.67445192980649871</c:v>
                </c:pt>
              </c:numCache>
            </c:numRef>
          </c:xVal>
          <c:yVal>
            <c:numRef>
              <c:f>'CLR Factor'!$C$89</c:f>
              <c:numCache>
                <c:formatCode>General</c:formatCode>
                <c:ptCount val="1"/>
                <c:pt idx="0">
                  <c:v>8.7743031513197081E-2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DA-4321-BABB-A0A48579964A}"/>
            </c:ext>
          </c:extLst>
        </c:ser>
        <c:ser>
          <c:idx val="3"/>
          <c:order val="3"/>
          <c:tx>
            <c:v>Sr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Factor'!$B$90</c:f>
              <c:numCache>
                <c:formatCode>General</c:formatCode>
                <c:ptCount val="1"/>
                <c:pt idx="0">
                  <c:v>-0.1746967453489269</c:v>
                </c:pt>
              </c:numCache>
            </c:numRef>
          </c:xVal>
          <c:yVal>
            <c:numRef>
              <c:f>'CLR Factor'!$C$90</c:f>
              <c:numCache>
                <c:formatCode>General</c:formatCode>
                <c:ptCount val="1"/>
                <c:pt idx="0">
                  <c:v>0.24485057141462357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DA-4321-BABB-A0A48579964A}"/>
            </c:ext>
          </c:extLst>
        </c:ser>
        <c:ser>
          <c:idx val="4"/>
          <c:order val="4"/>
          <c:tx>
            <c:v>Cr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Factor'!$B$91</c:f>
              <c:numCache>
                <c:formatCode>General</c:formatCode>
                <c:ptCount val="1"/>
                <c:pt idx="0">
                  <c:v>-0.19372198219366349</c:v>
                </c:pt>
              </c:numCache>
            </c:numRef>
          </c:xVal>
          <c:yVal>
            <c:numRef>
              <c:f>'CLR Factor'!$C$91</c:f>
              <c:numCache>
                <c:formatCode>General</c:formatCode>
                <c:ptCount val="1"/>
                <c:pt idx="0">
                  <c:v>-0.80564563563319458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5DA-4321-BABB-A0A48579964A}"/>
            </c:ext>
          </c:extLst>
        </c:ser>
        <c:ser>
          <c:idx val="5"/>
          <c:order val="5"/>
          <c:tx>
            <c:v>Ni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Factor'!$B$92</c:f>
              <c:numCache>
                <c:formatCode>General</c:formatCode>
                <c:ptCount val="1"/>
                <c:pt idx="0">
                  <c:v>0.14612111027777908</c:v>
                </c:pt>
              </c:numCache>
            </c:numRef>
          </c:xVal>
          <c:yVal>
            <c:numRef>
              <c:f>'CLR Factor'!$C$92</c:f>
              <c:numCache>
                <c:formatCode>General</c:formatCode>
                <c:ptCount val="1"/>
                <c:pt idx="0">
                  <c:v>0.592471493071271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5DA-4321-BABB-A0A48579964A}"/>
            </c:ext>
          </c:extLst>
        </c:ser>
        <c:ser>
          <c:idx val="6"/>
          <c:order val="6"/>
          <c:tx>
            <c:v>Sn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Factor'!$B$93</c:f>
              <c:numCache>
                <c:formatCode>General</c:formatCode>
                <c:ptCount val="1"/>
                <c:pt idx="0">
                  <c:v>6.776827031879E-2</c:v>
                </c:pt>
              </c:numCache>
            </c:numRef>
          </c:xVal>
          <c:yVal>
            <c:numRef>
              <c:f>'CLR Factor'!$C$93</c:f>
              <c:numCache>
                <c:formatCode>General</c:formatCode>
                <c:ptCount val="1"/>
                <c:pt idx="0">
                  <c:v>-0.17058055276019943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5DA-4321-BABB-A0A48579964A}"/>
            </c:ext>
          </c:extLst>
        </c:ser>
        <c:ser>
          <c:idx val="7"/>
          <c:order val="7"/>
          <c:tx>
            <c:v>Cs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Factor'!$B$94</c:f>
              <c:numCache>
                <c:formatCode>General</c:formatCode>
                <c:ptCount val="1"/>
                <c:pt idx="0">
                  <c:v>-1.7530810231477043E-2</c:v>
                </c:pt>
              </c:numCache>
            </c:numRef>
          </c:xVal>
          <c:yVal>
            <c:numRef>
              <c:f>'CLR Factor'!$C$94</c:f>
              <c:numCache>
                <c:formatCode>General</c:formatCode>
                <c:ptCount val="1"/>
                <c:pt idx="0">
                  <c:v>5.4015846785001511E-3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5DA-4321-BABB-A0A48579964A}"/>
            </c:ext>
          </c:extLst>
        </c:ser>
        <c:ser>
          <c:idx val="8"/>
          <c:order val="8"/>
          <c:tx>
            <c:v>Ge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Factor'!$B$95</c:f>
              <c:numCache>
                <c:formatCode>General</c:formatCode>
                <c:ptCount val="1"/>
                <c:pt idx="0">
                  <c:v>-0.7559790329267817</c:v>
                </c:pt>
              </c:numCache>
            </c:numRef>
          </c:xVal>
          <c:yVal>
            <c:numRef>
              <c:f>'CLR Factor'!$C$95</c:f>
              <c:numCache>
                <c:formatCode>General</c:formatCode>
                <c:ptCount val="1"/>
                <c:pt idx="0">
                  <c:v>-0.4605406585527102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5DA-4321-BABB-A0A48579964A}"/>
            </c:ext>
          </c:extLst>
        </c:ser>
        <c:ser>
          <c:idx val="9"/>
          <c:order val="9"/>
          <c:tx>
            <c:v>Co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Pt>
            <c:idx val="0"/>
            <c:marker>
              <c:symbol val="triangle"/>
              <c:size val="5"/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1-4A2A-48E9-8F14-45A3CF8F902C}"/>
              </c:ext>
            </c:extLst>
          </c:dPt>
          <c:xVal>
            <c:numRef>
              <c:f>'CLR Factor'!$B$96</c:f>
              <c:numCache>
                <c:formatCode>General</c:formatCode>
                <c:ptCount val="1"/>
                <c:pt idx="0">
                  <c:v>0.91732867227989512</c:v>
                </c:pt>
              </c:numCache>
            </c:numRef>
          </c:xVal>
          <c:yVal>
            <c:numRef>
              <c:f>'CLR Factor'!$C$96</c:f>
              <c:numCache>
                <c:formatCode>General</c:formatCode>
                <c:ptCount val="1"/>
                <c:pt idx="0">
                  <c:v>0.18450035392627906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5DA-4321-BABB-A0A48579964A}"/>
            </c:ext>
          </c:extLst>
        </c:ser>
        <c:ser>
          <c:idx val="10"/>
          <c:order val="10"/>
          <c:tx>
            <c:v>REE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Factor'!$B$97</c:f>
              <c:numCache>
                <c:formatCode>General</c:formatCode>
                <c:ptCount val="1"/>
                <c:pt idx="0">
                  <c:v>0.35630012565929503</c:v>
                </c:pt>
              </c:numCache>
            </c:numRef>
          </c:xVal>
          <c:yVal>
            <c:numRef>
              <c:f>'CLR Factor'!$C$97</c:f>
              <c:numCache>
                <c:formatCode>General</c:formatCode>
                <c:ptCount val="1"/>
                <c:pt idx="0">
                  <c:v>0.33331421650818543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5DA-4321-BABB-A0A48579964A}"/>
            </c:ext>
          </c:extLst>
        </c:ser>
        <c:ser>
          <c:idx val="11"/>
          <c:order val="11"/>
          <c:tx>
            <c:v>Fe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Factor'!$B$98</c:f>
              <c:numCache>
                <c:formatCode>General</c:formatCode>
                <c:ptCount val="1"/>
                <c:pt idx="0">
                  <c:v>0.19041772568728552</c:v>
                </c:pt>
              </c:numCache>
            </c:numRef>
          </c:xVal>
          <c:yVal>
            <c:numRef>
              <c:f>'CLR Factor'!$C$98</c:f>
              <c:numCache>
                <c:formatCode>General</c:formatCode>
                <c:ptCount val="1"/>
                <c:pt idx="0">
                  <c:v>0.38424859301169972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5DA-4321-BABB-A0A48579964A}"/>
            </c:ext>
          </c:extLst>
        </c:ser>
        <c:ser>
          <c:idx val="12"/>
          <c:order val="12"/>
          <c:tx>
            <c:v>P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Factor'!$B$99</c:f>
              <c:numCache>
                <c:formatCode>General</c:formatCode>
                <c:ptCount val="1"/>
                <c:pt idx="0">
                  <c:v>0.19269578042930383</c:v>
                </c:pt>
              </c:numCache>
            </c:numRef>
          </c:xVal>
          <c:yVal>
            <c:numRef>
              <c:f>'CLR Factor'!$C$99</c:f>
              <c:numCache>
                <c:formatCode>General</c:formatCode>
                <c:ptCount val="1"/>
                <c:pt idx="0">
                  <c:v>4.2869420247405407E-2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5DA-4321-BABB-A0A48579964A}"/>
            </c:ext>
          </c:extLst>
        </c:ser>
        <c:ser>
          <c:idx val="13"/>
          <c:order val="13"/>
          <c:tx>
            <c:v>Zr, ppm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Factor'!$B$100</c:f>
              <c:numCache>
                <c:formatCode>General</c:formatCode>
                <c:ptCount val="1"/>
                <c:pt idx="0">
                  <c:v>-0.20838755279270424</c:v>
                </c:pt>
              </c:numCache>
            </c:numRef>
          </c:xVal>
          <c:yVal>
            <c:numRef>
              <c:f>'CLR Factor'!$C$100</c:f>
              <c:numCache>
                <c:formatCode>General</c:formatCode>
                <c:ptCount val="1"/>
                <c:pt idx="0">
                  <c:v>0.187487721203761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5DA-4321-BABB-A0A48579964A}"/>
            </c:ext>
          </c:extLst>
        </c:ser>
        <c:ser>
          <c:idx val="14"/>
          <c:order val="14"/>
          <c:tx>
            <c:v>In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Factor'!$B$101</c:f>
              <c:numCache>
                <c:formatCode>General</c:formatCode>
                <c:ptCount val="1"/>
                <c:pt idx="0">
                  <c:v>-0.33248540841707025</c:v>
                </c:pt>
              </c:numCache>
            </c:numRef>
          </c:xVal>
          <c:yVal>
            <c:numRef>
              <c:f>'CLR Factor'!$C$101</c:f>
              <c:numCache>
                <c:formatCode>General</c:formatCode>
                <c:ptCount val="1"/>
                <c:pt idx="0">
                  <c:v>-0.27815148718462951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5DA-4321-BABB-A0A48579964A}"/>
            </c:ext>
          </c:extLst>
        </c:ser>
        <c:ser>
          <c:idx val="15"/>
          <c:order val="15"/>
          <c:tx>
            <c:v>Ti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Factor'!$B$102</c:f>
              <c:numCache>
                <c:formatCode>General</c:formatCode>
                <c:ptCount val="1"/>
                <c:pt idx="0">
                  <c:v>0.20742330221948801</c:v>
                </c:pt>
              </c:numCache>
            </c:numRef>
          </c:xVal>
          <c:yVal>
            <c:numRef>
              <c:f>'CLR Factor'!$C$102</c:f>
              <c:numCache>
                <c:formatCode>General</c:formatCode>
                <c:ptCount val="1"/>
                <c:pt idx="0">
                  <c:v>7.8599383769695733E-2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5DA-4321-BABB-A0A48579964A}"/>
            </c:ext>
          </c:extLst>
        </c:ser>
        <c:ser>
          <c:idx val="16"/>
          <c:order val="16"/>
          <c:tx>
            <c:v>Al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Factor'!$B$103</c:f>
              <c:numCache>
                <c:formatCode>General</c:formatCode>
                <c:ptCount val="1"/>
                <c:pt idx="0">
                  <c:v>-0.16457793646186447</c:v>
                </c:pt>
              </c:numCache>
            </c:numRef>
          </c:xVal>
          <c:yVal>
            <c:numRef>
              <c:f>'CLR Factor'!$C$103</c:f>
              <c:numCache>
                <c:formatCode>General</c:formatCode>
                <c:ptCount val="1"/>
                <c:pt idx="0">
                  <c:v>-0.12429572066830601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5DA-4321-BABB-A0A48579964A}"/>
            </c:ext>
          </c:extLst>
        </c:ser>
        <c:ser>
          <c:idx val="17"/>
          <c:order val="17"/>
          <c:tx>
            <c:v>Ga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Factor'!$B$104</c:f>
              <c:numCache>
                <c:formatCode>General</c:formatCode>
                <c:ptCount val="1"/>
                <c:pt idx="0">
                  <c:v>0.39463664822791616</c:v>
                </c:pt>
              </c:numCache>
            </c:numRef>
          </c:xVal>
          <c:yVal>
            <c:numRef>
              <c:f>'CLR Factor'!$C$104</c:f>
              <c:numCache>
                <c:formatCode>General</c:formatCode>
                <c:ptCount val="1"/>
                <c:pt idx="0">
                  <c:v>-9.1839736070423686E-2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5DA-4321-BABB-A0A48579964A}"/>
            </c:ext>
          </c:extLst>
        </c:ser>
        <c:ser>
          <c:idx val="18"/>
          <c:order val="18"/>
          <c:tx>
            <c:v>Sc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Factor'!$B$105</c:f>
              <c:numCache>
                <c:formatCode>General</c:formatCode>
                <c:ptCount val="1"/>
                <c:pt idx="0">
                  <c:v>0.13672542793735337</c:v>
                </c:pt>
              </c:numCache>
            </c:numRef>
          </c:xVal>
          <c:yVal>
            <c:numRef>
              <c:f>'CLR Factor'!$C$105</c:f>
              <c:numCache>
                <c:formatCode>General</c:formatCode>
                <c:ptCount val="1"/>
                <c:pt idx="0">
                  <c:v>-0.69346910094855618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5DA-4321-BABB-A0A48579964A}"/>
            </c:ext>
          </c:extLst>
        </c:ser>
        <c:ser>
          <c:idx val="19"/>
          <c:order val="19"/>
          <c:tx>
            <c:v>Y, ppm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Factor'!$B$106</c:f>
              <c:numCache>
                <c:formatCode>General</c:formatCode>
                <c:ptCount val="1"/>
                <c:pt idx="0">
                  <c:v>-0.14392478825141031</c:v>
                </c:pt>
              </c:numCache>
            </c:numRef>
          </c:xVal>
          <c:yVal>
            <c:numRef>
              <c:f>'CLR Factor'!$C$106</c:f>
              <c:numCache>
                <c:formatCode>General</c:formatCode>
                <c:ptCount val="1"/>
                <c:pt idx="0">
                  <c:v>-0.41749705392946701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5DA-4321-BABB-A0A48579964A}"/>
            </c:ext>
          </c:extLst>
        </c:ser>
        <c:ser>
          <c:idx val="20"/>
          <c:order val="20"/>
          <c:tx>
            <c:v>B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'CLR Factor'!$B$107</c:f>
              <c:numCache>
                <c:formatCode>General</c:formatCode>
                <c:ptCount val="1"/>
                <c:pt idx="0">
                  <c:v>-0.85153370692131103</c:v>
                </c:pt>
              </c:numCache>
            </c:numRef>
          </c:xVal>
          <c:yVal>
            <c:numRef>
              <c:f>'CLR Factor'!$C$107</c:f>
              <c:numCache>
                <c:formatCode>General</c:formatCode>
                <c:ptCount val="1"/>
                <c:pt idx="0">
                  <c:v>-0.41044093437793511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5DA-4321-BABB-A0A48579964A}"/>
            </c:ext>
          </c:extLst>
        </c:ser>
        <c:ser>
          <c:idx val="21"/>
          <c:order val="21"/>
          <c:tx>
            <c:v>Ta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Factor'!$B$108</c:f>
              <c:numCache>
                <c:formatCode>General</c:formatCode>
                <c:ptCount val="1"/>
                <c:pt idx="0">
                  <c:v>0.16705016677098258</c:v>
                </c:pt>
              </c:numCache>
            </c:numRef>
          </c:xVal>
          <c:yVal>
            <c:numRef>
              <c:f>'CLR Factor'!$C$108</c:f>
              <c:numCache>
                <c:formatCode>General</c:formatCode>
                <c:ptCount val="1"/>
                <c:pt idx="0">
                  <c:v>0.67483012291220434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5DA-4321-BABB-A0A48579964A}"/>
            </c:ext>
          </c:extLst>
        </c:ser>
        <c:ser>
          <c:idx val="22"/>
          <c:order val="22"/>
          <c:tx>
            <c:v>Hf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Factor'!$B$109</c:f>
              <c:numCache>
                <c:formatCode>General</c:formatCode>
                <c:ptCount val="1"/>
                <c:pt idx="0">
                  <c:v>5.8733939727558311E-2</c:v>
                </c:pt>
              </c:numCache>
            </c:numRef>
          </c:xVal>
          <c:yVal>
            <c:numRef>
              <c:f>'CLR Factor'!$C$109</c:f>
              <c:numCache>
                <c:formatCode>General</c:formatCode>
                <c:ptCount val="1"/>
                <c:pt idx="0">
                  <c:v>0.86233227768186171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5DA-4321-BABB-A0A48579964A}"/>
            </c:ext>
          </c:extLst>
        </c:ser>
        <c:ser>
          <c:idx val="23"/>
          <c:order val="23"/>
          <c:tx>
            <c:v>Th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Factor'!$B$110</c:f>
              <c:numCache>
                <c:formatCode>General</c:formatCode>
                <c:ptCount val="1"/>
                <c:pt idx="0">
                  <c:v>-0.71420665339305811</c:v>
                </c:pt>
              </c:numCache>
            </c:numRef>
          </c:xVal>
          <c:yVal>
            <c:numRef>
              <c:f>'CLR Factor'!$C$110</c:f>
              <c:numCache>
                <c:formatCode>General</c:formatCode>
                <c:ptCount val="1"/>
                <c:pt idx="0">
                  <c:v>0.19580198942461502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5DA-4321-BABB-A0A48579964A}"/>
            </c:ext>
          </c:extLst>
        </c:ser>
        <c:ser>
          <c:idx val="24"/>
          <c:order val="24"/>
          <c:tx>
            <c:v>Tl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Factor'!$B$111</c:f>
              <c:numCache>
                <c:formatCode>General</c:formatCode>
                <c:ptCount val="1"/>
                <c:pt idx="0">
                  <c:v>0.69486767114051917</c:v>
                </c:pt>
              </c:numCache>
            </c:numRef>
          </c:xVal>
          <c:yVal>
            <c:numRef>
              <c:f>'CLR Factor'!$C$111</c:f>
              <c:numCache>
                <c:formatCode>General</c:formatCode>
                <c:ptCount val="1"/>
                <c:pt idx="0">
                  <c:v>-0.25220126904498202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5DA-4321-BABB-A0A48579964A}"/>
            </c:ext>
          </c:extLst>
        </c:ser>
        <c:ser>
          <c:idx val="25"/>
          <c:order val="25"/>
          <c:tx>
            <c:v>Li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Factor'!$B$112</c:f>
              <c:numCache>
                <c:formatCode>General</c:formatCode>
                <c:ptCount val="1"/>
                <c:pt idx="0">
                  <c:v>-0.51196944441083925</c:v>
                </c:pt>
              </c:numCache>
            </c:numRef>
          </c:xVal>
          <c:yVal>
            <c:numRef>
              <c:f>'CLR Factor'!$C$112</c:f>
              <c:numCache>
                <c:formatCode>General</c:formatCode>
                <c:ptCount val="1"/>
                <c:pt idx="0">
                  <c:v>4.2091613534489015E-2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5DA-4321-BABB-A0A48579964A}"/>
            </c:ext>
          </c:extLst>
        </c:ser>
        <c:ser>
          <c:idx val="26"/>
          <c:order val="26"/>
          <c:tx>
            <c:v>Ba</c:v>
          </c:tx>
          <c:spPr>
            <a:ln w="19050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'CLR Factor'!$B$113</c:f>
              <c:numCache>
                <c:formatCode>General</c:formatCode>
                <c:ptCount val="1"/>
                <c:pt idx="0">
                  <c:v>0.83844753053887611</c:v>
                </c:pt>
              </c:numCache>
            </c:numRef>
          </c:xVal>
          <c:yVal>
            <c:numRef>
              <c:f>'CLR Factor'!$C$113</c:f>
              <c:numCache>
                <c:formatCode>General</c:formatCode>
                <c:ptCount val="1"/>
                <c:pt idx="0">
                  <c:v>0.13778167726449364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5DA-4321-BABB-A0A48579964A}"/>
            </c:ext>
          </c:extLst>
        </c:ser>
        <c:ser>
          <c:idx val="27"/>
          <c:order val="27"/>
          <c:tx>
            <c:v>Nb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Factor'!$B$114</c:f>
              <c:numCache>
                <c:formatCode>General</c:formatCode>
                <c:ptCount val="1"/>
                <c:pt idx="0">
                  <c:v>0.37459919277829345</c:v>
                </c:pt>
              </c:numCache>
            </c:numRef>
          </c:xVal>
          <c:yVal>
            <c:numRef>
              <c:f>'CLR Factor'!$C$114</c:f>
              <c:numCache>
                <c:formatCode>General</c:formatCode>
                <c:ptCount val="1"/>
                <c:pt idx="0">
                  <c:v>0.38126023750684868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5DA-4321-BABB-A0A48579964A}"/>
            </c:ext>
          </c:extLst>
        </c:ser>
        <c:ser>
          <c:idx val="28"/>
          <c:order val="28"/>
          <c:tx>
            <c:v>U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Factor'!$B$115</c:f>
              <c:numCache>
                <c:formatCode>General</c:formatCode>
                <c:ptCount val="1"/>
                <c:pt idx="0">
                  <c:v>3.32490081412452E-3</c:v>
                </c:pt>
              </c:numCache>
            </c:numRef>
          </c:xVal>
          <c:yVal>
            <c:numRef>
              <c:f>'CLR Factor'!$C$115</c:f>
              <c:numCache>
                <c:formatCode>General</c:formatCode>
                <c:ptCount val="1"/>
                <c:pt idx="0">
                  <c:v>-0.62449766541779805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5DA-4321-BABB-A0A48579964A}"/>
            </c:ext>
          </c:extLst>
        </c:ser>
        <c:ser>
          <c:idx val="29"/>
          <c:order val="29"/>
          <c:tx>
            <c:v>Mn</c:v>
          </c:tx>
          <c:spPr>
            <a:ln w="28575">
              <a:noFill/>
            </a:ln>
          </c:spPr>
          <c:marker>
            <c:symbol val="triangle"/>
            <c:size val="5"/>
            <c:spPr>
              <a:effectLst/>
            </c:spPr>
          </c:marker>
          <c:xVal>
            <c:numRef>
              <c:f>'CLR Factor'!$B$116</c:f>
              <c:numCache>
                <c:formatCode>General</c:formatCode>
                <c:ptCount val="1"/>
                <c:pt idx="0">
                  <c:v>-0.16898602120112594</c:v>
                </c:pt>
              </c:numCache>
            </c:numRef>
          </c:xVal>
          <c:yVal>
            <c:numRef>
              <c:f>'CLR Factor'!$C$116</c:f>
              <c:numCache>
                <c:formatCode>General</c:formatCode>
                <c:ptCount val="1"/>
                <c:pt idx="0">
                  <c:v>-0.3000239172931034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5DA-4321-BABB-A0A48579964A}"/>
            </c:ext>
          </c:extLst>
        </c:ser>
        <c:ser>
          <c:idx val="30"/>
          <c:order val="30"/>
          <c:tx>
            <c:v>Be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Factor'!$B$117</c:f>
              <c:numCache>
                <c:formatCode>General</c:formatCode>
                <c:ptCount val="1"/>
                <c:pt idx="0">
                  <c:v>0.75628888816088513</c:v>
                </c:pt>
              </c:numCache>
            </c:numRef>
          </c:xVal>
          <c:yVal>
            <c:numRef>
              <c:f>'CLR Factor'!$C$117</c:f>
              <c:numCache>
                <c:formatCode>General</c:formatCode>
                <c:ptCount val="1"/>
                <c:pt idx="0">
                  <c:v>-0.16200247678175683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5DA-4321-BABB-A0A48579964A}"/>
            </c:ext>
          </c:extLst>
        </c:ser>
        <c:ser>
          <c:idx val="31"/>
          <c:order val="31"/>
          <c:tx>
            <c:v>Au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'CLR Factor'!$B$118</c:f>
              <c:numCache>
                <c:formatCode>General</c:formatCode>
                <c:ptCount val="1"/>
                <c:pt idx="0">
                  <c:v>2.7973814836349492E-3</c:v>
                </c:pt>
              </c:numCache>
            </c:numRef>
          </c:xVal>
          <c:yVal>
            <c:numRef>
              <c:f>'CLR Factor'!$C$118</c:f>
              <c:numCache>
                <c:formatCode>General</c:formatCode>
                <c:ptCount val="1"/>
                <c:pt idx="0">
                  <c:v>6.1997725488419227E-4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5DA-4321-BABB-A0A485799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87968"/>
        <c:axId val="181591040"/>
      </c:scatterChart>
      <c:valAx>
        <c:axId val="181587968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100">
                    <a:latin typeface="+mn-lt"/>
                  </a:rPr>
                  <a:t>Factor 1</a:t>
                </a:r>
              </a:p>
            </c:rich>
          </c:tx>
          <c:layout>
            <c:manualLayout>
              <c:xMode val="edge"/>
              <c:yMode val="edge"/>
              <c:x val="0.35307517084282464"/>
              <c:y val="0.910893263342082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81591040"/>
        <c:crossesAt val="0"/>
        <c:crossBetween val="midCat"/>
        <c:majorUnit val="0.5"/>
        <c:minorUnit val="0.1"/>
      </c:valAx>
      <c:valAx>
        <c:axId val="181591040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100">
                    <a:latin typeface="+mn-lt"/>
                  </a:rPr>
                  <a:t>Factor 2</a:t>
                </a:r>
              </a:p>
            </c:rich>
          </c:tx>
          <c:layout>
            <c:manualLayout>
              <c:xMode val="edge"/>
              <c:yMode val="edge"/>
              <c:x val="1.1389521640091159E-2"/>
              <c:y val="0.375816993464053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81587968"/>
        <c:crossesAt val="0"/>
        <c:crossBetween val="midCat"/>
        <c:majorUnit val="0.5"/>
        <c:minorUnit val="0.1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>
        <c:manualLayout>
          <c:xMode val="edge"/>
          <c:yMode val="edge"/>
          <c:x val="0.73661091950283097"/>
          <c:y val="0.25555701370661993"/>
          <c:w val="0.17071170451519646"/>
          <c:h val="0.7444430557291449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C0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&amp;R&amp;D  &amp;U</c:oddHeader>
      <c:oddFooter>&amp;RWinSTAT</c:oddFooter>
    </c:headerFooter>
    <c:pageMargins b="0.98425196850393659" l="0.74803149606299335" r="0.74803149606299335" t="0.98425196850393659" header="0.51181102362204722" footer="0.51181102362204722"/>
    <c:pageSetup orientation="landscape" horizontalDpi="200" verticalDpi="2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23022542157404"/>
          <c:y val="0.10130751285332668"/>
          <c:w val="0.56947671540957401"/>
          <c:h val="0.70915258997328756"/>
        </c:manualLayout>
      </c:layout>
      <c:scatterChart>
        <c:scatterStyle val="lineMarker"/>
        <c:varyColors val="0"/>
        <c:ser>
          <c:idx val="0"/>
          <c:order val="0"/>
          <c:tx>
            <c:v>Oxidation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'ILR Factor'!$B$31</c:f>
              <c:numCache>
                <c:formatCode>General</c:formatCode>
                <c:ptCount val="1"/>
                <c:pt idx="0">
                  <c:v>0.17400732443600617</c:v>
                </c:pt>
              </c:numCache>
            </c:numRef>
          </c:xVal>
          <c:yVal>
            <c:numRef>
              <c:f>'ILR Factor'!$C$31</c:f>
              <c:numCache>
                <c:formatCode>General</c:formatCode>
                <c:ptCount val="1"/>
                <c:pt idx="0">
                  <c:v>0.77290200342904924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6-4927-9D7B-7A68B8E79568}"/>
            </c:ext>
          </c:extLst>
        </c:ser>
        <c:ser>
          <c:idx val="1"/>
          <c:order val="1"/>
          <c:tx>
            <c:v>BM</c:v>
          </c:tx>
          <c:spPr>
            <a:ln w="19050">
              <a:noFill/>
            </a:ln>
          </c:spPr>
          <c:marker>
            <c:spPr>
              <a:effectLst/>
            </c:spPr>
          </c:marker>
          <c:xVal>
            <c:numRef>
              <c:f>'ILR Factor'!$B$32</c:f>
              <c:numCache>
                <c:formatCode>General</c:formatCode>
                <c:ptCount val="1"/>
                <c:pt idx="0">
                  <c:v>0.18300733776159023</c:v>
                </c:pt>
              </c:numCache>
            </c:numRef>
          </c:xVal>
          <c:yVal>
            <c:numRef>
              <c:f>'ILR Factor'!$C$32</c:f>
              <c:numCache>
                <c:formatCode>General</c:formatCode>
                <c:ptCount val="1"/>
                <c:pt idx="0">
                  <c:v>0.70246306760731192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D6-4927-9D7B-7A68B8E79568}"/>
            </c:ext>
          </c:extLst>
        </c:ser>
        <c:ser>
          <c:idx val="2"/>
          <c:order val="2"/>
          <c:tx>
            <c:v>REE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'ILR Factor'!$B$33</c:f>
              <c:numCache>
                <c:formatCode>General</c:formatCode>
                <c:ptCount val="1"/>
                <c:pt idx="0">
                  <c:v>0.99869160183145744</c:v>
                </c:pt>
              </c:numCache>
            </c:numRef>
          </c:xVal>
          <c:yVal>
            <c:numRef>
              <c:f>'ILR Factor'!$C$33</c:f>
              <c:numCache>
                <c:formatCode>General</c:formatCode>
                <c:ptCount val="1"/>
                <c:pt idx="0">
                  <c:v>6.1065462352399423E-2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6-4927-9D7B-7A68B8E79568}"/>
            </c:ext>
          </c:extLst>
        </c:ser>
        <c:ser>
          <c:idx val="3"/>
          <c:order val="3"/>
          <c:tx>
            <c:v>BMCh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Pt>
            <c:idx val="0"/>
            <c:marker>
              <c:symbol val="triangle"/>
              <c:size val="5"/>
            </c:marker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1-D355-4357-AF0A-5D564AB113DB}"/>
              </c:ext>
            </c:extLst>
          </c:dPt>
          <c:xVal>
            <c:numRef>
              <c:f>'ILR Factor'!$B$34</c:f>
              <c:numCache>
                <c:formatCode>General</c:formatCode>
                <c:ptCount val="1"/>
                <c:pt idx="0">
                  <c:v>0.99869160183145766</c:v>
                </c:pt>
              </c:numCache>
            </c:numRef>
          </c:xVal>
          <c:yVal>
            <c:numRef>
              <c:f>'ILR Factor'!$C$34</c:f>
              <c:numCache>
                <c:formatCode>General</c:formatCode>
                <c:ptCount val="1"/>
                <c:pt idx="0">
                  <c:v>6.1065462352399326E-2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5D6-4927-9D7B-7A68B8E79568}"/>
            </c:ext>
          </c:extLst>
        </c:ser>
        <c:ser>
          <c:idx val="4"/>
          <c:order val="4"/>
          <c:tx>
            <c:v>Litho</c:v>
          </c:tx>
          <c:spPr>
            <a:ln w="19050">
              <a:noFill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'ILR Factor'!$B$35</c:f>
              <c:numCache>
                <c:formatCode>General</c:formatCode>
                <c:ptCount val="1"/>
                <c:pt idx="0">
                  <c:v>-0.5227868472772943</c:v>
                </c:pt>
              </c:numCache>
            </c:numRef>
          </c:xVal>
          <c:yVal>
            <c:numRef>
              <c:f>'ILR Factor'!$C$35</c:f>
              <c:numCache>
                <c:formatCode>General</c:formatCode>
                <c:ptCount val="1"/>
                <c:pt idx="0">
                  <c:v>-0.44684147294747972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5D6-4927-9D7B-7A68B8E79568}"/>
            </c:ext>
          </c:extLst>
        </c:ser>
        <c:ser>
          <c:idx val="5"/>
          <c:order val="5"/>
          <c:tx>
            <c:v>HFSE</c:v>
          </c:tx>
          <c:spPr>
            <a:ln w="28575">
              <a:noFill/>
            </a:ln>
          </c:spPr>
          <c:marker>
            <c:symbol val="triangle"/>
            <c:size val="5"/>
            <c:spPr>
              <a:effectLst/>
            </c:spPr>
          </c:marker>
          <c:xVal>
            <c:numRef>
              <c:f>'ILR Factor'!$B$36</c:f>
              <c:numCache>
                <c:formatCode>General</c:formatCode>
                <c:ptCount val="1"/>
                <c:pt idx="0">
                  <c:v>0.34741132142280229</c:v>
                </c:pt>
              </c:numCache>
            </c:numRef>
          </c:xVal>
          <c:yVal>
            <c:numRef>
              <c:f>'ILR Factor'!$C$36</c:f>
              <c:numCache>
                <c:formatCode>General</c:formatCode>
                <c:ptCount val="1"/>
                <c:pt idx="0">
                  <c:v>-0.5622444750289104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5D6-4927-9D7B-7A68B8E79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87968"/>
        <c:axId val="181591040"/>
      </c:scatterChart>
      <c:valAx>
        <c:axId val="181587968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100">
                    <a:latin typeface="+mn-lt"/>
                  </a:rPr>
                  <a:t>Factor 1</a:t>
                </a:r>
              </a:p>
            </c:rich>
          </c:tx>
          <c:layout>
            <c:manualLayout>
              <c:xMode val="edge"/>
              <c:yMode val="edge"/>
              <c:x val="0.35307517084282464"/>
              <c:y val="0.910893263342082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81591040"/>
        <c:crossesAt val="0"/>
        <c:crossBetween val="midCat"/>
        <c:majorUnit val="0.5"/>
        <c:minorUnit val="0.1"/>
      </c:valAx>
      <c:valAx>
        <c:axId val="181591040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+mn-lt"/>
                    <a:ea typeface="Arial"/>
                    <a:cs typeface="Arial"/>
                  </a:defRPr>
                </a:pPr>
                <a:r>
                  <a:rPr lang="en-US" sz="1100">
                    <a:latin typeface="+mn-lt"/>
                  </a:rPr>
                  <a:t>Factor 2</a:t>
                </a:r>
              </a:p>
            </c:rich>
          </c:tx>
          <c:layout>
            <c:manualLayout>
              <c:xMode val="edge"/>
              <c:yMode val="edge"/>
              <c:x val="1.1389521640091159E-2"/>
              <c:y val="0.375816993464053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181587968"/>
        <c:crossesAt val="0"/>
        <c:crossBetween val="midCat"/>
        <c:majorUnit val="0.5"/>
        <c:minorUnit val="0.1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layout>
        <c:manualLayout>
          <c:xMode val="edge"/>
          <c:yMode val="edge"/>
          <c:x val="0.73661091950283097"/>
          <c:y val="0.25555701370661993"/>
          <c:w val="0.15507298013087731"/>
          <c:h val="0.357145356830396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C0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&amp;R&amp;D  &amp;U</c:oddHeader>
      <c:oddFooter>&amp;RWinSTAT</c:oddFooter>
    </c:headerFooter>
    <c:pageMargins b="0.98425196850393659" l="0.74803149606299335" r="0.74803149606299335" t="0.98425196850393659" header="0.51181102362204722" footer="0.51181102362204722"/>
    <c:pageSetup orientation="landscape" horizontalDpi="200" verticalDpi="2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www.youtube.com/channel/UCSxX7Vgyu9iThxPE1jSDFdw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7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44614</xdr:colOff>
      <xdr:row>3</xdr:row>
      <xdr:rowOff>47809</xdr:rowOff>
    </xdr:from>
    <xdr:ext cx="304800" cy="45719"/>
    <xdr:sp macro="" textlink="">
      <xdr:nvSpPr>
        <xdr:cNvPr id="2" name="Freeform: Sha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40164" y="552634"/>
          <a:ext cx="304800" cy="45719"/>
        </a:xfrm>
        <a:custGeom>
          <a:avLst/>
          <a:gdLst>
            <a:gd name="connsiteX0" fmla="*/ 295275 w 295275"/>
            <a:gd name="connsiteY0" fmla="*/ 86212 h 86212"/>
            <a:gd name="connsiteX1" fmla="*/ 133350 w 295275"/>
            <a:gd name="connsiteY1" fmla="*/ 487 h 86212"/>
            <a:gd name="connsiteX2" fmla="*/ 0 w 295275"/>
            <a:gd name="connsiteY2" fmla="*/ 57637 h 862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295275" h="86212">
              <a:moveTo>
                <a:pt x="295275" y="86212"/>
              </a:moveTo>
              <a:cubicBezTo>
                <a:pt x="238918" y="45730"/>
                <a:pt x="182562" y="5249"/>
                <a:pt x="133350" y="487"/>
              </a:cubicBezTo>
              <a:cubicBezTo>
                <a:pt x="84137" y="-4276"/>
                <a:pt x="42068" y="26680"/>
                <a:pt x="0" y="57637"/>
              </a:cubicBezTo>
            </a:path>
          </a:pathLst>
        </a:custGeom>
        <a:ln w="19050" cap="flat" cmpd="sng" algn="ctr">
          <a:solidFill>
            <a:schemeClr val="accent2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oneCellAnchor>
  <xdr:oneCellAnchor>
    <xdr:from>
      <xdr:col>3</xdr:col>
      <xdr:colOff>314325</xdr:colOff>
      <xdr:row>2</xdr:row>
      <xdr:rowOff>47625</xdr:rowOff>
    </xdr:from>
    <xdr:ext cx="2823322" cy="29337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09875" y="457200"/>
          <a:ext cx="2823322" cy="2933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accent2"/>
              </a:solidFill>
            </a:rPr>
            <a:t>Utilice estos filtros para explorar sus datos</a:t>
          </a:r>
        </a:p>
      </xdr:txBody>
    </xdr:sp>
    <xdr:clientData/>
  </xdr:oneCellAnchor>
  <xdr:twoCellAnchor editAs="oneCell">
    <xdr:from>
      <xdr:col>9</xdr:col>
      <xdr:colOff>413397</xdr:colOff>
      <xdr:row>3</xdr:row>
      <xdr:rowOff>106568</xdr:rowOff>
    </xdr:from>
    <xdr:to>
      <xdr:col>15</xdr:col>
      <xdr:colOff>195879</xdr:colOff>
      <xdr:row>7</xdr:row>
      <xdr:rowOff>9189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33272" y="611393"/>
          <a:ext cx="3440082" cy="664621"/>
        </a:xfrm>
        <a:prstGeom prst="rect">
          <a:avLst/>
        </a:prstGeom>
      </xdr:spPr>
    </xdr:pic>
    <xdr:clientData/>
  </xdr:twoCellAnchor>
  <xdr:twoCellAnchor editAs="oneCell">
    <xdr:from>
      <xdr:col>3</xdr:col>
      <xdr:colOff>525780</xdr:colOff>
      <xdr:row>4</xdr:row>
      <xdr:rowOff>121920</xdr:rowOff>
    </xdr:from>
    <xdr:to>
      <xdr:col>9</xdr:col>
      <xdr:colOff>167639</xdr:colOff>
      <xdr:row>25</xdr:row>
      <xdr:rowOff>76200</xdr:rowOff>
    </xdr:to>
    <xdr:pic>
      <xdr:nvPicPr>
        <xdr:cNvPr id="5" name="Picture 4" descr="Bitmoji Imag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1330" y="817245"/>
          <a:ext cx="3766185" cy="3954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12</xdr:col>
      <xdr:colOff>304800</xdr:colOff>
      <xdr:row>16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9</xdr:col>
      <xdr:colOff>1061086</xdr:colOff>
      <xdr:row>19</xdr:row>
      <xdr:rowOff>7620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266" t="3020" r="3410" b="3573"/>
        <a:stretch/>
      </xdr:blipFill>
      <xdr:spPr>
        <a:xfrm>
          <a:off x="3590925" y="0"/>
          <a:ext cx="5490211" cy="3808095"/>
        </a:xfrm>
        <a:prstGeom prst="rect">
          <a:avLst/>
        </a:prstGeom>
      </xdr:spPr>
    </xdr:pic>
    <xdr:clientData/>
  </xdr:twoCellAnchor>
  <xdr:twoCellAnchor editAs="oneCell">
    <xdr:from>
      <xdr:col>29</xdr:col>
      <xdr:colOff>76200</xdr:colOff>
      <xdr:row>0</xdr:row>
      <xdr:rowOff>0</xdr:rowOff>
    </xdr:from>
    <xdr:to>
      <xdr:col>38</xdr:col>
      <xdr:colOff>80011</xdr:colOff>
      <xdr:row>19</xdr:row>
      <xdr:rowOff>7620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266" t="3020" r="3410" b="3573"/>
        <a:stretch/>
      </xdr:blipFill>
      <xdr:spPr>
        <a:xfrm>
          <a:off x="15173325" y="0"/>
          <a:ext cx="5490211" cy="3808095"/>
        </a:xfrm>
        <a:prstGeom prst="rect">
          <a:avLst/>
        </a:prstGeom>
      </xdr:spPr>
    </xdr:pic>
    <xdr:clientData/>
  </xdr:twoCellAnchor>
  <xdr:twoCellAnchor editAs="oneCell">
    <xdr:from>
      <xdr:col>44</xdr:col>
      <xdr:colOff>371475</xdr:colOff>
      <xdr:row>0</xdr:row>
      <xdr:rowOff>171450</xdr:rowOff>
    </xdr:from>
    <xdr:to>
      <xdr:col>53</xdr:col>
      <xdr:colOff>375286</xdr:colOff>
      <xdr:row>19</xdr:row>
      <xdr:rowOff>179070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266" t="3020" r="3410" b="3573"/>
        <a:stretch/>
      </xdr:blipFill>
      <xdr:spPr>
        <a:xfrm>
          <a:off x="30708600" y="171450"/>
          <a:ext cx="5490211" cy="38080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962025</xdr:colOff>
      <xdr:row>0</xdr:row>
      <xdr:rowOff>0</xdr:rowOff>
    </xdr:from>
    <xdr:to>
      <xdr:col>12</xdr:col>
      <xdr:colOff>354965</xdr:colOff>
      <xdr:row>11</xdr:row>
      <xdr:rowOff>197485</xdr:rowOff>
    </xdr:to>
    <xdr:pic>
      <xdr:nvPicPr>
        <xdr:cNvPr id="2" name="Normalization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2075" y="0"/>
          <a:ext cx="3164840" cy="239776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0</xdr:row>
      <xdr:rowOff>36088</xdr:rowOff>
    </xdr:from>
    <xdr:to>
      <xdr:col>8</xdr:col>
      <xdr:colOff>1531620</xdr:colOff>
      <xdr:row>11</xdr:row>
      <xdr:rowOff>188594</xdr:rowOff>
    </xdr:to>
    <xdr:pic>
      <xdr:nvPicPr>
        <xdr:cNvPr id="3" name="Picture 2" descr="A picture containing diagram&#10;&#10;Description automatically generated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327" t="27422" r="12458" b="4936"/>
        <a:stretch/>
      </xdr:blipFill>
      <xdr:spPr>
        <a:xfrm>
          <a:off x="3590925" y="36088"/>
          <a:ext cx="4389120" cy="235278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7</xdr:col>
      <xdr:colOff>678180</xdr:colOff>
      <xdr:row>9</xdr:row>
      <xdr:rowOff>130805</xdr:rowOff>
    </xdr:to>
    <xdr:pic>
      <xdr:nvPicPr>
        <xdr:cNvPr id="4" name="Erosional level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90925" y="0"/>
          <a:ext cx="2878455" cy="193103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561975</xdr:colOff>
      <xdr:row>3</xdr:row>
      <xdr:rowOff>0</xdr:rowOff>
    </xdr:from>
    <xdr:to>
      <xdr:col>17</xdr:col>
      <xdr:colOff>304800</xdr:colOff>
      <xdr:row>18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160663</xdr:colOff>
      <xdr:row>0</xdr:row>
      <xdr:rowOff>57379</xdr:rowOff>
    </xdr:from>
    <xdr:to>
      <xdr:col>15</xdr:col>
      <xdr:colOff>149187</xdr:colOff>
      <xdr:row>23</xdr:row>
      <xdr:rowOff>53676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1777" y="57379"/>
          <a:ext cx="6070753" cy="448337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67</xdr:row>
      <xdr:rowOff>0</xdr:rowOff>
    </xdr:from>
    <xdr:to>
      <xdr:col>7</xdr:col>
      <xdr:colOff>314440</xdr:colOff>
      <xdr:row>81</xdr:row>
      <xdr:rowOff>11935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0</xdr:row>
      <xdr:rowOff>123825</xdr:rowOff>
    </xdr:from>
    <xdr:to>
      <xdr:col>19</xdr:col>
      <xdr:colOff>590550</xdr:colOff>
      <xdr:row>28</xdr:row>
      <xdr:rowOff>95250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575" y="123825"/>
          <a:ext cx="11382375" cy="5314950"/>
        </a:xfrm>
        <a:prstGeom prst="rect">
          <a:avLst/>
        </a:prstGeom>
      </xdr:spPr>
    </xdr:pic>
    <xdr:clientData/>
  </xdr:twoCellAnchor>
  <xdr:twoCellAnchor>
    <xdr:from>
      <xdr:col>16</xdr:col>
      <xdr:colOff>571500</xdr:colOff>
      <xdr:row>23</xdr:row>
      <xdr:rowOff>180975</xdr:rowOff>
    </xdr:from>
    <xdr:to>
      <xdr:col>18</xdr:col>
      <xdr:colOff>228600</xdr:colOff>
      <xdr:row>26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0325100" y="4572000"/>
          <a:ext cx="876300" cy="3905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124</xdr:row>
      <xdr:rowOff>0</xdr:rowOff>
    </xdr:from>
    <xdr:to>
      <xdr:col>4</xdr:col>
      <xdr:colOff>28575</xdr:colOff>
      <xdr:row>142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124</xdr:row>
          <xdr:rowOff>0</xdr:rowOff>
        </xdr:from>
        <xdr:to>
          <xdr:col>6</xdr:col>
          <xdr:colOff>0</xdr:colOff>
          <xdr:row>125</xdr:row>
          <xdr:rowOff>0</xdr:rowOff>
        </xdr:to>
        <xdr:sp macro="" textlink="">
          <xdr:nvSpPr>
            <xdr:cNvPr id="41985" name="_ActiveXWrapper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125</xdr:row>
          <xdr:rowOff>0</xdr:rowOff>
        </xdr:from>
        <xdr:to>
          <xdr:col>6</xdr:col>
          <xdr:colOff>0</xdr:colOff>
          <xdr:row>126</xdr:row>
          <xdr:rowOff>0</xdr:rowOff>
        </xdr:to>
        <xdr:sp macro="" textlink="">
          <xdr:nvSpPr>
            <xdr:cNvPr id="41986" name="_ActiveXWrapper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4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124</xdr:row>
      <xdr:rowOff>0</xdr:rowOff>
    </xdr:from>
    <xdr:to>
      <xdr:col>4</xdr:col>
      <xdr:colOff>28575</xdr:colOff>
      <xdr:row>142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124</xdr:row>
          <xdr:rowOff>0</xdr:rowOff>
        </xdr:from>
        <xdr:to>
          <xdr:col>6</xdr:col>
          <xdr:colOff>0</xdr:colOff>
          <xdr:row>125</xdr:row>
          <xdr:rowOff>0</xdr:rowOff>
        </xdr:to>
        <xdr:sp macro="" textlink="">
          <xdr:nvSpPr>
            <xdr:cNvPr id="43009" name="_ActiveXWrapper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125</xdr:row>
          <xdr:rowOff>0</xdr:rowOff>
        </xdr:from>
        <xdr:to>
          <xdr:col>6</xdr:col>
          <xdr:colOff>0</xdr:colOff>
          <xdr:row>126</xdr:row>
          <xdr:rowOff>0</xdr:rowOff>
        </xdr:to>
        <xdr:sp macro="" textlink="">
          <xdr:nvSpPr>
            <xdr:cNvPr id="43010" name="_ActiveXWrapper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42</xdr:row>
      <xdr:rowOff>0</xdr:rowOff>
    </xdr:from>
    <xdr:to>
      <xdr:col>4</xdr:col>
      <xdr:colOff>28575</xdr:colOff>
      <xdr:row>60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7620</xdr:rowOff>
        </xdr:to>
        <xdr:sp macro="" textlink="">
          <xdr:nvSpPr>
            <xdr:cNvPr id="47105" name="_ActiveXWrapper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A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7620</xdr:rowOff>
        </xdr:to>
        <xdr:sp macro="" textlink="">
          <xdr:nvSpPr>
            <xdr:cNvPr id="47106" name="_ActiveXWrapper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A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mac4720/AppData/Local/Microsoft/Windows/Temporary%20Internet%20Files/Content.Outlook/0PMZAO4H/Dashboard%20Course/Dashboard%20Video%20files/Dashboards_Index/files/db_files/db_4_2010+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Appropriate Charts"/>
      <sheetName val="Sparklines 2010+ Only"/>
      <sheetName val="Win, Loss, Draw Cond Formatting"/>
      <sheetName val="Custom Number Formats"/>
      <sheetName val="Dynamic Labels"/>
      <sheetName val="Small Multiples"/>
      <sheetName val="In-cell Charts"/>
      <sheetName val="Step Charts"/>
      <sheetName val="House Price Data"/>
      <sheetName val="db_4_2010+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6">
          <cell r="K6">
            <v>27.354234784682351</v>
          </cell>
        </row>
        <row r="17">
          <cell r="K17">
            <v>9.0985320899999991</v>
          </cell>
        </row>
      </sheetData>
      <sheetData sheetId="7" refreshError="1"/>
      <sheetData sheetId="8" refreshError="1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1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5" Type="http://schemas.openxmlformats.org/officeDocument/2006/relationships/image" Target="../media/image9.emf"/><Relationship Id="rId4" Type="http://schemas.openxmlformats.org/officeDocument/2006/relationships/control" Target="../activeX/activeX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.xml"/><Relationship Id="rId5" Type="http://schemas.openxmlformats.org/officeDocument/2006/relationships/image" Target="../media/image9.emf"/><Relationship Id="rId4" Type="http://schemas.openxmlformats.org/officeDocument/2006/relationships/control" Target="../activeX/activeX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.xml"/><Relationship Id="rId5" Type="http://schemas.openxmlformats.org/officeDocument/2006/relationships/image" Target="../media/image9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8A3D7-69F2-4826-A080-830708F0D48F}">
  <sheetPr codeName="shtTOC"/>
  <dimension ref="B2:C32"/>
  <sheetViews>
    <sheetView showGridLines="0" zoomScale="85" zoomScaleNormal="85" workbookViewId="0">
      <selection activeCell="C32" sqref="C32"/>
    </sheetView>
  </sheetViews>
  <sheetFormatPr defaultRowHeight="14.4" x14ac:dyDescent="0.3"/>
  <cols>
    <col min="1" max="1" width="4.33203125" customWidth="1"/>
    <col min="2" max="2" width="5.33203125" bestFit="1" customWidth="1"/>
    <col min="3" max="3" width="25" bestFit="1" customWidth="1"/>
    <col min="4" max="4" width="16.109375" customWidth="1"/>
  </cols>
  <sheetData>
    <row r="2" spans="2:3" ht="17.399999999999999" x14ac:dyDescent="0.35">
      <c r="B2" s="3" t="s">
        <v>453</v>
      </c>
    </row>
    <row r="3" spans="2:3" ht="7.5" customHeight="1" x14ac:dyDescent="0.3"/>
    <row r="4" spans="2:3" x14ac:dyDescent="0.3">
      <c r="B4" s="5" t="s">
        <v>454</v>
      </c>
      <c r="C4" s="2" t="s">
        <v>455</v>
      </c>
    </row>
    <row r="5" spans="2:3" x14ac:dyDescent="0.3">
      <c r="B5">
        <v>1</v>
      </c>
      <c r="C5" s="4" t="s">
        <v>533</v>
      </c>
    </row>
    <row r="6" spans="2:3" x14ac:dyDescent="0.3">
      <c r="B6">
        <v>2</v>
      </c>
      <c r="C6" s="4" t="s">
        <v>534</v>
      </c>
    </row>
    <row r="7" spans="2:3" x14ac:dyDescent="0.3">
      <c r="B7">
        <v>3</v>
      </c>
      <c r="C7" s="4" t="s">
        <v>456</v>
      </c>
    </row>
    <row r="8" spans="2:3" x14ac:dyDescent="0.3">
      <c r="B8">
        <v>4</v>
      </c>
      <c r="C8" s="4" t="s">
        <v>535</v>
      </c>
    </row>
    <row r="9" spans="2:3" x14ac:dyDescent="0.3">
      <c r="B9">
        <v>5</v>
      </c>
      <c r="C9" s="4" t="s">
        <v>457</v>
      </c>
    </row>
    <row r="10" spans="2:3" x14ac:dyDescent="0.3">
      <c r="B10">
        <v>6</v>
      </c>
      <c r="C10" s="4" t="s">
        <v>536</v>
      </c>
    </row>
    <row r="11" spans="2:3" x14ac:dyDescent="0.3">
      <c r="B11">
        <v>7</v>
      </c>
      <c r="C11" s="4" t="s">
        <v>537</v>
      </c>
    </row>
    <row r="12" spans="2:3" x14ac:dyDescent="0.3">
      <c r="B12">
        <v>8</v>
      </c>
      <c r="C12" s="4" t="s">
        <v>458</v>
      </c>
    </row>
    <row r="13" spans="2:3" x14ac:dyDescent="0.3">
      <c r="B13">
        <v>9</v>
      </c>
      <c r="C13" s="4" t="s">
        <v>459</v>
      </c>
    </row>
    <row r="14" spans="2:3" x14ac:dyDescent="0.3">
      <c r="B14">
        <v>10</v>
      </c>
      <c r="C14" s="4" t="s">
        <v>460</v>
      </c>
    </row>
    <row r="15" spans="2:3" x14ac:dyDescent="0.3">
      <c r="B15">
        <v>11</v>
      </c>
      <c r="C15" s="4" t="s">
        <v>538</v>
      </c>
    </row>
    <row r="16" spans="2:3" x14ac:dyDescent="0.3">
      <c r="B16">
        <v>12</v>
      </c>
      <c r="C16" s="4" t="s">
        <v>637</v>
      </c>
    </row>
    <row r="17" spans="2:3" x14ac:dyDescent="0.3">
      <c r="B17">
        <v>13</v>
      </c>
      <c r="C17" s="4" t="s">
        <v>638</v>
      </c>
    </row>
    <row r="18" spans="2:3" x14ac:dyDescent="0.3">
      <c r="B18">
        <v>14</v>
      </c>
      <c r="C18" s="4" t="s">
        <v>639</v>
      </c>
    </row>
    <row r="19" spans="2:3" x14ac:dyDescent="0.3">
      <c r="B19">
        <v>15</v>
      </c>
      <c r="C19" s="4" t="s">
        <v>640</v>
      </c>
    </row>
    <row r="20" spans="2:3" x14ac:dyDescent="0.3">
      <c r="B20">
        <v>16</v>
      </c>
      <c r="C20" s="4" t="s">
        <v>621</v>
      </c>
    </row>
    <row r="21" spans="2:3" x14ac:dyDescent="0.3">
      <c r="B21">
        <v>17</v>
      </c>
      <c r="C21" s="4" t="s">
        <v>641</v>
      </c>
    </row>
    <row r="22" spans="2:3" x14ac:dyDescent="0.3">
      <c r="B22">
        <v>18</v>
      </c>
      <c r="C22" s="4" t="s">
        <v>642</v>
      </c>
    </row>
    <row r="23" spans="2:3" x14ac:dyDescent="0.3">
      <c r="B23">
        <v>19</v>
      </c>
      <c r="C23" s="4" t="s">
        <v>643</v>
      </c>
    </row>
    <row r="24" spans="2:3" x14ac:dyDescent="0.3">
      <c r="B24">
        <v>20</v>
      </c>
      <c r="C24" s="4" t="s">
        <v>644</v>
      </c>
    </row>
    <row r="25" spans="2:3" x14ac:dyDescent="0.3">
      <c r="B25">
        <v>21</v>
      </c>
      <c r="C25" s="4" t="s">
        <v>645</v>
      </c>
    </row>
    <row r="26" spans="2:3" x14ac:dyDescent="0.3">
      <c r="B26">
        <v>22</v>
      </c>
      <c r="C26" s="4" t="s">
        <v>646</v>
      </c>
    </row>
    <row r="27" spans="2:3" x14ac:dyDescent="0.3">
      <c r="B27">
        <v>23</v>
      </c>
      <c r="C27" s="4" t="s">
        <v>647</v>
      </c>
    </row>
    <row r="28" spans="2:3" x14ac:dyDescent="0.3">
      <c r="B28">
        <v>24</v>
      </c>
      <c r="C28" s="4" t="s">
        <v>648</v>
      </c>
    </row>
    <row r="29" spans="2:3" x14ac:dyDescent="0.3">
      <c r="B29">
        <v>25</v>
      </c>
      <c r="C29" s="4" t="s">
        <v>649</v>
      </c>
    </row>
    <row r="30" spans="2:3" x14ac:dyDescent="0.3">
      <c r="B30">
        <v>26</v>
      </c>
      <c r="C30" s="4" t="s">
        <v>650</v>
      </c>
    </row>
    <row r="31" spans="2:3" x14ac:dyDescent="0.3">
      <c r="B31">
        <v>27</v>
      </c>
      <c r="C31" s="4" t="s">
        <v>651</v>
      </c>
    </row>
    <row r="32" spans="2:3" x14ac:dyDescent="0.3">
      <c r="B32">
        <v>28</v>
      </c>
      <c r="C32" s="4" t="s">
        <v>652</v>
      </c>
    </row>
  </sheetData>
  <autoFilter ref="B4:C32" xr:uid="{B0D8A3D7-69F2-4826-A080-830708F0D48F}"/>
  <hyperlinks>
    <hyperlink ref="C5" location="'RAW'!A1" display="RAW" xr:uid="{270B7433-815A-4CA0-A449-B4C135743196}"/>
    <hyperlink ref="C6" location="'All litho'!A1" display="All litho" xr:uid="{8E2D264A-464B-4A81-B070-C7A08AB04E61}"/>
    <hyperlink ref="C7" location="'Coordenates'!A1" display="Coordenates" xr:uid="{9A7CB461-81DB-41AB-92EF-95203D7AE4CC}"/>
    <hyperlink ref="C8" location="'Clean'!A1" display="Clean" xr:uid="{1768C53A-A78D-4B2B-A807-C376245240C3}"/>
    <hyperlink ref="C9" location="'Organized data'!A1" display="Organized data" xr:uid="{7DFAB9E0-D79D-400F-9670-A7F2E8CB2FC7}"/>
    <hyperlink ref="C10" location="'no b.d.l.'!A1" display="no b.d.l." xr:uid="{38C149AB-C608-4B16-9711-7886FE2DAE0F}"/>
    <hyperlink ref="C11" location="'All to ppm'!A1" display="All to ppm" xr:uid="{5883C0EB-34D3-4581-95C1-BD00CB4896F9}"/>
    <hyperlink ref="C12" location="'Amalgamation'!A1" display="Amalgamation" xr:uid="{535803A6-554D-4313-B325-47FDE28455E6}"/>
    <hyperlink ref="C13" location="'Normalization by Mn and Fe'!A1" display="Normalization by Mn and Fe" xr:uid="{20E1BAB1-F3AE-4019-AEA4-C0CD5118A836}"/>
    <hyperlink ref="C14" location="'Erosional level'!A1" display="Erosional level" xr:uid="{2A7B1FEE-5F38-485F-B2F9-B5108F77FEAE}"/>
    <hyperlink ref="C15" location="'Selecting elements'!A1" display="Selecting elements" xr:uid="{74D50760-962A-4C7E-AFFD-56745C172CE2}"/>
    <hyperlink ref="C16" location="'Coda'!A1" display="Coda" xr:uid="{03DBB50E-4627-4F25-A7CA-5C6710401633}"/>
    <hyperlink ref="C17" location="'Coda Atipicality'!A1" display="Coda Atipicality" xr:uid="{F8E3B5CF-BFD1-431B-A152-0C756C2E82E7}"/>
    <hyperlink ref="C18" location="'Coda biplot'!A1" display="Coda biplot" xr:uid="{426CAD9E-D52F-4EA1-A844-C0B0BE09FC60}"/>
    <hyperlink ref="C19" location="'Dendogram'!A1" display="Dendogram" xr:uid="{15AC0483-4D4E-4E89-948D-244AE1070B7D}"/>
    <hyperlink ref="C20" location="'Atipicality'!A1" display="Atipicality" xr:uid="{E8539019-C11C-41E4-B199-14AF483827D6}"/>
    <hyperlink ref="C21" location="'Rock-Trenches'!A1" display="Rock-Trenches" xr:uid="{F32CFB5C-6762-4A3C-ADE3-FC60BCC5FD1E}"/>
    <hyperlink ref="C22" location="'ALR'!A1" display="ALR" xr:uid="{EB0681BB-F3E8-4A96-A24C-F4AB8B1E8267}"/>
    <hyperlink ref="C23" location="'ALR Correlation'!A1" display="ALR Correlation" xr:uid="{EE400EE5-EF71-4373-8F17-468EF47DC3B5}"/>
    <hyperlink ref="C24" location="'ALR Factor'!A1" display="ALR Factor" xr:uid="{E06A994E-EEDB-4263-A914-420911927E99}"/>
    <hyperlink ref="C25" location="'CLR'!A1" display="CLR" xr:uid="{2630FFA0-5947-4798-AEE3-85DC2E83319E}"/>
    <hyperlink ref="C26" location="'CLR Correlation'!A1" display="CLR Correlation" xr:uid="{4AA44AE0-ED70-4F3F-9140-5BFD51B98F51}"/>
    <hyperlink ref="C27" location="'CLR Factor'!A1" display="CLR Factor" xr:uid="{DC5818FB-CE23-4B59-A9B9-7AAE025CAE73}"/>
    <hyperlink ref="C28" location="'ILR'!A1" display="ILR" xr:uid="{0A432DD7-FD53-44A7-8BC3-F941B61D11D2}"/>
    <hyperlink ref="C29" location="'ILR Correlation'!A1" display="ILR Correlation" xr:uid="{15FB16B1-C7C5-443D-B69B-3106D58596B5}"/>
    <hyperlink ref="C30" location="'ILR Factor'!A1" display="ILR Factor" xr:uid="{2091B42C-1EE4-476C-BBE3-B2806498D8F7}"/>
    <hyperlink ref="C31" location="'Quartiles'!A1" display="Quartiles" xr:uid="{5D6CF8A0-F7D5-4D6E-80E7-680B66D875D5}"/>
    <hyperlink ref="C32" location="'SURFER'!A1" display="SURFER" xr:uid="{98D202F5-DB43-40DF-A19F-544EB6BAD007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U371"/>
  <sheetViews>
    <sheetView showGridLines="0" zoomScaleNormal="100" workbookViewId="0">
      <selection activeCell="D31" sqref="D31"/>
    </sheetView>
  </sheetViews>
  <sheetFormatPr defaultColWidth="9.109375" defaultRowHeight="15.6" x14ac:dyDescent="0.3"/>
  <cols>
    <col min="1" max="1" width="7.33203125" style="7" customWidth="1"/>
    <col min="2" max="2" width="11.5546875" style="7" customWidth="1"/>
    <col min="3" max="4" width="12.33203125" style="7" customWidth="1"/>
    <col min="5" max="5" width="10.44140625" style="7" customWidth="1"/>
    <col min="6" max="6" width="15.88671875" style="7" customWidth="1"/>
    <col min="7" max="7" width="11.44140625" style="7" customWidth="1"/>
    <col min="8" max="8" width="15.5546875" style="7" customWidth="1"/>
    <col min="9" max="9" width="23.5546875" style="7" customWidth="1"/>
    <col min="10" max="10" width="23.88671875" style="7" customWidth="1"/>
    <col min="11" max="16384" width="9.109375" style="7"/>
  </cols>
  <sheetData>
    <row r="1" spans="1:69" x14ac:dyDescent="0.3">
      <c r="A1" s="19" t="s">
        <v>461</v>
      </c>
      <c r="F1" s="8" t="s">
        <v>200</v>
      </c>
      <c r="H1" s="6"/>
    </row>
    <row r="2" spans="1:69" x14ac:dyDescent="0.3">
      <c r="F2" s="8" t="s">
        <v>201</v>
      </c>
      <c r="H2" s="6"/>
      <c r="I2" s="6"/>
    </row>
    <row r="3" spans="1:69" x14ac:dyDescent="0.3">
      <c r="F3" s="8" t="s">
        <v>202</v>
      </c>
      <c r="G3" s="9" t="s">
        <v>206</v>
      </c>
      <c r="H3" s="9" t="s">
        <v>207</v>
      </c>
      <c r="I3" s="9" t="s">
        <v>208</v>
      </c>
      <c r="J3" s="9" t="s">
        <v>209</v>
      </c>
      <c r="K3" s="9" t="s">
        <v>210</v>
      </c>
      <c r="L3" s="9" t="s">
        <v>211</v>
      </c>
      <c r="M3" s="9" t="s">
        <v>212</v>
      </c>
      <c r="N3" s="9" t="s">
        <v>213</v>
      </c>
      <c r="O3" s="9" t="s">
        <v>214</v>
      </c>
      <c r="P3" s="9" t="s">
        <v>215</v>
      </c>
      <c r="Q3" s="9" t="s">
        <v>216</v>
      </c>
      <c r="R3" s="9" t="s">
        <v>217</v>
      </c>
      <c r="S3" s="9" t="s">
        <v>218</v>
      </c>
      <c r="T3" s="9" t="s">
        <v>219</v>
      </c>
      <c r="U3" s="9" t="s">
        <v>220</v>
      </c>
      <c r="V3" s="9" t="s">
        <v>221</v>
      </c>
      <c r="W3" s="9" t="s">
        <v>222</v>
      </c>
      <c r="X3" s="9" t="s">
        <v>223</v>
      </c>
      <c r="Y3" s="9" t="s">
        <v>224</v>
      </c>
      <c r="Z3" s="9" t="s">
        <v>225</v>
      </c>
      <c r="AA3" s="9" t="s">
        <v>226</v>
      </c>
      <c r="AB3" s="9" t="s">
        <v>227</v>
      </c>
      <c r="AC3" s="9" t="s">
        <v>228</v>
      </c>
      <c r="AD3" s="9" t="s">
        <v>229</v>
      </c>
      <c r="AE3" s="9" t="s">
        <v>230</v>
      </c>
      <c r="AF3" s="9" t="s">
        <v>231</v>
      </c>
      <c r="AG3" s="9" t="s">
        <v>232</v>
      </c>
      <c r="AH3" s="9" t="s">
        <v>233</v>
      </c>
      <c r="AI3" s="9" t="s">
        <v>234</v>
      </c>
      <c r="AJ3" s="9" t="s">
        <v>235</v>
      </c>
      <c r="AK3" s="9" t="s">
        <v>236</v>
      </c>
      <c r="AL3" s="9" t="s">
        <v>237</v>
      </c>
      <c r="AM3" s="9" t="s">
        <v>238</v>
      </c>
      <c r="AN3" s="9" t="s">
        <v>239</v>
      </c>
      <c r="AO3" s="9" t="s">
        <v>240</v>
      </c>
      <c r="AP3" s="9" t="s">
        <v>241</v>
      </c>
      <c r="AQ3" s="9" t="s">
        <v>242</v>
      </c>
      <c r="AR3" s="9" t="s">
        <v>243</v>
      </c>
      <c r="AS3" s="9" t="s">
        <v>244</v>
      </c>
      <c r="AT3" s="9" t="s">
        <v>245</v>
      </c>
      <c r="AU3" s="9" t="s">
        <v>246</v>
      </c>
      <c r="AV3" s="9" t="s">
        <v>247</v>
      </c>
      <c r="AW3" s="9" t="s">
        <v>248</v>
      </c>
      <c r="AX3" s="9" t="s">
        <v>249</v>
      </c>
      <c r="AY3" s="9" t="s">
        <v>250</v>
      </c>
      <c r="AZ3" s="9" t="s">
        <v>251</v>
      </c>
      <c r="BA3" s="9" t="s">
        <v>252</v>
      </c>
      <c r="BB3" s="9" t="s">
        <v>253</v>
      </c>
      <c r="BC3" s="9" t="s">
        <v>254</v>
      </c>
      <c r="BD3" s="9" t="s">
        <v>255</v>
      </c>
      <c r="BE3" s="9" t="s">
        <v>256</v>
      </c>
      <c r="BF3" s="9" t="s">
        <v>257</v>
      </c>
      <c r="BG3" s="9" t="s">
        <v>258</v>
      </c>
      <c r="BH3" s="9" t="s">
        <v>259</v>
      </c>
      <c r="BI3" s="9" t="s">
        <v>260</v>
      </c>
      <c r="BJ3" s="9" t="s">
        <v>261</v>
      </c>
      <c r="BK3" s="9" t="s">
        <v>262</v>
      </c>
      <c r="BL3" s="9" t="s">
        <v>263</v>
      </c>
      <c r="BM3" s="9" t="s">
        <v>264</v>
      </c>
      <c r="BN3" s="9" t="s">
        <v>265</v>
      </c>
      <c r="BO3" s="9" t="s">
        <v>266</v>
      </c>
      <c r="BP3" s="9" t="s">
        <v>267</v>
      </c>
      <c r="BQ3" s="9" t="s">
        <v>268</v>
      </c>
    </row>
    <row r="4" spans="1:69" x14ac:dyDescent="0.3">
      <c r="F4" s="8" t="s">
        <v>203</v>
      </c>
      <c r="G4" s="9" t="s">
        <v>269</v>
      </c>
      <c r="H4" s="9" t="s">
        <v>269</v>
      </c>
      <c r="I4" s="9" t="s">
        <v>269</v>
      </c>
      <c r="J4" s="9" t="s">
        <v>270</v>
      </c>
      <c r="K4" s="9" t="s">
        <v>270</v>
      </c>
      <c r="L4" s="9" t="s">
        <v>270</v>
      </c>
      <c r="M4" s="9" t="s">
        <v>269</v>
      </c>
      <c r="N4" s="9" t="s">
        <v>269</v>
      </c>
      <c r="O4" s="9" t="s">
        <v>269</v>
      </c>
      <c r="P4" s="9" t="s">
        <v>269</v>
      </c>
      <c r="Q4" s="9" t="s">
        <v>270</v>
      </c>
      <c r="R4" s="9" t="s">
        <v>269</v>
      </c>
      <c r="S4" s="9" t="s">
        <v>270</v>
      </c>
      <c r="T4" s="9" t="s">
        <v>270</v>
      </c>
      <c r="U4" s="9" t="s">
        <v>270</v>
      </c>
      <c r="V4" s="9" t="s">
        <v>270</v>
      </c>
      <c r="W4" s="9" t="s">
        <v>269</v>
      </c>
      <c r="X4" s="9" t="s">
        <v>270</v>
      </c>
      <c r="Y4" s="9" t="s">
        <v>270</v>
      </c>
      <c r="Z4" s="9" t="s">
        <v>270</v>
      </c>
      <c r="AA4" s="9" t="s">
        <v>270</v>
      </c>
      <c r="AB4" s="9" t="s">
        <v>270</v>
      </c>
      <c r="AC4" s="9" t="s">
        <v>270</v>
      </c>
      <c r="AD4" s="9" t="s">
        <v>270</v>
      </c>
      <c r="AE4" s="9" t="s">
        <v>270</v>
      </c>
      <c r="AF4" s="9" t="s">
        <v>270</v>
      </c>
      <c r="AG4" s="9" t="s">
        <v>270</v>
      </c>
      <c r="AH4" s="9" t="s">
        <v>270</v>
      </c>
      <c r="AI4" s="9" t="s">
        <v>270</v>
      </c>
      <c r="AJ4" s="9" t="s">
        <v>270</v>
      </c>
      <c r="AK4" s="9" t="s">
        <v>270</v>
      </c>
      <c r="AL4" s="9" t="s">
        <v>270</v>
      </c>
      <c r="AM4" s="9" t="s">
        <v>270</v>
      </c>
      <c r="AN4" s="9" t="s">
        <v>270</v>
      </c>
      <c r="AO4" s="9" t="s">
        <v>270</v>
      </c>
      <c r="AP4" s="9" t="s">
        <v>270</v>
      </c>
      <c r="AQ4" s="9" t="s">
        <v>270</v>
      </c>
      <c r="AR4" s="9" t="s">
        <v>270</v>
      </c>
      <c r="AS4" s="9" t="s">
        <v>270</v>
      </c>
      <c r="AT4" s="9" t="s">
        <v>270</v>
      </c>
      <c r="AU4" s="9" t="s">
        <v>270</v>
      </c>
      <c r="AV4" s="9" t="s">
        <v>270</v>
      </c>
      <c r="AW4" s="9" t="s">
        <v>270</v>
      </c>
      <c r="AX4" s="9" t="s">
        <v>270</v>
      </c>
      <c r="AY4" s="9" t="s">
        <v>270</v>
      </c>
      <c r="AZ4" s="9" t="s">
        <v>270</v>
      </c>
      <c r="BA4" s="9" t="s">
        <v>270</v>
      </c>
      <c r="BB4" s="9" t="s">
        <v>270</v>
      </c>
      <c r="BC4" s="9" t="s">
        <v>270</v>
      </c>
      <c r="BD4" s="9" t="s">
        <v>270</v>
      </c>
      <c r="BE4" s="9" t="s">
        <v>270</v>
      </c>
      <c r="BF4" s="9" t="s">
        <v>270</v>
      </c>
      <c r="BG4" s="9" t="s">
        <v>270</v>
      </c>
      <c r="BH4" s="9" t="s">
        <v>270</v>
      </c>
      <c r="BI4" s="9" t="s">
        <v>270</v>
      </c>
      <c r="BJ4" s="9" t="s">
        <v>270</v>
      </c>
      <c r="BK4" s="9" t="s">
        <v>270</v>
      </c>
      <c r="BL4" s="9" t="s">
        <v>271</v>
      </c>
      <c r="BM4" s="9" t="s">
        <v>270</v>
      </c>
      <c r="BN4" s="9" t="s">
        <v>270</v>
      </c>
      <c r="BO4" s="9" t="s">
        <v>270</v>
      </c>
      <c r="BP4" s="9" t="s">
        <v>270</v>
      </c>
      <c r="BQ4" s="9" t="s">
        <v>271</v>
      </c>
    </row>
    <row r="5" spans="1:69" x14ac:dyDescent="0.3">
      <c r="F5" s="8" t="s">
        <v>204</v>
      </c>
      <c r="G5" s="9">
        <v>1E-3</v>
      </c>
      <c r="H5" s="9">
        <v>1</v>
      </c>
      <c r="I5" s="9">
        <v>1E-3</v>
      </c>
      <c r="J5" s="9">
        <v>0.1</v>
      </c>
      <c r="K5" s="9">
        <v>0.1</v>
      </c>
      <c r="L5" s="9">
        <v>1</v>
      </c>
      <c r="M5" s="9">
        <v>1E-3</v>
      </c>
      <c r="N5" s="9">
        <v>0.01</v>
      </c>
      <c r="O5" s="9">
        <v>0.01</v>
      </c>
      <c r="P5" s="9">
        <v>0.01</v>
      </c>
      <c r="Q5" s="9">
        <v>0.02</v>
      </c>
      <c r="R5" s="9">
        <v>0.01</v>
      </c>
      <c r="S5" s="9">
        <v>0.1</v>
      </c>
      <c r="T5" s="9">
        <v>1</v>
      </c>
      <c r="U5" s="9">
        <v>1</v>
      </c>
      <c r="V5" s="9">
        <v>1</v>
      </c>
      <c r="W5" s="9">
        <v>0.01</v>
      </c>
      <c r="X5" s="9">
        <v>0.1</v>
      </c>
      <c r="Y5" s="9">
        <v>0.1</v>
      </c>
      <c r="Z5" s="9">
        <v>0.2</v>
      </c>
      <c r="AA5" s="9">
        <v>0.1</v>
      </c>
      <c r="AB5" s="9">
        <v>0.02</v>
      </c>
      <c r="AC5" s="9">
        <v>0.1</v>
      </c>
      <c r="AD5" s="9">
        <v>0.1</v>
      </c>
      <c r="AE5" s="9">
        <v>0.1</v>
      </c>
      <c r="AF5" s="9">
        <v>0.5</v>
      </c>
      <c r="AG5" s="9">
        <v>0.01</v>
      </c>
      <c r="AH5" s="9">
        <v>0.1</v>
      </c>
      <c r="AI5" s="9">
        <v>0.1</v>
      </c>
      <c r="AJ5" s="9">
        <v>0.01</v>
      </c>
      <c r="AK5" s="9">
        <v>2E-3</v>
      </c>
      <c r="AL5" s="9">
        <v>0.02</v>
      </c>
      <c r="AM5" s="9">
        <v>0.05</v>
      </c>
      <c r="AN5" s="9">
        <v>0.02</v>
      </c>
      <c r="AO5" s="9">
        <v>0.02</v>
      </c>
      <c r="AP5" s="9">
        <v>0.02</v>
      </c>
      <c r="AQ5" s="9">
        <v>0.5</v>
      </c>
      <c r="AR5" s="9">
        <v>0.5</v>
      </c>
      <c r="AS5" s="9">
        <v>0.01</v>
      </c>
      <c r="AT5" s="9">
        <v>0.01</v>
      </c>
      <c r="AU5" s="9">
        <v>0.1</v>
      </c>
      <c r="AV5" s="9">
        <v>0.02</v>
      </c>
      <c r="AW5" s="9">
        <v>0.1</v>
      </c>
      <c r="AX5" s="9">
        <v>0.1</v>
      </c>
      <c r="AY5" s="9">
        <v>0.1</v>
      </c>
      <c r="AZ5" s="9">
        <v>0.1</v>
      </c>
      <c r="BA5" s="9">
        <v>0.1</v>
      </c>
      <c r="BB5" s="9">
        <v>0.1</v>
      </c>
      <c r="BC5" s="9">
        <v>0.1</v>
      </c>
      <c r="BD5" s="9">
        <v>0.1</v>
      </c>
      <c r="BE5" s="9">
        <v>0.1</v>
      </c>
      <c r="BF5" s="9">
        <v>0.1</v>
      </c>
      <c r="BG5" s="9">
        <v>0.1</v>
      </c>
      <c r="BH5" s="9">
        <v>0.1</v>
      </c>
      <c r="BI5" s="9">
        <v>0.05</v>
      </c>
      <c r="BJ5" s="9">
        <v>0.1</v>
      </c>
      <c r="BK5" s="9">
        <v>1E-3</v>
      </c>
      <c r="BL5" s="9">
        <v>0.5</v>
      </c>
      <c r="BM5" s="9">
        <v>0.02</v>
      </c>
      <c r="BN5" s="9">
        <v>0.1</v>
      </c>
      <c r="BO5" s="9">
        <v>0.1</v>
      </c>
      <c r="BP5" s="9">
        <v>0.1</v>
      </c>
      <c r="BQ5" s="9">
        <v>10</v>
      </c>
    </row>
    <row r="6" spans="1:69" ht="16.2" thickBot="1" x14ac:dyDescent="0.35">
      <c r="A6" s="6" t="s">
        <v>284</v>
      </c>
      <c r="B6" s="10" t="s">
        <v>0</v>
      </c>
      <c r="C6" s="10" t="s">
        <v>1</v>
      </c>
      <c r="D6" s="10" t="s">
        <v>282</v>
      </c>
      <c r="E6" s="11" t="s">
        <v>283</v>
      </c>
      <c r="F6" s="12" t="s">
        <v>205</v>
      </c>
      <c r="G6" s="13" t="s">
        <v>272</v>
      </c>
      <c r="H6" s="13" t="s">
        <v>272</v>
      </c>
      <c r="I6" s="13" t="s">
        <v>272</v>
      </c>
      <c r="J6" s="13" t="s">
        <v>272</v>
      </c>
      <c r="K6" s="13" t="s">
        <v>272</v>
      </c>
      <c r="L6" s="13" t="s">
        <v>272</v>
      </c>
      <c r="M6" s="13" t="s">
        <v>272</v>
      </c>
      <c r="N6" s="13" t="s">
        <v>272</v>
      </c>
      <c r="O6" s="13" t="s">
        <v>272</v>
      </c>
      <c r="P6" s="13" t="s">
        <v>272</v>
      </c>
      <c r="Q6" s="13" t="s">
        <v>272</v>
      </c>
      <c r="R6" s="13" t="s">
        <v>272</v>
      </c>
      <c r="S6" s="13" t="s">
        <v>272</v>
      </c>
      <c r="T6" s="13" t="s">
        <v>272</v>
      </c>
      <c r="U6" s="13" t="s">
        <v>272</v>
      </c>
      <c r="V6" s="13" t="s">
        <v>272</v>
      </c>
      <c r="W6" s="13" t="s">
        <v>272</v>
      </c>
      <c r="X6" s="13" t="s">
        <v>272</v>
      </c>
      <c r="Y6" s="13" t="s">
        <v>272</v>
      </c>
      <c r="Z6" s="13" t="s">
        <v>272</v>
      </c>
      <c r="AA6" s="13" t="s">
        <v>272</v>
      </c>
      <c r="AB6" s="13" t="s">
        <v>272</v>
      </c>
      <c r="AC6" s="13" t="s">
        <v>272</v>
      </c>
      <c r="AD6" s="13" t="s">
        <v>272</v>
      </c>
      <c r="AE6" s="13" t="s">
        <v>272</v>
      </c>
      <c r="AF6" s="13" t="s">
        <v>272</v>
      </c>
      <c r="AG6" s="13" t="s">
        <v>272</v>
      </c>
      <c r="AH6" s="13" t="s">
        <v>272</v>
      </c>
      <c r="AI6" s="13" t="s">
        <v>272</v>
      </c>
      <c r="AJ6" s="13" t="s">
        <v>272</v>
      </c>
      <c r="AK6" s="13" t="s">
        <v>272</v>
      </c>
      <c r="AL6" s="13" t="s">
        <v>272</v>
      </c>
      <c r="AM6" s="13" t="s">
        <v>272</v>
      </c>
      <c r="AN6" s="13" t="s">
        <v>272</v>
      </c>
      <c r="AO6" s="13" t="s">
        <v>272</v>
      </c>
      <c r="AP6" s="13" t="s">
        <v>272</v>
      </c>
      <c r="AQ6" s="13" t="s">
        <v>272</v>
      </c>
      <c r="AR6" s="13" t="s">
        <v>272</v>
      </c>
      <c r="AS6" s="13" t="s">
        <v>272</v>
      </c>
      <c r="AT6" s="13" t="s">
        <v>272</v>
      </c>
      <c r="AU6" s="13" t="s">
        <v>272</v>
      </c>
      <c r="AV6" s="13" t="s">
        <v>272</v>
      </c>
      <c r="AW6" s="13" t="s">
        <v>272</v>
      </c>
      <c r="AX6" s="13" t="s">
        <v>272</v>
      </c>
      <c r="AY6" s="13" t="s">
        <v>272</v>
      </c>
      <c r="AZ6" s="13" t="s">
        <v>272</v>
      </c>
      <c r="BA6" s="13" t="s">
        <v>272</v>
      </c>
      <c r="BB6" s="13" t="s">
        <v>272</v>
      </c>
      <c r="BC6" s="13" t="s">
        <v>272</v>
      </c>
      <c r="BD6" s="13" t="s">
        <v>272</v>
      </c>
      <c r="BE6" s="13" t="s">
        <v>272</v>
      </c>
      <c r="BF6" s="13" t="s">
        <v>272</v>
      </c>
      <c r="BG6" s="13" t="s">
        <v>272</v>
      </c>
      <c r="BH6" s="13" t="s">
        <v>272</v>
      </c>
      <c r="BI6" s="13" t="s">
        <v>272</v>
      </c>
      <c r="BJ6" s="13" t="s">
        <v>272</v>
      </c>
      <c r="BK6" s="13" t="s">
        <v>272</v>
      </c>
      <c r="BL6" s="13" t="s">
        <v>272</v>
      </c>
      <c r="BM6" s="13" t="s">
        <v>272</v>
      </c>
      <c r="BN6" s="13" t="s">
        <v>272</v>
      </c>
      <c r="BO6" s="13" t="s">
        <v>272</v>
      </c>
      <c r="BP6" s="13" t="s">
        <v>272</v>
      </c>
      <c r="BQ6" s="13" t="s">
        <v>272</v>
      </c>
    </row>
    <row r="7" spans="1:69" ht="16.2" thickTop="1" x14ac:dyDescent="0.3">
      <c r="A7" s="6">
        <v>1</v>
      </c>
      <c r="B7" s="10">
        <v>687403</v>
      </c>
      <c r="C7" s="10">
        <v>846362</v>
      </c>
      <c r="D7" s="10">
        <v>370</v>
      </c>
      <c r="E7" s="10">
        <v>0.5</v>
      </c>
      <c r="F7" s="8" t="s">
        <v>2</v>
      </c>
      <c r="G7" s="9">
        <v>5.8999999999999997E-2</v>
      </c>
      <c r="H7" s="9" t="s">
        <v>273</v>
      </c>
      <c r="I7" s="9">
        <v>2.4E-2</v>
      </c>
      <c r="J7" s="9">
        <v>5.3</v>
      </c>
      <c r="K7" s="9">
        <v>0.4</v>
      </c>
      <c r="L7" s="9">
        <v>3</v>
      </c>
      <c r="M7" s="9">
        <v>1.2999999999999999E-2</v>
      </c>
      <c r="N7" s="9">
        <v>0.04</v>
      </c>
      <c r="O7" s="9">
        <v>4.7300000000000004</v>
      </c>
      <c r="P7" s="9">
        <v>0.1</v>
      </c>
      <c r="Q7" s="9">
        <v>7.0000000000000007E-2</v>
      </c>
      <c r="R7" s="9">
        <v>0.02</v>
      </c>
      <c r="S7" s="9">
        <v>14</v>
      </c>
      <c r="T7" s="9">
        <v>118</v>
      </c>
      <c r="U7" s="9">
        <v>160</v>
      </c>
      <c r="V7" s="9">
        <v>213</v>
      </c>
      <c r="W7" s="9">
        <v>7.56</v>
      </c>
      <c r="X7" s="9">
        <v>5.0999999999999996</v>
      </c>
      <c r="Y7" s="9">
        <v>23.4</v>
      </c>
      <c r="Z7" s="9">
        <v>34.700000000000003</v>
      </c>
      <c r="AA7" s="9">
        <v>24.9</v>
      </c>
      <c r="AB7" s="9">
        <v>13.8</v>
      </c>
      <c r="AC7" s="9" t="s">
        <v>274</v>
      </c>
      <c r="AD7" s="9">
        <v>13.4</v>
      </c>
      <c r="AE7" s="9">
        <v>8.9</v>
      </c>
      <c r="AF7" s="9">
        <v>13.4</v>
      </c>
      <c r="AG7" s="9">
        <v>11.7</v>
      </c>
      <c r="AH7" s="9">
        <v>5.2</v>
      </c>
      <c r="AI7" s="9">
        <v>0.1</v>
      </c>
      <c r="AJ7" s="9">
        <v>1.76</v>
      </c>
      <c r="AK7" s="9">
        <v>1.7999999999999999E-2</v>
      </c>
      <c r="AL7" s="9">
        <v>0.08</v>
      </c>
      <c r="AM7" s="9">
        <v>0.87</v>
      </c>
      <c r="AN7" s="9">
        <v>0.23</v>
      </c>
      <c r="AO7" s="9">
        <v>7.0000000000000007E-2</v>
      </c>
      <c r="AP7" s="9">
        <v>0.69</v>
      </c>
      <c r="AQ7" s="9">
        <v>63.9</v>
      </c>
      <c r="AR7" s="9">
        <v>48.4</v>
      </c>
      <c r="AS7" s="9">
        <v>94.9</v>
      </c>
      <c r="AT7" s="9">
        <v>0.03</v>
      </c>
      <c r="AU7" s="9">
        <v>9.1999999999999993</v>
      </c>
      <c r="AV7" s="9">
        <v>28.1</v>
      </c>
      <c r="AW7" s="9">
        <v>4.8</v>
      </c>
      <c r="AX7" s="9">
        <v>0.3</v>
      </c>
      <c r="AY7" s="9">
        <v>0.8</v>
      </c>
      <c r="AZ7" s="9">
        <v>3.8</v>
      </c>
      <c r="BA7" s="9">
        <v>0.6</v>
      </c>
      <c r="BB7" s="9">
        <v>2.9</v>
      </c>
      <c r="BC7" s="9">
        <v>0.5</v>
      </c>
      <c r="BD7" s="9">
        <v>1.5</v>
      </c>
      <c r="BE7" s="9">
        <v>0.2</v>
      </c>
      <c r="BF7" s="9">
        <v>1.4</v>
      </c>
      <c r="BG7" s="9">
        <v>0.2</v>
      </c>
      <c r="BH7" s="9">
        <v>0.1</v>
      </c>
      <c r="BI7" s="9" t="s">
        <v>275</v>
      </c>
      <c r="BJ7" s="9" t="s">
        <v>274</v>
      </c>
      <c r="BK7" s="9" t="s">
        <v>276</v>
      </c>
      <c r="BL7" s="9">
        <v>3.3</v>
      </c>
      <c r="BM7" s="9">
        <v>0.11</v>
      </c>
      <c r="BN7" s="9">
        <v>15.8</v>
      </c>
      <c r="BO7" s="9">
        <v>11.7</v>
      </c>
      <c r="BP7" s="9">
        <v>1.6</v>
      </c>
      <c r="BQ7" s="9">
        <v>60</v>
      </c>
    </row>
    <row r="8" spans="1:69" x14ac:dyDescent="0.3">
      <c r="A8" s="6">
        <f>A7+1</f>
        <v>2</v>
      </c>
      <c r="B8" s="10">
        <v>687404</v>
      </c>
      <c r="C8" s="10">
        <v>846462</v>
      </c>
      <c r="D8" s="10">
        <v>370</v>
      </c>
      <c r="E8" s="10">
        <v>0.5</v>
      </c>
      <c r="F8" s="8" t="s">
        <v>3</v>
      </c>
      <c r="G8" s="9">
        <v>7.0999999999999994E-2</v>
      </c>
      <c r="H8" s="9" t="s">
        <v>273</v>
      </c>
      <c r="I8" s="9">
        <v>2.1000000000000001E-2</v>
      </c>
      <c r="J8" s="9">
        <v>4.9000000000000004</v>
      </c>
      <c r="K8" s="9">
        <v>0.4</v>
      </c>
      <c r="L8" s="9">
        <v>2</v>
      </c>
      <c r="M8" s="9">
        <v>1.4999999999999999E-2</v>
      </c>
      <c r="N8" s="9">
        <v>0.04</v>
      </c>
      <c r="O8" s="9">
        <v>5.63</v>
      </c>
      <c r="P8" s="9">
        <v>0.13</v>
      </c>
      <c r="Q8" s="9">
        <v>7.0000000000000007E-2</v>
      </c>
      <c r="R8" s="9">
        <v>0.03</v>
      </c>
      <c r="S8" s="9">
        <v>14.9</v>
      </c>
      <c r="T8" s="9">
        <v>128</v>
      </c>
      <c r="U8" s="9">
        <v>119</v>
      </c>
      <c r="V8" s="9">
        <v>263</v>
      </c>
      <c r="W8" s="9">
        <v>8.2899999999999991</v>
      </c>
      <c r="X8" s="9">
        <v>5.3</v>
      </c>
      <c r="Y8" s="9">
        <v>23.6</v>
      </c>
      <c r="Z8" s="9">
        <v>32.1</v>
      </c>
      <c r="AA8" s="9">
        <v>23.6</v>
      </c>
      <c r="AB8" s="9">
        <v>15.4</v>
      </c>
      <c r="AC8" s="9" t="s">
        <v>274</v>
      </c>
      <c r="AD8" s="9">
        <v>11.5</v>
      </c>
      <c r="AE8" s="9">
        <v>8.8000000000000007</v>
      </c>
      <c r="AF8" s="9">
        <v>13.8</v>
      </c>
      <c r="AG8" s="9">
        <v>16.5</v>
      </c>
      <c r="AH8" s="9">
        <v>4.3</v>
      </c>
      <c r="AI8" s="9">
        <v>0.1</v>
      </c>
      <c r="AJ8" s="9">
        <v>1.69</v>
      </c>
      <c r="AK8" s="9">
        <v>0.02</v>
      </c>
      <c r="AL8" s="9">
        <v>0.08</v>
      </c>
      <c r="AM8" s="9">
        <v>0.92</v>
      </c>
      <c r="AN8" s="9">
        <v>0.16</v>
      </c>
      <c r="AO8" s="9">
        <v>0.03</v>
      </c>
      <c r="AP8" s="9">
        <v>0.68</v>
      </c>
      <c r="AQ8" s="9">
        <v>80.900000000000006</v>
      </c>
      <c r="AR8" s="9">
        <v>53.7</v>
      </c>
      <c r="AS8" s="9">
        <v>98</v>
      </c>
      <c r="AT8" s="9">
        <v>0.02</v>
      </c>
      <c r="AU8" s="9">
        <v>11.9</v>
      </c>
      <c r="AV8" s="9">
        <v>40.4</v>
      </c>
      <c r="AW8" s="9">
        <v>7.2</v>
      </c>
      <c r="AX8" s="9" t="s">
        <v>274</v>
      </c>
      <c r="AY8" s="9">
        <v>1.2</v>
      </c>
      <c r="AZ8" s="9">
        <v>5.7</v>
      </c>
      <c r="BA8" s="9">
        <v>0.7</v>
      </c>
      <c r="BB8" s="9">
        <v>4</v>
      </c>
      <c r="BC8" s="9">
        <v>0.7</v>
      </c>
      <c r="BD8" s="9">
        <v>1.9</v>
      </c>
      <c r="BE8" s="9">
        <v>0.3</v>
      </c>
      <c r="BF8" s="9">
        <v>1.8</v>
      </c>
      <c r="BG8" s="9">
        <v>0.3</v>
      </c>
      <c r="BH8" s="9">
        <v>0.1</v>
      </c>
      <c r="BI8" s="9" t="s">
        <v>275</v>
      </c>
      <c r="BJ8" s="9">
        <v>0.5</v>
      </c>
      <c r="BK8" s="9" t="s">
        <v>276</v>
      </c>
      <c r="BL8" s="9">
        <v>3</v>
      </c>
      <c r="BM8" s="9">
        <v>0.11</v>
      </c>
      <c r="BN8" s="9">
        <v>17.7</v>
      </c>
      <c r="BO8" s="9">
        <v>11.7</v>
      </c>
      <c r="BP8" s="9">
        <v>1.8</v>
      </c>
      <c r="BQ8" s="9">
        <v>40</v>
      </c>
    </row>
    <row r="9" spans="1:69" x14ac:dyDescent="0.3">
      <c r="A9" s="6">
        <f t="shared" ref="A9:A13" si="0">A8+1</f>
        <v>3</v>
      </c>
      <c r="B9" s="10">
        <v>687406</v>
      </c>
      <c r="C9" s="10">
        <v>846462</v>
      </c>
      <c r="D9" s="10">
        <v>370</v>
      </c>
      <c r="E9" s="10">
        <v>0.5</v>
      </c>
      <c r="F9" s="8" t="s">
        <v>23</v>
      </c>
      <c r="G9" s="9">
        <v>7.6999999999999999E-2</v>
      </c>
      <c r="H9" s="9" t="s">
        <v>273</v>
      </c>
      <c r="I9" s="9">
        <v>1.9E-2</v>
      </c>
      <c r="J9" s="9">
        <v>4.8</v>
      </c>
      <c r="K9" s="9">
        <v>0.4</v>
      </c>
      <c r="L9" s="9">
        <v>2</v>
      </c>
      <c r="M9" s="9">
        <v>1.4999999999999999E-2</v>
      </c>
      <c r="N9" s="9">
        <v>0.04</v>
      </c>
      <c r="O9" s="9">
        <v>5.77</v>
      </c>
      <c r="P9" s="9">
        <v>0.13</v>
      </c>
      <c r="Q9" s="9">
        <v>7.0000000000000007E-2</v>
      </c>
      <c r="R9" s="9">
        <v>0.02</v>
      </c>
      <c r="S9" s="9">
        <v>14.3</v>
      </c>
      <c r="T9" s="9">
        <v>125</v>
      </c>
      <c r="U9" s="9">
        <v>115</v>
      </c>
      <c r="V9" s="9">
        <v>263</v>
      </c>
      <c r="W9" s="9">
        <v>8.35</v>
      </c>
      <c r="X9" s="9">
        <v>5.3</v>
      </c>
      <c r="Y9" s="9">
        <v>24.2</v>
      </c>
      <c r="Z9" s="9">
        <v>29.6</v>
      </c>
      <c r="AA9" s="9">
        <v>20.8</v>
      </c>
      <c r="AB9" s="9">
        <v>15.2</v>
      </c>
      <c r="AC9" s="9" t="s">
        <v>274</v>
      </c>
      <c r="AD9" s="9">
        <v>11.9</v>
      </c>
      <c r="AE9" s="9">
        <v>8.8000000000000007</v>
      </c>
      <c r="AF9" s="9">
        <v>14.7</v>
      </c>
      <c r="AG9" s="9">
        <v>16.7</v>
      </c>
      <c r="AH9" s="9">
        <v>4.5</v>
      </c>
      <c r="AI9" s="9">
        <v>0.1</v>
      </c>
      <c r="AJ9" s="9">
        <v>1.74</v>
      </c>
      <c r="AK9" s="9">
        <v>1.2999999999999999E-2</v>
      </c>
      <c r="AL9" s="9">
        <v>0.09</v>
      </c>
      <c r="AM9" s="9">
        <v>0.92</v>
      </c>
      <c r="AN9" s="9">
        <v>0.19</v>
      </c>
      <c r="AO9" s="9">
        <v>0.03</v>
      </c>
      <c r="AP9" s="9">
        <v>0.64</v>
      </c>
      <c r="AQ9" s="9">
        <v>84.3</v>
      </c>
      <c r="AR9" s="9">
        <v>53.5</v>
      </c>
      <c r="AS9" s="9">
        <v>96.7</v>
      </c>
      <c r="AT9" s="9">
        <v>0.01</v>
      </c>
      <c r="AU9" s="9">
        <v>11.8</v>
      </c>
      <c r="AV9" s="9">
        <v>40.799999999999997</v>
      </c>
      <c r="AW9" s="9">
        <v>7.3</v>
      </c>
      <c r="AX9" s="9" t="s">
        <v>274</v>
      </c>
      <c r="AY9" s="9">
        <v>1.3</v>
      </c>
      <c r="AZ9" s="9">
        <v>5.7</v>
      </c>
      <c r="BA9" s="9">
        <v>0.8</v>
      </c>
      <c r="BB9" s="9">
        <v>4</v>
      </c>
      <c r="BC9" s="9">
        <v>0.8</v>
      </c>
      <c r="BD9" s="9">
        <v>2</v>
      </c>
      <c r="BE9" s="9">
        <v>0.3</v>
      </c>
      <c r="BF9" s="9">
        <v>1.9</v>
      </c>
      <c r="BG9" s="9">
        <v>0.3</v>
      </c>
      <c r="BH9" s="9">
        <v>0.1</v>
      </c>
      <c r="BI9" s="9" t="s">
        <v>275</v>
      </c>
      <c r="BJ9" s="9" t="s">
        <v>274</v>
      </c>
      <c r="BK9" s="9" t="s">
        <v>276</v>
      </c>
      <c r="BL9" s="9">
        <v>4.0999999999999996</v>
      </c>
      <c r="BM9" s="9">
        <v>0.11</v>
      </c>
      <c r="BN9" s="9">
        <v>17.399999999999999</v>
      </c>
      <c r="BO9" s="9">
        <v>11.8</v>
      </c>
      <c r="BP9" s="9">
        <v>1.7</v>
      </c>
      <c r="BQ9" s="9">
        <v>40</v>
      </c>
    </row>
    <row r="10" spans="1:69" x14ac:dyDescent="0.3">
      <c r="A10" s="6">
        <f t="shared" si="0"/>
        <v>4</v>
      </c>
      <c r="B10" s="10">
        <v>687408</v>
      </c>
      <c r="C10" s="10">
        <v>846363</v>
      </c>
      <c r="D10" s="10">
        <v>370</v>
      </c>
      <c r="E10" s="10">
        <v>0.5</v>
      </c>
      <c r="F10" s="8" t="s">
        <v>4</v>
      </c>
      <c r="G10" s="9">
        <v>6.9000000000000006E-2</v>
      </c>
      <c r="H10" s="9" t="s">
        <v>273</v>
      </c>
      <c r="I10" s="9">
        <v>1.7999999999999999E-2</v>
      </c>
      <c r="J10" s="9">
        <v>4.0999999999999996</v>
      </c>
      <c r="K10" s="9">
        <v>0.4</v>
      </c>
      <c r="L10" s="9">
        <v>2</v>
      </c>
      <c r="M10" s="9">
        <v>1.2999999999999999E-2</v>
      </c>
      <c r="N10" s="9">
        <v>0.04</v>
      </c>
      <c r="O10" s="9">
        <v>5.16</v>
      </c>
      <c r="P10" s="9">
        <v>0.11</v>
      </c>
      <c r="Q10" s="9">
        <v>0.06</v>
      </c>
      <c r="R10" s="9">
        <v>0.02</v>
      </c>
      <c r="S10" s="9">
        <v>13</v>
      </c>
      <c r="T10" s="9">
        <v>125</v>
      </c>
      <c r="U10" s="9">
        <v>105</v>
      </c>
      <c r="V10" s="9">
        <v>195</v>
      </c>
      <c r="W10" s="9">
        <v>8.44</v>
      </c>
      <c r="X10" s="9">
        <v>4.5</v>
      </c>
      <c r="Y10" s="9">
        <v>23.1</v>
      </c>
      <c r="Z10" s="9">
        <v>27.9</v>
      </c>
      <c r="AA10" s="9">
        <v>19.899999999999999</v>
      </c>
      <c r="AB10" s="9">
        <v>14.3</v>
      </c>
      <c r="AC10" s="9" t="s">
        <v>274</v>
      </c>
      <c r="AD10" s="9">
        <v>10.4</v>
      </c>
      <c r="AE10" s="9">
        <v>7.2</v>
      </c>
      <c r="AF10" s="9">
        <v>13.6</v>
      </c>
      <c r="AG10" s="9">
        <v>15.8</v>
      </c>
      <c r="AH10" s="9">
        <v>3.8</v>
      </c>
      <c r="AI10" s="9" t="s">
        <v>274</v>
      </c>
      <c r="AJ10" s="9">
        <v>1.7</v>
      </c>
      <c r="AK10" s="9">
        <v>1.2E-2</v>
      </c>
      <c r="AL10" s="9">
        <v>7.0000000000000007E-2</v>
      </c>
      <c r="AM10" s="9">
        <v>0.83</v>
      </c>
      <c r="AN10" s="9">
        <v>0.18</v>
      </c>
      <c r="AO10" s="9">
        <v>0.04</v>
      </c>
      <c r="AP10" s="9">
        <v>0.6</v>
      </c>
      <c r="AQ10" s="9">
        <v>88.6</v>
      </c>
      <c r="AR10" s="9">
        <v>47.8</v>
      </c>
      <c r="AS10" s="9">
        <v>83.8</v>
      </c>
      <c r="AT10" s="9">
        <v>0.03</v>
      </c>
      <c r="AU10" s="9">
        <v>10.9</v>
      </c>
      <c r="AV10" s="9">
        <v>39.299999999999997</v>
      </c>
      <c r="AW10" s="9">
        <v>7.4</v>
      </c>
      <c r="AX10" s="9" t="s">
        <v>274</v>
      </c>
      <c r="AY10" s="9">
        <v>1.3</v>
      </c>
      <c r="AZ10" s="9">
        <v>5.8</v>
      </c>
      <c r="BA10" s="9">
        <v>0.8</v>
      </c>
      <c r="BB10" s="9">
        <v>3.9</v>
      </c>
      <c r="BC10" s="9">
        <v>0.7</v>
      </c>
      <c r="BD10" s="9">
        <v>2</v>
      </c>
      <c r="BE10" s="9">
        <v>0.3</v>
      </c>
      <c r="BF10" s="9">
        <v>1.8</v>
      </c>
      <c r="BG10" s="9">
        <v>0.3</v>
      </c>
      <c r="BH10" s="9" t="s">
        <v>274</v>
      </c>
      <c r="BI10" s="9" t="s">
        <v>275</v>
      </c>
      <c r="BJ10" s="9" t="s">
        <v>274</v>
      </c>
      <c r="BK10" s="9" t="s">
        <v>276</v>
      </c>
      <c r="BL10" s="9">
        <v>2.6</v>
      </c>
      <c r="BM10" s="9">
        <v>0.09</v>
      </c>
      <c r="BN10" s="9">
        <v>17.600000000000001</v>
      </c>
      <c r="BO10" s="9">
        <v>10.7</v>
      </c>
      <c r="BP10" s="9">
        <v>1.5</v>
      </c>
      <c r="BQ10" s="9">
        <v>30</v>
      </c>
    </row>
    <row r="11" spans="1:69" x14ac:dyDescent="0.3">
      <c r="A11" s="6">
        <f t="shared" si="0"/>
        <v>5</v>
      </c>
      <c r="B11" s="10">
        <v>687410</v>
      </c>
      <c r="C11" s="10">
        <v>846363</v>
      </c>
      <c r="D11" s="10">
        <v>370</v>
      </c>
      <c r="E11" s="10">
        <v>0.5</v>
      </c>
      <c r="F11" s="8" t="s">
        <v>5</v>
      </c>
      <c r="G11" s="9">
        <v>6.3E-2</v>
      </c>
      <c r="H11" s="9" t="s">
        <v>273</v>
      </c>
      <c r="I11" s="9">
        <v>1.4999999999999999E-2</v>
      </c>
      <c r="J11" s="9">
        <v>3.3</v>
      </c>
      <c r="K11" s="9">
        <v>0.3</v>
      </c>
      <c r="L11" s="9">
        <v>1</v>
      </c>
      <c r="M11" s="9">
        <v>1.2999999999999999E-2</v>
      </c>
      <c r="N11" s="9">
        <v>0.04</v>
      </c>
      <c r="O11" s="9">
        <v>4.45</v>
      </c>
      <c r="P11" s="9">
        <v>0.12</v>
      </c>
      <c r="Q11" s="9">
        <v>0.05</v>
      </c>
      <c r="R11" s="9">
        <v>0.03</v>
      </c>
      <c r="S11" s="9">
        <v>10.9</v>
      </c>
      <c r="T11" s="9">
        <v>98</v>
      </c>
      <c r="U11" s="9">
        <v>85</v>
      </c>
      <c r="V11" s="9">
        <v>163</v>
      </c>
      <c r="W11" s="9">
        <v>6.86</v>
      </c>
      <c r="X11" s="9">
        <v>3.9</v>
      </c>
      <c r="Y11" s="9">
        <v>20.3</v>
      </c>
      <c r="Z11" s="9">
        <v>23.1</v>
      </c>
      <c r="AA11" s="9">
        <v>18.2</v>
      </c>
      <c r="AB11" s="9">
        <v>12.1</v>
      </c>
      <c r="AC11" s="9" t="s">
        <v>274</v>
      </c>
      <c r="AD11" s="9">
        <v>7.7</v>
      </c>
      <c r="AE11" s="9">
        <v>6.4</v>
      </c>
      <c r="AF11" s="9">
        <v>11.3</v>
      </c>
      <c r="AG11" s="9">
        <v>14.8</v>
      </c>
      <c r="AH11" s="9">
        <v>3</v>
      </c>
      <c r="AI11" s="9" t="s">
        <v>274</v>
      </c>
      <c r="AJ11" s="9">
        <v>1.49</v>
      </c>
      <c r="AK11" s="9">
        <v>1.2E-2</v>
      </c>
      <c r="AL11" s="9">
        <v>0.06</v>
      </c>
      <c r="AM11" s="9">
        <v>0.74</v>
      </c>
      <c r="AN11" s="9">
        <v>0.16</v>
      </c>
      <c r="AO11" s="9">
        <v>0.02</v>
      </c>
      <c r="AP11" s="9">
        <v>0.46</v>
      </c>
      <c r="AQ11" s="9">
        <v>117</v>
      </c>
      <c r="AR11" s="9">
        <v>43.9</v>
      </c>
      <c r="AS11" s="9">
        <v>77.8</v>
      </c>
      <c r="AT11" s="9" t="s">
        <v>277</v>
      </c>
      <c r="AU11" s="9">
        <v>10.6</v>
      </c>
      <c r="AV11" s="9">
        <v>38.5</v>
      </c>
      <c r="AW11" s="9">
        <v>7.4</v>
      </c>
      <c r="AX11" s="9" t="s">
        <v>274</v>
      </c>
      <c r="AY11" s="9">
        <v>1.3</v>
      </c>
      <c r="AZ11" s="9">
        <v>5.6</v>
      </c>
      <c r="BA11" s="9">
        <v>0.8</v>
      </c>
      <c r="BB11" s="9">
        <v>3.8</v>
      </c>
      <c r="BC11" s="9">
        <v>0.7</v>
      </c>
      <c r="BD11" s="9">
        <v>1.8</v>
      </c>
      <c r="BE11" s="9">
        <v>0.2</v>
      </c>
      <c r="BF11" s="9">
        <v>1.6</v>
      </c>
      <c r="BG11" s="9">
        <v>0.2</v>
      </c>
      <c r="BH11" s="9" t="s">
        <v>274</v>
      </c>
      <c r="BI11" s="9" t="s">
        <v>275</v>
      </c>
      <c r="BJ11" s="9" t="s">
        <v>274</v>
      </c>
      <c r="BK11" s="9" t="s">
        <v>276</v>
      </c>
      <c r="BL11" s="9">
        <v>2.1</v>
      </c>
      <c r="BM11" s="9">
        <v>0.08</v>
      </c>
      <c r="BN11" s="9">
        <v>14.5</v>
      </c>
      <c r="BO11" s="9">
        <v>9.1999999999999993</v>
      </c>
      <c r="BP11" s="9">
        <v>1.1000000000000001</v>
      </c>
      <c r="BQ11" s="9">
        <v>30</v>
      </c>
    </row>
    <row r="12" spans="1:69" x14ac:dyDescent="0.3">
      <c r="A12" s="6">
        <f t="shared" si="0"/>
        <v>6</v>
      </c>
      <c r="B12" s="10">
        <v>687411</v>
      </c>
      <c r="C12" s="10">
        <v>846363</v>
      </c>
      <c r="D12" s="10">
        <v>370</v>
      </c>
      <c r="E12" s="10">
        <v>0.5</v>
      </c>
      <c r="F12" s="8" t="s">
        <v>6</v>
      </c>
      <c r="G12" s="9">
        <v>9.0999999999999998E-2</v>
      </c>
      <c r="H12" s="9" t="s">
        <v>273</v>
      </c>
      <c r="I12" s="9">
        <v>1.2999999999999999E-2</v>
      </c>
      <c r="J12" s="9">
        <v>3.6</v>
      </c>
      <c r="K12" s="9">
        <v>0.3</v>
      </c>
      <c r="L12" s="9">
        <v>2</v>
      </c>
      <c r="M12" s="9">
        <v>1.4E-2</v>
      </c>
      <c r="N12" s="9">
        <v>0.04</v>
      </c>
      <c r="O12" s="9">
        <v>4.6500000000000004</v>
      </c>
      <c r="P12" s="9">
        <v>0.16</v>
      </c>
      <c r="Q12" s="9">
        <v>0.05</v>
      </c>
      <c r="R12" s="9">
        <v>0.03</v>
      </c>
      <c r="S12" s="9">
        <v>10.4</v>
      </c>
      <c r="T12" s="9">
        <v>93</v>
      </c>
      <c r="U12" s="9">
        <v>82</v>
      </c>
      <c r="V12" s="9">
        <v>182</v>
      </c>
      <c r="W12" s="9">
        <v>6.11</v>
      </c>
      <c r="X12" s="9">
        <v>3.8</v>
      </c>
      <c r="Y12" s="9">
        <v>19.600000000000001</v>
      </c>
      <c r="Z12" s="9">
        <v>22.9</v>
      </c>
      <c r="AA12" s="9">
        <v>16.2</v>
      </c>
      <c r="AB12" s="9">
        <v>11.3</v>
      </c>
      <c r="AC12" s="9" t="s">
        <v>274</v>
      </c>
      <c r="AD12" s="9">
        <v>7</v>
      </c>
      <c r="AE12" s="9">
        <v>7.1</v>
      </c>
      <c r="AF12" s="9">
        <v>13</v>
      </c>
      <c r="AG12" s="9">
        <v>15</v>
      </c>
      <c r="AH12" s="9">
        <v>3.2</v>
      </c>
      <c r="AI12" s="9">
        <v>0.1</v>
      </c>
      <c r="AJ12" s="9">
        <v>1.39</v>
      </c>
      <c r="AK12" s="9">
        <v>6.0000000000000001E-3</v>
      </c>
      <c r="AL12" s="9">
        <v>0.05</v>
      </c>
      <c r="AM12" s="9">
        <v>0.78</v>
      </c>
      <c r="AN12" s="9">
        <v>0.16</v>
      </c>
      <c r="AO12" s="9">
        <v>0.03</v>
      </c>
      <c r="AP12" s="9">
        <v>0.46</v>
      </c>
      <c r="AQ12" s="9">
        <v>163</v>
      </c>
      <c r="AR12" s="9">
        <v>45.2</v>
      </c>
      <c r="AS12" s="9">
        <v>80.099999999999994</v>
      </c>
      <c r="AT12" s="9" t="s">
        <v>277</v>
      </c>
      <c r="AU12" s="9">
        <v>10.7</v>
      </c>
      <c r="AV12" s="9">
        <v>38</v>
      </c>
      <c r="AW12" s="9">
        <v>7.6</v>
      </c>
      <c r="AX12" s="9" t="s">
        <v>274</v>
      </c>
      <c r="AY12" s="9">
        <v>1.3</v>
      </c>
      <c r="AZ12" s="9">
        <v>5.5</v>
      </c>
      <c r="BA12" s="9">
        <v>0.8</v>
      </c>
      <c r="BB12" s="9">
        <v>3.8</v>
      </c>
      <c r="BC12" s="9">
        <v>0.7</v>
      </c>
      <c r="BD12" s="9">
        <v>1.7</v>
      </c>
      <c r="BE12" s="9">
        <v>0.3</v>
      </c>
      <c r="BF12" s="9">
        <v>1.5</v>
      </c>
      <c r="BG12" s="9">
        <v>0.2</v>
      </c>
      <c r="BH12" s="9" t="s">
        <v>274</v>
      </c>
      <c r="BI12" s="9" t="s">
        <v>275</v>
      </c>
      <c r="BJ12" s="9" t="s">
        <v>274</v>
      </c>
      <c r="BK12" s="9" t="s">
        <v>276</v>
      </c>
      <c r="BL12" s="9">
        <v>1.4</v>
      </c>
      <c r="BM12" s="9">
        <v>0.09</v>
      </c>
      <c r="BN12" s="9">
        <v>13.9</v>
      </c>
      <c r="BO12" s="9">
        <v>9.6</v>
      </c>
      <c r="BP12" s="9">
        <v>1</v>
      </c>
      <c r="BQ12" s="9">
        <v>30</v>
      </c>
    </row>
    <row r="13" spans="1:69" ht="16.5" customHeight="1" x14ac:dyDescent="0.3">
      <c r="A13" s="6">
        <f t="shared" si="0"/>
        <v>7</v>
      </c>
      <c r="B13" s="10">
        <v>687412</v>
      </c>
      <c r="C13" s="10">
        <v>846362</v>
      </c>
      <c r="D13" s="10">
        <v>370</v>
      </c>
      <c r="E13" s="10">
        <v>0.5</v>
      </c>
      <c r="F13" s="8" t="s">
        <v>7</v>
      </c>
      <c r="G13" s="9">
        <v>7.8E-2</v>
      </c>
      <c r="H13" s="9" t="s">
        <v>273</v>
      </c>
      <c r="I13" s="9">
        <v>1.4999999999999999E-2</v>
      </c>
      <c r="J13" s="9">
        <v>4.0999999999999996</v>
      </c>
      <c r="K13" s="9">
        <v>0.4</v>
      </c>
      <c r="L13" s="9">
        <v>1</v>
      </c>
      <c r="M13" s="9">
        <v>1.4E-2</v>
      </c>
      <c r="N13" s="9">
        <v>0.04</v>
      </c>
      <c r="O13" s="9">
        <v>5.55</v>
      </c>
      <c r="P13" s="9">
        <v>0.14000000000000001</v>
      </c>
      <c r="Q13" s="9">
        <v>0.05</v>
      </c>
      <c r="R13" s="9">
        <v>0.03</v>
      </c>
      <c r="S13" s="9">
        <v>13.2</v>
      </c>
      <c r="T13" s="9">
        <v>108</v>
      </c>
      <c r="U13" s="9">
        <v>85</v>
      </c>
      <c r="V13" s="9">
        <v>175</v>
      </c>
      <c r="W13" s="9">
        <v>7.11</v>
      </c>
      <c r="X13" s="9">
        <v>4.3</v>
      </c>
      <c r="Y13" s="9">
        <v>21.6</v>
      </c>
      <c r="Z13" s="9">
        <v>26</v>
      </c>
      <c r="AA13" s="9">
        <v>18.3</v>
      </c>
      <c r="AB13" s="9">
        <v>14.2</v>
      </c>
      <c r="AC13" s="9" t="s">
        <v>274</v>
      </c>
      <c r="AD13" s="9">
        <v>7.7</v>
      </c>
      <c r="AE13" s="9">
        <v>7.3</v>
      </c>
      <c r="AF13" s="9">
        <v>11</v>
      </c>
      <c r="AG13" s="9">
        <v>14.9</v>
      </c>
      <c r="AH13" s="9">
        <v>2.1</v>
      </c>
      <c r="AI13" s="9" t="s">
        <v>274</v>
      </c>
      <c r="AJ13" s="9">
        <v>1.22</v>
      </c>
      <c r="AK13" s="9">
        <v>8.9999999999999993E-3</v>
      </c>
      <c r="AL13" s="9">
        <v>7.0000000000000007E-2</v>
      </c>
      <c r="AM13" s="9">
        <v>0.83</v>
      </c>
      <c r="AN13" s="9">
        <v>0.16</v>
      </c>
      <c r="AO13" s="9">
        <v>0.02</v>
      </c>
      <c r="AP13" s="9">
        <v>0.54</v>
      </c>
      <c r="AQ13" s="9">
        <v>88.5</v>
      </c>
      <c r="AR13" s="9">
        <v>44.2</v>
      </c>
      <c r="AS13" s="9">
        <v>91.2</v>
      </c>
      <c r="AT13" s="9">
        <v>0.03</v>
      </c>
      <c r="AU13" s="9">
        <v>10.7</v>
      </c>
      <c r="AV13" s="9">
        <v>38.299999999999997</v>
      </c>
      <c r="AW13" s="9">
        <v>7.2</v>
      </c>
      <c r="AX13" s="9" t="s">
        <v>274</v>
      </c>
      <c r="AY13" s="9">
        <v>1.2</v>
      </c>
      <c r="AZ13" s="9">
        <v>5.8</v>
      </c>
      <c r="BA13" s="9">
        <v>0.7</v>
      </c>
      <c r="BB13" s="9">
        <v>3.6</v>
      </c>
      <c r="BC13" s="9">
        <v>0.7</v>
      </c>
      <c r="BD13" s="9">
        <v>2</v>
      </c>
      <c r="BE13" s="9">
        <v>0.3</v>
      </c>
      <c r="BF13" s="9">
        <v>1.6</v>
      </c>
      <c r="BG13" s="9">
        <v>0.2</v>
      </c>
      <c r="BH13" s="9" t="s">
        <v>274</v>
      </c>
      <c r="BI13" s="9" t="s">
        <v>275</v>
      </c>
      <c r="BJ13" s="9" t="s">
        <v>274</v>
      </c>
      <c r="BK13" s="9" t="s">
        <v>276</v>
      </c>
      <c r="BL13" s="9">
        <v>1.7</v>
      </c>
      <c r="BM13" s="9">
        <v>0.09</v>
      </c>
      <c r="BN13" s="9">
        <v>15.6</v>
      </c>
      <c r="BO13" s="9">
        <v>10</v>
      </c>
      <c r="BP13" s="9">
        <v>1.2</v>
      </c>
      <c r="BQ13" s="9">
        <v>50</v>
      </c>
    </row>
    <row r="14" spans="1:69" x14ac:dyDescent="0.3">
      <c r="A14" s="6">
        <f t="shared" ref="A14:A77" si="1">A13+1</f>
        <v>8</v>
      </c>
      <c r="B14" s="10">
        <v>687447</v>
      </c>
      <c r="C14" s="10">
        <v>846362</v>
      </c>
      <c r="D14" s="10">
        <v>320</v>
      </c>
      <c r="E14" s="10">
        <v>0.5</v>
      </c>
      <c r="F14" s="8" t="s">
        <v>8</v>
      </c>
      <c r="G14" s="9">
        <v>0.19700000000000001</v>
      </c>
      <c r="H14" s="9" t="s">
        <v>273</v>
      </c>
      <c r="I14" s="9">
        <v>1.4E-2</v>
      </c>
      <c r="J14" s="9">
        <v>3.5</v>
      </c>
      <c r="K14" s="9">
        <v>0.2</v>
      </c>
      <c r="L14" s="9">
        <v>3</v>
      </c>
      <c r="M14" s="9">
        <v>2.4E-2</v>
      </c>
      <c r="N14" s="9">
        <v>0.14000000000000001</v>
      </c>
      <c r="O14" s="9">
        <v>2.92</v>
      </c>
      <c r="P14" s="9">
        <v>0.4</v>
      </c>
      <c r="Q14" s="9">
        <v>0.03</v>
      </c>
      <c r="R14" s="9">
        <v>0.03</v>
      </c>
      <c r="S14" s="9">
        <v>6.2</v>
      </c>
      <c r="T14" s="9">
        <v>39</v>
      </c>
      <c r="U14" s="9">
        <v>53</v>
      </c>
      <c r="V14" s="9">
        <v>576</v>
      </c>
      <c r="W14" s="9">
        <v>2.93</v>
      </c>
      <c r="X14" s="9">
        <v>8.1</v>
      </c>
      <c r="Y14" s="9">
        <v>15.1</v>
      </c>
      <c r="Z14" s="9">
        <v>15.6</v>
      </c>
      <c r="AA14" s="9">
        <v>29</v>
      </c>
      <c r="AB14" s="9">
        <v>6.15</v>
      </c>
      <c r="AC14" s="9" t="s">
        <v>274</v>
      </c>
      <c r="AD14" s="9">
        <v>2.2999999999999998</v>
      </c>
      <c r="AE14" s="9">
        <v>22.9</v>
      </c>
      <c r="AF14" s="9">
        <v>9.8000000000000007</v>
      </c>
      <c r="AG14" s="9">
        <v>10.9</v>
      </c>
      <c r="AH14" s="9">
        <v>2.7</v>
      </c>
      <c r="AI14" s="9">
        <v>0.9</v>
      </c>
      <c r="AJ14" s="9">
        <v>1.94</v>
      </c>
      <c r="AK14" s="9">
        <v>3.1E-2</v>
      </c>
      <c r="AL14" s="9">
        <v>0.04</v>
      </c>
      <c r="AM14" s="9">
        <v>0.64</v>
      </c>
      <c r="AN14" s="9">
        <v>0.16</v>
      </c>
      <c r="AO14" s="9" t="s">
        <v>278</v>
      </c>
      <c r="AP14" s="9">
        <v>0.4</v>
      </c>
      <c r="AQ14" s="9">
        <v>128</v>
      </c>
      <c r="AR14" s="9">
        <v>16.5</v>
      </c>
      <c r="AS14" s="9">
        <v>53.2</v>
      </c>
      <c r="AT14" s="9">
        <v>0.06</v>
      </c>
      <c r="AU14" s="9">
        <v>4.0999999999999996</v>
      </c>
      <c r="AV14" s="9">
        <v>15.6</v>
      </c>
      <c r="AW14" s="9">
        <v>3.5</v>
      </c>
      <c r="AX14" s="9" t="s">
        <v>274</v>
      </c>
      <c r="AY14" s="9">
        <v>0.5</v>
      </c>
      <c r="AZ14" s="9">
        <v>3.2</v>
      </c>
      <c r="BA14" s="9">
        <v>0.4</v>
      </c>
      <c r="BB14" s="9">
        <v>2.2999999999999998</v>
      </c>
      <c r="BC14" s="9">
        <v>0.4</v>
      </c>
      <c r="BD14" s="9">
        <v>1.3</v>
      </c>
      <c r="BE14" s="9">
        <v>0.2</v>
      </c>
      <c r="BF14" s="9">
        <v>0.9</v>
      </c>
      <c r="BG14" s="9">
        <v>0.1</v>
      </c>
      <c r="BH14" s="9">
        <v>2.6</v>
      </c>
      <c r="BI14" s="9">
        <v>0.69</v>
      </c>
      <c r="BJ14" s="9" t="s">
        <v>274</v>
      </c>
      <c r="BK14" s="9" t="s">
        <v>276</v>
      </c>
      <c r="BL14" s="9">
        <v>1.9</v>
      </c>
      <c r="BM14" s="9">
        <v>0.12</v>
      </c>
      <c r="BN14" s="9">
        <v>8.5</v>
      </c>
      <c r="BO14" s="9">
        <v>8.5</v>
      </c>
      <c r="BP14" s="9">
        <v>0.5</v>
      </c>
      <c r="BQ14" s="9">
        <v>30</v>
      </c>
    </row>
    <row r="15" spans="1:69" x14ac:dyDescent="0.3">
      <c r="A15" s="6">
        <f t="shared" si="1"/>
        <v>9</v>
      </c>
      <c r="B15" s="10">
        <v>686809</v>
      </c>
      <c r="C15" s="10">
        <v>846560</v>
      </c>
      <c r="D15" s="10">
        <v>367</v>
      </c>
      <c r="E15" s="10">
        <v>0.5</v>
      </c>
      <c r="F15" s="8" t="s">
        <v>9</v>
      </c>
      <c r="G15" s="9">
        <v>9.6000000000000002E-2</v>
      </c>
      <c r="H15" s="9" t="s">
        <v>273</v>
      </c>
      <c r="I15" s="9">
        <v>1.7000000000000001E-2</v>
      </c>
      <c r="J15" s="9">
        <v>3.2</v>
      </c>
      <c r="K15" s="9">
        <v>0.4</v>
      </c>
      <c r="L15" s="9">
        <v>2</v>
      </c>
      <c r="M15" s="9">
        <v>1.2E-2</v>
      </c>
      <c r="N15" s="9">
        <v>0.02</v>
      </c>
      <c r="O15" s="9">
        <v>5.09</v>
      </c>
      <c r="P15" s="9">
        <v>0.05</v>
      </c>
      <c r="Q15" s="9">
        <v>0.05</v>
      </c>
      <c r="R15" s="9" t="s">
        <v>277</v>
      </c>
      <c r="S15" s="9">
        <v>12.8</v>
      </c>
      <c r="T15" s="9">
        <v>137</v>
      </c>
      <c r="U15" s="9">
        <v>102</v>
      </c>
      <c r="V15" s="9">
        <v>89</v>
      </c>
      <c r="W15" s="9">
        <v>8.0399999999999991</v>
      </c>
      <c r="X15" s="9">
        <v>2.2999999999999998</v>
      </c>
      <c r="Y15" s="9">
        <v>17.600000000000001</v>
      </c>
      <c r="Z15" s="9">
        <v>21</v>
      </c>
      <c r="AA15" s="9">
        <v>13.6</v>
      </c>
      <c r="AB15" s="9">
        <v>15.4</v>
      </c>
      <c r="AC15" s="9" t="s">
        <v>274</v>
      </c>
      <c r="AD15" s="9">
        <v>8.4</v>
      </c>
      <c r="AE15" s="9">
        <v>4.3</v>
      </c>
      <c r="AF15" s="9">
        <v>12.2</v>
      </c>
      <c r="AG15" s="9">
        <v>7.94</v>
      </c>
      <c r="AH15" s="9">
        <v>2.8</v>
      </c>
      <c r="AI15" s="9" t="s">
        <v>274</v>
      </c>
      <c r="AJ15" s="9">
        <v>1.1000000000000001</v>
      </c>
      <c r="AK15" s="9">
        <v>6.0000000000000001E-3</v>
      </c>
      <c r="AL15" s="9">
        <v>0.1</v>
      </c>
      <c r="AM15" s="9">
        <v>1.17</v>
      </c>
      <c r="AN15" s="9">
        <v>0.09</v>
      </c>
      <c r="AO15" s="9">
        <v>0.03</v>
      </c>
      <c r="AP15" s="9">
        <v>0.36</v>
      </c>
      <c r="AQ15" s="9">
        <v>30.6</v>
      </c>
      <c r="AR15" s="9">
        <v>35.9</v>
      </c>
      <c r="AS15" s="9">
        <v>56.6</v>
      </c>
      <c r="AT15" s="9">
        <v>0.02</v>
      </c>
      <c r="AU15" s="9">
        <v>7.2</v>
      </c>
      <c r="AV15" s="9">
        <v>22.2</v>
      </c>
      <c r="AW15" s="9">
        <v>4.5</v>
      </c>
      <c r="AX15" s="9" t="s">
        <v>274</v>
      </c>
      <c r="AY15" s="9">
        <v>0.7</v>
      </c>
      <c r="AZ15" s="9">
        <v>3.5</v>
      </c>
      <c r="BA15" s="9">
        <v>0.5</v>
      </c>
      <c r="BB15" s="9">
        <v>2.2999999999999998</v>
      </c>
      <c r="BC15" s="9">
        <v>0.4</v>
      </c>
      <c r="BD15" s="9">
        <v>1.1000000000000001</v>
      </c>
      <c r="BE15" s="9">
        <v>0.2</v>
      </c>
      <c r="BF15" s="9">
        <v>1</v>
      </c>
      <c r="BG15" s="9">
        <v>0.2</v>
      </c>
      <c r="BH15" s="9" t="s">
        <v>274</v>
      </c>
      <c r="BI15" s="9" t="s">
        <v>275</v>
      </c>
      <c r="BJ15" s="9" t="s">
        <v>274</v>
      </c>
      <c r="BK15" s="9" t="s">
        <v>276</v>
      </c>
      <c r="BL15" s="9">
        <v>3.1</v>
      </c>
      <c r="BM15" s="9">
        <v>0.06</v>
      </c>
      <c r="BN15" s="9">
        <v>22.9</v>
      </c>
      <c r="BO15" s="9">
        <v>8.1</v>
      </c>
      <c r="BP15" s="9">
        <v>1.6</v>
      </c>
      <c r="BQ15" s="9">
        <v>50</v>
      </c>
    </row>
    <row r="16" spans="1:69" x14ac:dyDescent="0.3">
      <c r="A16" s="6">
        <f t="shared" si="1"/>
        <v>10</v>
      </c>
      <c r="B16" s="10">
        <v>686810</v>
      </c>
      <c r="C16" s="10">
        <v>846560</v>
      </c>
      <c r="D16" s="10">
        <v>367</v>
      </c>
      <c r="E16" s="10">
        <v>0.5</v>
      </c>
      <c r="F16" s="8" t="s">
        <v>10</v>
      </c>
      <c r="G16" s="9">
        <v>0.08</v>
      </c>
      <c r="H16" s="9" t="s">
        <v>273</v>
      </c>
      <c r="I16" s="9">
        <v>1.7999999999999999E-2</v>
      </c>
      <c r="J16" s="9">
        <v>4.5999999999999996</v>
      </c>
      <c r="K16" s="9">
        <v>0.4</v>
      </c>
      <c r="L16" s="9">
        <v>1</v>
      </c>
      <c r="M16" s="9">
        <v>1.2999999999999999E-2</v>
      </c>
      <c r="N16" s="9">
        <v>0.03</v>
      </c>
      <c r="O16" s="9">
        <v>5.79</v>
      </c>
      <c r="P16" s="9">
        <v>7.0000000000000007E-2</v>
      </c>
      <c r="Q16" s="9">
        <v>0.06</v>
      </c>
      <c r="R16" s="9" t="s">
        <v>277</v>
      </c>
      <c r="S16" s="9">
        <v>14.7</v>
      </c>
      <c r="T16" s="9">
        <v>161</v>
      </c>
      <c r="U16" s="9">
        <v>134</v>
      </c>
      <c r="V16" s="9">
        <v>117</v>
      </c>
      <c r="W16" s="9">
        <v>9.14</v>
      </c>
      <c r="X16" s="9">
        <v>3.1</v>
      </c>
      <c r="Y16" s="9">
        <v>22.3</v>
      </c>
      <c r="Z16" s="9">
        <v>27.1</v>
      </c>
      <c r="AA16" s="9">
        <v>17.3</v>
      </c>
      <c r="AB16" s="9">
        <v>18.2</v>
      </c>
      <c r="AC16" s="9" t="s">
        <v>274</v>
      </c>
      <c r="AD16" s="9">
        <v>12.5</v>
      </c>
      <c r="AE16" s="9">
        <v>7.1</v>
      </c>
      <c r="AF16" s="9">
        <v>8.1999999999999993</v>
      </c>
      <c r="AG16" s="9">
        <v>10.6</v>
      </c>
      <c r="AH16" s="9">
        <v>3.4</v>
      </c>
      <c r="AI16" s="9" t="s">
        <v>274</v>
      </c>
      <c r="AJ16" s="9">
        <v>1.42</v>
      </c>
      <c r="AK16" s="9">
        <v>1.7000000000000001E-2</v>
      </c>
      <c r="AL16" s="9">
        <v>0.13</v>
      </c>
      <c r="AM16" s="9">
        <v>1.48</v>
      </c>
      <c r="AN16" s="9">
        <v>0.11</v>
      </c>
      <c r="AO16" s="9">
        <v>0.04</v>
      </c>
      <c r="AP16" s="9">
        <v>0.64</v>
      </c>
      <c r="AQ16" s="9">
        <v>34.9</v>
      </c>
      <c r="AR16" s="9">
        <v>37.1</v>
      </c>
      <c r="AS16" s="9">
        <v>57.8</v>
      </c>
      <c r="AT16" s="9">
        <v>0.1</v>
      </c>
      <c r="AU16" s="9">
        <v>8</v>
      </c>
      <c r="AV16" s="9">
        <v>26.8</v>
      </c>
      <c r="AW16" s="9">
        <v>4.7</v>
      </c>
      <c r="AX16" s="9">
        <v>0.1</v>
      </c>
      <c r="AY16" s="9">
        <v>0.9</v>
      </c>
      <c r="AZ16" s="9">
        <v>4</v>
      </c>
      <c r="BA16" s="9">
        <v>0.5</v>
      </c>
      <c r="BB16" s="9">
        <v>2.7</v>
      </c>
      <c r="BC16" s="9">
        <v>0.5</v>
      </c>
      <c r="BD16" s="9">
        <v>1.4</v>
      </c>
      <c r="BE16" s="9">
        <v>0.2</v>
      </c>
      <c r="BF16" s="9">
        <v>1.4</v>
      </c>
      <c r="BG16" s="9">
        <v>0.2</v>
      </c>
      <c r="BH16" s="9">
        <v>0.1</v>
      </c>
      <c r="BI16" s="9" t="s">
        <v>275</v>
      </c>
      <c r="BJ16" s="9" t="s">
        <v>274</v>
      </c>
      <c r="BK16" s="9" t="s">
        <v>276</v>
      </c>
      <c r="BL16" s="9" t="s">
        <v>279</v>
      </c>
      <c r="BM16" s="9">
        <v>0.1</v>
      </c>
      <c r="BN16" s="9">
        <v>24.4</v>
      </c>
      <c r="BO16" s="9">
        <v>9.8000000000000007</v>
      </c>
      <c r="BP16" s="9">
        <v>1.8</v>
      </c>
      <c r="BQ16" s="9">
        <v>40</v>
      </c>
    </row>
    <row r="17" spans="1:69" x14ac:dyDescent="0.3">
      <c r="A17" s="6">
        <f t="shared" si="1"/>
        <v>11</v>
      </c>
      <c r="B17" s="10">
        <v>686812</v>
      </c>
      <c r="C17" s="10">
        <v>846563</v>
      </c>
      <c r="D17" s="10">
        <v>367</v>
      </c>
      <c r="E17" s="10">
        <v>0.5</v>
      </c>
      <c r="F17" s="8" t="s">
        <v>11</v>
      </c>
      <c r="G17" s="9">
        <v>6.8000000000000005E-2</v>
      </c>
      <c r="H17" s="9" t="s">
        <v>273</v>
      </c>
      <c r="I17" s="9">
        <v>2.1000000000000001E-2</v>
      </c>
      <c r="J17" s="9">
        <v>5.0999999999999996</v>
      </c>
      <c r="K17" s="9">
        <v>0.5</v>
      </c>
      <c r="L17" s="9">
        <v>2</v>
      </c>
      <c r="M17" s="9">
        <v>1.0999999999999999E-2</v>
      </c>
      <c r="N17" s="9">
        <v>0.03</v>
      </c>
      <c r="O17" s="9">
        <v>5.83</v>
      </c>
      <c r="P17" s="9">
        <v>7.0000000000000007E-2</v>
      </c>
      <c r="Q17" s="9">
        <v>7.0000000000000007E-2</v>
      </c>
      <c r="R17" s="9">
        <v>0.01</v>
      </c>
      <c r="S17" s="9">
        <v>15.4</v>
      </c>
      <c r="T17" s="9">
        <v>191</v>
      </c>
      <c r="U17" s="9">
        <v>176</v>
      </c>
      <c r="V17" s="9">
        <v>163</v>
      </c>
      <c r="W17" s="9">
        <v>11.7</v>
      </c>
      <c r="X17" s="9">
        <v>3.9</v>
      </c>
      <c r="Y17" s="9">
        <v>21.7</v>
      </c>
      <c r="Z17" s="9">
        <v>32.6</v>
      </c>
      <c r="AA17" s="9">
        <v>21.9</v>
      </c>
      <c r="AB17" s="9">
        <v>18.5</v>
      </c>
      <c r="AC17" s="9" t="s">
        <v>274</v>
      </c>
      <c r="AD17" s="9">
        <v>16.399999999999999</v>
      </c>
      <c r="AE17" s="9">
        <v>8.6</v>
      </c>
      <c r="AF17" s="9">
        <v>5.4</v>
      </c>
      <c r="AG17" s="9">
        <v>7.87</v>
      </c>
      <c r="AH17" s="9">
        <v>5.0999999999999996</v>
      </c>
      <c r="AI17" s="9" t="s">
        <v>274</v>
      </c>
      <c r="AJ17" s="9">
        <v>2.31</v>
      </c>
      <c r="AK17" s="9">
        <v>1.2999999999999999E-2</v>
      </c>
      <c r="AL17" s="9">
        <v>0.13</v>
      </c>
      <c r="AM17" s="9">
        <v>1.72</v>
      </c>
      <c r="AN17" s="9">
        <v>0.15</v>
      </c>
      <c r="AO17" s="9">
        <v>0.09</v>
      </c>
      <c r="AP17" s="9">
        <v>0.72</v>
      </c>
      <c r="AQ17" s="9">
        <v>33.1</v>
      </c>
      <c r="AR17" s="9">
        <v>23.5</v>
      </c>
      <c r="AS17" s="9">
        <v>63.7</v>
      </c>
      <c r="AT17" s="9">
        <v>0.02</v>
      </c>
      <c r="AU17" s="9">
        <v>4.9000000000000004</v>
      </c>
      <c r="AV17" s="9">
        <v>17.100000000000001</v>
      </c>
      <c r="AW17" s="9">
        <v>2.4</v>
      </c>
      <c r="AX17" s="9">
        <v>0.5</v>
      </c>
      <c r="AY17" s="9">
        <v>0.6</v>
      </c>
      <c r="AZ17" s="9">
        <v>2.7</v>
      </c>
      <c r="BA17" s="9">
        <v>0.4</v>
      </c>
      <c r="BB17" s="9">
        <v>2.1</v>
      </c>
      <c r="BC17" s="9">
        <v>0.4</v>
      </c>
      <c r="BD17" s="9">
        <v>1.2</v>
      </c>
      <c r="BE17" s="9">
        <v>0.2</v>
      </c>
      <c r="BF17" s="9">
        <v>1.3</v>
      </c>
      <c r="BG17" s="9">
        <v>0.2</v>
      </c>
      <c r="BH17" s="9" t="s">
        <v>274</v>
      </c>
      <c r="BI17" s="9" t="s">
        <v>275</v>
      </c>
      <c r="BJ17" s="9" t="s">
        <v>274</v>
      </c>
      <c r="BK17" s="9" t="s">
        <v>276</v>
      </c>
      <c r="BL17" s="9">
        <v>2.2999999999999998</v>
      </c>
      <c r="BM17" s="9">
        <v>0.11</v>
      </c>
      <c r="BN17" s="9">
        <v>25.7</v>
      </c>
      <c r="BO17" s="9">
        <v>11.4</v>
      </c>
      <c r="BP17" s="9">
        <v>2.1</v>
      </c>
      <c r="BQ17" s="9">
        <v>40</v>
      </c>
    </row>
    <row r="18" spans="1:69" x14ac:dyDescent="0.3">
      <c r="A18" s="6">
        <f t="shared" si="1"/>
        <v>12</v>
      </c>
      <c r="B18" s="10">
        <v>686813</v>
      </c>
      <c r="C18" s="10">
        <v>846569</v>
      </c>
      <c r="D18" s="10">
        <v>367</v>
      </c>
      <c r="E18" s="10">
        <v>0.5</v>
      </c>
      <c r="F18" s="8" t="s">
        <v>12</v>
      </c>
      <c r="G18" s="9">
        <v>3.7999999999999999E-2</v>
      </c>
      <c r="H18" s="9" t="s">
        <v>273</v>
      </c>
      <c r="I18" s="9">
        <v>7.0000000000000001E-3</v>
      </c>
      <c r="J18" s="9">
        <v>3.3</v>
      </c>
      <c r="K18" s="9">
        <v>0.3</v>
      </c>
      <c r="L18" s="9">
        <v>1</v>
      </c>
      <c r="M18" s="9">
        <v>1.0999999999999999E-2</v>
      </c>
      <c r="N18" s="9">
        <v>0.02</v>
      </c>
      <c r="O18" s="9">
        <v>4.99</v>
      </c>
      <c r="P18" s="9">
        <v>0.08</v>
      </c>
      <c r="Q18" s="9">
        <v>0.04</v>
      </c>
      <c r="R18" s="9">
        <v>0.02</v>
      </c>
      <c r="S18" s="9">
        <v>8.9</v>
      </c>
      <c r="T18" s="9">
        <v>67</v>
      </c>
      <c r="U18" s="9">
        <v>47</v>
      </c>
      <c r="V18" s="9">
        <v>49</v>
      </c>
      <c r="W18" s="9">
        <v>4.2300000000000004</v>
      </c>
      <c r="X18" s="9">
        <v>3</v>
      </c>
      <c r="Y18" s="9">
        <v>15.1</v>
      </c>
      <c r="Z18" s="9">
        <v>12.9</v>
      </c>
      <c r="AA18" s="9">
        <v>19.3</v>
      </c>
      <c r="AB18" s="9">
        <v>14.3</v>
      </c>
      <c r="AC18" s="9" t="s">
        <v>274</v>
      </c>
      <c r="AD18" s="9">
        <v>3.5</v>
      </c>
      <c r="AE18" s="9">
        <v>6.1</v>
      </c>
      <c r="AF18" s="9">
        <v>3.6</v>
      </c>
      <c r="AG18" s="9">
        <v>5.84</v>
      </c>
      <c r="AH18" s="9">
        <v>1.7</v>
      </c>
      <c r="AI18" s="9" t="s">
        <v>274</v>
      </c>
      <c r="AJ18" s="9">
        <v>0.71</v>
      </c>
      <c r="AK18" s="9">
        <v>1.2999999999999999E-2</v>
      </c>
      <c r="AL18" s="9">
        <v>0.05</v>
      </c>
      <c r="AM18" s="9">
        <v>1.49</v>
      </c>
      <c r="AN18" s="9">
        <v>0.04</v>
      </c>
      <c r="AO18" s="9">
        <v>0.03</v>
      </c>
      <c r="AP18" s="9">
        <v>0.4</v>
      </c>
      <c r="AQ18" s="9">
        <v>26.7</v>
      </c>
      <c r="AR18" s="9">
        <v>19.2</v>
      </c>
      <c r="AS18" s="9">
        <v>41</v>
      </c>
      <c r="AT18" s="9" t="s">
        <v>277</v>
      </c>
      <c r="AU18" s="9">
        <v>4.2</v>
      </c>
      <c r="AV18" s="9">
        <v>15.1</v>
      </c>
      <c r="AW18" s="9">
        <v>2.6</v>
      </c>
      <c r="AX18" s="9" t="s">
        <v>274</v>
      </c>
      <c r="AY18" s="9">
        <v>0.4</v>
      </c>
      <c r="AZ18" s="9">
        <v>2.2000000000000002</v>
      </c>
      <c r="BA18" s="9">
        <v>0.3</v>
      </c>
      <c r="BB18" s="9">
        <v>1.2</v>
      </c>
      <c r="BC18" s="9">
        <v>0.2</v>
      </c>
      <c r="BD18" s="9">
        <v>0.6</v>
      </c>
      <c r="BE18" s="9" t="s">
        <v>274</v>
      </c>
      <c r="BF18" s="9">
        <v>0.6</v>
      </c>
      <c r="BG18" s="9" t="s">
        <v>274</v>
      </c>
      <c r="BH18" s="9" t="s">
        <v>274</v>
      </c>
      <c r="BI18" s="9" t="s">
        <v>275</v>
      </c>
      <c r="BJ18" s="9" t="s">
        <v>274</v>
      </c>
      <c r="BK18" s="9" t="s">
        <v>276</v>
      </c>
      <c r="BL18" s="9">
        <v>0.8</v>
      </c>
      <c r="BM18" s="9">
        <v>7.0000000000000007E-2</v>
      </c>
      <c r="BN18" s="9">
        <v>12</v>
      </c>
      <c r="BO18" s="9">
        <v>9.1999999999999993</v>
      </c>
      <c r="BP18" s="9">
        <v>1.6</v>
      </c>
      <c r="BQ18" s="9">
        <v>40</v>
      </c>
    </row>
    <row r="19" spans="1:69" x14ac:dyDescent="0.3">
      <c r="A19" s="6">
        <f t="shared" si="1"/>
        <v>13</v>
      </c>
      <c r="B19" s="10">
        <v>686814</v>
      </c>
      <c r="C19" s="10">
        <v>846570</v>
      </c>
      <c r="D19" s="10">
        <v>367</v>
      </c>
      <c r="E19" s="10">
        <v>0.5</v>
      </c>
      <c r="F19" s="8" t="s">
        <v>13</v>
      </c>
      <c r="G19" s="9">
        <v>4.9000000000000002E-2</v>
      </c>
      <c r="H19" s="9" t="s">
        <v>273</v>
      </c>
      <c r="I19" s="9">
        <v>1.0999999999999999E-2</v>
      </c>
      <c r="J19" s="9">
        <v>4.3</v>
      </c>
      <c r="K19" s="9">
        <v>0.3</v>
      </c>
      <c r="L19" s="9">
        <v>1</v>
      </c>
      <c r="M19" s="9">
        <v>1.2E-2</v>
      </c>
      <c r="N19" s="9">
        <v>0.03</v>
      </c>
      <c r="O19" s="9">
        <v>5.26</v>
      </c>
      <c r="P19" s="9">
        <v>0.11</v>
      </c>
      <c r="Q19" s="9">
        <v>0.05</v>
      </c>
      <c r="R19" s="9" t="s">
        <v>277</v>
      </c>
      <c r="S19" s="9">
        <v>9.5</v>
      </c>
      <c r="T19" s="9">
        <v>86</v>
      </c>
      <c r="U19" s="9">
        <v>76</v>
      </c>
      <c r="V19" s="9">
        <v>76</v>
      </c>
      <c r="W19" s="9">
        <v>5.68</v>
      </c>
      <c r="X19" s="9">
        <v>3.6</v>
      </c>
      <c r="Y19" s="9">
        <v>20.5</v>
      </c>
      <c r="Z19" s="9">
        <v>16.399999999999999</v>
      </c>
      <c r="AA19" s="9">
        <v>23.6</v>
      </c>
      <c r="AB19" s="9">
        <v>14.4</v>
      </c>
      <c r="AC19" s="9" t="s">
        <v>274</v>
      </c>
      <c r="AD19" s="9">
        <v>4.8</v>
      </c>
      <c r="AE19" s="9">
        <v>7.6</v>
      </c>
      <c r="AF19" s="9">
        <v>6.7</v>
      </c>
      <c r="AG19" s="9">
        <v>7.8</v>
      </c>
      <c r="AH19" s="9">
        <v>3.3</v>
      </c>
      <c r="AI19" s="9" t="s">
        <v>274</v>
      </c>
      <c r="AJ19" s="9">
        <v>1.1599999999999999</v>
      </c>
      <c r="AK19" s="9">
        <v>8.9999999999999993E-3</v>
      </c>
      <c r="AL19" s="9">
        <v>7.0000000000000007E-2</v>
      </c>
      <c r="AM19" s="9">
        <v>1.48</v>
      </c>
      <c r="AN19" s="9">
        <v>0.08</v>
      </c>
      <c r="AO19" s="9" t="s">
        <v>278</v>
      </c>
      <c r="AP19" s="9">
        <v>0.54</v>
      </c>
      <c r="AQ19" s="9">
        <v>47.7</v>
      </c>
      <c r="AR19" s="9">
        <v>25.6</v>
      </c>
      <c r="AS19" s="9">
        <v>47.1</v>
      </c>
      <c r="AT19" s="9">
        <v>0.13</v>
      </c>
      <c r="AU19" s="9">
        <v>5.2</v>
      </c>
      <c r="AV19" s="9">
        <v>18.3</v>
      </c>
      <c r="AW19" s="9">
        <v>2.8</v>
      </c>
      <c r="AX19" s="9" t="s">
        <v>274</v>
      </c>
      <c r="AY19" s="9">
        <v>0.6</v>
      </c>
      <c r="AZ19" s="9">
        <v>2.8</v>
      </c>
      <c r="BA19" s="9">
        <v>0.4</v>
      </c>
      <c r="BB19" s="9">
        <v>1.9</v>
      </c>
      <c r="BC19" s="9">
        <v>0.3</v>
      </c>
      <c r="BD19" s="9">
        <v>0.9</v>
      </c>
      <c r="BE19" s="9">
        <v>0.1</v>
      </c>
      <c r="BF19" s="9">
        <v>0.8</v>
      </c>
      <c r="BG19" s="9">
        <v>0.1</v>
      </c>
      <c r="BH19" s="9" t="s">
        <v>274</v>
      </c>
      <c r="BI19" s="9" t="s">
        <v>275</v>
      </c>
      <c r="BJ19" s="9" t="s">
        <v>274</v>
      </c>
      <c r="BK19" s="9" t="s">
        <v>276</v>
      </c>
      <c r="BL19" s="9">
        <v>1.3</v>
      </c>
      <c r="BM19" s="9">
        <v>0.09</v>
      </c>
      <c r="BN19" s="9">
        <v>16.600000000000001</v>
      </c>
      <c r="BO19" s="9">
        <v>10.7</v>
      </c>
      <c r="BP19" s="9">
        <v>1.8</v>
      </c>
      <c r="BQ19" s="9">
        <v>30</v>
      </c>
    </row>
    <row r="20" spans="1:69" x14ac:dyDescent="0.3">
      <c r="A20" s="6">
        <f t="shared" si="1"/>
        <v>14</v>
      </c>
      <c r="B20" s="10">
        <v>686816</v>
      </c>
      <c r="C20" s="10">
        <v>846571</v>
      </c>
      <c r="D20" s="10">
        <v>367</v>
      </c>
      <c r="E20" s="10">
        <v>0.5</v>
      </c>
      <c r="F20" s="8" t="s">
        <v>14</v>
      </c>
      <c r="G20" s="9">
        <v>5.0999999999999997E-2</v>
      </c>
      <c r="H20" s="9" t="s">
        <v>273</v>
      </c>
      <c r="I20" s="9">
        <v>1.4E-2</v>
      </c>
      <c r="J20" s="9">
        <v>5</v>
      </c>
      <c r="K20" s="9">
        <v>0.3</v>
      </c>
      <c r="L20" s="9">
        <v>2</v>
      </c>
      <c r="M20" s="9">
        <v>1.2999999999999999E-2</v>
      </c>
      <c r="N20" s="9">
        <v>0.04</v>
      </c>
      <c r="O20" s="9">
        <v>6.17</v>
      </c>
      <c r="P20" s="9">
        <v>0.1</v>
      </c>
      <c r="Q20" s="9">
        <v>0.08</v>
      </c>
      <c r="R20" s="9" t="s">
        <v>277</v>
      </c>
      <c r="S20" s="9">
        <v>11.5</v>
      </c>
      <c r="T20" s="9">
        <v>137</v>
      </c>
      <c r="U20" s="9">
        <v>123</v>
      </c>
      <c r="V20" s="9">
        <v>140</v>
      </c>
      <c r="W20" s="9">
        <v>8.0299999999999994</v>
      </c>
      <c r="X20" s="9">
        <v>3.8</v>
      </c>
      <c r="Y20" s="9">
        <v>22.1</v>
      </c>
      <c r="Z20" s="9">
        <v>22.1</v>
      </c>
      <c r="AA20" s="9">
        <v>17.5</v>
      </c>
      <c r="AB20" s="9">
        <v>17.8</v>
      </c>
      <c r="AC20" s="9" t="s">
        <v>274</v>
      </c>
      <c r="AD20" s="9">
        <v>7.8</v>
      </c>
      <c r="AE20" s="9">
        <v>10</v>
      </c>
      <c r="AF20" s="9">
        <v>7.3</v>
      </c>
      <c r="AG20" s="9">
        <v>7.11</v>
      </c>
      <c r="AH20" s="9">
        <v>4.2</v>
      </c>
      <c r="AI20" s="9" t="s">
        <v>274</v>
      </c>
      <c r="AJ20" s="9">
        <v>1.68</v>
      </c>
      <c r="AK20" s="9">
        <v>1.9E-2</v>
      </c>
      <c r="AL20" s="9">
        <v>0.09</v>
      </c>
      <c r="AM20" s="9">
        <v>1.79</v>
      </c>
      <c r="AN20" s="9">
        <v>0.1</v>
      </c>
      <c r="AO20" s="9">
        <v>0.03</v>
      </c>
      <c r="AP20" s="9">
        <v>0.83</v>
      </c>
      <c r="AQ20" s="9">
        <v>47.8</v>
      </c>
      <c r="AR20" s="9">
        <v>25.7</v>
      </c>
      <c r="AS20" s="9">
        <v>60.5</v>
      </c>
      <c r="AT20" s="9">
        <v>0.05</v>
      </c>
      <c r="AU20" s="9">
        <v>5.0999999999999996</v>
      </c>
      <c r="AV20" s="9">
        <v>18</v>
      </c>
      <c r="AW20" s="9">
        <v>3</v>
      </c>
      <c r="AX20" s="9">
        <v>0.3</v>
      </c>
      <c r="AY20" s="9">
        <v>0.5</v>
      </c>
      <c r="AZ20" s="9">
        <v>2.5</v>
      </c>
      <c r="BA20" s="9">
        <v>0.3</v>
      </c>
      <c r="BB20" s="9">
        <v>1.7</v>
      </c>
      <c r="BC20" s="9">
        <v>0.3</v>
      </c>
      <c r="BD20" s="9">
        <v>0.8</v>
      </c>
      <c r="BE20" s="9">
        <v>0.1</v>
      </c>
      <c r="BF20" s="9">
        <v>0.8</v>
      </c>
      <c r="BG20" s="9">
        <v>0.1</v>
      </c>
      <c r="BH20" s="9">
        <v>0.2</v>
      </c>
      <c r="BI20" s="9" t="s">
        <v>275</v>
      </c>
      <c r="BJ20" s="9" t="s">
        <v>274</v>
      </c>
      <c r="BK20" s="9" t="s">
        <v>276</v>
      </c>
      <c r="BL20" s="9">
        <v>2.1</v>
      </c>
      <c r="BM20" s="9">
        <v>0.13</v>
      </c>
      <c r="BN20" s="9">
        <v>17.899999999999999</v>
      </c>
      <c r="BO20" s="9">
        <v>12.7</v>
      </c>
      <c r="BP20" s="9">
        <v>1.8</v>
      </c>
      <c r="BQ20" s="9">
        <v>30</v>
      </c>
    </row>
    <row r="21" spans="1:69" x14ac:dyDescent="0.3">
      <c r="A21" s="6">
        <f t="shared" si="1"/>
        <v>15</v>
      </c>
      <c r="B21" s="10">
        <v>686817</v>
      </c>
      <c r="C21" s="10">
        <v>846571</v>
      </c>
      <c r="D21" s="10">
        <v>367</v>
      </c>
      <c r="E21" s="10">
        <v>0.5</v>
      </c>
      <c r="F21" s="8" t="s">
        <v>15</v>
      </c>
      <c r="G21" s="9">
        <v>5.8000000000000003E-2</v>
      </c>
      <c r="H21" s="9" t="s">
        <v>273</v>
      </c>
      <c r="I21" s="9">
        <v>2.7E-2</v>
      </c>
      <c r="J21" s="9">
        <v>5.0999999999999996</v>
      </c>
      <c r="K21" s="9">
        <v>0.4</v>
      </c>
      <c r="L21" s="9">
        <v>2</v>
      </c>
      <c r="M21" s="9">
        <v>1.0999999999999999E-2</v>
      </c>
      <c r="N21" s="9">
        <v>0.04</v>
      </c>
      <c r="O21" s="9">
        <v>5.41</v>
      </c>
      <c r="P21" s="9">
        <v>0.08</v>
      </c>
      <c r="Q21" s="9">
        <v>0.09</v>
      </c>
      <c r="R21" s="9">
        <v>0.01</v>
      </c>
      <c r="S21" s="9">
        <v>13.7</v>
      </c>
      <c r="T21" s="9">
        <v>222</v>
      </c>
      <c r="U21" s="9">
        <v>390</v>
      </c>
      <c r="V21" s="9">
        <v>205</v>
      </c>
      <c r="W21" s="9">
        <v>12.5</v>
      </c>
      <c r="X21" s="9">
        <v>5</v>
      </c>
      <c r="Y21" s="9">
        <v>23.3</v>
      </c>
      <c r="Z21" s="9">
        <v>34.299999999999997</v>
      </c>
      <c r="AA21" s="9">
        <v>27.7</v>
      </c>
      <c r="AB21" s="9">
        <v>17.100000000000001</v>
      </c>
      <c r="AC21" s="9">
        <v>0.1</v>
      </c>
      <c r="AD21" s="9">
        <v>15.7</v>
      </c>
      <c r="AE21" s="9">
        <v>10.1</v>
      </c>
      <c r="AF21" s="9">
        <v>6.2</v>
      </c>
      <c r="AG21" s="9">
        <v>3.25</v>
      </c>
      <c r="AH21" s="9">
        <v>9.1999999999999993</v>
      </c>
      <c r="AI21" s="9">
        <v>0.3</v>
      </c>
      <c r="AJ21" s="9">
        <v>2.82</v>
      </c>
      <c r="AK21" s="9">
        <v>6.3E-2</v>
      </c>
      <c r="AL21" s="9">
        <v>0.12</v>
      </c>
      <c r="AM21" s="9">
        <v>1.62</v>
      </c>
      <c r="AN21" s="9">
        <v>0.21</v>
      </c>
      <c r="AO21" s="9">
        <v>0.15</v>
      </c>
      <c r="AP21" s="9">
        <v>0.76</v>
      </c>
      <c r="AQ21" s="9">
        <v>36.9</v>
      </c>
      <c r="AR21" s="9">
        <v>12</v>
      </c>
      <c r="AS21" s="9">
        <v>54</v>
      </c>
      <c r="AT21" s="9" t="s">
        <v>277</v>
      </c>
      <c r="AU21" s="9">
        <v>2.4</v>
      </c>
      <c r="AV21" s="9">
        <v>8.24</v>
      </c>
      <c r="AW21" s="9">
        <v>1.6</v>
      </c>
      <c r="AX21" s="9">
        <v>1.2</v>
      </c>
      <c r="AY21" s="9">
        <v>0.3</v>
      </c>
      <c r="AZ21" s="9">
        <v>1.6</v>
      </c>
      <c r="BA21" s="9">
        <v>0.2</v>
      </c>
      <c r="BB21" s="9">
        <v>1</v>
      </c>
      <c r="BC21" s="9">
        <v>0.2</v>
      </c>
      <c r="BD21" s="9">
        <v>0.6</v>
      </c>
      <c r="BE21" s="9" t="s">
        <v>274</v>
      </c>
      <c r="BF21" s="9">
        <v>0.6</v>
      </c>
      <c r="BG21" s="9" t="s">
        <v>274</v>
      </c>
      <c r="BH21" s="9">
        <v>2.6</v>
      </c>
      <c r="BI21" s="9">
        <v>0.69</v>
      </c>
      <c r="BJ21" s="9" t="s">
        <v>274</v>
      </c>
      <c r="BK21" s="9" t="s">
        <v>276</v>
      </c>
      <c r="BL21" s="9">
        <v>0.7</v>
      </c>
      <c r="BM21" s="9">
        <v>0.14000000000000001</v>
      </c>
      <c r="BN21" s="9">
        <v>24.5</v>
      </c>
      <c r="BO21" s="9">
        <v>14.7</v>
      </c>
      <c r="BP21" s="9">
        <v>2.2000000000000002</v>
      </c>
      <c r="BQ21" s="9">
        <v>70</v>
      </c>
    </row>
    <row r="22" spans="1:69" x14ac:dyDescent="0.3">
      <c r="A22" s="6">
        <f t="shared" si="1"/>
        <v>16</v>
      </c>
      <c r="B22" s="10">
        <v>686810</v>
      </c>
      <c r="C22" s="10">
        <v>846572</v>
      </c>
      <c r="D22" s="10">
        <v>366</v>
      </c>
      <c r="E22" s="10">
        <v>0.5</v>
      </c>
      <c r="F22" s="8" t="s">
        <v>16</v>
      </c>
      <c r="G22" s="9">
        <v>5.1999999999999998E-2</v>
      </c>
      <c r="H22" s="9" t="s">
        <v>273</v>
      </c>
      <c r="I22" s="9">
        <v>1.7999999999999999E-2</v>
      </c>
      <c r="J22" s="9">
        <v>4</v>
      </c>
      <c r="K22" s="9">
        <v>0.3</v>
      </c>
      <c r="L22" s="9">
        <v>2</v>
      </c>
      <c r="M22" s="9">
        <v>1.0999999999999999E-2</v>
      </c>
      <c r="N22" s="9">
        <v>0.03</v>
      </c>
      <c r="O22" s="9">
        <v>4.93</v>
      </c>
      <c r="P22" s="9">
        <v>0.08</v>
      </c>
      <c r="Q22" s="9">
        <v>7.0000000000000007E-2</v>
      </c>
      <c r="R22" s="9">
        <v>0.02</v>
      </c>
      <c r="S22" s="9">
        <v>12.1</v>
      </c>
      <c r="T22" s="9">
        <v>175</v>
      </c>
      <c r="U22" s="9">
        <v>269</v>
      </c>
      <c r="V22" s="9">
        <v>163</v>
      </c>
      <c r="W22" s="9">
        <v>10.199999999999999</v>
      </c>
      <c r="X22" s="9">
        <v>4.2</v>
      </c>
      <c r="Y22" s="9">
        <v>19.399999999999999</v>
      </c>
      <c r="Z22" s="9">
        <v>24.5</v>
      </c>
      <c r="AA22" s="9">
        <v>23.7</v>
      </c>
      <c r="AB22" s="9">
        <v>15.2</v>
      </c>
      <c r="AC22" s="9" t="s">
        <v>274</v>
      </c>
      <c r="AD22" s="9">
        <v>11.8</v>
      </c>
      <c r="AE22" s="9">
        <v>8.3000000000000007</v>
      </c>
      <c r="AF22" s="9">
        <v>5.0999999999999996</v>
      </c>
      <c r="AG22" s="9">
        <v>3.98</v>
      </c>
      <c r="AH22" s="9">
        <v>7.3</v>
      </c>
      <c r="AI22" s="9">
        <v>0.2</v>
      </c>
      <c r="AJ22" s="9">
        <v>2.67</v>
      </c>
      <c r="AK22" s="9">
        <v>3.9E-2</v>
      </c>
      <c r="AL22" s="9">
        <v>0.09</v>
      </c>
      <c r="AM22" s="9">
        <v>1.43</v>
      </c>
      <c r="AN22" s="9">
        <v>0.24</v>
      </c>
      <c r="AO22" s="9">
        <v>0.12</v>
      </c>
      <c r="AP22" s="9">
        <v>0.56999999999999995</v>
      </c>
      <c r="AQ22" s="9">
        <v>32.299999999999997</v>
      </c>
      <c r="AR22" s="9">
        <v>13.7</v>
      </c>
      <c r="AS22" s="9">
        <v>39.200000000000003</v>
      </c>
      <c r="AT22" s="9">
        <v>0.9</v>
      </c>
      <c r="AU22" s="9">
        <v>2.7</v>
      </c>
      <c r="AV22" s="9">
        <v>9.74</v>
      </c>
      <c r="AW22" s="9">
        <v>2</v>
      </c>
      <c r="AX22" s="9">
        <v>0.9</v>
      </c>
      <c r="AY22" s="9">
        <v>0.3</v>
      </c>
      <c r="AZ22" s="9">
        <v>1.6</v>
      </c>
      <c r="BA22" s="9">
        <v>0.2</v>
      </c>
      <c r="BB22" s="9">
        <v>1.1000000000000001</v>
      </c>
      <c r="BC22" s="9">
        <v>0.2</v>
      </c>
      <c r="BD22" s="9">
        <v>0.5</v>
      </c>
      <c r="BE22" s="9" t="s">
        <v>274</v>
      </c>
      <c r="BF22" s="9">
        <v>0.5</v>
      </c>
      <c r="BG22" s="9" t="s">
        <v>274</v>
      </c>
      <c r="BH22" s="9">
        <v>0.2</v>
      </c>
      <c r="BI22" s="9" t="s">
        <v>275</v>
      </c>
      <c r="BJ22" s="9">
        <v>0.1</v>
      </c>
      <c r="BK22" s="9" t="s">
        <v>276</v>
      </c>
      <c r="BL22" s="9">
        <v>1.1000000000000001</v>
      </c>
      <c r="BM22" s="9">
        <v>0.1</v>
      </c>
      <c r="BN22" s="9">
        <v>19.600000000000001</v>
      </c>
      <c r="BO22" s="9">
        <v>13</v>
      </c>
      <c r="BP22" s="9">
        <v>2.1</v>
      </c>
      <c r="BQ22" s="9">
        <v>100</v>
      </c>
    </row>
    <row r="23" spans="1:69" ht="15.75" customHeight="1" x14ac:dyDescent="0.3">
      <c r="A23" s="6">
        <f t="shared" si="1"/>
        <v>17</v>
      </c>
      <c r="B23" s="10">
        <v>686809</v>
      </c>
      <c r="C23" s="10">
        <v>846572</v>
      </c>
      <c r="D23" s="10">
        <v>366</v>
      </c>
      <c r="E23" s="10">
        <v>0.5</v>
      </c>
      <c r="F23" s="8" t="s">
        <v>17</v>
      </c>
      <c r="G23" s="9">
        <v>7.3999999999999996E-2</v>
      </c>
      <c r="H23" s="9" t="s">
        <v>273</v>
      </c>
      <c r="I23" s="9">
        <v>2.7E-2</v>
      </c>
      <c r="J23" s="9">
        <v>5.5</v>
      </c>
      <c r="K23" s="9">
        <v>0.5</v>
      </c>
      <c r="L23" s="9">
        <v>3</v>
      </c>
      <c r="M23" s="9">
        <v>1.7000000000000001E-2</v>
      </c>
      <c r="N23" s="9">
        <v>0.05</v>
      </c>
      <c r="O23" s="9">
        <v>6.41</v>
      </c>
      <c r="P23" s="9">
        <v>0.14000000000000001</v>
      </c>
      <c r="Q23" s="9">
        <v>0.09</v>
      </c>
      <c r="R23" s="9">
        <v>0.02</v>
      </c>
      <c r="S23" s="9">
        <v>14.8</v>
      </c>
      <c r="T23" s="9">
        <v>230</v>
      </c>
      <c r="U23" s="9">
        <v>396</v>
      </c>
      <c r="V23" s="9">
        <v>241</v>
      </c>
      <c r="W23" s="9">
        <v>12.4</v>
      </c>
      <c r="X23" s="9">
        <v>5.9</v>
      </c>
      <c r="Y23" s="9">
        <v>26.3</v>
      </c>
      <c r="Z23" s="9">
        <v>36</v>
      </c>
      <c r="AA23" s="9">
        <v>180</v>
      </c>
      <c r="AB23" s="9">
        <v>17.2</v>
      </c>
      <c r="AC23" s="9">
        <v>0.1</v>
      </c>
      <c r="AD23" s="9">
        <v>15.2</v>
      </c>
      <c r="AE23" s="9">
        <v>12.9</v>
      </c>
      <c r="AF23" s="9">
        <v>7.5</v>
      </c>
      <c r="AG23" s="9">
        <v>3.97</v>
      </c>
      <c r="AH23" s="9">
        <v>9.9</v>
      </c>
      <c r="AI23" s="9">
        <v>0.3</v>
      </c>
      <c r="AJ23" s="9">
        <v>4.08</v>
      </c>
      <c r="AK23" s="9">
        <v>6.7000000000000004E-2</v>
      </c>
      <c r="AL23" s="9">
        <v>0.11</v>
      </c>
      <c r="AM23" s="9">
        <v>1.52</v>
      </c>
      <c r="AN23" s="9">
        <v>0.36</v>
      </c>
      <c r="AO23" s="9">
        <v>0.17</v>
      </c>
      <c r="AP23" s="9">
        <v>0.89</v>
      </c>
      <c r="AQ23" s="9">
        <v>59.8</v>
      </c>
      <c r="AR23" s="9">
        <v>12.4</v>
      </c>
      <c r="AS23" s="9">
        <v>43.2</v>
      </c>
      <c r="AT23" s="9">
        <v>0.14000000000000001</v>
      </c>
      <c r="AU23" s="9">
        <v>2.5</v>
      </c>
      <c r="AV23" s="9">
        <v>8.9700000000000006</v>
      </c>
      <c r="AW23" s="9">
        <v>2.2999999999999998</v>
      </c>
      <c r="AX23" s="9">
        <v>1.1000000000000001</v>
      </c>
      <c r="AY23" s="9">
        <v>0.3</v>
      </c>
      <c r="AZ23" s="9">
        <v>1.7</v>
      </c>
      <c r="BA23" s="9">
        <v>0.2</v>
      </c>
      <c r="BB23" s="9">
        <v>1.1000000000000001</v>
      </c>
      <c r="BC23" s="9">
        <v>0.2</v>
      </c>
      <c r="BD23" s="9">
        <v>0.6</v>
      </c>
      <c r="BE23" s="9" t="s">
        <v>274</v>
      </c>
      <c r="BF23" s="9">
        <v>0.6</v>
      </c>
      <c r="BG23" s="9" t="s">
        <v>274</v>
      </c>
      <c r="BH23" s="9">
        <v>0.1</v>
      </c>
      <c r="BI23" s="9" t="s">
        <v>275</v>
      </c>
      <c r="BJ23" s="9">
        <v>0.2</v>
      </c>
      <c r="BK23" s="9" t="s">
        <v>276</v>
      </c>
      <c r="BL23" s="9">
        <v>2</v>
      </c>
      <c r="BM23" s="9">
        <v>0.14000000000000001</v>
      </c>
      <c r="BN23" s="9">
        <v>23</v>
      </c>
      <c r="BO23" s="9">
        <v>15.2</v>
      </c>
      <c r="BP23" s="9">
        <v>2.2999999999999998</v>
      </c>
      <c r="BQ23" s="9">
        <v>120</v>
      </c>
    </row>
    <row r="24" spans="1:69" x14ac:dyDescent="0.3">
      <c r="A24" s="6">
        <f t="shared" si="1"/>
        <v>18</v>
      </c>
      <c r="B24" s="10">
        <v>686804</v>
      </c>
      <c r="C24" s="10">
        <v>846573</v>
      </c>
      <c r="D24" s="10">
        <v>367</v>
      </c>
      <c r="E24" s="10">
        <v>0.5</v>
      </c>
      <c r="F24" s="8" t="s">
        <v>18</v>
      </c>
      <c r="G24" s="9">
        <v>5.5E-2</v>
      </c>
      <c r="H24" s="9" t="s">
        <v>273</v>
      </c>
      <c r="I24" s="9">
        <v>1.2999999999999999E-2</v>
      </c>
      <c r="J24" s="9">
        <v>4.7</v>
      </c>
      <c r="K24" s="9">
        <v>0.4</v>
      </c>
      <c r="L24" s="9">
        <v>2</v>
      </c>
      <c r="M24" s="9">
        <v>1.2E-2</v>
      </c>
      <c r="N24" s="9">
        <v>0.03</v>
      </c>
      <c r="O24" s="9">
        <v>5.97</v>
      </c>
      <c r="P24" s="9">
        <v>0.1</v>
      </c>
      <c r="Q24" s="9">
        <v>7.0000000000000007E-2</v>
      </c>
      <c r="R24" s="9">
        <v>0.01</v>
      </c>
      <c r="S24" s="9">
        <v>12.5</v>
      </c>
      <c r="T24" s="9">
        <v>153</v>
      </c>
      <c r="U24" s="9">
        <v>165</v>
      </c>
      <c r="V24" s="9">
        <v>121</v>
      </c>
      <c r="W24" s="9">
        <v>9.17</v>
      </c>
      <c r="X24" s="9">
        <v>3.8</v>
      </c>
      <c r="Y24" s="9">
        <v>20.2</v>
      </c>
      <c r="Z24" s="9">
        <v>22.8</v>
      </c>
      <c r="AA24" s="9">
        <v>19.7</v>
      </c>
      <c r="AB24" s="9">
        <v>17</v>
      </c>
      <c r="AC24" s="9" t="s">
        <v>274</v>
      </c>
      <c r="AD24" s="9">
        <v>8.4</v>
      </c>
      <c r="AE24" s="9">
        <v>8.8000000000000007</v>
      </c>
      <c r="AF24" s="9">
        <v>4.7</v>
      </c>
      <c r="AG24" s="9">
        <v>5.39</v>
      </c>
      <c r="AH24" s="9">
        <v>4.5999999999999996</v>
      </c>
      <c r="AI24" s="9" t="s">
        <v>274</v>
      </c>
      <c r="AJ24" s="9">
        <v>2.2799999999999998</v>
      </c>
      <c r="AK24" s="9">
        <v>0.02</v>
      </c>
      <c r="AL24" s="9">
        <v>0.09</v>
      </c>
      <c r="AM24" s="9">
        <v>1.63</v>
      </c>
      <c r="AN24" s="9">
        <v>0.14000000000000001</v>
      </c>
      <c r="AO24" s="9">
        <v>0.06</v>
      </c>
      <c r="AP24" s="9">
        <v>0.67</v>
      </c>
      <c r="AQ24" s="9">
        <v>39.1</v>
      </c>
      <c r="AR24" s="9">
        <v>18.2</v>
      </c>
      <c r="AS24" s="9">
        <v>43.9</v>
      </c>
      <c r="AT24" s="9" t="s">
        <v>277</v>
      </c>
      <c r="AU24" s="9">
        <v>3.8</v>
      </c>
      <c r="AV24" s="9">
        <v>13.9</v>
      </c>
      <c r="AW24" s="9">
        <v>2.2999999999999998</v>
      </c>
      <c r="AX24" s="9">
        <v>0.5</v>
      </c>
      <c r="AY24" s="9">
        <v>0.4</v>
      </c>
      <c r="AZ24" s="9">
        <v>2.2000000000000002</v>
      </c>
      <c r="BA24" s="9">
        <v>0.3</v>
      </c>
      <c r="BB24" s="9">
        <v>1.2</v>
      </c>
      <c r="BC24" s="9">
        <v>0.2</v>
      </c>
      <c r="BD24" s="9">
        <v>0.7</v>
      </c>
      <c r="BE24" s="9" t="s">
        <v>274</v>
      </c>
      <c r="BF24" s="9">
        <v>0.6</v>
      </c>
      <c r="BG24" s="9" t="s">
        <v>274</v>
      </c>
      <c r="BH24" s="9">
        <v>0.1</v>
      </c>
      <c r="BI24" s="9" t="s">
        <v>275</v>
      </c>
      <c r="BJ24" s="9" t="s">
        <v>274</v>
      </c>
      <c r="BK24" s="9" t="s">
        <v>276</v>
      </c>
      <c r="BL24" s="9" t="s">
        <v>279</v>
      </c>
      <c r="BM24" s="9">
        <v>0.11</v>
      </c>
      <c r="BN24" s="9">
        <v>19</v>
      </c>
      <c r="BO24" s="9">
        <v>13.2</v>
      </c>
      <c r="BP24" s="9">
        <v>2.2000000000000002</v>
      </c>
      <c r="BQ24" s="9">
        <v>50</v>
      </c>
    </row>
    <row r="25" spans="1:69" x14ac:dyDescent="0.3">
      <c r="A25" s="6">
        <f t="shared" si="1"/>
        <v>19</v>
      </c>
      <c r="B25" s="10">
        <v>686803</v>
      </c>
      <c r="C25" s="10">
        <v>846573</v>
      </c>
      <c r="D25" s="10">
        <v>367</v>
      </c>
      <c r="E25" s="10">
        <v>0.5</v>
      </c>
      <c r="F25" s="8" t="s">
        <v>19</v>
      </c>
      <c r="G25" s="9">
        <v>6.0999999999999999E-2</v>
      </c>
      <c r="H25" s="9" t="s">
        <v>273</v>
      </c>
      <c r="I25" s="9">
        <v>2.4E-2</v>
      </c>
      <c r="J25" s="9">
        <v>4.7</v>
      </c>
      <c r="K25" s="9">
        <v>0.5</v>
      </c>
      <c r="L25" s="9">
        <v>2</v>
      </c>
      <c r="M25" s="9">
        <v>1.2E-2</v>
      </c>
      <c r="N25" s="9">
        <v>0.04</v>
      </c>
      <c r="O25" s="9">
        <v>5.12</v>
      </c>
      <c r="P25" s="9">
        <v>0.09</v>
      </c>
      <c r="Q25" s="9">
        <v>0.09</v>
      </c>
      <c r="R25" s="9">
        <v>0.03</v>
      </c>
      <c r="S25" s="9">
        <v>14.9</v>
      </c>
      <c r="T25" s="9">
        <v>211</v>
      </c>
      <c r="U25" s="9">
        <v>284</v>
      </c>
      <c r="V25" s="9">
        <v>215</v>
      </c>
      <c r="W25" s="9">
        <v>11.7</v>
      </c>
      <c r="X25" s="9">
        <v>5.2</v>
      </c>
      <c r="Y25" s="9">
        <v>22.1</v>
      </c>
      <c r="Z25" s="9">
        <v>32.799999999999997</v>
      </c>
      <c r="AA25" s="9">
        <v>24.3</v>
      </c>
      <c r="AB25" s="9">
        <v>15.8</v>
      </c>
      <c r="AC25" s="9">
        <v>0.1</v>
      </c>
      <c r="AD25" s="9">
        <v>13.2</v>
      </c>
      <c r="AE25" s="9">
        <v>9.9</v>
      </c>
      <c r="AF25" s="9">
        <v>7.2</v>
      </c>
      <c r="AG25" s="9">
        <v>4.34</v>
      </c>
      <c r="AH25" s="9">
        <v>6.9</v>
      </c>
      <c r="AI25" s="9">
        <v>0.2</v>
      </c>
      <c r="AJ25" s="9">
        <v>3.17</v>
      </c>
      <c r="AK25" s="9">
        <v>4.2999999999999997E-2</v>
      </c>
      <c r="AL25" s="9">
        <v>0.11</v>
      </c>
      <c r="AM25" s="9">
        <v>1.44</v>
      </c>
      <c r="AN25" s="9">
        <v>0.3</v>
      </c>
      <c r="AO25" s="9">
        <v>0.08</v>
      </c>
      <c r="AP25" s="9">
        <v>0.73</v>
      </c>
      <c r="AQ25" s="9">
        <v>45.4</v>
      </c>
      <c r="AR25" s="9">
        <v>13.2</v>
      </c>
      <c r="AS25" s="9">
        <v>48.1</v>
      </c>
      <c r="AT25" s="9">
        <v>0.25</v>
      </c>
      <c r="AU25" s="9">
        <v>2.6</v>
      </c>
      <c r="AV25" s="9">
        <v>9.17</v>
      </c>
      <c r="AW25" s="9">
        <v>2</v>
      </c>
      <c r="AX25" s="9">
        <v>0.7</v>
      </c>
      <c r="AY25" s="9">
        <v>0.4</v>
      </c>
      <c r="AZ25" s="9">
        <v>1.9</v>
      </c>
      <c r="BA25" s="9">
        <v>0.2</v>
      </c>
      <c r="BB25" s="9">
        <v>1.2</v>
      </c>
      <c r="BC25" s="9">
        <v>0.2</v>
      </c>
      <c r="BD25" s="9">
        <v>0.6</v>
      </c>
      <c r="BE25" s="9">
        <v>0.1</v>
      </c>
      <c r="BF25" s="9">
        <v>0.7</v>
      </c>
      <c r="BG25" s="9" t="s">
        <v>274</v>
      </c>
      <c r="BH25" s="9" t="s">
        <v>274</v>
      </c>
      <c r="BI25" s="9" t="s">
        <v>275</v>
      </c>
      <c r="BJ25" s="9" t="s">
        <v>274</v>
      </c>
      <c r="BK25" s="9" t="s">
        <v>276</v>
      </c>
      <c r="BL25" s="9">
        <v>2.1</v>
      </c>
      <c r="BM25" s="9">
        <v>0.12</v>
      </c>
      <c r="BN25" s="9">
        <v>23.3</v>
      </c>
      <c r="BO25" s="9">
        <v>12.7</v>
      </c>
      <c r="BP25" s="9">
        <v>2.4</v>
      </c>
      <c r="BQ25" s="9">
        <v>50</v>
      </c>
    </row>
    <row r="26" spans="1:69" x14ac:dyDescent="0.3">
      <c r="A26" s="6">
        <f t="shared" si="1"/>
        <v>20</v>
      </c>
      <c r="B26" s="10">
        <v>686802</v>
      </c>
      <c r="C26" s="10">
        <v>846574</v>
      </c>
      <c r="D26" s="10">
        <v>367</v>
      </c>
      <c r="E26" s="10">
        <v>0.5</v>
      </c>
      <c r="F26" s="8" t="s">
        <v>20</v>
      </c>
      <c r="G26" s="9">
        <v>6.0999999999999999E-2</v>
      </c>
      <c r="H26" s="9" t="s">
        <v>273</v>
      </c>
      <c r="I26" s="9">
        <v>0.02</v>
      </c>
      <c r="J26" s="9">
        <v>4.0999999999999996</v>
      </c>
      <c r="K26" s="9">
        <v>0.4</v>
      </c>
      <c r="L26" s="9">
        <v>2</v>
      </c>
      <c r="M26" s="9">
        <v>1.0999999999999999E-2</v>
      </c>
      <c r="N26" s="9">
        <v>0.03</v>
      </c>
      <c r="O26" s="9">
        <v>5.03</v>
      </c>
      <c r="P26" s="9">
        <v>0.09</v>
      </c>
      <c r="Q26" s="9">
        <v>7.0000000000000007E-2</v>
      </c>
      <c r="R26" s="9">
        <v>0.02</v>
      </c>
      <c r="S26" s="9">
        <v>13.2</v>
      </c>
      <c r="T26" s="9">
        <v>179</v>
      </c>
      <c r="U26" s="9">
        <v>227</v>
      </c>
      <c r="V26" s="9">
        <v>185</v>
      </c>
      <c r="W26" s="9">
        <v>10.8</v>
      </c>
      <c r="X26" s="9">
        <v>4.4000000000000004</v>
      </c>
      <c r="Y26" s="9">
        <v>19.899999999999999</v>
      </c>
      <c r="Z26" s="9">
        <v>26.6</v>
      </c>
      <c r="AA26" s="9">
        <v>22.2</v>
      </c>
      <c r="AB26" s="9">
        <v>15.3</v>
      </c>
      <c r="AC26" s="9">
        <v>0.1</v>
      </c>
      <c r="AD26" s="9">
        <v>10.8</v>
      </c>
      <c r="AE26" s="9">
        <v>8.4</v>
      </c>
      <c r="AF26" s="9">
        <v>6.5</v>
      </c>
      <c r="AG26" s="9">
        <v>5.61</v>
      </c>
      <c r="AH26" s="9">
        <v>6</v>
      </c>
      <c r="AI26" s="9">
        <v>0.2</v>
      </c>
      <c r="AJ26" s="9">
        <v>2.5</v>
      </c>
      <c r="AK26" s="9">
        <v>2.7E-2</v>
      </c>
      <c r="AL26" s="9">
        <v>0.1</v>
      </c>
      <c r="AM26" s="9">
        <v>1.45</v>
      </c>
      <c r="AN26" s="9">
        <v>0.18</v>
      </c>
      <c r="AO26" s="9">
        <v>0.1</v>
      </c>
      <c r="AP26" s="9">
        <v>0.66</v>
      </c>
      <c r="AQ26" s="9">
        <v>44</v>
      </c>
      <c r="AR26" s="9">
        <v>17.3</v>
      </c>
      <c r="AS26" s="9">
        <v>44.5</v>
      </c>
      <c r="AT26" s="9">
        <v>0.11</v>
      </c>
      <c r="AU26" s="9">
        <v>3.6</v>
      </c>
      <c r="AV26" s="9">
        <v>13.1</v>
      </c>
      <c r="AW26" s="9">
        <v>2.4</v>
      </c>
      <c r="AX26" s="9">
        <v>0.5</v>
      </c>
      <c r="AY26" s="9">
        <v>0.4</v>
      </c>
      <c r="AZ26" s="9">
        <v>2</v>
      </c>
      <c r="BA26" s="9">
        <v>0.3</v>
      </c>
      <c r="BB26" s="9">
        <v>1.5</v>
      </c>
      <c r="BC26" s="9">
        <v>0.3</v>
      </c>
      <c r="BD26" s="9">
        <v>0.8</v>
      </c>
      <c r="BE26" s="9">
        <v>0.1</v>
      </c>
      <c r="BF26" s="9">
        <v>0.7</v>
      </c>
      <c r="BG26" s="9">
        <v>0.1</v>
      </c>
      <c r="BH26" s="9">
        <v>0.1</v>
      </c>
      <c r="BI26" s="9" t="s">
        <v>275</v>
      </c>
      <c r="BJ26" s="9" t="s">
        <v>274</v>
      </c>
      <c r="BK26" s="9" t="s">
        <v>276</v>
      </c>
      <c r="BL26" s="9">
        <v>0.8</v>
      </c>
      <c r="BM26" s="9">
        <v>0.11</v>
      </c>
      <c r="BN26" s="9">
        <v>22</v>
      </c>
      <c r="BO26" s="9">
        <v>12.9</v>
      </c>
      <c r="BP26" s="9">
        <v>2.2000000000000002</v>
      </c>
      <c r="BQ26" s="9">
        <v>80</v>
      </c>
    </row>
    <row r="27" spans="1:69" x14ac:dyDescent="0.3">
      <c r="A27" s="6">
        <f t="shared" si="1"/>
        <v>21</v>
      </c>
      <c r="B27" s="10">
        <v>686801</v>
      </c>
      <c r="C27" s="10">
        <v>846574</v>
      </c>
      <c r="D27" s="10">
        <v>366</v>
      </c>
      <c r="E27" s="10">
        <v>0.5</v>
      </c>
      <c r="F27" s="8" t="s">
        <v>21</v>
      </c>
      <c r="G27" s="9">
        <v>5.5E-2</v>
      </c>
      <c r="H27" s="9" t="s">
        <v>273</v>
      </c>
      <c r="I27" s="9">
        <v>2.5000000000000001E-2</v>
      </c>
      <c r="J27" s="9">
        <v>4.0999999999999996</v>
      </c>
      <c r="K27" s="9">
        <v>0.5</v>
      </c>
      <c r="L27" s="9">
        <v>2</v>
      </c>
      <c r="M27" s="9">
        <v>1.2E-2</v>
      </c>
      <c r="N27" s="9">
        <v>0.03</v>
      </c>
      <c r="O27" s="9">
        <v>4.9800000000000004</v>
      </c>
      <c r="P27" s="9">
        <v>0.09</v>
      </c>
      <c r="Q27" s="9">
        <v>7.0000000000000007E-2</v>
      </c>
      <c r="R27" s="9">
        <v>0.02</v>
      </c>
      <c r="S27" s="9">
        <v>14.6</v>
      </c>
      <c r="T27" s="9">
        <v>183</v>
      </c>
      <c r="U27" s="9">
        <v>261</v>
      </c>
      <c r="V27" s="9">
        <v>162</v>
      </c>
      <c r="W27" s="9">
        <v>11.1</v>
      </c>
      <c r="X27" s="9">
        <v>4.7</v>
      </c>
      <c r="Y27" s="9">
        <v>20.2</v>
      </c>
      <c r="Z27" s="9">
        <v>27.3</v>
      </c>
      <c r="AA27" s="9">
        <v>25.3</v>
      </c>
      <c r="AB27" s="9">
        <v>15.6</v>
      </c>
      <c r="AC27" s="9">
        <v>0.1</v>
      </c>
      <c r="AD27" s="9">
        <v>12.8</v>
      </c>
      <c r="AE27" s="9">
        <v>8.3000000000000007</v>
      </c>
      <c r="AF27" s="9">
        <v>6.3</v>
      </c>
      <c r="AG27" s="9">
        <v>5.79</v>
      </c>
      <c r="AH27" s="9">
        <v>6.5</v>
      </c>
      <c r="AI27" s="9">
        <v>0.2</v>
      </c>
      <c r="AJ27" s="9">
        <v>2.5099999999999998</v>
      </c>
      <c r="AK27" s="9">
        <v>3.5999999999999997E-2</v>
      </c>
      <c r="AL27" s="9">
        <v>0.09</v>
      </c>
      <c r="AM27" s="9">
        <v>1.47</v>
      </c>
      <c r="AN27" s="9">
        <v>0.19</v>
      </c>
      <c r="AO27" s="9">
        <v>0.1</v>
      </c>
      <c r="AP27" s="9">
        <v>0.64</v>
      </c>
      <c r="AQ27" s="9">
        <v>41.1</v>
      </c>
      <c r="AR27" s="9">
        <v>17.600000000000001</v>
      </c>
      <c r="AS27" s="9">
        <v>45.2</v>
      </c>
      <c r="AT27" s="9" t="s">
        <v>277</v>
      </c>
      <c r="AU27" s="9">
        <v>3.6</v>
      </c>
      <c r="AV27" s="9">
        <v>13</v>
      </c>
      <c r="AW27" s="9">
        <v>2.6</v>
      </c>
      <c r="AX27" s="9">
        <v>0.8</v>
      </c>
      <c r="AY27" s="9">
        <v>0.4</v>
      </c>
      <c r="AZ27" s="9">
        <v>2.2000000000000002</v>
      </c>
      <c r="BA27" s="9">
        <v>0.3</v>
      </c>
      <c r="BB27" s="9">
        <v>1.6</v>
      </c>
      <c r="BC27" s="9">
        <v>0.3</v>
      </c>
      <c r="BD27" s="9">
        <v>0.9</v>
      </c>
      <c r="BE27" s="9">
        <v>0.1</v>
      </c>
      <c r="BF27" s="9">
        <v>0.9</v>
      </c>
      <c r="BG27" s="9">
        <v>0.1</v>
      </c>
      <c r="BH27" s="9" t="s">
        <v>274</v>
      </c>
      <c r="BI27" s="9" t="s">
        <v>275</v>
      </c>
      <c r="BJ27" s="9" t="s">
        <v>274</v>
      </c>
      <c r="BK27" s="9" t="s">
        <v>276</v>
      </c>
      <c r="BL27" s="9">
        <v>4.5</v>
      </c>
      <c r="BM27" s="9">
        <v>0.1</v>
      </c>
      <c r="BN27" s="9">
        <v>21.9</v>
      </c>
      <c r="BO27" s="9">
        <v>13</v>
      </c>
      <c r="BP27" s="9">
        <v>2.4</v>
      </c>
      <c r="BQ27" s="9">
        <v>60</v>
      </c>
    </row>
    <row r="28" spans="1:69" x14ac:dyDescent="0.3">
      <c r="A28" s="6">
        <f t="shared" si="1"/>
        <v>22</v>
      </c>
      <c r="B28" s="10">
        <v>687115</v>
      </c>
      <c r="C28" s="10">
        <v>846600</v>
      </c>
      <c r="D28" s="10">
        <v>379</v>
      </c>
      <c r="E28" s="10">
        <v>0.5</v>
      </c>
      <c r="F28" s="8" t="s">
        <v>22</v>
      </c>
      <c r="G28" s="9">
        <v>0.105</v>
      </c>
      <c r="H28" s="9" t="s">
        <v>273</v>
      </c>
      <c r="I28" s="9">
        <v>3.3000000000000002E-2</v>
      </c>
      <c r="J28" s="9">
        <v>2.2999999999999998</v>
      </c>
      <c r="K28" s="9">
        <v>0.4</v>
      </c>
      <c r="L28" s="9">
        <v>3</v>
      </c>
      <c r="M28" s="9">
        <v>1.4E-2</v>
      </c>
      <c r="N28" s="9">
        <v>0.03</v>
      </c>
      <c r="O28" s="9">
        <v>5.0999999999999996</v>
      </c>
      <c r="P28" s="9">
        <v>0.1</v>
      </c>
      <c r="Q28" s="9">
        <v>0.02</v>
      </c>
      <c r="R28" s="9">
        <v>0.06</v>
      </c>
      <c r="S28" s="9">
        <v>13</v>
      </c>
      <c r="T28" s="9">
        <v>88</v>
      </c>
      <c r="U28" s="9">
        <v>88</v>
      </c>
      <c r="V28" s="9">
        <v>189</v>
      </c>
      <c r="W28" s="9">
        <v>5.07</v>
      </c>
      <c r="X28" s="9">
        <v>3.1</v>
      </c>
      <c r="Y28" s="9">
        <v>12.3</v>
      </c>
      <c r="Z28" s="9">
        <v>29.4</v>
      </c>
      <c r="AA28" s="9">
        <v>17.2</v>
      </c>
      <c r="AB28" s="9">
        <v>12.3</v>
      </c>
      <c r="AC28" s="9" t="s">
        <v>274</v>
      </c>
      <c r="AD28" s="9">
        <v>4.0999999999999996</v>
      </c>
      <c r="AE28" s="9">
        <v>4</v>
      </c>
      <c r="AF28" s="9">
        <v>19.7</v>
      </c>
      <c r="AG28" s="9">
        <v>6.41</v>
      </c>
      <c r="AH28" s="9">
        <v>2.2999999999999998</v>
      </c>
      <c r="AI28" s="9">
        <v>0.2</v>
      </c>
      <c r="AJ28" s="9">
        <v>0.95</v>
      </c>
      <c r="AK28" s="9">
        <v>2.9000000000000001E-2</v>
      </c>
      <c r="AL28" s="9">
        <v>0.05</v>
      </c>
      <c r="AM28" s="9">
        <v>1.0900000000000001</v>
      </c>
      <c r="AN28" s="9">
        <v>0.06</v>
      </c>
      <c r="AO28" s="9">
        <v>0.03</v>
      </c>
      <c r="AP28" s="9">
        <v>0.13</v>
      </c>
      <c r="AQ28" s="9">
        <v>87</v>
      </c>
      <c r="AR28" s="9">
        <v>22.3</v>
      </c>
      <c r="AS28" s="9">
        <v>85.9</v>
      </c>
      <c r="AT28" s="9">
        <v>0.47</v>
      </c>
      <c r="AU28" s="9">
        <v>4.5</v>
      </c>
      <c r="AV28" s="9">
        <v>16</v>
      </c>
      <c r="AW28" s="9">
        <v>3.1</v>
      </c>
      <c r="AX28" s="9" t="s">
        <v>274</v>
      </c>
      <c r="AY28" s="9">
        <v>0.5</v>
      </c>
      <c r="AZ28" s="9">
        <v>3</v>
      </c>
      <c r="BA28" s="9">
        <v>0.4</v>
      </c>
      <c r="BB28" s="9">
        <v>1.9</v>
      </c>
      <c r="BC28" s="9">
        <v>0.3</v>
      </c>
      <c r="BD28" s="9">
        <v>0.9</v>
      </c>
      <c r="BE28" s="9">
        <v>0.1</v>
      </c>
      <c r="BF28" s="9">
        <v>0.8</v>
      </c>
      <c r="BG28" s="9">
        <v>0.1</v>
      </c>
      <c r="BH28" s="9">
        <v>0.1</v>
      </c>
      <c r="BI28" s="9" t="s">
        <v>275</v>
      </c>
      <c r="BJ28" s="9" t="s">
        <v>274</v>
      </c>
      <c r="BK28" s="9" t="s">
        <v>276</v>
      </c>
      <c r="BL28" s="9">
        <v>1.2</v>
      </c>
      <c r="BM28" s="9">
        <v>0.04</v>
      </c>
      <c r="BN28" s="9">
        <v>12.2</v>
      </c>
      <c r="BO28" s="9">
        <v>10.9</v>
      </c>
      <c r="BP28" s="9">
        <v>0.8</v>
      </c>
      <c r="BQ28" s="9">
        <v>60</v>
      </c>
    </row>
    <row r="29" spans="1:69" x14ac:dyDescent="0.3">
      <c r="A29" s="6">
        <f t="shared" si="1"/>
        <v>23</v>
      </c>
      <c r="B29" s="10">
        <v>687115</v>
      </c>
      <c r="C29" s="10">
        <v>846601</v>
      </c>
      <c r="D29" s="10">
        <v>379</v>
      </c>
      <c r="E29" s="10">
        <v>0.5</v>
      </c>
      <c r="F29" s="8" t="s">
        <v>24</v>
      </c>
      <c r="G29" s="9">
        <v>0.122</v>
      </c>
      <c r="H29" s="9" t="s">
        <v>273</v>
      </c>
      <c r="I29" s="9">
        <v>3.5999999999999997E-2</v>
      </c>
      <c r="J29" s="9">
        <v>3</v>
      </c>
      <c r="K29" s="9">
        <v>0.4</v>
      </c>
      <c r="L29" s="9">
        <v>4</v>
      </c>
      <c r="M29" s="9">
        <v>1.7000000000000001E-2</v>
      </c>
      <c r="N29" s="9">
        <v>0.04</v>
      </c>
      <c r="O29" s="9">
        <v>5.75</v>
      </c>
      <c r="P29" s="9">
        <v>0.13</v>
      </c>
      <c r="Q29" s="9">
        <v>0.03</v>
      </c>
      <c r="R29" s="9">
        <v>0.08</v>
      </c>
      <c r="S29" s="9">
        <v>13.8</v>
      </c>
      <c r="T29" s="9">
        <v>104</v>
      </c>
      <c r="U29" s="9">
        <v>125</v>
      </c>
      <c r="V29" s="9">
        <v>255</v>
      </c>
      <c r="W29" s="9">
        <v>5.7</v>
      </c>
      <c r="X29" s="9">
        <v>4.7</v>
      </c>
      <c r="Y29" s="9">
        <v>18.399999999999999</v>
      </c>
      <c r="Z29" s="9">
        <v>34.799999999999997</v>
      </c>
      <c r="AA29" s="9">
        <v>24.8</v>
      </c>
      <c r="AB29" s="9">
        <v>13.1</v>
      </c>
      <c r="AC29" s="9" t="s">
        <v>274</v>
      </c>
      <c r="AD29" s="9">
        <v>4.5</v>
      </c>
      <c r="AE29" s="9">
        <v>5.7</v>
      </c>
      <c r="AF29" s="9">
        <v>18.399999999999999</v>
      </c>
      <c r="AG29" s="9">
        <v>6.4</v>
      </c>
      <c r="AH29" s="9">
        <v>3.5</v>
      </c>
      <c r="AI29" s="9">
        <v>0.4</v>
      </c>
      <c r="AJ29" s="9">
        <v>1.79</v>
      </c>
      <c r="AK29" s="9">
        <v>4.5999999999999999E-2</v>
      </c>
      <c r="AL29" s="9">
        <v>0.06</v>
      </c>
      <c r="AM29" s="9">
        <v>1.05</v>
      </c>
      <c r="AN29" s="9">
        <v>0.11</v>
      </c>
      <c r="AO29" s="9" t="s">
        <v>278</v>
      </c>
      <c r="AP29" s="9">
        <v>0.19</v>
      </c>
      <c r="AQ29" s="9">
        <v>106</v>
      </c>
      <c r="AR29" s="9">
        <v>20.2</v>
      </c>
      <c r="AS29" s="9">
        <v>80</v>
      </c>
      <c r="AT29" s="9">
        <v>0.27</v>
      </c>
      <c r="AU29" s="9">
        <v>4.0999999999999996</v>
      </c>
      <c r="AV29" s="9">
        <v>14.4</v>
      </c>
      <c r="AW29" s="9">
        <v>2.9</v>
      </c>
      <c r="AX29" s="9" t="s">
        <v>274</v>
      </c>
      <c r="AY29" s="9">
        <v>0.5</v>
      </c>
      <c r="AZ29" s="9">
        <v>2.6</v>
      </c>
      <c r="BA29" s="9">
        <v>0.4</v>
      </c>
      <c r="BB29" s="9">
        <v>1.8</v>
      </c>
      <c r="BC29" s="9">
        <v>0.3</v>
      </c>
      <c r="BD29" s="9">
        <v>0.9</v>
      </c>
      <c r="BE29" s="9">
        <v>0.1</v>
      </c>
      <c r="BF29" s="9">
        <v>0.8</v>
      </c>
      <c r="BG29" s="9">
        <v>0.1</v>
      </c>
      <c r="BH29" s="9">
        <v>0.1</v>
      </c>
      <c r="BI29" s="9" t="s">
        <v>275</v>
      </c>
      <c r="BJ29" s="9" t="s">
        <v>274</v>
      </c>
      <c r="BK29" s="9" t="s">
        <v>276</v>
      </c>
      <c r="BL29" s="9">
        <v>11.2</v>
      </c>
      <c r="BM29" s="9">
        <v>0.05</v>
      </c>
      <c r="BN29" s="9">
        <v>11.7</v>
      </c>
      <c r="BO29" s="9">
        <v>9.8000000000000007</v>
      </c>
      <c r="BP29" s="9">
        <v>0.8</v>
      </c>
      <c r="BQ29" s="9">
        <v>40</v>
      </c>
    </row>
    <row r="30" spans="1:69" x14ac:dyDescent="0.3">
      <c r="A30" s="6">
        <f t="shared" si="1"/>
        <v>24</v>
      </c>
      <c r="B30" s="10">
        <v>687114</v>
      </c>
      <c r="C30" s="10">
        <v>846601</v>
      </c>
      <c r="D30" s="10">
        <v>379</v>
      </c>
      <c r="E30" s="10">
        <v>0.5</v>
      </c>
      <c r="F30" s="8" t="s">
        <v>26</v>
      </c>
      <c r="G30" s="9">
        <v>0.13400000000000001</v>
      </c>
      <c r="H30" s="9" t="s">
        <v>273</v>
      </c>
      <c r="I30" s="9">
        <v>4.2000000000000003E-2</v>
      </c>
      <c r="J30" s="9">
        <v>3.2</v>
      </c>
      <c r="K30" s="9">
        <v>0.4</v>
      </c>
      <c r="L30" s="9">
        <v>4</v>
      </c>
      <c r="M30" s="9">
        <v>2.8000000000000001E-2</v>
      </c>
      <c r="N30" s="9">
        <v>0.04</v>
      </c>
      <c r="O30" s="9">
        <v>5.66</v>
      </c>
      <c r="P30" s="9">
        <v>0.16</v>
      </c>
      <c r="Q30" s="9">
        <v>0.03</v>
      </c>
      <c r="R30" s="9">
        <v>7.0000000000000007E-2</v>
      </c>
      <c r="S30" s="9">
        <v>13.6</v>
      </c>
      <c r="T30" s="9">
        <v>96</v>
      </c>
      <c r="U30" s="9">
        <v>138</v>
      </c>
      <c r="V30" s="9">
        <v>268</v>
      </c>
      <c r="W30" s="9">
        <v>6.11</v>
      </c>
      <c r="X30" s="9">
        <v>4.5999999999999996</v>
      </c>
      <c r="Y30" s="9">
        <v>17.7</v>
      </c>
      <c r="Z30" s="9">
        <v>39.299999999999997</v>
      </c>
      <c r="AA30" s="9">
        <v>30</v>
      </c>
      <c r="AB30" s="9">
        <v>12.7</v>
      </c>
      <c r="AC30" s="9">
        <v>0.1</v>
      </c>
      <c r="AD30" s="9">
        <v>6.1</v>
      </c>
      <c r="AE30" s="9">
        <v>6.1</v>
      </c>
      <c r="AF30" s="9">
        <v>19.100000000000001</v>
      </c>
      <c r="AG30" s="9">
        <v>8.02</v>
      </c>
      <c r="AH30" s="9">
        <v>4.0999999999999996</v>
      </c>
      <c r="AI30" s="9">
        <v>0.3</v>
      </c>
      <c r="AJ30" s="9">
        <v>3.56</v>
      </c>
      <c r="AK30" s="9">
        <v>2.9000000000000001E-2</v>
      </c>
      <c r="AL30" s="9">
        <v>0.09</v>
      </c>
      <c r="AM30" s="9">
        <v>1.05</v>
      </c>
      <c r="AN30" s="9">
        <v>0.15</v>
      </c>
      <c r="AO30" s="9">
        <v>0.06</v>
      </c>
      <c r="AP30" s="9">
        <v>0.2</v>
      </c>
      <c r="AQ30" s="9">
        <v>113</v>
      </c>
      <c r="AR30" s="9">
        <v>20</v>
      </c>
      <c r="AS30" s="9">
        <v>77.099999999999994</v>
      </c>
      <c r="AT30" s="9" t="s">
        <v>277</v>
      </c>
      <c r="AU30" s="9">
        <v>4.4000000000000004</v>
      </c>
      <c r="AV30" s="9">
        <v>14.7</v>
      </c>
      <c r="AW30" s="9">
        <v>3.9</v>
      </c>
      <c r="AX30" s="9" t="s">
        <v>274</v>
      </c>
      <c r="AY30" s="9">
        <v>0.5</v>
      </c>
      <c r="AZ30" s="9">
        <v>3.1</v>
      </c>
      <c r="BA30" s="9">
        <v>0.4</v>
      </c>
      <c r="BB30" s="9">
        <v>2.4</v>
      </c>
      <c r="BC30" s="9">
        <v>0.5</v>
      </c>
      <c r="BD30" s="9">
        <v>1.4</v>
      </c>
      <c r="BE30" s="9">
        <v>0.2</v>
      </c>
      <c r="BF30" s="9">
        <v>1.3</v>
      </c>
      <c r="BG30" s="9">
        <v>0.2</v>
      </c>
      <c r="BH30" s="9" t="s">
        <v>274</v>
      </c>
      <c r="BI30" s="9" t="s">
        <v>275</v>
      </c>
      <c r="BJ30" s="9" t="s">
        <v>274</v>
      </c>
      <c r="BK30" s="9" t="s">
        <v>276</v>
      </c>
      <c r="BL30" s="9" t="s">
        <v>279</v>
      </c>
      <c r="BM30" s="9">
        <v>0.05</v>
      </c>
      <c r="BN30" s="9">
        <v>11.5</v>
      </c>
      <c r="BO30" s="9">
        <v>9.4</v>
      </c>
      <c r="BP30" s="9">
        <v>0.8</v>
      </c>
      <c r="BQ30" s="9">
        <v>40</v>
      </c>
    </row>
    <row r="31" spans="1:69" x14ac:dyDescent="0.3">
      <c r="A31" s="6">
        <f t="shared" si="1"/>
        <v>25</v>
      </c>
      <c r="B31" s="10">
        <v>687114</v>
      </c>
      <c r="C31" s="10">
        <v>846600</v>
      </c>
      <c r="D31" s="10">
        <v>379</v>
      </c>
      <c r="E31" s="10">
        <v>0.5</v>
      </c>
      <c r="F31" s="8" t="s">
        <v>25</v>
      </c>
      <c r="G31" s="9">
        <v>0.11</v>
      </c>
      <c r="H31" s="9" t="s">
        <v>273</v>
      </c>
      <c r="I31" s="9">
        <v>3.3000000000000002E-2</v>
      </c>
      <c r="J31" s="9">
        <v>1.8</v>
      </c>
      <c r="K31" s="9">
        <v>0.2</v>
      </c>
      <c r="L31" s="9">
        <v>2</v>
      </c>
      <c r="M31" s="9">
        <v>1.2E-2</v>
      </c>
      <c r="N31" s="9">
        <v>0.02</v>
      </c>
      <c r="O31" s="9">
        <v>3.83</v>
      </c>
      <c r="P31" s="9">
        <v>0.05</v>
      </c>
      <c r="Q31" s="9">
        <v>0.02</v>
      </c>
      <c r="R31" s="9">
        <v>0.06</v>
      </c>
      <c r="S31" s="9">
        <v>12.3</v>
      </c>
      <c r="T31" s="9">
        <v>109</v>
      </c>
      <c r="U31" s="9">
        <v>108</v>
      </c>
      <c r="V31" s="9">
        <v>257</v>
      </c>
      <c r="W31" s="9">
        <v>5.24</v>
      </c>
      <c r="X31" s="9">
        <v>4</v>
      </c>
      <c r="Y31" s="9">
        <v>12.2</v>
      </c>
      <c r="Z31" s="9">
        <v>23.2</v>
      </c>
      <c r="AA31" s="9">
        <v>13.8</v>
      </c>
      <c r="AB31" s="9">
        <v>12</v>
      </c>
      <c r="AC31" s="9">
        <v>0.1</v>
      </c>
      <c r="AD31" s="9">
        <v>3.4</v>
      </c>
      <c r="AE31" s="9">
        <v>3.4</v>
      </c>
      <c r="AF31" s="9">
        <v>12.1</v>
      </c>
      <c r="AG31" s="9">
        <v>5.07</v>
      </c>
      <c r="AH31" s="9">
        <v>2.2000000000000002</v>
      </c>
      <c r="AI31" s="9">
        <v>0.3</v>
      </c>
      <c r="AJ31" s="9">
        <v>1.08</v>
      </c>
      <c r="AK31" s="9">
        <v>0.04</v>
      </c>
      <c r="AL31" s="9">
        <v>7.0000000000000007E-2</v>
      </c>
      <c r="AM31" s="9">
        <v>0.83</v>
      </c>
      <c r="AN31" s="9">
        <v>0.05</v>
      </c>
      <c r="AO31" s="9">
        <v>0.03</v>
      </c>
      <c r="AP31" s="9">
        <v>0.12</v>
      </c>
      <c r="AQ31" s="9">
        <v>63.3</v>
      </c>
      <c r="AR31" s="9">
        <v>16.600000000000001</v>
      </c>
      <c r="AS31" s="9">
        <v>69</v>
      </c>
      <c r="AT31" s="9">
        <v>0.38</v>
      </c>
      <c r="AU31" s="9">
        <v>3.8</v>
      </c>
      <c r="AV31" s="9">
        <v>13.8</v>
      </c>
      <c r="AW31" s="9">
        <v>2.5</v>
      </c>
      <c r="AX31" s="9" t="s">
        <v>274</v>
      </c>
      <c r="AY31" s="9">
        <v>0.4</v>
      </c>
      <c r="AZ31" s="9">
        <v>2.6</v>
      </c>
      <c r="BA31" s="9">
        <v>0.3</v>
      </c>
      <c r="BB31" s="9">
        <v>1.6</v>
      </c>
      <c r="BC31" s="9">
        <v>0.3</v>
      </c>
      <c r="BD31" s="9">
        <v>0.8</v>
      </c>
      <c r="BE31" s="9">
        <v>0.1</v>
      </c>
      <c r="BF31" s="9">
        <v>0.7</v>
      </c>
      <c r="BG31" s="9">
        <v>0.1</v>
      </c>
      <c r="BH31" s="9" t="s">
        <v>274</v>
      </c>
      <c r="BI31" s="9" t="s">
        <v>275</v>
      </c>
      <c r="BJ31" s="9" t="s">
        <v>274</v>
      </c>
      <c r="BK31" s="9" t="s">
        <v>276</v>
      </c>
      <c r="BL31" s="9" t="s">
        <v>279</v>
      </c>
      <c r="BM31" s="9">
        <v>0.04</v>
      </c>
      <c r="BN31" s="9">
        <v>9</v>
      </c>
      <c r="BO31" s="9">
        <v>18.8</v>
      </c>
      <c r="BP31" s="9">
        <v>0.8</v>
      </c>
      <c r="BQ31" s="9">
        <v>40</v>
      </c>
    </row>
    <row r="32" spans="1:69" x14ac:dyDescent="0.3">
      <c r="A32" s="6">
        <f t="shared" si="1"/>
        <v>26</v>
      </c>
      <c r="B32" s="10">
        <v>687116</v>
      </c>
      <c r="C32" s="10">
        <v>846601</v>
      </c>
      <c r="D32" s="10">
        <v>379</v>
      </c>
      <c r="E32" s="10">
        <v>0.5</v>
      </c>
      <c r="F32" s="8" t="s">
        <v>27</v>
      </c>
      <c r="G32" s="9">
        <v>0.1</v>
      </c>
      <c r="H32" s="9" t="s">
        <v>273</v>
      </c>
      <c r="I32" s="9">
        <v>4.7E-2</v>
      </c>
      <c r="J32" s="9">
        <v>2.1</v>
      </c>
      <c r="K32" s="9">
        <v>0.3</v>
      </c>
      <c r="L32" s="9">
        <v>2</v>
      </c>
      <c r="M32" s="9">
        <v>1.2E-2</v>
      </c>
      <c r="N32" s="9">
        <v>0.02</v>
      </c>
      <c r="O32" s="9">
        <v>4.55</v>
      </c>
      <c r="P32" s="9">
        <v>0.04</v>
      </c>
      <c r="Q32" s="9">
        <v>0.02</v>
      </c>
      <c r="R32" s="9">
        <v>0.05</v>
      </c>
      <c r="S32" s="9">
        <v>17.399999999999999</v>
      </c>
      <c r="T32" s="9">
        <v>124</v>
      </c>
      <c r="U32" s="9">
        <v>114</v>
      </c>
      <c r="V32" s="9">
        <v>211</v>
      </c>
      <c r="W32" s="9">
        <v>6.66</v>
      </c>
      <c r="X32" s="9">
        <v>5.0999999999999996</v>
      </c>
      <c r="Y32" s="9">
        <v>15.9</v>
      </c>
      <c r="Z32" s="9">
        <v>27.2</v>
      </c>
      <c r="AA32" s="9">
        <v>21.2</v>
      </c>
      <c r="AB32" s="9">
        <v>13.6</v>
      </c>
      <c r="AC32" s="9" t="s">
        <v>274</v>
      </c>
      <c r="AD32" s="9">
        <v>3.6</v>
      </c>
      <c r="AE32" s="9">
        <v>3.2</v>
      </c>
      <c r="AF32" s="9">
        <v>24.8</v>
      </c>
      <c r="AG32" s="9">
        <v>7.4</v>
      </c>
      <c r="AH32" s="9">
        <v>2.4</v>
      </c>
      <c r="AI32" s="9">
        <v>0.3</v>
      </c>
      <c r="AJ32" s="9">
        <v>0.93</v>
      </c>
      <c r="AK32" s="9">
        <v>3.9E-2</v>
      </c>
      <c r="AL32" s="9">
        <v>0.11</v>
      </c>
      <c r="AM32" s="9">
        <v>0.68</v>
      </c>
      <c r="AN32" s="9">
        <v>0.04</v>
      </c>
      <c r="AO32" s="9" t="s">
        <v>278</v>
      </c>
      <c r="AP32" s="9">
        <v>0.14000000000000001</v>
      </c>
      <c r="AQ32" s="9">
        <v>73.900000000000006</v>
      </c>
      <c r="AR32" s="9">
        <v>24</v>
      </c>
      <c r="AS32" s="9">
        <v>133</v>
      </c>
      <c r="AT32" s="9">
        <v>0.69</v>
      </c>
      <c r="AU32" s="9">
        <v>5.0999999999999996</v>
      </c>
      <c r="AV32" s="9">
        <v>18.100000000000001</v>
      </c>
      <c r="AW32" s="9">
        <v>3.7</v>
      </c>
      <c r="AX32" s="9" t="s">
        <v>274</v>
      </c>
      <c r="AY32" s="9">
        <v>0.7</v>
      </c>
      <c r="AZ32" s="9">
        <v>3.8</v>
      </c>
      <c r="BA32" s="9">
        <v>0.5</v>
      </c>
      <c r="BB32" s="9">
        <v>2.5</v>
      </c>
      <c r="BC32" s="9">
        <v>0.4</v>
      </c>
      <c r="BD32" s="9">
        <v>1.1000000000000001</v>
      </c>
      <c r="BE32" s="9">
        <v>0.2</v>
      </c>
      <c r="BF32" s="9">
        <v>1.1000000000000001</v>
      </c>
      <c r="BG32" s="9">
        <v>0.2</v>
      </c>
      <c r="BH32" s="9" t="s">
        <v>274</v>
      </c>
      <c r="BI32" s="9" t="s">
        <v>275</v>
      </c>
      <c r="BJ32" s="9" t="s">
        <v>274</v>
      </c>
      <c r="BK32" s="9" t="s">
        <v>276</v>
      </c>
      <c r="BL32" s="9">
        <v>2.6</v>
      </c>
      <c r="BM32" s="9">
        <v>0.04</v>
      </c>
      <c r="BN32" s="9">
        <v>10.5</v>
      </c>
      <c r="BO32" s="9">
        <v>11.8</v>
      </c>
      <c r="BP32" s="9">
        <v>1</v>
      </c>
      <c r="BQ32" s="9">
        <v>40</v>
      </c>
    </row>
    <row r="33" spans="1:69" x14ac:dyDescent="0.3">
      <c r="A33" s="6">
        <f t="shared" si="1"/>
        <v>27</v>
      </c>
      <c r="B33" s="10">
        <v>687116</v>
      </c>
      <c r="C33" s="10">
        <v>846600</v>
      </c>
      <c r="D33" s="10">
        <v>379</v>
      </c>
      <c r="E33" s="10">
        <v>0.5</v>
      </c>
      <c r="F33" s="8" t="s">
        <v>28</v>
      </c>
      <c r="G33" s="9">
        <v>8.5999999999999993E-2</v>
      </c>
      <c r="H33" s="9" t="s">
        <v>273</v>
      </c>
      <c r="I33" s="9">
        <v>4.3999999999999997E-2</v>
      </c>
      <c r="J33" s="9">
        <v>1.7</v>
      </c>
      <c r="K33" s="9">
        <v>0.2</v>
      </c>
      <c r="L33" s="9">
        <v>3</v>
      </c>
      <c r="M33" s="9">
        <v>1.2E-2</v>
      </c>
      <c r="N33" s="9">
        <v>0.03</v>
      </c>
      <c r="O33" s="9">
        <v>2.8</v>
      </c>
      <c r="P33" s="9">
        <v>0.05</v>
      </c>
      <c r="Q33" s="9">
        <v>0.02</v>
      </c>
      <c r="R33" s="9">
        <v>0.08</v>
      </c>
      <c r="S33" s="9">
        <v>9.1999999999999993</v>
      </c>
      <c r="T33" s="9">
        <v>72</v>
      </c>
      <c r="U33" s="9">
        <v>103</v>
      </c>
      <c r="V33" s="9">
        <v>293</v>
      </c>
      <c r="W33" s="9">
        <v>4.0599999999999996</v>
      </c>
      <c r="X33" s="9">
        <v>3.8</v>
      </c>
      <c r="Y33" s="9">
        <v>10.9</v>
      </c>
      <c r="Z33" s="9">
        <v>34.200000000000003</v>
      </c>
      <c r="AA33" s="9">
        <v>21</v>
      </c>
      <c r="AB33" s="9">
        <v>7.17</v>
      </c>
      <c r="AC33" s="9">
        <v>0.1</v>
      </c>
      <c r="AD33" s="9">
        <v>3.8</v>
      </c>
      <c r="AE33" s="9">
        <v>5.6</v>
      </c>
      <c r="AF33" s="9">
        <v>14.8</v>
      </c>
      <c r="AG33" s="9">
        <v>4.82</v>
      </c>
      <c r="AH33" s="9">
        <v>1.1000000000000001</v>
      </c>
      <c r="AI33" s="9">
        <v>0.9</v>
      </c>
      <c r="AJ33" s="9">
        <v>2.2000000000000002</v>
      </c>
      <c r="AK33" s="9">
        <v>6.3E-2</v>
      </c>
      <c r="AL33" s="9">
        <v>0.06</v>
      </c>
      <c r="AM33" s="9">
        <v>0.6</v>
      </c>
      <c r="AN33" s="9">
        <v>0.1</v>
      </c>
      <c r="AO33" s="9">
        <v>0.02</v>
      </c>
      <c r="AP33" s="9">
        <v>0.15</v>
      </c>
      <c r="AQ33" s="9">
        <v>69.2</v>
      </c>
      <c r="AR33" s="9">
        <v>12.8</v>
      </c>
      <c r="AS33" s="9">
        <v>90</v>
      </c>
      <c r="AT33" s="9">
        <v>0.05</v>
      </c>
      <c r="AU33" s="9">
        <v>2.7</v>
      </c>
      <c r="AV33" s="9">
        <v>10.3</v>
      </c>
      <c r="AW33" s="9">
        <v>2</v>
      </c>
      <c r="AX33" s="9" t="s">
        <v>274</v>
      </c>
      <c r="AY33" s="9">
        <v>0.4</v>
      </c>
      <c r="AZ33" s="9">
        <v>2.4</v>
      </c>
      <c r="BA33" s="9">
        <v>0.3</v>
      </c>
      <c r="BB33" s="9">
        <v>1.4</v>
      </c>
      <c r="BC33" s="9">
        <v>0.2</v>
      </c>
      <c r="BD33" s="9">
        <v>0.6</v>
      </c>
      <c r="BE33" s="9">
        <v>0.1</v>
      </c>
      <c r="BF33" s="9">
        <v>0.6</v>
      </c>
      <c r="BG33" s="9" t="s">
        <v>274</v>
      </c>
      <c r="BH33" s="9">
        <v>0.2</v>
      </c>
      <c r="BI33" s="9" t="s">
        <v>275</v>
      </c>
      <c r="BJ33" s="9" t="s">
        <v>274</v>
      </c>
      <c r="BK33" s="9" t="s">
        <v>276</v>
      </c>
      <c r="BL33" s="9">
        <v>1.4</v>
      </c>
      <c r="BM33" s="9">
        <v>0.03</v>
      </c>
      <c r="BN33" s="9">
        <v>7.4</v>
      </c>
      <c r="BO33" s="9">
        <v>5.5</v>
      </c>
      <c r="BP33" s="9">
        <v>0.5</v>
      </c>
      <c r="BQ33" s="9">
        <v>30</v>
      </c>
    </row>
    <row r="34" spans="1:69" x14ac:dyDescent="0.3">
      <c r="A34" s="6">
        <f t="shared" si="1"/>
        <v>28</v>
      </c>
      <c r="B34" s="10">
        <v>687117</v>
      </c>
      <c r="C34" s="10">
        <v>846600</v>
      </c>
      <c r="D34" s="10">
        <v>379</v>
      </c>
      <c r="E34" s="10">
        <v>0.5</v>
      </c>
      <c r="F34" s="8" t="s">
        <v>30</v>
      </c>
      <c r="G34" s="9">
        <v>9.8000000000000004E-2</v>
      </c>
      <c r="H34" s="9">
        <v>4</v>
      </c>
      <c r="I34" s="9">
        <v>4.1000000000000002E-2</v>
      </c>
      <c r="J34" s="9">
        <v>13.5</v>
      </c>
      <c r="K34" s="9">
        <v>0.4</v>
      </c>
      <c r="L34" s="9">
        <v>24</v>
      </c>
      <c r="M34" s="9">
        <v>0.33800000000000002</v>
      </c>
      <c r="N34" s="9">
        <v>3.01</v>
      </c>
      <c r="O34" s="9">
        <v>3.62</v>
      </c>
      <c r="P34" s="9">
        <v>0.48</v>
      </c>
      <c r="Q34" s="9">
        <v>5.61</v>
      </c>
      <c r="R34" s="9">
        <v>2.34</v>
      </c>
      <c r="S34" s="9">
        <v>11.4</v>
      </c>
      <c r="T34" s="9">
        <v>99</v>
      </c>
      <c r="U34" s="9">
        <v>221</v>
      </c>
      <c r="V34" s="9">
        <v>973</v>
      </c>
      <c r="W34" s="9">
        <v>7.82</v>
      </c>
      <c r="X34" s="9">
        <v>53.6</v>
      </c>
      <c r="Y34" s="9">
        <v>1270</v>
      </c>
      <c r="Z34" s="9" t="s">
        <v>280</v>
      </c>
      <c r="AA34" s="9">
        <v>4430</v>
      </c>
      <c r="AB34" s="9">
        <v>8.77</v>
      </c>
      <c r="AC34" s="9">
        <v>0.2</v>
      </c>
      <c r="AD34" s="9">
        <v>298</v>
      </c>
      <c r="AE34" s="9">
        <v>17.8</v>
      </c>
      <c r="AF34" s="9">
        <v>94.3</v>
      </c>
      <c r="AG34" s="9">
        <v>8.44</v>
      </c>
      <c r="AH34" s="9">
        <v>5.3</v>
      </c>
      <c r="AI34" s="9" t="s">
        <v>274</v>
      </c>
      <c r="AJ34" s="9">
        <v>194</v>
      </c>
      <c r="AK34" s="9">
        <v>42.5</v>
      </c>
      <c r="AL34" s="9">
        <v>1.0900000000000001</v>
      </c>
      <c r="AM34" s="9">
        <v>5.14</v>
      </c>
      <c r="AN34" s="9">
        <v>32.4</v>
      </c>
      <c r="AO34" s="9">
        <v>1.88</v>
      </c>
      <c r="AP34" s="9">
        <v>2.23</v>
      </c>
      <c r="AQ34" s="9">
        <v>4.3</v>
      </c>
      <c r="AR34" s="9">
        <v>8.4</v>
      </c>
      <c r="AS34" s="9">
        <v>22.5</v>
      </c>
      <c r="AT34" s="9">
        <v>26.6</v>
      </c>
      <c r="AU34" s="9">
        <v>2.2999999999999998</v>
      </c>
      <c r="AV34" s="9">
        <v>9.41</v>
      </c>
      <c r="AW34" s="9">
        <v>2.6</v>
      </c>
      <c r="AX34" s="9">
        <v>16.399999999999999</v>
      </c>
      <c r="AY34" s="9">
        <v>0.5</v>
      </c>
      <c r="AZ34" s="9">
        <v>2</v>
      </c>
      <c r="BA34" s="9">
        <v>0.3</v>
      </c>
      <c r="BB34" s="9">
        <v>1.7</v>
      </c>
      <c r="BC34" s="9">
        <v>0.3</v>
      </c>
      <c r="BD34" s="9">
        <v>1</v>
      </c>
      <c r="BE34" s="9">
        <v>0.1</v>
      </c>
      <c r="BF34" s="9">
        <v>0.9</v>
      </c>
      <c r="BG34" s="9">
        <v>0.1</v>
      </c>
      <c r="BH34" s="9" t="s">
        <v>274</v>
      </c>
      <c r="BI34" s="9" t="s">
        <v>275</v>
      </c>
      <c r="BJ34" s="9">
        <v>3.2</v>
      </c>
      <c r="BK34" s="9">
        <v>0.121</v>
      </c>
      <c r="BL34" s="9" t="s">
        <v>280</v>
      </c>
      <c r="BM34" s="9">
        <v>1.75</v>
      </c>
      <c r="BN34" s="9">
        <v>2700</v>
      </c>
      <c r="BO34" s="9">
        <v>2</v>
      </c>
      <c r="BP34" s="9">
        <v>1.1000000000000001</v>
      </c>
      <c r="BQ34" s="9">
        <v>1970</v>
      </c>
    </row>
    <row r="35" spans="1:69" x14ac:dyDescent="0.3">
      <c r="A35" s="6">
        <f t="shared" si="1"/>
        <v>29</v>
      </c>
      <c r="B35" s="10">
        <v>687117</v>
      </c>
      <c r="C35" s="10">
        <v>846601</v>
      </c>
      <c r="D35" s="10">
        <v>379</v>
      </c>
      <c r="E35" s="10">
        <v>0.5</v>
      </c>
      <c r="F35" s="8" t="s">
        <v>29</v>
      </c>
      <c r="G35" s="9">
        <v>0.11</v>
      </c>
      <c r="H35" s="9" t="s">
        <v>273</v>
      </c>
      <c r="I35" s="9">
        <v>0.04</v>
      </c>
      <c r="J35" s="9">
        <v>2</v>
      </c>
      <c r="K35" s="9">
        <v>0.3</v>
      </c>
      <c r="L35" s="9">
        <v>3</v>
      </c>
      <c r="M35" s="9">
        <v>1.0999999999999999E-2</v>
      </c>
      <c r="N35" s="9">
        <v>0.03</v>
      </c>
      <c r="O35" s="9">
        <v>5.01</v>
      </c>
      <c r="P35" s="9">
        <v>0.05</v>
      </c>
      <c r="Q35" s="9">
        <v>0.04</v>
      </c>
      <c r="R35" s="9">
        <v>7.0000000000000007E-2</v>
      </c>
      <c r="S35" s="9">
        <v>19.100000000000001</v>
      </c>
      <c r="T35" s="9">
        <v>140</v>
      </c>
      <c r="U35" s="9">
        <v>149</v>
      </c>
      <c r="V35" s="9">
        <v>790</v>
      </c>
      <c r="W35" s="9">
        <v>7.51</v>
      </c>
      <c r="X35" s="9">
        <v>6.4</v>
      </c>
      <c r="Y35" s="9">
        <v>17.399999999999999</v>
      </c>
      <c r="Z35" s="9">
        <v>58.3</v>
      </c>
      <c r="AA35" s="9">
        <v>29.7</v>
      </c>
      <c r="AB35" s="9">
        <v>12.3</v>
      </c>
      <c r="AC35" s="9" t="s">
        <v>274</v>
      </c>
      <c r="AD35" s="9">
        <v>6.9</v>
      </c>
      <c r="AE35" s="9">
        <v>2.9</v>
      </c>
      <c r="AF35" s="9">
        <v>17</v>
      </c>
      <c r="AG35" s="9">
        <v>7.45</v>
      </c>
      <c r="AH35" s="9">
        <v>2.7</v>
      </c>
      <c r="AI35" s="9">
        <v>0.2</v>
      </c>
      <c r="AJ35" s="9">
        <v>1.88</v>
      </c>
      <c r="AK35" s="9">
        <v>0.159</v>
      </c>
      <c r="AL35" s="9">
        <v>0.1</v>
      </c>
      <c r="AM35" s="9">
        <v>0.65</v>
      </c>
      <c r="AN35" s="9">
        <v>0.15</v>
      </c>
      <c r="AO35" s="9">
        <v>0.08</v>
      </c>
      <c r="AP35" s="9">
        <v>0.11</v>
      </c>
      <c r="AQ35" s="9">
        <v>194</v>
      </c>
      <c r="AR35" s="9">
        <v>22.2</v>
      </c>
      <c r="AS35" s="9">
        <v>152</v>
      </c>
      <c r="AT35" s="9">
        <v>0.34</v>
      </c>
      <c r="AU35" s="9">
        <v>4.7</v>
      </c>
      <c r="AV35" s="9">
        <v>16.7</v>
      </c>
      <c r="AW35" s="9">
        <v>3.7</v>
      </c>
      <c r="AX35" s="9" t="s">
        <v>274</v>
      </c>
      <c r="AY35" s="9">
        <v>0.6</v>
      </c>
      <c r="AZ35" s="9">
        <v>3.9</v>
      </c>
      <c r="BA35" s="9">
        <v>0.5</v>
      </c>
      <c r="BB35" s="9">
        <v>2.5</v>
      </c>
      <c r="BC35" s="9">
        <v>0.4</v>
      </c>
      <c r="BD35" s="9">
        <v>1.1000000000000001</v>
      </c>
      <c r="BE35" s="9">
        <v>0.2</v>
      </c>
      <c r="BF35" s="9">
        <v>1.2</v>
      </c>
      <c r="BG35" s="9">
        <v>0.2</v>
      </c>
      <c r="BH35" s="9" t="s">
        <v>274</v>
      </c>
      <c r="BI35" s="9" t="s">
        <v>275</v>
      </c>
      <c r="BJ35" s="9" t="s">
        <v>274</v>
      </c>
      <c r="BK35" s="9" t="s">
        <v>276</v>
      </c>
      <c r="BL35" s="9">
        <v>67.900000000000006</v>
      </c>
      <c r="BM35" s="9">
        <v>0.15</v>
      </c>
      <c r="BN35" s="9">
        <v>17.399999999999999</v>
      </c>
      <c r="BO35" s="9">
        <v>11.3</v>
      </c>
      <c r="BP35" s="9">
        <v>1</v>
      </c>
      <c r="BQ35" s="9">
        <v>70</v>
      </c>
    </row>
    <row r="36" spans="1:69" x14ac:dyDescent="0.3">
      <c r="A36" s="6">
        <f t="shared" si="1"/>
        <v>30</v>
      </c>
      <c r="B36" s="10">
        <v>687118</v>
      </c>
      <c r="C36" s="10">
        <v>846600</v>
      </c>
      <c r="D36" s="10">
        <v>379</v>
      </c>
      <c r="E36" s="10">
        <v>0.5</v>
      </c>
      <c r="F36" s="8" t="s">
        <v>31</v>
      </c>
      <c r="G36" s="9">
        <v>8.1000000000000003E-2</v>
      </c>
      <c r="H36" s="9" t="s">
        <v>273</v>
      </c>
      <c r="I36" s="9">
        <v>8.5999999999999993E-2</v>
      </c>
      <c r="J36" s="9">
        <v>3.2</v>
      </c>
      <c r="K36" s="9">
        <v>0.4</v>
      </c>
      <c r="L36" s="9">
        <v>4</v>
      </c>
      <c r="M36" s="9">
        <v>1.4E-2</v>
      </c>
      <c r="N36" s="9">
        <v>7.0000000000000007E-2</v>
      </c>
      <c r="O36" s="9">
        <v>4.45</v>
      </c>
      <c r="P36" s="9">
        <v>0.11</v>
      </c>
      <c r="Q36" s="9">
        <v>0.04</v>
      </c>
      <c r="R36" s="9">
        <v>0.13</v>
      </c>
      <c r="S36" s="9">
        <v>17.7</v>
      </c>
      <c r="T36" s="9">
        <v>169</v>
      </c>
      <c r="U36" s="9">
        <v>204</v>
      </c>
      <c r="V36" s="9">
        <v>348</v>
      </c>
      <c r="W36" s="9">
        <v>8.4</v>
      </c>
      <c r="X36" s="9">
        <v>6.2</v>
      </c>
      <c r="Y36" s="9">
        <v>20.100000000000001</v>
      </c>
      <c r="Z36" s="9">
        <v>65.400000000000006</v>
      </c>
      <c r="AA36" s="9">
        <v>44.8</v>
      </c>
      <c r="AB36" s="9">
        <v>11.5</v>
      </c>
      <c r="AC36" s="9" t="s">
        <v>274</v>
      </c>
      <c r="AD36" s="9">
        <v>14.8</v>
      </c>
      <c r="AE36" s="9">
        <v>10.7</v>
      </c>
      <c r="AF36" s="9">
        <v>20.3</v>
      </c>
      <c r="AG36" s="9">
        <v>8.06</v>
      </c>
      <c r="AH36" s="9">
        <v>2.2999999999999998</v>
      </c>
      <c r="AI36" s="9">
        <v>0.6</v>
      </c>
      <c r="AJ36" s="9">
        <v>2.1</v>
      </c>
      <c r="AK36" s="9">
        <v>0.13500000000000001</v>
      </c>
      <c r="AL36" s="9">
        <v>0.1</v>
      </c>
      <c r="AM36" s="9">
        <v>0.97</v>
      </c>
      <c r="AN36" s="9">
        <v>0.17</v>
      </c>
      <c r="AO36" s="9">
        <v>0.06</v>
      </c>
      <c r="AP36" s="9">
        <v>0.3</v>
      </c>
      <c r="AQ36" s="9">
        <v>91.3</v>
      </c>
      <c r="AR36" s="9">
        <v>19.2</v>
      </c>
      <c r="AS36" s="9">
        <v>79.400000000000006</v>
      </c>
      <c r="AT36" s="9">
        <v>0.03</v>
      </c>
      <c r="AU36" s="9">
        <v>4.5</v>
      </c>
      <c r="AV36" s="9">
        <v>16.899999999999999</v>
      </c>
      <c r="AW36" s="9">
        <v>3.8</v>
      </c>
      <c r="AX36" s="9">
        <v>0.4</v>
      </c>
      <c r="AY36" s="9">
        <v>0.7</v>
      </c>
      <c r="AZ36" s="9">
        <v>3.5</v>
      </c>
      <c r="BA36" s="9">
        <v>0.5</v>
      </c>
      <c r="BB36" s="9">
        <v>2.6</v>
      </c>
      <c r="BC36" s="9">
        <v>0.4</v>
      </c>
      <c r="BD36" s="9">
        <v>1.1000000000000001</v>
      </c>
      <c r="BE36" s="9">
        <v>0.2</v>
      </c>
      <c r="BF36" s="9">
        <v>1.1000000000000001</v>
      </c>
      <c r="BG36" s="9">
        <v>0.2</v>
      </c>
      <c r="BH36" s="9" t="s">
        <v>274</v>
      </c>
      <c r="BI36" s="9" t="s">
        <v>275</v>
      </c>
      <c r="BJ36" s="9">
        <v>1.6</v>
      </c>
      <c r="BK36" s="9" t="s">
        <v>276</v>
      </c>
      <c r="BL36" s="9">
        <v>7.4</v>
      </c>
      <c r="BM36" s="9">
        <v>0.06</v>
      </c>
      <c r="BN36" s="9">
        <v>12.3</v>
      </c>
      <c r="BO36" s="9">
        <v>9</v>
      </c>
      <c r="BP36" s="9">
        <v>0.9</v>
      </c>
      <c r="BQ36" s="9">
        <v>60</v>
      </c>
    </row>
    <row r="37" spans="1:69" x14ac:dyDescent="0.3">
      <c r="A37" s="6">
        <f t="shared" si="1"/>
        <v>31</v>
      </c>
      <c r="B37" s="10">
        <v>687118</v>
      </c>
      <c r="C37" s="10">
        <v>846601</v>
      </c>
      <c r="D37" s="10">
        <v>379</v>
      </c>
      <c r="E37" s="10">
        <v>0.5</v>
      </c>
      <c r="F37" s="8" t="s">
        <v>32</v>
      </c>
      <c r="G37" s="9">
        <v>8.2000000000000003E-2</v>
      </c>
      <c r="H37" s="9" t="s">
        <v>273</v>
      </c>
      <c r="I37" s="9">
        <v>8.5999999999999993E-2</v>
      </c>
      <c r="J37" s="9">
        <v>2.8</v>
      </c>
      <c r="K37" s="9">
        <v>0.3</v>
      </c>
      <c r="L37" s="9">
        <v>4</v>
      </c>
      <c r="M37" s="9">
        <v>1.7000000000000001E-2</v>
      </c>
      <c r="N37" s="9">
        <v>0.06</v>
      </c>
      <c r="O37" s="9">
        <v>3.44</v>
      </c>
      <c r="P37" s="9">
        <v>0.12</v>
      </c>
      <c r="Q37" s="9">
        <v>0.05</v>
      </c>
      <c r="R37" s="9">
        <v>0.18</v>
      </c>
      <c r="S37" s="9">
        <v>12.6</v>
      </c>
      <c r="T37" s="9">
        <v>120</v>
      </c>
      <c r="U37" s="9">
        <v>208</v>
      </c>
      <c r="V37" s="9">
        <v>317</v>
      </c>
      <c r="W37" s="9">
        <v>6.92</v>
      </c>
      <c r="X37" s="9">
        <v>4.8</v>
      </c>
      <c r="Y37" s="9">
        <v>17.100000000000001</v>
      </c>
      <c r="Z37" s="9">
        <v>65.3</v>
      </c>
      <c r="AA37" s="9">
        <v>42.4</v>
      </c>
      <c r="AB37" s="9">
        <v>8.68</v>
      </c>
      <c r="AC37" s="9" t="s">
        <v>274</v>
      </c>
      <c r="AD37" s="9">
        <v>12.8</v>
      </c>
      <c r="AE37" s="9">
        <v>10.6</v>
      </c>
      <c r="AF37" s="9">
        <v>20.8</v>
      </c>
      <c r="AG37" s="9">
        <v>5.93</v>
      </c>
      <c r="AH37" s="9">
        <v>1.7</v>
      </c>
      <c r="AI37" s="9">
        <v>1</v>
      </c>
      <c r="AJ37" s="9">
        <v>2.58</v>
      </c>
      <c r="AK37" s="9">
        <v>0.17499999999999999</v>
      </c>
      <c r="AL37" s="9">
        <v>0.08</v>
      </c>
      <c r="AM37" s="9">
        <v>0.88</v>
      </c>
      <c r="AN37" s="9">
        <v>0.27</v>
      </c>
      <c r="AO37" s="9">
        <v>0.08</v>
      </c>
      <c r="AP37" s="9">
        <v>0.36</v>
      </c>
      <c r="AQ37" s="9">
        <v>93</v>
      </c>
      <c r="AR37" s="9">
        <v>15.2</v>
      </c>
      <c r="AS37" s="9">
        <v>60.2</v>
      </c>
      <c r="AT37" s="9">
        <v>1.1299999999999999</v>
      </c>
      <c r="AU37" s="9">
        <v>3.4</v>
      </c>
      <c r="AV37" s="9">
        <v>13</v>
      </c>
      <c r="AW37" s="9">
        <v>2.5</v>
      </c>
      <c r="AX37" s="9">
        <v>0.6</v>
      </c>
      <c r="AY37" s="9">
        <v>0.4</v>
      </c>
      <c r="AZ37" s="9">
        <v>2.5</v>
      </c>
      <c r="BA37" s="9">
        <v>0.4</v>
      </c>
      <c r="BB37" s="9">
        <v>1.7</v>
      </c>
      <c r="BC37" s="9">
        <v>0.3</v>
      </c>
      <c r="BD37" s="9">
        <v>0.8</v>
      </c>
      <c r="BE37" s="9">
        <v>0.1</v>
      </c>
      <c r="BF37" s="9">
        <v>0.7</v>
      </c>
      <c r="BG37" s="9">
        <v>0.1</v>
      </c>
      <c r="BH37" s="9" t="s">
        <v>274</v>
      </c>
      <c r="BI37" s="9" t="s">
        <v>275</v>
      </c>
      <c r="BJ37" s="9">
        <v>0.1</v>
      </c>
      <c r="BK37" s="9" t="s">
        <v>276</v>
      </c>
      <c r="BL37" s="9">
        <v>63.7</v>
      </c>
      <c r="BM37" s="9">
        <v>0.05</v>
      </c>
      <c r="BN37" s="9">
        <v>14.7</v>
      </c>
      <c r="BO37" s="9">
        <v>7.7</v>
      </c>
      <c r="BP37" s="9">
        <v>0.7</v>
      </c>
      <c r="BQ37" s="9">
        <v>60</v>
      </c>
    </row>
    <row r="38" spans="1:69" x14ac:dyDescent="0.3">
      <c r="A38" s="6">
        <f t="shared" si="1"/>
        <v>32</v>
      </c>
      <c r="B38" s="10">
        <v>687119</v>
      </c>
      <c r="C38" s="10">
        <v>846601</v>
      </c>
      <c r="D38" s="10">
        <v>379</v>
      </c>
      <c r="E38" s="10">
        <v>0.5</v>
      </c>
      <c r="F38" s="8" t="s">
        <v>33</v>
      </c>
      <c r="G38" s="9">
        <v>9.5000000000000001E-2</v>
      </c>
      <c r="H38" s="9" t="s">
        <v>273</v>
      </c>
      <c r="I38" s="9">
        <v>4.5999999999999999E-2</v>
      </c>
      <c r="J38" s="9">
        <v>2.1</v>
      </c>
      <c r="K38" s="9">
        <v>0.3</v>
      </c>
      <c r="L38" s="9">
        <v>3</v>
      </c>
      <c r="M38" s="9">
        <v>1.2E-2</v>
      </c>
      <c r="N38" s="9">
        <v>0.03</v>
      </c>
      <c r="O38" s="9">
        <v>4.18</v>
      </c>
      <c r="P38" s="9">
        <v>0.06</v>
      </c>
      <c r="Q38" s="9">
        <v>0.02</v>
      </c>
      <c r="R38" s="9">
        <v>0.08</v>
      </c>
      <c r="S38" s="9">
        <v>14.8</v>
      </c>
      <c r="T38" s="9">
        <v>128</v>
      </c>
      <c r="U38" s="9">
        <v>144</v>
      </c>
      <c r="V38" s="9">
        <v>212</v>
      </c>
      <c r="W38" s="9">
        <v>6.49</v>
      </c>
      <c r="X38" s="9">
        <v>4.0999999999999996</v>
      </c>
      <c r="Y38" s="9">
        <v>12.9</v>
      </c>
      <c r="Z38" s="9">
        <v>30.1</v>
      </c>
      <c r="AA38" s="9">
        <v>21.3</v>
      </c>
      <c r="AB38" s="9">
        <v>11.2</v>
      </c>
      <c r="AC38" s="9" t="s">
        <v>274</v>
      </c>
      <c r="AD38" s="9">
        <v>7.3</v>
      </c>
      <c r="AE38" s="9">
        <v>4.2</v>
      </c>
      <c r="AF38" s="9">
        <v>19.600000000000001</v>
      </c>
      <c r="AG38" s="9">
        <v>6.18</v>
      </c>
      <c r="AH38" s="9">
        <v>2.7</v>
      </c>
      <c r="AI38" s="9">
        <v>0.6</v>
      </c>
      <c r="AJ38" s="9">
        <v>1.65</v>
      </c>
      <c r="AK38" s="9">
        <v>0.13500000000000001</v>
      </c>
      <c r="AL38" s="9">
        <v>0.09</v>
      </c>
      <c r="AM38" s="9">
        <v>0.56999999999999995</v>
      </c>
      <c r="AN38" s="9">
        <v>7.0000000000000007E-2</v>
      </c>
      <c r="AO38" s="9">
        <v>0.05</v>
      </c>
      <c r="AP38" s="9">
        <v>0.14000000000000001</v>
      </c>
      <c r="AQ38" s="9">
        <v>78</v>
      </c>
      <c r="AR38" s="9">
        <v>19.3</v>
      </c>
      <c r="AS38" s="9">
        <v>99.1</v>
      </c>
      <c r="AT38" s="9">
        <v>0.68</v>
      </c>
      <c r="AU38" s="9">
        <v>4.3</v>
      </c>
      <c r="AV38" s="9">
        <v>15.3</v>
      </c>
      <c r="AW38" s="9">
        <v>2.9</v>
      </c>
      <c r="AX38" s="9">
        <v>0.2</v>
      </c>
      <c r="AY38" s="9">
        <v>0.5</v>
      </c>
      <c r="AZ38" s="9">
        <v>3.2</v>
      </c>
      <c r="BA38" s="9">
        <v>0.4</v>
      </c>
      <c r="BB38" s="9">
        <v>2.1</v>
      </c>
      <c r="BC38" s="9">
        <v>0.3</v>
      </c>
      <c r="BD38" s="9">
        <v>0.8</v>
      </c>
      <c r="BE38" s="9">
        <v>0.1</v>
      </c>
      <c r="BF38" s="9">
        <v>0.8</v>
      </c>
      <c r="BG38" s="9">
        <v>0.1</v>
      </c>
      <c r="BH38" s="9" t="s">
        <v>274</v>
      </c>
      <c r="BI38" s="9" t="s">
        <v>275</v>
      </c>
      <c r="BJ38" s="9" t="s">
        <v>274</v>
      </c>
      <c r="BK38" s="9" t="s">
        <v>276</v>
      </c>
      <c r="BL38" s="9">
        <v>2.6</v>
      </c>
      <c r="BM38" s="9">
        <v>0.05</v>
      </c>
      <c r="BN38" s="9">
        <v>9.3000000000000007</v>
      </c>
      <c r="BO38" s="9">
        <v>9.9</v>
      </c>
      <c r="BP38" s="9">
        <v>0.8</v>
      </c>
      <c r="BQ38" s="9">
        <v>40</v>
      </c>
    </row>
    <row r="39" spans="1:69" x14ac:dyDescent="0.3">
      <c r="A39" s="6">
        <f t="shared" si="1"/>
        <v>33</v>
      </c>
      <c r="B39" s="10">
        <v>687120</v>
      </c>
      <c r="C39" s="10">
        <v>846601</v>
      </c>
      <c r="D39" s="10">
        <v>379</v>
      </c>
      <c r="E39" s="10">
        <v>0.5</v>
      </c>
      <c r="F39" s="8" t="s">
        <v>34</v>
      </c>
      <c r="G39" s="9">
        <v>0.105</v>
      </c>
      <c r="H39" s="9" t="s">
        <v>273</v>
      </c>
      <c r="I39" s="9">
        <v>6.2E-2</v>
      </c>
      <c r="J39" s="9">
        <v>2.6</v>
      </c>
      <c r="K39" s="9">
        <v>0.4</v>
      </c>
      <c r="L39" s="9">
        <v>3</v>
      </c>
      <c r="M39" s="9">
        <v>1.2E-2</v>
      </c>
      <c r="N39" s="9">
        <v>0.04</v>
      </c>
      <c r="O39" s="9">
        <v>5.08</v>
      </c>
      <c r="P39" s="9">
        <v>7.0000000000000007E-2</v>
      </c>
      <c r="Q39" s="9">
        <v>0.03</v>
      </c>
      <c r="R39" s="9">
        <v>7.0000000000000007E-2</v>
      </c>
      <c r="S39" s="9">
        <v>22.1</v>
      </c>
      <c r="T39" s="9">
        <v>177</v>
      </c>
      <c r="U39" s="9">
        <v>212</v>
      </c>
      <c r="V39" s="9">
        <v>265</v>
      </c>
      <c r="W39" s="9">
        <v>8.98</v>
      </c>
      <c r="X39" s="9">
        <v>5.3</v>
      </c>
      <c r="Y39" s="9">
        <v>17.5</v>
      </c>
      <c r="Z39" s="9">
        <v>36.1</v>
      </c>
      <c r="AA39" s="9">
        <v>28.7</v>
      </c>
      <c r="AB39" s="9">
        <v>14.7</v>
      </c>
      <c r="AC39" s="9" t="s">
        <v>274</v>
      </c>
      <c r="AD39" s="9">
        <v>9.9</v>
      </c>
      <c r="AE39" s="9">
        <v>5.5</v>
      </c>
      <c r="AF39" s="9">
        <v>18.2</v>
      </c>
      <c r="AG39" s="9">
        <v>7.78</v>
      </c>
      <c r="AH39" s="9">
        <v>3.1</v>
      </c>
      <c r="AI39" s="9">
        <v>0.4</v>
      </c>
      <c r="AJ39" s="9">
        <v>1.89</v>
      </c>
      <c r="AK39" s="9">
        <v>0.122</v>
      </c>
      <c r="AL39" s="9">
        <v>0.12</v>
      </c>
      <c r="AM39" s="9">
        <v>0.8</v>
      </c>
      <c r="AN39" s="9">
        <v>0.1</v>
      </c>
      <c r="AO39" s="9">
        <v>0.11</v>
      </c>
      <c r="AP39" s="9">
        <v>0.18</v>
      </c>
      <c r="AQ39" s="9">
        <v>104</v>
      </c>
      <c r="AR39" s="9">
        <v>25.1</v>
      </c>
      <c r="AS39" s="9">
        <v>168</v>
      </c>
      <c r="AT39" s="9" t="s">
        <v>277</v>
      </c>
      <c r="AU39" s="9">
        <v>5.7</v>
      </c>
      <c r="AV39" s="9">
        <v>20.6</v>
      </c>
      <c r="AW39" s="9">
        <v>4.5999999999999996</v>
      </c>
      <c r="AX39" s="9" t="s">
        <v>274</v>
      </c>
      <c r="AY39" s="9">
        <v>0.7</v>
      </c>
      <c r="AZ39" s="9">
        <v>4.5999999999999996</v>
      </c>
      <c r="BA39" s="9">
        <v>0.6</v>
      </c>
      <c r="BB39" s="9">
        <v>2.8</v>
      </c>
      <c r="BC39" s="9">
        <v>0.4</v>
      </c>
      <c r="BD39" s="9">
        <v>1.1000000000000001</v>
      </c>
      <c r="BE39" s="9">
        <v>0.2</v>
      </c>
      <c r="BF39" s="9">
        <v>1.1000000000000001</v>
      </c>
      <c r="BG39" s="9">
        <v>0.2</v>
      </c>
      <c r="BH39" s="9" t="s">
        <v>274</v>
      </c>
      <c r="BI39" s="9" t="s">
        <v>275</v>
      </c>
      <c r="BJ39" s="9" t="s">
        <v>274</v>
      </c>
      <c r="BK39" s="9" t="s">
        <v>276</v>
      </c>
      <c r="BL39" s="9">
        <v>5</v>
      </c>
      <c r="BM39" s="9">
        <v>0.06</v>
      </c>
      <c r="BN39" s="9">
        <v>12.5</v>
      </c>
      <c r="BO39" s="9">
        <v>15.3</v>
      </c>
      <c r="BP39" s="9">
        <v>1.2</v>
      </c>
      <c r="BQ39" s="9">
        <v>40</v>
      </c>
    </row>
    <row r="40" spans="1:69" x14ac:dyDescent="0.3">
      <c r="A40" s="6">
        <f t="shared" si="1"/>
        <v>34</v>
      </c>
      <c r="B40" s="10">
        <v>686970</v>
      </c>
      <c r="C40" s="10">
        <v>846580</v>
      </c>
      <c r="D40" s="10">
        <v>379</v>
      </c>
      <c r="E40" s="10">
        <v>0.5</v>
      </c>
      <c r="F40" s="8" t="s">
        <v>35</v>
      </c>
      <c r="G40" s="9">
        <v>5.5E-2</v>
      </c>
      <c r="H40" s="9" t="s">
        <v>273</v>
      </c>
      <c r="I40" s="9">
        <v>0.216</v>
      </c>
      <c r="J40" s="9">
        <v>3.2</v>
      </c>
      <c r="K40" s="9">
        <v>0.5</v>
      </c>
      <c r="L40" s="9">
        <v>5</v>
      </c>
      <c r="M40" s="9">
        <v>1.7000000000000001E-2</v>
      </c>
      <c r="N40" s="9">
        <v>0.18</v>
      </c>
      <c r="O40" s="9">
        <v>2.76</v>
      </c>
      <c r="P40" s="9">
        <v>0.19</v>
      </c>
      <c r="Q40" s="9">
        <v>0.03</v>
      </c>
      <c r="R40" s="9">
        <v>0.28000000000000003</v>
      </c>
      <c r="S40" s="9">
        <v>14.6</v>
      </c>
      <c r="T40" s="9">
        <v>77</v>
      </c>
      <c r="U40" s="9">
        <v>123</v>
      </c>
      <c r="V40" s="9">
        <v>315</v>
      </c>
      <c r="W40" s="9">
        <v>12.6</v>
      </c>
      <c r="X40" s="9">
        <v>9.3000000000000007</v>
      </c>
      <c r="Y40" s="9">
        <v>22.7</v>
      </c>
      <c r="Z40" s="9">
        <v>74.099999999999994</v>
      </c>
      <c r="AA40" s="9">
        <v>70.099999999999994</v>
      </c>
      <c r="AB40" s="9">
        <v>5.77</v>
      </c>
      <c r="AC40" s="9">
        <v>0.2</v>
      </c>
      <c r="AD40" s="9">
        <v>29.8</v>
      </c>
      <c r="AE40" s="9">
        <v>16.899999999999999</v>
      </c>
      <c r="AF40" s="9">
        <v>27.1</v>
      </c>
      <c r="AG40" s="9">
        <v>15.6</v>
      </c>
      <c r="AH40" s="9">
        <v>1.8</v>
      </c>
      <c r="AI40" s="9">
        <v>0.9</v>
      </c>
      <c r="AJ40" s="9">
        <v>2.41</v>
      </c>
      <c r="AK40" s="9">
        <v>0.106</v>
      </c>
      <c r="AL40" s="9">
        <v>0.06</v>
      </c>
      <c r="AM40" s="9">
        <v>0.67</v>
      </c>
      <c r="AN40" s="9">
        <v>0.22</v>
      </c>
      <c r="AO40" s="9">
        <v>0.03</v>
      </c>
      <c r="AP40" s="9">
        <v>0.28000000000000003</v>
      </c>
      <c r="AQ40" s="9">
        <v>111</v>
      </c>
      <c r="AR40" s="9">
        <v>17.3</v>
      </c>
      <c r="AS40" s="9">
        <v>47.1</v>
      </c>
      <c r="AT40" s="9">
        <v>2.4300000000000002</v>
      </c>
      <c r="AU40" s="9">
        <v>4.4000000000000004</v>
      </c>
      <c r="AV40" s="9">
        <v>17</v>
      </c>
      <c r="AW40" s="9">
        <v>3.6</v>
      </c>
      <c r="AX40" s="9">
        <v>0.5</v>
      </c>
      <c r="AY40" s="9">
        <v>0.7</v>
      </c>
      <c r="AZ40" s="9">
        <v>4.3</v>
      </c>
      <c r="BA40" s="9">
        <v>0.7</v>
      </c>
      <c r="BB40" s="9">
        <v>4</v>
      </c>
      <c r="BC40" s="9">
        <v>0.8</v>
      </c>
      <c r="BD40" s="9">
        <v>2.2000000000000002</v>
      </c>
      <c r="BE40" s="9">
        <v>0.4</v>
      </c>
      <c r="BF40" s="9">
        <v>2.4</v>
      </c>
      <c r="BG40" s="9">
        <v>0.3</v>
      </c>
      <c r="BH40" s="9" t="s">
        <v>274</v>
      </c>
      <c r="BI40" s="9" t="s">
        <v>275</v>
      </c>
      <c r="BJ40" s="9">
        <v>0.2</v>
      </c>
      <c r="BK40" s="9" t="s">
        <v>276</v>
      </c>
      <c r="BL40" s="9">
        <v>6.5</v>
      </c>
      <c r="BM40" s="9">
        <v>0.08</v>
      </c>
      <c r="BN40" s="9">
        <v>9.1999999999999993</v>
      </c>
      <c r="BO40" s="9">
        <v>5.2</v>
      </c>
      <c r="BP40" s="9">
        <v>0.8</v>
      </c>
      <c r="BQ40" s="9">
        <v>40</v>
      </c>
    </row>
    <row r="41" spans="1:69" x14ac:dyDescent="0.3">
      <c r="A41" s="6">
        <f t="shared" si="1"/>
        <v>35</v>
      </c>
      <c r="B41" s="10">
        <v>686970</v>
      </c>
      <c r="C41" s="10">
        <v>846579</v>
      </c>
      <c r="D41" s="10">
        <v>379</v>
      </c>
      <c r="E41" s="10">
        <v>0.5</v>
      </c>
      <c r="F41" s="8" t="s">
        <v>36</v>
      </c>
      <c r="G41" s="9">
        <v>5.0999999999999997E-2</v>
      </c>
      <c r="H41" s="9" t="s">
        <v>273</v>
      </c>
      <c r="I41" s="9">
        <v>2.1999999999999999E-2</v>
      </c>
      <c r="J41" s="9">
        <v>3.5</v>
      </c>
      <c r="K41" s="9">
        <v>0.4</v>
      </c>
      <c r="L41" s="9">
        <v>3</v>
      </c>
      <c r="M41" s="9">
        <v>1.2999999999999999E-2</v>
      </c>
      <c r="N41" s="9">
        <v>0.48</v>
      </c>
      <c r="O41" s="9">
        <v>3.65</v>
      </c>
      <c r="P41" s="9">
        <v>0.04</v>
      </c>
      <c r="Q41" s="9">
        <v>0.05</v>
      </c>
      <c r="R41" s="9">
        <v>0.09</v>
      </c>
      <c r="S41" s="9">
        <v>15.5</v>
      </c>
      <c r="T41" s="9">
        <v>127</v>
      </c>
      <c r="U41" s="9">
        <v>737</v>
      </c>
      <c r="V41" s="9">
        <v>478</v>
      </c>
      <c r="W41" s="9">
        <v>6.5</v>
      </c>
      <c r="X41" s="9">
        <v>18.600000000000001</v>
      </c>
      <c r="Y41" s="9">
        <v>139</v>
      </c>
      <c r="Z41" s="9">
        <v>57</v>
      </c>
      <c r="AA41" s="9">
        <v>45.8</v>
      </c>
      <c r="AB41" s="9">
        <v>9.84</v>
      </c>
      <c r="AC41" s="9" t="s">
        <v>274</v>
      </c>
      <c r="AD41" s="9">
        <v>36.799999999999997</v>
      </c>
      <c r="AE41" s="9">
        <v>3.8</v>
      </c>
      <c r="AF41" s="9">
        <v>6.2</v>
      </c>
      <c r="AG41" s="9">
        <v>7.76</v>
      </c>
      <c r="AH41" s="9">
        <v>2</v>
      </c>
      <c r="AI41" s="9">
        <v>0.3</v>
      </c>
      <c r="AJ41" s="9">
        <v>1.79</v>
      </c>
      <c r="AK41" s="9">
        <v>5.6000000000000001E-2</v>
      </c>
      <c r="AL41" s="9">
        <v>0.06</v>
      </c>
      <c r="AM41" s="9">
        <v>0.47</v>
      </c>
      <c r="AN41" s="9">
        <v>0.25</v>
      </c>
      <c r="AO41" s="9">
        <v>0.08</v>
      </c>
      <c r="AP41" s="9">
        <v>0.23</v>
      </c>
      <c r="AQ41" s="9">
        <v>53.5</v>
      </c>
      <c r="AR41" s="9">
        <v>13.3</v>
      </c>
      <c r="AS41" s="9">
        <v>79.3</v>
      </c>
      <c r="AT41" s="9">
        <v>0.38</v>
      </c>
      <c r="AU41" s="9">
        <v>4</v>
      </c>
      <c r="AV41" s="9">
        <v>15.1</v>
      </c>
      <c r="AW41" s="9">
        <v>3.7</v>
      </c>
      <c r="AX41" s="9">
        <v>0.2</v>
      </c>
      <c r="AY41" s="9">
        <v>0.6</v>
      </c>
      <c r="AZ41" s="9">
        <v>3.4</v>
      </c>
      <c r="BA41" s="9">
        <v>0.5</v>
      </c>
      <c r="BB41" s="9">
        <v>2.7</v>
      </c>
      <c r="BC41" s="9">
        <v>0.5</v>
      </c>
      <c r="BD41" s="9">
        <v>1.5</v>
      </c>
      <c r="BE41" s="9">
        <v>0.2</v>
      </c>
      <c r="BF41" s="9">
        <v>1.6</v>
      </c>
      <c r="BG41" s="9">
        <v>0.2</v>
      </c>
      <c r="BH41" s="9">
        <v>2.6</v>
      </c>
      <c r="BI41" s="9">
        <v>0.68</v>
      </c>
      <c r="BJ41" s="9" t="s">
        <v>274</v>
      </c>
      <c r="BK41" s="9" t="s">
        <v>276</v>
      </c>
      <c r="BL41" s="9">
        <v>7.8</v>
      </c>
      <c r="BM41" s="9">
        <v>0.09</v>
      </c>
      <c r="BN41" s="9">
        <v>8.8000000000000007</v>
      </c>
      <c r="BO41" s="9">
        <v>6.2</v>
      </c>
      <c r="BP41" s="9">
        <v>0.9</v>
      </c>
      <c r="BQ41" s="9">
        <v>40</v>
      </c>
    </row>
    <row r="42" spans="1:69" x14ac:dyDescent="0.3">
      <c r="A42" s="6">
        <f t="shared" si="1"/>
        <v>36</v>
      </c>
      <c r="B42" s="10">
        <v>686971</v>
      </c>
      <c r="C42" s="10">
        <v>846580</v>
      </c>
      <c r="D42" s="10">
        <v>379</v>
      </c>
      <c r="E42" s="10">
        <v>0.5</v>
      </c>
      <c r="F42" s="8" t="s">
        <v>37</v>
      </c>
      <c r="G42" s="9">
        <v>4.7E-2</v>
      </c>
      <c r="H42" s="9" t="s">
        <v>273</v>
      </c>
      <c r="I42" s="9">
        <v>1.4E-2</v>
      </c>
      <c r="J42" s="9">
        <v>2.4</v>
      </c>
      <c r="K42" s="9">
        <v>0.4</v>
      </c>
      <c r="L42" s="9">
        <v>2</v>
      </c>
      <c r="M42" s="9">
        <v>8.9999999999999993E-3</v>
      </c>
      <c r="N42" s="9">
        <v>7.0000000000000007E-2</v>
      </c>
      <c r="O42" s="9">
        <v>4.32</v>
      </c>
      <c r="P42" s="9">
        <v>0.02</v>
      </c>
      <c r="Q42" s="9">
        <v>0.08</v>
      </c>
      <c r="R42" s="9">
        <v>0.04</v>
      </c>
      <c r="S42" s="9">
        <v>23.4</v>
      </c>
      <c r="T42" s="9">
        <v>377</v>
      </c>
      <c r="U42" s="9">
        <v>754</v>
      </c>
      <c r="V42" s="9">
        <v>238</v>
      </c>
      <c r="W42" s="9">
        <v>10.4</v>
      </c>
      <c r="X42" s="9">
        <v>6.1</v>
      </c>
      <c r="Y42" s="9">
        <v>85.9</v>
      </c>
      <c r="Z42" s="9">
        <v>90.9</v>
      </c>
      <c r="AA42" s="9">
        <v>42.8</v>
      </c>
      <c r="AB42" s="9">
        <v>18.899999999999999</v>
      </c>
      <c r="AC42" s="9">
        <v>0.1</v>
      </c>
      <c r="AD42" s="9">
        <v>44.1</v>
      </c>
      <c r="AE42" s="9">
        <v>1.9</v>
      </c>
      <c r="AF42" s="9">
        <v>2.4</v>
      </c>
      <c r="AG42" s="9">
        <v>8.44</v>
      </c>
      <c r="AH42" s="9">
        <v>2.6</v>
      </c>
      <c r="AI42" s="9" t="s">
        <v>274</v>
      </c>
      <c r="AJ42" s="9">
        <v>2.48</v>
      </c>
      <c r="AK42" s="9">
        <v>4.9000000000000002E-2</v>
      </c>
      <c r="AL42" s="9">
        <v>0.18</v>
      </c>
      <c r="AM42" s="9">
        <v>0.75</v>
      </c>
      <c r="AN42" s="9">
        <v>0.18</v>
      </c>
      <c r="AO42" s="9">
        <v>0.52</v>
      </c>
      <c r="AP42" s="9">
        <v>0.12</v>
      </c>
      <c r="AQ42" s="9">
        <v>37.1</v>
      </c>
      <c r="AR42" s="9">
        <v>13.5</v>
      </c>
      <c r="AS42" s="9">
        <v>171</v>
      </c>
      <c r="AT42" s="9">
        <v>7.0000000000000007E-2</v>
      </c>
      <c r="AU42" s="9">
        <v>4.4000000000000004</v>
      </c>
      <c r="AV42" s="9">
        <v>17</v>
      </c>
      <c r="AW42" s="9">
        <v>4.5</v>
      </c>
      <c r="AX42" s="9">
        <v>0.4</v>
      </c>
      <c r="AY42" s="9">
        <v>0.7</v>
      </c>
      <c r="AZ42" s="9">
        <v>4.2</v>
      </c>
      <c r="BA42" s="9">
        <v>0.6</v>
      </c>
      <c r="BB42" s="9">
        <v>3.1</v>
      </c>
      <c r="BC42" s="9">
        <v>0.5</v>
      </c>
      <c r="BD42" s="9">
        <v>1.6</v>
      </c>
      <c r="BE42" s="9">
        <v>0.3</v>
      </c>
      <c r="BF42" s="9">
        <v>1.7</v>
      </c>
      <c r="BG42" s="9">
        <v>0.2</v>
      </c>
      <c r="BH42" s="9">
        <v>0.1</v>
      </c>
      <c r="BI42" s="9" t="s">
        <v>275</v>
      </c>
      <c r="BJ42" s="9" t="s">
        <v>274</v>
      </c>
      <c r="BK42" s="9" t="s">
        <v>276</v>
      </c>
      <c r="BL42" s="9">
        <v>9.4</v>
      </c>
      <c r="BM42" s="9">
        <v>0.09</v>
      </c>
      <c r="BN42" s="9">
        <v>14.5</v>
      </c>
      <c r="BO42" s="9">
        <v>6.4</v>
      </c>
      <c r="BP42" s="9">
        <v>1.1000000000000001</v>
      </c>
      <c r="BQ42" s="9">
        <v>110</v>
      </c>
    </row>
    <row r="43" spans="1:69" x14ac:dyDescent="0.3">
      <c r="A43" s="6">
        <f t="shared" si="1"/>
        <v>37</v>
      </c>
      <c r="B43" s="10">
        <v>686971</v>
      </c>
      <c r="C43" s="10">
        <v>846579</v>
      </c>
      <c r="D43" s="10">
        <v>379</v>
      </c>
      <c r="E43" s="10">
        <v>0.5</v>
      </c>
      <c r="F43" s="8" t="s">
        <v>39</v>
      </c>
      <c r="G43" s="9">
        <v>3.2000000000000001E-2</v>
      </c>
      <c r="H43" s="9" t="s">
        <v>273</v>
      </c>
      <c r="I43" s="9">
        <v>6.8000000000000005E-2</v>
      </c>
      <c r="J43" s="9">
        <v>13.5</v>
      </c>
      <c r="K43" s="9">
        <v>0.7</v>
      </c>
      <c r="L43" s="9">
        <v>2</v>
      </c>
      <c r="M43" s="9">
        <v>2.1000000000000001E-2</v>
      </c>
      <c r="N43" s="9">
        <v>0.1</v>
      </c>
      <c r="O43" s="9">
        <v>5.01</v>
      </c>
      <c r="P43" s="9">
        <v>0.2</v>
      </c>
      <c r="Q43" s="9">
        <v>0.2</v>
      </c>
      <c r="R43" s="9">
        <v>0.06</v>
      </c>
      <c r="S43" s="9">
        <v>9.5</v>
      </c>
      <c r="T43" s="9">
        <v>78</v>
      </c>
      <c r="U43" s="9">
        <v>62</v>
      </c>
      <c r="V43" s="9">
        <v>225</v>
      </c>
      <c r="W43" s="9">
        <v>4.55</v>
      </c>
      <c r="X43" s="9">
        <v>11.1</v>
      </c>
      <c r="Y43" s="9">
        <v>22.5</v>
      </c>
      <c r="Z43" s="9">
        <v>36</v>
      </c>
      <c r="AA43" s="9">
        <v>81.599999999999994</v>
      </c>
      <c r="AB43" s="9">
        <v>13.5</v>
      </c>
      <c r="AC43" s="9" t="s">
        <v>274</v>
      </c>
      <c r="AD43" s="9">
        <v>11.7</v>
      </c>
      <c r="AE43" s="9">
        <v>25.4</v>
      </c>
      <c r="AF43" s="9">
        <v>13.2</v>
      </c>
      <c r="AG43" s="9">
        <v>10.4</v>
      </c>
      <c r="AH43" s="9">
        <v>5</v>
      </c>
      <c r="AI43" s="9">
        <v>0.8</v>
      </c>
      <c r="AJ43" s="9">
        <v>0.95</v>
      </c>
      <c r="AK43" s="9">
        <v>0.13100000000000001</v>
      </c>
      <c r="AL43" s="9">
        <v>0.06</v>
      </c>
      <c r="AM43" s="9">
        <v>2.46</v>
      </c>
      <c r="AN43" s="9">
        <v>0.23</v>
      </c>
      <c r="AO43" s="9">
        <v>7.0000000000000007E-2</v>
      </c>
      <c r="AP43" s="9">
        <v>2.13</v>
      </c>
      <c r="AQ43" s="9">
        <v>117</v>
      </c>
      <c r="AR43" s="9">
        <v>24.9</v>
      </c>
      <c r="AS43" s="9">
        <v>93</v>
      </c>
      <c r="AT43" s="9">
        <v>0.36</v>
      </c>
      <c r="AU43" s="9">
        <v>5.9</v>
      </c>
      <c r="AV43" s="9">
        <v>22.2</v>
      </c>
      <c r="AW43" s="9">
        <v>4.7</v>
      </c>
      <c r="AX43" s="9" t="s">
        <v>274</v>
      </c>
      <c r="AY43" s="9">
        <v>0.8</v>
      </c>
      <c r="AZ43" s="9">
        <v>4</v>
      </c>
      <c r="BA43" s="9">
        <v>0.5</v>
      </c>
      <c r="BB43" s="9">
        <v>2.7</v>
      </c>
      <c r="BC43" s="9">
        <v>0.5</v>
      </c>
      <c r="BD43" s="9">
        <v>1.2</v>
      </c>
      <c r="BE43" s="9">
        <v>0.2</v>
      </c>
      <c r="BF43" s="9">
        <v>1.1000000000000001</v>
      </c>
      <c r="BG43" s="9">
        <v>0.1</v>
      </c>
      <c r="BH43" s="9" t="s">
        <v>274</v>
      </c>
      <c r="BI43" s="9" t="s">
        <v>275</v>
      </c>
      <c r="BJ43" s="9" t="s">
        <v>274</v>
      </c>
      <c r="BK43" s="9" t="s">
        <v>276</v>
      </c>
      <c r="BL43" s="9">
        <v>7</v>
      </c>
      <c r="BM43" s="9">
        <v>0.25</v>
      </c>
      <c r="BN43" s="9">
        <v>42.8</v>
      </c>
      <c r="BO43" s="9">
        <v>13.3</v>
      </c>
      <c r="BP43" s="9">
        <v>1.7</v>
      </c>
      <c r="BQ43" s="9">
        <v>130</v>
      </c>
    </row>
    <row r="44" spans="1:69" x14ac:dyDescent="0.3">
      <c r="A44" s="6">
        <f t="shared" si="1"/>
        <v>38</v>
      </c>
      <c r="B44" s="10">
        <v>686971</v>
      </c>
      <c r="C44" s="10">
        <v>846578</v>
      </c>
      <c r="D44" s="10">
        <v>379</v>
      </c>
      <c r="E44" s="10">
        <v>0.5</v>
      </c>
      <c r="F44" s="8" t="s">
        <v>38</v>
      </c>
      <c r="G44" s="9">
        <v>4.2000000000000003E-2</v>
      </c>
      <c r="H44" s="9" t="s">
        <v>273</v>
      </c>
      <c r="I44" s="9">
        <v>2.1000000000000001E-2</v>
      </c>
      <c r="J44" s="9">
        <v>2.6</v>
      </c>
      <c r="K44" s="9">
        <v>0.6</v>
      </c>
      <c r="L44" s="9">
        <v>2</v>
      </c>
      <c r="M44" s="9">
        <v>1.2E-2</v>
      </c>
      <c r="N44" s="9">
        <v>7.0000000000000007E-2</v>
      </c>
      <c r="O44" s="9">
        <v>4.58</v>
      </c>
      <c r="P44" s="9">
        <v>0.03</v>
      </c>
      <c r="Q44" s="9">
        <v>0.05</v>
      </c>
      <c r="R44" s="9">
        <v>0.03</v>
      </c>
      <c r="S44" s="9">
        <v>23.7</v>
      </c>
      <c r="T44" s="9">
        <v>215</v>
      </c>
      <c r="U44" s="9">
        <v>805</v>
      </c>
      <c r="V44" s="9">
        <v>236</v>
      </c>
      <c r="W44" s="9">
        <v>11.4</v>
      </c>
      <c r="X44" s="9">
        <v>12.5</v>
      </c>
      <c r="Y44" s="9">
        <v>105</v>
      </c>
      <c r="Z44" s="9">
        <v>101</v>
      </c>
      <c r="AA44" s="9">
        <v>61.7</v>
      </c>
      <c r="AB44" s="9">
        <v>12.5</v>
      </c>
      <c r="AC44" s="9">
        <v>0.2</v>
      </c>
      <c r="AD44" s="9">
        <v>71.5</v>
      </c>
      <c r="AE44" s="9">
        <v>2.2000000000000002</v>
      </c>
      <c r="AF44" s="9">
        <v>2.2999999999999998</v>
      </c>
      <c r="AG44" s="9">
        <v>11.3</v>
      </c>
      <c r="AH44" s="9">
        <v>3.8</v>
      </c>
      <c r="AI44" s="9">
        <v>0.1</v>
      </c>
      <c r="AJ44" s="9">
        <v>1.94</v>
      </c>
      <c r="AK44" s="9">
        <v>8.5999999999999993E-2</v>
      </c>
      <c r="AL44" s="9">
        <v>0.12</v>
      </c>
      <c r="AM44" s="9">
        <v>0.45</v>
      </c>
      <c r="AN44" s="9">
        <v>0.42</v>
      </c>
      <c r="AO44" s="9">
        <v>0.16</v>
      </c>
      <c r="AP44" s="9">
        <v>0.14000000000000001</v>
      </c>
      <c r="AQ44" s="9">
        <v>28.8</v>
      </c>
      <c r="AR44" s="9">
        <v>12</v>
      </c>
      <c r="AS44" s="9">
        <v>155</v>
      </c>
      <c r="AT44" s="9">
        <v>0.21</v>
      </c>
      <c r="AU44" s="9">
        <v>4.3</v>
      </c>
      <c r="AV44" s="9">
        <v>17.100000000000001</v>
      </c>
      <c r="AW44" s="9">
        <v>5</v>
      </c>
      <c r="AX44" s="9">
        <v>0.3</v>
      </c>
      <c r="AY44" s="9">
        <v>0.9</v>
      </c>
      <c r="AZ44" s="9">
        <v>4.5999999999999996</v>
      </c>
      <c r="BA44" s="9">
        <v>0.7</v>
      </c>
      <c r="BB44" s="9">
        <v>4.4000000000000004</v>
      </c>
      <c r="BC44" s="9">
        <v>0.8</v>
      </c>
      <c r="BD44" s="9">
        <v>2.2999999999999998</v>
      </c>
      <c r="BE44" s="9">
        <v>0.4</v>
      </c>
      <c r="BF44" s="9">
        <v>2.6</v>
      </c>
      <c r="BG44" s="9">
        <v>0.4</v>
      </c>
      <c r="BH44" s="9" t="s">
        <v>274</v>
      </c>
      <c r="BI44" s="9" t="s">
        <v>275</v>
      </c>
      <c r="BJ44" s="9" t="s">
        <v>274</v>
      </c>
      <c r="BK44" s="9" t="s">
        <v>276</v>
      </c>
      <c r="BL44" s="9">
        <v>12.3</v>
      </c>
      <c r="BM44" s="9">
        <v>0.08</v>
      </c>
      <c r="BN44" s="9">
        <v>14.6</v>
      </c>
      <c r="BO44" s="9">
        <v>8.6</v>
      </c>
      <c r="BP44" s="9">
        <v>1.6</v>
      </c>
      <c r="BQ44" s="9">
        <v>70</v>
      </c>
    </row>
    <row r="45" spans="1:69" x14ac:dyDescent="0.3">
      <c r="A45" s="6">
        <f t="shared" si="1"/>
        <v>39</v>
      </c>
      <c r="B45" s="10">
        <v>686972</v>
      </c>
      <c r="C45" s="10">
        <v>846579</v>
      </c>
      <c r="D45" s="10">
        <v>379</v>
      </c>
      <c r="E45" s="10">
        <v>0.5</v>
      </c>
      <c r="F45" s="8" t="s">
        <v>40</v>
      </c>
      <c r="G45" s="9">
        <v>4.7E-2</v>
      </c>
      <c r="H45" s="9" t="s">
        <v>273</v>
      </c>
      <c r="I45" s="9">
        <v>2.3E-2</v>
      </c>
      <c r="J45" s="9">
        <v>3</v>
      </c>
      <c r="K45" s="9">
        <v>0.4</v>
      </c>
      <c r="L45" s="9">
        <v>2</v>
      </c>
      <c r="M45" s="9">
        <v>1.0999999999999999E-2</v>
      </c>
      <c r="N45" s="9">
        <v>0.11</v>
      </c>
      <c r="O45" s="9">
        <v>4.76</v>
      </c>
      <c r="P45" s="9">
        <v>0.03</v>
      </c>
      <c r="Q45" s="9">
        <v>0.04</v>
      </c>
      <c r="R45" s="9">
        <v>0.04</v>
      </c>
      <c r="S45" s="9">
        <v>21.7</v>
      </c>
      <c r="T45" s="9">
        <v>223</v>
      </c>
      <c r="U45" s="9">
        <v>811</v>
      </c>
      <c r="V45" s="9">
        <v>207</v>
      </c>
      <c r="W45" s="9">
        <v>9.89</v>
      </c>
      <c r="X45" s="9">
        <v>7.2</v>
      </c>
      <c r="Y45" s="9">
        <v>110</v>
      </c>
      <c r="Z45" s="9">
        <v>53.3</v>
      </c>
      <c r="AA45" s="9">
        <v>38.5</v>
      </c>
      <c r="AB45" s="9">
        <v>14.3</v>
      </c>
      <c r="AC45" s="9">
        <v>0.2</v>
      </c>
      <c r="AD45" s="9">
        <v>55.7</v>
      </c>
      <c r="AE45" s="9">
        <v>2.7</v>
      </c>
      <c r="AF45" s="9">
        <v>2.5</v>
      </c>
      <c r="AG45" s="9">
        <v>8.19</v>
      </c>
      <c r="AH45" s="9">
        <v>3.9</v>
      </c>
      <c r="AI45" s="9">
        <v>0.1</v>
      </c>
      <c r="AJ45" s="9">
        <v>2.5499999999999998</v>
      </c>
      <c r="AK45" s="9">
        <v>0.13100000000000001</v>
      </c>
      <c r="AL45" s="9">
        <v>0.14000000000000001</v>
      </c>
      <c r="AM45" s="9">
        <v>0.52</v>
      </c>
      <c r="AN45" s="9">
        <v>0.42</v>
      </c>
      <c r="AO45" s="9">
        <v>0.14000000000000001</v>
      </c>
      <c r="AP45" s="9">
        <v>0.2</v>
      </c>
      <c r="AQ45" s="9">
        <v>28.5</v>
      </c>
      <c r="AR45" s="9">
        <v>12.4</v>
      </c>
      <c r="AS45" s="9">
        <v>196</v>
      </c>
      <c r="AT45" s="9" t="s">
        <v>277</v>
      </c>
      <c r="AU45" s="9">
        <v>3.8</v>
      </c>
      <c r="AV45" s="9">
        <v>14.6</v>
      </c>
      <c r="AW45" s="9">
        <v>3.6</v>
      </c>
      <c r="AX45" s="9">
        <v>0.5</v>
      </c>
      <c r="AY45" s="9">
        <v>0.6</v>
      </c>
      <c r="AZ45" s="9">
        <v>3.8</v>
      </c>
      <c r="BA45" s="9">
        <v>0.5</v>
      </c>
      <c r="BB45" s="9">
        <v>2.6</v>
      </c>
      <c r="BC45" s="9">
        <v>0.5</v>
      </c>
      <c r="BD45" s="9">
        <v>1.5</v>
      </c>
      <c r="BE45" s="9">
        <v>0.2</v>
      </c>
      <c r="BF45" s="9">
        <v>1.6</v>
      </c>
      <c r="BG45" s="9">
        <v>0.2</v>
      </c>
      <c r="BH45" s="9" t="s">
        <v>274</v>
      </c>
      <c r="BI45" s="9" t="s">
        <v>275</v>
      </c>
      <c r="BJ45" s="9" t="s">
        <v>274</v>
      </c>
      <c r="BK45" s="9" t="s">
        <v>276</v>
      </c>
      <c r="BL45" s="9">
        <v>5</v>
      </c>
      <c r="BM45" s="9">
        <v>7.0000000000000007E-2</v>
      </c>
      <c r="BN45" s="9">
        <v>13.5</v>
      </c>
      <c r="BO45" s="9">
        <v>14.9</v>
      </c>
      <c r="BP45" s="9">
        <v>1.5</v>
      </c>
      <c r="BQ45" s="9">
        <v>60</v>
      </c>
    </row>
    <row r="46" spans="1:69" x14ac:dyDescent="0.3">
      <c r="A46" s="6">
        <f t="shared" si="1"/>
        <v>40</v>
      </c>
      <c r="B46" s="10">
        <v>686971</v>
      </c>
      <c r="C46" s="10">
        <v>846579</v>
      </c>
      <c r="D46" s="10">
        <v>379</v>
      </c>
      <c r="E46" s="10">
        <v>0.5</v>
      </c>
      <c r="F46" s="8" t="s">
        <v>41</v>
      </c>
      <c r="G46" s="9">
        <v>5.0999999999999997E-2</v>
      </c>
      <c r="H46" s="9" t="s">
        <v>273</v>
      </c>
      <c r="I46" s="9">
        <v>1.7999999999999999E-2</v>
      </c>
      <c r="J46" s="9">
        <v>3.2</v>
      </c>
      <c r="K46" s="9">
        <v>0.4</v>
      </c>
      <c r="L46" s="9">
        <v>2</v>
      </c>
      <c r="M46" s="9">
        <v>1.2E-2</v>
      </c>
      <c r="N46" s="9">
        <v>0.11</v>
      </c>
      <c r="O46" s="9">
        <v>4.0599999999999996</v>
      </c>
      <c r="P46" s="9">
        <v>0.03</v>
      </c>
      <c r="Q46" s="9">
        <v>0.04</v>
      </c>
      <c r="R46" s="9">
        <v>0.02</v>
      </c>
      <c r="S46" s="9">
        <v>19.100000000000001</v>
      </c>
      <c r="T46" s="9">
        <v>176</v>
      </c>
      <c r="U46" s="9">
        <v>764</v>
      </c>
      <c r="V46" s="9">
        <v>232</v>
      </c>
      <c r="W46" s="9">
        <v>8.6199999999999992</v>
      </c>
      <c r="X46" s="9">
        <v>9.6</v>
      </c>
      <c r="Y46" s="9">
        <v>85.5</v>
      </c>
      <c r="Z46" s="9">
        <v>50.4</v>
      </c>
      <c r="AA46" s="9">
        <v>44.2</v>
      </c>
      <c r="AB46" s="9">
        <v>11.1</v>
      </c>
      <c r="AC46" s="9">
        <v>0.2</v>
      </c>
      <c r="AD46" s="9">
        <v>45.4</v>
      </c>
      <c r="AE46" s="9">
        <v>2.5</v>
      </c>
      <c r="AF46" s="9">
        <v>2.2000000000000002</v>
      </c>
      <c r="AG46" s="9">
        <v>7.53</v>
      </c>
      <c r="AH46" s="9">
        <v>4</v>
      </c>
      <c r="AI46" s="9">
        <v>0.2</v>
      </c>
      <c r="AJ46" s="9">
        <v>2.65</v>
      </c>
      <c r="AK46" s="9">
        <v>0.114</v>
      </c>
      <c r="AL46" s="9">
        <v>0.1</v>
      </c>
      <c r="AM46" s="9">
        <v>0.5</v>
      </c>
      <c r="AN46" s="9">
        <v>0.38</v>
      </c>
      <c r="AO46" s="9">
        <v>0.16</v>
      </c>
      <c r="AP46" s="9">
        <v>0.18</v>
      </c>
      <c r="AQ46" s="9">
        <v>34</v>
      </c>
      <c r="AR46" s="9">
        <v>11</v>
      </c>
      <c r="AS46" s="9">
        <v>182</v>
      </c>
      <c r="AT46" s="9">
        <v>1.52</v>
      </c>
      <c r="AU46" s="9">
        <v>3.4</v>
      </c>
      <c r="AV46" s="9">
        <v>13.5</v>
      </c>
      <c r="AW46" s="9">
        <v>3.1</v>
      </c>
      <c r="AX46" s="9">
        <v>0.7</v>
      </c>
      <c r="AY46" s="9">
        <v>0.6</v>
      </c>
      <c r="AZ46" s="9">
        <v>3.5</v>
      </c>
      <c r="BA46" s="9">
        <v>0.5</v>
      </c>
      <c r="BB46" s="9">
        <v>2.6</v>
      </c>
      <c r="BC46" s="9">
        <v>0.5</v>
      </c>
      <c r="BD46" s="9">
        <v>1.4</v>
      </c>
      <c r="BE46" s="9">
        <v>0.2</v>
      </c>
      <c r="BF46" s="9">
        <v>1.6</v>
      </c>
      <c r="BG46" s="9">
        <v>0.2</v>
      </c>
      <c r="BH46" s="9" t="s">
        <v>274</v>
      </c>
      <c r="BI46" s="9" t="s">
        <v>275</v>
      </c>
      <c r="BJ46" s="9">
        <v>0.1</v>
      </c>
      <c r="BK46" s="9" t="s">
        <v>276</v>
      </c>
      <c r="BL46" s="9">
        <v>4.5</v>
      </c>
      <c r="BM46" s="9">
        <v>0.08</v>
      </c>
      <c r="BN46" s="9">
        <v>11.9</v>
      </c>
      <c r="BO46" s="9">
        <v>10.5</v>
      </c>
      <c r="BP46" s="9">
        <v>1.3</v>
      </c>
      <c r="BQ46" s="9">
        <v>40</v>
      </c>
    </row>
    <row r="47" spans="1:69" x14ac:dyDescent="0.3">
      <c r="A47" s="6">
        <f t="shared" si="1"/>
        <v>41</v>
      </c>
      <c r="B47" s="10">
        <v>686972</v>
      </c>
      <c r="C47" s="10">
        <v>846578</v>
      </c>
      <c r="D47" s="10">
        <v>379</v>
      </c>
      <c r="E47" s="10">
        <v>0.5</v>
      </c>
      <c r="F47" s="8" t="s">
        <v>42</v>
      </c>
      <c r="G47" s="9">
        <v>4.1000000000000002E-2</v>
      </c>
      <c r="H47" s="9" t="s">
        <v>273</v>
      </c>
      <c r="I47" s="9">
        <v>2.7E-2</v>
      </c>
      <c r="J47" s="9">
        <v>3.1</v>
      </c>
      <c r="K47" s="9">
        <v>0.6</v>
      </c>
      <c r="L47" s="9">
        <v>2</v>
      </c>
      <c r="M47" s="9">
        <v>8.9999999999999993E-3</v>
      </c>
      <c r="N47" s="9">
        <v>0.14000000000000001</v>
      </c>
      <c r="O47" s="9">
        <v>4.91</v>
      </c>
      <c r="P47" s="9">
        <v>0.03</v>
      </c>
      <c r="Q47" s="9">
        <v>0.05</v>
      </c>
      <c r="R47" s="9">
        <v>0.03</v>
      </c>
      <c r="S47" s="9">
        <v>29.2</v>
      </c>
      <c r="T47" s="9">
        <v>279</v>
      </c>
      <c r="U47" s="9">
        <v>945</v>
      </c>
      <c r="V47" s="9">
        <v>214</v>
      </c>
      <c r="W47" s="9">
        <v>14.2</v>
      </c>
      <c r="X47" s="9">
        <v>10.8</v>
      </c>
      <c r="Y47" s="9">
        <v>135</v>
      </c>
      <c r="Z47" s="9">
        <v>94.4</v>
      </c>
      <c r="AA47" s="9">
        <v>51.9</v>
      </c>
      <c r="AB47" s="9">
        <v>15.1</v>
      </c>
      <c r="AC47" s="9">
        <v>0.2</v>
      </c>
      <c r="AD47" s="9">
        <v>104</v>
      </c>
      <c r="AE47" s="9">
        <v>2.1</v>
      </c>
      <c r="AF47" s="9">
        <v>2.5</v>
      </c>
      <c r="AG47" s="9">
        <v>11.9</v>
      </c>
      <c r="AH47" s="9">
        <v>3.6</v>
      </c>
      <c r="AI47" s="9" t="s">
        <v>274</v>
      </c>
      <c r="AJ47" s="9">
        <v>2.85</v>
      </c>
      <c r="AK47" s="9">
        <v>0.19800000000000001</v>
      </c>
      <c r="AL47" s="9">
        <v>0.14000000000000001</v>
      </c>
      <c r="AM47" s="9">
        <v>0.47</v>
      </c>
      <c r="AN47" s="9">
        <v>0.56999999999999995</v>
      </c>
      <c r="AO47" s="9">
        <v>0.22</v>
      </c>
      <c r="AP47" s="9">
        <v>0.13</v>
      </c>
      <c r="AQ47" s="9">
        <v>26.7</v>
      </c>
      <c r="AR47" s="9">
        <v>13.3</v>
      </c>
      <c r="AS47" s="9">
        <v>160</v>
      </c>
      <c r="AT47" s="9">
        <v>0.33</v>
      </c>
      <c r="AU47" s="9">
        <v>4.2</v>
      </c>
      <c r="AV47" s="9">
        <v>16.8</v>
      </c>
      <c r="AW47" s="9">
        <v>4.0999999999999996</v>
      </c>
      <c r="AX47" s="9">
        <v>1.2</v>
      </c>
      <c r="AY47" s="9">
        <v>0.8</v>
      </c>
      <c r="AZ47" s="9">
        <v>4.7</v>
      </c>
      <c r="BA47" s="9">
        <v>0.7</v>
      </c>
      <c r="BB47" s="9">
        <v>3.6</v>
      </c>
      <c r="BC47" s="9">
        <v>0.7</v>
      </c>
      <c r="BD47" s="9">
        <v>2.2000000000000002</v>
      </c>
      <c r="BE47" s="9">
        <v>0.4</v>
      </c>
      <c r="BF47" s="9">
        <v>2.2999999999999998</v>
      </c>
      <c r="BG47" s="9">
        <v>0.3</v>
      </c>
      <c r="BH47" s="9" t="s">
        <v>274</v>
      </c>
      <c r="BI47" s="9" t="s">
        <v>275</v>
      </c>
      <c r="BJ47" s="9" t="s">
        <v>274</v>
      </c>
      <c r="BK47" s="9" t="s">
        <v>276</v>
      </c>
      <c r="BL47" s="9">
        <v>10.6</v>
      </c>
      <c r="BM47" s="9">
        <v>0.08</v>
      </c>
      <c r="BN47" s="9">
        <v>14.9</v>
      </c>
      <c r="BO47" s="9">
        <v>11.2</v>
      </c>
      <c r="BP47" s="9">
        <v>1.7</v>
      </c>
      <c r="BQ47" s="9">
        <v>40</v>
      </c>
    </row>
    <row r="48" spans="1:69" x14ac:dyDescent="0.3">
      <c r="A48" s="6">
        <f t="shared" si="1"/>
        <v>42</v>
      </c>
      <c r="B48" s="10">
        <v>686972</v>
      </c>
      <c r="C48" s="10">
        <v>846577</v>
      </c>
      <c r="D48" s="10">
        <v>379</v>
      </c>
      <c r="E48" s="10">
        <v>0.5</v>
      </c>
      <c r="F48" s="8" t="s">
        <v>43</v>
      </c>
      <c r="G48" s="9">
        <v>4.5999999999999999E-2</v>
      </c>
      <c r="H48" s="9" t="s">
        <v>273</v>
      </c>
      <c r="I48" s="9">
        <v>2.3E-2</v>
      </c>
      <c r="J48" s="9">
        <v>5.2</v>
      </c>
      <c r="K48" s="9">
        <v>0.5</v>
      </c>
      <c r="L48" s="9">
        <v>2</v>
      </c>
      <c r="M48" s="9">
        <v>0.01</v>
      </c>
      <c r="N48" s="9">
        <v>0.28999999999999998</v>
      </c>
      <c r="O48" s="9">
        <v>3.82</v>
      </c>
      <c r="P48" s="9">
        <v>0.02</v>
      </c>
      <c r="Q48" s="9">
        <v>0.08</v>
      </c>
      <c r="R48" s="9">
        <v>0.05</v>
      </c>
      <c r="S48" s="9">
        <v>21.5</v>
      </c>
      <c r="T48" s="9">
        <v>273</v>
      </c>
      <c r="U48" s="9">
        <v>971</v>
      </c>
      <c r="V48" s="9">
        <v>700</v>
      </c>
      <c r="W48" s="9">
        <v>9.94</v>
      </c>
      <c r="X48" s="9">
        <v>35.200000000000003</v>
      </c>
      <c r="Y48" s="9">
        <v>162</v>
      </c>
      <c r="Z48" s="9">
        <v>71.099999999999994</v>
      </c>
      <c r="AA48" s="9">
        <v>63.6</v>
      </c>
      <c r="AB48" s="9">
        <v>14.5</v>
      </c>
      <c r="AC48" s="9">
        <v>0.2</v>
      </c>
      <c r="AD48" s="9">
        <v>73.900000000000006</v>
      </c>
      <c r="AE48" s="9">
        <v>2.2000000000000002</v>
      </c>
      <c r="AF48" s="9">
        <v>3.6</v>
      </c>
      <c r="AG48" s="9">
        <v>11.1</v>
      </c>
      <c r="AH48" s="9">
        <v>2.8</v>
      </c>
      <c r="AI48" s="9">
        <v>0.1</v>
      </c>
      <c r="AJ48" s="9">
        <v>2.2799999999999998</v>
      </c>
      <c r="AK48" s="9">
        <v>5.3999999999999999E-2</v>
      </c>
      <c r="AL48" s="9">
        <v>0.1</v>
      </c>
      <c r="AM48" s="9">
        <v>0.48</v>
      </c>
      <c r="AN48" s="9">
        <v>0.3</v>
      </c>
      <c r="AO48" s="9">
        <v>0.45</v>
      </c>
      <c r="AP48" s="9">
        <v>0.13</v>
      </c>
      <c r="AQ48" s="9">
        <v>61.7</v>
      </c>
      <c r="AR48" s="9">
        <v>15.7</v>
      </c>
      <c r="AS48" s="9">
        <v>192</v>
      </c>
      <c r="AT48" s="9">
        <v>0.05</v>
      </c>
      <c r="AU48" s="9">
        <v>4.8</v>
      </c>
      <c r="AV48" s="9">
        <v>19.3</v>
      </c>
      <c r="AW48" s="9">
        <v>5.0999999999999996</v>
      </c>
      <c r="AX48" s="9">
        <v>0.3</v>
      </c>
      <c r="AY48" s="9">
        <v>0.8</v>
      </c>
      <c r="AZ48" s="9">
        <v>4.9000000000000004</v>
      </c>
      <c r="BA48" s="9">
        <v>0.7</v>
      </c>
      <c r="BB48" s="9">
        <v>4</v>
      </c>
      <c r="BC48" s="9">
        <v>0.7</v>
      </c>
      <c r="BD48" s="9">
        <v>2.2000000000000002</v>
      </c>
      <c r="BE48" s="9">
        <v>0.4</v>
      </c>
      <c r="BF48" s="9">
        <v>2.4</v>
      </c>
      <c r="BG48" s="9">
        <v>0.4</v>
      </c>
      <c r="BH48" s="9">
        <v>1.4</v>
      </c>
      <c r="BI48" s="9" t="s">
        <v>275</v>
      </c>
      <c r="BJ48" s="9">
        <v>0.1</v>
      </c>
      <c r="BK48" s="9" t="s">
        <v>276</v>
      </c>
      <c r="BL48" s="9">
        <v>5.9</v>
      </c>
      <c r="BM48" s="9">
        <v>0.14000000000000001</v>
      </c>
      <c r="BN48" s="9">
        <v>14.7</v>
      </c>
      <c r="BO48" s="9">
        <v>6.1</v>
      </c>
      <c r="BP48" s="9">
        <v>1</v>
      </c>
      <c r="BQ48" s="9">
        <v>60</v>
      </c>
    </row>
    <row r="49" spans="1:69" x14ac:dyDescent="0.3">
      <c r="A49" s="6">
        <f t="shared" si="1"/>
        <v>43</v>
      </c>
      <c r="B49" s="10">
        <v>686972</v>
      </c>
      <c r="C49" s="10">
        <v>846577</v>
      </c>
      <c r="D49" s="10">
        <v>379</v>
      </c>
      <c r="E49" s="10">
        <v>0.5</v>
      </c>
      <c r="F49" s="8" t="s">
        <v>44</v>
      </c>
      <c r="G49" s="9">
        <v>3.9E-2</v>
      </c>
      <c r="H49" s="9" t="s">
        <v>273</v>
      </c>
      <c r="I49" s="9">
        <v>0.02</v>
      </c>
      <c r="J49" s="9">
        <v>10.1</v>
      </c>
      <c r="K49" s="9">
        <v>0.6</v>
      </c>
      <c r="L49" s="9">
        <v>2</v>
      </c>
      <c r="M49" s="9">
        <v>1.0999999999999999E-2</v>
      </c>
      <c r="N49" s="9">
        <v>0.55000000000000004</v>
      </c>
      <c r="O49" s="9">
        <v>4.03</v>
      </c>
      <c r="P49" s="9">
        <v>0.02</v>
      </c>
      <c r="Q49" s="9">
        <v>0.06</v>
      </c>
      <c r="R49" s="9">
        <v>0.02</v>
      </c>
      <c r="S49" s="9">
        <v>26.3</v>
      </c>
      <c r="T49" s="9">
        <v>159</v>
      </c>
      <c r="U49" s="9">
        <v>1810</v>
      </c>
      <c r="V49" s="9">
        <v>1240</v>
      </c>
      <c r="W49" s="9">
        <v>10.8</v>
      </c>
      <c r="X49" s="9">
        <v>82</v>
      </c>
      <c r="Y49" s="9">
        <v>266</v>
      </c>
      <c r="Z49" s="9">
        <v>99</v>
      </c>
      <c r="AA49" s="9">
        <v>86.1</v>
      </c>
      <c r="AB49" s="9">
        <v>13.1</v>
      </c>
      <c r="AC49" s="9">
        <v>0.2</v>
      </c>
      <c r="AD49" s="9">
        <v>96.1</v>
      </c>
      <c r="AE49" s="9">
        <v>1.9</v>
      </c>
      <c r="AF49" s="9">
        <v>2.6</v>
      </c>
      <c r="AG49" s="9">
        <v>13.9</v>
      </c>
      <c r="AH49" s="9">
        <v>3</v>
      </c>
      <c r="AI49" s="9" t="s">
        <v>274</v>
      </c>
      <c r="AJ49" s="9">
        <v>1.62</v>
      </c>
      <c r="AK49" s="9">
        <v>4.7E-2</v>
      </c>
      <c r="AL49" s="9">
        <v>0.1</v>
      </c>
      <c r="AM49" s="9">
        <v>0.45</v>
      </c>
      <c r="AN49" s="9">
        <v>0.49</v>
      </c>
      <c r="AO49" s="9">
        <v>0.12</v>
      </c>
      <c r="AP49" s="9">
        <v>0.13</v>
      </c>
      <c r="AQ49" s="9">
        <v>92.2</v>
      </c>
      <c r="AR49" s="9">
        <v>17.7</v>
      </c>
      <c r="AS49" s="9">
        <v>136</v>
      </c>
      <c r="AT49" s="9">
        <v>0.21</v>
      </c>
      <c r="AU49" s="9">
        <v>5.7</v>
      </c>
      <c r="AV49" s="9">
        <v>22</v>
      </c>
      <c r="AW49" s="9">
        <v>5.8</v>
      </c>
      <c r="AX49" s="9" t="s">
        <v>274</v>
      </c>
      <c r="AY49" s="9">
        <v>1.2</v>
      </c>
      <c r="AZ49" s="9">
        <v>5.6</v>
      </c>
      <c r="BA49" s="9">
        <v>1</v>
      </c>
      <c r="BB49" s="9">
        <v>5.4</v>
      </c>
      <c r="BC49" s="9">
        <v>1.1000000000000001</v>
      </c>
      <c r="BD49" s="9">
        <v>3.2</v>
      </c>
      <c r="BE49" s="9">
        <v>0.5</v>
      </c>
      <c r="BF49" s="9">
        <v>3.6</v>
      </c>
      <c r="BG49" s="9">
        <v>0.5</v>
      </c>
      <c r="BH49" s="9" t="s">
        <v>274</v>
      </c>
      <c r="BI49" s="9" t="s">
        <v>275</v>
      </c>
      <c r="BJ49" s="9" t="s">
        <v>274</v>
      </c>
      <c r="BK49" s="9" t="s">
        <v>276</v>
      </c>
      <c r="BL49" s="9">
        <v>11.4</v>
      </c>
      <c r="BM49" s="9">
        <v>0.22</v>
      </c>
      <c r="BN49" s="9">
        <v>9</v>
      </c>
      <c r="BO49" s="9">
        <v>6.6</v>
      </c>
      <c r="BP49" s="9">
        <v>1.3</v>
      </c>
      <c r="BQ49" s="9">
        <v>100</v>
      </c>
    </row>
    <row r="50" spans="1:69" x14ac:dyDescent="0.3">
      <c r="A50" s="6">
        <f t="shared" si="1"/>
        <v>44</v>
      </c>
      <c r="B50" s="10">
        <v>686972</v>
      </c>
      <c r="C50" s="10">
        <v>846576</v>
      </c>
      <c r="D50" s="10">
        <v>379</v>
      </c>
      <c r="E50" s="10">
        <v>0.5</v>
      </c>
      <c r="F50" s="8" t="s">
        <v>45</v>
      </c>
      <c r="G50" s="9">
        <v>3.1E-2</v>
      </c>
      <c r="H50" s="9" t="s">
        <v>273</v>
      </c>
      <c r="I50" s="9">
        <v>1.2999999999999999E-2</v>
      </c>
      <c r="J50" s="9">
        <v>5.0999999999999996</v>
      </c>
      <c r="K50" s="9">
        <v>0.4</v>
      </c>
      <c r="L50" s="9">
        <v>2</v>
      </c>
      <c r="M50" s="9">
        <v>0.01</v>
      </c>
      <c r="N50" s="9">
        <v>0.62</v>
      </c>
      <c r="O50" s="9">
        <v>3.26</v>
      </c>
      <c r="P50" s="9">
        <v>0.01</v>
      </c>
      <c r="Q50" s="9">
        <v>0.04</v>
      </c>
      <c r="R50" s="9">
        <v>0.04</v>
      </c>
      <c r="S50" s="9">
        <v>19.8</v>
      </c>
      <c r="T50" s="9">
        <v>148</v>
      </c>
      <c r="U50" s="9">
        <v>1350</v>
      </c>
      <c r="V50" s="9">
        <v>582</v>
      </c>
      <c r="W50" s="9">
        <v>9.23</v>
      </c>
      <c r="X50" s="9">
        <v>42.8</v>
      </c>
      <c r="Y50" s="9">
        <v>202</v>
      </c>
      <c r="Z50" s="9">
        <v>67.8</v>
      </c>
      <c r="AA50" s="9">
        <v>60.7</v>
      </c>
      <c r="AB50" s="9">
        <v>10.9</v>
      </c>
      <c r="AC50" s="9">
        <v>0.2</v>
      </c>
      <c r="AD50" s="9">
        <v>67.3</v>
      </c>
      <c r="AE50" s="9">
        <v>1.3</v>
      </c>
      <c r="AF50" s="9">
        <v>2.1</v>
      </c>
      <c r="AG50" s="9">
        <v>9.27</v>
      </c>
      <c r="AH50" s="9">
        <v>2.5</v>
      </c>
      <c r="AI50" s="9" t="s">
        <v>274</v>
      </c>
      <c r="AJ50" s="9">
        <v>1.05</v>
      </c>
      <c r="AK50" s="9">
        <v>4.7E-2</v>
      </c>
      <c r="AL50" s="9">
        <v>0.08</v>
      </c>
      <c r="AM50" s="9">
        <v>0.28000000000000003</v>
      </c>
      <c r="AN50" s="9">
        <v>0.27</v>
      </c>
      <c r="AO50" s="9">
        <v>0.1</v>
      </c>
      <c r="AP50" s="9">
        <v>0.11</v>
      </c>
      <c r="AQ50" s="9">
        <v>57.6</v>
      </c>
      <c r="AR50" s="9">
        <v>11.9</v>
      </c>
      <c r="AS50" s="9">
        <v>64.400000000000006</v>
      </c>
      <c r="AT50" s="9">
        <v>0.1</v>
      </c>
      <c r="AU50" s="9">
        <v>4</v>
      </c>
      <c r="AV50" s="9">
        <v>16.2</v>
      </c>
      <c r="AW50" s="9">
        <v>5</v>
      </c>
      <c r="AX50" s="9">
        <v>0.4</v>
      </c>
      <c r="AY50" s="9">
        <v>0.8</v>
      </c>
      <c r="AZ50" s="9">
        <v>4</v>
      </c>
      <c r="BA50" s="9">
        <v>0.7</v>
      </c>
      <c r="BB50" s="9">
        <v>3.7</v>
      </c>
      <c r="BC50" s="9">
        <v>0.7</v>
      </c>
      <c r="BD50" s="9">
        <v>2</v>
      </c>
      <c r="BE50" s="9">
        <v>0.3</v>
      </c>
      <c r="BF50" s="9">
        <v>2.4</v>
      </c>
      <c r="BG50" s="9">
        <v>0.3</v>
      </c>
      <c r="BH50" s="9" t="s">
        <v>274</v>
      </c>
      <c r="BI50" s="9" t="s">
        <v>275</v>
      </c>
      <c r="BJ50" s="9" t="s">
        <v>274</v>
      </c>
      <c r="BK50" s="9" t="s">
        <v>276</v>
      </c>
      <c r="BL50" s="9">
        <v>7.8</v>
      </c>
      <c r="BM50" s="9">
        <v>0.12</v>
      </c>
      <c r="BN50" s="9">
        <v>7.1</v>
      </c>
      <c r="BO50" s="9">
        <v>4.8</v>
      </c>
      <c r="BP50" s="9">
        <v>0.9</v>
      </c>
      <c r="BQ50" s="9">
        <v>60</v>
      </c>
    </row>
    <row r="51" spans="1:69" x14ac:dyDescent="0.3">
      <c r="A51" s="6">
        <f t="shared" si="1"/>
        <v>45</v>
      </c>
      <c r="B51" s="10">
        <v>686973</v>
      </c>
      <c r="C51" s="10">
        <v>846577</v>
      </c>
      <c r="D51" s="10">
        <v>379</v>
      </c>
      <c r="E51" s="10">
        <v>0.5</v>
      </c>
      <c r="F51" s="8" t="s">
        <v>46</v>
      </c>
      <c r="G51" s="9">
        <v>2.3E-2</v>
      </c>
      <c r="H51" s="9" t="s">
        <v>273</v>
      </c>
      <c r="I51" s="9">
        <v>8.9999999999999993E-3</v>
      </c>
      <c r="J51" s="9">
        <v>2.8</v>
      </c>
      <c r="K51" s="9">
        <v>0.3</v>
      </c>
      <c r="L51" s="9">
        <v>2</v>
      </c>
      <c r="M51" s="9">
        <v>8.9999999999999993E-3</v>
      </c>
      <c r="N51" s="9">
        <v>1.07</v>
      </c>
      <c r="O51" s="9">
        <v>1.73</v>
      </c>
      <c r="P51" s="9" t="s">
        <v>277</v>
      </c>
      <c r="Q51" s="9">
        <v>0.02</v>
      </c>
      <c r="R51" s="9">
        <v>0.02</v>
      </c>
      <c r="S51" s="9">
        <v>10.7</v>
      </c>
      <c r="T51" s="9">
        <v>49</v>
      </c>
      <c r="U51" s="9">
        <v>1000</v>
      </c>
      <c r="V51" s="9">
        <v>325</v>
      </c>
      <c r="W51" s="9">
        <v>4.95</v>
      </c>
      <c r="X51" s="9">
        <v>32.1</v>
      </c>
      <c r="Y51" s="9">
        <v>177</v>
      </c>
      <c r="Z51" s="9">
        <v>35.1</v>
      </c>
      <c r="AA51" s="9">
        <v>43.4</v>
      </c>
      <c r="AB51" s="9">
        <v>5.22</v>
      </c>
      <c r="AC51" s="9">
        <v>0.2</v>
      </c>
      <c r="AD51" s="9">
        <v>57.1</v>
      </c>
      <c r="AE51" s="9">
        <v>0.9</v>
      </c>
      <c r="AF51" s="9">
        <v>1.7</v>
      </c>
      <c r="AG51" s="9">
        <v>5.53</v>
      </c>
      <c r="AH51" s="9">
        <v>1.4</v>
      </c>
      <c r="AI51" s="9" t="s">
        <v>274</v>
      </c>
      <c r="AJ51" s="9">
        <v>0.85</v>
      </c>
      <c r="AK51" s="9">
        <v>1.7000000000000001E-2</v>
      </c>
      <c r="AL51" s="9">
        <v>0.04</v>
      </c>
      <c r="AM51" s="9">
        <v>0.23</v>
      </c>
      <c r="AN51" s="9">
        <v>0.35</v>
      </c>
      <c r="AO51" s="9">
        <v>7.0000000000000007E-2</v>
      </c>
      <c r="AP51" s="9">
        <v>0.05</v>
      </c>
      <c r="AQ51" s="9">
        <v>27.2</v>
      </c>
      <c r="AR51" s="9">
        <v>7.3</v>
      </c>
      <c r="AS51" s="9">
        <v>33.299999999999997</v>
      </c>
      <c r="AT51" s="9">
        <v>0.06</v>
      </c>
      <c r="AU51" s="9">
        <v>2.2999999999999998</v>
      </c>
      <c r="AV51" s="9">
        <v>8.68</v>
      </c>
      <c r="AW51" s="9">
        <v>2.8</v>
      </c>
      <c r="AX51" s="9" t="s">
        <v>274</v>
      </c>
      <c r="AY51" s="9">
        <v>0.4</v>
      </c>
      <c r="AZ51" s="9">
        <v>2.2000000000000002</v>
      </c>
      <c r="BA51" s="9">
        <v>0.4</v>
      </c>
      <c r="BB51" s="9">
        <v>2.1</v>
      </c>
      <c r="BC51" s="9">
        <v>0.4</v>
      </c>
      <c r="BD51" s="9">
        <v>1.3</v>
      </c>
      <c r="BE51" s="9">
        <v>0.2</v>
      </c>
      <c r="BF51" s="9">
        <v>1.3</v>
      </c>
      <c r="BG51" s="9">
        <v>0.2</v>
      </c>
      <c r="BH51" s="9">
        <v>0.1</v>
      </c>
      <c r="BI51" s="9" t="s">
        <v>275</v>
      </c>
      <c r="BJ51" s="9" t="s">
        <v>274</v>
      </c>
      <c r="BK51" s="9" t="s">
        <v>276</v>
      </c>
      <c r="BL51" s="9">
        <v>67</v>
      </c>
      <c r="BM51" s="9">
        <v>0.06</v>
      </c>
      <c r="BN51" s="9">
        <v>2.7</v>
      </c>
      <c r="BO51" s="9">
        <v>2.2000000000000002</v>
      </c>
      <c r="BP51" s="9">
        <v>0.4</v>
      </c>
      <c r="BQ51" s="9">
        <v>30</v>
      </c>
    </row>
    <row r="52" spans="1:69" x14ac:dyDescent="0.3">
      <c r="A52" s="6">
        <f t="shared" si="1"/>
        <v>46</v>
      </c>
      <c r="B52" s="10">
        <v>686973</v>
      </c>
      <c r="C52" s="10">
        <v>846578</v>
      </c>
      <c r="D52" s="10">
        <v>379</v>
      </c>
      <c r="E52" s="10">
        <v>0.5</v>
      </c>
      <c r="F52" s="8" t="s">
        <v>47</v>
      </c>
      <c r="G52" s="9">
        <v>4.4999999999999998E-2</v>
      </c>
      <c r="H52" s="9" t="s">
        <v>273</v>
      </c>
      <c r="I52" s="9">
        <v>3.3000000000000002E-2</v>
      </c>
      <c r="J52" s="9">
        <v>7.7</v>
      </c>
      <c r="K52" s="9">
        <v>0.8</v>
      </c>
      <c r="L52" s="9">
        <v>2</v>
      </c>
      <c r="M52" s="9">
        <v>0.01</v>
      </c>
      <c r="N52" s="9">
        <v>0.48</v>
      </c>
      <c r="O52" s="9">
        <v>3.97</v>
      </c>
      <c r="P52" s="9">
        <v>0.02</v>
      </c>
      <c r="Q52" s="9">
        <v>0.04</v>
      </c>
      <c r="R52" s="9">
        <v>0.04</v>
      </c>
      <c r="S52" s="9">
        <v>25.1</v>
      </c>
      <c r="T52" s="9">
        <v>187</v>
      </c>
      <c r="U52" s="9">
        <v>1440</v>
      </c>
      <c r="V52" s="9">
        <v>904</v>
      </c>
      <c r="W52" s="9">
        <v>14.4</v>
      </c>
      <c r="X52" s="9">
        <v>69.7</v>
      </c>
      <c r="Y52" s="9">
        <v>281</v>
      </c>
      <c r="Z52" s="9">
        <v>86.5</v>
      </c>
      <c r="AA52" s="9">
        <v>106</v>
      </c>
      <c r="AB52" s="9">
        <v>12.1</v>
      </c>
      <c r="AC52" s="9">
        <v>0.2</v>
      </c>
      <c r="AD52" s="9">
        <v>189</v>
      </c>
      <c r="AE52" s="9">
        <v>2.2999999999999998</v>
      </c>
      <c r="AF52" s="9">
        <v>3.5</v>
      </c>
      <c r="AG52" s="9">
        <v>17.2</v>
      </c>
      <c r="AH52" s="9">
        <v>4</v>
      </c>
      <c r="AI52" s="9">
        <v>0.1</v>
      </c>
      <c r="AJ52" s="9">
        <v>2.34</v>
      </c>
      <c r="AK52" s="9">
        <v>0.11700000000000001</v>
      </c>
      <c r="AL52" s="9">
        <v>0.09</v>
      </c>
      <c r="AM52" s="9">
        <v>0.52</v>
      </c>
      <c r="AN52" s="9">
        <v>0.79</v>
      </c>
      <c r="AO52" s="9">
        <v>0.22</v>
      </c>
      <c r="AP52" s="9">
        <v>0.14000000000000001</v>
      </c>
      <c r="AQ52" s="9">
        <v>67.7</v>
      </c>
      <c r="AR52" s="9">
        <v>18.3</v>
      </c>
      <c r="AS52" s="9">
        <v>109</v>
      </c>
      <c r="AT52" s="9">
        <v>0.09</v>
      </c>
      <c r="AU52" s="9">
        <v>6.2</v>
      </c>
      <c r="AV52" s="9">
        <v>24.9</v>
      </c>
      <c r="AW52" s="9">
        <v>6.8</v>
      </c>
      <c r="AX52" s="9">
        <v>0.8</v>
      </c>
      <c r="AY52" s="9">
        <v>1.2</v>
      </c>
      <c r="AZ52" s="9">
        <v>6.5</v>
      </c>
      <c r="BA52" s="9">
        <v>1.2</v>
      </c>
      <c r="BB52" s="9">
        <v>6.7</v>
      </c>
      <c r="BC52" s="9">
        <v>1.2</v>
      </c>
      <c r="BD52" s="9">
        <v>3.7</v>
      </c>
      <c r="BE52" s="9">
        <v>0.6</v>
      </c>
      <c r="BF52" s="9">
        <v>3.8</v>
      </c>
      <c r="BG52" s="9">
        <v>0.5</v>
      </c>
      <c r="BH52" s="9">
        <v>0.1</v>
      </c>
      <c r="BI52" s="9" t="s">
        <v>275</v>
      </c>
      <c r="BJ52" s="9" t="s">
        <v>274</v>
      </c>
      <c r="BK52" s="9" t="s">
        <v>276</v>
      </c>
      <c r="BL52" s="9">
        <v>28.3</v>
      </c>
      <c r="BM52" s="9">
        <v>0.13</v>
      </c>
      <c r="BN52" s="9">
        <v>12.4</v>
      </c>
      <c r="BO52" s="9">
        <v>9.6</v>
      </c>
      <c r="BP52" s="9">
        <v>1.6</v>
      </c>
      <c r="BQ52" s="9">
        <v>60</v>
      </c>
    </row>
    <row r="53" spans="1:69" ht="15.75" customHeight="1" x14ac:dyDescent="0.3">
      <c r="A53" s="6">
        <f t="shared" si="1"/>
        <v>47</v>
      </c>
      <c r="B53" s="10">
        <v>686973</v>
      </c>
      <c r="C53" s="10">
        <v>846576</v>
      </c>
      <c r="D53" s="10">
        <v>379</v>
      </c>
      <c r="E53" s="10">
        <v>0.5</v>
      </c>
      <c r="F53" s="8" t="s">
        <v>49</v>
      </c>
      <c r="G53" s="9">
        <v>4.1000000000000002E-2</v>
      </c>
      <c r="H53" s="9" t="s">
        <v>273</v>
      </c>
      <c r="I53" s="9">
        <v>2.8000000000000001E-2</v>
      </c>
      <c r="J53" s="9">
        <v>20.3</v>
      </c>
      <c r="K53" s="9">
        <v>0.7</v>
      </c>
      <c r="L53" s="9">
        <v>2</v>
      </c>
      <c r="M53" s="9">
        <v>0.01</v>
      </c>
      <c r="N53" s="9">
        <v>0.38</v>
      </c>
      <c r="O53" s="9">
        <v>4.26</v>
      </c>
      <c r="P53" s="9">
        <v>0.03</v>
      </c>
      <c r="Q53" s="9">
        <v>0.05</v>
      </c>
      <c r="R53" s="9">
        <v>0.06</v>
      </c>
      <c r="S53" s="9">
        <v>27</v>
      </c>
      <c r="T53" s="9">
        <v>191</v>
      </c>
      <c r="U53" s="9">
        <v>1600</v>
      </c>
      <c r="V53" s="9">
        <v>2260</v>
      </c>
      <c r="W53" s="9">
        <v>13</v>
      </c>
      <c r="X53" s="9">
        <v>152</v>
      </c>
      <c r="Y53" s="9">
        <v>338</v>
      </c>
      <c r="Z53" s="9">
        <v>82.3</v>
      </c>
      <c r="AA53" s="9">
        <v>124</v>
      </c>
      <c r="AB53" s="9">
        <v>12.1</v>
      </c>
      <c r="AC53" s="9">
        <v>0.2</v>
      </c>
      <c r="AD53" s="9">
        <v>125</v>
      </c>
      <c r="AE53" s="9">
        <v>2.4</v>
      </c>
      <c r="AF53" s="9">
        <v>4.0999999999999996</v>
      </c>
      <c r="AG53" s="9">
        <v>14.2</v>
      </c>
      <c r="AH53" s="9">
        <v>4.3</v>
      </c>
      <c r="AI53" s="9">
        <v>0.1</v>
      </c>
      <c r="AJ53" s="9">
        <v>2.0499999999999998</v>
      </c>
      <c r="AK53" s="9">
        <v>0.11799999999999999</v>
      </c>
      <c r="AL53" s="9">
        <v>0.09</v>
      </c>
      <c r="AM53" s="9">
        <v>0.48</v>
      </c>
      <c r="AN53" s="9">
        <v>0.66</v>
      </c>
      <c r="AO53" s="9">
        <v>0.16</v>
      </c>
      <c r="AP53" s="9">
        <v>0.16</v>
      </c>
      <c r="AQ53" s="9">
        <v>146</v>
      </c>
      <c r="AR53" s="9">
        <v>16</v>
      </c>
      <c r="AS53" s="9">
        <v>136</v>
      </c>
      <c r="AT53" s="9">
        <v>0.11</v>
      </c>
      <c r="AU53" s="9">
        <v>5.0999999999999996</v>
      </c>
      <c r="AV53" s="9">
        <v>20.2</v>
      </c>
      <c r="AW53" s="9">
        <v>5.8</v>
      </c>
      <c r="AX53" s="9">
        <v>0.8</v>
      </c>
      <c r="AY53" s="9">
        <v>1.1000000000000001</v>
      </c>
      <c r="AZ53" s="9">
        <v>5.6</v>
      </c>
      <c r="BA53" s="9">
        <v>1</v>
      </c>
      <c r="BB53" s="9">
        <v>5.4</v>
      </c>
      <c r="BC53" s="9">
        <v>1.1000000000000001</v>
      </c>
      <c r="BD53" s="9">
        <v>3</v>
      </c>
      <c r="BE53" s="9">
        <v>0.5</v>
      </c>
      <c r="BF53" s="9">
        <v>3.1</v>
      </c>
      <c r="BG53" s="9">
        <v>0.5</v>
      </c>
      <c r="BH53" s="9" t="s">
        <v>274</v>
      </c>
      <c r="BI53" s="9" t="s">
        <v>275</v>
      </c>
      <c r="BJ53" s="9">
        <v>0.5</v>
      </c>
      <c r="BK53" s="9" t="s">
        <v>276</v>
      </c>
      <c r="BL53" s="9">
        <v>15.3</v>
      </c>
      <c r="BM53" s="9">
        <v>0.39</v>
      </c>
      <c r="BN53" s="9">
        <v>12.5</v>
      </c>
      <c r="BO53" s="9">
        <v>8.9</v>
      </c>
      <c r="BP53" s="9">
        <v>1.6</v>
      </c>
      <c r="BQ53" s="9">
        <v>60</v>
      </c>
    </row>
    <row r="54" spans="1:69" x14ac:dyDescent="0.3">
      <c r="A54" s="6">
        <f t="shared" si="1"/>
        <v>48</v>
      </c>
      <c r="B54" s="10">
        <v>686974</v>
      </c>
      <c r="C54" s="10">
        <v>846577</v>
      </c>
      <c r="D54" s="10">
        <v>379</v>
      </c>
      <c r="E54" s="10">
        <v>0.5</v>
      </c>
      <c r="F54" s="8" t="s">
        <v>48</v>
      </c>
      <c r="G54" s="9">
        <v>0.04</v>
      </c>
      <c r="H54" s="9" t="s">
        <v>273</v>
      </c>
      <c r="I54" s="9">
        <v>1.7000000000000001E-2</v>
      </c>
      <c r="J54" s="9">
        <v>2.4</v>
      </c>
      <c r="K54" s="9">
        <v>0.3</v>
      </c>
      <c r="L54" s="9">
        <v>2</v>
      </c>
      <c r="M54" s="9">
        <v>8.9999999999999993E-3</v>
      </c>
      <c r="N54" s="9">
        <v>0.4</v>
      </c>
      <c r="O54" s="9">
        <v>2.56</v>
      </c>
      <c r="P54" s="9">
        <v>0.02</v>
      </c>
      <c r="Q54" s="9">
        <v>0.04</v>
      </c>
      <c r="R54" s="9">
        <v>0.05</v>
      </c>
      <c r="S54" s="9">
        <v>11.3</v>
      </c>
      <c r="T54" s="9">
        <v>82</v>
      </c>
      <c r="U54" s="9">
        <v>560</v>
      </c>
      <c r="V54" s="9">
        <v>263</v>
      </c>
      <c r="W54" s="9">
        <v>5.37</v>
      </c>
      <c r="X54" s="9">
        <v>13.8</v>
      </c>
      <c r="Y54" s="9">
        <v>98.6</v>
      </c>
      <c r="Z54" s="9">
        <v>32.6</v>
      </c>
      <c r="AA54" s="9">
        <v>38.5</v>
      </c>
      <c r="AB54" s="9">
        <v>7.21</v>
      </c>
      <c r="AC54" s="9">
        <v>0.2</v>
      </c>
      <c r="AD54" s="9">
        <v>56.7</v>
      </c>
      <c r="AE54" s="9">
        <v>2.2999999999999998</v>
      </c>
      <c r="AF54" s="9">
        <v>4.4000000000000004</v>
      </c>
      <c r="AG54" s="9">
        <v>6.8</v>
      </c>
      <c r="AH54" s="9">
        <v>2.2000000000000002</v>
      </c>
      <c r="AI54" s="9">
        <v>0.4</v>
      </c>
      <c r="AJ54" s="9">
        <v>1.49</v>
      </c>
      <c r="AK54" s="9">
        <v>4.3999999999999997E-2</v>
      </c>
      <c r="AL54" s="9">
        <v>0.05</v>
      </c>
      <c r="AM54" s="9">
        <v>0.41</v>
      </c>
      <c r="AN54" s="9">
        <v>0.41</v>
      </c>
      <c r="AO54" s="9">
        <v>0.05</v>
      </c>
      <c r="AP54" s="9">
        <v>0.15</v>
      </c>
      <c r="AQ54" s="9">
        <v>30.7</v>
      </c>
      <c r="AR54" s="9">
        <v>11</v>
      </c>
      <c r="AS54" s="9">
        <v>63.3</v>
      </c>
      <c r="AT54" s="9">
        <v>0.02</v>
      </c>
      <c r="AU54" s="9">
        <v>3.2</v>
      </c>
      <c r="AV54" s="9">
        <v>13</v>
      </c>
      <c r="AW54" s="9">
        <v>2.6</v>
      </c>
      <c r="AX54" s="9">
        <v>0.2</v>
      </c>
      <c r="AY54" s="9">
        <v>0.5</v>
      </c>
      <c r="AZ54" s="9">
        <v>2.8</v>
      </c>
      <c r="BA54" s="9">
        <v>0.4</v>
      </c>
      <c r="BB54" s="9">
        <v>2.2999999999999998</v>
      </c>
      <c r="BC54" s="9">
        <v>0.4</v>
      </c>
      <c r="BD54" s="9">
        <v>1.4</v>
      </c>
      <c r="BE54" s="9">
        <v>0.2</v>
      </c>
      <c r="BF54" s="9">
        <v>1.3</v>
      </c>
      <c r="BG54" s="9">
        <v>0.2</v>
      </c>
      <c r="BH54" s="9" t="s">
        <v>274</v>
      </c>
      <c r="BI54" s="9" t="s">
        <v>275</v>
      </c>
      <c r="BJ54" s="9" t="s">
        <v>274</v>
      </c>
      <c r="BK54" s="9" t="s">
        <v>276</v>
      </c>
      <c r="BL54" s="9">
        <v>40.299999999999997</v>
      </c>
      <c r="BM54" s="9">
        <v>0.05</v>
      </c>
      <c r="BN54" s="9">
        <v>6.9</v>
      </c>
      <c r="BO54" s="9">
        <v>6.2</v>
      </c>
      <c r="BP54" s="9">
        <v>0.7</v>
      </c>
      <c r="BQ54" s="9">
        <v>40</v>
      </c>
    </row>
    <row r="55" spans="1:69" x14ac:dyDescent="0.3">
      <c r="A55" s="6">
        <f t="shared" si="1"/>
        <v>49</v>
      </c>
      <c r="B55" s="10">
        <v>686974</v>
      </c>
      <c r="C55" s="10">
        <v>846576</v>
      </c>
      <c r="D55" s="10">
        <v>379</v>
      </c>
      <c r="E55" s="10">
        <v>0.5</v>
      </c>
      <c r="F55" s="8" t="s">
        <v>50</v>
      </c>
      <c r="G55" s="9">
        <v>4.7E-2</v>
      </c>
      <c r="H55" s="9" t="s">
        <v>273</v>
      </c>
      <c r="I55" s="9">
        <v>1.4E-2</v>
      </c>
      <c r="J55" s="9">
        <v>2.2000000000000002</v>
      </c>
      <c r="K55" s="9">
        <v>0.4</v>
      </c>
      <c r="L55" s="9">
        <v>2</v>
      </c>
      <c r="M55" s="9">
        <v>1.0999999999999999E-2</v>
      </c>
      <c r="N55" s="9">
        <v>0.53</v>
      </c>
      <c r="O55" s="9">
        <v>2.65</v>
      </c>
      <c r="P55" s="9">
        <v>0.02</v>
      </c>
      <c r="Q55" s="9">
        <v>0.02</v>
      </c>
      <c r="R55" s="9">
        <v>0.05</v>
      </c>
      <c r="S55" s="9">
        <v>13.1</v>
      </c>
      <c r="T55" s="9">
        <v>87</v>
      </c>
      <c r="U55" s="9">
        <v>732</v>
      </c>
      <c r="V55" s="9">
        <v>221</v>
      </c>
      <c r="W55" s="9">
        <v>6.43</v>
      </c>
      <c r="X55" s="9">
        <v>15.6</v>
      </c>
      <c r="Y55" s="9">
        <v>188</v>
      </c>
      <c r="Z55" s="9">
        <v>31.4</v>
      </c>
      <c r="AA55" s="9">
        <v>63.4</v>
      </c>
      <c r="AB55" s="9">
        <v>7.94</v>
      </c>
      <c r="AC55" s="9">
        <v>0.2</v>
      </c>
      <c r="AD55" s="9">
        <v>64.099999999999994</v>
      </c>
      <c r="AE55" s="9">
        <v>1.9</v>
      </c>
      <c r="AF55" s="9">
        <v>3.5</v>
      </c>
      <c r="AG55" s="9">
        <v>8.75</v>
      </c>
      <c r="AH55" s="9">
        <v>2.2999999999999998</v>
      </c>
      <c r="AI55" s="9">
        <v>0.3</v>
      </c>
      <c r="AJ55" s="9">
        <v>1.52</v>
      </c>
      <c r="AK55" s="9">
        <v>3.5999999999999997E-2</v>
      </c>
      <c r="AL55" s="9">
        <v>0.06</v>
      </c>
      <c r="AM55" s="9">
        <v>0.5</v>
      </c>
      <c r="AN55" s="9">
        <v>0.4</v>
      </c>
      <c r="AO55" s="9">
        <v>0.06</v>
      </c>
      <c r="AP55" s="9">
        <v>0.1</v>
      </c>
      <c r="AQ55" s="9">
        <v>26</v>
      </c>
      <c r="AR55" s="9">
        <v>10</v>
      </c>
      <c r="AS55" s="9">
        <v>49</v>
      </c>
      <c r="AT55" s="9">
        <v>7.0000000000000007E-2</v>
      </c>
      <c r="AU55" s="9">
        <v>3.3</v>
      </c>
      <c r="AV55" s="9">
        <v>13.7</v>
      </c>
      <c r="AW55" s="9">
        <v>3.2</v>
      </c>
      <c r="AX55" s="9">
        <v>0.2</v>
      </c>
      <c r="AY55" s="9">
        <v>0.7</v>
      </c>
      <c r="AZ55" s="9">
        <v>3.3</v>
      </c>
      <c r="BA55" s="9">
        <v>0.6</v>
      </c>
      <c r="BB55" s="9">
        <v>3.1</v>
      </c>
      <c r="BC55" s="9">
        <v>0.6</v>
      </c>
      <c r="BD55" s="9">
        <v>1.9</v>
      </c>
      <c r="BE55" s="9">
        <v>0.3</v>
      </c>
      <c r="BF55" s="9">
        <v>2</v>
      </c>
      <c r="BG55" s="9">
        <v>0.3</v>
      </c>
      <c r="BH55" s="9" t="s">
        <v>274</v>
      </c>
      <c r="BI55" s="9" t="s">
        <v>275</v>
      </c>
      <c r="BJ55" s="9" t="s">
        <v>274</v>
      </c>
      <c r="BK55" s="9" t="s">
        <v>276</v>
      </c>
      <c r="BL55" s="9">
        <v>13.3</v>
      </c>
      <c r="BM55" s="9">
        <v>0.05</v>
      </c>
      <c r="BN55" s="9">
        <v>6.1</v>
      </c>
      <c r="BO55" s="9">
        <v>5.8</v>
      </c>
      <c r="BP55" s="9">
        <v>0.9</v>
      </c>
      <c r="BQ55" s="9">
        <v>50</v>
      </c>
    </row>
    <row r="56" spans="1:69" x14ac:dyDescent="0.3">
      <c r="A56" s="6">
        <f t="shared" si="1"/>
        <v>50</v>
      </c>
      <c r="B56" s="10">
        <v>686974</v>
      </c>
      <c r="C56" s="10">
        <v>846575</v>
      </c>
      <c r="D56" s="10">
        <v>379</v>
      </c>
      <c r="E56" s="10">
        <v>0.5</v>
      </c>
      <c r="F56" s="8" t="s">
        <v>51</v>
      </c>
      <c r="G56" s="9">
        <v>5.1999999999999998E-2</v>
      </c>
      <c r="H56" s="9" t="s">
        <v>273</v>
      </c>
      <c r="I56" s="9">
        <v>2.5999999999999999E-2</v>
      </c>
      <c r="J56" s="9">
        <v>3</v>
      </c>
      <c r="K56" s="9">
        <v>0.5</v>
      </c>
      <c r="L56" s="9">
        <v>2</v>
      </c>
      <c r="M56" s="9">
        <v>0.01</v>
      </c>
      <c r="N56" s="9">
        <v>0.26</v>
      </c>
      <c r="O56" s="9">
        <v>3.72</v>
      </c>
      <c r="P56" s="9">
        <v>0.03</v>
      </c>
      <c r="Q56" s="9">
        <v>0.04</v>
      </c>
      <c r="R56" s="9">
        <v>0.06</v>
      </c>
      <c r="S56" s="9">
        <v>18.8</v>
      </c>
      <c r="T56" s="9">
        <v>164</v>
      </c>
      <c r="U56" s="9">
        <v>782</v>
      </c>
      <c r="V56" s="9">
        <v>375</v>
      </c>
      <c r="W56" s="9">
        <v>9.82</v>
      </c>
      <c r="X56" s="9">
        <v>15.1</v>
      </c>
      <c r="Y56" s="9">
        <v>108</v>
      </c>
      <c r="Z56" s="9">
        <v>46.6</v>
      </c>
      <c r="AA56" s="9">
        <v>57.1</v>
      </c>
      <c r="AB56" s="9">
        <v>10.9</v>
      </c>
      <c r="AC56" s="9">
        <v>0.2</v>
      </c>
      <c r="AD56" s="9">
        <v>43.2</v>
      </c>
      <c r="AE56" s="9">
        <v>3.2</v>
      </c>
      <c r="AF56" s="9">
        <v>4.9000000000000004</v>
      </c>
      <c r="AG56" s="9">
        <v>9.59</v>
      </c>
      <c r="AH56" s="9">
        <v>3</v>
      </c>
      <c r="AI56" s="9">
        <v>0.3</v>
      </c>
      <c r="AJ56" s="9">
        <v>2.0299999999999998</v>
      </c>
      <c r="AK56" s="9">
        <v>0.128</v>
      </c>
      <c r="AL56" s="9">
        <v>0.09</v>
      </c>
      <c r="AM56" s="9">
        <v>0.5</v>
      </c>
      <c r="AN56" s="9">
        <v>0.38</v>
      </c>
      <c r="AO56" s="9">
        <v>0.12</v>
      </c>
      <c r="AP56" s="9">
        <v>0.21</v>
      </c>
      <c r="AQ56" s="9">
        <v>46.6</v>
      </c>
      <c r="AR56" s="9">
        <v>12.8</v>
      </c>
      <c r="AS56" s="9">
        <v>73.3</v>
      </c>
      <c r="AT56" s="9">
        <v>0.15</v>
      </c>
      <c r="AU56" s="9">
        <v>3.8</v>
      </c>
      <c r="AV56" s="9">
        <v>15.4</v>
      </c>
      <c r="AW56" s="9">
        <v>4.2</v>
      </c>
      <c r="AX56" s="9">
        <v>0.6</v>
      </c>
      <c r="AY56" s="9">
        <v>0.7</v>
      </c>
      <c r="AZ56" s="9">
        <v>3.8</v>
      </c>
      <c r="BA56" s="9">
        <v>0.6</v>
      </c>
      <c r="BB56" s="9">
        <v>3.6</v>
      </c>
      <c r="BC56" s="9">
        <v>0.6</v>
      </c>
      <c r="BD56" s="9">
        <v>1.9</v>
      </c>
      <c r="BE56" s="9">
        <v>0.3</v>
      </c>
      <c r="BF56" s="9">
        <v>2</v>
      </c>
      <c r="BG56" s="9">
        <v>0.3</v>
      </c>
      <c r="BH56" s="9">
        <v>2.6</v>
      </c>
      <c r="BI56" s="9">
        <v>0.7</v>
      </c>
      <c r="BJ56" s="9" t="s">
        <v>274</v>
      </c>
      <c r="BK56" s="9" t="s">
        <v>276</v>
      </c>
      <c r="BL56" s="9">
        <v>5</v>
      </c>
      <c r="BM56" s="9">
        <v>0.08</v>
      </c>
      <c r="BN56" s="9">
        <v>10.4</v>
      </c>
      <c r="BO56" s="9">
        <v>11.4</v>
      </c>
      <c r="BP56" s="9">
        <v>1.2</v>
      </c>
      <c r="BQ56" s="9">
        <v>60</v>
      </c>
    </row>
    <row r="57" spans="1:69" x14ac:dyDescent="0.3">
      <c r="A57" s="6">
        <f t="shared" si="1"/>
        <v>51</v>
      </c>
      <c r="B57" s="10">
        <v>686974</v>
      </c>
      <c r="C57" s="10">
        <v>846575</v>
      </c>
      <c r="D57" s="10">
        <v>379</v>
      </c>
      <c r="E57" s="10">
        <v>0.5</v>
      </c>
      <c r="F57" s="8" t="s">
        <v>52</v>
      </c>
      <c r="G57" s="9">
        <v>4.2999999999999997E-2</v>
      </c>
      <c r="H57" s="9" t="s">
        <v>273</v>
      </c>
      <c r="I57" s="9">
        <v>2.8000000000000001E-2</v>
      </c>
      <c r="J57" s="9">
        <v>3</v>
      </c>
      <c r="K57" s="9">
        <v>0.5</v>
      </c>
      <c r="L57" s="9">
        <v>4</v>
      </c>
      <c r="M57" s="9">
        <v>1.0999999999999999E-2</v>
      </c>
      <c r="N57" s="9">
        <v>0.19</v>
      </c>
      <c r="O57" s="9">
        <v>3.98</v>
      </c>
      <c r="P57" s="9">
        <v>0.03</v>
      </c>
      <c r="Q57" s="9">
        <v>0.04</v>
      </c>
      <c r="R57" s="9">
        <v>0.09</v>
      </c>
      <c r="S57" s="9">
        <v>16.2</v>
      </c>
      <c r="T57" s="9">
        <v>111</v>
      </c>
      <c r="U57" s="9">
        <v>645</v>
      </c>
      <c r="V57" s="9">
        <v>330</v>
      </c>
      <c r="W57" s="9">
        <v>7.69</v>
      </c>
      <c r="X57" s="9">
        <v>11.5</v>
      </c>
      <c r="Y57" s="9">
        <v>120</v>
      </c>
      <c r="Z57" s="9">
        <v>39.700000000000003</v>
      </c>
      <c r="AA57" s="9">
        <v>57.2</v>
      </c>
      <c r="AB57" s="9">
        <v>10.7</v>
      </c>
      <c r="AC57" s="9">
        <v>0.2</v>
      </c>
      <c r="AD57" s="9">
        <v>58.6</v>
      </c>
      <c r="AE57" s="9">
        <v>2.9</v>
      </c>
      <c r="AF57" s="9">
        <v>7.1</v>
      </c>
      <c r="AG57" s="9">
        <v>9.1300000000000008</v>
      </c>
      <c r="AH57" s="9">
        <v>3</v>
      </c>
      <c r="AI57" s="9">
        <v>0.5</v>
      </c>
      <c r="AJ57" s="9">
        <v>1.7</v>
      </c>
      <c r="AK57" s="9">
        <v>6.6000000000000003E-2</v>
      </c>
      <c r="AL57" s="9">
        <v>7.0000000000000007E-2</v>
      </c>
      <c r="AM57" s="9">
        <v>0.52</v>
      </c>
      <c r="AN57" s="9">
        <v>0.36</v>
      </c>
      <c r="AO57" s="9">
        <v>0.12</v>
      </c>
      <c r="AP57" s="9">
        <v>0.15</v>
      </c>
      <c r="AQ57" s="9">
        <v>50.8</v>
      </c>
      <c r="AR57" s="9">
        <v>13.2</v>
      </c>
      <c r="AS57" s="9">
        <v>71.099999999999994</v>
      </c>
      <c r="AT57" s="9">
        <v>0.06</v>
      </c>
      <c r="AU57" s="9">
        <v>3.9</v>
      </c>
      <c r="AV57" s="9">
        <v>15.3</v>
      </c>
      <c r="AW57" s="9">
        <v>4.0999999999999996</v>
      </c>
      <c r="AX57" s="9">
        <v>0.3</v>
      </c>
      <c r="AY57" s="9">
        <v>0.6</v>
      </c>
      <c r="AZ57" s="9">
        <v>3.4</v>
      </c>
      <c r="BA57" s="9">
        <v>0.6</v>
      </c>
      <c r="BB57" s="9">
        <v>3.2</v>
      </c>
      <c r="BC57" s="9">
        <v>0.6</v>
      </c>
      <c r="BD57" s="9">
        <v>1.7</v>
      </c>
      <c r="BE57" s="9">
        <v>0.3</v>
      </c>
      <c r="BF57" s="9">
        <v>1.9</v>
      </c>
      <c r="BG57" s="9">
        <v>0.3</v>
      </c>
      <c r="BH57" s="9">
        <v>0.2</v>
      </c>
      <c r="BI57" s="9" t="s">
        <v>275</v>
      </c>
      <c r="BJ57" s="9">
        <v>4.4000000000000004</v>
      </c>
      <c r="BK57" s="9" t="s">
        <v>276</v>
      </c>
      <c r="BL57" s="9">
        <v>4.5999999999999996</v>
      </c>
      <c r="BM57" s="9">
        <v>7.0000000000000007E-2</v>
      </c>
      <c r="BN57" s="9">
        <v>9.6999999999999993</v>
      </c>
      <c r="BO57" s="9">
        <v>10</v>
      </c>
      <c r="BP57" s="9">
        <v>1.1000000000000001</v>
      </c>
      <c r="BQ57" s="9">
        <v>140</v>
      </c>
    </row>
    <row r="58" spans="1:69" x14ac:dyDescent="0.3">
      <c r="A58" s="6">
        <f t="shared" si="1"/>
        <v>52</v>
      </c>
      <c r="B58" s="10">
        <v>687529</v>
      </c>
      <c r="C58" s="10">
        <v>846751</v>
      </c>
      <c r="D58" s="10">
        <v>359</v>
      </c>
      <c r="E58" s="10">
        <v>0.5</v>
      </c>
      <c r="F58" s="8" t="s">
        <v>53</v>
      </c>
      <c r="G58" s="9">
        <v>0.16</v>
      </c>
      <c r="H58" s="9" t="s">
        <v>273</v>
      </c>
      <c r="I58" s="9">
        <v>5.0000000000000001E-3</v>
      </c>
      <c r="J58" s="9">
        <v>7.3</v>
      </c>
      <c r="K58" s="9">
        <v>0.3</v>
      </c>
      <c r="L58" s="9">
        <v>3</v>
      </c>
      <c r="M58" s="9">
        <v>1.2E-2</v>
      </c>
      <c r="N58" s="9">
        <v>0.06</v>
      </c>
      <c r="O58" s="9">
        <v>3.32</v>
      </c>
      <c r="P58" s="9">
        <v>0.09</v>
      </c>
      <c r="Q58" s="9">
        <v>0.05</v>
      </c>
      <c r="R58" s="9" t="s">
        <v>277</v>
      </c>
      <c r="S58" s="9">
        <v>8.1</v>
      </c>
      <c r="T58" s="9">
        <v>59</v>
      </c>
      <c r="U58" s="9">
        <v>99</v>
      </c>
      <c r="V58" s="9">
        <v>110</v>
      </c>
      <c r="W58" s="9">
        <v>1.58</v>
      </c>
      <c r="X58" s="9">
        <v>3.5</v>
      </c>
      <c r="Y58" s="9">
        <v>23.8</v>
      </c>
      <c r="Z58" s="9">
        <v>7.9</v>
      </c>
      <c r="AA58" s="9">
        <v>14.2</v>
      </c>
      <c r="AB58" s="9">
        <v>7.55</v>
      </c>
      <c r="AC58" s="9">
        <v>0.1</v>
      </c>
      <c r="AD58" s="9">
        <v>0.8</v>
      </c>
      <c r="AE58" s="9">
        <v>9.5</v>
      </c>
      <c r="AF58" s="9">
        <v>5.2</v>
      </c>
      <c r="AG58" s="9">
        <v>9.41</v>
      </c>
      <c r="AH58" s="9">
        <v>4.7</v>
      </c>
      <c r="AI58" s="9">
        <v>0.3</v>
      </c>
      <c r="AJ58" s="9">
        <v>0.96</v>
      </c>
      <c r="AK58" s="9">
        <v>8.9999999999999993E-3</v>
      </c>
      <c r="AL58" s="9">
        <v>0.04</v>
      </c>
      <c r="AM58" s="9">
        <v>0.77</v>
      </c>
      <c r="AN58" s="9">
        <v>0.08</v>
      </c>
      <c r="AO58" s="9" t="s">
        <v>278</v>
      </c>
      <c r="AP58" s="9">
        <v>0.76</v>
      </c>
      <c r="AQ58" s="9">
        <v>50.4</v>
      </c>
      <c r="AR58" s="9">
        <v>18.899999999999999</v>
      </c>
      <c r="AS58" s="9">
        <v>48.3</v>
      </c>
      <c r="AT58" s="9">
        <v>0.08</v>
      </c>
      <c r="AU58" s="9">
        <v>4.5999999999999996</v>
      </c>
      <c r="AV58" s="9">
        <v>17.100000000000001</v>
      </c>
      <c r="AW58" s="9">
        <v>4.2</v>
      </c>
      <c r="AX58" s="9" t="s">
        <v>274</v>
      </c>
      <c r="AY58" s="9">
        <v>0.5</v>
      </c>
      <c r="AZ58" s="9">
        <v>3.2</v>
      </c>
      <c r="BA58" s="9">
        <v>0.5</v>
      </c>
      <c r="BB58" s="9">
        <v>2.2999999999999998</v>
      </c>
      <c r="BC58" s="9">
        <v>0.4</v>
      </c>
      <c r="BD58" s="9">
        <v>1.1000000000000001</v>
      </c>
      <c r="BE58" s="9">
        <v>0.2</v>
      </c>
      <c r="BF58" s="9">
        <v>0.9</v>
      </c>
      <c r="BG58" s="9">
        <v>0.1</v>
      </c>
      <c r="BH58" s="9">
        <v>0.1</v>
      </c>
      <c r="BI58" s="9" t="s">
        <v>275</v>
      </c>
      <c r="BJ58" s="9" t="s">
        <v>274</v>
      </c>
      <c r="BK58" s="9" t="s">
        <v>276</v>
      </c>
      <c r="BL58" s="9">
        <v>1.5</v>
      </c>
      <c r="BM58" s="9">
        <v>0.12</v>
      </c>
      <c r="BN58" s="9">
        <v>8.9</v>
      </c>
      <c r="BO58" s="9">
        <v>11.4</v>
      </c>
      <c r="BP58" s="9">
        <v>0.8</v>
      </c>
      <c r="BQ58" s="9">
        <v>90</v>
      </c>
    </row>
    <row r="59" spans="1:69" x14ac:dyDescent="0.3">
      <c r="A59" s="6">
        <f t="shared" si="1"/>
        <v>53</v>
      </c>
      <c r="B59" s="10">
        <v>687530</v>
      </c>
      <c r="C59" s="10">
        <v>846752</v>
      </c>
      <c r="D59" s="10">
        <v>359</v>
      </c>
      <c r="E59" s="10">
        <v>0.5</v>
      </c>
      <c r="F59" s="8" t="s">
        <v>54</v>
      </c>
      <c r="G59" s="9">
        <v>0.15</v>
      </c>
      <c r="H59" s="9" t="s">
        <v>273</v>
      </c>
      <c r="I59" s="9">
        <v>5.0000000000000001E-3</v>
      </c>
      <c r="J59" s="9">
        <v>7</v>
      </c>
      <c r="K59" s="9">
        <v>0.2</v>
      </c>
      <c r="L59" s="9">
        <v>2</v>
      </c>
      <c r="M59" s="9">
        <v>1.2E-2</v>
      </c>
      <c r="N59" s="9">
        <v>0.06</v>
      </c>
      <c r="O59" s="9">
        <v>3.19</v>
      </c>
      <c r="P59" s="9">
        <v>0.09</v>
      </c>
      <c r="Q59" s="9">
        <v>0.05</v>
      </c>
      <c r="R59" s="9" t="s">
        <v>277</v>
      </c>
      <c r="S59" s="9">
        <v>8.1</v>
      </c>
      <c r="T59" s="9">
        <v>58</v>
      </c>
      <c r="U59" s="9">
        <v>72</v>
      </c>
      <c r="V59" s="9">
        <v>105</v>
      </c>
      <c r="W59" s="9">
        <v>1.33</v>
      </c>
      <c r="X59" s="9">
        <v>3.4</v>
      </c>
      <c r="Y59" s="9">
        <v>23.1</v>
      </c>
      <c r="Z59" s="9">
        <v>7.4</v>
      </c>
      <c r="AA59" s="9">
        <v>15</v>
      </c>
      <c r="AB59" s="9">
        <v>7.51</v>
      </c>
      <c r="AC59" s="9">
        <v>0.2</v>
      </c>
      <c r="AD59" s="9">
        <v>0.4</v>
      </c>
      <c r="AE59" s="9">
        <v>9.6</v>
      </c>
      <c r="AF59" s="9">
        <v>5.5</v>
      </c>
      <c r="AG59" s="9">
        <v>8.4700000000000006</v>
      </c>
      <c r="AH59" s="9">
        <v>4.3</v>
      </c>
      <c r="AI59" s="9">
        <v>0.2</v>
      </c>
      <c r="AJ59" s="9">
        <v>0.56999999999999995</v>
      </c>
      <c r="AK59" s="9">
        <v>8.9999999999999993E-3</v>
      </c>
      <c r="AL59" s="9">
        <v>0.06</v>
      </c>
      <c r="AM59" s="9">
        <v>0.73</v>
      </c>
      <c r="AN59" s="9">
        <v>0.05</v>
      </c>
      <c r="AO59" s="9" t="s">
        <v>278</v>
      </c>
      <c r="AP59" s="9">
        <v>0.75</v>
      </c>
      <c r="AQ59" s="9">
        <v>50.1</v>
      </c>
      <c r="AR59" s="9">
        <v>18.2</v>
      </c>
      <c r="AS59" s="9">
        <v>46.9</v>
      </c>
      <c r="AT59" s="9">
        <v>0.19</v>
      </c>
      <c r="AU59" s="9">
        <v>4.3</v>
      </c>
      <c r="AV59" s="9">
        <v>16.399999999999999</v>
      </c>
      <c r="AW59" s="9">
        <v>3.4</v>
      </c>
      <c r="AX59" s="9" t="s">
        <v>274</v>
      </c>
      <c r="AY59" s="9">
        <v>0.5</v>
      </c>
      <c r="AZ59" s="9">
        <v>2.9</v>
      </c>
      <c r="BA59" s="9">
        <v>0.4</v>
      </c>
      <c r="BB59" s="9">
        <v>2</v>
      </c>
      <c r="BC59" s="9">
        <v>0.4</v>
      </c>
      <c r="BD59" s="9">
        <v>1.1000000000000001</v>
      </c>
      <c r="BE59" s="9">
        <v>0.1</v>
      </c>
      <c r="BF59" s="9">
        <v>0.8</v>
      </c>
      <c r="BG59" s="9">
        <v>0.1</v>
      </c>
      <c r="BH59" s="9">
        <v>0.1</v>
      </c>
      <c r="BI59" s="9" t="s">
        <v>275</v>
      </c>
      <c r="BJ59" s="9" t="s">
        <v>274</v>
      </c>
      <c r="BK59" s="9" t="s">
        <v>276</v>
      </c>
      <c r="BL59" s="9">
        <v>1.1000000000000001</v>
      </c>
      <c r="BM59" s="9">
        <v>0.12</v>
      </c>
      <c r="BN59" s="9">
        <v>8.6999999999999993</v>
      </c>
      <c r="BO59" s="9">
        <v>10.1</v>
      </c>
      <c r="BP59" s="9">
        <v>0.7</v>
      </c>
      <c r="BQ59" s="9">
        <v>70</v>
      </c>
    </row>
    <row r="60" spans="1:69" x14ac:dyDescent="0.3">
      <c r="A60" s="6">
        <f t="shared" si="1"/>
        <v>54</v>
      </c>
      <c r="B60" s="10">
        <v>687532</v>
      </c>
      <c r="C60" s="10">
        <v>846753</v>
      </c>
      <c r="D60" s="10">
        <v>359</v>
      </c>
      <c r="E60" s="10">
        <v>0.5</v>
      </c>
      <c r="F60" s="8" t="s">
        <v>55</v>
      </c>
      <c r="G60" s="9">
        <v>0.15</v>
      </c>
      <c r="H60" s="9" t="s">
        <v>273</v>
      </c>
      <c r="I60" s="9">
        <v>5.0000000000000001E-3</v>
      </c>
      <c r="J60" s="9">
        <v>6.9</v>
      </c>
      <c r="K60" s="9">
        <v>0.2</v>
      </c>
      <c r="L60" s="9">
        <v>2</v>
      </c>
      <c r="M60" s="9">
        <v>0.01</v>
      </c>
      <c r="N60" s="9">
        <v>0.06</v>
      </c>
      <c r="O60" s="9">
        <v>3.12</v>
      </c>
      <c r="P60" s="9">
        <v>0.08</v>
      </c>
      <c r="Q60" s="9">
        <v>0.05</v>
      </c>
      <c r="R60" s="9" t="s">
        <v>277</v>
      </c>
      <c r="S60" s="9">
        <v>7.1</v>
      </c>
      <c r="T60" s="9">
        <v>64</v>
      </c>
      <c r="U60" s="9">
        <v>75</v>
      </c>
      <c r="V60" s="9">
        <v>105</v>
      </c>
      <c r="W60" s="9">
        <v>1.21</v>
      </c>
      <c r="X60" s="9">
        <v>3.6</v>
      </c>
      <c r="Y60" s="9">
        <v>23.8</v>
      </c>
      <c r="Z60" s="9">
        <v>7.5</v>
      </c>
      <c r="AA60" s="9">
        <v>12.9</v>
      </c>
      <c r="AB60" s="9">
        <v>7.59</v>
      </c>
      <c r="AC60" s="9">
        <v>0.2</v>
      </c>
      <c r="AD60" s="9" t="s">
        <v>274</v>
      </c>
      <c r="AE60" s="9">
        <v>9.3000000000000007</v>
      </c>
      <c r="AF60" s="9">
        <v>4.7</v>
      </c>
      <c r="AG60" s="9">
        <v>7.39</v>
      </c>
      <c r="AH60" s="9">
        <v>4.3</v>
      </c>
      <c r="AI60" s="9">
        <v>0.2</v>
      </c>
      <c r="AJ60" s="9">
        <v>0.62</v>
      </c>
      <c r="AK60" s="9">
        <v>8.9999999999999993E-3</v>
      </c>
      <c r="AL60" s="9">
        <v>0.06</v>
      </c>
      <c r="AM60" s="9">
        <v>0.75</v>
      </c>
      <c r="AN60" s="9">
        <v>0.06</v>
      </c>
      <c r="AO60" s="9" t="s">
        <v>278</v>
      </c>
      <c r="AP60" s="9">
        <v>0.77</v>
      </c>
      <c r="AQ60" s="9">
        <v>48.8</v>
      </c>
      <c r="AR60" s="9">
        <v>18.600000000000001</v>
      </c>
      <c r="AS60" s="9">
        <v>44.8</v>
      </c>
      <c r="AT60" s="9">
        <v>0.03</v>
      </c>
      <c r="AU60" s="9">
        <v>4.0999999999999996</v>
      </c>
      <c r="AV60" s="9">
        <v>15.4</v>
      </c>
      <c r="AW60" s="9">
        <v>2.8</v>
      </c>
      <c r="AX60" s="9" t="s">
        <v>274</v>
      </c>
      <c r="AY60" s="9">
        <v>0.4</v>
      </c>
      <c r="AZ60" s="9">
        <v>2.2999999999999998</v>
      </c>
      <c r="BA60" s="9">
        <v>0.3</v>
      </c>
      <c r="BB60" s="9">
        <v>1.8</v>
      </c>
      <c r="BC60" s="9">
        <v>0.3</v>
      </c>
      <c r="BD60" s="9">
        <v>0.9</v>
      </c>
      <c r="BE60" s="9">
        <v>0.1</v>
      </c>
      <c r="BF60" s="9">
        <v>0.7</v>
      </c>
      <c r="BG60" s="9" t="s">
        <v>274</v>
      </c>
      <c r="BH60" s="9">
        <v>0.2</v>
      </c>
      <c r="BI60" s="9" t="s">
        <v>275</v>
      </c>
      <c r="BJ60" s="9" t="s">
        <v>274</v>
      </c>
      <c r="BK60" s="9" t="s">
        <v>276</v>
      </c>
      <c r="BL60" s="9">
        <v>0.7</v>
      </c>
      <c r="BM60" s="9">
        <v>0.12</v>
      </c>
      <c r="BN60" s="9">
        <v>9.6</v>
      </c>
      <c r="BO60" s="9">
        <v>9.8000000000000007</v>
      </c>
      <c r="BP60" s="9">
        <v>0.6</v>
      </c>
      <c r="BQ60" s="9">
        <v>60</v>
      </c>
    </row>
    <row r="61" spans="1:69" x14ac:dyDescent="0.3">
      <c r="A61" s="6">
        <f t="shared" si="1"/>
        <v>55</v>
      </c>
      <c r="B61" s="10">
        <v>687533</v>
      </c>
      <c r="C61" s="10">
        <v>846755</v>
      </c>
      <c r="D61" s="10">
        <v>359</v>
      </c>
      <c r="E61" s="10">
        <v>0.5</v>
      </c>
      <c r="F61" s="8" t="s">
        <v>56</v>
      </c>
      <c r="G61" s="9">
        <v>0.13600000000000001</v>
      </c>
      <c r="H61" s="9" t="s">
        <v>273</v>
      </c>
      <c r="I61" s="9">
        <v>7.0000000000000001E-3</v>
      </c>
      <c r="J61" s="9">
        <v>7.6</v>
      </c>
      <c r="K61" s="9">
        <v>0.3</v>
      </c>
      <c r="L61" s="9">
        <v>3</v>
      </c>
      <c r="M61" s="9">
        <v>1.2999999999999999E-2</v>
      </c>
      <c r="N61" s="9">
        <v>0.08</v>
      </c>
      <c r="O61" s="9">
        <v>3.84</v>
      </c>
      <c r="P61" s="9">
        <v>0.1</v>
      </c>
      <c r="Q61" s="9">
        <v>0.06</v>
      </c>
      <c r="R61" s="9">
        <v>0.01</v>
      </c>
      <c r="S61" s="9">
        <v>9.1999999999999993</v>
      </c>
      <c r="T61" s="9">
        <v>77</v>
      </c>
      <c r="U61" s="9">
        <v>99</v>
      </c>
      <c r="V61" s="9">
        <v>111</v>
      </c>
      <c r="W61" s="9">
        <v>2.0699999999999998</v>
      </c>
      <c r="X61" s="9">
        <v>4.0999999999999996</v>
      </c>
      <c r="Y61" s="9">
        <v>27.6</v>
      </c>
      <c r="Z61" s="9">
        <v>10.7</v>
      </c>
      <c r="AA61" s="9">
        <v>14.7</v>
      </c>
      <c r="AB61" s="9">
        <v>9.26</v>
      </c>
      <c r="AC61" s="9">
        <v>0.2</v>
      </c>
      <c r="AD61" s="9">
        <v>1.7</v>
      </c>
      <c r="AE61" s="9">
        <v>11.8</v>
      </c>
      <c r="AF61" s="9">
        <v>6.8</v>
      </c>
      <c r="AG61" s="9">
        <v>5.51</v>
      </c>
      <c r="AH61" s="9">
        <v>5.5</v>
      </c>
      <c r="AI61" s="9">
        <v>0.3</v>
      </c>
      <c r="AJ61" s="9">
        <v>0.61</v>
      </c>
      <c r="AK61" s="9">
        <v>1.4E-2</v>
      </c>
      <c r="AL61" s="9">
        <v>0.08</v>
      </c>
      <c r="AM61" s="9">
        <v>0.96</v>
      </c>
      <c r="AN61" s="9">
        <v>7.0000000000000007E-2</v>
      </c>
      <c r="AO61" s="9">
        <v>0.03</v>
      </c>
      <c r="AP61" s="9">
        <v>0.98</v>
      </c>
      <c r="AQ61" s="9">
        <v>59.4</v>
      </c>
      <c r="AR61" s="9">
        <v>15.4</v>
      </c>
      <c r="AS61" s="9">
        <v>36</v>
      </c>
      <c r="AT61" s="9">
        <v>0.2</v>
      </c>
      <c r="AU61" s="9">
        <v>3.5</v>
      </c>
      <c r="AV61" s="9">
        <v>12.1</v>
      </c>
      <c r="AW61" s="9">
        <v>2.5</v>
      </c>
      <c r="AX61" s="9" t="s">
        <v>274</v>
      </c>
      <c r="AY61" s="9">
        <v>0.3</v>
      </c>
      <c r="AZ61" s="9">
        <v>2</v>
      </c>
      <c r="BA61" s="9">
        <v>0.3</v>
      </c>
      <c r="BB61" s="9">
        <v>1.5</v>
      </c>
      <c r="BC61" s="9">
        <v>0.3</v>
      </c>
      <c r="BD61" s="9">
        <v>0.7</v>
      </c>
      <c r="BE61" s="9" t="s">
        <v>274</v>
      </c>
      <c r="BF61" s="9">
        <v>0.5</v>
      </c>
      <c r="BG61" s="9" t="s">
        <v>274</v>
      </c>
      <c r="BH61" s="9">
        <v>0.9</v>
      </c>
      <c r="BI61" s="9" t="s">
        <v>275</v>
      </c>
      <c r="BJ61" s="9" t="s">
        <v>274</v>
      </c>
      <c r="BK61" s="9" t="s">
        <v>276</v>
      </c>
      <c r="BL61" s="9">
        <v>1.6</v>
      </c>
      <c r="BM61" s="9">
        <v>0.15</v>
      </c>
      <c r="BN61" s="9">
        <v>10.1</v>
      </c>
      <c r="BO61" s="9">
        <v>12.5</v>
      </c>
      <c r="BP61" s="9">
        <v>0.8</v>
      </c>
      <c r="BQ61" s="9">
        <v>50</v>
      </c>
    </row>
    <row r="62" spans="1:69" x14ac:dyDescent="0.3">
      <c r="A62" s="6">
        <f t="shared" si="1"/>
        <v>56</v>
      </c>
      <c r="B62" s="10">
        <v>687535</v>
      </c>
      <c r="C62" s="10">
        <v>846758</v>
      </c>
      <c r="D62" s="10">
        <v>359</v>
      </c>
      <c r="E62" s="10">
        <v>0.5</v>
      </c>
      <c r="F62" s="8" t="s">
        <v>57</v>
      </c>
      <c r="G62" s="9">
        <v>0.16600000000000001</v>
      </c>
      <c r="H62" s="9" t="s">
        <v>273</v>
      </c>
      <c r="I62" s="9">
        <v>7.0000000000000001E-3</v>
      </c>
      <c r="J62" s="9">
        <v>7.4</v>
      </c>
      <c r="K62" s="9">
        <v>0.3</v>
      </c>
      <c r="L62" s="9">
        <v>3</v>
      </c>
      <c r="M62" s="9">
        <v>1.4E-2</v>
      </c>
      <c r="N62" s="9">
        <v>0.09</v>
      </c>
      <c r="O62" s="9">
        <v>4.08</v>
      </c>
      <c r="P62" s="9">
        <v>0.13</v>
      </c>
      <c r="Q62" s="9">
        <v>0.06</v>
      </c>
      <c r="R62" s="9">
        <v>0.01</v>
      </c>
      <c r="S62" s="9">
        <v>9.5</v>
      </c>
      <c r="T62" s="9">
        <v>69</v>
      </c>
      <c r="U62" s="9">
        <v>120</v>
      </c>
      <c r="V62" s="9">
        <v>119</v>
      </c>
      <c r="W62" s="9">
        <v>2.2000000000000002</v>
      </c>
      <c r="X62" s="9">
        <v>4</v>
      </c>
      <c r="Y62" s="9">
        <v>27.4</v>
      </c>
      <c r="Z62" s="9">
        <v>10.6</v>
      </c>
      <c r="AA62" s="9">
        <v>13.7</v>
      </c>
      <c r="AB62" s="9">
        <v>9.07</v>
      </c>
      <c r="AC62" s="9">
        <v>0.1</v>
      </c>
      <c r="AD62" s="9">
        <v>0.8</v>
      </c>
      <c r="AE62" s="9">
        <v>11.8</v>
      </c>
      <c r="AF62" s="9">
        <v>6.6</v>
      </c>
      <c r="AG62" s="9">
        <v>5.79</v>
      </c>
      <c r="AH62" s="9">
        <v>5.6</v>
      </c>
      <c r="AI62" s="9">
        <v>0.3</v>
      </c>
      <c r="AJ62" s="9">
        <v>0.76</v>
      </c>
      <c r="AK62" s="9">
        <v>1.2999999999999999E-2</v>
      </c>
      <c r="AL62" s="9">
        <v>0.05</v>
      </c>
      <c r="AM62" s="9">
        <v>0.83</v>
      </c>
      <c r="AN62" s="9">
        <v>0.05</v>
      </c>
      <c r="AO62" s="9" t="s">
        <v>278</v>
      </c>
      <c r="AP62" s="9">
        <v>0.9</v>
      </c>
      <c r="AQ62" s="9">
        <v>65.2</v>
      </c>
      <c r="AR62" s="9">
        <v>15</v>
      </c>
      <c r="AS62" s="9">
        <v>35.6</v>
      </c>
      <c r="AT62" s="9">
        <v>0.1</v>
      </c>
      <c r="AU62" s="9">
        <v>3.3</v>
      </c>
      <c r="AV62" s="9">
        <v>12.1</v>
      </c>
      <c r="AW62" s="9">
        <v>2.4</v>
      </c>
      <c r="AX62" s="9" t="s">
        <v>274</v>
      </c>
      <c r="AY62" s="9">
        <v>0.3</v>
      </c>
      <c r="AZ62" s="9">
        <v>2</v>
      </c>
      <c r="BA62" s="9">
        <v>0.3</v>
      </c>
      <c r="BB62" s="9">
        <v>1.5</v>
      </c>
      <c r="BC62" s="9">
        <v>0.3</v>
      </c>
      <c r="BD62" s="9">
        <v>0.7</v>
      </c>
      <c r="BE62" s="9" t="s">
        <v>274</v>
      </c>
      <c r="BF62" s="9">
        <v>0.5</v>
      </c>
      <c r="BG62" s="9" t="s">
        <v>274</v>
      </c>
      <c r="BH62" s="9">
        <v>0.2</v>
      </c>
      <c r="BI62" s="9" t="s">
        <v>275</v>
      </c>
      <c r="BJ62" s="9">
        <v>0.1</v>
      </c>
      <c r="BK62" s="9" t="s">
        <v>276</v>
      </c>
      <c r="BL62" s="9">
        <v>1.7</v>
      </c>
      <c r="BM62" s="9">
        <v>0.14000000000000001</v>
      </c>
      <c r="BN62" s="9">
        <v>9.1999999999999993</v>
      </c>
      <c r="BO62" s="9">
        <v>12.2</v>
      </c>
      <c r="BP62" s="9">
        <v>0.9</v>
      </c>
      <c r="BQ62" s="9">
        <v>120</v>
      </c>
    </row>
    <row r="63" spans="1:69" x14ac:dyDescent="0.3">
      <c r="A63" s="6">
        <f t="shared" si="1"/>
        <v>57</v>
      </c>
      <c r="B63" s="10">
        <v>687537</v>
      </c>
      <c r="C63" s="10">
        <v>846760</v>
      </c>
      <c r="D63" s="10">
        <v>359</v>
      </c>
      <c r="E63" s="10">
        <v>0.5</v>
      </c>
      <c r="F63" s="8" t="s">
        <v>58</v>
      </c>
      <c r="G63" s="9">
        <v>0.13800000000000001</v>
      </c>
      <c r="H63" s="9" t="s">
        <v>273</v>
      </c>
      <c r="I63" s="9">
        <v>4.0000000000000001E-3</v>
      </c>
      <c r="J63" s="9">
        <v>7.9</v>
      </c>
      <c r="K63" s="9">
        <v>0.2</v>
      </c>
      <c r="L63" s="9">
        <v>3</v>
      </c>
      <c r="M63" s="9">
        <v>1.4999999999999999E-2</v>
      </c>
      <c r="N63" s="9">
        <v>7.0000000000000007E-2</v>
      </c>
      <c r="O63" s="9">
        <v>3.72</v>
      </c>
      <c r="P63" s="9">
        <v>0.1</v>
      </c>
      <c r="Q63" s="9">
        <v>0.06</v>
      </c>
      <c r="R63" s="9">
        <v>0.01</v>
      </c>
      <c r="S63" s="9">
        <v>9</v>
      </c>
      <c r="T63" s="9">
        <v>74</v>
      </c>
      <c r="U63" s="9">
        <v>83</v>
      </c>
      <c r="V63" s="9">
        <v>98</v>
      </c>
      <c r="W63" s="9">
        <v>1.41</v>
      </c>
      <c r="X63" s="9">
        <v>3.9</v>
      </c>
      <c r="Y63" s="9">
        <v>27</v>
      </c>
      <c r="Z63" s="9">
        <v>8.6</v>
      </c>
      <c r="AA63" s="9">
        <v>13.3</v>
      </c>
      <c r="AB63" s="9">
        <v>8.9</v>
      </c>
      <c r="AC63" s="9">
        <v>0.1</v>
      </c>
      <c r="AD63" s="9">
        <v>0.3</v>
      </c>
      <c r="AE63" s="9">
        <v>10.8</v>
      </c>
      <c r="AF63" s="9">
        <v>6.2</v>
      </c>
      <c r="AG63" s="9">
        <v>7.91</v>
      </c>
      <c r="AH63" s="9">
        <v>4.8</v>
      </c>
      <c r="AI63" s="9">
        <v>0.2</v>
      </c>
      <c r="AJ63" s="9">
        <v>0.56000000000000005</v>
      </c>
      <c r="AK63" s="9">
        <v>0.01</v>
      </c>
      <c r="AL63" s="9">
        <v>0.06</v>
      </c>
      <c r="AM63" s="9">
        <v>0.85</v>
      </c>
      <c r="AN63" s="9">
        <v>0.06</v>
      </c>
      <c r="AO63" s="9">
        <v>0.04</v>
      </c>
      <c r="AP63" s="9">
        <v>0.92</v>
      </c>
      <c r="AQ63" s="9">
        <v>53.2</v>
      </c>
      <c r="AR63" s="9">
        <v>19.100000000000001</v>
      </c>
      <c r="AS63" s="9">
        <v>44.6</v>
      </c>
      <c r="AT63" s="9" t="s">
        <v>277</v>
      </c>
      <c r="AU63" s="9">
        <v>4.4000000000000004</v>
      </c>
      <c r="AV63" s="9">
        <v>15.9</v>
      </c>
      <c r="AW63" s="9">
        <v>2.6</v>
      </c>
      <c r="AX63" s="9" t="s">
        <v>274</v>
      </c>
      <c r="AY63" s="9">
        <v>0.5</v>
      </c>
      <c r="AZ63" s="9">
        <v>2.6</v>
      </c>
      <c r="BA63" s="9">
        <v>0.4</v>
      </c>
      <c r="BB63" s="9">
        <v>1.8</v>
      </c>
      <c r="BC63" s="9">
        <v>0.3</v>
      </c>
      <c r="BD63" s="9">
        <v>1</v>
      </c>
      <c r="BE63" s="9">
        <v>0.1</v>
      </c>
      <c r="BF63" s="9">
        <v>0.7</v>
      </c>
      <c r="BG63" s="9" t="s">
        <v>274</v>
      </c>
      <c r="BH63" s="9">
        <v>0.1</v>
      </c>
      <c r="BI63" s="9" t="s">
        <v>275</v>
      </c>
      <c r="BJ63" s="9" t="s">
        <v>274</v>
      </c>
      <c r="BK63" s="9" t="s">
        <v>276</v>
      </c>
      <c r="BL63" s="9">
        <v>1.6</v>
      </c>
      <c r="BM63" s="9">
        <v>0.14000000000000001</v>
      </c>
      <c r="BN63" s="9">
        <v>9.9</v>
      </c>
      <c r="BO63" s="9">
        <v>11.1</v>
      </c>
      <c r="BP63" s="9">
        <v>0.7</v>
      </c>
      <c r="BQ63" s="9">
        <v>90</v>
      </c>
    </row>
    <row r="64" spans="1:69" x14ac:dyDescent="0.3">
      <c r="A64" s="6">
        <f t="shared" si="1"/>
        <v>58</v>
      </c>
      <c r="B64" s="10">
        <v>687538</v>
      </c>
      <c r="C64" s="10">
        <v>846763</v>
      </c>
      <c r="D64" s="10">
        <v>359</v>
      </c>
      <c r="E64" s="10">
        <v>0.5</v>
      </c>
      <c r="F64" s="8" t="s">
        <v>59</v>
      </c>
      <c r="G64" s="9">
        <v>0.154</v>
      </c>
      <c r="H64" s="9" t="s">
        <v>273</v>
      </c>
      <c r="I64" s="9">
        <v>6.0000000000000001E-3</v>
      </c>
      <c r="J64" s="9">
        <v>5.8</v>
      </c>
      <c r="K64" s="9">
        <v>0.2</v>
      </c>
      <c r="L64" s="9">
        <v>3</v>
      </c>
      <c r="M64" s="9">
        <v>1.2E-2</v>
      </c>
      <c r="N64" s="9">
        <v>0.05</v>
      </c>
      <c r="O64" s="9">
        <v>2.68</v>
      </c>
      <c r="P64" s="9">
        <v>7.0000000000000007E-2</v>
      </c>
      <c r="Q64" s="9">
        <v>0.04</v>
      </c>
      <c r="R64" s="9" t="s">
        <v>277</v>
      </c>
      <c r="S64" s="9">
        <v>7</v>
      </c>
      <c r="T64" s="9">
        <v>49</v>
      </c>
      <c r="U64" s="9">
        <v>65</v>
      </c>
      <c r="V64" s="9">
        <v>97</v>
      </c>
      <c r="W64" s="9">
        <v>1.67</v>
      </c>
      <c r="X64" s="9">
        <v>2.8</v>
      </c>
      <c r="Y64" s="9">
        <v>18.600000000000001</v>
      </c>
      <c r="Z64" s="9">
        <v>7.1</v>
      </c>
      <c r="AA64" s="9">
        <v>11.2</v>
      </c>
      <c r="AB64" s="9">
        <v>6.35</v>
      </c>
      <c r="AC64" s="9">
        <v>0.1</v>
      </c>
      <c r="AD64" s="9">
        <v>0.5</v>
      </c>
      <c r="AE64" s="9">
        <v>7.3</v>
      </c>
      <c r="AF64" s="9">
        <v>4.2</v>
      </c>
      <c r="AG64" s="9">
        <v>9.93</v>
      </c>
      <c r="AH64" s="9">
        <v>4.2</v>
      </c>
      <c r="AI64" s="9">
        <v>0.2</v>
      </c>
      <c r="AJ64" s="9">
        <v>0.65</v>
      </c>
      <c r="AK64" s="9">
        <v>6.0000000000000001E-3</v>
      </c>
      <c r="AL64" s="9">
        <v>0.04</v>
      </c>
      <c r="AM64" s="9">
        <v>0.62</v>
      </c>
      <c r="AN64" s="9">
        <v>0.05</v>
      </c>
      <c r="AO64" s="9" t="s">
        <v>278</v>
      </c>
      <c r="AP64" s="9">
        <v>0.57999999999999996</v>
      </c>
      <c r="AQ64" s="9">
        <v>36.700000000000003</v>
      </c>
      <c r="AR64" s="9">
        <v>19.100000000000001</v>
      </c>
      <c r="AS64" s="9">
        <v>50.6</v>
      </c>
      <c r="AT64" s="9">
        <v>0.15</v>
      </c>
      <c r="AU64" s="9">
        <v>5.0999999999999996</v>
      </c>
      <c r="AV64" s="9">
        <v>19</v>
      </c>
      <c r="AW64" s="9">
        <v>3.5</v>
      </c>
      <c r="AX64" s="9" t="s">
        <v>274</v>
      </c>
      <c r="AY64" s="9">
        <v>0.6</v>
      </c>
      <c r="AZ64" s="9">
        <v>3.2</v>
      </c>
      <c r="BA64" s="9">
        <v>0.5</v>
      </c>
      <c r="BB64" s="9">
        <v>2.4</v>
      </c>
      <c r="BC64" s="9">
        <v>0.5</v>
      </c>
      <c r="BD64" s="9">
        <v>1.3</v>
      </c>
      <c r="BE64" s="9">
        <v>0.2</v>
      </c>
      <c r="BF64" s="9">
        <v>1</v>
      </c>
      <c r="BG64" s="9">
        <v>0.1</v>
      </c>
      <c r="BH64" s="9">
        <v>0.1</v>
      </c>
      <c r="BI64" s="9" t="s">
        <v>275</v>
      </c>
      <c r="BJ64" s="9" t="s">
        <v>274</v>
      </c>
      <c r="BK64" s="9" t="s">
        <v>276</v>
      </c>
      <c r="BL64" s="9">
        <v>1.5</v>
      </c>
      <c r="BM64" s="9">
        <v>0.09</v>
      </c>
      <c r="BN64" s="9">
        <v>7.5</v>
      </c>
      <c r="BO64" s="9">
        <v>8.6999999999999993</v>
      </c>
      <c r="BP64" s="9">
        <v>0.6</v>
      </c>
      <c r="BQ64" s="9">
        <v>50</v>
      </c>
    </row>
    <row r="65" spans="1:69" x14ac:dyDescent="0.3">
      <c r="A65" s="6">
        <f t="shared" si="1"/>
        <v>59</v>
      </c>
      <c r="B65" s="10">
        <v>687539</v>
      </c>
      <c r="C65" s="10">
        <v>846766</v>
      </c>
      <c r="D65" s="10">
        <v>359</v>
      </c>
      <c r="E65" s="10">
        <v>0.5</v>
      </c>
      <c r="F65" s="8" t="s">
        <v>60</v>
      </c>
      <c r="G65" s="9">
        <v>0.11600000000000001</v>
      </c>
      <c r="H65" s="9" t="s">
        <v>273</v>
      </c>
      <c r="I65" s="9">
        <v>5.0000000000000001E-3</v>
      </c>
      <c r="J65" s="9">
        <v>8.6999999999999993</v>
      </c>
      <c r="K65" s="9">
        <v>0.2</v>
      </c>
      <c r="L65" s="9">
        <v>2</v>
      </c>
      <c r="M65" s="9">
        <v>1.2E-2</v>
      </c>
      <c r="N65" s="9">
        <v>0.05</v>
      </c>
      <c r="O65" s="9">
        <v>2.36</v>
      </c>
      <c r="P65" s="9">
        <v>0.08</v>
      </c>
      <c r="Q65" s="9">
        <v>0.04</v>
      </c>
      <c r="R65" s="9">
        <v>0.01</v>
      </c>
      <c r="S65" s="9">
        <v>4.9000000000000004</v>
      </c>
      <c r="T65" s="9">
        <v>20</v>
      </c>
      <c r="U65" s="9">
        <v>52</v>
      </c>
      <c r="V65" s="9">
        <v>76</v>
      </c>
      <c r="W65" s="9">
        <v>0.53</v>
      </c>
      <c r="X65" s="9">
        <v>1.9</v>
      </c>
      <c r="Y65" s="9">
        <v>13</v>
      </c>
      <c r="Z65" s="9">
        <v>3.1</v>
      </c>
      <c r="AA65" s="9">
        <v>10.6</v>
      </c>
      <c r="AB65" s="9">
        <v>5.43</v>
      </c>
      <c r="AC65" s="9">
        <v>0.1</v>
      </c>
      <c r="AD65" s="9">
        <v>0.4</v>
      </c>
      <c r="AE65" s="9">
        <v>6.7</v>
      </c>
      <c r="AF65" s="9">
        <v>5.7</v>
      </c>
      <c r="AG65" s="9">
        <v>13.8</v>
      </c>
      <c r="AH65" s="9">
        <v>3.6</v>
      </c>
      <c r="AI65" s="9" t="s">
        <v>274</v>
      </c>
      <c r="AJ65" s="9">
        <v>0.81</v>
      </c>
      <c r="AK65" s="9">
        <v>0.03</v>
      </c>
      <c r="AL65" s="9">
        <v>0.04</v>
      </c>
      <c r="AM65" s="9">
        <v>0.55000000000000004</v>
      </c>
      <c r="AN65" s="9">
        <v>0.03</v>
      </c>
      <c r="AO65" s="9" t="s">
        <v>278</v>
      </c>
      <c r="AP65" s="9">
        <v>0.47</v>
      </c>
      <c r="AQ65" s="9">
        <v>47</v>
      </c>
      <c r="AR65" s="9">
        <v>17.3</v>
      </c>
      <c r="AS65" s="9">
        <v>49.4</v>
      </c>
      <c r="AT65" s="9">
        <v>0.03</v>
      </c>
      <c r="AU65" s="9">
        <v>5.0999999999999996</v>
      </c>
      <c r="AV65" s="9">
        <v>20.2</v>
      </c>
      <c r="AW65" s="9">
        <v>4.5999999999999996</v>
      </c>
      <c r="AX65" s="9" t="s">
        <v>274</v>
      </c>
      <c r="AY65" s="9">
        <v>0.7</v>
      </c>
      <c r="AZ65" s="9">
        <v>3.9</v>
      </c>
      <c r="BA65" s="9">
        <v>0.6</v>
      </c>
      <c r="BB65" s="9">
        <v>3.4</v>
      </c>
      <c r="BC65" s="9">
        <v>0.6</v>
      </c>
      <c r="BD65" s="9">
        <v>1.7</v>
      </c>
      <c r="BE65" s="9">
        <v>0.2</v>
      </c>
      <c r="BF65" s="9">
        <v>1.4</v>
      </c>
      <c r="BG65" s="9">
        <v>0.2</v>
      </c>
      <c r="BH65" s="9">
        <v>0.2</v>
      </c>
      <c r="BI65" s="9" t="s">
        <v>275</v>
      </c>
      <c r="BJ65" s="9" t="s">
        <v>274</v>
      </c>
      <c r="BK65" s="9" t="s">
        <v>276</v>
      </c>
      <c r="BL65" s="9" t="s">
        <v>279</v>
      </c>
      <c r="BM65" s="9">
        <v>7.0000000000000007E-2</v>
      </c>
      <c r="BN65" s="9">
        <v>6.3</v>
      </c>
      <c r="BO65" s="9">
        <v>10.1</v>
      </c>
      <c r="BP65" s="9">
        <v>0.4</v>
      </c>
      <c r="BQ65" s="9">
        <v>50</v>
      </c>
    </row>
    <row r="66" spans="1:69" x14ac:dyDescent="0.3">
      <c r="A66" s="6">
        <f t="shared" si="1"/>
        <v>60</v>
      </c>
      <c r="B66" s="10">
        <v>687541</v>
      </c>
      <c r="C66" s="10">
        <v>846768</v>
      </c>
      <c r="D66" s="10">
        <v>359</v>
      </c>
      <c r="E66" s="10">
        <v>0.5</v>
      </c>
      <c r="F66" s="8" t="s">
        <v>61</v>
      </c>
      <c r="G66" s="9">
        <v>0.128</v>
      </c>
      <c r="H66" s="9" t="s">
        <v>273</v>
      </c>
      <c r="I66" s="9">
        <v>7.0000000000000001E-3</v>
      </c>
      <c r="J66" s="9">
        <v>7.3</v>
      </c>
      <c r="K66" s="9">
        <v>0.3</v>
      </c>
      <c r="L66" s="9">
        <v>3</v>
      </c>
      <c r="M66" s="9">
        <v>1.2999999999999999E-2</v>
      </c>
      <c r="N66" s="9">
        <v>0.08</v>
      </c>
      <c r="O66" s="9">
        <v>4.21</v>
      </c>
      <c r="P66" s="9">
        <v>0.12</v>
      </c>
      <c r="Q66" s="9">
        <v>0.06</v>
      </c>
      <c r="R66" s="9">
        <v>0.04</v>
      </c>
      <c r="S66" s="9">
        <v>9.1999999999999993</v>
      </c>
      <c r="T66" s="9">
        <v>75</v>
      </c>
      <c r="U66" s="9">
        <v>87</v>
      </c>
      <c r="V66" s="9">
        <v>108</v>
      </c>
      <c r="W66" s="9">
        <v>2.75</v>
      </c>
      <c r="X66" s="9">
        <v>4.0999999999999996</v>
      </c>
      <c r="Y66" s="9">
        <v>26.5</v>
      </c>
      <c r="Z66" s="9">
        <v>11.5</v>
      </c>
      <c r="AA66" s="9">
        <v>16.3</v>
      </c>
      <c r="AB66" s="9">
        <v>9.83</v>
      </c>
      <c r="AC66" s="9">
        <v>0.2</v>
      </c>
      <c r="AD66" s="9">
        <v>0.9</v>
      </c>
      <c r="AE66" s="9">
        <v>12.3</v>
      </c>
      <c r="AF66" s="9">
        <v>8.4</v>
      </c>
      <c r="AG66" s="9">
        <v>7.45</v>
      </c>
      <c r="AH66" s="9">
        <v>5.4</v>
      </c>
      <c r="AI66" s="9">
        <v>0.2</v>
      </c>
      <c r="AJ66" s="9">
        <v>0.71</v>
      </c>
      <c r="AK66" s="9">
        <v>1.0999999999999999E-2</v>
      </c>
      <c r="AL66" s="9">
        <v>0.05</v>
      </c>
      <c r="AM66" s="9">
        <v>0.87</v>
      </c>
      <c r="AN66" s="9">
        <v>0.06</v>
      </c>
      <c r="AO66" s="9" t="s">
        <v>278</v>
      </c>
      <c r="AP66" s="9">
        <v>0.97</v>
      </c>
      <c r="AQ66" s="9">
        <v>61.5</v>
      </c>
      <c r="AR66" s="9">
        <v>18.7</v>
      </c>
      <c r="AS66" s="9">
        <v>42.6</v>
      </c>
      <c r="AT66" s="9">
        <v>0.01</v>
      </c>
      <c r="AU66" s="9">
        <v>3.9</v>
      </c>
      <c r="AV66" s="9">
        <v>13.8</v>
      </c>
      <c r="AW66" s="9">
        <v>3</v>
      </c>
      <c r="AX66" s="9" t="s">
        <v>274</v>
      </c>
      <c r="AY66" s="9">
        <v>0.4</v>
      </c>
      <c r="AZ66" s="9">
        <v>2.5</v>
      </c>
      <c r="BA66" s="9">
        <v>0.3</v>
      </c>
      <c r="BB66" s="9">
        <v>1.8</v>
      </c>
      <c r="BC66" s="9">
        <v>0.3</v>
      </c>
      <c r="BD66" s="9">
        <v>0.8</v>
      </c>
      <c r="BE66" s="9">
        <v>0.1</v>
      </c>
      <c r="BF66" s="9">
        <v>0.6</v>
      </c>
      <c r="BG66" s="9" t="s">
        <v>274</v>
      </c>
      <c r="BH66" s="9">
        <v>0.1</v>
      </c>
      <c r="BI66" s="9" t="s">
        <v>275</v>
      </c>
      <c r="BJ66" s="9" t="s">
        <v>274</v>
      </c>
      <c r="BK66" s="9" t="s">
        <v>276</v>
      </c>
      <c r="BL66" s="9">
        <v>1.3</v>
      </c>
      <c r="BM66" s="9">
        <v>0.15</v>
      </c>
      <c r="BN66" s="9">
        <v>10.6</v>
      </c>
      <c r="BO66" s="9">
        <v>12.4</v>
      </c>
      <c r="BP66" s="9">
        <v>0.8</v>
      </c>
      <c r="BQ66" s="9">
        <v>50</v>
      </c>
    </row>
    <row r="67" spans="1:69" x14ac:dyDescent="0.3">
      <c r="A67" s="6">
        <f t="shared" si="1"/>
        <v>61</v>
      </c>
      <c r="B67" s="10">
        <v>687544</v>
      </c>
      <c r="C67" s="10">
        <v>846771</v>
      </c>
      <c r="D67" s="10">
        <v>359</v>
      </c>
      <c r="E67" s="10">
        <v>0.5</v>
      </c>
      <c r="F67" s="8" t="s">
        <v>62</v>
      </c>
      <c r="G67" s="9">
        <v>0.108</v>
      </c>
      <c r="H67" s="9" t="s">
        <v>273</v>
      </c>
      <c r="I67" s="9">
        <v>7.0000000000000001E-3</v>
      </c>
      <c r="J67" s="9">
        <v>7.1</v>
      </c>
      <c r="K67" s="9">
        <v>0.4</v>
      </c>
      <c r="L67" s="9">
        <v>2</v>
      </c>
      <c r="M67" s="9">
        <v>1.2999999999999999E-2</v>
      </c>
      <c r="N67" s="9">
        <v>7.0000000000000007E-2</v>
      </c>
      <c r="O67" s="9">
        <v>3.89</v>
      </c>
      <c r="P67" s="9">
        <v>0.09</v>
      </c>
      <c r="Q67" s="9">
        <v>0.06</v>
      </c>
      <c r="R67" s="9">
        <v>0.02</v>
      </c>
      <c r="S67" s="9">
        <v>9.1</v>
      </c>
      <c r="T67" s="9">
        <v>89</v>
      </c>
      <c r="U67" s="9">
        <v>89</v>
      </c>
      <c r="V67" s="9">
        <v>83</v>
      </c>
      <c r="W67" s="9">
        <v>2.46</v>
      </c>
      <c r="X67" s="9">
        <v>3.6</v>
      </c>
      <c r="Y67" s="9">
        <v>26.3</v>
      </c>
      <c r="Z67" s="9">
        <v>11.7</v>
      </c>
      <c r="AA67" s="9">
        <v>14.2</v>
      </c>
      <c r="AB67" s="9">
        <v>9.58</v>
      </c>
      <c r="AC67" s="9">
        <v>0.2</v>
      </c>
      <c r="AD67" s="9" t="s">
        <v>274</v>
      </c>
      <c r="AE67" s="9">
        <v>11</v>
      </c>
      <c r="AF67" s="9">
        <v>7.2</v>
      </c>
      <c r="AG67" s="9">
        <v>11.2</v>
      </c>
      <c r="AH67" s="9">
        <v>4.4000000000000004</v>
      </c>
      <c r="AI67" s="9">
        <v>0.1</v>
      </c>
      <c r="AJ67" s="9">
        <v>0.56999999999999995</v>
      </c>
      <c r="AK67" s="9">
        <v>8.0000000000000002E-3</v>
      </c>
      <c r="AL67" s="9">
        <v>0.06</v>
      </c>
      <c r="AM67" s="9">
        <v>0.86</v>
      </c>
      <c r="AN67" s="9">
        <v>0.05</v>
      </c>
      <c r="AO67" s="9" t="s">
        <v>278</v>
      </c>
      <c r="AP67" s="9">
        <v>0.88</v>
      </c>
      <c r="AQ67" s="9">
        <v>51</v>
      </c>
      <c r="AR67" s="9">
        <v>24.7</v>
      </c>
      <c r="AS67" s="9">
        <v>56.7</v>
      </c>
      <c r="AT67" s="9">
        <v>0.22</v>
      </c>
      <c r="AU67" s="9">
        <v>5.0999999999999996</v>
      </c>
      <c r="AV67" s="9">
        <v>18.7</v>
      </c>
      <c r="AW67" s="9">
        <v>2.8</v>
      </c>
      <c r="AX67" s="9" t="s">
        <v>274</v>
      </c>
      <c r="AY67" s="9">
        <v>0.5</v>
      </c>
      <c r="AZ67" s="9">
        <v>3.2</v>
      </c>
      <c r="BA67" s="9">
        <v>0.4</v>
      </c>
      <c r="BB67" s="9">
        <v>2.4</v>
      </c>
      <c r="BC67" s="9">
        <v>0.5</v>
      </c>
      <c r="BD67" s="9">
        <v>1.1000000000000001</v>
      </c>
      <c r="BE67" s="9">
        <v>0.2</v>
      </c>
      <c r="BF67" s="9">
        <v>0.9</v>
      </c>
      <c r="BG67" s="9">
        <v>0.1</v>
      </c>
      <c r="BH67" s="9">
        <v>0.2</v>
      </c>
      <c r="BI67" s="9" t="s">
        <v>275</v>
      </c>
      <c r="BJ67" s="9" t="s">
        <v>274</v>
      </c>
      <c r="BK67" s="9" t="s">
        <v>276</v>
      </c>
      <c r="BL67" s="9">
        <v>1.4</v>
      </c>
      <c r="BM67" s="9">
        <v>0.14000000000000001</v>
      </c>
      <c r="BN67" s="9">
        <v>10.7</v>
      </c>
      <c r="BO67" s="9">
        <v>11.5</v>
      </c>
      <c r="BP67" s="9">
        <v>0.7</v>
      </c>
      <c r="BQ67" s="9">
        <v>40</v>
      </c>
    </row>
    <row r="68" spans="1:69" x14ac:dyDescent="0.3">
      <c r="A68" s="6">
        <f t="shared" si="1"/>
        <v>62</v>
      </c>
      <c r="B68" s="10">
        <v>687547</v>
      </c>
      <c r="C68" s="10">
        <v>846773</v>
      </c>
      <c r="D68" s="10">
        <v>359</v>
      </c>
      <c r="E68" s="10">
        <v>0.5</v>
      </c>
      <c r="F68" s="8" t="s">
        <v>63</v>
      </c>
      <c r="G68" s="9">
        <v>0.10199999999999999</v>
      </c>
      <c r="H68" s="9" t="s">
        <v>273</v>
      </c>
      <c r="I68" s="9">
        <v>8.9999999999999993E-3</v>
      </c>
      <c r="J68" s="9">
        <v>6.3</v>
      </c>
      <c r="K68" s="9">
        <v>0.3</v>
      </c>
      <c r="L68" s="9">
        <v>2</v>
      </c>
      <c r="M68" s="9">
        <v>1.2999999999999999E-2</v>
      </c>
      <c r="N68" s="9">
        <v>0.08</v>
      </c>
      <c r="O68" s="9">
        <v>3.72</v>
      </c>
      <c r="P68" s="9">
        <v>0.09</v>
      </c>
      <c r="Q68" s="9">
        <v>0.06</v>
      </c>
      <c r="R68" s="9">
        <v>0.05</v>
      </c>
      <c r="S68" s="9">
        <v>8.8000000000000007</v>
      </c>
      <c r="T68" s="9">
        <v>75</v>
      </c>
      <c r="U68" s="9">
        <v>81</v>
      </c>
      <c r="V68" s="9">
        <v>105</v>
      </c>
      <c r="W68" s="9">
        <v>3.23</v>
      </c>
      <c r="X68" s="9">
        <v>4</v>
      </c>
      <c r="Y68" s="9">
        <v>23</v>
      </c>
      <c r="Z68" s="9">
        <v>13.2</v>
      </c>
      <c r="AA68" s="9">
        <v>15.6</v>
      </c>
      <c r="AB68" s="9">
        <v>8.91</v>
      </c>
      <c r="AC68" s="9">
        <v>0.2</v>
      </c>
      <c r="AD68" s="9">
        <v>1.8</v>
      </c>
      <c r="AE68" s="9">
        <v>11</v>
      </c>
      <c r="AF68" s="9">
        <v>8.5</v>
      </c>
      <c r="AG68" s="9">
        <v>8.61</v>
      </c>
      <c r="AH68" s="9">
        <v>5.2</v>
      </c>
      <c r="AI68" s="9">
        <v>0.3</v>
      </c>
      <c r="AJ68" s="9">
        <v>0.72</v>
      </c>
      <c r="AK68" s="9">
        <v>1.0999999999999999E-2</v>
      </c>
      <c r="AL68" s="9">
        <v>0.06</v>
      </c>
      <c r="AM68" s="9">
        <v>0.85</v>
      </c>
      <c r="AN68" s="9">
        <v>0.06</v>
      </c>
      <c r="AO68" s="9">
        <v>0.02</v>
      </c>
      <c r="AP68" s="9">
        <v>0.93</v>
      </c>
      <c r="AQ68" s="9">
        <v>60.6</v>
      </c>
      <c r="AR68" s="9">
        <v>19.5</v>
      </c>
      <c r="AS68" s="9">
        <v>45.4</v>
      </c>
      <c r="AT68" s="9">
        <v>0.02</v>
      </c>
      <c r="AU68" s="9">
        <v>4.2</v>
      </c>
      <c r="AV68" s="9">
        <v>15.3</v>
      </c>
      <c r="AW68" s="9">
        <v>2.5</v>
      </c>
      <c r="AX68" s="9" t="s">
        <v>274</v>
      </c>
      <c r="AY68" s="9">
        <v>0.4</v>
      </c>
      <c r="AZ68" s="9">
        <v>2.5</v>
      </c>
      <c r="BA68" s="9">
        <v>0.4</v>
      </c>
      <c r="BB68" s="9">
        <v>2</v>
      </c>
      <c r="BC68" s="9">
        <v>0.4</v>
      </c>
      <c r="BD68" s="9">
        <v>1.1000000000000001</v>
      </c>
      <c r="BE68" s="9">
        <v>0.1</v>
      </c>
      <c r="BF68" s="9">
        <v>0.8</v>
      </c>
      <c r="BG68" s="9">
        <v>0.1</v>
      </c>
      <c r="BH68" s="9">
        <v>0.1</v>
      </c>
      <c r="BI68" s="9" t="s">
        <v>275</v>
      </c>
      <c r="BJ68" s="9" t="s">
        <v>274</v>
      </c>
      <c r="BK68" s="9" t="s">
        <v>276</v>
      </c>
      <c r="BL68" s="9">
        <v>1.9</v>
      </c>
      <c r="BM68" s="9">
        <v>0.14000000000000001</v>
      </c>
      <c r="BN68" s="9">
        <v>10.4</v>
      </c>
      <c r="BO68" s="9">
        <v>11.3</v>
      </c>
      <c r="BP68" s="9">
        <v>0.8</v>
      </c>
      <c r="BQ68" s="9">
        <v>40</v>
      </c>
    </row>
    <row r="69" spans="1:69" x14ac:dyDescent="0.3">
      <c r="A69" s="6">
        <f t="shared" si="1"/>
        <v>63</v>
      </c>
      <c r="B69" s="10">
        <v>687549</v>
      </c>
      <c r="C69" s="10">
        <v>846775</v>
      </c>
      <c r="D69" s="10">
        <v>359</v>
      </c>
      <c r="E69" s="10">
        <v>0.5</v>
      </c>
      <c r="F69" s="8" t="s">
        <v>64</v>
      </c>
      <c r="G69" s="9">
        <v>0.16200000000000001</v>
      </c>
      <c r="H69" s="9" t="s">
        <v>273</v>
      </c>
      <c r="I69" s="9">
        <v>4.0000000000000001E-3</v>
      </c>
      <c r="J69" s="9">
        <v>5.6</v>
      </c>
      <c r="K69" s="9">
        <v>0.3</v>
      </c>
      <c r="L69" s="9">
        <v>2</v>
      </c>
      <c r="M69" s="9">
        <v>1.2E-2</v>
      </c>
      <c r="N69" s="9">
        <v>0.06</v>
      </c>
      <c r="O69" s="9">
        <v>2.95</v>
      </c>
      <c r="P69" s="9">
        <v>0.08</v>
      </c>
      <c r="Q69" s="9">
        <v>0.04</v>
      </c>
      <c r="R69" s="9">
        <v>0.02</v>
      </c>
      <c r="S69" s="9">
        <v>7.2</v>
      </c>
      <c r="T69" s="9">
        <v>47</v>
      </c>
      <c r="U69" s="9">
        <v>65</v>
      </c>
      <c r="V69" s="9">
        <v>102</v>
      </c>
      <c r="W69" s="9">
        <v>1.1499999999999999</v>
      </c>
      <c r="X69" s="9">
        <v>2.8</v>
      </c>
      <c r="Y69" s="9">
        <v>20.3</v>
      </c>
      <c r="Z69" s="9">
        <v>6.4</v>
      </c>
      <c r="AA69" s="9">
        <v>15</v>
      </c>
      <c r="AB69" s="9">
        <v>6.87</v>
      </c>
      <c r="AC69" s="9">
        <v>0.1</v>
      </c>
      <c r="AD69" s="9" t="s">
        <v>274</v>
      </c>
      <c r="AE69" s="9">
        <v>8</v>
      </c>
      <c r="AF69" s="9">
        <v>5.4</v>
      </c>
      <c r="AG69" s="9">
        <v>10.5</v>
      </c>
      <c r="AH69" s="9">
        <v>3.9</v>
      </c>
      <c r="AI69" s="9">
        <v>0.2</v>
      </c>
      <c r="AJ69" s="9">
        <v>0.56999999999999995</v>
      </c>
      <c r="AK69" s="9">
        <v>7.0000000000000001E-3</v>
      </c>
      <c r="AL69" s="9">
        <v>0.04</v>
      </c>
      <c r="AM69" s="9">
        <v>0.63</v>
      </c>
      <c r="AN69" s="9">
        <v>0.04</v>
      </c>
      <c r="AO69" s="9" t="s">
        <v>278</v>
      </c>
      <c r="AP69" s="9">
        <v>0.67</v>
      </c>
      <c r="AQ69" s="9">
        <v>42.4</v>
      </c>
      <c r="AR69" s="9">
        <v>21.2</v>
      </c>
      <c r="AS69" s="9">
        <v>53.7</v>
      </c>
      <c r="AT69" s="9">
        <v>0.02</v>
      </c>
      <c r="AU69" s="9">
        <v>5</v>
      </c>
      <c r="AV69" s="9">
        <v>19.3</v>
      </c>
      <c r="AW69" s="9">
        <v>3.8</v>
      </c>
      <c r="AX69" s="9" t="s">
        <v>274</v>
      </c>
      <c r="AY69" s="9">
        <v>0.5</v>
      </c>
      <c r="AZ69" s="9">
        <v>3.2</v>
      </c>
      <c r="BA69" s="9">
        <v>0.5</v>
      </c>
      <c r="BB69" s="9">
        <v>2.5</v>
      </c>
      <c r="BC69" s="9">
        <v>0.5</v>
      </c>
      <c r="BD69" s="9">
        <v>1.1000000000000001</v>
      </c>
      <c r="BE69" s="9">
        <v>0.2</v>
      </c>
      <c r="BF69" s="9">
        <v>0.9</v>
      </c>
      <c r="BG69" s="9">
        <v>0.1</v>
      </c>
      <c r="BH69" s="9">
        <v>2.7</v>
      </c>
      <c r="BI69" s="9">
        <v>0.7</v>
      </c>
      <c r="BJ69" s="9" t="s">
        <v>274</v>
      </c>
      <c r="BK69" s="9" t="s">
        <v>276</v>
      </c>
      <c r="BL69" s="9">
        <v>3.5</v>
      </c>
      <c r="BM69" s="9">
        <v>0.1</v>
      </c>
      <c r="BN69" s="9">
        <v>8.3000000000000007</v>
      </c>
      <c r="BO69" s="9">
        <v>9</v>
      </c>
      <c r="BP69" s="9">
        <v>0.5</v>
      </c>
      <c r="BQ69" s="9">
        <v>30</v>
      </c>
    </row>
    <row r="70" spans="1:69" x14ac:dyDescent="0.3">
      <c r="A70" s="6">
        <f t="shared" si="1"/>
        <v>64</v>
      </c>
      <c r="B70" s="10">
        <v>687550</v>
      </c>
      <c r="C70" s="10">
        <v>846777</v>
      </c>
      <c r="D70" s="10">
        <v>359</v>
      </c>
      <c r="E70" s="10">
        <v>0.5</v>
      </c>
      <c r="F70" s="8" t="s">
        <v>65</v>
      </c>
      <c r="G70" s="9">
        <v>0.1</v>
      </c>
      <c r="H70" s="9" t="s">
        <v>273</v>
      </c>
      <c r="I70" s="9">
        <v>7.0000000000000001E-3</v>
      </c>
      <c r="J70" s="9">
        <v>6.2</v>
      </c>
      <c r="K70" s="9">
        <v>0.3</v>
      </c>
      <c r="L70" s="9">
        <v>3</v>
      </c>
      <c r="M70" s="9">
        <v>1.2E-2</v>
      </c>
      <c r="N70" s="9">
        <v>7.0000000000000007E-2</v>
      </c>
      <c r="O70" s="9">
        <v>3.87</v>
      </c>
      <c r="P70" s="9">
        <v>0.09</v>
      </c>
      <c r="Q70" s="9">
        <v>0.05</v>
      </c>
      <c r="R70" s="9">
        <v>0.05</v>
      </c>
      <c r="S70" s="9">
        <v>9.1999999999999993</v>
      </c>
      <c r="T70" s="9">
        <v>74</v>
      </c>
      <c r="U70" s="9">
        <v>86</v>
      </c>
      <c r="V70" s="9">
        <v>101</v>
      </c>
      <c r="W70" s="9">
        <v>3.17</v>
      </c>
      <c r="X70" s="9">
        <v>4.3</v>
      </c>
      <c r="Y70" s="9">
        <v>25.4</v>
      </c>
      <c r="Z70" s="9">
        <v>11.9</v>
      </c>
      <c r="AA70" s="9">
        <v>16.399999999999999</v>
      </c>
      <c r="AB70" s="9">
        <v>9.5500000000000007</v>
      </c>
      <c r="AC70" s="9">
        <v>0.2</v>
      </c>
      <c r="AD70" s="9">
        <v>1.4</v>
      </c>
      <c r="AE70" s="9">
        <v>10.8</v>
      </c>
      <c r="AF70" s="9">
        <v>8</v>
      </c>
      <c r="AG70" s="9">
        <v>8.41</v>
      </c>
      <c r="AH70" s="9">
        <v>4.7</v>
      </c>
      <c r="AI70" s="9">
        <v>0.2</v>
      </c>
      <c r="AJ70" s="9">
        <v>0.56999999999999995</v>
      </c>
      <c r="AK70" s="9">
        <v>3.0000000000000001E-3</v>
      </c>
      <c r="AL70" s="9">
        <v>0.05</v>
      </c>
      <c r="AM70" s="9">
        <v>0.87</v>
      </c>
      <c r="AN70" s="9">
        <v>0.06</v>
      </c>
      <c r="AO70" s="9">
        <v>0.03</v>
      </c>
      <c r="AP70" s="9">
        <v>0.85</v>
      </c>
      <c r="AQ70" s="9">
        <v>54.5</v>
      </c>
      <c r="AR70" s="9">
        <v>19.399999999999999</v>
      </c>
      <c r="AS70" s="9">
        <v>44.3</v>
      </c>
      <c r="AT70" s="9">
        <v>0.31</v>
      </c>
      <c r="AU70" s="9">
        <v>4.0999999999999996</v>
      </c>
      <c r="AV70" s="9">
        <v>14</v>
      </c>
      <c r="AW70" s="9">
        <v>3.4</v>
      </c>
      <c r="AX70" s="9" t="s">
        <v>274</v>
      </c>
      <c r="AY70" s="9">
        <v>0.4</v>
      </c>
      <c r="AZ70" s="9">
        <v>2.5</v>
      </c>
      <c r="BA70" s="9">
        <v>0.3</v>
      </c>
      <c r="BB70" s="9">
        <v>2</v>
      </c>
      <c r="BC70" s="9">
        <v>0.3</v>
      </c>
      <c r="BD70" s="9">
        <v>1</v>
      </c>
      <c r="BE70" s="9">
        <v>0.1</v>
      </c>
      <c r="BF70" s="9">
        <v>0.8</v>
      </c>
      <c r="BG70" s="9">
        <v>0.1</v>
      </c>
      <c r="BH70" s="9">
        <v>0.2</v>
      </c>
      <c r="BI70" s="9" t="s">
        <v>275</v>
      </c>
      <c r="BJ70" s="9" t="s">
        <v>274</v>
      </c>
      <c r="BK70" s="9" t="s">
        <v>276</v>
      </c>
      <c r="BL70" s="9">
        <v>2.5</v>
      </c>
      <c r="BM70" s="9">
        <v>0.14000000000000001</v>
      </c>
      <c r="BN70" s="9">
        <v>10</v>
      </c>
      <c r="BO70" s="9">
        <v>10.9</v>
      </c>
      <c r="BP70" s="9">
        <v>0.8</v>
      </c>
      <c r="BQ70" s="9">
        <v>110</v>
      </c>
    </row>
    <row r="71" spans="1:69" x14ac:dyDescent="0.3">
      <c r="A71" s="6">
        <f t="shared" si="1"/>
        <v>65</v>
      </c>
      <c r="B71" s="10">
        <v>687553</v>
      </c>
      <c r="C71" s="10">
        <v>846779</v>
      </c>
      <c r="D71" s="10">
        <v>357</v>
      </c>
      <c r="E71" s="10">
        <v>0.5</v>
      </c>
      <c r="F71" s="8" t="s">
        <v>66</v>
      </c>
      <c r="G71" s="9">
        <v>0.106</v>
      </c>
      <c r="H71" s="9" t="s">
        <v>273</v>
      </c>
      <c r="I71" s="9">
        <v>8.9999999999999993E-3</v>
      </c>
      <c r="J71" s="9">
        <v>11.9</v>
      </c>
      <c r="K71" s="9">
        <v>0.9</v>
      </c>
      <c r="L71" s="9">
        <v>2</v>
      </c>
      <c r="M71" s="9">
        <v>1.4E-2</v>
      </c>
      <c r="N71" s="9">
        <v>0.08</v>
      </c>
      <c r="O71" s="9">
        <v>3.61</v>
      </c>
      <c r="P71" s="9">
        <v>0.1</v>
      </c>
      <c r="Q71" s="9">
        <v>0.05</v>
      </c>
      <c r="R71" s="9">
        <v>0.04</v>
      </c>
      <c r="S71" s="9">
        <v>9.1999999999999993</v>
      </c>
      <c r="T71" s="9">
        <v>64</v>
      </c>
      <c r="U71" s="9">
        <v>80</v>
      </c>
      <c r="V71" s="9">
        <v>93</v>
      </c>
      <c r="W71" s="9">
        <v>1.95</v>
      </c>
      <c r="X71" s="9">
        <v>5</v>
      </c>
      <c r="Y71" s="9">
        <v>25.1</v>
      </c>
      <c r="Z71" s="9">
        <v>13.3</v>
      </c>
      <c r="AA71" s="9">
        <v>24.1</v>
      </c>
      <c r="AB71" s="9">
        <v>8.82</v>
      </c>
      <c r="AC71" s="9" t="s">
        <v>274</v>
      </c>
      <c r="AD71" s="9" t="s">
        <v>274</v>
      </c>
      <c r="AE71" s="9">
        <v>11.1</v>
      </c>
      <c r="AF71" s="9">
        <v>10.3</v>
      </c>
      <c r="AG71" s="9">
        <v>48.2</v>
      </c>
      <c r="AH71" s="9">
        <v>3.9</v>
      </c>
      <c r="AI71" s="9">
        <v>0.1</v>
      </c>
      <c r="AJ71" s="9">
        <v>0.56000000000000005</v>
      </c>
      <c r="AK71" s="9">
        <v>8.0000000000000002E-3</v>
      </c>
      <c r="AL71" s="9">
        <v>7.0000000000000007E-2</v>
      </c>
      <c r="AM71" s="9">
        <v>0.85</v>
      </c>
      <c r="AN71" s="9">
        <v>0.06</v>
      </c>
      <c r="AO71" s="9" t="s">
        <v>278</v>
      </c>
      <c r="AP71" s="9">
        <v>0.77</v>
      </c>
      <c r="AQ71" s="9">
        <v>61.9</v>
      </c>
      <c r="AR71" s="9">
        <v>47.1</v>
      </c>
      <c r="AS71" s="9">
        <v>174</v>
      </c>
      <c r="AT71" s="9" t="s">
        <v>277</v>
      </c>
      <c r="AU71" s="9">
        <v>14.3</v>
      </c>
      <c r="AV71" s="9">
        <v>55.4</v>
      </c>
      <c r="AW71" s="9">
        <v>12.2</v>
      </c>
      <c r="AX71" s="9" t="s">
        <v>274</v>
      </c>
      <c r="AY71" s="9">
        <v>2.2000000000000002</v>
      </c>
      <c r="AZ71" s="9">
        <v>12.4</v>
      </c>
      <c r="BA71" s="9">
        <v>2.1</v>
      </c>
      <c r="BB71" s="9">
        <v>12</v>
      </c>
      <c r="BC71" s="9">
        <v>2.2999999999999998</v>
      </c>
      <c r="BD71" s="9">
        <v>6</v>
      </c>
      <c r="BE71" s="9">
        <v>0.8</v>
      </c>
      <c r="BF71" s="9">
        <v>5</v>
      </c>
      <c r="BG71" s="9">
        <v>0.7</v>
      </c>
      <c r="BH71" s="9">
        <v>0.1</v>
      </c>
      <c r="BI71" s="9" t="s">
        <v>275</v>
      </c>
      <c r="BJ71" s="9" t="s">
        <v>274</v>
      </c>
      <c r="BK71" s="9" t="s">
        <v>276</v>
      </c>
      <c r="BL71" s="9">
        <v>2.2000000000000002</v>
      </c>
      <c r="BM71" s="9">
        <v>0.14000000000000001</v>
      </c>
      <c r="BN71" s="9">
        <v>11.4</v>
      </c>
      <c r="BO71" s="9">
        <v>11.2</v>
      </c>
      <c r="BP71" s="9">
        <v>0.8</v>
      </c>
      <c r="BQ71" s="9">
        <v>70</v>
      </c>
    </row>
    <row r="72" spans="1:69" x14ac:dyDescent="0.3">
      <c r="A72" s="6">
        <f t="shared" si="1"/>
        <v>66</v>
      </c>
      <c r="B72" s="10">
        <v>687555</v>
      </c>
      <c r="C72" s="10">
        <v>846782</v>
      </c>
      <c r="D72" s="10">
        <v>357</v>
      </c>
      <c r="E72" s="10">
        <v>0.5</v>
      </c>
      <c r="F72" s="8" t="s">
        <v>67</v>
      </c>
      <c r="G72" s="9">
        <v>0.113</v>
      </c>
      <c r="H72" s="9" t="s">
        <v>273</v>
      </c>
      <c r="I72" s="9">
        <v>0.01</v>
      </c>
      <c r="J72" s="9">
        <v>6.6</v>
      </c>
      <c r="K72" s="9">
        <v>0.4</v>
      </c>
      <c r="L72" s="9">
        <v>2</v>
      </c>
      <c r="M72" s="9">
        <v>1.0999999999999999E-2</v>
      </c>
      <c r="N72" s="9">
        <v>0.05</v>
      </c>
      <c r="O72" s="9">
        <v>3.19</v>
      </c>
      <c r="P72" s="9">
        <v>0.08</v>
      </c>
      <c r="Q72" s="9">
        <v>0.04</v>
      </c>
      <c r="R72" s="9">
        <v>0.01</v>
      </c>
      <c r="S72" s="9">
        <v>8.1999999999999993</v>
      </c>
      <c r="T72" s="9">
        <v>59</v>
      </c>
      <c r="U72" s="9">
        <v>63</v>
      </c>
      <c r="V72" s="9">
        <v>82</v>
      </c>
      <c r="W72" s="9">
        <v>2.87</v>
      </c>
      <c r="X72" s="9">
        <v>3.2</v>
      </c>
      <c r="Y72" s="9">
        <v>18.7</v>
      </c>
      <c r="Z72" s="9">
        <v>11.3</v>
      </c>
      <c r="AA72" s="9">
        <v>13.1</v>
      </c>
      <c r="AB72" s="9">
        <v>7.48</v>
      </c>
      <c r="AC72" s="9">
        <v>0.2</v>
      </c>
      <c r="AD72" s="9">
        <v>0.6</v>
      </c>
      <c r="AE72" s="9">
        <v>8.6999999999999993</v>
      </c>
      <c r="AF72" s="9">
        <v>5.0999999999999996</v>
      </c>
      <c r="AG72" s="9">
        <v>16.3</v>
      </c>
      <c r="AH72" s="9">
        <v>3.8</v>
      </c>
      <c r="AI72" s="9">
        <v>0.1</v>
      </c>
      <c r="AJ72" s="9">
        <v>0.89</v>
      </c>
      <c r="AK72" s="9">
        <v>8.0000000000000002E-3</v>
      </c>
      <c r="AL72" s="9">
        <v>0.03</v>
      </c>
      <c r="AM72" s="9">
        <v>0.68</v>
      </c>
      <c r="AN72" s="9">
        <v>0.06</v>
      </c>
      <c r="AO72" s="9" t="s">
        <v>278</v>
      </c>
      <c r="AP72" s="9">
        <v>0.66</v>
      </c>
      <c r="AQ72" s="9">
        <v>45</v>
      </c>
      <c r="AR72" s="9">
        <v>26.3</v>
      </c>
      <c r="AS72" s="9">
        <v>68.2</v>
      </c>
      <c r="AT72" s="9">
        <v>0.02</v>
      </c>
      <c r="AU72" s="9">
        <v>6.7</v>
      </c>
      <c r="AV72" s="9">
        <v>25.3</v>
      </c>
      <c r="AW72" s="9">
        <v>4.9000000000000004</v>
      </c>
      <c r="AX72" s="9" t="s">
        <v>274</v>
      </c>
      <c r="AY72" s="9">
        <v>0.8</v>
      </c>
      <c r="AZ72" s="9">
        <v>4.7</v>
      </c>
      <c r="BA72" s="9">
        <v>0.7</v>
      </c>
      <c r="BB72" s="9">
        <v>3.8</v>
      </c>
      <c r="BC72" s="9">
        <v>0.7</v>
      </c>
      <c r="BD72" s="9">
        <v>1.8</v>
      </c>
      <c r="BE72" s="9">
        <v>0.3</v>
      </c>
      <c r="BF72" s="9">
        <v>1.5</v>
      </c>
      <c r="BG72" s="9">
        <v>0.2</v>
      </c>
      <c r="BH72" s="9">
        <v>1.7</v>
      </c>
      <c r="BI72" s="9" t="s">
        <v>275</v>
      </c>
      <c r="BJ72" s="9" t="s">
        <v>274</v>
      </c>
      <c r="BK72" s="9" t="s">
        <v>276</v>
      </c>
      <c r="BL72" s="9">
        <v>3</v>
      </c>
      <c r="BM72" s="9">
        <v>0.11</v>
      </c>
      <c r="BN72" s="9">
        <v>8.6</v>
      </c>
      <c r="BO72" s="9">
        <v>8.8000000000000007</v>
      </c>
      <c r="BP72" s="9">
        <v>0.7</v>
      </c>
      <c r="BQ72" s="9">
        <v>60</v>
      </c>
    </row>
    <row r="73" spans="1:69" x14ac:dyDescent="0.3">
      <c r="A73" s="6">
        <f t="shared" si="1"/>
        <v>67</v>
      </c>
      <c r="B73" s="10">
        <v>686911</v>
      </c>
      <c r="C73" s="10">
        <v>846777</v>
      </c>
      <c r="D73" s="10">
        <v>369</v>
      </c>
      <c r="E73" s="10">
        <v>0.5</v>
      </c>
      <c r="F73" s="8" t="s">
        <v>68</v>
      </c>
      <c r="G73" s="9">
        <v>8.4000000000000005E-2</v>
      </c>
      <c r="H73" s="9" t="s">
        <v>273</v>
      </c>
      <c r="I73" s="9">
        <v>1.6E-2</v>
      </c>
      <c r="J73" s="9">
        <v>7.8</v>
      </c>
      <c r="K73" s="9">
        <v>0.4</v>
      </c>
      <c r="L73" s="9">
        <v>4</v>
      </c>
      <c r="M73" s="9">
        <v>7.0000000000000001E-3</v>
      </c>
      <c r="N73" s="9">
        <v>0.06</v>
      </c>
      <c r="O73" s="9">
        <v>4.95</v>
      </c>
      <c r="P73" s="9">
        <v>0.08</v>
      </c>
      <c r="Q73" s="9">
        <v>0.08</v>
      </c>
      <c r="R73" s="9">
        <v>0.02</v>
      </c>
      <c r="S73" s="9">
        <v>13</v>
      </c>
      <c r="T73" s="9">
        <v>107</v>
      </c>
      <c r="U73" s="9">
        <v>133</v>
      </c>
      <c r="V73" s="9">
        <v>216</v>
      </c>
      <c r="W73" s="9">
        <v>5.56</v>
      </c>
      <c r="X73" s="9">
        <v>7</v>
      </c>
      <c r="Y73" s="9">
        <v>38.700000000000003</v>
      </c>
      <c r="Z73" s="9">
        <v>25.4</v>
      </c>
      <c r="AA73" s="9">
        <v>19.2</v>
      </c>
      <c r="AB73" s="9">
        <v>14.7</v>
      </c>
      <c r="AC73" s="9" t="s">
        <v>274</v>
      </c>
      <c r="AD73" s="9">
        <v>4.5999999999999996</v>
      </c>
      <c r="AE73" s="9">
        <v>12.5</v>
      </c>
      <c r="AF73" s="9">
        <v>8.3000000000000007</v>
      </c>
      <c r="AG73" s="9">
        <v>11.7</v>
      </c>
      <c r="AH73" s="9">
        <v>5.8</v>
      </c>
      <c r="AI73" s="9">
        <v>0.2</v>
      </c>
      <c r="AJ73" s="9">
        <v>1.3</v>
      </c>
      <c r="AK73" s="9">
        <v>1.7000000000000001E-2</v>
      </c>
      <c r="AL73" s="9">
        <v>0.05</v>
      </c>
      <c r="AM73" s="9">
        <v>1.01</v>
      </c>
      <c r="AN73" s="9">
        <v>0.13</v>
      </c>
      <c r="AO73" s="9">
        <v>0.02</v>
      </c>
      <c r="AP73" s="9">
        <v>1.03</v>
      </c>
      <c r="AQ73" s="9">
        <v>53.8</v>
      </c>
      <c r="AR73" s="9">
        <v>27.7</v>
      </c>
      <c r="AS73" s="9">
        <v>89.7</v>
      </c>
      <c r="AT73" s="9">
        <v>0.46</v>
      </c>
      <c r="AU73" s="9">
        <v>6.5</v>
      </c>
      <c r="AV73" s="9">
        <v>23.2</v>
      </c>
      <c r="AW73" s="9">
        <v>4.2</v>
      </c>
      <c r="AX73" s="9" t="s">
        <v>274</v>
      </c>
      <c r="AY73" s="9">
        <v>0.8</v>
      </c>
      <c r="AZ73" s="9">
        <v>3.8</v>
      </c>
      <c r="BA73" s="9">
        <v>0.5</v>
      </c>
      <c r="BB73" s="9">
        <v>2.9</v>
      </c>
      <c r="BC73" s="9">
        <v>0.5</v>
      </c>
      <c r="BD73" s="9">
        <v>1.4</v>
      </c>
      <c r="BE73" s="9">
        <v>0.2</v>
      </c>
      <c r="BF73" s="9">
        <v>1.3</v>
      </c>
      <c r="BG73" s="9">
        <v>0.2</v>
      </c>
      <c r="BH73" s="9">
        <v>0.2</v>
      </c>
      <c r="BI73" s="9" t="s">
        <v>275</v>
      </c>
      <c r="BJ73" s="9">
        <v>0.4</v>
      </c>
      <c r="BK73" s="9" t="s">
        <v>276</v>
      </c>
      <c r="BL73" s="9" t="s">
        <v>279</v>
      </c>
      <c r="BM73" s="9">
        <v>0.12</v>
      </c>
      <c r="BN73" s="9">
        <v>13.2</v>
      </c>
      <c r="BO73" s="9">
        <v>9.1</v>
      </c>
      <c r="BP73" s="9">
        <v>0.9</v>
      </c>
      <c r="BQ73" s="9">
        <v>80</v>
      </c>
    </row>
    <row r="74" spans="1:69" x14ac:dyDescent="0.3">
      <c r="A74" s="6">
        <f t="shared" si="1"/>
        <v>68</v>
      </c>
      <c r="B74" s="10">
        <v>686910</v>
      </c>
      <c r="C74" s="10">
        <v>846777</v>
      </c>
      <c r="D74" s="10">
        <v>369</v>
      </c>
      <c r="E74" s="10">
        <v>0.5</v>
      </c>
      <c r="F74" s="8" t="s">
        <v>70</v>
      </c>
      <c r="G74" s="9">
        <v>7.4999999999999997E-2</v>
      </c>
      <c r="H74" s="9" t="s">
        <v>273</v>
      </c>
      <c r="I74" s="9">
        <v>1.4E-2</v>
      </c>
      <c r="J74" s="9">
        <v>6.8</v>
      </c>
      <c r="K74" s="9">
        <v>0.4</v>
      </c>
      <c r="L74" s="9">
        <v>3</v>
      </c>
      <c r="M74" s="9">
        <v>7.0000000000000001E-3</v>
      </c>
      <c r="N74" s="9">
        <v>0.05</v>
      </c>
      <c r="O74" s="9">
        <v>4.3899999999999997</v>
      </c>
      <c r="P74" s="9">
        <v>0.06</v>
      </c>
      <c r="Q74" s="9">
        <v>7.0000000000000007E-2</v>
      </c>
      <c r="R74" s="9">
        <v>0.02</v>
      </c>
      <c r="S74" s="9">
        <v>12</v>
      </c>
      <c r="T74" s="9">
        <v>110</v>
      </c>
      <c r="U74" s="9">
        <v>133</v>
      </c>
      <c r="V74" s="9">
        <v>209</v>
      </c>
      <c r="W74" s="9">
        <v>5.75</v>
      </c>
      <c r="X74" s="9">
        <v>6.4</v>
      </c>
      <c r="Y74" s="9">
        <v>34</v>
      </c>
      <c r="Z74" s="9">
        <v>24.9</v>
      </c>
      <c r="AA74" s="9">
        <v>19.7</v>
      </c>
      <c r="AB74" s="9">
        <v>13.7</v>
      </c>
      <c r="AC74" s="9" t="s">
        <v>274</v>
      </c>
      <c r="AD74" s="9">
        <v>5.6</v>
      </c>
      <c r="AE74" s="9">
        <v>11.2</v>
      </c>
      <c r="AF74" s="9">
        <v>7.9</v>
      </c>
      <c r="AG74" s="9">
        <v>12</v>
      </c>
      <c r="AH74" s="9">
        <v>6.1</v>
      </c>
      <c r="AI74" s="9">
        <v>0.2</v>
      </c>
      <c r="AJ74" s="9">
        <v>1.46</v>
      </c>
      <c r="AK74" s="9">
        <v>1.7999999999999999E-2</v>
      </c>
      <c r="AL74" s="9">
        <v>7.0000000000000007E-2</v>
      </c>
      <c r="AM74" s="9">
        <v>1.05</v>
      </c>
      <c r="AN74" s="9">
        <v>0.12</v>
      </c>
      <c r="AO74" s="9">
        <v>0.03</v>
      </c>
      <c r="AP74" s="9">
        <v>0.9</v>
      </c>
      <c r="AQ74" s="9">
        <v>48.5</v>
      </c>
      <c r="AR74" s="9">
        <v>28</v>
      </c>
      <c r="AS74" s="9">
        <v>82.4</v>
      </c>
      <c r="AT74" s="9">
        <v>0.02</v>
      </c>
      <c r="AU74" s="9">
        <v>6.9</v>
      </c>
      <c r="AV74" s="9">
        <v>23.6</v>
      </c>
      <c r="AW74" s="9">
        <v>4.5999999999999996</v>
      </c>
      <c r="AX74" s="9" t="s">
        <v>274</v>
      </c>
      <c r="AY74" s="9">
        <v>0.8</v>
      </c>
      <c r="AZ74" s="9">
        <v>3.8</v>
      </c>
      <c r="BA74" s="9">
        <v>0.5</v>
      </c>
      <c r="BB74" s="9">
        <v>2.9</v>
      </c>
      <c r="BC74" s="9">
        <v>0.5</v>
      </c>
      <c r="BD74" s="9">
        <v>1.4</v>
      </c>
      <c r="BE74" s="9">
        <v>0.2</v>
      </c>
      <c r="BF74" s="9">
        <v>1.3</v>
      </c>
      <c r="BG74" s="9">
        <v>0.2</v>
      </c>
      <c r="BH74" s="9">
        <v>0.2</v>
      </c>
      <c r="BI74" s="9" t="s">
        <v>275</v>
      </c>
      <c r="BJ74" s="9">
        <v>0.2</v>
      </c>
      <c r="BK74" s="9" t="s">
        <v>276</v>
      </c>
      <c r="BL74" s="9" t="s">
        <v>279</v>
      </c>
      <c r="BM74" s="9">
        <v>0.11</v>
      </c>
      <c r="BN74" s="9">
        <v>13</v>
      </c>
      <c r="BO74" s="9">
        <v>9.4</v>
      </c>
      <c r="BP74" s="9">
        <v>0.9</v>
      </c>
      <c r="BQ74" s="9">
        <v>50</v>
      </c>
    </row>
    <row r="75" spans="1:69" x14ac:dyDescent="0.3">
      <c r="A75" s="6">
        <f t="shared" si="1"/>
        <v>69</v>
      </c>
      <c r="B75" s="10">
        <v>686909</v>
      </c>
      <c r="C75" s="10">
        <v>846778</v>
      </c>
      <c r="D75" s="10">
        <v>369</v>
      </c>
      <c r="E75" s="10">
        <v>0.5</v>
      </c>
      <c r="F75" s="8" t="s">
        <v>69</v>
      </c>
      <c r="G75" s="9">
        <v>7.9000000000000001E-2</v>
      </c>
      <c r="H75" s="9" t="s">
        <v>273</v>
      </c>
      <c r="I75" s="9">
        <v>1.4999999999999999E-2</v>
      </c>
      <c r="J75" s="9">
        <v>7.4</v>
      </c>
      <c r="K75" s="9">
        <v>0.4</v>
      </c>
      <c r="L75" s="9">
        <v>3</v>
      </c>
      <c r="M75" s="9">
        <v>8.0000000000000002E-3</v>
      </c>
      <c r="N75" s="9">
        <v>0.06</v>
      </c>
      <c r="O75" s="9">
        <v>5.04</v>
      </c>
      <c r="P75" s="9">
        <v>7.0000000000000007E-2</v>
      </c>
      <c r="Q75" s="9">
        <v>0.09</v>
      </c>
      <c r="R75" s="9">
        <v>0.02</v>
      </c>
      <c r="S75" s="9">
        <v>13.6</v>
      </c>
      <c r="T75" s="9">
        <v>131</v>
      </c>
      <c r="U75" s="9">
        <v>147</v>
      </c>
      <c r="V75" s="9">
        <v>196</v>
      </c>
      <c r="W75" s="9">
        <v>6.94</v>
      </c>
      <c r="X75" s="9">
        <v>5.9</v>
      </c>
      <c r="Y75" s="9">
        <v>36.799999999999997</v>
      </c>
      <c r="Z75" s="9">
        <v>27.8</v>
      </c>
      <c r="AA75" s="9">
        <v>20.3</v>
      </c>
      <c r="AB75" s="9">
        <v>15.8</v>
      </c>
      <c r="AC75" s="9" t="s">
        <v>274</v>
      </c>
      <c r="AD75" s="9">
        <v>6.9</v>
      </c>
      <c r="AE75" s="9">
        <v>12.2</v>
      </c>
      <c r="AF75" s="9">
        <v>8.9</v>
      </c>
      <c r="AG75" s="9">
        <v>17.2</v>
      </c>
      <c r="AH75" s="9">
        <v>5.9</v>
      </c>
      <c r="AI75" s="9" t="s">
        <v>274</v>
      </c>
      <c r="AJ75" s="9">
        <v>1.36</v>
      </c>
      <c r="AK75" s="9">
        <v>1.2999999999999999E-2</v>
      </c>
      <c r="AL75" s="9">
        <v>0.08</v>
      </c>
      <c r="AM75" s="9">
        <v>1.17</v>
      </c>
      <c r="AN75" s="9">
        <v>0.1</v>
      </c>
      <c r="AO75" s="9" t="s">
        <v>278</v>
      </c>
      <c r="AP75" s="9">
        <v>1.04</v>
      </c>
      <c r="AQ75" s="9">
        <v>53.6</v>
      </c>
      <c r="AR75" s="9">
        <v>39.299999999999997</v>
      </c>
      <c r="AS75" s="9">
        <v>96</v>
      </c>
      <c r="AT75" s="9">
        <v>0.02</v>
      </c>
      <c r="AU75" s="9">
        <v>9.4</v>
      </c>
      <c r="AV75" s="9">
        <v>33.6</v>
      </c>
      <c r="AW75" s="9">
        <v>5.9</v>
      </c>
      <c r="AX75" s="9" t="s">
        <v>274</v>
      </c>
      <c r="AY75" s="9">
        <v>1.2</v>
      </c>
      <c r="AZ75" s="9">
        <v>5.5</v>
      </c>
      <c r="BA75" s="9">
        <v>0.7</v>
      </c>
      <c r="BB75" s="9">
        <v>4.0999999999999996</v>
      </c>
      <c r="BC75" s="9">
        <v>0.7</v>
      </c>
      <c r="BD75" s="9">
        <v>2</v>
      </c>
      <c r="BE75" s="9">
        <v>0.2</v>
      </c>
      <c r="BF75" s="9">
        <v>1.8</v>
      </c>
      <c r="BG75" s="9">
        <v>0.2</v>
      </c>
      <c r="BH75" s="9">
        <v>0.2</v>
      </c>
      <c r="BI75" s="9" t="s">
        <v>275</v>
      </c>
      <c r="BJ75" s="9">
        <v>0.2</v>
      </c>
      <c r="BK75" s="9" t="s">
        <v>276</v>
      </c>
      <c r="BL75" s="9" t="s">
        <v>279</v>
      </c>
      <c r="BM75" s="9">
        <v>0.15</v>
      </c>
      <c r="BN75" s="9">
        <v>15</v>
      </c>
      <c r="BO75" s="9">
        <v>10.6</v>
      </c>
      <c r="BP75" s="9">
        <v>0.9</v>
      </c>
      <c r="BQ75" s="9">
        <v>50</v>
      </c>
    </row>
    <row r="76" spans="1:69" x14ac:dyDescent="0.3">
      <c r="A76" s="6">
        <f t="shared" si="1"/>
        <v>70</v>
      </c>
      <c r="B76" s="10">
        <v>686908</v>
      </c>
      <c r="C76" s="10">
        <v>846778</v>
      </c>
      <c r="D76" s="10">
        <v>369</v>
      </c>
      <c r="E76" s="10">
        <v>0.5</v>
      </c>
      <c r="F76" s="8" t="s">
        <v>71</v>
      </c>
      <c r="G76" s="9">
        <v>7.6999999999999999E-2</v>
      </c>
      <c r="H76" s="9" t="s">
        <v>273</v>
      </c>
      <c r="I76" s="9">
        <v>1.4E-2</v>
      </c>
      <c r="J76" s="9">
        <v>7.7</v>
      </c>
      <c r="K76" s="9">
        <v>0.5</v>
      </c>
      <c r="L76" s="9">
        <v>3</v>
      </c>
      <c r="M76" s="9">
        <v>1.0999999999999999E-2</v>
      </c>
      <c r="N76" s="9">
        <v>0.06</v>
      </c>
      <c r="O76" s="9">
        <v>5.24</v>
      </c>
      <c r="P76" s="9">
        <v>0.08</v>
      </c>
      <c r="Q76" s="9">
        <v>0.09</v>
      </c>
      <c r="R76" s="9">
        <v>0.01</v>
      </c>
      <c r="S76" s="9">
        <v>14.1</v>
      </c>
      <c r="T76" s="9">
        <v>132</v>
      </c>
      <c r="U76" s="9">
        <v>152</v>
      </c>
      <c r="V76" s="9">
        <v>209</v>
      </c>
      <c r="W76" s="9">
        <v>6.82</v>
      </c>
      <c r="X76" s="9">
        <v>6.2</v>
      </c>
      <c r="Y76" s="9">
        <v>38.5</v>
      </c>
      <c r="Z76" s="9">
        <v>28.1</v>
      </c>
      <c r="AA76" s="9">
        <v>20.6</v>
      </c>
      <c r="AB76" s="9">
        <v>15.8</v>
      </c>
      <c r="AC76" s="9" t="s">
        <v>274</v>
      </c>
      <c r="AD76" s="9">
        <v>8.1999999999999993</v>
      </c>
      <c r="AE76" s="9">
        <v>12.9</v>
      </c>
      <c r="AF76" s="9">
        <v>9</v>
      </c>
      <c r="AG76" s="9">
        <v>16.2</v>
      </c>
      <c r="AH76" s="9">
        <v>6.3</v>
      </c>
      <c r="AI76" s="9">
        <v>0.1</v>
      </c>
      <c r="AJ76" s="9">
        <v>1.36</v>
      </c>
      <c r="AK76" s="9">
        <v>1.2E-2</v>
      </c>
      <c r="AL76" s="9">
        <v>7.0000000000000007E-2</v>
      </c>
      <c r="AM76" s="9">
        <v>1.17</v>
      </c>
      <c r="AN76" s="9">
        <v>0.15</v>
      </c>
      <c r="AO76" s="9" t="s">
        <v>278</v>
      </c>
      <c r="AP76" s="9">
        <v>1.0900000000000001</v>
      </c>
      <c r="AQ76" s="9">
        <v>58</v>
      </c>
      <c r="AR76" s="9">
        <v>37.799999999999997</v>
      </c>
      <c r="AS76" s="9">
        <v>102</v>
      </c>
      <c r="AT76" s="9">
        <v>0.38</v>
      </c>
      <c r="AU76" s="9">
        <v>8.8000000000000007</v>
      </c>
      <c r="AV76" s="9">
        <v>30.8</v>
      </c>
      <c r="AW76" s="9">
        <v>5.2</v>
      </c>
      <c r="AX76" s="9" t="s">
        <v>274</v>
      </c>
      <c r="AY76" s="9">
        <v>1.1000000000000001</v>
      </c>
      <c r="AZ76" s="9">
        <v>5.3</v>
      </c>
      <c r="BA76" s="9">
        <v>0.7</v>
      </c>
      <c r="BB76" s="9">
        <v>3.8</v>
      </c>
      <c r="BC76" s="9">
        <v>0.7</v>
      </c>
      <c r="BD76" s="9">
        <v>1.7</v>
      </c>
      <c r="BE76" s="9">
        <v>0.2</v>
      </c>
      <c r="BF76" s="9">
        <v>1.7</v>
      </c>
      <c r="BG76" s="9">
        <v>0.2</v>
      </c>
      <c r="BH76" s="9">
        <v>0.2</v>
      </c>
      <c r="BI76" s="9" t="s">
        <v>275</v>
      </c>
      <c r="BJ76" s="9">
        <v>0.2</v>
      </c>
      <c r="BK76" s="9" t="s">
        <v>276</v>
      </c>
      <c r="BL76" s="9">
        <v>6.5</v>
      </c>
      <c r="BM76" s="9">
        <v>0.17</v>
      </c>
      <c r="BN76" s="9">
        <v>15.2</v>
      </c>
      <c r="BO76" s="9">
        <v>10.6</v>
      </c>
      <c r="BP76" s="9">
        <v>1</v>
      </c>
      <c r="BQ76" s="9">
        <v>50</v>
      </c>
    </row>
    <row r="77" spans="1:69" x14ac:dyDescent="0.3">
      <c r="A77" s="6">
        <f t="shared" si="1"/>
        <v>71</v>
      </c>
      <c r="B77" s="10">
        <v>686907</v>
      </c>
      <c r="C77" s="10">
        <v>846778</v>
      </c>
      <c r="D77" s="10">
        <v>369</v>
      </c>
      <c r="E77" s="10">
        <v>0.5</v>
      </c>
      <c r="F77" s="8" t="s">
        <v>72</v>
      </c>
      <c r="G77" s="9">
        <v>9.2999999999999999E-2</v>
      </c>
      <c r="H77" s="9" t="s">
        <v>273</v>
      </c>
      <c r="I77" s="9">
        <v>1.4E-2</v>
      </c>
      <c r="J77" s="9">
        <v>8.1999999999999993</v>
      </c>
      <c r="K77" s="9">
        <v>0.5</v>
      </c>
      <c r="L77" s="9">
        <v>3</v>
      </c>
      <c r="M77" s="9">
        <v>0.01</v>
      </c>
      <c r="N77" s="9">
        <v>0.09</v>
      </c>
      <c r="O77" s="9">
        <v>5.62</v>
      </c>
      <c r="P77" s="9">
        <v>0.1</v>
      </c>
      <c r="Q77" s="9">
        <v>0.08</v>
      </c>
      <c r="R77" s="9">
        <v>0.02</v>
      </c>
      <c r="S77" s="9">
        <v>13.6</v>
      </c>
      <c r="T77" s="9">
        <v>105</v>
      </c>
      <c r="U77" s="9">
        <v>143</v>
      </c>
      <c r="V77" s="9">
        <v>217</v>
      </c>
      <c r="W77" s="9">
        <v>5.69</v>
      </c>
      <c r="X77" s="9">
        <v>6.6</v>
      </c>
      <c r="Y77" s="9">
        <v>44.1</v>
      </c>
      <c r="Z77" s="9">
        <v>27.4</v>
      </c>
      <c r="AA77" s="9">
        <v>24.8</v>
      </c>
      <c r="AB77" s="9">
        <v>15.7</v>
      </c>
      <c r="AC77" s="9" t="s">
        <v>274</v>
      </c>
      <c r="AD77" s="9">
        <v>6</v>
      </c>
      <c r="AE77" s="9">
        <v>14.5</v>
      </c>
      <c r="AF77" s="9">
        <v>8.1999999999999993</v>
      </c>
      <c r="AG77" s="9">
        <v>15.9</v>
      </c>
      <c r="AH77" s="9">
        <v>6.5</v>
      </c>
      <c r="AI77" s="9">
        <v>0.1</v>
      </c>
      <c r="AJ77" s="9">
        <v>1.25</v>
      </c>
      <c r="AK77" s="9">
        <v>0.02</v>
      </c>
      <c r="AL77" s="9">
        <v>7.0000000000000007E-2</v>
      </c>
      <c r="AM77" s="9">
        <v>1.1499999999999999</v>
      </c>
      <c r="AN77" s="9">
        <v>0.11</v>
      </c>
      <c r="AO77" s="9" t="s">
        <v>278</v>
      </c>
      <c r="AP77" s="9">
        <v>1.1000000000000001</v>
      </c>
      <c r="AQ77" s="9">
        <v>65.400000000000006</v>
      </c>
      <c r="AR77" s="9">
        <v>34.6</v>
      </c>
      <c r="AS77" s="9">
        <v>100</v>
      </c>
      <c r="AT77" s="9" t="s">
        <v>277</v>
      </c>
      <c r="AU77" s="9">
        <v>8.6999999999999993</v>
      </c>
      <c r="AV77" s="9">
        <v>30.4</v>
      </c>
      <c r="AW77" s="9">
        <v>5.4</v>
      </c>
      <c r="AX77" s="9" t="s">
        <v>274</v>
      </c>
      <c r="AY77" s="9">
        <v>1.1000000000000001</v>
      </c>
      <c r="AZ77" s="9">
        <v>5</v>
      </c>
      <c r="BA77" s="9">
        <v>0.7</v>
      </c>
      <c r="BB77" s="9">
        <v>3.9</v>
      </c>
      <c r="BC77" s="9">
        <v>0.6</v>
      </c>
      <c r="BD77" s="9">
        <v>1.9</v>
      </c>
      <c r="BE77" s="9">
        <v>0.2</v>
      </c>
      <c r="BF77" s="9">
        <v>1.8</v>
      </c>
      <c r="BG77" s="9">
        <v>0.2</v>
      </c>
      <c r="BH77" s="9">
        <v>0.2</v>
      </c>
      <c r="BI77" s="9" t="s">
        <v>275</v>
      </c>
      <c r="BJ77" s="9" t="s">
        <v>274</v>
      </c>
      <c r="BK77" s="9" t="s">
        <v>276</v>
      </c>
      <c r="BL77" s="9" t="s">
        <v>279</v>
      </c>
      <c r="BM77" s="9">
        <v>0.16</v>
      </c>
      <c r="BN77" s="9">
        <v>13.4</v>
      </c>
      <c r="BO77" s="9">
        <v>9.9</v>
      </c>
      <c r="BP77" s="9">
        <v>0.8</v>
      </c>
      <c r="BQ77" s="9">
        <v>40</v>
      </c>
    </row>
    <row r="78" spans="1:69" x14ac:dyDescent="0.3">
      <c r="A78" s="6">
        <f t="shared" ref="A78:A143" si="2">A77+1</f>
        <v>72</v>
      </c>
      <c r="B78" s="10">
        <v>686906</v>
      </c>
      <c r="C78" s="10">
        <v>846779</v>
      </c>
      <c r="D78" s="10">
        <v>369</v>
      </c>
      <c r="E78" s="10">
        <v>0.5</v>
      </c>
      <c r="F78" s="8" t="s">
        <v>73</v>
      </c>
      <c r="G78" s="9">
        <v>7.8E-2</v>
      </c>
      <c r="H78" s="9" t="s">
        <v>273</v>
      </c>
      <c r="I78" s="9">
        <v>1.2999999999999999E-2</v>
      </c>
      <c r="J78" s="9">
        <v>7.5</v>
      </c>
      <c r="K78" s="9">
        <v>0.5</v>
      </c>
      <c r="L78" s="9">
        <v>3</v>
      </c>
      <c r="M78" s="9">
        <v>7.0000000000000001E-3</v>
      </c>
      <c r="N78" s="9">
        <v>0.06</v>
      </c>
      <c r="O78" s="9">
        <v>5.25</v>
      </c>
      <c r="P78" s="9">
        <v>0.08</v>
      </c>
      <c r="Q78" s="9">
        <v>0.09</v>
      </c>
      <c r="R78" s="9">
        <v>0.01</v>
      </c>
      <c r="S78" s="9">
        <v>14.4</v>
      </c>
      <c r="T78" s="9">
        <v>139</v>
      </c>
      <c r="U78" s="9">
        <v>158</v>
      </c>
      <c r="V78" s="9">
        <v>234</v>
      </c>
      <c r="W78" s="9">
        <v>7.27</v>
      </c>
      <c r="X78" s="9">
        <v>7.5</v>
      </c>
      <c r="Y78" s="9">
        <v>40.5</v>
      </c>
      <c r="Z78" s="9">
        <v>31.7</v>
      </c>
      <c r="AA78" s="9">
        <v>24</v>
      </c>
      <c r="AB78" s="9">
        <v>16.5</v>
      </c>
      <c r="AC78" s="9" t="s">
        <v>274</v>
      </c>
      <c r="AD78" s="9">
        <v>7.8</v>
      </c>
      <c r="AE78" s="9">
        <v>12.6</v>
      </c>
      <c r="AF78" s="9">
        <v>8.6</v>
      </c>
      <c r="AG78" s="9">
        <v>17.899999999999999</v>
      </c>
      <c r="AH78" s="9">
        <v>5.5</v>
      </c>
      <c r="AI78" s="9" t="s">
        <v>274</v>
      </c>
      <c r="AJ78" s="9">
        <v>1.29</v>
      </c>
      <c r="AK78" s="9">
        <v>1.7999999999999999E-2</v>
      </c>
      <c r="AL78" s="9">
        <v>7.0000000000000007E-2</v>
      </c>
      <c r="AM78" s="9">
        <v>1.1100000000000001</v>
      </c>
      <c r="AN78" s="9">
        <v>0.12</v>
      </c>
      <c r="AO78" s="9">
        <v>0.03</v>
      </c>
      <c r="AP78" s="9">
        <v>1</v>
      </c>
      <c r="AQ78" s="9">
        <v>56.7</v>
      </c>
      <c r="AR78" s="9">
        <v>42.4</v>
      </c>
      <c r="AS78" s="9">
        <v>112</v>
      </c>
      <c r="AT78" s="9">
        <v>0.01</v>
      </c>
      <c r="AU78" s="9">
        <v>9.8000000000000007</v>
      </c>
      <c r="AV78" s="9">
        <v>35.6</v>
      </c>
      <c r="AW78" s="9">
        <v>6.1</v>
      </c>
      <c r="AX78" s="9" t="s">
        <v>274</v>
      </c>
      <c r="AY78" s="9">
        <v>1.2</v>
      </c>
      <c r="AZ78" s="9">
        <v>5.5</v>
      </c>
      <c r="BA78" s="9">
        <v>0.7</v>
      </c>
      <c r="BB78" s="9">
        <v>4</v>
      </c>
      <c r="BC78" s="9">
        <v>0.7</v>
      </c>
      <c r="BD78" s="9">
        <v>1.9</v>
      </c>
      <c r="BE78" s="9">
        <v>0.2</v>
      </c>
      <c r="BF78" s="9">
        <v>1.8</v>
      </c>
      <c r="BG78" s="9">
        <v>0.2</v>
      </c>
      <c r="BH78" s="9">
        <v>0.2</v>
      </c>
      <c r="BI78" s="9" t="s">
        <v>275</v>
      </c>
      <c r="BJ78" s="9">
        <v>0.1</v>
      </c>
      <c r="BK78" s="9" t="s">
        <v>276</v>
      </c>
      <c r="BL78" s="9" t="s">
        <v>279</v>
      </c>
      <c r="BM78" s="9">
        <v>0.17</v>
      </c>
      <c r="BN78" s="9">
        <v>16.100000000000001</v>
      </c>
      <c r="BO78" s="9">
        <v>11</v>
      </c>
      <c r="BP78" s="9">
        <v>1</v>
      </c>
      <c r="BQ78" s="9">
        <v>70</v>
      </c>
    </row>
    <row r="79" spans="1:69" x14ac:dyDescent="0.3">
      <c r="A79" s="6">
        <f t="shared" si="2"/>
        <v>73</v>
      </c>
      <c r="B79" s="10">
        <v>686904</v>
      </c>
      <c r="C79" s="10">
        <v>846779</v>
      </c>
      <c r="D79" s="10">
        <v>369</v>
      </c>
      <c r="E79" s="10">
        <v>0.5</v>
      </c>
      <c r="F79" s="8" t="s">
        <v>75</v>
      </c>
      <c r="G79" s="9">
        <v>3.7999999999999999E-2</v>
      </c>
      <c r="H79" s="9" t="s">
        <v>273</v>
      </c>
      <c r="I79" s="9">
        <v>7.0000000000000007E-2</v>
      </c>
      <c r="J79" s="9">
        <v>12.2</v>
      </c>
      <c r="K79" s="9">
        <v>0.6</v>
      </c>
      <c r="L79" s="9">
        <v>3</v>
      </c>
      <c r="M79" s="9">
        <v>2.1999999999999999E-2</v>
      </c>
      <c r="N79" s="9">
        <v>0.11</v>
      </c>
      <c r="O79" s="9">
        <v>5.8</v>
      </c>
      <c r="P79" s="9">
        <v>0.22</v>
      </c>
      <c r="Q79" s="9">
        <v>0.19</v>
      </c>
      <c r="R79" s="9">
        <v>7.0000000000000007E-2</v>
      </c>
      <c r="S79" s="9">
        <v>12.2</v>
      </c>
      <c r="T79" s="9">
        <v>97</v>
      </c>
      <c r="U79" s="9">
        <v>69</v>
      </c>
      <c r="V79" s="9">
        <v>233</v>
      </c>
      <c r="W79" s="9">
        <v>5.54</v>
      </c>
      <c r="X79" s="9">
        <v>10.6</v>
      </c>
      <c r="Y79" s="9">
        <v>29.3</v>
      </c>
      <c r="Z79" s="9">
        <v>40.700000000000003</v>
      </c>
      <c r="AA79" s="9">
        <v>91.3</v>
      </c>
      <c r="AB79" s="9">
        <v>16.5</v>
      </c>
      <c r="AC79" s="9" t="s">
        <v>274</v>
      </c>
      <c r="AD79" s="9">
        <v>12.5</v>
      </c>
      <c r="AE79" s="9">
        <v>30.6</v>
      </c>
      <c r="AF79" s="9">
        <v>19.7</v>
      </c>
      <c r="AG79" s="9">
        <v>10.7</v>
      </c>
      <c r="AH79" s="9">
        <v>6.3</v>
      </c>
      <c r="AI79" s="9">
        <v>0.9</v>
      </c>
      <c r="AJ79" s="9">
        <v>1.08</v>
      </c>
      <c r="AK79" s="9">
        <v>0.129</v>
      </c>
      <c r="AL79" s="9">
        <v>0.08</v>
      </c>
      <c r="AM79" s="9">
        <v>2.38</v>
      </c>
      <c r="AN79" s="9">
        <v>0.24</v>
      </c>
      <c r="AO79" s="9" t="s">
        <v>278</v>
      </c>
      <c r="AP79" s="9">
        <v>1.96</v>
      </c>
      <c r="AQ79" s="9">
        <v>137</v>
      </c>
      <c r="AR79" s="9">
        <v>32.6</v>
      </c>
      <c r="AS79" s="9">
        <v>108</v>
      </c>
      <c r="AT79" s="9">
        <v>0.11</v>
      </c>
      <c r="AU79" s="9">
        <v>7.2</v>
      </c>
      <c r="AV79" s="9">
        <v>25.8</v>
      </c>
      <c r="AW79" s="9">
        <v>4.0999999999999996</v>
      </c>
      <c r="AX79" s="9" t="s">
        <v>274</v>
      </c>
      <c r="AY79" s="9">
        <v>0.8</v>
      </c>
      <c r="AZ79" s="9">
        <v>4</v>
      </c>
      <c r="BA79" s="9">
        <v>0.5</v>
      </c>
      <c r="BB79" s="9">
        <v>2.7</v>
      </c>
      <c r="BC79" s="9">
        <v>0.4</v>
      </c>
      <c r="BD79" s="9">
        <v>1.2</v>
      </c>
      <c r="BE79" s="9">
        <v>0.2</v>
      </c>
      <c r="BF79" s="9">
        <v>1.1000000000000001</v>
      </c>
      <c r="BG79" s="9">
        <v>0.1</v>
      </c>
      <c r="BH79" s="9">
        <v>0.1</v>
      </c>
      <c r="BI79" s="9" t="s">
        <v>275</v>
      </c>
      <c r="BJ79" s="9" t="s">
        <v>274</v>
      </c>
      <c r="BK79" s="9" t="s">
        <v>276</v>
      </c>
      <c r="BL79" s="9">
        <v>1.2</v>
      </c>
      <c r="BM79" s="9">
        <v>0.23</v>
      </c>
      <c r="BN79" s="9">
        <v>44.2</v>
      </c>
      <c r="BO79" s="9">
        <v>13</v>
      </c>
      <c r="BP79" s="9">
        <v>1.6</v>
      </c>
      <c r="BQ79" s="9">
        <v>100</v>
      </c>
    </row>
    <row r="80" spans="1:69" x14ac:dyDescent="0.3">
      <c r="A80" s="6">
        <f t="shared" si="2"/>
        <v>74</v>
      </c>
      <c r="B80" s="10">
        <v>686901</v>
      </c>
      <c r="C80" s="10">
        <v>846779</v>
      </c>
      <c r="D80" s="10">
        <v>369</v>
      </c>
      <c r="E80" s="10">
        <v>0.5</v>
      </c>
      <c r="F80" s="8" t="s">
        <v>74</v>
      </c>
      <c r="G80" s="9">
        <v>0.08</v>
      </c>
      <c r="H80" s="9" t="s">
        <v>273</v>
      </c>
      <c r="I80" s="9">
        <v>1.4999999999999999E-2</v>
      </c>
      <c r="J80" s="9">
        <v>8.1</v>
      </c>
      <c r="K80" s="9">
        <v>0.4</v>
      </c>
      <c r="L80" s="9">
        <v>3</v>
      </c>
      <c r="M80" s="9">
        <v>8.9999999999999993E-3</v>
      </c>
      <c r="N80" s="9">
        <v>0.09</v>
      </c>
      <c r="O80" s="9">
        <v>5.95</v>
      </c>
      <c r="P80" s="9">
        <v>0.12</v>
      </c>
      <c r="Q80" s="9">
        <v>7.0000000000000007E-2</v>
      </c>
      <c r="R80" s="9">
        <v>0.02</v>
      </c>
      <c r="S80" s="9">
        <v>15</v>
      </c>
      <c r="T80" s="9">
        <v>119</v>
      </c>
      <c r="U80" s="9">
        <v>155</v>
      </c>
      <c r="V80" s="9">
        <v>211</v>
      </c>
      <c r="W80" s="9">
        <v>6.41</v>
      </c>
      <c r="X80" s="9">
        <v>6.5</v>
      </c>
      <c r="Y80" s="9">
        <v>43.6</v>
      </c>
      <c r="Z80" s="9">
        <v>31</v>
      </c>
      <c r="AA80" s="9">
        <v>23.5</v>
      </c>
      <c r="AB80" s="9">
        <v>16.8</v>
      </c>
      <c r="AC80" s="9" t="s">
        <v>274</v>
      </c>
      <c r="AD80" s="9">
        <v>6.5</v>
      </c>
      <c r="AE80" s="9">
        <v>15.1</v>
      </c>
      <c r="AF80" s="9">
        <v>8.5</v>
      </c>
      <c r="AG80" s="9">
        <v>17.5</v>
      </c>
      <c r="AH80" s="9">
        <v>6.2</v>
      </c>
      <c r="AI80" s="9">
        <v>0.1</v>
      </c>
      <c r="AJ80" s="9">
        <v>1.28</v>
      </c>
      <c r="AK80" s="9">
        <v>2.1000000000000001E-2</v>
      </c>
      <c r="AL80" s="9">
        <v>7.0000000000000007E-2</v>
      </c>
      <c r="AM80" s="9">
        <v>1.1299999999999999</v>
      </c>
      <c r="AN80" s="9">
        <v>0.12</v>
      </c>
      <c r="AO80" s="9" t="s">
        <v>278</v>
      </c>
      <c r="AP80" s="9">
        <v>1.1100000000000001</v>
      </c>
      <c r="AQ80" s="9">
        <v>65.599999999999994</v>
      </c>
      <c r="AR80" s="9">
        <v>38.5</v>
      </c>
      <c r="AS80" s="9">
        <v>102</v>
      </c>
      <c r="AT80" s="9">
        <v>0.02</v>
      </c>
      <c r="AU80" s="9">
        <v>9.5</v>
      </c>
      <c r="AV80" s="9">
        <v>34.1</v>
      </c>
      <c r="AW80" s="9">
        <v>6</v>
      </c>
      <c r="AX80" s="9" t="s">
        <v>274</v>
      </c>
      <c r="AY80" s="9">
        <v>1.2</v>
      </c>
      <c r="AZ80" s="9">
        <v>5.5</v>
      </c>
      <c r="BA80" s="9">
        <v>0.7</v>
      </c>
      <c r="BB80" s="9">
        <v>4.2</v>
      </c>
      <c r="BC80" s="9">
        <v>0.7</v>
      </c>
      <c r="BD80" s="9">
        <v>2.1</v>
      </c>
      <c r="BE80" s="9">
        <v>0.3</v>
      </c>
      <c r="BF80" s="9">
        <v>1.9</v>
      </c>
      <c r="BG80" s="9">
        <v>0.2</v>
      </c>
      <c r="BH80" s="9">
        <v>0.2</v>
      </c>
      <c r="BI80" s="9" t="s">
        <v>275</v>
      </c>
      <c r="BJ80" s="9">
        <v>0.2</v>
      </c>
      <c r="BK80" s="9" t="s">
        <v>276</v>
      </c>
      <c r="BL80" s="9" t="s">
        <v>279</v>
      </c>
      <c r="BM80" s="9">
        <v>0.16</v>
      </c>
      <c r="BN80" s="9">
        <v>14.7</v>
      </c>
      <c r="BO80" s="9">
        <v>10.7</v>
      </c>
      <c r="BP80" s="9">
        <v>0.8</v>
      </c>
      <c r="BQ80" s="9">
        <v>50</v>
      </c>
    </row>
    <row r="81" spans="1:69" x14ac:dyDescent="0.3">
      <c r="A81" s="6">
        <f t="shared" si="2"/>
        <v>75</v>
      </c>
      <c r="B81" s="10">
        <v>686899</v>
      </c>
      <c r="C81" s="10">
        <v>846778</v>
      </c>
      <c r="D81" s="10">
        <v>369</v>
      </c>
      <c r="E81" s="10">
        <v>0.5</v>
      </c>
      <c r="F81" s="8" t="s">
        <v>76</v>
      </c>
      <c r="G81" s="9">
        <v>8.8999999999999996E-2</v>
      </c>
      <c r="H81" s="9" t="s">
        <v>273</v>
      </c>
      <c r="I81" s="9">
        <v>1.4E-2</v>
      </c>
      <c r="J81" s="9">
        <v>7.4</v>
      </c>
      <c r="K81" s="9">
        <v>0.5</v>
      </c>
      <c r="L81" s="9">
        <v>3</v>
      </c>
      <c r="M81" s="9">
        <v>0.01</v>
      </c>
      <c r="N81" s="9">
        <v>7.0000000000000007E-2</v>
      </c>
      <c r="O81" s="9">
        <v>5.04</v>
      </c>
      <c r="P81" s="9">
        <v>0.09</v>
      </c>
      <c r="Q81" s="9">
        <v>0.08</v>
      </c>
      <c r="R81" s="9">
        <v>0.02</v>
      </c>
      <c r="S81" s="9">
        <v>12.3</v>
      </c>
      <c r="T81" s="9">
        <v>111</v>
      </c>
      <c r="U81" s="9">
        <v>130</v>
      </c>
      <c r="V81" s="9">
        <v>240</v>
      </c>
      <c r="W81" s="9">
        <v>5.87</v>
      </c>
      <c r="X81" s="9">
        <v>7.6</v>
      </c>
      <c r="Y81" s="9">
        <v>38.1</v>
      </c>
      <c r="Z81" s="9">
        <v>27.1</v>
      </c>
      <c r="AA81" s="9">
        <v>22.2</v>
      </c>
      <c r="AB81" s="9">
        <v>14.1</v>
      </c>
      <c r="AC81" s="9" t="s">
        <v>274</v>
      </c>
      <c r="AD81" s="9">
        <v>7.4</v>
      </c>
      <c r="AE81" s="9">
        <v>13</v>
      </c>
      <c r="AF81" s="9">
        <v>8</v>
      </c>
      <c r="AG81" s="9">
        <v>13</v>
      </c>
      <c r="AH81" s="9">
        <v>7.8</v>
      </c>
      <c r="AI81" s="9">
        <v>0.2</v>
      </c>
      <c r="AJ81" s="9">
        <v>1.55</v>
      </c>
      <c r="AK81" s="9">
        <v>1.9E-2</v>
      </c>
      <c r="AL81" s="9">
        <v>0.08</v>
      </c>
      <c r="AM81" s="9">
        <v>1.1100000000000001</v>
      </c>
      <c r="AN81" s="9">
        <v>0.12</v>
      </c>
      <c r="AO81" s="9">
        <v>0.02</v>
      </c>
      <c r="AP81" s="9">
        <v>1.01</v>
      </c>
      <c r="AQ81" s="9">
        <v>59.4</v>
      </c>
      <c r="AR81" s="9">
        <v>30.5</v>
      </c>
      <c r="AS81" s="9">
        <v>91.6</v>
      </c>
      <c r="AT81" s="9">
        <v>7.0000000000000007E-2</v>
      </c>
      <c r="AU81" s="9">
        <v>6.9</v>
      </c>
      <c r="AV81" s="9">
        <v>25.8</v>
      </c>
      <c r="AW81" s="9">
        <v>4.3</v>
      </c>
      <c r="AX81" s="9" t="s">
        <v>274</v>
      </c>
      <c r="AY81" s="9">
        <v>0.9</v>
      </c>
      <c r="AZ81" s="9">
        <v>4.2</v>
      </c>
      <c r="BA81" s="9">
        <v>0.5</v>
      </c>
      <c r="BB81" s="9">
        <v>3.1</v>
      </c>
      <c r="BC81" s="9">
        <v>0.6</v>
      </c>
      <c r="BD81" s="9">
        <v>1.5</v>
      </c>
      <c r="BE81" s="9">
        <v>0.2</v>
      </c>
      <c r="BF81" s="9">
        <v>1.4</v>
      </c>
      <c r="BG81" s="9">
        <v>0.2</v>
      </c>
      <c r="BH81" s="9">
        <v>0.2</v>
      </c>
      <c r="BI81" s="9" t="s">
        <v>275</v>
      </c>
      <c r="BJ81" s="9" t="s">
        <v>274</v>
      </c>
      <c r="BK81" s="9" t="s">
        <v>276</v>
      </c>
      <c r="BL81" s="9">
        <v>5.7</v>
      </c>
      <c r="BM81" s="9">
        <v>0.15</v>
      </c>
      <c r="BN81" s="9">
        <v>13.7</v>
      </c>
      <c r="BO81" s="9">
        <v>9.4</v>
      </c>
      <c r="BP81" s="9">
        <v>0.9</v>
      </c>
      <c r="BQ81" s="9">
        <v>60</v>
      </c>
    </row>
    <row r="82" spans="1:69" x14ac:dyDescent="0.3">
      <c r="A82" s="6">
        <f t="shared" si="2"/>
        <v>76</v>
      </c>
      <c r="B82" s="10">
        <v>686898</v>
      </c>
      <c r="C82" s="10">
        <v>846778</v>
      </c>
      <c r="D82" s="10">
        <v>369</v>
      </c>
      <c r="E82" s="10">
        <v>0.5</v>
      </c>
      <c r="F82" s="8" t="s">
        <v>77</v>
      </c>
      <c r="G82" s="9">
        <v>7.5999999999999998E-2</v>
      </c>
      <c r="H82" s="9" t="s">
        <v>273</v>
      </c>
      <c r="I82" s="9">
        <v>1.4999999999999999E-2</v>
      </c>
      <c r="J82" s="9">
        <v>7.7</v>
      </c>
      <c r="K82" s="9">
        <v>0.3</v>
      </c>
      <c r="L82" s="9">
        <v>3</v>
      </c>
      <c r="M82" s="9">
        <v>8.0000000000000002E-3</v>
      </c>
      <c r="N82" s="9">
        <v>7.0000000000000007E-2</v>
      </c>
      <c r="O82" s="9">
        <v>4.83</v>
      </c>
      <c r="P82" s="9">
        <v>0.08</v>
      </c>
      <c r="Q82" s="9">
        <v>0.08</v>
      </c>
      <c r="R82" s="9">
        <v>0.02</v>
      </c>
      <c r="S82" s="9">
        <v>13.3</v>
      </c>
      <c r="T82" s="9">
        <v>104</v>
      </c>
      <c r="U82" s="9">
        <v>123</v>
      </c>
      <c r="V82" s="9">
        <v>215</v>
      </c>
      <c r="W82" s="9">
        <v>5.36</v>
      </c>
      <c r="X82" s="9">
        <v>6.6</v>
      </c>
      <c r="Y82" s="9">
        <v>38.6</v>
      </c>
      <c r="Z82" s="9">
        <v>24.7</v>
      </c>
      <c r="AA82" s="9">
        <v>21.3</v>
      </c>
      <c r="AB82" s="9">
        <v>14.8</v>
      </c>
      <c r="AC82" s="9" t="s">
        <v>274</v>
      </c>
      <c r="AD82" s="9">
        <v>6.3</v>
      </c>
      <c r="AE82" s="9">
        <v>13.5</v>
      </c>
      <c r="AF82" s="9">
        <v>8.4</v>
      </c>
      <c r="AG82" s="9">
        <v>14.1</v>
      </c>
      <c r="AH82" s="9">
        <v>7</v>
      </c>
      <c r="AI82" s="9">
        <v>0.2</v>
      </c>
      <c r="AJ82" s="9">
        <v>1.08</v>
      </c>
      <c r="AK82" s="9">
        <v>2.3E-2</v>
      </c>
      <c r="AL82" s="9">
        <v>0.08</v>
      </c>
      <c r="AM82" s="9">
        <v>1.1100000000000001</v>
      </c>
      <c r="AN82" s="9">
        <v>0.08</v>
      </c>
      <c r="AO82" s="9" t="s">
        <v>278</v>
      </c>
      <c r="AP82" s="9">
        <v>0.99</v>
      </c>
      <c r="AQ82" s="9">
        <v>54.5</v>
      </c>
      <c r="AR82" s="9">
        <v>31.4</v>
      </c>
      <c r="AS82" s="9">
        <v>100</v>
      </c>
      <c r="AT82" s="9" t="s">
        <v>277</v>
      </c>
      <c r="AU82" s="9">
        <v>7.6</v>
      </c>
      <c r="AV82" s="9">
        <v>27.3</v>
      </c>
      <c r="AW82" s="9">
        <v>5</v>
      </c>
      <c r="AX82" s="9" t="s">
        <v>274</v>
      </c>
      <c r="AY82" s="9">
        <v>0.9</v>
      </c>
      <c r="AZ82" s="9">
        <v>4.5</v>
      </c>
      <c r="BA82" s="9">
        <v>0.6</v>
      </c>
      <c r="BB82" s="9">
        <v>3.6</v>
      </c>
      <c r="BC82" s="9">
        <v>0.6</v>
      </c>
      <c r="BD82" s="9">
        <v>1.7</v>
      </c>
      <c r="BE82" s="9">
        <v>0.2</v>
      </c>
      <c r="BF82" s="9">
        <v>1.5</v>
      </c>
      <c r="BG82" s="9">
        <v>0.2</v>
      </c>
      <c r="BH82" s="9">
        <v>0.2</v>
      </c>
      <c r="BI82" s="9" t="s">
        <v>275</v>
      </c>
      <c r="BJ82" s="9" t="s">
        <v>274</v>
      </c>
      <c r="BK82" s="9" t="s">
        <v>276</v>
      </c>
      <c r="BL82" s="9">
        <v>2.8</v>
      </c>
      <c r="BM82" s="9">
        <v>0.16</v>
      </c>
      <c r="BN82" s="9">
        <v>13.1</v>
      </c>
      <c r="BO82" s="9">
        <v>9.6999999999999993</v>
      </c>
      <c r="BP82" s="9">
        <v>0.8</v>
      </c>
      <c r="BQ82" s="9">
        <v>50</v>
      </c>
    </row>
    <row r="83" spans="1:69" x14ac:dyDescent="0.3">
      <c r="A83" s="6">
        <f t="shared" si="2"/>
        <v>77</v>
      </c>
      <c r="B83" s="10">
        <v>686897</v>
      </c>
      <c r="C83" s="10">
        <v>846777</v>
      </c>
      <c r="D83" s="10">
        <v>368</v>
      </c>
      <c r="E83" s="10">
        <v>0.5</v>
      </c>
      <c r="F83" s="8" t="s">
        <v>78</v>
      </c>
      <c r="G83" s="9">
        <v>8.8999999999999996E-2</v>
      </c>
      <c r="H83" s="9" t="s">
        <v>273</v>
      </c>
      <c r="I83" s="9">
        <v>1.4999999999999999E-2</v>
      </c>
      <c r="J83" s="9">
        <v>8</v>
      </c>
      <c r="K83" s="9">
        <v>0.4</v>
      </c>
      <c r="L83" s="9">
        <v>3</v>
      </c>
      <c r="M83" s="9">
        <v>8.9999999999999993E-3</v>
      </c>
      <c r="N83" s="9">
        <v>0.08</v>
      </c>
      <c r="O83" s="9">
        <v>5.09</v>
      </c>
      <c r="P83" s="9">
        <v>0.09</v>
      </c>
      <c r="Q83" s="9">
        <v>7.0000000000000007E-2</v>
      </c>
      <c r="R83" s="9">
        <v>0.02</v>
      </c>
      <c r="S83" s="9">
        <v>12.9</v>
      </c>
      <c r="T83" s="9">
        <v>89</v>
      </c>
      <c r="U83" s="9">
        <v>124</v>
      </c>
      <c r="V83" s="9">
        <v>218</v>
      </c>
      <c r="W83" s="9">
        <v>4.6900000000000004</v>
      </c>
      <c r="X83" s="9">
        <v>6.9</v>
      </c>
      <c r="Y83" s="9">
        <v>42.1</v>
      </c>
      <c r="Z83" s="9">
        <v>24.6</v>
      </c>
      <c r="AA83" s="9">
        <v>23.8</v>
      </c>
      <c r="AB83" s="9">
        <v>14.2</v>
      </c>
      <c r="AC83" s="9" t="s">
        <v>274</v>
      </c>
      <c r="AD83" s="9">
        <v>4.2</v>
      </c>
      <c r="AE83" s="9">
        <v>13.6</v>
      </c>
      <c r="AF83" s="9">
        <v>9</v>
      </c>
      <c r="AG83" s="9">
        <v>12.9</v>
      </c>
      <c r="AH83" s="9">
        <v>6.9</v>
      </c>
      <c r="AI83" s="9">
        <v>0.2</v>
      </c>
      <c r="AJ83" s="9">
        <v>1.22</v>
      </c>
      <c r="AK83" s="9">
        <v>1.4999999999999999E-2</v>
      </c>
      <c r="AL83" s="9">
        <v>0.06</v>
      </c>
      <c r="AM83" s="9">
        <v>1.0900000000000001</v>
      </c>
      <c r="AN83" s="9">
        <v>0.11</v>
      </c>
      <c r="AO83" s="9" t="s">
        <v>278</v>
      </c>
      <c r="AP83" s="9">
        <v>0.99</v>
      </c>
      <c r="AQ83" s="9">
        <v>58.3</v>
      </c>
      <c r="AR83" s="9">
        <v>28.4</v>
      </c>
      <c r="AS83" s="9">
        <v>96.3</v>
      </c>
      <c r="AT83" s="9">
        <v>0.14000000000000001</v>
      </c>
      <c r="AU83" s="9">
        <v>6.7</v>
      </c>
      <c r="AV83" s="9">
        <v>24.4</v>
      </c>
      <c r="AW83" s="9">
        <v>4.7</v>
      </c>
      <c r="AX83" s="9" t="s">
        <v>274</v>
      </c>
      <c r="AY83" s="9">
        <v>0.9</v>
      </c>
      <c r="AZ83" s="9">
        <v>4.2</v>
      </c>
      <c r="BA83" s="9">
        <v>0.5</v>
      </c>
      <c r="BB83" s="9">
        <v>3.2</v>
      </c>
      <c r="BC83" s="9">
        <v>0.6</v>
      </c>
      <c r="BD83" s="9">
        <v>1.6</v>
      </c>
      <c r="BE83" s="9">
        <v>0.2</v>
      </c>
      <c r="BF83" s="9">
        <v>1.4</v>
      </c>
      <c r="BG83" s="9">
        <v>0.2</v>
      </c>
      <c r="BH83" s="9">
        <v>0.2</v>
      </c>
      <c r="BI83" s="9" t="s">
        <v>275</v>
      </c>
      <c r="BJ83" s="9" t="s">
        <v>274</v>
      </c>
      <c r="BK83" s="9" t="s">
        <v>276</v>
      </c>
      <c r="BL83" s="9" t="s">
        <v>279</v>
      </c>
      <c r="BM83" s="9">
        <v>0.14000000000000001</v>
      </c>
      <c r="BN83" s="9">
        <v>12.2</v>
      </c>
      <c r="BO83" s="9">
        <v>9.1</v>
      </c>
      <c r="BP83" s="9">
        <v>0.7</v>
      </c>
      <c r="BQ83" s="9">
        <v>60</v>
      </c>
    </row>
    <row r="84" spans="1:69" x14ac:dyDescent="0.3">
      <c r="A84" s="6">
        <f t="shared" si="2"/>
        <v>78</v>
      </c>
      <c r="B84" s="10">
        <v>686896</v>
      </c>
      <c r="C84" s="10">
        <v>846777</v>
      </c>
      <c r="D84" s="10">
        <v>368</v>
      </c>
      <c r="E84" s="10">
        <v>0.5</v>
      </c>
      <c r="F84" s="8" t="s">
        <v>79</v>
      </c>
      <c r="G84" s="9">
        <v>7.6999999999999999E-2</v>
      </c>
      <c r="H84" s="9" t="s">
        <v>273</v>
      </c>
      <c r="I84" s="9">
        <v>1.4E-2</v>
      </c>
      <c r="J84" s="9">
        <v>8</v>
      </c>
      <c r="K84" s="9">
        <v>0.5</v>
      </c>
      <c r="L84" s="9">
        <v>3</v>
      </c>
      <c r="M84" s="9">
        <v>8.9999999999999993E-3</v>
      </c>
      <c r="N84" s="9">
        <v>0.13</v>
      </c>
      <c r="O84" s="9">
        <v>4.8499999999999996</v>
      </c>
      <c r="P84" s="9">
        <v>0.11</v>
      </c>
      <c r="Q84" s="9">
        <v>7.0000000000000007E-2</v>
      </c>
      <c r="R84" s="9">
        <v>0.02</v>
      </c>
      <c r="S84" s="9">
        <v>13.2</v>
      </c>
      <c r="T84" s="9">
        <v>93</v>
      </c>
      <c r="U84" s="9">
        <v>139</v>
      </c>
      <c r="V84" s="9">
        <v>230</v>
      </c>
      <c r="W84" s="9">
        <v>5.13</v>
      </c>
      <c r="X84" s="9">
        <v>7.9</v>
      </c>
      <c r="Y84" s="9">
        <v>46.2</v>
      </c>
      <c r="Z84" s="9">
        <v>26.1</v>
      </c>
      <c r="AA84" s="9">
        <v>23.5</v>
      </c>
      <c r="AB84" s="9">
        <v>14.1</v>
      </c>
      <c r="AC84" s="9" t="s">
        <v>274</v>
      </c>
      <c r="AD84" s="9">
        <v>8.1</v>
      </c>
      <c r="AE84" s="9">
        <v>14.8</v>
      </c>
      <c r="AF84" s="9">
        <v>8.5</v>
      </c>
      <c r="AG84" s="9">
        <v>14.6</v>
      </c>
      <c r="AH84" s="9">
        <v>6.4</v>
      </c>
      <c r="AI84" s="9">
        <v>0.2</v>
      </c>
      <c r="AJ84" s="9">
        <v>1.1399999999999999</v>
      </c>
      <c r="AK84" s="9">
        <v>0.02</v>
      </c>
      <c r="AL84" s="9">
        <v>0.05</v>
      </c>
      <c r="AM84" s="9">
        <v>1.05</v>
      </c>
      <c r="AN84" s="9">
        <v>0.1</v>
      </c>
      <c r="AO84" s="9">
        <v>0.04</v>
      </c>
      <c r="AP84" s="9">
        <v>0.93</v>
      </c>
      <c r="AQ84" s="9">
        <v>61.7</v>
      </c>
      <c r="AR84" s="9">
        <v>28.8</v>
      </c>
      <c r="AS84" s="9">
        <v>93.5</v>
      </c>
      <c r="AT84" s="9" t="s">
        <v>277</v>
      </c>
      <c r="AU84" s="9">
        <v>7.1</v>
      </c>
      <c r="AV84" s="9">
        <v>24.9</v>
      </c>
      <c r="AW84" s="9">
        <v>4.0999999999999996</v>
      </c>
      <c r="AX84" s="9" t="s">
        <v>274</v>
      </c>
      <c r="AY84" s="9">
        <v>0.9</v>
      </c>
      <c r="AZ84" s="9">
        <v>4.5</v>
      </c>
      <c r="BA84" s="9">
        <v>0.6</v>
      </c>
      <c r="BB84" s="9">
        <v>3.5</v>
      </c>
      <c r="BC84" s="9">
        <v>0.6</v>
      </c>
      <c r="BD84" s="9">
        <v>1.8</v>
      </c>
      <c r="BE84" s="9">
        <v>0.2</v>
      </c>
      <c r="BF84" s="9">
        <v>1.6</v>
      </c>
      <c r="BG84" s="9">
        <v>0.2</v>
      </c>
      <c r="BH84" s="9">
        <v>0.2</v>
      </c>
      <c r="BI84" s="9" t="s">
        <v>275</v>
      </c>
      <c r="BJ84" s="9" t="s">
        <v>274</v>
      </c>
      <c r="BK84" s="9" t="s">
        <v>276</v>
      </c>
      <c r="BL84" s="9" t="s">
        <v>279</v>
      </c>
      <c r="BM84" s="9">
        <v>0.15</v>
      </c>
      <c r="BN84" s="9">
        <v>12.8</v>
      </c>
      <c r="BO84" s="9">
        <v>9.4</v>
      </c>
      <c r="BP84" s="9">
        <v>0.8</v>
      </c>
      <c r="BQ84" s="9">
        <v>30</v>
      </c>
    </row>
    <row r="85" spans="1:69" x14ac:dyDescent="0.3">
      <c r="A85" s="6">
        <f t="shared" si="2"/>
        <v>79</v>
      </c>
      <c r="B85" s="10">
        <v>686803</v>
      </c>
      <c r="C85" s="10">
        <v>846974</v>
      </c>
      <c r="D85" s="10">
        <v>360</v>
      </c>
      <c r="E85" s="10">
        <v>0.5</v>
      </c>
      <c r="F85" s="8" t="s">
        <v>80</v>
      </c>
      <c r="G85" s="9">
        <v>8.5999999999999993E-2</v>
      </c>
      <c r="H85" s="9" t="s">
        <v>273</v>
      </c>
      <c r="I85" s="9">
        <v>0.03</v>
      </c>
      <c r="J85" s="9">
        <v>3.4</v>
      </c>
      <c r="K85" s="9">
        <v>0.4</v>
      </c>
      <c r="L85" s="9">
        <v>3</v>
      </c>
      <c r="M85" s="9">
        <v>1.0999999999999999E-2</v>
      </c>
      <c r="N85" s="9">
        <v>0.09</v>
      </c>
      <c r="O85" s="9">
        <v>4</v>
      </c>
      <c r="P85" s="9">
        <v>0.11</v>
      </c>
      <c r="Q85" s="9">
        <v>0.06</v>
      </c>
      <c r="R85" s="9">
        <v>0.08</v>
      </c>
      <c r="S85" s="9">
        <v>17.3</v>
      </c>
      <c r="T85" s="9">
        <v>124</v>
      </c>
      <c r="U85" s="9">
        <v>235</v>
      </c>
      <c r="V85" s="9">
        <v>412</v>
      </c>
      <c r="W85" s="9">
        <v>7.23</v>
      </c>
      <c r="X85" s="9">
        <v>7.5</v>
      </c>
      <c r="Y85" s="9">
        <v>30.7</v>
      </c>
      <c r="Z85" s="9">
        <v>46.9</v>
      </c>
      <c r="AA85" s="9">
        <v>27.6</v>
      </c>
      <c r="AB85" s="9">
        <v>11.1</v>
      </c>
      <c r="AC85" s="9" t="s">
        <v>274</v>
      </c>
      <c r="AD85" s="9">
        <v>9.9</v>
      </c>
      <c r="AE85" s="9">
        <v>11.2</v>
      </c>
      <c r="AF85" s="9">
        <v>13.4</v>
      </c>
      <c r="AG85" s="9">
        <v>12.9</v>
      </c>
      <c r="AH85" s="9">
        <v>5</v>
      </c>
      <c r="AI85" s="9">
        <v>0.5</v>
      </c>
      <c r="AJ85" s="9">
        <v>1.88</v>
      </c>
      <c r="AK85" s="9">
        <v>0.05</v>
      </c>
      <c r="AL85" s="9">
        <v>0.08</v>
      </c>
      <c r="AM85" s="9">
        <v>0.68</v>
      </c>
      <c r="AN85" s="9">
        <v>0.12</v>
      </c>
      <c r="AO85" s="9">
        <v>0.06</v>
      </c>
      <c r="AP85" s="9">
        <v>0.48</v>
      </c>
      <c r="AQ85" s="9">
        <v>68.599999999999994</v>
      </c>
      <c r="AR85" s="9">
        <v>33.299999999999997</v>
      </c>
      <c r="AS85" s="9">
        <v>62.7</v>
      </c>
      <c r="AT85" s="9">
        <v>0.1</v>
      </c>
      <c r="AU85" s="9">
        <v>7.9</v>
      </c>
      <c r="AV85" s="9">
        <v>29</v>
      </c>
      <c r="AW85" s="9">
        <v>5.0999999999999996</v>
      </c>
      <c r="AX85" s="9" t="s">
        <v>274</v>
      </c>
      <c r="AY85" s="9">
        <v>1</v>
      </c>
      <c r="AZ85" s="9">
        <v>4.3</v>
      </c>
      <c r="BA85" s="9">
        <v>0.6</v>
      </c>
      <c r="BB85" s="9">
        <v>3.3</v>
      </c>
      <c r="BC85" s="9">
        <v>0.6</v>
      </c>
      <c r="BD85" s="9">
        <v>1.7</v>
      </c>
      <c r="BE85" s="9">
        <v>0.2</v>
      </c>
      <c r="BF85" s="9">
        <v>1.9</v>
      </c>
      <c r="BG85" s="9">
        <v>0.3</v>
      </c>
      <c r="BH85" s="9">
        <v>0.1</v>
      </c>
      <c r="BI85" s="9" t="s">
        <v>275</v>
      </c>
      <c r="BJ85" s="9" t="s">
        <v>274</v>
      </c>
      <c r="BK85" s="9" t="s">
        <v>276</v>
      </c>
      <c r="BL85" s="9">
        <v>2.7</v>
      </c>
      <c r="BM85" s="9">
        <v>0.1</v>
      </c>
      <c r="BN85" s="9">
        <v>11.4</v>
      </c>
      <c r="BO85" s="9">
        <v>7</v>
      </c>
      <c r="BP85" s="9">
        <v>0.7</v>
      </c>
      <c r="BQ85" s="9">
        <v>100</v>
      </c>
    </row>
    <row r="86" spans="1:69" x14ac:dyDescent="0.3">
      <c r="A86" s="6">
        <f t="shared" si="2"/>
        <v>80</v>
      </c>
      <c r="B86" s="10">
        <v>686804</v>
      </c>
      <c r="C86" s="10">
        <v>846974</v>
      </c>
      <c r="D86" s="10">
        <v>360</v>
      </c>
      <c r="E86" s="10">
        <v>0.5</v>
      </c>
      <c r="F86" s="8" t="s">
        <v>81</v>
      </c>
      <c r="G86" s="9">
        <v>7.1999999999999995E-2</v>
      </c>
      <c r="H86" s="9" t="s">
        <v>273</v>
      </c>
      <c r="I86" s="9">
        <v>2.5000000000000001E-2</v>
      </c>
      <c r="J86" s="9">
        <v>2.5</v>
      </c>
      <c r="K86" s="9">
        <v>0.3</v>
      </c>
      <c r="L86" s="9">
        <v>3</v>
      </c>
      <c r="M86" s="9">
        <v>1.0999999999999999E-2</v>
      </c>
      <c r="N86" s="9">
        <v>0.04</v>
      </c>
      <c r="O86" s="9">
        <v>2.68</v>
      </c>
      <c r="P86" s="9">
        <v>0.09</v>
      </c>
      <c r="Q86" s="9">
        <v>0.04</v>
      </c>
      <c r="R86" s="9">
        <v>0.05</v>
      </c>
      <c r="S86" s="9">
        <v>10.6</v>
      </c>
      <c r="T86" s="9">
        <v>84</v>
      </c>
      <c r="U86" s="9">
        <v>216</v>
      </c>
      <c r="V86" s="9">
        <v>425</v>
      </c>
      <c r="W86" s="9">
        <v>5.0599999999999996</v>
      </c>
      <c r="X86" s="9">
        <v>7.9</v>
      </c>
      <c r="Y86" s="9">
        <v>20.399999999999999</v>
      </c>
      <c r="Z86" s="9">
        <v>31.6</v>
      </c>
      <c r="AA86" s="9">
        <v>22.4</v>
      </c>
      <c r="AB86" s="9">
        <v>7.21</v>
      </c>
      <c r="AC86" s="9">
        <v>0.1</v>
      </c>
      <c r="AD86" s="9">
        <v>13.7</v>
      </c>
      <c r="AE86" s="9">
        <v>7.9</v>
      </c>
      <c r="AF86" s="9">
        <v>9.4</v>
      </c>
      <c r="AG86" s="9">
        <v>7.06</v>
      </c>
      <c r="AH86" s="9">
        <v>3.4</v>
      </c>
      <c r="AI86" s="9">
        <v>0.4</v>
      </c>
      <c r="AJ86" s="9">
        <v>2.62</v>
      </c>
      <c r="AK86" s="9">
        <v>0.05</v>
      </c>
      <c r="AL86" s="9">
        <v>0.05</v>
      </c>
      <c r="AM86" s="9">
        <v>0.52</v>
      </c>
      <c r="AN86" s="9">
        <v>0.19</v>
      </c>
      <c r="AO86" s="9">
        <v>0.04</v>
      </c>
      <c r="AP86" s="9">
        <v>0.38</v>
      </c>
      <c r="AQ86" s="9">
        <v>85.9</v>
      </c>
      <c r="AR86" s="9">
        <v>19</v>
      </c>
      <c r="AS86" s="9">
        <v>52.6</v>
      </c>
      <c r="AT86" s="9">
        <v>0.1</v>
      </c>
      <c r="AU86" s="9">
        <v>4.3</v>
      </c>
      <c r="AV86" s="9">
        <v>15.2</v>
      </c>
      <c r="AW86" s="9">
        <v>2.4</v>
      </c>
      <c r="AX86" s="9" t="s">
        <v>274</v>
      </c>
      <c r="AY86" s="9">
        <v>0.6</v>
      </c>
      <c r="AZ86" s="9">
        <v>2.5</v>
      </c>
      <c r="BA86" s="9">
        <v>0.3</v>
      </c>
      <c r="BB86" s="9">
        <v>1.9</v>
      </c>
      <c r="BC86" s="9">
        <v>0.3</v>
      </c>
      <c r="BD86" s="9">
        <v>1</v>
      </c>
      <c r="BE86" s="9">
        <v>0.1</v>
      </c>
      <c r="BF86" s="9">
        <v>1</v>
      </c>
      <c r="BG86" s="9">
        <v>0.1</v>
      </c>
      <c r="BH86" s="9" t="s">
        <v>274</v>
      </c>
      <c r="BI86" s="9" t="s">
        <v>275</v>
      </c>
      <c r="BJ86" s="9" t="s">
        <v>274</v>
      </c>
      <c r="BK86" s="9" t="s">
        <v>276</v>
      </c>
      <c r="BL86" s="9" t="s">
        <v>279</v>
      </c>
      <c r="BM86" s="9">
        <v>0.1</v>
      </c>
      <c r="BN86" s="9">
        <v>10.4</v>
      </c>
      <c r="BO86" s="9">
        <v>5.0999999999999996</v>
      </c>
      <c r="BP86" s="9">
        <v>0.6</v>
      </c>
      <c r="BQ86" s="9">
        <v>60</v>
      </c>
    </row>
    <row r="87" spans="1:69" x14ac:dyDescent="0.3">
      <c r="A87" s="6">
        <f t="shared" si="2"/>
        <v>81</v>
      </c>
      <c r="B87" s="10">
        <v>686805</v>
      </c>
      <c r="C87" s="10">
        <v>846974</v>
      </c>
      <c r="D87" s="10">
        <v>360</v>
      </c>
      <c r="E87" s="10">
        <v>0.5</v>
      </c>
      <c r="F87" s="8" t="s">
        <v>82</v>
      </c>
      <c r="G87" s="9">
        <v>8.4000000000000005E-2</v>
      </c>
      <c r="H87" s="9" t="s">
        <v>273</v>
      </c>
      <c r="I87" s="9">
        <v>2.9000000000000001E-2</v>
      </c>
      <c r="J87" s="9">
        <v>3.7</v>
      </c>
      <c r="K87" s="9">
        <v>0.5</v>
      </c>
      <c r="L87" s="9">
        <v>3</v>
      </c>
      <c r="M87" s="9">
        <v>1.2E-2</v>
      </c>
      <c r="N87" s="9">
        <v>0.05</v>
      </c>
      <c r="O87" s="9">
        <v>4.43</v>
      </c>
      <c r="P87" s="9">
        <v>0.1</v>
      </c>
      <c r="Q87" s="9">
        <v>0.05</v>
      </c>
      <c r="R87" s="9">
        <v>0.06</v>
      </c>
      <c r="S87" s="9">
        <v>19.399999999999999</v>
      </c>
      <c r="T87" s="9">
        <v>128</v>
      </c>
      <c r="U87" s="9">
        <v>175</v>
      </c>
      <c r="V87" s="9">
        <v>360</v>
      </c>
      <c r="W87" s="9">
        <v>7.45</v>
      </c>
      <c r="X87" s="9">
        <v>7.2</v>
      </c>
      <c r="Y87" s="9">
        <v>31.4</v>
      </c>
      <c r="Z87" s="9">
        <v>46.9</v>
      </c>
      <c r="AA87" s="9">
        <v>29.6</v>
      </c>
      <c r="AB87" s="9">
        <v>12.9</v>
      </c>
      <c r="AC87" s="9" t="s">
        <v>274</v>
      </c>
      <c r="AD87" s="9">
        <v>5.8</v>
      </c>
      <c r="AE87" s="9">
        <v>8.3000000000000007</v>
      </c>
      <c r="AF87" s="9">
        <v>15.8</v>
      </c>
      <c r="AG87" s="9">
        <v>15.3</v>
      </c>
      <c r="AH87" s="9">
        <v>4.9000000000000004</v>
      </c>
      <c r="AI87" s="9">
        <v>0.2</v>
      </c>
      <c r="AJ87" s="9">
        <v>1.97</v>
      </c>
      <c r="AK87" s="9">
        <v>3.3000000000000002E-2</v>
      </c>
      <c r="AL87" s="9">
        <v>7.0000000000000007E-2</v>
      </c>
      <c r="AM87" s="9">
        <v>0.73</v>
      </c>
      <c r="AN87" s="9">
        <v>0.08</v>
      </c>
      <c r="AO87" s="9">
        <v>0.06</v>
      </c>
      <c r="AP87" s="9">
        <v>0.47</v>
      </c>
      <c r="AQ87" s="9">
        <v>75.3</v>
      </c>
      <c r="AR87" s="9">
        <v>41.6</v>
      </c>
      <c r="AS87" s="9">
        <v>70.2</v>
      </c>
      <c r="AT87" s="9">
        <v>0.27</v>
      </c>
      <c r="AU87" s="9">
        <v>9.5</v>
      </c>
      <c r="AV87" s="9">
        <v>33.299999999999997</v>
      </c>
      <c r="AW87" s="9">
        <v>6.4</v>
      </c>
      <c r="AX87" s="9" t="s">
        <v>274</v>
      </c>
      <c r="AY87" s="9">
        <v>1.2</v>
      </c>
      <c r="AZ87" s="9">
        <v>5.2</v>
      </c>
      <c r="BA87" s="9">
        <v>0.7</v>
      </c>
      <c r="BB87" s="9">
        <v>3.8</v>
      </c>
      <c r="BC87" s="9">
        <v>0.7</v>
      </c>
      <c r="BD87" s="9">
        <v>2</v>
      </c>
      <c r="BE87" s="9">
        <v>0.3</v>
      </c>
      <c r="BF87" s="9">
        <v>2.4</v>
      </c>
      <c r="BG87" s="9">
        <v>0.3</v>
      </c>
      <c r="BH87" s="9">
        <v>0.1</v>
      </c>
      <c r="BI87" s="9" t="s">
        <v>275</v>
      </c>
      <c r="BJ87" s="9" t="s">
        <v>274</v>
      </c>
      <c r="BK87" s="9" t="s">
        <v>276</v>
      </c>
      <c r="BL87" s="9">
        <v>0.9</v>
      </c>
      <c r="BM87" s="9">
        <v>0.1</v>
      </c>
      <c r="BN87" s="9">
        <v>11.8</v>
      </c>
      <c r="BO87" s="9">
        <v>8.1999999999999993</v>
      </c>
      <c r="BP87" s="9">
        <v>0.7</v>
      </c>
      <c r="BQ87" s="9">
        <v>60</v>
      </c>
    </row>
    <row r="88" spans="1:69" x14ac:dyDescent="0.3">
      <c r="A88" s="6">
        <f t="shared" si="2"/>
        <v>82</v>
      </c>
      <c r="B88" s="10">
        <v>686806</v>
      </c>
      <c r="C88" s="10">
        <v>846973</v>
      </c>
      <c r="D88" s="10">
        <v>360</v>
      </c>
      <c r="E88" s="10">
        <v>0.5</v>
      </c>
      <c r="F88" s="8" t="s">
        <v>83</v>
      </c>
      <c r="G88" s="9">
        <v>9.4E-2</v>
      </c>
      <c r="H88" s="9" t="s">
        <v>273</v>
      </c>
      <c r="I88" s="9">
        <v>2.1999999999999999E-2</v>
      </c>
      <c r="J88" s="9">
        <v>4.5999999999999996</v>
      </c>
      <c r="K88" s="9">
        <v>0.3</v>
      </c>
      <c r="L88" s="9">
        <v>3</v>
      </c>
      <c r="M88" s="9">
        <v>0.01</v>
      </c>
      <c r="N88" s="9">
        <v>0.06</v>
      </c>
      <c r="O88" s="9">
        <v>4.21</v>
      </c>
      <c r="P88" s="9">
        <v>0.11</v>
      </c>
      <c r="Q88" s="9">
        <v>0.06</v>
      </c>
      <c r="R88" s="9">
        <v>0.08</v>
      </c>
      <c r="S88" s="9">
        <v>13.1</v>
      </c>
      <c r="T88" s="9">
        <v>93</v>
      </c>
      <c r="U88" s="9">
        <v>124</v>
      </c>
      <c r="V88" s="9">
        <v>416</v>
      </c>
      <c r="W88" s="9">
        <v>5.42</v>
      </c>
      <c r="X88" s="9">
        <v>7.5</v>
      </c>
      <c r="Y88" s="9">
        <v>26.5</v>
      </c>
      <c r="Z88" s="9">
        <v>37.4</v>
      </c>
      <c r="AA88" s="9">
        <v>29.2</v>
      </c>
      <c r="AB88" s="9">
        <v>11.8</v>
      </c>
      <c r="AC88" s="9" t="s">
        <v>274</v>
      </c>
      <c r="AD88" s="9">
        <v>5.0999999999999996</v>
      </c>
      <c r="AE88" s="9">
        <v>12.2</v>
      </c>
      <c r="AF88" s="9">
        <v>12.6</v>
      </c>
      <c r="AG88" s="9">
        <v>11</v>
      </c>
      <c r="AH88" s="9">
        <v>4.5999999999999996</v>
      </c>
      <c r="AI88" s="9">
        <v>0.5</v>
      </c>
      <c r="AJ88" s="9">
        <v>1.44</v>
      </c>
      <c r="AK88" s="9">
        <v>0.03</v>
      </c>
      <c r="AL88" s="9">
        <v>0.06</v>
      </c>
      <c r="AM88" s="9">
        <v>0.8</v>
      </c>
      <c r="AN88" s="9">
        <v>0.09</v>
      </c>
      <c r="AO88" s="9" t="s">
        <v>278</v>
      </c>
      <c r="AP88" s="9">
        <v>0.63</v>
      </c>
      <c r="AQ88" s="9">
        <v>76.8</v>
      </c>
      <c r="AR88" s="9">
        <v>32.700000000000003</v>
      </c>
      <c r="AS88" s="9">
        <v>73.2</v>
      </c>
      <c r="AT88" s="9">
        <v>0.13</v>
      </c>
      <c r="AU88" s="9">
        <v>7.4</v>
      </c>
      <c r="AV88" s="9">
        <v>26.7</v>
      </c>
      <c r="AW88" s="9">
        <v>4.9000000000000004</v>
      </c>
      <c r="AX88" s="9" t="s">
        <v>274</v>
      </c>
      <c r="AY88" s="9">
        <v>0.9</v>
      </c>
      <c r="AZ88" s="9">
        <v>4.0999999999999996</v>
      </c>
      <c r="BA88" s="9">
        <v>0.5</v>
      </c>
      <c r="BB88" s="9">
        <v>3.1</v>
      </c>
      <c r="BC88" s="9">
        <v>0.5</v>
      </c>
      <c r="BD88" s="9">
        <v>1.4</v>
      </c>
      <c r="BE88" s="9">
        <v>0.2</v>
      </c>
      <c r="BF88" s="9">
        <v>1.5</v>
      </c>
      <c r="BG88" s="9">
        <v>0.2</v>
      </c>
      <c r="BH88" s="9">
        <v>0.1</v>
      </c>
      <c r="BI88" s="9" t="s">
        <v>275</v>
      </c>
      <c r="BJ88" s="9" t="s">
        <v>274</v>
      </c>
      <c r="BK88" s="9" t="s">
        <v>276</v>
      </c>
      <c r="BL88" s="9">
        <v>5.2</v>
      </c>
      <c r="BM88" s="9">
        <v>0.12</v>
      </c>
      <c r="BN88" s="9">
        <v>11.5</v>
      </c>
      <c r="BO88" s="9">
        <v>8.3000000000000007</v>
      </c>
      <c r="BP88" s="9">
        <v>0.7</v>
      </c>
      <c r="BQ88" s="9">
        <v>50</v>
      </c>
    </row>
    <row r="89" spans="1:69" x14ac:dyDescent="0.3">
      <c r="A89" s="6">
        <f t="shared" si="2"/>
        <v>83</v>
      </c>
      <c r="B89" s="10">
        <v>686807</v>
      </c>
      <c r="C89" s="10">
        <v>846973</v>
      </c>
      <c r="D89" s="10">
        <v>360</v>
      </c>
      <c r="E89" s="10">
        <v>0.5</v>
      </c>
      <c r="F89" s="8" t="s">
        <v>85</v>
      </c>
      <c r="G89" s="9">
        <v>7.8E-2</v>
      </c>
      <c r="H89" s="9">
        <v>4</v>
      </c>
      <c r="I89" s="9">
        <v>4.2000000000000003E-2</v>
      </c>
      <c r="J89" s="9">
        <v>10.9</v>
      </c>
      <c r="K89" s="9">
        <v>0.2</v>
      </c>
      <c r="L89" s="9">
        <v>17</v>
      </c>
      <c r="M89" s="9">
        <v>0.11</v>
      </c>
      <c r="N89" s="9">
        <v>2.4700000000000002</v>
      </c>
      <c r="O89" s="9">
        <v>1.98</v>
      </c>
      <c r="P89" s="9">
        <v>0.19</v>
      </c>
      <c r="Q89" s="9">
        <v>5.61</v>
      </c>
      <c r="R89" s="9">
        <v>1.93</v>
      </c>
      <c r="S89" s="9">
        <v>5.7</v>
      </c>
      <c r="T89" s="9">
        <v>74</v>
      </c>
      <c r="U89" s="9">
        <v>185</v>
      </c>
      <c r="V89" s="9">
        <v>843</v>
      </c>
      <c r="W89" s="9">
        <v>7.59</v>
      </c>
      <c r="X89" s="9">
        <v>52.7</v>
      </c>
      <c r="Y89" s="9">
        <v>1460</v>
      </c>
      <c r="Z89" s="9" t="s">
        <v>280</v>
      </c>
      <c r="AA89" s="9">
        <v>4860</v>
      </c>
      <c r="AB89" s="9">
        <v>5.89</v>
      </c>
      <c r="AC89" s="9">
        <v>0.3</v>
      </c>
      <c r="AD89" s="9">
        <v>337</v>
      </c>
      <c r="AE89" s="9">
        <v>8.6999999999999993</v>
      </c>
      <c r="AF89" s="9">
        <v>74.099999999999994</v>
      </c>
      <c r="AG89" s="9">
        <v>5.5</v>
      </c>
      <c r="AH89" s="9">
        <v>4.2</v>
      </c>
      <c r="AI89" s="9" t="s">
        <v>274</v>
      </c>
      <c r="AJ89" s="9">
        <v>235</v>
      </c>
      <c r="AK89" s="9">
        <v>43.9</v>
      </c>
      <c r="AL89" s="9">
        <v>1.1599999999999999</v>
      </c>
      <c r="AM89" s="9">
        <v>4.6399999999999997</v>
      </c>
      <c r="AN89" s="9">
        <v>46.2</v>
      </c>
      <c r="AO89" s="9">
        <v>2.09</v>
      </c>
      <c r="AP89" s="9">
        <v>1.71</v>
      </c>
      <c r="AQ89" s="9">
        <v>4.7</v>
      </c>
      <c r="AR89" s="9">
        <v>8.5</v>
      </c>
      <c r="AS89" s="9">
        <v>16.2</v>
      </c>
      <c r="AT89" s="9">
        <v>26.4</v>
      </c>
      <c r="AU89" s="9">
        <v>1.9</v>
      </c>
      <c r="AV89" s="9">
        <v>7.15</v>
      </c>
      <c r="AW89" s="9">
        <v>1.2</v>
      </c>
      <c r="AX89" s="9">
        <v>23.3</v>
      </c>
      <c r="AY89" s="9">
        <v>0.3</v>
      </c>
      <c r="AZ89" s="9">
        <v>1.2</v>
      </c>
      <c r="BA89" s="9">
        <v>0.2</v>
      </c>
      <c r="BB89" s="9">
        <v>1</v>
      </c>
      <c r="BC89" s="9">
        <v>0.2</v>
      </c>
      <c r="BD89" s="9">
        <v>0.7</v>
      </c>
      <c r="BE89" s="9" t="s">
        <v>274</v>
      </c>
      <c r="BF89" s="9">
        <v>0.5</v>
      </c>
      <c r="BG89" s="9" t="s">
        <v>274</v>
      </c>
      <c r="BH89" s="9">
        <v>0.1</v>
      </c>
      <c r="BI89" s="9" t="s">
        <v>275</v>
      </c>
      <c r="BJ89" s="9">
        <v>5.7</v>
      </c>
      <c r="BK89" s="9">
        <v>0.13500000000000001</v>
      </c>
      <c r="BL89" s="9" t="s">
        <v>280</v>
      </c>
      <c r="BM89" s="9">
        <v>1.55</v>
      </c>
      <c r="BN89" s="9">
        <v>2840</v>
      </c>
      <c r="BO89" s="9">
        <v>1.7</v>
      </c>
      <c r="BP89" s="9">
        <v>0.8</v>
      </c>
      <c r="BQ89" s="9">
        <v>1880</v>
      </c>
    </row>
    <row r="90" spans="1:69" x14ac:dyDescent="0.3">
      <c r="A90" s="6">
        <f t="shared" si="2"/>
        <v>84</v>
      </c>
      <c r="B90" s="10">
        <v>686808</v>
      </c>
      <c r="C90" s="10">
        <v>846973</v>
      </c>
      <c r="D90" s="10">
        <v>360</v>
      </c>
      <c r="E90" s="10">
        <v>0.5</v>
      </c>
      <c r="F90" s="8" t="s">
        <v>84</v>
      </c>
      <c r="G90" s="9">
        <v>8.5000000000000006E-2</v>
      </c>
      <c r="H90" s="9" t="s">
        <v>273</v>
      </c>
      <c r="I90" s="9">
        <v>2.3E-2</v>
      </c>
      <c r="J90" s="9">
        <v>2.7</v>
      </c>
      <c r="K90" s="9">
        <v>0.2</v>
      </c>
      <c r="L90" s="9">
        <v>4</v>
      </c>
      <c r="M90" s="9">
        <v>1.4E-2</v>
      </c>
      <c r="N90" s="9">
        <v>0.04</v>
      </c>
      <c r="O90" s="9">
        <v>3.05</v>
      </c>
      <c r="P90" s="9">
        <v>0.1</v>
      </c>
      <c r="Q90" s="9">
        <v>0.05</v>
      </c>
      <c r="R90" s="9">
        <v>0.05</v>
      </c>
      <c r="S90" s="9">
        <v>11.3</v>
      </c>
      <c r="T90" s="9">
        <v>89</v>
      </c>
      <c r="U90" s="9">
        <v>185</v>
      </c>
      <c r="V90" s="9">
        <v>303</v>
      </c>
      <c r="W90" s="9">
        <v>7.4</v>
      </c>
      <c r="X90" s="9">
        <v>5.8</v>
      </c>
      <c r="Y90" s="9">
        <v>22.8</v>
      </c>
      <c r="Z90" s="9">
        <v>33.6</v>
      </c>
      <c r="AA90" s="9">
        <v>27.7</v>
      </c>
      <c r="AB90" s="9">
        <v>8.94</v>
      </c>
      <c r="AC90" s="9">
        <v>0.1</v>
      </c>
      <c r="AD90" s="9">
        <v>13.3</v>
      </c>
      <c r="AE90" s="9">
        <v>7.8</v>
      </c>
      <c r="AF90" s="9">
        <v>9.1999999999999993</v>
      </c>
      <c r="AG90" s="9">
        <v>7.32</v>
      </c>
      <c r="AH90" s="9">
        <v>4.4000000000000004</v>
      </c>
      <c r="AI90" s="9">
        <v>0.4</v>
      </c>
      <c r="AJ90" s="9">
        <v>4.38</v>
      </c>
      <c r="AK90" s="9">
        <v>6.5000000000000002E-2</v>
      </c>
      <c r="AL90" s="9">
        <v>0.06</v>
      </c>
      <c r="AM90" s="9">
        <v>0.61</v>
      </c>
      <c r="AN90" s="9">
        <v>0.15</v>
      </c>
      <c r="AO90" s="9">
        <v>0.04</v>
      </c>
      <c r="AP90" s="9">
        <v>0.33</v>
      </c>
      <c r="AQ90" s="9">
        <v>63.9</v>
      </c>
      <c r="AR90" s="9">
        <v>19.2</v>
      </c>
      <c r="AS90" s="9">
        <v>46.1</v>
      </c>
      <c r="AT90" s="9">
        <v>0.27</v>
      </c>
      <c r="AU90" s="9">
        <v>4.5</v>
      </c>
      <c r="AV90" s="9">
        <v>16.2</v>
      </c>
      <c r="AW90" s="9">
        <v>3.3</v>
      </c>
      <c r="AX90" s="9" t="s">
        <v>274</v>
      </c>
      <c r="AY90" s="9">
        <v>0.6</v>
      </c>
      <c r="AZ90" s="9">
        <v>2.5</v>
      </c>
      <c r="BA90" s="9">
        <v>0.3</v>
      </c>
      <c r="BB90" s="9">
        <v>2</v>
      </c>
      <c r="BC90" s="9">
        <v>0.3</v>
      </c>
      <c r="BD90" s="9">
        <v>0.9</v>
      </c>
      <c r="BE90" s="9">
        <v>0.1</v>
      </c>
      <c r="BF90" s="9">
        <v>1</v>
      </c>
      <c r="BG90" s="9">
        <v>0.1</v>
      </c>
      <c r="BH90" s="9" t="s">
        <v>274</v>
      </c>
      <c r="BI90" s="9" t="s">
        <v>275</v>
      </c>
      <c r="BJ90" s="9">
        <v>0.1</v>
      </c>
      <c r="BK90" s="9" t="s">
        <v>276</v>
      </c>
      <c r="BL90" s="9">
        <v>32.4</v>
      </c>
      <c r="BM90" s="9">
        <v>0.06</v>
      </c>
      <c r="BN90" s="9">
        <v>8</v>
      </c>
      <c r="BO90" s="9">
        <v>5.5</v>
      </c>
      <c r="BP90" s="9">
        <v>0.6</v>
      </c>
      <c r="BQ90" s="9">
        <v>50</v>
      </c>
    </row>
    <row r="91" spans="1:69" x14ac:dyDescent="0.3">
      <c r="A91" s="6">
        <f t="shared" si="2"/>
        <v>85</v>
      </c>
      <c r="B91" s="10">
        <v>686808</v>
      </c>
      <c r="C91" s="10">
        <v>846972</v>
      </c>
      <c r="D91" s="10">
        <v>360</v>
      </c>
      <c r="E91" s="10">
        <v>0.5</v>
      </c>
      <c r="F91" s="8" t="s">
        <v>86</v>
      </c>
      <c r="G91" s="9">
        <v>9.1999999999999998E-2</v>
      </c>
      <c r="H91" s="9" t="s">
        <v>273</v>
      </c>
      <c r="I91" s="9">
        <v>2.4E-2</v>
      </c>
      <c r="J91" s="9">
        <v>4.2</v>
      </c>
      <c r="K91" s="9">
        <v>0.4</v>
      </c>
      <c r="L91" s="9">
        <v>3</v>
      </c>
      <c r="M91" s="9">
        <v>1.4E-2</v>
      </c>
      <c r="N91" s="9">
        <v>0.05</v>
      </c>
      <c r="O91" s="9">
        <v>4.62</v>
      </c>
      <c r="P91" s="9">
        <v>0.12</v>
      </c>
      <c r="Q91" s="9">
        <v>0.05</v>
      </c>
      <c r="R91" s="9">
        <v>0.05</v>
      </c>
      <c r="S91" s="9">
        <v>14.5</v>
      </c>
      <c r="T91" s="9">
        <v>118</v>
      </c>
      <c r="U91" s="9">
        <v>242</v>
      </c>
      <c r="V91" s="9">
        <v>296</v>
      </c>
      <c r="W91" s="9">
        <v>7.08</v>
      </c>
      <c r="X91" s="9">
        <v>6.4</v>
      </c>
      <c r="Y91" s="9">
        <v>29.2</v>
      </c>
      <c r="Z91" s="9">
        <v>39.799999999999997</v>
      </c>
      <c r="AA91" s="9">
        <v>33.6</v>
      </c>
      <c r="AB91" s="9">
        <v>13.4</v>
      </c>
      <c r="AC91" s="9" t="s">
        <v>274</v>
      </c>
      <c r="AD91" s="9">
        <v>8.6999999999999993</v>
      </c>
      <c r="AE91" s="9">
        <v>8.6999999999999993</v>
      </c>
      <c r="AF91" s="9">
        <v>14.7</v>
      </c>
      <c r="AG91" s="9">
        <v>12.5</v>
      </c>
      <c r="AH91" s="9">
        <v>4.3</v>
      </c>
      <c r="AI91" s="9">
        <v>0.2</v>
      </c>
      <c r="AJ91" s="9">
        <v>2.0499999999999998</v>
      </c>
      <c r="AK91" s="9">
        <v>5.2999999999999999E-2</v>
      </c>
      <c r="AL91" s="9">
        <v>7.0000000000000007E-2</v>
      </c>
      <c r="AM91" s="9">
        <v>0.81</v>
      </c>
      <c r="AN91" s="9">
        <v>0.12</v>
      </c>
      <c r="AO91" s="9" t="s">
        <v>278</v>
      </c>
      <c r="AP91" s="9">
        <v>0.43</v>
      </c>
      <c r="AQ91" s="9">
        <v>81</v>
      </c>
      <c r="AR91" s="9">
        <v>38.799999999999997</v>
      </c>
      <c r="AS91" s="9">
        <v>85.1</v>
      </c>
      <c r="AT91" s="9">
        <v>0.14000000000000001</v>
      </c>
      <c r="AU91" s="9">
        <v>8.1999999999999993</v>
      </c>
      <c r="AV91" s="9">
        <v>29.6</v>
      </c>
      <c r="AW91" s="9">
        <v>4</v>
      </c>
      <c r="AX91" s="9" t="s">
        <v>274</v>
      </c>
      <c r="AY91" s="9">
        <v>1</v>
      </c>
      <c r="AZ91" s="9">
        <v>4.5999999999999996</v>
      </c>
      <c r="BA91" s="9">
        <v>0.6</v>
      </c>
      <c r="BB91" s="9">
        <v>3.3</v>
      </c>
      <c r="BC91" s="9">
        <v>0.6</v>
      </c>
      <c r="BD91" s="9">
        <v>1.6</v>
      </c>
      <c r="BE91" s="9">
        <v>0.2</v>
      </c>
      <c r="BF91" s="9">
        <v>1.7</v>
      </c>
      <c r="BG91" s="9">
        <v>0.2</v>
      </c>
      <c r="BH91" s="9">
        <v>0.1</v>
      </c>
      <c r="BI91" s="9" t="s">
        <v>275</v>
      </c>
      <c r="BJ91" s="9" t="s">
        <v>274</v>
      </c>
      <c r="BK91" s="9" t="s">
        <v>276</v>
      </c>
      <c r="BL91" s="9">
        <v>7.9</v>
      </c>
      <c r="BM91" s="9">
        <v>0.1</v>
      </c>
      <c r="BN91" s="9">
        <v>13.1</v>
      </c>
      <c r="BO91" s="9">
        <v>11</v>
      </c>
      <c r="BP91" s="9">
        <v>0.8</v>
      </c>
      <c r="BQ91" s="9">
        <v>40</v>
      </c>
    </row>
    <row r="92" spans="1:69" x14ac:dyDescent="0.3">
      <c r="A92" s="6">
        <f t="shared" si="2"/>
        <v>86</v>
      </c>
      <c r="B92" s="10">
        <v>686809</v>
      </c>
      <c r="C92" s="10">
        <v>846972</v>
      </c>
      <c r="D92" s="10">
        <v>360</v>
      </c>
      <c r="E92" s="10">
        <v>0.5</v>
      </c>
      <c r="F92" s="8" t="s">
        <v>87</v>
      </c>
      <c r="G92" s="9">
        <v>9.4E-2</v>
      </c>
      <c r="H92" s="9" t="s">
        <v>273</v>
      </c>
      <c r="I92" s="9">
        <v>2.5999999999999999E-2</v>
      </c>
      <c r="J92" s="9">
        <v>3.7</v>
      </c>
      <c r="K92" s="9">
        <v>0.5</v>
      </c>
      <c r="L92" s="9">
        <v>3</v>
      </c>
      <c r="M92" s="9">
        <v>1.7000000000000001E-2</v>
      </c>
      <c r="N92" s="9">
        <v>0.05</v>
      </c>
      <c r="O92" s="9">
        <v>4.6100000000000003</v>
      </c>
      <c r="P92" s="9">
        <v>0.14000000000000001</v>
      </c>
      <c r="Q92" s="9">
        <v>0.05</v>
      </c>
      <c r="R92" s="9">
        <v>0.06</v>
      </c>
      <c r="S92" s="9">
        <v>13.4</v>
      </c>
      <c r="T92" s="9">
        <v>107</v>
      </c>
      <c r="U92" s="9">
        <v>193</v>
      </c>
      <c r="V92" s="9">
        <v>936</v>
      </c>
      <c r="W92" s="9">
        <v>6.88</v>
      </c>
      <c r="X92" s="9">
        <v>8.6</v>
      </c>
      <c r="Y92" s="9">
        <v>27.1</v>
      </c>
      <c r="Z92" s="9">
        <v>41.2</v>
      </c>
      <c r="AA92" s="9">
        <v>34.5</v>
      </c>
      <c r="AB92" s="9">
        <v>11.8</v>
      </c>
      <c r="AC92" s="9" t="s">
        <v>274</v>
      </c>
      <c r="AD92" s="9">
        <v>5.4</v>
      </c>
      <c r="AE92" s="9">
        <v>7.5</v>
      </c>
      <c r="AF92" s="9">
        <v>14.3</v>
      </c>
      <c r="AG92" s="9">
        <v>11.5</v>
      </c>
      <c r="AH92" s="9">
        <v>3.8</v>
      </c>
      <c r="AI92" s="9">
        <v>0.2</v>
      </c>
      <c r="AJ92" s="9">
        <v>2.27</v>
      </c>
      <c r="AK92" s="9">
        <v>5.1999999999999998E-2</v>
      </c>
      <c r="AL92" s="9">
        <v>7.0000000000000007E-2</v>
      </c>
      <c r="AM92" s="9">
        <v>0.68</v>
      </c>
      <c r="AN92" s="9">
        <v>6.39</v>
      </c>
      <c r="AO92" s="9">
        <v>0.04</v>
      </c>
      <c r="AP92" s="9">
        <v>0.34</v>
      </c>
      <c r="AQ92" s="9">
        <v>167</v>
      </c>
      <c r="AR92" s="9">
        <v>38.1</v>
      </c>
      <c r="AS92" s="9">
        <v>103</v>
      </c>
      <c r="AT92" s="9">
        <v>0.12</v>
      </c>
      <c r="AU92" s="9">
        <v>8.1</v>
      </c>
      <c r="AV92" s="9">
        <v>27.8</v>
      </c>
      <c r="AW92" s="9">
        <v>4.8</v>
      </c>
      <c r="AX92" s="9" t="s">
        <v>274</v>
      </c>
      <c r="AY92" s="9">
        <v>0.9</v>
      </c>
      <c r="AZ92" s="9">
        <v>4.5</v>
      </c>
      <c r="BA92" s="9">
        <v>0.6</v>
      </c>
      <c r="BB92" s="9">
        <v>3</v>
      </c>
      <c r="BC92" s="9">
        <v>0.5</v>
      </c>
      <c r="BD92" s="9">
        <v>1.4</v>
      </c>
      <c r="BE92" s="9">
        <v>0.2</v>
      </c>
      <c r="BF92" s="9">
        <v>1.7</v>
      </c>
      <c r="BG92" s="9">
        <v>0.2</v>
      </c>
      <c r="BH92" s="9">
        <v>0.1</v>
      </c>
      <c r="BI92" s="9" t="s">
        <v>275</v>
      </c>
      <c r="BJ92" s="9">
        <v>0.2</v>
      </c>
      <c r="BK92" s="9" t="s">
        <v>276</v>
      </c>
      <c r="BL92" s="9" t="s">
        <v>279</v>
      </c>
      <c r="BM92" s="9">
        <v>0.14000000000000001</v>
      </c>
      <c r="BN92" s="9">
        <v>14.2</v>
      </c>
      <c r="BO92" s="9">
        <v>10.9</v>
      </c>
      <c r="BP92" s="9">
        <v>0.8</v>
      </c>
      <c r="BQ92" s="9">
        <v>40</v>
      </c>
    </row>
    <row r="93" spans="1:69" x14ac:dyDescent="0.3">
      <c r="A93" s="6">
        <f t="shared" si="2"/>
        <v>87</v>
      </c>
      <c r="B93" s="10">
        <v>686810</v>
      </c>
      <c r="C93" s="10">
        <v>846972</v>
      </c>
      <c r="D93" s="10">
        <v>360</v>
      </c>
      <c r="E93" s="10">
        <v>0.5</v>
      </c>
      <c r="F93" s="8" t="s">
        <v>88</v>
      </c>
      <c r="G93" s="9">
        <v>6.6000000000000003E-2</v>
      </c>
      <c r="H93" s="9" t="s">
        <v>273</v>
      </c>
      <c r="I93" s="9">
        <v>6.0000000000000001E-3</v>
      </c>
      <c r="J93" s="9">
        <v>1.7</v>
      </c>
      <c r="K93" s="9">
        <v>0.1</v>
      </c>
      <c r="L93" s="9">
        <v>3</v>
      </c>
      <c r="M93" s="9">
        <v>1.2999999999999999E-2</v>
      </c>
      <c r="N93" s="9">
        <v>0.02</v>
      </c>
      <c r="O93" s="9">
        <v>1.72</v>
      </c>
      <c r="P93" s="9">
        <v>0.08</v>
      </c>
      <c r="Q93" s="9">
        <v>0.03</v>
      </c>
      <c r="R93" s="9">
        <v>0.02</v>
      </c>
      <c r="S93" s="9">
        <v>4.9000000000000004</v>
      </c>
      <c r="T93" s="9">
        <v>37</v>
      </c>
      <c r="U93" s="9">
        <v>136</v>
      </c>
      <c r="V93" s="9">
        <v>198</v>
      </c>
      <c r="W93" s="9">
        <v>2.48</v>
      </c>
      <c r="X93" s="9">
        <v>6.3</v>
      </c>
      <c r="Y93" s="9">
        <v>13.4</v>
      </c>
      <c r="Z93" s="9">
        <v>16.100000000000001</v>
      </c>
      <c r="AA93" s="9">
        <v>14.7</v>
      </c>
      <c r="AB93" s="9">
        <v>4.5</v>
      </c>
      <c r="AC93" s="9">
        <v>0.1</v>
      </c>
      <c r="AD93" s="9">
        <v>3.7</v>
      </c>
      <c r="AE93" s="9">
        <v>4.0999999999999996</v>
      </c>
      <c r="AF93" s="9">
        <v>5.9</v>
      </c>
      <c r="AG93" s="9">
        <v>3.93</v>
      </c>
      <c r="AH93" s="9">
        <v>2.2000000000000002</v>
      </c>
      <c r="AI93" s="9">
        <v>0.3</v>
      </c>
      <c r="AJ93" s="9">
        <v>6.05</v>
      </c>
      <c r="AK93" s="9">
        <v>2.1999999999999999E-2</v>
      </c>
      <c r="AL93" s="9">
        <v>0.02</v>
      </c>
      <c r="AM93" s="9">
        <v>0.42</v>
      </c>
      <c r="AN93" s="9">
        <v>0.8</v>
      </c>
      <c r="AO93" s="9">
        <v>0.04</v>
      </c>
      <c r="AP93" s="9">
        <v>0.19</v>
      </c>
      <c r="AQ93" s="9">
        <v>54.2</v>
      </c>
      <c r="AR93" s="9">
        <v>10.7</v>
      </c>
      <c r="AS93" s="9">
        <v>29</v>
      </c>
      <c r="AT93" s="9">
        <v>0.36</v>
      </c>
      <c r="AU93" s="9">
        <v>2.2000000000000002</v>
      </c>
      <c r="AV93" s="9">
        <v>8.25</v>
      </c>
      <c r="AW93" s="9">
        <v>1.4</v>
      </c>
      <c r="AX93" s="9" t="s">
        <v>274</v>
      </c>
      <c r="AY93" s="9">
        <v>0.3</v>
      </c>
      <c r="AZ93" s="9">
        <v>1.3</v>
      </c>
      <c r="BA93" s="9">
        <v>0.2</v>
      </c>
      <c r="BB93" s="9">
        <v>1</v>
      </c>
      <c r="BC93" s="9">
        <v>0.2</v>
      </c>
      <c r="BD93" s="9">
        <v>0.5</v>
      </c>
      <c r="BE93" s="9" t="s">
        <v>274</v>
      </c>
      <c r="BF93" s="9">
        <v>0.6</v>
      </c>
      <c r="BG93" s="9" t="s">
        <v>274</v>
      </c>
      <c r="BH93" s="9" t="s">
        <v>274</v>
      </c>
      <c r="BI93" s="9" t="s">
        <v>275</v>
      </c>
      <c r="BJ93" s="9">
        <v>0.1</v>
      </c>
      <c r="BK93" s="9" t="s">
        <v>276</v>
      </c>
      <c r="BL93" s="9" t="s">
        <v>279</v>
      </c>
      <c r="BM93" s="9">
        <v>0.05</v>
      </c>
      <c r="BN93" s="9">
        <v>4.7</v>
      </c>
      <c r="BO93" s="9">
        <v>3.3</v>
      </c>
      <c r="BP93" s="9">
        <v>0.3</v>
      </c>
      <c r="BQ93" s="9">
        <v>60</v>
      </c>
    </row>
    <row r="94" spans="1:69" x14ac:dyDescent="0.3">
      <c r="A94" s="6">
        <f t="shared" si="2"/>
        <v>88</v>
      </c>
      <c r="B94" s="10">
        <v>686811</v>
      </c>
      <c r="C94" s="10">
        <v>846972</v>
      </c>
      <c r="D94" s="10">
        <v>360</v>
      </c>
      <c r="E94" s="10">
        <v>0.5</v>
      </c>
      <c r="F94" s="8" t="s">
        <v>89</v>
      </c>
      <c r="G94" s="9">
        <v>8.6999999999999994E-2</v>
      </c>
      <c r="H94" s="9" t="s">
        <v>273</v>
      </c>
      <c r="I94" s="9">
        <v>2.1999999999999999E-2</v>
      </c>
      <c r="J94" s="9">
        <v>4</v>
      </c>
      <c r="K94" s="9">
        <v>0.4</v>
      </c>
      <c r="L94" s="9">
        <v>2</v>
      </c>
      <c r="M94" s="9">
        <v>1.2999999999999999E-2</v>
      </c>
      <c r="N94" s="9">
        <v>0.04</v>
      </c>
      <c r="O94" s="9">
        <v>4.0199999999999996</v>
      </c>
      <c r="P94" s="9">
        <v>0.12</v>
      </c>
      <c r="Q94" s="9">
        <v>0.04</v>
      </c>
      <c r="R94" s="9">
        <v>0.05</v>
      </c>
      <c r="S94" s="9">
        <v>11.1</v>
      </c>
      <c r="T94" s="9">
        <v>89</v>
      </c>
      <c r="U94" s="9">
        <v>162</v>
      </c>
      <c r="V94" s="9">
        <v>361</v>
      </c>
      <c r="W94" s="9">
        <v>5.74</v>
      </c>
      <c r="X94" s="9">
        <v>11.5</v>
      </c>
      <c r="Y94" s="9">
        <v>27.1</v>
      </c>
      <c r="Z94" s="9">
        <v>37.700000000000003</v>
      </c>
      <c r="AA94" s="9">
        <v>24.5</v>
      </c>
      <c r="AB94" s="9">
        <v>11.5</v>
      </c>
      <c r="AC94" s="9" t="s">
        <v>274</v>
      </c>
      <c r="AD94" s="9">
        <v>5</v>
      </c>
      <c r="AE94" s="9">
        <v>7.8</v>
      </c>
      <c r="AF94" s="9">
        <v>12.9</v>
      </c>
      <c r="AG94" s="9">
        <v>10.4</v>
      </c>
      <c r="AH94" s="9">
        <v>3.7</v>
      </c>
      <c r="AI94" s="9">
        <v>0.3</v>
      </c>
      <c r="AJ94" s="9">
        <v>1.84</v>
      </c>
      <c r="AK94" s="9">
        <v>3.6999999999999998E-2</v>
      </c>
      <c r="AL94" s="9">
        <v>0.06</v>
      </c>
      <c r="AM94" s="9">
        <v>0.68</v>
      </c>
      <c r="AN94" s="9">
        <v>0.1</v>
      </c>
      <c r="AO94" s="9" t="s">
        <v>278</v>
      </c>
      <c r="AP94" s="9">
        <v>0.39</v>
      </c>
      <c r="AQ94" s="9">
        <v>90.2</v>
      </c>
      <c r="AR94" s="9">
        <v>31.1</v>
      </c>
      <c r="AS94" s="9">
        <v>91.8</v>
      </c>
      <c r="AT94" s="9">
        <v>0.13</v>
      </c>
      <c r="AU94" s="9">
        <v>6.8</v>
      </c>
      <c r="AV94" s="9">
        <v>24</v>
      </c>
      <c r="AW94" s="9">
        <v>4.4000000000000004</v>
      </c>
      <c r="AX94" s="9" t="s">
        <v>274</v>
      </c>
      <c r="AY94" s="9">
        <v>0.8</v>
      </c>
      <c r="AZ94" s="9">
        <v>3.8</v>
      </c>
      <c r="BA94" s="9">
        <v>0.5</v>
      </c>
      <c r="BB94" s="9">
        <v>2.7</v>
      </c>
      <c r="BC94" s="9">
        <v>0.5</v>
      </c>
      <c r="BD94" s="9">
        <v>1.4</v>
      </c>
      <c r="BE94" s="9">
        <v>0.2</v>
      </c>
      <c r="BF94" s="9">
        <v>1.5</v>
      </c>
      <c r="BG94" s="9">
        <v>0.2</v>
      </c>
      <c r="BH94" s="9" t="s">
        <v>274</v>
      </c>
      <c r="BI94" s="9" t="s">
        <v>275</v>
      </c>
      <c r="BJ94" s="9" t="s">
        <v>274</v>
      </c>
      <c r="BK94" s="9" t="s">
        <v>276</v>
      </c>
      <c r="BL94" s="9">
        <v>3.2</v>
      </c>
      <c r="BM94" s="9">
        <v>0.1</v>
      </c>
      <c r="BN94" s="9">
        <v>12.2</v>
      </c>
      <c r="BO94" s="9">
        <v>9.6</v>
      </c>
      <c r="BP94" s="9">
        <v>0.8</v>
      </c>
      <c r="BQ94" s="9">
        <v>70</v>
      </c>
    </row>
    <row r="95" spans="1:69" ht="15.75" customHeight="1" x14ac:dyDescent="0.3">
      <c r="A95" s="6">
        <f t="shared" si="2"/>
        <v>89</v>
      </c>
      <c r="B95" s="10">
        <v>686812</v>
      </c>
      <c r="C95" s="10">
        <v>846971</v>
      </c>
      <c r="D95" s="10">
        <v>360</v>
      </c>
      <c r="E95" s="10">
        <v>0.5</v>
      </c>
      <c r="F95" s="8" t="s">
        <v>90</v>
      </c>
      <c r="G95" s="9">
        <v>8.3000000000000004E-2</v>
      </c>
      <c r="H95" s="9" t="s">
        <v>273</v>
      </c>
      <c r="I95" s="9">
        <v>2.4E-2</v>
      </c>
      <c r="J95" s="9">
        <v>3.9</v>
      </c>
      <c r="K95" s="9">
        <v>0.4</v>
      </c>
      <c r="L95" s="9">
        <v>3</v>
      </c>
      <c r="M95" s="9">
        <v>0.01</v>
      </c>
      <c r="N95" s="9">
        <v>0.04</v>
      </c>
      <c r="O95" s="9">
        <v>4.29</v>
      </c>
      <c r="P95" s="9">
        <v>0.1</v>
      </c>
      <c r="Q95" s="9">
        <v>0.06</v>
      </c>
      <c r="R95" s="9">
        <v>0.06</v>
      </c>
      <c r="S95" s="9">
        <v>13.7</v>
      </c>
      <c r="T95" s="9">
        <v>118</v>
      </c>
      <c r="U95" s="9">
        <v>220</v>
      </c>
      <c r="V95" s="9">
        <v>339</v>
      </c>
      <c r="W95" s="9">
        <v>7.01</v>
      </c>
      <c r="X95" s="9">
        <v>6.2</v>
      </c>
      <c r="Y95" s="9">
        <v>27.3</v>
      </c>
      <c r="Z95" s="9">
        <v>41.5</v>
      </c>
      <c r="AA95" s="9">
        <v>25.5</v>
      </c>
      <c r="AB95" s="9">
        <v>13.1</v>
      </c>
      <c r="AC95" s="9" t="s">
        <v>274</v>
      </c>
      <c r="AD95" s="9">
        <v>9</v>
      </c>
      <c r="AE95" s="9">
        <v>8.3000000000000007</v>
      </c>
      <c r="AF95" s="9">
        <v>11.5</v>
      </c>
      <c r="AG95" s="9">
        <v>11.7</v>
      </c>
      <c r="AH95" s="9">
        <v>4.3</v>
      </c>
      <c r="AI95" s="9">
        <v>0.2</v>
      </c>
      <c r="AJ95" s="9">
        <v>1.6</v>
      </c>
      <c r="AK95" s="9">
        <v>3.5000000000000003E-2</v>
      </c>
      <c r="AL95" s="9">
        <v>0.09</v>
      </c>
      <c r="AM95" s="9">
        <v>0.79</v>
      </c>
      <c r="AN95" s="9">
        <v>0.1</v>
      </c>
      <c r="AO95" s="9" t="s">
        <v>278</v>
      </c>
      <c r="AP95" s="9">
        <v>0.46</v>
      </c>
      <c r="AQ95" s="9">
        <v>76.900000000000006</v>
      </c>
      <c r="AR95" s="9">
        <v>36.700000000000003</v>
      </c>
      <c r="AS95" s="9">
        <v>82.4</v>
      </c>
      <c r="AT95" s="9">
        <v>0.02</v>
      </c>
      <c r="AU95" s="9">
        <v>7.9</v>
      </c>
      <c r="AV95" s="9">
        <v>27.6</v>
      </c>
      <c r="AW95" s="9">
        <v>5.0999999999999996</v>
      </c>
      <c r="AX95" s="9" t="s">
        <v>274</v>
      </c>
      <c r="AY95" s="9">
        <v>0.9</v>
      </c>
      <c r="AZ95" s="9">
        <v>4.3</v>
      </c>
      <c r="BA95" s="9">
        <v>0.6</v>
      </c>
      <c r="BB95" s="9">
        <v>3</v>
      </c>
      <c r="BC95" s="9">
        <v>0.5</v>
      </c>
      <c r="BD95" s="9">
        <v>1.4</v>
      </c>
      <c r="BE95" s="9">
        <v>0.2</v>
      </c>
      <c r="BF95" s="9">
        <v>1.6</v>
      </c>
      <c r="BG95" s="9">
        <v>0.2</v>
      </c>
      <c r="BH95" s="9">
        <v>0.1</v>
      </c>
      <c r="BI95" s="9" t="s">
        <v>275</v>
      </c>
      <c r="BJ95" s="9" t="s">
        <v>274</v>
      </c>
      <c r="BK95" s="9" t="s">
        <v>276</v>
      </c>
      <c r="BL95" s="9">
        <v>1.1000000000000001</v>
      </c>
      <c r="BM95" s="9">
        <v>0.11</v>
      </c>
      <c r="BN95" s="9">
        <v>13.1</v>
      </c>
      <c r="BO95" s="9">
        <v>11.1</v>
      </c>
      <c r="BP95" s="9">
        <v>0.9</v>
      </c>
      <c r="BQ95" s="9">
        <v>50</v>
      </c>
    </row>
    <row r="96" spans="1:69" x14ac:dyDescent="0.3">
      <c r="A96" s="6">
        <f t="shared" si="2"/>
        <v>90</v>
      </c>
      <c r="B96" s="10">
        <v>686813</v>
      </c>
      <c r="C96" s="10">
        <v>846971</v>
      </c>
      <c r="D96" s="10">
        <v>360</v>
      </c>
      <c r="E96" s="10">
        <v>0.5</v>
      </c>
      <c r="F96" s="8" t="s">
        <v>91</v>
      </c>
      <c r="G96" s="9">
        <v>7.6999999999999999E-2</v>
      </c>
      <c r="H96" s="9" t="s">
        <v>273</v>
      </c>
      <c r="I96" s="9">
        <v>2.5000000000000001E-2</v>
      </c>
      <c r="J96" s="9">
        <v>3.6</v>
      </c>
      <c r="K96" s="9">
        <v>0.4</v>
      </c>
      <c r="L96" s="9">
        <v>4</v>
      </c>
      <c r="M96" s="9">
        <v>1.0999999999999999E-2</v>
      </c>
      <c r="N96" s="9">
        <v>0.04</v>
      </c>
      <c r="O96" s="9">
        <v>4.16</v>
      </c>
      <c r="P96" s="9">
        <v>0.11</v>
      </c>
      <c r="Q96" s="9">
        <v>7.0000000000000007E-2</v>
      </c>
      <c r="R96" s="9">
        <v>0.04</v>
      </c>
      <c r="S96" s="9">
        <v>14.8</v>
      </c>
      <c r="T96" s="9">
        <v>155</v>
      </c>
      <c r="U96" s="9">
        <v>423</v>
      </c>
      <c r="V96" s="9">
        <v>353</v>
      </c>
      <c r="W96" s="9">
        <v>9.23</v>
      </c>
      <c r="X96" s="9">
        <v>5.7</v>
      </c>
      <c r="Y96" s="9">
        <v>26.6</v>
      </c>
      <c r="Z96" s="9">
        <v>45.3</v>
      </c>
      <c r="AA96" s="9">
        <v>26.6</v>
      </c>
      <c r="AB96" s="9">
        <v>13.5</v>
      </c>
      <c r="AC96" s="9" t="s">
        <v>274</v>
      </c>
      <c r="AD96" s="9">
        <v>20.7</v>
      </c>
      <c r="AE96" s="9">
        <v>7.9</v>
      </c>
      <c r="AF96" s="9">
        <v>10.4</v>
      </c>
      <c r="AG96" s="9">
        <v>8.73</v>
      </c>
      <c r="AH96" s="9">
        <v>4</v>
      </c>
      <c r="AI96" s="9">
        <v>0.2</v>
      </c>
      <c r="AJ96" s="9">
        <v>2.66</v>
      </c>
      <c r="AK96" s="9">
        <v>9.8000000000000004E-2</v>
      </c>
      <c r="AL96" s="9">
        <v>0.08</v>
      </c>
      <c r="AM96" s="9">
        <v>0.8</v>
      </c>
      <c r="AN96" s="9">
        <v>0.17</v>
      </c>
      <c r="AO96" s="9">
        <v>0.14000000000000001</v>
      </c>
      <c r="AP96" s="9">
        <v>0.43</v>
      </c>
      <c r="AQ96" s="9">
        <v>79.2</v>
      </c>
      <c r="AR96" s="9">
        <v>30.8</v>
      </c>
      <c r="AS96" s="9">
        <v>72.5</v>
      </c>
      <c r="AT96" s="9">
        <v>0.06</v>
      </c>
      <c r="AU96" s="9">
        <v>6.8</v>
      </c>
      <c r="AV96" s="9">
        <v>23.5</v>
      </c>
      <c r="AW96" s="9">
        <v>3.6</v>
      </c>
      <c r="AX96" s="9" t="s">
        <v>274</v>
      </c>
      <c r="AY96" s="9">
        <v>0.8</v>
      </c>
      <c r="AZ96" s="9">
        <v>3.4</v>
      </c>
      <c r="BA96" s="9">
        <v>0.4</v>
      </c>
      <c r="BB96" s="9">
        <v>2.2999999999999998</v>
      </c>
      <c r="BC96" s="9">
        <v>0.4</v>
      </c>
      <c r="BD96" s="9">
        <v>1.3</v>
      </c>
      <c r="BE96" s="9">
        <v>0.2</v>
      </c>
      <c r="BF96" s="9">
        <v>1.3</v>
      </c>
      <c r="BG96" s="9">
        <v>0.2</v>
      </c>
      <c r="BH96" s="9" t="s">
        <v>274</v>
      </c>
      <c r="BI96" s="9" t="s">
        <v>275</v>
      </c>
      <c r="BJ96" s="9" t="s">
        <v>274</v>
      </c>
      <c r="BK96" s="9" t="s">
        <v>276</v>
      </c>
      <c r="BL96" s="9" t="s">
        <v>279</v>
      </c>
      <c r="BM96" s="9">
        <v>0.09</v>
      </c>
      <c r="BN96" s="9">
        <v>14.5</v>
      </c>
      <c r="BO96" s="9">
        <v>12.1</v>
      </c>
      <c r="BP96" s="9">
        <v>1</v>
      </c>
      <c r="BQ96" s="9">
        <v>50</v>
      </c>
    </row>
    <row r="97" spans="1:69" x14ac:dyDescent="0.3">
      <c r="A97" s="6">
        <f t="shared" si="2"/>
        <v>91</v>
      </c>
      <c r="B97" s="10">
        <v>686814</v>
      </c>
      <c r="C97" s="10">
        <v>846971</v>
      </c>
      <c r="D97" s="10">
        <v>360</v>
      </c>
      <c r="E97" s="10">
        <v>0.5</v>
      </c>
      <c r="F97" s="8" t="s">
        <v>109</v>
      </c>
      <c r="G97" s="9">
        <v>5.8999999999999997E-2</v>
      </c>
      <c r="H97" s="9" t="s">
        <v>273</v>
      </c>
      <c r="I97" s="9">
        <v>8.5999999999999993E-2</v>
      </c>
      <c r="J97" s="9">
        <v>3.7</v>
      </c>
      <c r="K97" s="9">
        <v>1</v>
      </c>
      <c r="L97" s="9">
        <v>3</v>
      </c>
      <c r="M97" s="9">
        <v>1.2E-2</v>
      </c>
      <c r="N97" s="9">
        <v>0.04</v>
      </c>
      <c r="O97" s="9">
        <v>4.53</v>
      </c>
      <c r="P97" s="9">
        <v>0.13</v>
      </c>
      <c r="Q97" s="9">
        <v>0.05</v>
      </c>
      <c r="R97" s="9">
        <v>0.04</v>
      </c>
      <c r="S97" s="9">
        <v>20.7</v>
      </c>
      <c r="T97" s="9">
        <v>173</v>
      </c>
      <c r="U97" s="9">
        <v>457</v>
      </c>
      <c r="V97" s="9">
        <v>4350</v>
      </c>
      <c r="W97" s="9">
        <v>13</v>
      </c>
      <c r="X97" s="9">
        <v>53.1</v>
      </c>
      <c r="Y97" s="9">
        <v>49.3</v>
      </c>
      <c r="Z97" s="9">
        <v>61.9</v>
      </c>
      <c r="AA97" s="9">
        <v>32.200000000000003</v>
      </c>
      <c r="AB97" s="9">
        <v>5.14</v>
      </c>
      <c r="AC97" s="9">
        <v>0.1</v>
      </c>
      <c r="AD97" s="9">
        <v>93.6</v>
      </c>
      <c r="AE97" s="9">
        <v>8.4</v>
      </c>
      <c r="AF97" s="9">
        <v>14.6</v>
      </c>
      <c r="AG97" s="9">
        <v>14.4</v>
      </c>
      <c r="AH97" s="9">
        <v>4</v>
      </c>
      <c r="AI97" s="9">
        <v>0.2</v>
      </c>
      <c r="AJ97" s="9">
        <v>4.75</v>
      </c>
      <c r="AK97" s="9">
        <v>0.218</v>
      </c>
      <c r="AL97" s="9">
        <v>0.1</v>
      </c>
      <c r="AM97" s="9">
        <v>0.74</v>
      </c>
      <c r="AN97" s="9">
        <v>0.25</v>
      </c>
      <c r="AO97" s="9">
        <v>0.12</v>
      </c>
      <c r="AP97" s="9">
        <v>0.44</v>
      </c>
      <c r="AQ97" s="9">
        <v>1100</v>
      </c>
      <c r="AR97" s="9">
        <v>32</v>
      </c>
      <c r="AS97" s="9">
        <v>273</v>
      </c>
      <c r="AT97" s="9">
        <v>0.11</v>
      </c>
      <c r="AU97" s="9">
        <v>7.2</v>
      </c>
      <c r="AV97" s="9">
        <v>25.4</v>
      </c>
      <c r="AW97" s="9">
        <v>4.5</v>
      </c>
      <c r="AX97" s="9">
        <v>0.3</v>
      </c>
      <c r="AY97" s="9">
        <v>1</v>
      </c>
      <c r="AZ97" s="9">
        <v>5.4</v>
      </c>
      <c r="BA97" s="9">
        <v>0.6</v>
      </c>
      <c r="BB97" s="9">
        <v>3.5</v>
      </c>
      <c r="BC97" s="9">
        <v>0.6</v>
      </c>
      <c r="BD97" s="9">
        <v>2</v>
      </c>
      <c r="BE97" s="9">
        <v>0.2</v>
      </c>
      <c r="BF97" s="9">
        <v>2</v>
      </c>
      <c r="BG97" s="9">
        <v>0.2</v>
      </c>
      <c r="BH97" s="9" t="s">
        <v>274</v>
      </c>
      <c r="BI97" s="9" t="s">
        <v>275</v>
      </c>
      <c r="BJ97" s="9">
        <v>0.2</v>
      </c>
      <c r="BK97" s="9" t="s">
        <v>276</v>
      </c>
      <c r="BL97" s="9" t="s">
        <v>279</v>
      </c>
      <c r="BM97" s="9">
        <v>0.74</v>
      </c>
      <c r="BN97" s="9">
        <v>21.3</v>
      </c>
      <c r="BO97" s="9">
        <v>10.7</v>
      </c>
      <c r="BP97" s="9">
        <v>1.7</v>
      </c>
      <c r="BQ97" s="9">
        <v>60</v>
      </c>
    </row>
    <row r="98" spans="1:69" x14ac:dyDescent="0.3">
      <c r="A98" s="6">
        <f t="shared" si="2"/>
        <v>92</v>
      </c>
      <c r="B98" s="10">
        <v>686814</v>
      </c>
      <c r="C98" s="10">
        <v>846971</v>
      </c>
      <c r="D98" s="10">
        <v>360</v>
      </c>
      <c r="E98" s="10">
        <v>0.5</v>
      </c>
      <c r="F98" s="8" t="s">
        <v>92</v>
      </c>
      <c r="G98" s="9">
        <v>0.06</v>
      </c>
      <c r="H98" s="9" t="s">
        <v>273</v>
      </c>
      <c r="I98" s="9">
        <v>0.02</v>
      </c>
      <c r="J98" s="9">
        <v>2.9</v>
      </c>
      <c r="K98" s="9">
        <v>0.5</v>
      </c>
      <c r="L98" s="9">
        <v>3</v>
      </c>
      <c r="M98" s="9">
        <v>1.0999999999999999E-2</v>
      </c>
      <c r="N98" s="9">
        <v>0.04</v>
      </c>
      <c r="O98" s="9">
        <v>3.93</v>
      </c>
      <c r="P98" s="9">
        <v>0.1</v>
      </c>
      <c r="Q98" s="9">
        <v>0.05</v>
      </c>
      <c r="R98" s="9">
        <v>0.04</v>
      </c>
      <c r="S98" s="9">
        <v>13.5</v>
      </c>
      <c r="T98" s="9">
        <v>105</v>
      </c>
      <c r="U98" s="9">
        <v>303</v>
      </c>
      <c r="V98" s="9">
        <v>254</v>
      </c>
      <c r="W98" s="9">
        <v>7.24</v>
      </c>
      <c r="X98" s="9">
        <v>5.6</v>
      </c>
      <c r="Y98" s="9">
        <v>28.2</v>
      </c>
      <c r="Z98" s="9">
        <v>38.4</v>
      </c>
      <c r="AA98" s="9">
        <v>26.5</v>
      </c>
      <c r="AB98" s="9">
        <v>11.2</v>
      </c>
      <c r="AC98" s="9">
        <v>0.1</v>
      </c>
      <c r="AD98" s="9">
        <v>17.7</v>
      </c>
      <c r="AE98" s="9">
        <v>6.8</v>
      </c>
      <c r="AF98" s="9">
        <v>9.4</v>
      </c>
      <c r="AG98" s="9">
        <v>7.41</v>
      </c>
      <c r="AH98" s="9">
        <v>4.5</v>
      </c>
      <c r="AI98" s="9">
        <v>0.2</v>
      </c>
      <c r="AJ98" s="9">
        <v>3.54</v>
      </c>
      <c r="AK98" s="9">
        <v>5.2999999999999999E-2</v>
      </c>
      <c r="AL98" s="9">
        <v>0.04</v>
      </c>
      <c r="AM98" s="9">
        <v>0.63</v>
      </c>
      <c r="AN98" s="9">
        <v>0.14000000000000001</v>
      </c>
      <c r="AO98" s="9">
        <v>0.08</v>
      </c>
      <c r="AP98" s="9">
        <v>0.34</v>
      </c>
      <c r="AQ98" s="9">
        <v>63.7</v>
      </c>
      <c r="AR98" s="9">
        <v>25.3</v>
      </c>
      <c r="AS98" s="9">
        <v>55</v>
      </c>
      <c r="AT98" s="9">
        <v>0.06</v>
      </c>
      <c r="AU98" s="9">
        <v>5.4</v>
      </c>
      <c r="AV98" s="9">
        <v>19.2</v>
      </c>
      <c r="AW98" s="9">
        <v>2.8</v>
      </c>
      <c r="AX98" s="9" t="s">
        <v>274</v>
      </c>
      <c r="AY98" s="9">
        <v>0.6</v>
      </c>
      <c r="AZ98" s="9">
        <v>2.9</v>
      </c>
      <c r="BA98" s="9">
        <v>0.4</v>
      </c>
      <c r="BB98" s="9">
        <v>2.1</v>
      </c>
      <c r="BC98" s="9">
        <v>0.4</v>
      </c>
      <c r="BD98" s="9">
        <v>0.9</v>
      </c>
      <c r="BE98" s="9">
        <v>0.1</v>
      </c>
      <c r="BF98" s="9">
        <v>1.1000000000000001</v>
      </c>
      <c r="BG98" s="9">
        <v>0.1</v>
      </c>
      <c r="BH98" s="9" t="s">
        <v>274</v>
      </c>
      <c r="BI98" s="9" t="s">
        <v>275</v>
      </c>
      <c r="BJ98" s="9" t="s">
        <v>274</v>
      </c>
      <c r="BK98" s="9" t="s">
        <v>276</v>
      </c>
      <c r="BL98" s="9">
        <v>7.5</v>
      </c>
      <c r="BM98" s="9">
        <v>7.0000000000000007E-2</v>
      </c>
      <c r="BN98" s="9">
        <v>9.6999999999999993</v>
      </c>
      <c r="BO98" s="9">
        <v>7.8</v>
      </c>
      <c r="BP98" s="9">
        <v>0.9</v>
      </c>
      <c r="BQ98" s="9">
        <v>60</v>
      </c>
    </row>
    <row r="99" spans="1:69" x14ac:dyDescent="0.3">
      <c r="A99" s="6">
        <f t="shared" si="2"/>
        <v>93</v>
      </c>
      <c r="B99" s="10">
        <v>686815</v>
      </c>
      <c r="C99" s="10">
        <v>846971</v>
      </c>
      <c r="D99" s="10">
        <v>361</v>
      </c>
      <c r="E99" s="10">
        <v>0.5</v>
      </c>
      <c r="F99" s="8" t="s">
        <v>93</v>
      </c>
      <c r="G99" s="9">
        <v>5.5E-2</v>
      </c>
      <c r="H99" s="9" t="s">
        <v>273</v>
      </c>
      <c r="I99" s="9">
        <v>2.1999999999999999E-2</v>
      </c>
      <c r="J99" s="9">
        <v>2.8</v>
      </c>
      <c r="K99" s="9">
        <v>0.4</v>
      </c>
      <c r="L99" s="9">
        <v>3</v>
      </c>
      <c r="M99" s="9">
        <v>1.0999999999999999E-2</v>
      </c>
      <c r="N99" s="9">
        <v>0.04</v>
      </c>
      <c r="O99" s="9">
        <v>3.89</v>
      </c>
      <c r="P99" s="9">
        <v>0.09</v>
      </c>
      <c r="Q99" s="9">
        <v>0.06</v>
      </c>
      <c r="R99" s="9">
        <v>0.05</v>
      </c>
      <c r="S99" s="9">
        <v>13.9</v>
      </c>
      <c r="T99" s="9">
        <v>109</v>
      </c>
      <c r="U99" s="9">
        <v>312</v>
      </c>
      <c r="V99" s="9">
        <v>249</v>
      </c>
      <c r="W99" s="9">
        <v>7.87</v>
      </c>
      <c r="X99" s="9">
        <v>5.7</v>
      </c>
      <c r="Y99" s="9">
        <v>30.2</v>
      </c>
      <c r="Z99" s="9">
        <v>39.700000000000003</v>
      </c>
      <c r="AA99" s="9">
        <v>27.3</v>
      </c>
      <c r="AB99" s="9">
        <v>11.5</v>
      </c>
      <c r="AC99" s="9" t="s">
        <v>274</v>
      </c>
      <c r="AD99" s="9">
        <v>19.7</v>
      </c>
      <c r="AE99" s="9">
        <v>6.4</v>
      </c>
      <c r="AF99" s="9">
        <v>8.3000000000000007</v>
      </c>
      <c r="AG99" s="9">
        <v>8.1300000000000008</v>
      </c>
      <c r="AH99" s="9">
        <v>4.2</v>
      </c>
      <c r="AI99" s="9">
        <v>0.2</v>
      </c>
      <c r="AJ99" s="9">
        <v>2.6</v>
      </c>
      <c r="AK99" s="9">
        <v>6.2E-2</v>
      </c>
      <c r="AL99" s="9">
        <v>0.05</v>
      </c>
      <c r="AM99" s="9">
        <v>0.6</v>
      </c>
      <c r="AN99" s="9">
        <v>0.16</v>
      </c>
      <c r="AO99" s="9">
        <v>0.08</v>
      </c>
      <c r="AP99" s="9">
        <v>0.35</v>
      </c>
      <c r="AQ99" s="9">
        <v>58.7</v>
      </c>
      <c r="AR99" s="9">
        <v>26.6</v>
      </c>
      <c r="AS99" s="9">
        <v>56.4</v>
      </c>
      <c r="AT99" s="9">
        <v>0.06</v>
      </c>
      <c r="AU99" s="9">
        <v>5.8</v>
      </c>
      <c r="AV99" s="9">
        <v>19.8</v>
      </c>
      <c r="AW99" s="9">
        <v>3</v>
      </c>
      <c r="AX99" s="9" t="s">
        <v>274</v>
      </c>
      <c r="AY99" s="9">
        <v>0.6</v>
      </c>
      <c r="AZ99" s="9">
        <v>2.9</v>
      </c>
      <c r="BA99" s="9">
        <v>0.4</v>
      </c>
      <c r="BB99" s="9">
        <v>2.2000000000000002</v>
      </c>
      <c r="BC99" s="9">
        <v>0.3</v>
      </c>
      <c r="BD99" s="9">
        <v>1.1000000000000001</v>
      </c>
      <c r="BE99" s="9">
        <v>0.1</v>
      </c>
      <c r="BF99" s="9">
        <v>1.1000000000000001</v>
      </c>
      <c r="BG99" s="9">
        <v>0.1</v>
      </c>
      <c r="BH99" s="9" t="s">
        <v>274</v>
      </c>
      <c r="BI99" s="9" t="s">
        <v>275</v>
      </c>
      <c r="BJ99" s="9">
        <v>0.1</v>
      </c>
      <c r="BK99" s="9" t="s">
        <v>276</v>
      </c>
      <c r="BL99" s="9">
        <v>1.4</v>
      </c>
      <c r="BM99" s="9">
        <v>7.0000000000000007E-2</v>
      </c>
      <c r="BN99" s="9">
        <v>10.1</v>
      </c>
      <c r="BO99" s="9">
        <v>8</v>
      </c>
      <c r="BP99" s="9">
        <v>1</v>
      </c>
      <c r="BQ99" s="9">
        <v>70</v>
      </c>
    </row>
    <row r="100" spans="1:69" x14ac:dyDescent="0.3">
      <c r="A100" s="6">
        <f t="shared" si="2"/>
        <v>94</v>
      </c>
      <c r="B100" s="10">
        <v>687901</v>
      </c>
      <c r="C100" s="10">
        <v>846364</v>
      </c>
      <c r="D100" s="10">
        <v>379</v>
      </c>
      <c r="E100" s="10">
        <v>0.5</v>
      </c>
      <c r="F100" s="8" t="s">
        <v>94</v>
      </c>
      <c r="G100" s="9">
        <v>0.13400000000000001</v>
      </c>
      <c r="H100" s="9" t="s">
        <v>273</v>
      </c>
      <c r="I100" s="9">
        <v>1.6E-2</v>
      </c>
      <c r="J100" s="9">
        <v>5.7</v>
      </c>
      <c r="K100" s="9">
        <v>0.4</v>
      </c>
      <c r="L100" s="9">
        <v>3</v>
      </c>
      <c r="M100" s="9">
        <v>1.2E-2</v>
      </c>
      <c r="N100" s="9">
        <v>0.2</v>
      </c>
      <c r="O100" s="9">
        <v>5.0599999999999996</v>
      </c>
      <c r="P100" s="9">
        <v>0.27</v>
      </c>
      <c r="Q100" s="9">
        <v>0.04</v>
      </c>
      <c r="R100" s="9">
        <v>0.04</v>
      </c>
      <c r="S100" s="9">
        <v>14.6</v>
      </c>
      <c r="T100" s="9">
        <v>123</v>
      </c>
      <c r="U100" s="9">
        <v>156</v>
      </c>
      <c r="V100" s="9">
        <v>330</v>
      </c>
      <c r="W100" s="9">
        <v>7.42</v>
      </c>
      <c r="X100" s="9">
        <v>8.4</v>
      </c>
      <c r="Y100" s="9">
        <v>34.799999999999997</v>
      </c>
      <c r="Z100" s="9">
        <v>24.3</v>
      </c>
      <c r="AA100" s="9">
        <v>36.700000000000003</v>
      </c>
      <c r="AB100" s="9">
        <v>14.5</v>
      </c>
      <c r="AC100" s="9" t="s">
        <v>274</v>
      </c>
      <c r="AD100" s="9">
        <v>2.6</v>
      </c>
      <c r="AE100" s="9">
        <v>20.6</v>
      </c>
      <c r="AF100" s="9">
        <v>15.4</v>
      </c>
      <c r="AG100" s="9">
        <v>20.8</v>
      </c>
      <c r="AH100" s="9">
        <v>3.8</v>
      </c>
      <c r="AI100" s="9">
        <v>0.2</v>
      </c>
      <c r="AJ100" s="9">
        <v>1.72</v>
      </c>
      <c r="AK100" s="9">
        <v>1.4999999999999999E-2</v>
      </c>
      <c r="AL100" s="9">
        <v>0.08</v>
      </c>
      <c r="AM100" s="9">
        <v>0.79</v>
      </c>
      <c r="AN100" s="9">
        <v>0.22</v>
      </c>
      <c r="AO100" s="9">
        <v>0.06</v>
      </c>
      <c r="AP100" s="9">
        <v>0.38</v>
      </c>
      <c r="AQ100" s="9">
        <v>118</v>
      </c>
      <c r="AR100" s="9">
        <v>32.200000000000003</v>
      </c>
      <c r="AS100" s="9">
        <v>60</v>
      </c>
      <c r="AT100" s="9">
        <v>0.08</v>
      </c>
      <c r="AU100" s="9">
        <v>7.7</v>
      </c>
      <c r="AV100" s="9">
        <v>27.6</v>
      </c>
      <c r="AW100" s="9">
        <v>5.5</v>
      </c>
      <c r="AX100" s="9" t="s">
        <v>274</v>
      </c>
      <c r="AY100" s="9">
        <v>0.9</v>
      </c>
      <c r="AZ100" s="9">
        <v>4.8</v>
      </c>
      <c r="BA100" s="9">
        <v>0.7</v>
      </c>
      <c r="BB100" s="9">
        <v>4.5</v>
      </c>
      <c r="BC100" s="9">
        <v>0.8</v>
      </c>
      <c r="BD100" s="9">
        <v>2.8</v>
      </c>
      <c r="BE100" s="9">
        <v>0.3</v>
      </c>
      <c r="BF100" s="9">
        <v>2.2999999999999998</v>
      </c>
      <c r="BG100" s="9">
        <v>0.3</v>
      </c>
      <c r="BH100" s="9">
        <v>0.1</v>
      </c>
      <c r="BI100" s="9" t="s">
        <v>275</v>
      </c>
      <c r="BJ100" s="9" t="s">
        <v>274</v>
      </c>
      <c r="BK100" s="9" t="s">
        <v>276</v>
      </c>
      <c r="BL100" s="9">
        <v>3.1</v>
      </c>
      <c r="BM100" s="9">
        <v>0.15</v>
      </c>
      <c r="BN100" s="9">
        <v>13</v>
      </c>
      <c r="BO100" s="9">
        <v>8.6999999999999993</v>
      </c>
      <c r="BP100" s="9">
        <v>0.7</v>
      </c>
      <c r="BQ100" s="9">
        <v>60</v>
      </c>
    </row>
    <row r="101" spans="1:69" x14ac:dyDescent="0.3">
      <c r="A101" s="6">
        <f t="shared" si="2"/>
        <v>95</v>
      </c>
      <c r="B101" s="10">
        <v>687902</v>
      </c>
      <c r="C101" s="10">
        <v>846364</v>
      </c>
      <c r="D101" s="10">
        <v>379</v>
      </c>
      <c r="E101" s="10">
        <v>0.5</v>
      </c>
      <c r="F101" s="8" t="s">
        <v>95</v>
      </c>
      <c r="G101" s="9">
        <v>0.11899999999999999</v>
      </c>
      <c r="H101" s="9" t="s">
        <v>273</v>
      </c>
      <c r="I101" s="9">
        <v>1.2999999999999999E-2</v>
      </c>
      <c r="J101" s="9">
        <v>5.0999999999999996</v>
      </c>
      <c r="K101" s="9">
        <v>0.3</v>
      </c>
      <c r="L101" s="9">
        <v>3</v>
      </c>
      <c r="M101" s="9">
        <v>8.0000000000000002E-3</v>
      </c>
      <c r="N101" s="9">
        <v>0.1</v>
      </c>
      <c r="O101" s="9">
        <v>4.93</v>
      </c>
      <c r="P101" s="9">
        <v>0.14000000000000001</v>
      </c>
      <c r="Q101" s="9">
        <v>0.05</v>
      </c>
      <c r="R101" s="9">
        <v>0.02</v>
      </c>
      <c r="S101" s="9">
        <v>15.2</v>
      </c>
      <c r="T101" s="9">
        <v>115</v>
      </c>
      <c r="U101" s="9">
        <v>172</v>
      </c>
      <c r="V101" s="9">
        <v>304</v>
      </c>
      <c r="W101" s="9">
        <v>7.18</v>
      </c>
      <c r="X101" s="9">
        <v>8.5</v>
      </c>
      <c r="Y101" s="9">
        <v>36.299999999999997</v>
      </c>
      <c r="Z101" s="9">
        <v>23.8</v>
      </c>
      <c r="AA101" s="9">
        <v>27.5</v>
      </c>
      <c r="AB101" s="9">
        <v>14.8</v>
      </c>
      <c r="AC101" s="9">
        <v>0.1</v>
      </c>
      <c r="AD101" s="9">
        <v>3</v>
      </c>
      <c r="AE101" s="9">
        <v>12.3</v>
      </c>
      <c r="AF101" s="9">
        <v>13.3</v>
      </c>
      <c r="AG101" s="9">
        <v>22</v>
      </c>
      <c r="AH101" s="9">
        <v>3.8</v>
      </c>
      <c r="AI101" s="9">
        <v>0.1</v>
      </c>
      <c r="AJ101" s="9">
        <v>1.05</v>
      </c>
      <c r="AK101" s="9">
        <v>1.2999999999999999E-2</v>
      </c>
      <c r="AL101" s="9">
        <v>0.08</v>
      </c>
      <c r="AM101" s="9">
        <v>0.77</v>
      </c>
      <c r="AN101" s="9">
        <v>0.13</v>
      </c>
      <c r="AO101" s="9">
        <v>0.05</v>
      </c>
      <c r="AP101" s="9">
        <v>0.52</v>
      </c>
      <c r="AQ101" s="9">
        <v>80.099999999999994</v>
      </c>
      <c r="AR101" s="9">
        <v>35.799999999999997</v>
      </c>
      <c r="AS101" s="9">
        <v>69.7</v>
      </c>
      <c r="AT101" s="9">
        <v>0.09</v>
      </c>
      <c r="AU101" s="9">
        <v>8.5</v>
      </c>
      <c r="AV101" s="9">
        <v>28.5</v>
      </c>
      <c r="AW101" s="9">
        <v>6</v>
      </c>
      <c r="AX101" s="9" t="s">
        <v>274</v>
      </c>
      <c r="AY101" s="9">
        <v>0.9</v>
      </c>
      <c r="AZ101" s="9">
        <v>4.9000000000000004</v>
      </c>
      <c r="BA101" s="9">
        <v>0.8</v>
      </c>
      <c r="BB101" s="9">
        <v>4.8</v>
      </c>
      <c r="BC101" s="9">
        <v>0.9</v>
      </c>
      <c r="BD101" s="9">
        <v>2.8</v>
      </c>
      <c r="BE101" s="9">
        <v>0.3</v>
      </c>
      <c r="BF101" s="9">
        <v>2.4</v>
      </c>
      <c r="BG101" s="9">
        <v>0.3</v>
      </c>
      <c r="BH101" s="9">
        <v>0.1</v>
      </c>
      <c r="BI101" s="9" t="s">
        <v>275</v>
      </c>
      <c r="BJ101" s="9" t="s">
        <v>274</v>
      </c>
      <c r="BK101" s="9" t="s">
        <v>276</v>
      </c>
      <c r="BL101" s="9" t="s">
        <v>279</v>
      </c>
      <c r="BM101" s="9">
        <v>0.12</v>
      </c>
      <c r="BN101" s="9">
        <v>13</v>
      </c>
      <c r="BO101" s="9">
        <v>9.9</v>
      </c>
      <c r="BP101" s="9">
        <v>0.8</v>
      </c>
      <c r="BQ101" s="9">
        <v>60</v>
      </c>
    </row>
    <row r="102" spans="1:69" x14ac:dyDescent="0.3">
      <c r="A102" s="6">
        <f t="shared" si="2"/>
        <v>96</v>
      </c>
      <c r="B102" s="10">
        <v>687903</v>
      </c>
      <c r="C102" s="10">
        <v>846364</v>
      </c>
      <c r="D102" s="10">
        <v>379</v>
      </c>
      <c r="E102" s="10">
        <v>0.5</v>
      </c>
      <c r="F102" s="8" t="s">
        <v>96</v>
      </c>
      <c r="G102" s="9">
        <v>0.14199999999999999</v>
      </c>
      <c r="H102" s="9" t="s">
        <v>273</v>
      </c>
      <c r="I102" s="9">
        <v>1.4E-2</v>
      </c>
      <c r="J102" s="9">
        <v>5.0999999999999996</v>
      </c>
      <c r="K102" s="9">
        <v>0.4</v>
      </c>
      <c r="L102" s="9">
        <v>3</v>
      </c>
      <c r="M102" s="9">
        <v>0.01</v>
      </c>
      <c r="N102" s="9">
        <v>0.19</v>
      </c>
      <c r="O102" s="9">
        <v>4.6500000000000004</v>
      </c>
      <c r="P102" s="9">
        <v>0.25</v>
      </c>
      <c r="Q102" s="9">
        <v>0.04</v>
      </c>
      <c r="R102" s="9">
        <v>0.04</v>
      </c>
      <c r="S102" s="9">
        <v>13.8</v>
      </c>
      <c r="T102" s="9">
        <v>109</v>
      </c>
      <c r="U102" s="9">
        <v>161</v>
      </c>
      <c r="V102" s="9">
        <v>334</v>
      </c>
      <c r="W102" s="9">
        <v>6.64</v>
      </c>
      <c r="X102" s="9">
        <v>8.4</v>
      </c>
      <c r="Y102" s="9">
        <v>31.4</v>
      </c>
      <c r="Z102" s="9">
        <v>22.9</v>
      </c>
      <c r="AA102" s="9">
        <v>30.3</v>
      </c>
      <c r="AB102" s="9">
        <v>13</v>
      </c>
      <c r="AC102" s="9">
        <v>0.1</v>
      </c>
      <c r="AD102" s="9">
        <v>3</v>
      </c>
      <c r="AE102" s="9">
        <v>18.3</v>
      </c>
      <c r="AF102" s="9">
        <v>12.5</v>
      </c>
      <c r="AG102" s="9">
        <v>20.9</v>
      </c>
      <c r="AH102" s="9">
        <v>3.4</v>
      </c>
      <c r="AI102" s="9">
        <v>0.2</v>
      </c>
      <c r="AJ102" s="9">
        <v>1.19</v>
      </c>
      <c r="AK102" s="9">
        <v>1.4999999999999999E-2</v>
      </c>
      <c r="AL102" s="9">
        <v>7.0000000000000007E-2</v>
      </c>
      <c r="AM102" s="9">
        <v>0.65</v>
      </c>
      <c r="AN102" s="9">
        <v>0.16</v>
      </c>
      <c r="AO102" s="9" t="s">
        <v>278</v>
      </c>
      <c r="AP102" s="9">
        <v>0.41</v>
      </c>
      <c r="AQ102" s="9">
        <v>104</v>
      </c>
      <c r="AR102" s="9">
        <v>32.1</v>
      </c>
      <c r="AS102" s="9">
        <v>62.6</v>
      </c>
      <c r="AT102" s="9">
        <v>0.14000000000000001</v>
      </c>
      <c r="AU102" s="9">
        <v>7.9</v>
      </c>
      <c r="AV102" s="9">
        <v>27.8</v>
      </c>
      <c r="AW102" s="9">
        <v>4.8</v>
      </c>
      <c r="AX102" s="9" t="s">
        <v>274</v>
      </c>
      <c r="AY102" s="9">
        <v>0.9</v>
      </c>
      <c r="AZ102" s="9">
        <v>4.8</v>
      </c>
      <c r="BA102" s="9">
        <v>0.7</v>
      </c>
      <c r="BB102" s="9">
        <v>4.4000000000000004</v>
      </c>
      <c r="BC102" s="9">
        <v>0.8</v>
      </c>
      <c r="BD102" s="9">
        <v>2.9</v>
      </c>
      <c r="BE102" s="9">
        <v>0.3</v>
      </c>
      <c r="BF102" s="9">
        <v>2.2000000000000002</v>
      </c>
      <c r="BG102" s="9">
        <v>0.3</v>
      </c>
      <c r="BH102" s="9">
        <v>0.1</v>
      </c>
      <c r="BI102" s="9" t="s">
        <v>275</v>
      </c>
      <c r="BJ102" s="9" t="s">
        <v>274</v>
      </c>
      <c r="BK102" s="9" t="s">
        <v>276</v>
      </c>
      <c r="BL102" s="9" t="s">
        <v>279</v>
      </c>
      <c r="BM102" s="9">
        <v>0.13</v>
      </c>
      <c r="BN102" s="9">
        <v>11.8</v>
      </c>
      <c r="BO102" s="9">
        <v>8.6999999999999993</v>
      </c>
      <c r="BP102" s="9">
        <v>0.7</v>
      </c>
      <c r="BQ102" s="9">
        <v>40</v>
      </c>
    </row>
    <row r="103" spans="1:69" x14ac:dyDescent="0.3">
      <c r="A103" s="6">
        <f t="shared" si="2"/>
        <v>97</v>
      </c>
      <c r="B103" s="10">
        <v>687905</v>
      </c>
      <c r="C103" s="10">
        <v>846363</v>
      </c>
      <c r="D103" s="10">
        <v>379</v>
      </c>
      <c r="E103" s="10">
        <v>0.5</v>
      </c>
      <c r="F103" s="8" t="s">
        <v>97</v>
      </c>
      <c r="G103" s="9">
        <v>0.16</v>
      </c>
      <c r="H103" s="9" t="s">
        <v>273</v>
      </c>
      <c r="I103" s="9">
        <v>1.4999999999999999E-2</v>
      </c>
      <c r="J103" s="9">
        <v>6.8</v>
      </c>
      <c r="K103" s="9">
        <v>0.4</v>
      </c>
      <c r="L103" s="9">
        <v>2</v>
      </c>
      <c r="M103" s="9">
        <v>1.4999999999999999E-2</v>
      </c>
      <c r="N103" s="9">
        <v>0.37</v>
      </c>
      <c r="O103" s="9">
        <v>4.9000000000000004</v>
      </c>
      <c r="P103" s="9">
        <v>0.46</v>
      </c>
      <c r="Q103" s="9">
        <v>0.04</v>
      </c>
      <c r="R103" s="9">
        <v>0.04</v>
      </c>
      <c r="S103" s="9">
        <v>14.6</v>
      </c>
      <c r="T103" s="9">
        <v>107</v>
      </c>
      <c r="U103" s="9">
        <v>144</v>
      </c>
      <c r="V103" s="9">
        <v>323</v>
      </c>
      <c r="W103" s="9">
        <v>6.35</v>
      </c>
      <c r="X103" s="9">
        <v>9.8000000000000007</v>
      </c>
      <c r="Y103" s="9">
        <v>31.8</v>
      </c>
      <c r="Z103" s="9">
        <v>23</v>
      </c>
      <c r="AA103" s="9">
        <v>42.8</v>
      </c>
      <c r="AB103" s="9">
        <v>12.7</v>
      </c>
      <c r="AC103" s="9">
        <v>0.1</v>
      </c>
      <c r="AD103" s="9">
        <v>2.5</v>
      </c>
      <c r="AE103" s="9">
        <v>34.200000000000003</v>
      </c>
      <c r="AF103" s="9">
        <v>14.7</v>
      </c>
      <c r="AG103" s="9">
        <v>21.6</v>
      </c>
      <c r="AH103" s="9">
        <v>2.9</v>
      </c>
      <c r="AI103" s="9">
        <v>0.2</v>
      </c>
      <c r="AJ103" s="9">
        <v>1.1000000000000001</v>
      </c>
      <c r="AK103" s="9">
        <v>1.6E-2</v>
      </c>
      <c r="AL103" s="9">
        <v>7.0000000000000007E-2</v>
      </c>
      <c r="AM103" s="9">
        <v>0.72</v>
      </c>
      <c r="AN103" s="9">
        <v>0.14000000000000001</v>
      </c>
      <c r="AO103" s="9" t="s">
        <v>278</v>
      </c>
      <c r="AP103" s="9">
        <v>0.4</v>
      </c>
      <c r="AQ103" s="9">
        <v>159</v>
      </c>
      <c r="AR103" s="9">
        <v>32.299999999999997</v>
      </c>
      <c r="AS103" s="9">
        <v>64.900000000000006</v>
      </c>
      <c r="AT103" s="9">
        <v>0.1</v>
      </c>
      <c r="AU103" s="9">
        <v>7.9</v>
      </c>
      <c r="AV103" s="9">
        <v>27.7</v>
      </c>
      <c r="AW103" s="9">
        <v>5.9</v>
      </c>
      <c r="AX103" s="9" t="s">
        <v>274</v>
      </c>
      <c r="AY103" s="9">
        <v>1</v>
      </c>
      <c r="AZ103" s="9">
        <v>5.4</v>
      </c>
      <c r="BA103" s="9">
        <v>0.8</v>
      </c>
      <c r="BB103" s="9">
        <v>4.5999999999999996</v>
      </c>
      <c r="BC103" s="9">
        <v>0.9</v>
      </c>
      <c r="BD103" s="9">
        <v>2.6</v>
      </c>
      <c r="BE103" s="9">
        <v>0.3</v>
      </c>
      <c r="BF103" s="9">
        <v>2.2999999999999998</v>
      </c>
      <c r="BG103" s="9">
        <v>0.3</v>
      </c>
      <c r="BH103" s="9">
        <v>0.1</v>
      </c>
      <c r="BI103" s="9" t="s">
        <v>275</v>
      </c>
      <c r="BJ103" s="9" t="s">
        <v>274</v>
      </c>
      <c r="BK103" s="9" t="s">
        <v>276</v>
      </c>
      <c r="BL103" s="9" t="s">
        <v>279</v>
      </c>
      <c r="BM103" s="9">
        <v>0.21</v>
      </c>
      <c r="BN103" s="9">
        <v>11.4</v>
      </c>
      <c r="BO103" s="9">
        <v>8.4</v>
      </c>
      <c r="BP103" s="9">
        <v>0.6</v>
      </c>
      <c r="BQ103" s="9">
        <v>50</v>
      </c>
    </row>
    <row r="104" spans="1:69" x14ac:dyDescent="0.3">
      <c r="A104" s="6">
        <f t="shared" si="2"/>
        <v>98</v>
      </c>
      <c r="B104" s="10">
        <v>687906</v>
      </c>
      <c r="C104" s="10">
        <v>846363</v>
      </c>
      <c r="D104" s="10">
        <v>379</v>
      </c>
      <c r="E104" s="10">
        <v>0.5</v>
      </c>
      <c r="F104" s="8" t="s">
        <v>98</v>
      </c>
      <c r="G104" s="9">
        <v>0.14299999999999999</v>
      </c>
      <c r="H104" s="9" t="s">
        <v>273</v>
      </c>
      <c r="I104" s="9">
        <v>1.2E-2</v>
      </c>
      <c r="J104" s="9">
        <v>5.0999999999999996</v>
      </c>
      <c r="K104" s="9">
        <v>0.3</v>
      </c>
      <c r="L104" s="9">
        <v>4</v>
      </c>
      <c r="M104" s="9">
        <v>0.01</v>
      </c>
      <c r="N104" s="9">
        <v>0.08</v>
      </c>
      <c r="O104" s="9">
        <v>5.16</v>
      </c>
      <c r="P104" s="9">
        <v>0.16</v>
      </c>
      <c r="Q104" s="9">
        <v>0.05</v>
      </c>
      <c r="R104" s="9">
        <v>0.03</v>
      </c>
      <c r="S104" s="9">
        <v>14.9</v>
      </c>
      <c r="T104" s="9">
        <v>111</v>
      </c>
      <c r="U104" s="9">
        <v>170</v>
      </c>
      <c r="V104" s="9">
        <v>304</v>
      </c>
      <c r="W104" s="9">
        <v>6.73</v>
      </c>
      <c r="X104" s="9">
        <v>7</v>
      </c>
      <c r="Y104" s="9">
        <v>36.799999999999997</v>
      </c>
      <c r="Z104" s="9">
        <v>21.3</v>
      </c>
      <c r="AA104" s="9">
        <v>25.5</v>
      </c>
      <c r="AB104" s="9">
        <v>14</v>
      </c>
      <c r="AC104" s="9" t="s">
        <v>274</v>
      </c>
      <c r="AD104" s="9">
        <v>3.1</v>
      </c>
      <c r="AE104" s="9">
        <v>10.4</v>
      </c>
      <c r="AF104" s="9">
        <v>10.8</v>
      </c>
      <c r="AG104" s="9">
        <v>18.5</v>
      </c>
      <c r="AH104" s="9">
        <v>3.8</v>
      </c>
      <c r="AI104" s="9">
        <v>0.2</v>
      </c>
      <c r="AJ104" s="9">
        <v>1.65</v>
      </c>
      <c r="AK104" s="9">
        <v>1.7999999999999999E-2</v>
      </c>
      <c r="AL104" s="9">
        <v>0.09</v>
      </c>
      <c r="AM104" s="9">
        <v>0.86</v>
      </c>
      <c r="AN104" s="9">
        <v>0.18</v>
      </c>
      <c r="AO104" s="9">
        <v>0.04</v>
      </c>
      <c r="AP104" s="9">
        <v>0.42</v>
      </c>
      <c r="AQ104" s="9">
        <v>98.2</v>
      </c>
      <c r="AR104" s="9">
        <v>31.5</v>
      </c>
      <c r="AS104" s="9">
        <v>55.8</v>
      </c>
      <c r="AT104" s="9">
        <v>12.2</v>
      </c>
      <c r="AU104" s="9">
        <v>7.3</v>
      </c>
      <c r="AV104" s="9">
        <v>26</v>
      </c>
      <c r="AW104" s="9">
        <v>4.0999999999999996</v>
      </c>
      <c r="AX104" s="9">
        <v>0.5</v>
      </c>
      <c r="AY104" s="9">
        <v>0.8</v>
      </c>
      <c r="AZ104" s="9">
        <v>4.5</v>
      </c>
      <c r="BA104" s="9">
        <v>0.6</v>
      </c>
      <c r="BB104" s="9">
        <v>3.9</v>
      </c>
      <c r="BC104" s="9">
        <v>0.7</v>
      </c>
      <c r="BD104" s="9">
        <v>2.2999999999999998</v>
      </c>
      <c r="BE104" s="9">
        <v>0.3</v>
      </c>
      <c r="BF104" s="9">
        <v>2.1</v>
      </c>
      <c r="BG104" s="9">
        <v>0.3</v>
      </c>
      <c r="BH104" s="9">
        <v>0.1</v>
      </c>
      <c r="BI104" s="9" t="s">
        <v>275</v>
      </c>
      <c r="BJ104" s="9" t="s">
        <v>274</v>
      </c>
      <c r="BK104" s="9" t="s">
        <v>276</v>
      </c>
      <c r="BL104" s="9" t="s">
        <v>279</v>
      </c>
      <c r="BM104" s="9">
        <v>0.11</v>
      </c>
      <c r="BN104" s="9">
        <v>12.1</v>
      </c>
      <c r="BO104" s="9">
        <v>11.6</v>
      </c>
      <c r="BP104" s="9">
        <v>0.8</v>
      </c>
      <c r="BQ104" s="9">
        <v>50</v>
      </c>
    </row>
    <row r="105" spans="1:69" x14ac:dyDescent="0.3">
      <c r="A105" s="6">
        <f t="shared" si="2"/>
        <v>99</v>
      </c>
      <c r="B105" s="10">
        <v>687907</v>
      </c>
      <c r="C105" s="10">
        <v>846363</v>
      </c>
      <c r="D105" s="10">
        <v>379</v>
      </c>
      <c r="E105" s="10">
        <v>0.5</v>
      </c>
      <c r="F105" s="8" t="s">
        <v>99</v>
      </c>
      <c r="G105" s="9">
        <v>0.157</v>
      </c>
      <c r="H105" s="9" t="s">
        <v>273</v>
      </c>
      <c r="I105" s="9">
        <v>1.4999999999999999E-2</v>
      </c>
      <c r="J105" s="9">
        <v>5.0999999999999996</v>
      </c>
      <c r="K105" s="9">
        <v>0.4</v>
      </c>
      <c r="L105" s="9">
        <v>3</v>
      </c>
      <c r="M105" s="9">
        <v>1.2E-2</v>
      </c>
      <c r="N105" s="9">
        <v>0.1</v>
      </c>
      <c r="O105" s="9">
        <v>5.38</v>
      </c>
      <c r="P105" s="9">
        <v>0.17</v>
      </c>
      <c r="Q105" s="9">
        <v>0.04</v>
      </c>
      <c r="R105" s="9">
        <v>0.03</v>
      </c>
      <c r="S105" s="9">
        <v>16.3</v>
      </c>
      <c r="T105" s="9">
        <v>123</v>
      </c>
      <c r="U105" s="9">
        <v>223</v>
      </c>
      <c r="V105" s="9">
        <v>336</v>
      </c>
      <c r="W105" s="9">
        <v>7.72</v>
      </c>
      <c r="X105" s="9">
        <v>8.1999999999999993</v>
      </c>
      <c r="Y105" s="9">
        <v>36.799999999999997</v>
      </c>
      <c r="Z105" s="9">
        <v>24.2</v>
      </c>
      <c r="AA105" s="9">
        <v>29.7</v>
      </c>
      <c r="AB105" s="9">
        <v>14.4</v>
      </c>
      <c r="AC105" s="9">
        <v>0.1</v>
      </c>
      <c r="AD105" s="9">
        <v>2</v>
      </c>
      <c r="AE105" s="9">
        <v>10.3</v>
      </c>
      <c r="AF105" s="9">
        <v>13.4</v>
      </c>
      <c r="AG105" s="9">
        <v>16.899999999999999</v>
      </c>
      <c r="AH105" s="9">
        <v>3.4</v>
      </c>
      <c r="AI105" s="9">
        <v>0.2</v>
      </c>
      <c r="AJ105" s="9">
        <v>1.77</v>
      </c>
      <c r="AK105" s="9">
        <v>3.1E-2</v>
      </c>
      <c r="AL105" s="9">
        <v>0.06</v>
      </c>
      <c r="AM105" s="9">
        <v>0.77</v>
      </c>
      <c r="AN105" s="9">
        <v>0.18</v>
      </c>
      <c r="AO105" s="9" t="s">
        <v>278</v>
      </c>
      <c r="AP105" s="9">
        <v>0.4</v>
      </c>
      <c r="AQ105" s="9">
        <v>109</v>
      </c>
      <c r="AR105" s="9">
        <v>31.3</v>
      </c>
      <c r="AS105" s="9">
        <v>61.2</v>
      </c>
      <c r="AT105" s="9">
        <v>0.13</v>
      </c>
      <c r="AU105" s="9">
        <v>7.5</v>
      </c>
      <c r="AV105" s="9">
        <v>25.8</v>
      </c>
      <c r="AW105" s="9">
        <v>3.7</v>
      </c>
      <c r="AX105" s="9" t="s">
        <v>274</v>
      </c>
      <c r="AY105" s="9">
        <v>0.8</v>
      </c>
      <c r="AZ105" s="9">
        <v>4.5</v>
      </c>
      <c r="BA105" s="9">
        <v>0.6</v>
      </c>
      <c r="BB105" s="9">
        <v>3.9</v>
      </c>
      <c r="BC105" s="9">
        <v>0.7</v>
      </c>
      <c r="BD105" s="9">
        <v>2.1</v>
      </c>
      <c r="BE105" s="9">
        <v>0.3</v>
      </c>
      <c r="BF105" s="9">
        <v>2</v>
      </c>
      <c r="BG105" s="9">
        <v>0.2</v>
      </c>
      <c r="BH105" s="9">
        <v>0.1</v>
      </c>
      <c r="BI105" s="9" t="s">
        <v>275</v>
      </c>
      <c r="BJ105" s="9" t="s">
        <v>274</v>
      </c>
      <c r="BK105" s="9" t="s">
        <v>276</v>
      </c>
      <c r="BL105" s="9" t="s">
        <v>279</v>
      </c>
      <c r="BM105" s="9">
        <v>0.09</v>
      </c>
      <c r="BN105" s="9">
        <v>12.5</v>
      </c>
      <c r="BO105" s="9">
        <v>9.5</v>
      </c>
      <c r="BP105" s="9">
        <v>0.8</v>
      </c>
      <c r="BQ105" s="9">
        <v>40</v>
      </c>
    </row>
    <row r="106" spans="1:69" x14ac:dyDescent="0.3">
      <c r="A106" s="6">
        <f t="shared" si="2"/>
        <v>100</v>
      </c>
      <c r="B106" s="10">
        <v>687908</v>
      </c>
      <c r="C106" s="10">
        <v>846362</v>
      </c>
      <c r="D106" s="10">
        <v>379</v>
      </c>
      <c r="E106" s="10">
        <v>0.5</v>
      </c>
      <c r="F106" s="8" t="s">
        <v>100</v>
      </c>
      <c r="G106" s="9">
        <v>0.13400000000000001</v>
      </c>
      <c r="H106" s="9" t="s">
        <v>273</v>
      </c>
      <c r="I106" s="9">
        <v>1.4999999999999999E-2</v>
      </c>
      <c r="J106" s="9">
        <v>5.5</v>
      </c>
      <c r="K106" s="9">
        <v>0.4</v>
      </c>
      <c r="L106" s="9">
        <v>3</v>
      </c>
      <c r="M106" s="9">
        <v>1.2999999999999999E-2</v>
      </c>
      <c r="N106" s="9">
        <v>0.1</v>
      </c>
      <c r="O106" s="9">
        <v>5.25</v>
      </c>
      <c r="P106" s="9">
        <v>0.15</v>
      </c>
      <c r="Q106" s="9">
        <v>0.05</v>
      </c>
      <c r="R106" s="9">
        <v>0.05</v>
      </c>
      <c r="S106" s="9">
        <v>13.8</v>
      </c>
      <c r="T106" s="9">
        <v>104</v>
      </c>
      <c r="U106" s="9">
        <v>143</v>
      </c>
      <c r="V106" s="9">
        <v>344</v>
      </c>
      <c r="W106" s="9">
        <v>6.44</v>
      </c>
      <c r="X106" s="9">
        <v>8</v>
      </c>
      <c r="Y106" s="9">
        <v>37.799999999999997</v>
      </c>
      <c r="Z106" s="9">
        <v>22.7</v>
      </c>
      <c r="AA106" s="9">
        <v>28.3</v>
      </c>
      <c r="AB106" s="9">
        <v>13.9</v>
      </c>
      <c r="AC106" s="9">
        <v>0.1</v>
      </c>
      <c r="AD106" s="9">
        <v>2.5</v>
      </c>
      <c r="AE106" s="9">
        <v>11.7</v>
      </c>
      <c r="AF106" s="9">
        <v>15.5</v>
      </c>
      <c r="AG106" s="9">
        <v>18.2</v>
      </c>
      <c r="AH106" s="9">
        <v>4.0999999999999996</v>
      </c>
      <c r="AI106" s="9">
        <v>0.3</v>
      </c>
      <c r="AJ106" s="9">
        <v>1.54</v>
      </c>
      <c r="AK106" s="9">
        <v>2.4E-2</v>
      </c>
      <c r="AL106" s="9">
        <v>0.06</v>
      </c>
      <c r="AM106" s="9">
        <v>0.81</v>
      </c>
      <c r="AN106" s="9">
        <v>0.15</v>
      </c>
      <c r="AO106" s="9" t="s">
        <v>278</v>
      </c>
      <c r="AP106" s="9">
        <v>0.5</v>
      </c>
      <c r="AQ106" s="9">
        <v>99.3</v>
      </c>
      <c r="AR106" s="9">
        <v>34</v>
      </c>
      <c r="AS106" s="9">
        <v>69.8</v>
      </c>
      <c r="AT106" s="9">
        <v>0.09</v>
      </c>
      <c r="AU106" s="9">
        <v>7.5</v>
      </c>
      <c r="AV106" s="9">
        <v>26.5</v>
      </c>
      <c r="AW106" s="9">
        <v>4.8</v>
      </c>
      <c r="AX106" s="9" t="s">
        <v>274</v>
      </c>
      <c r="AY106" s="9">
        <v>0.9</v>
      </c>
      <c r="AZ106" s="9">
        <v>4.5</v>
      </c>
      <c r="BA106" s="9">
        <v>0.7</v>
      </c>
      <c r="BB106" s="9">
        <v>4</v>
      </c>
      <c r="BC106" s="9">
        <v>0.7</v>
      </c>
      <c r="BD106" s="9">
        <v>2.2999999999999998</v>
      </c>
      <c r="BE106" s="9">
        <v>0.3</v>
      </c>
      <c r="BF106" s="9">
        <v>2</v>
      </c>
      <c r="BG106" s="9">
        <v>0.3</v>
      </c>
      <c r="BH106" s="9">
        <v>0.2</v>
      </c>
      <c r="BI106" s="9" t="s">
        <v>275</v>
      </c>
      <c r="BJ106" s="9" t="s">
        <v>274</v>
      </c>
      <c r="BK106" s="9" t="s">
        <v>276</v>
      </c>
      <c r="BL106" s="9" t="s">
        <v>279</v>
      </c>
      <c r="BM106" s="9">
        <v>0.11</v>
      </c>
      <c r="BN106" s="9">
        <v>13.1</v>
      </c>
      <c r="BO106" s="9">
        <v>9.1999999999999993</v>
      </c>
      <c r="BP106" s="9">
        <v>0.8</v>
      </c>
      <c r="BQ106" s="9">
        <v>30</v>
      </c>
    </row>
    <row r="107" spans="1:69" x14ac:dyDescent="0.3">
      <c r="A107" s="6">
        <f t="shared" si="2"/>
        <v>101</v>
      </c>
      <c r="B107" s="10">
        <v>687909</v>
      </c>
      <c r="C107" s="10">
        <v>846362</v>
      </c>
      <c r="D107" s="10">
        <v>379</v>
      </c>
      <c r="E107" s="10">
        <v>0.5</v>
      </c>
      <c r="F107" s="8" t="s">
        <v>101</v>
      </c>
      <c r="G107" s="9">
        <v>0.153</v>
      </c>
      <c r="H107" s="9" t="s">
        <v>273</v>
      </c>
      <c r="I107" s="9">
        <v>1.6E-2</v>
      </c>
      <c r="J107" s="9">
        <v>5.6</v>
      </c>
      <c r="K107" s="9">
        <v>0.4</v>
      </c>
      <c r="L107" s="9">
        <v>4</v>
      </c>
      <c r="M107" s="9">
        <v>1.0999999999999999E-2</v>
      </c>
      <c r="N107" s="9">
        <v>0.11</v>
      </c>
      <c r="O107" s="9">
        <v>5.39</v>
      </c>
      <c r="P107" s="9">
        <v>0.16</v>
      </c>
      <c r="Q107" s="9">
        <v>0.04</v>
      </c>
      <c r="R107" s="9">
        <v>0.03</v>
      </c>
      <c r="S107" s="9">
        <v>15.4</v>
      </c>
      <c r="T107" s="9">
        <v>115</v>
      </c>
      <c r="U107" s="9">
        <v>148</v>
      </c>
      <c r="V107" s="9">
        <v>300</v>
      </c>
      <c r="W107" s="9">
        <v>6.9</v>
      </c>
      <c r="X107" s="9">
        <v>7.8</v>
      </c>
      <c r="Y107" s="9">
        <v>35</v>
      </c>
      <c r="Z107" s="9">
        <v>21.9</v>
      </c>
      <c r="AA107" s="9">
        <v>26.6</v>
      </c>
      <c r="AB107" s="9">
        <v>14.3</v>
      </c>
      <c r="AC107" s="9">
        <v>0.1</v>
      </c>
      <c r="AD107" s="9">
        <v>2.2000000000000002</v>
      </c>
      <c r="AE107" s="9">
        <v>11.2</v>
      </c>
      <c r="AF107" s="9">
        <v>16.600000000000001</v>
      </c>
      <c r="AG107" s="9">
        <v>19.600000000000001</v>
      </c>
      <c r="AH107" s="9">
        <v>3.2</v>
      </c>
      <c r="AI107" s="9">
        <v>0.2</v>
      </c>
      <c r="AJ107" s="9">
        <v>1.27</v>
      </c>
      <c r="AK107" s="9">
        <v>1.4999999999999999E-2</v>
      </c>
      <c r="AL107" s="9">
        <v>0.08</v>
      </c>
      <c r="AM107" s="9">
        <v>0.75</v>
      </c>
      <c r="AN107" s="9">
        <v>0.16</v>
      </c>
      <c r="AO107" s="9">
        <v>0.04</v>
      </c>
      <c r="AP107" s="9">
        <v>0.39</v>
      </c>
      <c r="AQ107" s="9">
        <v>105</v>
      </c>
      <c r="AR107" s="9">
        <v>34.700000000000003</v>
      </c>
      <c r="AS107" s="9">
        <v>69.3</v>
      </c>
      <c r="AT107" s="9">
        <v>0.91</v>
      </c>
      <c r="AU107" s="9">
        <v>8.3000000000000007</v>
      </c>
      <c r="AV107" s="9">
        <v>29.6</v>
      </c>
      <c r="AW107" s="9">
        <v>5</v>
      </c>
      <c r="AX107" s="9" t="s">
        <v>274</v>
      </c>
      <c r="AY107" s="9">
        <v>1</v>
      </c>
      <c r="AZ107" s="9">
        <v>5.0999999999999996</v>
      </c>
      <c r="BA107" s="9">
        <v>0.7</v>
      </c>
      <c r="BB107" s="9">
        <v>4.5</v>
      </c>
      <c r="BC107" s="9">
        <v>0.8</v>
      </c>
      <c r="BD107" s="9">
        <v>2.5</v>
      </c>
      <c r="BE107" s="9">
        <v>0.3</v>
      </c>
      <c r="BF107" s="9">
        <v>2.2000000000000002</v>
      </c>
      <c r="BG107" s="9">
        <v>0.3</v>
      </c>
      <c r="BH107" s="9">
        <v>0.1</v>
      </c>
      <c r="BI107" s="9" t="s">
        <v>275</v>
      </c>
      <c r="BJ107" s="9" t="s">
        <v>274</v>
      </c>
      <c r="BK107" s="9" t="s">
        <v>276</v>
      </c>
      <c r="BL107" s="9" t="s">
        <v>279</v>
      </c>
      <c r="BM107" s="9">
        <v>0.11</v>
      </c>
      <c r="BN107" s="9">
        <v>12.2</v>
      </c>
      <c r="BO107" s="9">
        <v>9.6</v>
      </c>
      <c r="BP107" s="9">
        <v>0.8</v>
      </c>
      <c r="BQ107" s="9">
        <v>70</v>
      </c>
    </row>
    <row r="108" spans="1:69" x14ac:dyDescent="0.3">
      <c r="A108" s="6">
        <f t="shared" si="2"/>
        <v>102</v>
      </c>
      <c r="B108" s="10">
        <v>687910</v>
      </c>
      <c r="C108" s="10">
        <v>846361</v>
      </c>
      <c r="D108" s="10">
        <v>379</v>
      </c>
      <c r="E108" s="10">
        <v>0.5</v>
      </c>
      <c r="F108" s="8" t="s">
        <v>102</v>
      </c>
      <c r="G108" s="9">
        <v>0.14399999999999999</v>
      </c>
      <c r="H108" s="9" t="s">
        <v>273</v>
      </c>
      <c r="I108" s="9">
        <v>1.6E-2</v>
      </c>
      <c r="J108" s="9">
        <v>5.0999999999999996</v>
      </c>
      <c r="K108" s="9">
        <v>0.4</v>
      </c>
      <c r="L108" s="9">
        <v>3</v>
      </c>
      <c r="M108" s="9">
        <v>7.0000000000000001E-3</v>
      </c>
      <c r="N108" s="9">
        <v>0.09</v>
      </c>
      <c r="O108" s="9">
        <v>4.03</v>
      </c>
      <c r="P108" s="9">
        <v>0.1</v>
      </c>
      <c r="Q108" s="9">
        <v>0.04</v>
      </c>
      <c r="R108" s="9">
        <v>0.03</v>
      </c>
      <c r="S108" s="9">
        <v>12.3</v>
      </c>
      <c r="T108" s="9">
        <v>92</v>
      </c>
      <c r="U108" s="9">
        <v>122</v>
      </c>
      <c r="V108" s="9">
        <v>440</v>
      </c>
      <c r="W108" s="9">
        <v>5.52</v>
      </c>
      <c r="X108" s="9">
        <v>10.8</v>
      </c>
      <c r="Y108" s="9">
        <v>31.7</v>
      </c>
      <c r="Z108" s="9">
        <v>19.899999999999999</v>
      </c>
      <c r="AA108" s="9">
        <v>23.2</v>
      </c>
      <c r="AB108" s="9">
        <v>11.4</v>
      </c>
      <c r="AC108" s="9" t="s">
        <v>274</v>
      </c>
      <c r="AD108" s="9">
        <v>1.6</v>
      </c>
      <c r="AE108" s="9">
        <v>10.9</v>
      </c>
      <c r="AF108" s="9">
        <v>15.3</v>
      </c>
      <c r="AG108" s="9">
        <v>15.3</v>
      </c>
      <c r="AH108" s="9">
        <v>3.3</v>
      </c>
      <c r="AI108" s="9">
        <v>0.5</v>
      </c>
      <c r="AJ108" s="9">
        <v>1.1299999999999999</v>
      </c>
      <c r="AK108" s="9">
        <v>2.4E-2</v>
      </c>
      <c r="AL108" s="9">
        <v>7.0000000000000007E-2</v>
      </c>
      <c r="AM108" s="9">
        <v>0.65</v>
      </c>
      <c r="AN108" s="9">
        <v>0.16</v>
      </c>
      <c r="AO108" s="9" t="s">
        <v>278</v>
      </c>
      <c r="AP108" s="9">
        <v>0.42</v>
      </c>
      <c r="AQ108" s="9">
        <v>82.6</v>
      </c>
      <c r="AR108" s="9">
        <v>28.8</v>
      </c>
      <c r="AS108" s="9">
        <v>63.7</v>
      </c>
      <c r="AT108" s="9">
        <v>0.87</v>
      </c>
      <c r="AU108" s="9">
        <v>6.7</v>
      </c>
      <c r="AV108" s="9">
        <v>24.1</v>
      </c>
      <c r="AW108" s="9">
        <v>3.9</v>
      </c>
      <c r="AX108" s="9" t="s">
        <v>274</v>
      </c>
      <c r="AY108" s="9">
        <v>0.8</v>
      </c>
      <c r="AZ108" s="9">
        <v>4.2</v>
      </c>
      <c r="BA108" s="9">
        <v>0.6</v>
      </c>
      <c r="BB108" s="9">
        <v>3.7</v>
      </c>
      <c r="BC108" s="9">
        <v>0.7</v>
      </c>
      <c r="BD108" s="9">
        <v>2</v>
      </c>
      <c r="BE108" s="9">
        <v>0.2</v>
      </c>
      <c r="BF108" s="9">
        <v>1.6</v>
      </c>
      <c r="BG108" s="9">
        <v>0.2</v>
      </c>
      <c r="BH108" s="9">
        <v>0.1</v>
      </c>
      <c r="BI108" s="9" t="s">
        <v>275</v>
      </c>
      <c r="BJ108" s="9" t="s">
        <v>274</v>
      </c>
      <c r="BK108" s="9" t="s">
        <v>276</v>
      </c>
      <c r="BL108" s="9">
        <v>4</v>
      </c>
      <c r="BM108" s="9">
        <v>0.1</v>
      </c>
      <c r="BN108" s="9">
        <v>11.5</v>
      </c>
      <c r="BO108" s="9">
        <v>8.9</v>
      </c>
      <c r="BP108" s="9">
        <v>0.6</v>
      </c>
      <c r="BQ108" s="9">
        <v>100</v>
      </c>
    </row>
    <row r="109" spans="1:69" x14ac:dyDescent="0.3">
      <c r="A109" s="6">
        <f t="shared" si="2"/>
        <v>103</v>
      </c>
      <c r="B109" s="10">
        <v>687911</v>
      </c>
      <c r="C109" s="10">
        <v>846361</v>
      </c>
      <c r="D109" s="10">
        <v>379</v>
      </c>
      <c r="E109" s="10">
        <v>0.5</v>
      </c>
      <c r="F109" s="8" t="s">
        <v>103</v>
      </c>
      <c r="G109" s="9">
        <v>0.13200000000000001</v>
      </c>
      <c r="H109" s="9" t="s">
        <v>273</v>
      </c>
      <c r="I109" s="9">
        <v>1.6E-2</v>
      </c>
      <c r="J109" s="9">
        <v>5.8</v>
      </c>
      <c r="K109" s="9">
        <v>0.3</v>
      </c>
      <c r="L109" s="9">
        <v>3</v>
      </c>
      <c r="M109" s="9">
        <v>7.0000000000000001E-3</v>
      </c>
      <c r="N109" s="9">
        <v>0.11</v>
      </c>
      <c r="O109" s="9">
        <v>4.4400000000000004</v>
      </c>
      <c r="P109" s="9">
        <v>0.14000000000000001</v>
      </c>
      <c r="Q109" s="9">
        <v>0.04</v>
      </c>
      <c r="R109" s="9">
        <v>0.04</v>
      </c>
      <c r="S109" s="9">
        <v>14.5</v>
      </c>
      <c r="T109" s="9">
        <v>102</v>
      </c>
      <c r="U109" s="9">
        <v>113</v>
      </c>
      <c r="V109" s="9">
        <v>348</v>
      </c>
      <c r="W109" s="9">
        <v>5.92</v>
      </c>
      <c r="X109" s="9">
        <v>9.3000000000000007</v>
      </c>
      <c r="Y109" s="9">
        <v>31.1</v>
      </c>
      <c r="Z109" s="9">
        <v>21.8</v>
      </c>
      <c r="AA109" s="9">
        <v>30.8</v>
      </c>
      <c r="AB109" s="9">
        <v>13.1</v>
      </c>
      <c r="AC109" s="9">
        <v>0.1</v>
      </c>
      <c r="AD109" s="9">
        <v>1.8</v>
      </c>
      <c r="AE109" s="9">
        <v>13</v>
      </c>
      <c r="AF109" s="9">
        <v>16.8</v>
      </c>
      <c r="AG109" s="9">
        <v>19</v>
      </c>
      <c r="AH109" s="9">
        <v>3.3</v>
      </c>
      <c r="AI109" s="9">
        <v>0.4</v>
      </c>
      <c r="AJ109" s="9">
        <v>0.77</v>
      </c>
      <c r="AK109" s="9">
        <v>2.4E-2</v>
      </c>
      <c r="AL109" s="9">
        <v>0.06</v>
      </c>
      <c r="AM109" s="9">
        <v>0.69</v>
      </c>
      <c r="AN109" s="9">
        <v>0.12</v>
      </c>
      <c r="AO109" s="9">
        <v>0.05</v>
      </c>
      <c r="AP109" s="9">
        <v>0.46</v>
      </c>
      <c r="AQ109" s="9">
        <v>84.3</v>
      </c>
      <c r="AR109" s="9">
        <v>34.9</v>
      </c>
      <c r="AS109" s="9">
        <v>71.400000000000006</v>
      </c>
      <c r="AT109" s="9">
        <v>0.03</v>
      </c>
      <c r="AU109" s="9">
        <v>8.3000000000000007</v>
      </c>
      <c r="AV109" s="9">
        <v>28.5</v>
      </c>
      <c r="AW109" s="9">
        <v>5</v>
      </c>
      <c r="AX109" s="9" t="s">
        <v>274</v>
      </c>
      <c r="AY109" s="9">
        <v>0.9</v>
      </c>
      <c r="AZ109" s="9">
        <v>5.2</v>
      </c>
      <c r="BA109" s="9">
        <v>0.7</v>
      </c>
      <c r="BB109" s="9">
        <v>4.4000000000000004</v>
      </c>
      <c r="BC109" s="9">
        <v>0.8</v>
      </c>
      <c r="BD109" s="9">
        <v>2.5</v>
      </c>
      <c r="BE109" s="9">
        <v>0.3</v>
      </c>
      <c r="BF109" s="9">
        <v>2</v>
      </c>
      <c r="BG109" s="9">
        <v>0.3</v>
      </c>
      <c r="BH109" s="9">
        <v>0.1</v>
      </c>
      <c r="BI109" s="9" t="s">
        <v>275</v>
      </c>
      <c r="BJ109" s="9" t="s">
        <v>274</v>
      </c>
      <c r="BK109" s="9" t="s">
        <v>276</v>
      </c>
      <c r="BL109" s="9" t="s">
        <v>279</v>
      </c>
      <c r="BM109" s="9">
        <v>0.12</v>
      </c>
      <c r="BN109" s="9">
        <v>12.2</v>
      </c>
      <c r="BO109" s="9">
        <v>10.7</v>
      </c>
      <c r="BP109" s="9">
        <v>0.7</v>
      </c>
      <c r="BQ109" s="9">
        <v>80</v>
      </c>
    </row>
    <row r="110" spans="1:69" x14ac:dyDescent="0.3">
      <c r="A110" s="6">
        <f t="shared" si="2"/>
        <v>104</v>
      </c>
      <c r="B110" s="10">
        <v>687912</v>
      </c>
      <c r="C110" s="10">
        <v>846360</v>
      </c>
      <c r="D110" s="10">
        <v>379</v>
      </c>
      <c r="E110" s="10">
        <v>0.5</v>
      </c>
      <c r="F110" s="8" t="s">
        <v>104</v>
      </c>
      <c r="G110" s="9">
        <v>0.126</v>
      </c>
      <c r="H110" s="9" t="s">
        <v>273</v>
      </c>
      <c r="I110" s="9">
        <v>1.4999999999999999E-2</v>
      </c>
      <c r="J110" s="9">
        <v>6.3</v>
      </c>
      <c r="K110" s="9">
        <v>0.3</v>
      </c>
      <c r="L110" s="9">
        <v>3</v>
      </c>
      <c r="M110" s="9">
        <v>8.9999999999999993E-3</v>
      </c>
      <c r="N110" s="9">
        <v>0.12</v>
      </c>
      <c r="O110" s="9">
        <v>4.46</v>
      </c>
      <c r="P110" s="9">
        <v>0.16</v>
      </c>
      <c r="Q110" s="9">
        <v>0.04</v>
      </c>
      <c r="R110" s="9">
        <v>0.05</v>
      </c>
      <c r="S110" s="9">
        <v>12.7</v>
      </c>
      <c r="T110" s="9">
        <v>90</v>
      </c>
      <c r="U110" s="9">
        <v>101</v>
      </c>
      <c r="V110" s="9">
        <v>356</v>
      </c>
      <c r="W110" s="9">
        <v>5.48</v>
      </c>
      <c r="X110" s="9">
        <v>9.4</v>
      </c>
      <c r="Y110" s="9">
        <v>30.7</v>
      </c>
      <c r="Z110" s="9">
        <v>21.4</v>
      </c>
      <c r="AA110" s="9">
        <v>32.5</v>
      </c>
      <c r="AB110" s="9">
        <v>12.6</v>
      </c>
      <c r="AC110" s="9">
        <v>0.1</v>
      </c>
      <c r="AD110" s="9">
        <v>1.3</v>
      </c>
      <c r="AE110" s="9">
        <v>14.7</v>
      </c>
      <c r="AF110" s="9">
        <v>16.899999999999999</v>
      </c>
      <c r="AG110" s="9">
        <v>18.2</v>
      </c>
      <c r="AH110" s="9">
        <v>3.4</v>
      </c>
      <c r="AI110" s="9">
        <v>0.3</v>
      </c>
      <c r="AJ110" s="9">
        <v>0.9</v>
      </c>
      <c r="AK110" s="9">
        <v>0.02</v>
      </c>
      <c r="AL110" s="9">
        <v>0.06</v>
      </c>
      <c r="AM110" s="9">
        <v>0.67</v>
      </c>
      <c r="AN110" s="9">
        <v>0.11</v>
      </c>
      <c r="AO110" s="9" t="s">
        <v>278</v>
      </c>
      <c r="AP110" s="9">
        <v>0.52</v>
      </c>
      <c r="AQ110" s="9">
        <v>88.8</v>
      </c>
      <c r="AR110" s="9">
        <v>32.299999999999997</v>
      </c>
      <c r="AS110" s="9">
        <v>72.3</v>
      </c>
      <c r="AT110" s="9">
        <v>0.45</v>
      </c>
      <c r="AU110" s="9">
        <v>7.7</v>
      </c>
      <c r="AV110" s="9">
        <v>25.9</v>
      </c>
      <c r="AW110" s="9">
        <v>4.7</v>
      </c>
      <c r="AX110" s="9" t="s">
        <v>274</v>
      </c>
      <c r="AY110" s="9">
        <v>0.9</v>
      </c>
      <c r="AZ110" s="9">
        <v>4.7</v>
      </c>
      <c r="BA110" s="9">
        <v>0.7</v>
      </c>
      <c r="BB110" s="9">
        <v>4.2</v>
      </c>
      <c r="BC110" s="9">
        <v>0.7</v>
      </c>
      <c r="BD110" s="9">
        <v>2.2999999999999998</v>
      </c>
      <c r="BE110" s="9">
        <v>0.3</v>
      </c>
      <c r="BF110" s="9">
        <v>1.9</v>
      </c>
      <c r="BG110" s="9">
        <v>0.3</v>
      </c>
      <c r="BH110" s="9">
        <v>0.1</v>
      </c>
      <c r="BI110" s="9" t="s">
        <v>275</v>
      </c>
      <c r="BJ110" s="9">
        <v>1.4</v>
      </c>
      <c r="BK110" s="9" t="s">
        <v>276</v>
      </c>
      <c r="BL110" s="9">
        <v>5.8</v>
      </c>
      <c r="BM110" s="9">
        <v>0.13</v>
      </c>
      <c r="BN110" s="9">
        <v>12.7</v>
      </c>
      <c r="BO110" s="9">
        <v>8.9</v>
      </c>
      <c r="BP110" s="9">
        <v>0.6</v>
      </c>
      <c r="BQ110" s="9">
        <v>50</v>
      </c>
    </row>
    <row r="111" spans="1:69" x14ac:dyDescent="0.3">
      <c r="A111" s="6">
        <f t="shared" si="2"/>
        <v>105</v>
      </c>
      <c r="B111" s="10">
        <v>687913</v>
      </c>
      <c r="C111" s="10">
        <v>846360</v>
      </c>
      <c r="D111" s="10">
        <v>379</v>
      </c>
      <c r="E111" s="10">
        <v>0.5</v>
      </c>
      <c r="F111" s="8" t="s">
        <v>105</v>
      </c>
      <c r="G111" s="9">
        <v>0.156</v>
      </c>
      <c r="H111" s="9" t="s">
        <v>273</v>
      </c>
      <c r="I111" s="9">
        <v>1.2999999999999999E-2</v>
      </c>
      <c r="J111" s="9">
        <v>6.2</v>
      </c>
      <c r="K111" s="9">
        <v>0.4</v>
      </c>
      <c r="L111" s="9">
        <v>3</v>
      </c>
      <c r="M111" s="9">
        <v>8.0000000000000002E-3</v>
      </c>
      <c r="N111" s="9">
        <v>0.15</v>
      </c>
      <c r="O111" s="9">
        <v>4.8499999999999996</v>
      </c>
      <c r="P111" s="9">
        <v>0.19</v>
      </c>
      <c r="Q111" s="9">
        <v>0.04</v>
      </c>
      <c r="R111" s="9">
        <v>0.05</v>
      </c>
      <c r="S111" s="9">
        <v>13.9</v>
      </c>
      <c r="T111" s="9">
        <v>102</v>
      </c>
      <c r="U111" s="9">
        <v>101</v>
      </c>
      <c r="V111" s="9">
        <v>345</v>
      </c>
      <c r="W111" s="9">
        <v>6.02</v>
      </c>
      <c r="X111" s="9">
        <v>9.5</v>
      </c>
      <c r="Y111" s="9">
        <v>30.5</v>
      </c>
      <c r="Z111" s="9">
        <v>21.7</v>
      </c>
      <c r="AA111" s="9">
        <v>35.799999999999997</v>
      </c>
      <c r="AB111" s="9">
        <v>13.4</v>
      </c>
      <c r="AC111" s="9">
        <v>0.1</v>
      </c>
      <c r="AD111" s="9">
        <v>1.7</v>
      </c>
      <c r="AE111" s="9">
        <v>15.5</v>
      </c>
      <c r="AF111" s="9">
        <v>14.7</v>
      </c>
      <c r="AG111" s="9">
        <v>19</v>
      </c>
      <c r="AH111" s="9">
        <v>3.4</v>
      </c>
      <c r="AI111" s="9">
        <v>0.3</v>
      </c>
      <c r="AJ111" s="9">
        <v>0.9</v>
      </c>
      <c r="AK111" s="9">
        <v>1.7000000000000001E-2</v>
      </c>
      <c r="AL111" s="9">
        <v>7.0000000000000007E-2</v>
      </c>
      <c r="AM111" s="9">
        <v>0.71</v>
      </c>
      <c r="AN111" s="9">
        <v>0.12</v>
      </c>
      <c r="AO111" s="9" t="s">
        <v>278</v>
      </c>
      <c r="AP111" s="9">
        <v>0.47</v>
      </c>
      <c r="AQ111" s="9">
        <v>89.1</v>
      </c>
      <c r="AR111" s="9">
        <v>32.799999999999997</v>
      </c>
      <c r="AS111" s="9">
        <v>73.3</v>
      </c>
      <c r="AT111" s="9">
        <v>0.21</v>
      </c>
      <c r="AU111" s="9">
        <v>7.8</v>
      </c>
      <c r="AV111" s="9">
        <v>26.5</v>
      </c>
      <c r="AW111" s="9">
        <v>5.6</v>
      </c>
      <c r="AX111" s="9" t="s">
        <v>274</v>
      </c>
      <c r="AY111" s="9">
        <v>0.9</v>
      </c>
      <c r="AZ111" s="9">
        <v>5</v>
      </c>
      <c r="BA111" s="9">
        <v>0.7</v>
      </c>
      <c r="BB111" s="9">
        <v>4.4000000000000004</v>
      </c>
      <c r="BC111" s="9">
        <v>0.8</v>
      </c>
      <c r="BD111" s="9">
        <v>2.6</v>
      </c>
      <c r="BE111" s="9">
        <v>0.3</v>
      </c>
      <c r="BF111" s="9">
        <v>2</v>
      </c>
      <c r="BG111" s="9">
        <v>0.3</v>
      </c>
      <c r="BH111" s="9">
        <v>0.1</v>
      </c>
      <c r="BI111" s="9" t="s">
        <v>275</v>
      </c>
      <c r="BJ111" s="9" t="s">
        <v>274</v>
      </c>
      <c r="BK111" s="9" t="s">
        <v>276</v>
      </c>
      <c r="BL111" s="9" t="s">
        <v>279</v>
      </c>
      <c r="BM111" s="9">
        <v>0.15</v>
      </c>
      <c r="BN111" s="9">
        <v>13.1</v>
      </c>
      <c r="BO111" s="9">
        <v>9.6</v>
      </c>
      <c r="BP111" s="9">
        <v>0.6</v>
      </c>
      <c r="BQ111" s="9">
        <v>40</v>
      </c>
    </row>
    <row r="112" spans="1:69" x14ac:dyDescent="0.3">
      <c r="A112" s="6">
        <f t="shared" si="2"/>
        <v>106</v>
      </c>
      <c r="B112" s="10">
        <v>687915</v>
      </c>
      <c r="C112" s="10">
        <v>846359</v>
      </c>
      <c r="D112" s="10">
        <v>379</v>
      </c>
      <c r="E112" s="10">
        <v>0.5</v>
      </c>
      <c r="F112" s="8" t="s">
        <v>106</v>
      </c>
      <c r="G112" s="9">
        <v>0.129</v>
      </c>
      <c r="H112" s="9" t="s">
        <v>273</v>
      </c>
      <c r="I112" s="9">
        <v>1.4E-2</v>
      </c>
      <c r="J112" s="9">
        <v>6.4</v>
      </c>
      <c r="K112" s="9">
        <v>0.4</v>
      </c>
      <c r="L112" s="9">
        <v>3</v>
      </c>
      <c r="M112" s="9">
        <v>8.0000000000000002E-3</v>
      </c>
      <c r="N112" s="9">
        <v>0.11</v>
      </c>
      <c r="O112" s="9">
        <v>4.59</v>
      </c>
      <c r="P112" s="9">
        <v>0.14000000000000001</v>
      </c>
      <c r="Q112" s="9">
        <v>0.05</v>
      </c>
      <c r="R112" s="9">
        <v>0.04</v>
      </c>
      <c r="S112" s="9">
        <v>14.2</v>
      </c>
      <c r="T112" s="9">
        <v>100</v>
      </c>
      <c r="U112" s="9">
        <v>119</v>
      </c>
      <c r="V112" s="9">
        <v>377</v>
      </c>
      <c r="W112" s="9">
        <v>5.94</v>
      </c>
      <c r="X112" s="9">
        <v>10.7</v>
      </c>
      <c r="Y112" s="9">
        <v>31.9</v>
      </c>
      <c r="Z112" s="9">
        <v>23.9</v>
      </c>
      <c r="AA112" s="9">
        <v>32.4</v>
      </c>
      <c r="AB112" s="9">
        <v>13.1</v>
      </c>
      <c r="AC112" s="9">
        <v>0.1</v>
      </c>
      <c r="AD112" s="9">
        <v>1.5</v>
      </c>
      <c r="AE112" s="9">
        <v>14.5</v>
      </c>
      <c r="AF112" s="9">
        <v>15</v>
      </c>
      <c r="AG112" s="9">
        <v>20.100000000000001</v>
      </c>
      <c r="AH112" s="9">
        <v>2.8</v>
      </c>
      <c r="AI112" s="9">
        <v>0.3</v>
      </c>
      <c r="AJ112" s="9">
        <v>1</v>
      </c>
      <c r="AK112" s="9">
        <v>2.1999999999999999E-2</v>
      </c>
      <c r="AL112" s="9">
        <v>0.06</v>
      </c>
      <c r="AM112" s="9">
        <v>0.79</v>
      </c>
      <c r="AN112" s="9">
        <v>0.13</v>
      </c>
      <c r="AO112" s="9">
        <v>0.04</v>
      </c>
      <c r="AP112" s="9">
        <v>0.54</v>
      </c>
      <c r="AQ112" s="9">
        <v>85.9</v>
      </c>
      <c r="AR112" s="9">
        <v>35.1</v>
      </c>
      <c r="AS112" s="9">
        <v>78.8</v>
      </c>
      <c r="AT112" s="9">
        <v>0.14000000000000001</v>
      </c>
      <c r="AU112" s="9">
        <v>8.1999999999999993</v>
      </c>
      <c r="AV112" s="9">
        <v>29.1</v>
      </c>
      <c r="AW112" s="9">
        <v>5.2</v>
      </c>
      <c r="AX112" s="9" t="s">
        <v>274</v>
      </c>
      <c r="AY112" s="9">
        <v>0.9</v>
      </c>
      <c r="AZ112" s="9">
        <v>5.2</v>
      </c>
      <c r="BA112" s="9">
        <v>0.8</v>
      </c>
      <c r="BB112" s="9">
        <v>4.8</v>
      </c>
      <c r="BC112" s="9">
        <v>0.9</v>
      </c>
      <c r="BD112" s="9">
        <v>2.4</v>
      </c>
      <c r="BE112" s="9">
        <v>0.3</v>
      </c>
      <c r="BF112" s="9">
        <v>2.2999999999999998</v>
      </c>
      <c r="BG112" s="9">
        <v>0.3</v>
      </c>
      <c r="BH112" s="9">
        <v>0.1</v>
      </c>
      <c r="BI112" s="9" t="s">
        <v>275</v>
      </c>
      <c r="BJ112" s="9" t="s">
        <v>274</v>
      </c>
      <c r="BK112" s="9" t="s">
        <v>276</v>
      </c>
      <c r="BL112" s="9">
        <v>1.6</v>
      </c>
      <c r="BM112" s="9">
        <v>0.14000000000000001</v>
      </c>
      <c r="BN112" s="9">
        <v>12.5</v>
      </c>
      <c r="BO112" s="9">
        <v>10</v>
      </c>
      <c r="BP112" s="9">
        <v>0.6</v>
      </c>
      <c r="BQ112" s="9">
        <v>60</v>
      </c>
    </row>
    <row r="113" spans="1:69" x14ac:dyDescent="0.3">
      <c r="A113" s="6">
        <f t="shared" si="2"/>
        <v>107</v>
      </c>
      <c r="B113" s="10">
        <v>687916</v>
      </c>
      <c r="C113" s="10">
        <v>846359</v>
      </c>
      <c r="D113" s="10">
        <v>379</v>
      </c>
      <c r="E113" s="10">
        <v>0.5</v>
      </c>
      <c r="F113" s="8" t="s">
        <v>107</v>
      </c>
      <c r="G113" s="9">
        <v>0.13500000000000001</v>
      </c>
      <c r="H113" s="9" t="s">
        <v>273</v>
      </c>
      <c r="I113" s="9">
        <v>1.7999999999999999E-2</v>
      </c>
      <c r="J113" s="9">
        <v>6.7</v>
      </c>
      <c r="K113" s="9">
        <v>0.5</v>
      </c>
      <c r="L113" s="9">
        <v>3</v>
      </c>
      <c r="M113" s="9">
        <v>8.0000000000000002E-3</v>
      </c>
      <c r="N113" s="9">
        <v>0.12</v>
      </c>
      <c r="O113" s="9">
        <v>4.8499999999999996</v>
      </c>
      <c r="P113" s="9">
        <v>0.16</v>
      </c>
      <c r="Q113" s="9">
        <v>0.05</v>
      </c>
      <c r="R113" s="9">
        <v>0.03</v>
      </c>
      <c r="S113" s="9">
        <v>15.6</v>
      </c>
      <c r="T113" s="9">
        <v>108</v>
      </c>
      <c r="U113" s="9">
        <v>113</v>
      </c>
      <c r="V113" s="9">
        <v>339</v>
      </c>
      <c r="W113" s="9">
        <v>6.3</v>
      </c>
      <c r="X113" s="9">
        <v>9.6</v>
      </c>
      <c r="Y113" s="9">
        <v>34.299999999999997</v>
      </c>
      <c r="Z113" s="9">
        <v>22.8</v>
      </c>
      <c r="AA113" s="9">
        <v>33.6</v>
      </c>
      <c r="AB113" s="9">
        <v>13.7</v>
      </c>
      <c r="AC113" s="9">
        <v>0.1</v>
      </c>
      <c r="AD113" s="9">
        <v>1.6</v>
      </c>
      <c r="AE113" s="9">
        <v>13.9</v>
      </c>
      <c r="AF113" s="9">
        <v>19.600000000000001</v>
      </c>
      <c r="AG113" s="9">
        <v>21.8</v>
      </c>
      <c r="AH113" s="9">
        <v>2.9</v>
      </c>
      <c r="AI113" s="9">
        <v>0.2</v>
      </c>
      <c r="AJ113" s="9">
        <v>0.77</v>
      </c>
      <c r="AK113" s="9">
        <v>1.6E-2</v>
      </c>
      <c r="AL113" s="9">
        <v>0.09</v>
      </c>
      <c r="AM113" s="9">
        <v>0.73</v>
      </c>
      <c r="AN113" s="9">
        <v>0.11</v>
      </c>
      <c r="AO113" s="9" t="s">
        <v>278</v>
      </c>
      <c r="AP113" s="9">
        <v>0.5</v>
      </c>
      <c r="AQ113" s="9">
        <v>98.2</v>
      </c>
      <c r="AR113" s="9">
        <v>39.299999999999997</v>
      </c>
      <c r="AS113" s="9">
        <v>93.9</v>
      </c>
      <c r="AT113" s="9">
        <v>0.08</v>
      </c>
      <c r="AU113" s="9">
        <v>9.4</v>
      </c>
      <c r="AV113" s="9">
        <v>32.299999999999997</v>
      </c>
      <c r="AW113" s="9">
        <v>5.9</v>
      </c>
      <c r="AX113" s="9" t="s">
        <v>274</v>
      </c>
      <c r="AY113" s="9">
        <v>1.1000000000000001</v>
      </c>
      <c r="AZ113" s="9">
        <v>5.6</v>
      </c>
      <c r="BA113" s="9">
        <v>0.8</v>
      </c>
      <c r="BB113" s="9">
        <v>5</v>
      </c>
      <c r="BC113" s="9">
        <v>0.9</v>
      </c>
      <c r="BD113" s="9">
        <v>2.7</v>
      </c>
      <c r="BE113" s="9">
        <v>0.3</v>
      </c>
      <c r="BF113" s="9">
        <v>2.2999999999999998</v>
      </c>
      <c r="BG113" s="9">
        <v>0.3</v>
      </c>
      <c r="BH113" s="9">
        <v>0.1</v>
      </c>
      <c r="BI113" s="9" t="s">
        <v>275</v>
      </c>
      <c r="BJ113" s="9" t="s">
        <v>274</v>
      </c>
      <c r="BK113" s="9" t="s">
        <v>276</v>
      </c>
      <c r="BL113" s="9">
        <v>1.3</v>
      </c>
      <c r="BM113" s="9">
        <v>0.14000000000000001</v>
      </c>
      <c r="BN113" s="9">
        <v>13.4</v>
      </c>
      <c r="BO113" s="9">
        <v>11.2</v>
      </c>
      <c r="BP113" s="9">
        <v>0.7</v>
      </c>
      <c r="BQ113" s="9">
        <v>50</v>
      </c>
    </row>
    <row r="114" spans="1:69" x14ac:dyDescent="0.3">
      <c r="A114" s="6">
        <f t="shared" si="2"/>
        <v>108</v>
      </c>
      <c r="B114" s="10">
        <v>687917</v>
      </c>
      <c r="C114" s="10">
        <v>846358</v>
      </c>
      <c r="D114" s="10">
        <v>379</v>
      </c>
      <c r="E114" s="10">
        <v>0.5</v>
      </c>
      <c r="F114" s="8" t="s">
        <v>108</v>
      </c>
      <c r="G114" s="9">
        <v>0.129</v>
      </c>
      <c r="H114" s="9" t="s">
        <v>273</v>
      </c>
      <c r="I114" s="9">
        <v>1.4999999999999999E-2</v>
      </c>
      <c r="J114" s="9">
        <v>6.6</v>
      </c>
      <c r="K114" s="9">
        <v>0.4</v>
      </c>
      <c r="L114" s="9">
        <v>3</v>
      </c>
      <c r="M114" s="9">
        <v>8.0000000000000002E-3</v>
      </c>
      <c r="N114" s="9">
        <v>0.14000000000000001</v>
      </c>
      <c r="O114" s="9">
        <v>4.71</v>
      </c>
      <c r="P114" s="9">
        <v>0.19</v>
      </c>
      <c r="Q114" s="9">
        <v>0.04</v>
      </c>
      <c r="R114" s="9">
        <v>0.04</v>
      </c>
      <c r="S114" s="9">
        <v>14.5</v>
      </c>
      <c r="T114" s="9">
        <v>105</v>
      </c>
      <c r="U114" s="9">
        <v>119</v>
      </c>
      <c r="V114" s="9">
        <v>343</v>
      </c>
      <c r="W114" s="9">
        <v>6.11</v>
      </c>
      <c r="X114" s="9">
        <v>9.5</v>
      </c>
      <c r="Y114" s="9">
        <v>29.5</v>
      </c>
      <c r="Z114" s="9">
        <v>26.4</v>
      </c>
      <c r="AA114" s="9">
        <v>33.799999999999997</v>
      </c>
      <c r="AB114" s="9">
        <v>13.8</v>
      </c>
      <c r="AC114" s="9">
        <v>0.1</v>
      </c>
      <c r="AD114" s="9">
        <v>1.4</v>
      </c>
      <c r="AE114" s="9">
        <v>15.5</v>
      </c>
      <c r="AF114" s="9">
        <v>19.3</v>
      </c>
      <c r="AG114" s="9">
        <v>21.4</v>
      </c>
      <c r="AH114" s="9">
        <v>3.3</v>
      </c>
      <c r="AI114" s="9">
        <v>0.2</v>
      </c>
      <c r="AJ114" s="9">
        <v>0.87</v>
      </c>
      <c r="AK114" s="9">
        <v>2.1000000000000001E-2</v>
      </c>
      <c r="AL114" s="9">
        <v>0.06</v>
      </c>
      <c r="AM114" s="9">
        <v>0.77</v>
      </c>
      <c r="AN114" s="9">
        <v>0.11</v>
      </c>
      <c r="AO114" s="9">
        <v>0.06</v>
      </c>
      <c r="AP114" s="9">
        <v>0.51</v>
      </c>
      <c r="AQ114" s="9">
        <v>95.6</v>
      </c>
      <c r="AR114" s="9">
        <v>37.200000000000003</v>
      </c>
      <c r="AS114" s="9">
        <v>87.4</v>
      </c>
      <c r="AT114" s="9">
        <v>0.15</v>
      </c>
      <c r="AU114" s="9">
        <v>8.9</v>
      </c>
      <c r="AV114" s="9">
        <v>31.3</v>
      </c>
      <c r="AW114" s="9">
        <v>5.7</v>
      </c>
      <c r="AX114" s="9" t="s">
        <v>274</v>
      </c>
      <c r="AY114" s="9">
        <v>1</v>
      </c>
      <c r="AZ114" s="9">
        <v>5.7</v>
      </c>
      <c r="BA114" s="9">
        <v>0.9</v>
      </c>
      <c r="BB114" s="9">
        <v>4.9000000000000004</v>
      </c>
      <c r="BC114" s="9">
        <v>0.8</v>
      </c>
      <c r="BD114" s="9">
        <v>2.7</v>
      </c>
      <c r="BE114" s="9">
        <v>0.3</v>
      </c>
      <c r="BF114" s="9">
        <v>2.2999999999999998</v>
      </c>
      <c r="BG114" s="9">
        <v>0.3</v>
      </c>
      <c r="BH114" s="9">
        <v>0.1</v>
      </c>
      <c r="BI114" s="9" t="s">
        <v>275</v>
      </c>
      <c r="BJ114" s="9">
        <v>0.3</v>
      </c>
      <c r="BK114" s="9" t="s">
        <v>276</v>
      </c>
      <c r="BL114" s="9">
        <v>1.2</v>
      </c>
      <c r="BM114" s="9">
        <v>0.15</v>
      </c>
      <c r="BN114" s="9">
        <v>14.7</v>
      </c>
      <c r="BO114" s="9">
        <v>9.5</v>
      </c>
      <c r="BP114" s="9">
        <v>0.6</v>
      </c>
      <c r="BQ114" s="9">
        <v>90</v>
      </c>
    </row>
    <row r="115" spans="1:69" x14ac:dyDescent="0.3">
      <c r="A115" s="6">
        <f t="shared" si="2"/>
        <v>109</v>
      </c>
      <c r="B115" s="10">
        <v>687918</v>
      </c>
      <c r="C115" s="10">
        <v>846358</v>
      </c>
      <c r="D115" s="10">
        <v>379</v>
      </c>
      <c r="E115" s="10">
        <v>0.5</v>
      </c>
      <c r="F115" s="8" t="s">
        <v>110</v>
      </c>
      <c r="G115" s="9">
        <v>5.1999999999999998E-2</v>
      </c>
      <c r="H115" s="9" t="s">
        <v>273</v>
      </c>
      <c r="I115" s="9">
        <v>5.7000000000000002E-2</v>
      </c>
      <c r="J115" s="9">
        <v>12.3</v>
      </c>
      <c r="K115" s="9">
        <v>0.8</v>
      </c>
      <c r="L115" s="9">
        <v>3</v>
      </c>
      <c r="M115" s="9">
        <v>2.8000000000000001E-2</v>
      </c>
      <c r="N115" s="9">
        <v>0.12</v>
      </c>
      <c r="O115" s="9">
        <v>6.04</v>
      </c>
      <c r="P115" s="9">
        <v>0.3</v>
      </c>
      <c r="Q115" s="9">
        <v>0.16</v>
      </c>
      <c r="R115" s="9">
        <v>0.08</v>
      </c>
      <c r="S115" s="9">
        <v>12.5</v>
      </c>
      <c r="T115" s="9">
        <v>94</v>
      </c>
      <c r="U115" s="9">
        <v>72</v>
      </c>
      <c r="V115" s="9">
        <v>247</v>
      </c>
      <c r="W115" s="9">
        <v>5.33</v>
      </c>
      <c r="X115" s="9">
        <v>11</v>
      </c>
      <c r="Y115" s="9">
        <v>30.1</v>
      </c>
      <c r="Z115" s="9">
        <v>36.200000000000003</v>
      </c>
      <c r="AA115" s="9">
        <v>81.400000000000006</v>
      </c>
      <c r="AB115" s="9">
        <v>16.899999999999999</v>
      </c>
      <c r="AC115" s="9">
        <v>0.1</v>
      </c>
      <c r="AD115" s="9">
        <v>9.8000000000000007</v>
      </c>
      <c r="AE115" s="9">
        <v>31.4</v>
      </c>
      <c r="AF115" s="9">
        <v>18.8</v>
      </c>
      <c r="AG115" s="9">
        <v>10.5</v>
      </c>
      <c r="AH115" s="9">
        <v>6.9</v>
      </c>
      <c r="AI115" s="9">
        <v>0.7</v>
      </c>
      <c r="AJ115" s="9">
        <v>1.5</v>
      </c>
      <c r="AK115" s="9">
        <v>0.11799999999999999</v>
      </c>
      <c r="AL115" s="9">
        <v>7.0000000000000007E-2</v>
      </c>
      <c r="AM115" s="9">
        <v>2.27</v>
      </c>
      <c r="AN115" s="9">
        <v>0.28000000000000003</v>
      </c>
      <c r="AO115" s="9">
        <v>0.05</v>
      </c>
      <c r="AP115" s="9">
        <v>2.06</v>
      </c>
      <c r="AQ115" s="9">
        <v>157</v>
      </c>
      <c r="AR115" s="9">
        <v>31.5</v>
      </c>
      <c r="AS115" s="9">
        <v>100</v>
      </c>
      <c r="AT115" s="9">
        <v>0.76</v>
      </c>
      <c r="AU115" s="9">
        <v>7.3</v>
      </c>
      <c r="AV115" s="9">
        <v>24.6</v>
      </c>
      <c r="AW115" s="9">
        <v>4.5999999999999996</v>
      </c>
      <c r="AX115" s="9" t="s">
        <v>274</v>
      </c>
      <c r="AY115" s="9">
        <v>0.8</v>
      </c>
      <c r="AZ115" s="9">
        <v>3.9</v>
      </c>
      <c r="BA115" s="9">
        <v>0.5</v>
      </c>
      <c r="BB115" s="9">
        <v>2.5</v>
      </c>
      <c r="BC115" s="9">
        <v>0.4</v>
      </c>
      <c r="BD115" s="9">
        <v>1.1000000000000001</v>
      </c>
      <c r="BE115" s="9">
        <v>0.2</v>
      </c>
      <c r="BF115" s="9">
        <v>1.1000000000000001</v>
      </c>
      <c r="BG115" s="9">
        <v>0.1</v>
      </c>
      <c r="BH115" s="9">
        <v>0.2</v>
      </c>
      <c r="BI115" s="9" t="s">
        <v>275</v>
      </c>
      <c r="BJ115" s="9">
        <v>1</v>
      </c>
      <c r="BK115" s="9" t="s">
        <v>276</v>
      </c>
      <c r="BL115" s="9">
        <v>0.6</v>
      </c>
      <c r="BM115" s="9">
        <v>0.26</v>
      </c>
      <c r="BN115" s="9">
        <v>38.6</v>
      </c>
      <c r="BO115" s="9">
        <v>13.4</v>
      </c>
      <c r="BP115" s="9">
        <v>1.5</v>
      </c>
      <c r="BQ115" s="9">
        <v>100</v>
      </c>
    </row>
    <row r="116" spans="1:69" x14ac:dyDescent="0.3">
      <c r="A116" s="6">
        <f t="shared" si="2"/>
        <v>110</v>
      </c>
      <c r="B116" s="10">
        <v>687316</v>
      </c>
      <c r="C116" s="10">
        <v>846238</v>
      </c>
      <c r="D116" s="10">
        <v>371</v>
      </c>
      <c r="E116" s="10">
        <v>0.5</v>
      </c>
      <c r="F116" s="8" t="s">
        <v>111</v>
      </c>
      <c r="G116" s="9">
        <v>8.3000000000000004E-2</v>
      </c>
      <c r="H116" s="9" t="s">
        <v>273</v>
      </c>
      <c r="I116" s="9">
        <v>1.7000000000000001E-2</v>
      </c>
      <c r="J116" s="9">
        <v>9.1</v>
      </c>
      <c r="K116" s="9">
        <v>0.4</v>
      </c>
      <c r="L116" s="9">
        <v>3</v>
      </c>
      <c r="M116" s="9">
        <v>7.0000000000000001E-3</v>
      </c>
      <c r="N116" s="9">
        <v>0.06</v>
      </c>
      <c r="O116" s="9">
        <v>5.0199999999999996</v>
      </c>
      <c r="P116" s="9">
        <v>7.0000000000000007E-2</v>
      </c>
      <c r="Q116" s="9">
        <v>0.1</v>
      </c>
      <c r="R116" s="9">
        <v>0.04</v>
      </c>
      <c r="S116" s="9">
        <v>13.1</v>
      </c>
      <c r="T116" s="9">
        <v>92</v>
      </c>
      <c r="U116" s="9">
        <v>67</v>
      </c>
      <c r="V116" s="9">
        <v>212</v>
      </c>
      <c r="W116" s="9">
        <v>4.57</v>
      </c>
      <c r="X116" s="9">
        <v>7.5</v>
      </c>
      <c r="Y116" s="9">
        <v>28.7</v>
      </c>
      <c r="Z116" s="9">
        <v>21.8</v>
      </c>
      <c r="AA116" s="9">
        <v>29.1</v>
      </c>
      <c r="AB116" s="9">
        <v>16.100000000000001</v>
      </c>
      <c r="AC116" s="9" t="s">
        <v>274</v>
      </c>
      <c r="AD116" s="9">
        <v>1.3</v>
      </c>
      <c r="AE116" s="9">
        <v>12.9</v>
      </c>
      <c r="AF116" s="9">
        <v>9.9</v>
      </c>
      <c r="AG116" s="9">
        <v>18.899999999999999</v>
      </c>
      <c r="AH116" s="9">
        <v>5.7</v>
      </c>
      <c r="AI116" s="9" t="s">
        <v>274</v>
      </c>
      <c r="AJ116" s="9">
        <v>1</v>
      </c>
      <c r="AK116" s="9">
        <v>0.01</v>
      </c>
      <c r="AL116" s="9">
        <v>0.06</v>
      </c>
      <c r="AM116" s="9">
        <v>1.23</v>
      </c>
      <c r="AN116" s="9">
        <v>0.1</v>
      </c>
      <c r="AO116" s="9" t="s">
        <v>278</v>
      </c>
      <c r="AP116" s="9">
        <v>1.29</v>
      </c>
      <c r="AQ116" s="9">
        <v>45.2</v>
      </c>
      <c r="AR116" s="9">
        <v>30.5</v>
      </c>
      <c r="AS116" s="9">
        <v>94.8</v>
      </c>
      <c r="AT116" s="9">
        <v>0.28000000000000003</v>
      </c>
      <c r="AU116" s="9">
        <v>8.4</v>
      </c>
      <c r="AV116" s="9">
        <v>30.8</v>
      </c>
      <c r="AW116" s="9">
        <v>5</v>
      </c>
      <c r="AX116" s="9" t="s">
        <v>274</v>
      </c>
      <c r="AY116" s="9">
        <v>1.2</v>
      </c>
      <c r="AZ116" s="9">
        <v>5.4</v>
      </c>
      <c r="BA116" s="9">
        <v>0.8</v>
      </c>
      <c r="BB116" s="9">
        <v>4.5999999999999996</v>
      </c>
      <c r="BC116" s="9">
        <v>0.9</v>
      </c>
      <c r="BD116" s="9">
        <v>2.7</v>
      </c>
      <c r="BE116" s="9">
        <v>0.3</v>
      </c>
      <c r="BF116" s="9">
        <v>2.5</v>
      </c>
      <c r="BG116" s="9">
        <v>0.3</v>
      </c>
      <c r="BH116" s="9">
        <v>0.2</v>
      </c>
      <c r="BI116" s="9" t="s">
        <v>275</v>
      </c>
      <c r="BJ116" s="9">
        <v>1</v>
      </c>
      <c r="BK116" s="9" t="s">
        <v>276</v>
      </c>
      <c r="BL116" s="9" t="s">
        <v>279</v>
      </c>
      <c r="BM116" s="9">
        <v>0.14000000000000001</v>
      </c>
      <c r="BN116" s="9">
        <v>12.7</v>
      </c>
      <c r="BO116" s="9">
        <v>10</v>
      </c>
      <c r="BP116" s="9">
        <v>0.9</v>
      </c>
      <c r="BQ116" s="9">
        <v>60</v>
      </c>
    </row>
    <row r="117" spans="1:69" x14ac:dyDescent="0.3">
      <c r="A117" s="6">
        <f t="shared" si="2"/>
        <v>111</v>
      </c>
      <c r="B117" s="10">
        <v>687319</v>
      </c>
      <c r="C117" s="10">
        <v>846238</v>
      </c>
      <c r="D117" s="10">
        <v>371</v>
      </c>
      <c r="E117" s="10">
        <v>0.5</v>
      </c>
      <c r="F117" s="8" t="s">
        <v>112</v>
      </c>
      <c r="G117" s="9">
        <v>9.7000000000000003E-2</v>
      </c>
      <c r="H117" s="9" t="s">
        <v>273</v>
      </c>
      <c r="I117" s="9">
        <v>1.4999999999999999E-2</v>
      </c>
      <c r="J117" s="9">
        <v>9</v>
      </c>
      <c r="K117" s="9">
        <v>0.4</v>
      </c>
      <c r="L117" s="9">
        <v>3</v>
      </c>
      <c r="M117" s="9">
        <v>8.0000000000000002E-3</v>
      </c>
      <c r="N117" s="9">
        <v>0.05</v>
      </c>
      <c r="O117" s="9">
        <v>4.7699999999999996</v>
      </c>
      <c r="P117" s="9">
        <v>7.0000000000000007E-2</v>
      </c>
      <c r="Q117" s="9">
        <v>0.09</v>
      </c>
      <c r="R117" s="9">
        <v>0.04</v>
      </c>
      <c r="S117" s="9">
        <v>12</v>
      </c>
      <c r="T117" s="9">
        <v>84</v>
      </c>
      <c r="U117" s="9">
        <v>67</v>
      </c>
      <c r="V117" s="9">
        <v>213</v>
      </c>
      <c r="W117" s="9">
        <v>4.16</v>
      </c>
      <c r="X117" s="9">
        <v>7.3</v>
      </c>
      <c r="Y117" s="9">
        <v>27.8</v>
      </c>
      <c r="Z117" s="9">
        <v>19.899999999999999</v>
      </c>
      <c r="AA117" s="9">
        <v>22.3</v>
      </c>
      <c r="AB117" s="9">
        <v>15</v>
      </c>
      <c r="AC117" s="9">
        <v>0.1</v>
      </c>
      <c r="AD117" s="9">
        <v>0.7</v>
      </c>
      <c r="AE117" s="9">
        <v>12.2</v>
      </c>
      <c r="AF117" s="9">
        <v>9.5</v>
      </c>
      <c r="AG117" s="9">
        <v>14.8</v>
      </c>
      <c r="AH117" s="9">
        <v>4.8</v>
      </c>
      <c r="AI117" s="9">
        <v>0.1</v>
      </c>
      <c r="AJ117" s="9">
        <v>1.02</v>
      </c>
      <c r="AK117" s="9">
        <v>1.0999999999999999E-2</v>
      </c>
      <c r="AL117" s="9">
        <v>0.06</v>
      </c>
      <c r="AM117" s="9">
        <v>1.1399999999999999</v>
      </c>
      <c r="AN117" s="9">
        <v>0.11</v>
      </c>
      <c r="AO117" s="9" t="s">
        <v>278</v>
      </c>
      <c r="AP117" s="9">
        <v>1.29</v>
      </c>
      <c r="AQ117" s="9">
        <v>45.7</v>
      </c>
      <c r="AR117" s="9">
        <v>27.2</v>
      </c>
      <c r="AS117" s="9">
        <v>92.4</v>
      </c>
      <c r="AT117" s="9">
        <v>0.09</v>
      </c>
      <c r="AU117" s="9">
        <v>7.2</v>
      </c>
      <c r="AV117" s="9">
        <v>25.2</v>
      </c>
      <c r="AW117" s="9">
        <v>5.2</v>
      </c>
      <c r="AX117" s="9" t="s">
        <v>274</v>
      </c>
      <c r="AY117" s="9">
        <v>0.9</v>
      </c>
      <c r="AZ117" s="9">
        <v>4.2</v>
      </c>
      <c r="BA117" s="9">
        <v>0.6</v>
      </c>
      <c r="BB117" s="9">
        <v>3.6</v>
      </c>
      <c r="BC117" s="9">
        <v>0.6</v>
      </c>
      <c r="BD117" s="9">
        <v>2</v>
      </c>
      <c r="BE117" s="9">
        <v>0.3</v>
      </c>
      <c r="BF117" s="9">
        <v>1.9</v>
      </c>
      <c r="BG117" s="9">
        <v>0.2</v>
      </c>
      <c r="BH117" s="9">
        <v>0.1</v>
      </c>
      <c r="BI117" s="9" t="s">
        <v>275</v>
      </c>
      <c r="BJ117" s="9" t="s">
        <v>274</v>
      </c>
      <c r="BK117" s="9" t="s">
        <v>276</v>
      </c>
      <c r="BL117" s="9" t="s">
        <v>279</v>
      </c>
      <c r="BM117" s="9">
        <v>0.14000000000000001</v>
      </c>
      <c r="BN117" s="9">
        <v>11.8</v>
      </c>
      <c r="BO117" s="9">
        <v>9.6</v>
      </c>
      <c r="BP117" s="9">
        <v>0.9</v>
      </c>
      <c r="BQ117" s="9">
        <v>40</v>
      </c>
    </row>
    <row r="118" spans="1:69" x14ac:dyDescent="0.3">
      <c r="A118" s="6">
        <f t="shared" si="2"/>
        <v>112</v>
      </c>
      <c r="B118" s="10">
        <v>687320</v>
      </c>
      <c r="C118" s="10">
        <v>846238</v>
      </c>
      <c r="D118" s="10">
        <v>371</v>
      </c>
      <c r="E118" s="10">
        <v>0.5</v>
      </c>
      <c r="F118" s="8" t="s">
        <v>113</v>
      </c>
      <c r="G118" s="9">
        <v>0.10199999999999999</v>
      </c>
      <c r="H118" s="9" t="s">
        <v>273</v>
      </c>
      <c r="I118" s="9">
        <v>1.6E-2</v>
      </c>
      <c r="J118" s="9">
        <v>10.1</v>
      </c>
      <c r="K118" s="9">
        <v>0.5</v>
      </c>
      <c r="L118" s="9">
        <v>3</v>
      </c>
      <c r="M118" s="9">
        <v>8.0000000000000002E-3</v>
      </c>
      <c r="N118" s="9">
        <v>0.06</v>
      </c>
      <c r="O118" s="9">
        <v>5.5</v>
      </c>
      <c r="P118" s="9">
        <v>0.09</v>
      </c>
      <c r="Q118" s="9">
        <v>0.1</v>
      </c>
      <c r="R118" s="9">
        <v>0.04</v>
      </c>
      <c r="S118" s="9">
        <v>13.4</v>
      </c>
      <c r="T118" s="9">
        <v>95</v>
      </c>
      <c r="U118" s="9">
        <v>80</v>
      </c>
      <c r="V118" s="9">
        <v>236</v>
      </c>
      <c r="W118" s="9">
        <v>4.6900000000000004</v>
      </c>
      <c r="X118" s="9">
        <v>8.1999999999999993</v>
      </c>
      <c r="Y118" s="9">
        <v>33.1</v>
      </c>
      <c r="Z118" s="9">
        <v>24.5</v>
      </c>
      <c r="AA118" s="9">
        <v>29</v>
      </c>
      <c r="AB118" s="9">
        <v>17.2</v>
      </c>
      <c r="AC118" s="9">
        <v>0.2</v>
      </c>
      <c r="AD118" s="9">
        <v>1.2</v>
      </c>
      <c r="AE118" s="9">
        <v>13.6</v>
      </c>
      <c r="AF118" s="9">
        <v>10.7</v>
      </c>
      <c r="AG118" s="9">
        <v>19</v>
      </c>
      <c r="AH118" s="9">
        <v>6.1</v>
      </c>
      <c r="AI118" s="9" t="s">
        <v>274</v>
      </c>
      <c r="AJ118" s="9">
        <v>1.57</v>
      </c>
      <c r="AK118" s="9">
        <v>1.0999999999999999E-2</v>
      </c>
      <c r="AL118" s="9">
        <v>0.08</v>
      </c>
      <c r="AM118" s="9">
        <v>1.33</v>
      </c>
      <c r="AN118" s="9">
        <v>0.13</v>
      </c>
      <c r="AO118" s="9" t="s">
        <v>278</v>
      </c>
      <c r="AP118" s="9">
        <v>1.36</v>
      </c>
      <c r="AQ118" s="9">
        <v>49.9</v>
      </c>
      <c r="AR118" s="9">
        <v>31.6</v>
      </c>
      <c r="AS118" s="9">
        <v>106</v>
      </c>
      <c r="AT118" s="9">
        <v>0.04</v>
      </c>
      <c r="AU118" s="9">
        <v>8.4</v>
      </c>
      <c r="AV118" s="9">
        <v>30.6</v>
      </c>
      <c r="AW118" s="9">
        <v>5.4</v>
      </c>
      <c r="AX118" s="9" t="s">
        <v>274</v>
      </c>
      <c r="AY118" s="9">
        <v>1.1000000000000001</v>
      </c>
      <c r="AZ118" s="9">
        <v>5.2</v>
      </c>
      <c r="BA118" s="9">
        <v>0.7</v>
      </c>
      <c r="BB118" s="9">
        <v>4.5</v>
      </c>
      <c r="BC118" s="9">
        <v>0.8</v>
      </c>
      <c r="BD118" s="9">
        <v>2.5</v>
      </c>
      <c r="BE118" s="9">
        <v>0.3</v>
      </c>
      <c r="BF118" s="9">
        <v>2.2999999999999998</v>
      </c>
      <c r="BG118" s="9">
        <v>0.3</v>
      </c>
      <c r="BH118" s="9">
        <v>0.2</v>
      </c>
      <c r="BI118" s="9" t="s">
        <v>275</v>
      </c>
      <c r="BJ118" s="9" t="s">
        <v>274</v>
      </c>
      <c r="BK118" s="9" t="s">
        <v>276</v>
      </c>
      <c r="BL118" s="9">
        <v>1.4</v>
      </c>
      <c r="BM118" s="9">
        <v>0.15</v>
      </c>
      <c r="BN118" s="9">
        <v>12.6</v>
      </c>
      <c r="BO118" s="9">
        <v>10.5</v>
      </c>
      <c r="BP118" s="9">
        <v>1</v>
      </c>
      <c r="BQ118" s="9">
        <v>30</v>
      </c>
    </row>
    <row r="119" spans="1:69" x14ac:dyDescent="0.3">
      <c r="A119" s="6">
        <f t="shared" si="2"/>
        <v>113</v>
      </c>
      <c r="B119" s="10">
        <v>687322</v>
      </c>
      <c r="C119" s="10">
        <v>846238</v>
      </c>
      <c r="D119" s="10">
        <v>371</v>
      </c>
      <c r="E119" s="10">
        <v>0.5</v>
      </c>
      <c r="F119" s="8" t="s">
        <v>127</v>
      </c>
      <c r="G119" s="9">
        <v>9.9000000000000005E-2</v>
      </c>
      <c r="H119" s="9" t="s">
        <v>273</v>
      </c>
      <c r="I119" s="9">
        <v>1.4999999999999999E-2</v>
      </c>
      <c r="J119" s="9">
        <v>10.1</v>
      </c>
      <c r="K119" s="9">
        <v>0.5</v>
      </c>
      <c r="L119" s="9">
        <v>3</v>
      </c>
      <c r="M119" s="9">
        <v>8.0000000000000002E-3</v>
      </c>
      <c r="N119" s="9">
        <v>0.06</v>
      </c>
      <c r="O119" s="9">
        <v>5.46</v>
      </c>
      <c r="P119" s="9">
        <v>0.08</v>
      </c>
      <c r="Q119" s="9">
        <v>0.1</v>
      </c>
      <c r="R119" s="9">
        <v>0.04</v>
      </c>
      <c r="S119" s="9">
        <v>13</v>
      </c>
      <c r="T119" s="9">
        <v>97</v>
      </c>
      <c r="U119" s="9">
        <v>86</v>
      </c>
      <c r="V119" s="9">
        <v>222</v>
      </c>
      <c r="W119" s="9">
        <v>4.82</v>
      </c>
      <c r="X119" s="9">
        <v>7.7</v>
      </c>
      <c r="Y119" s="9">
        <v>31.9</v>
      </c>
      <c r="Z119" s="9">
        <v>23.8</v>
      </c>
      <c r="AA119" s="9">
        <v>26.7</v>
      </c>
      <c r="AB119" s="9">
        <v>17.2</v>
      </c>
      <c r="AC119" s="9">
        <v>0.2</v>
      </c>
      <c r="AD119" s="9">
        <v>1.1000000000000001</v>
      </c>
      <c r="AE119" s="9">
        <v>13.4</v>
      </c>
      <c r="AF119" s="9">
        <v>10.3</v>
      </c>
      <c r="AG119" s="9">
        <v>18.600000000000001</v>
      </c>
      <c r="AH119" s="9">
        <v>5.6</v>
      </c>
      <c r="AI119" s="9" t="s">
        <v>274</v>
      </c>
      <c r="AJ119" s="9">
        <v>1.42</v>
      </c>
      <c r="AK119" s="9">
        <v>1.0999999999999999E-2</v>
      </c>
      <c r="AL119" s="9">
        <v>0.09</v>
      </c>
      <c r="AM119" s="9">
        <v>1.24</v>
      </c>
      <c r="AN119" s="9">
        <v>0.09</v>
      </c>
      <c r="AO119" s="9">
        <v>0.02</v>
      </c>
      <c r="AP119" s="9">
        <v>1.41</v>
      </c>
      <c r="AQ119" s="9">
        <v>50</v>
      </c>
      <c r="AR119" s="9">
        <v>31.5</v>
      </c>
      <c r="AS119" s="9">
        <v>106</v>
      </c>
      <c r="AT119" s="9">
        <v>0.11</v>
      </c>
      <c r="AU119" s="9">
        <v>8.1</v>
      </c>
      <c r="AV119" s="9">
        <v>29.5</v>
      </c>
      <c r="AW119" s="9">
        <v>5.6</v>
      </c>
      <c r="AX119" s="9" t="s">
        <v>274</v>
      </c>
      <c r="AY119" s="9">
        <v>1.1000000000000001</v>
      </c>
      <c r="AZ119" s="9">
        <v>5</v>
      </c>
      <c r="BA119" s="9">
        <v>0.8</v>
      </c>
      <c r="BB119" s="9">
        <v>4.4000000000000004</v>
      </c>
      <c r="BC119" s="9">
        <v>0.8</v>
      </c>
      <c r="BD119" s="9">
        <v>2.4</v>
      </c>
      <c r="BE119" s="9">
        <v>0.3</v>
      </c>
      <c r="BF119" s="9">
        <v>2.2999999999999998</v>
      </c>
      <c r="BG119" s="9">
        <v>0.3</v>
      </c>
      <c r="BH119" s="9">
        <v>0.2</v>
      </c>
      <c r="BI119" s="9" t="s">
        <v>275</v>
      </c>
      <c r="BJ119" s="9" t="s">
        <v>274</v>
      </c>
      <c r="BK119" s="9" t="s">
        <v>276</v>
      </c>
      <c r="BL119" s="9">
        <v>3.1</v>
      </c>
      <c r="BM119" s="9">
        <v>0.15</v>
      </c>
      <c r="BN119" s="9">
        <v>12.6</v>
      </c>
      <c r="BO119" s="9">
        <v>10.5</v>
      </c>
      <c r="BP119" s="9">
        <v>1</v>
      </c>
      <c r="BQ119" s="9">
        <v>40</v>
      </c>
    </row>
    <row r="120" spans="1:69" x14ac:dyDescent="0.3">
      <c r="A120" s="6">
        <f t="shared" si="2"/>
        <v>114</v>
      </c>
      <c r="B120" s="10">
        <v>687323</v>
      </c>
      <c r="C120" s="10">
        <v>846238</v>
      </c>
      <c r="D120" s="10">
        <v>371</v>
      </c>
      <c r="E120" s="10">
        <v>0.5</v>
      </c>
      <c r="F120" s="8" t="s">
        <v>114</v>
      </c>
      <c r="G120" s="9">
        <v>6.2E-2</v>
      </c>
      <c r="H120" s="9" t="s">
        <v>273</v>
      </c>
      <c r="I120" s="9">
        <v>5.0000000000000001E-3</v>
      </c>
      <c r="J120" s="9">
        <v>3.7</v>
      </c>
      <c r="K120" s="9">
        <v>0.1</v>
      </c>
      <c r="L120" s="9">
        <v>3</v>
      </c>
      <c r="M120" s="9">
        <v>6.0000000000000001E-3</v>
      </c>
      <c r="N120" s="9">
        <v>0.02</v>
      </c>
      <c r="O120" s="9">
        <v>2.14</v>
      </c>
      <c r="P120" s="9">
        <v>0.05</v>
      </c>
      <c r="Q120" s="9">
        <v>0.03</v>
      </c>
      <c r="R120" s="9">
        <v>0.01</v>
      </c>
      <c r="S120" s="9">
        <v>4.5999999999999996</v>
      </c>
      <c r="T120" s="9">
        <v>34</v>
      </c>
      <c r="U120" s="9">
        <v>48</v>
      </c>
      <c r="V120" s="9">
        <v>96</v>
      </c>
      <c r="W120" s="9">
        <v>1.8</v>
      </c>
      <c r="X120" s="9">
        <v>3</v>
      </c>
      <c r="Y120" s="9">
        <v>13.6</v>
      </c>
      <c r="Z120" s="9">
        <v>11.2</v>
      </c>
      <c r="AA120" s="9">
        <v>23.1</v>
      </c>
      <c r="AB120" s="9">
        <v>6.11</v>
      </c>
      <c r="AC120" s="9">
        <v>0.2</v>
      </c>
      <c r="AD120" s="9">
        <v>0.7</v>
      </c>
      <c r="AE120" s="9">
        <v>5.2</v>
      </c>
      <c r="AF120" s="9">
        <v>5.4</v>
      </c>
      <c r="AG120" s="9">
        <v>6.79</v>
      </c>
      <c r="AH120" s="9">
        <v>3.7</v>
      </c>
      <c r="AI120" s="9" t="s">
        <v>274</v>
      </c>
      <c r="AJ120" s="9">
        <v>2.27</v>
      </c>
      <c r="AK120" s="9">
        <v>8.0000000000000002E-3</v>
      </c>
      <c r="AL120" s="9" t="s">
        <v>278</v>
      </c>
      <c r="AM120" s="9">
        <v>0.57999999999999996</v>
      </c>
      <c r="AN120" s="9">
        <v>0.09</v>
      </c>
      <c r="AO120" s="9" t="s">
        <v>278</v>
      </c>
      <c r="AP120" s="9">
        <v>0.48</v>
      </c>
      <c r="AQ120" s="9">
        <v>26.5</v>
      </c>
      <c r="AR120" s="9">
        <v>14.4</v>
      </c>
      <c r="AS120" s="9">
        <v>39.4</v>
      </c>
      <c r="AT120" s="9">
        <v>0.12</v>
      </c>
      <c r="AU120" s="9">
        <v>3.5</v>
      </c>
      <c r="AV120" s="9">
        <v>12.3</v>
      </c>
      <c r="AW120" s="9">
        <v>1.8</v>
      </c>
      <c r="AX120" s="9" t="s">
        <v>274</v>
      </c>
      <c r="AY120" s="9">
        <v>0.4</v>
      </c>
      <c r="AZ120" s="9">
        <v>2.1</v>
      </c>
      <c r="BA120" s="9">
        <v>0.3</v>
      </c>
      <c r="BB120" s="9">
        <v>1.7</v>
      </c>
      <c r="BC120" s="9">
        <v>0.3</v>
      </c>
      <c r="BD120" s="9">
        <v>0.8</v>
      </c>
      <c r="BE120" s="9">
        <v>0.1</v>
      </c>
      <c r="BF120" s="9">
        <v>0.8</v>
      </c>
      <c r="BG120" s="9">
        <v>0.1</v>
      </c>
      <c r="BH120" s="9" t="s">
        <v>274</v>
      </c>
      <c r="BI120" s="9" t="s">
        <v>275</v>
      </c>
      <c r="BJ120" s="9" t="s">
        <v>274</v>
      </c>
      <c r="BK120" s="9" t="s">
        <v>276</v>
      </c>
      <c r="BL120" s="9">
        <v>4.7</v>
      </c>
      <c r="BM120" s="9">
        <v>0.05</v>
      </c>
      <c r="BN120" s="9">
        <v>4.9000000000000004</v>
      </c>
      <c r="BO120" s="9">
        <v>4.3</v>
      </c>
      <c r="BP120" s="9">
        <v>0.4</v>
      </c>
      <c r="BQ120" s="9">
        <v>30</v>
      </c>
    </row>
    <row r="121" spans="1:69" x14ac:dyDescent="0.3">
      <c r="A121" s="6">
        <f t="shared" si="2"/>
        <v>115</v>
      </c>
      <c r="B121" s="10">
        <v>687324</v>
      </c>
      <c r="C121" s="10">
        <v>846238</v>
      </c>
      <c r="D121" s="10">
        <v>371</v>
      </c>
      <c r="E121" s="10">
        <v>0.5</v>
      </c>
      <c r="F121" s="8" t="s">
        <v>115</v>
      </c>
      <c r="G121" s="9">
        <v>8.1000000000000003E-2</v>
      </c>
      <c r="H121" s="9" t="s">
        <v>273</v>
      </c>
      <c r="I121" s="9">
        <v>1.9E-2</v>
      </c>
      <c r="J121" s="9">
        <v>8.1</v>
      </c>
      <c r="K121" s="9">
        <v>0.6</v>
      </c>
      <c r="L121" s="9">
        <v>3</v>
      </c>
      <c r="M121" s="9">
        <v>8.0000000000000002E-3</v>
      </c>
      <c r="N121" s="9">
        <v>0.05</v>
      </c>
      <c r="O121" s="9">
        <v>4.9000000000000004</v>
      </c>
      <c r="P121" s="9">
        <v>7.0000000000000007E-2</v>
      </c>
      <c r="Q121" s="9">
        <v>0.09</v>
      </c>
      <c r="R121" s="9">
        <v>0.03</v>
      </c>
      <c r="S121" s="9">
        <v>14.9</v>
      </c>
      <c r="T121" s="9">
        <v>186</v>
      </c>
      <c r="U121" s="9">
        <v>227</v>
      </c>
      <c r="V121" s="9">
        <v>190</v>
      </c>
      <c r="W121" s="9">
        <v>9.4499999999999993</v>
      </c>
      <c r="X121" s="9">
        <v>6.4</v>
      </c>
      <c r="Y121" s="9">
        <v>26.9</v>
      </c>
      <c r="Z121" s="9">
        <v>23.8</v>
      </c>
      <c r="AA121" s="9">
        <v>19.7</v>
      </c>
      <c r="AB121" s="9">
        <v>16.8</v>
      </c>
      <c r="AC121" s="9">
        <v>0.2</v>
      </c>
      <c r="AD121" s="9">
        <v>5.6</v>
      </c>
      <c r="AE121" s="9">
        <v>11</v>
      </c>
      <c r="AF121" s="9">
        <v>7.1</v>
      </c>
      <c r="AG121" s="9">
        <v>17.100000000000001</v>
      </c>
      <c r="AH121" s="9">
        <v>7.9</v>
      </c>
      <c r="AI121" s="9">
        <v>0.1</v>
      </c>
      <c r="AJ121" s="9">
        <v>2.5299999999999998</v>
      </c>
      <c r="AK121" s="9">
        <v>0.02</v>
      </c>
      <c r="AL121" s="9">
        <v>7.0000000000000007E-2</v>
      </c>
      <c r="AM121" s="9">
        <v>1.21</v>
      </c>
      <c r="AN121" s="9">
        <v>0.25</v>
      </c>
      <c r="AO121" s="9">
        <v>0.1</v>
      </c>
      <c r="AP121" s="9">
        <v>1.21</v>
      </c>
      <c r="AQ121" s="9">
        <v>48</v>
      </c>
      <c r="AR121" s="9">
        <v>29.2</v>
      </c>
      <c r="AS121" s="9">
        <v>84.7</v>
      </c>
      <c r="AT121" s="9">
        <v>0.04</v>
      </c>
      <c r="AU121" s="9">
        <v>7.9</v>
      </c>
      <c r="AV121" s="9">
        <v>29.1</v>
      </c>
      <c r="AW121" s="9">
        <v>5.0999999999999996</v>
      </c>
      <c r="AX121" s="9" t="s">
        <v>274</v>
      </c>
      <c r="AY121" s="9">
        <v>1.1000000000000001</v>
      </c>
      <c r="AZ121" s="9">
        <v>5</v>
      </c>
      <c r="BA121" s="9">
        <v>0.7</v>
      </c>
      <c r="BB121" s="9">
        <v>4.2</v>
      </c>
      <c r="BC121" s="9">
        <v>0.8</v>
      </c>
      <c r="BD121" s="9">
        <v>2.4</v>
      </c>
      <c r="BE121" s="9">
        <v>0.3</v>
      </c>
      <c r="BF121" s="9">
        <v>2.2000000000000002</v>
      </c>
      <c r="BG121" s="9">
        <v>0.3</v>
      </c>
      <c r="BH121" s="9">
        <v>0.2</v>
      </c>
      <c r="BI121" s="9" t="s">
        <v>275</v>
      </c>
      <c r="BJ121" s="9" t="s">
        <v>274</v>
      </c>
      <c r="BK121" s="9" t="s">
        <v>276</v>
      </c>
      <c r="BL121" s="9">
        <v>5.2</v>
      </c>
      <c r="BM121" s="9">
        <v>0.13</v>
      </c>
      <c r="BN121" s="9">
        <v>19</v>
      </c>
      <c r="BO121" s="9">
        <v>11.6</v>
      </c>
      <c r="BP121" s="9">
        <v>1.4</v>
      </c>
      <c r="BQ121" s="9">
        <v>30</v>
      </c>
    </row>
    <row r="122" spans="1:69" x14ac:dyDescent="0.3">
      <c r="A122" s="6">
        <f t="shared" si="2"/>
        <v>116</v>
      </c>
      <c r="B122" s="10">
        <v>687325</v>
      </c>
      <c r="C122" s="10">
        <v>846238</v>
      </c>
      <c r="D122" s="10">
        <v>371</v>
      </c>
      <c r="E122" s="10">
        <v>0.5</v>
      </c>
      <c r="F122" s="8" t="s">
        <v>116</v>
      </c>
      <c r="G122" s="9">
        <v>0.11</v>
      </c>
      <c r="H122" s="9" t="s">
        <v>273</v>
      </c>
      <c r="I122" s="9">
        <v>1.4E-2</v>
      </c>
      <c r="J122" s="9">
        <v>9.6999999999999993</v>
      </c>
      <c r="K122" s="9">
        <v>0.5</v>
      </c>
      <c r="L122" s="9">
        <v>4</v>
      </c>
      <c r="M122" s="9">
        <v>8.0000000000000002E-3</v>
      </c>
      <c r="N122" s="9">
        <v>0.06</v>
      </c>
      <c r="O122" s="9">
        <v>5.5</v>
      </c>
      <c r="P122" s="9">
        <v>0.09</v>
      </c>
      <c r="Q122" s="9">
        <v>0.09</v>
      </c>
      <c r="R122" s="9">
        <v>0.03</v>
      </c>
      <c r="S122" s="9">
        <v>13</v>
      </c>
      <c r="T122" s="9">
        <v>95</v>
      </c>
      <c r="U122" s="9">
        <v>89</v>
      </c>
      <c r="V122" s="9">
        <v>224</v>
      </c>
      <c r="W122" s="9">
        <v>4.79</v>
      </c>
      <c r="X122" s="9">
        <v>7.5</v>
      </c>
      <c r="Y122" s="9">
        <v>31.4</v>
      </c>
      <c r="Z122" s="9">
        <v>25.1</v>
      </c>
      <c r="AA122" s="9">
        <v>31.6</v>
      </c>
      <c r="AB122" s="9">
        <v>16.899999999999999</v>
      </c>
      <c r="AC122" s="9">
        <v>0.2</v>
      </c>
      <c r="AD122" s="9">
        <v>0.9</v>
      </c>
      <c r="AE122" s="9">
        <v>13.2</v>
      </c>
      <c r="AF122" s="9">
        <v>8.8000000000000007</v>
      </c>
      <c r="AG122" s="9">
        <v>18.2</v>
      </c>
      <c r="AH122" s="9">
        <v>6.2</v>
      </c>
      <c r="AI122" s="9" t="s">
        <v>274</v>
      </c>
      <c r="AJ122" s="9">
        <v>1.86</v>
      </c>
      <c r="AK122" s="9">
        <v>1.2999999999999999E-2</v>
      </c>
      <c r="AL122" s="9">
        <v>0.08</v>
      </c>
      <c r="AM122" s="9">
        <v>1.3</v>
      </c>
      <c r="AN122" s="9">
        <v>0.12</v>
      </c>
      <c r="AO122" s="9" t="s">
        <v>278</v>
      </c>
      <c r="AP122" s="9">
        <v>1.39</v>
      </c>
      <c r="AQ122" s="9">
        <v>50.4</v>
      </c>
      <c r="AR122" s="9">
        <v>31</v>
      </c>
      <c r="AS122" s="9">
        <v>105</v>
      </c>
      <c r="AT122" s="9">
        <v>0.18</v>
      </c>
      <c r="AU122" s="9">
        <v>8.4</v>
      </c>
      <c r="AV122" s="9">
        <v>29.6</v>
      </c>
      <c r="AW122" s="9">
        <v>5.6</v>
      </c>
      <c r="AX122" s="9" t="s">
        <v>274</v>
      </c>
      <c r="AY122" s="9">
        <v>1.1000000000000001</v>
      </c>
      <c r="AZ122" s="9">
        <v>5.4</v>
      </c>
      <c r="BA122" s="9">
        <v>0.7</v>
      </c>
      <c r="BB122" s="9">
        <v>4.2</v>
      </c>
      <c r="BC122" s="9">
        <v>0.7</v>
      </c>
      <c r="BD122" s="9">
        <v>2.5</v>
      </c>
      <c r="BE122" s="9">
        <v>0.3</v>
      </c>
      <c r="BF122" s="9">
        <v>2.2000000000000002</v>
      </c>
      <c r="BG122" s="9">
        <v>0.3</v>
      </c>
      <c r="BH122" s="9">
        <v>0.2</v>
      </c>
      <c r="BI122" s="9" t="s">
        <v>275</v>
      </c>
      <c r="BJ122" s="9" t="s">
        <v>274</v>
      </c>
      <c r="BK122" s="9" t="s">
        <v>276</v>
      </c>
      <c r="BL122" s="9">
        <v>0.9</v>
      </c>
      <c r="BM122" s="9">
        <v>0.15</v>
      </c>
      <c r="BN122" s="9">
        <v>12.7</v>
      </c>
      <c r="BO122" s="9">
        <v>10.3</v>
      </c>
      <c r="BP122" s="9">
        <v>1</v>
      </c>
      <c r="BQ122" s="9">
        <v>20</v>
      </c>
    </row>
    <row r="123" spans="1:69" x14ac:dyDescent="0.3">
      <c r="A123" s="6">
        <f t="shared" si="2"/>
        <v>117</v>
      </c>
      <c r="B123" s="10">
        <v>687326</v>
      </c>
      <c r="C123" s="10">
        <v>846238</v>
      </c>
      <c r="D123" s="10">
        <v>371</v>
      </c>
      <c r="E123" s="10">
        <v>0.5</v>
      </c>
      <c r="F123" s="8" t="s">
        <v>117</v>
      </c>
      <c r="G123" s="9">
        <v>9.9000000000000005E-2</v>
      </c>
      <c r="H123" s="9" t="s">
        <v>273</v>
      </c>
      <c r="I123" s="9">
        <v>1.4999999999999999E-2</v>
      </c>
      <c r="J123" s="9">
        <v>7.6</v>
      </c>
      <c r="K123" s="9">
        <v>0.5</v>
      </c>
      <c r="L123" s="9">
        <v>4</v>
      </c>
      <c r="M123" s="9">
        <v>8.0000000000000002E-3</v>
      </c>
      <c r="N123" s="9">
        <v>0.05</v>
      </c>
      <c r="O123" s="9">
        <v>4.45</v>
      </c>
      <c r="P123" s="9">
        <v>7.0000000000000007E-2</v>
      </c>
      <c r="Q123" s="9">
        <v>0.08</v>
      </c>
      <c r="R123" s="9">
        <v>0.02</v>
      </c>
      <c r="S123" s="9">
        <v>12.2</v>
      </c>
      <c r="T123" s="9">
        <v>115</v>
      </c>
      <c r="U123" s="9">
        <v>141</v>
      </c>
      <c r="V123" s="9">
        <v>174</v>
      </c>
      <c r="W123" s="9">
        <v>6.03</v>
      </c>
      <c r="X123" s="9">
        <v>6</v>
      </c>
      <c r="Y123" s="9">
        <v>25.2</v>
      </c>
      <c r="Z123" s="9">
        <v>21.4</v>
      </c>
      <c r="AA123" s="9">
        <v>21.5</v>
      </c>
      <c r="AB123" s="9">
        <v>14.5</v>
      </c>
      <c r="AC123" s="9">
        <v>0.2</v>
      </c>
      <c r="AD123" s="9">
        <v>2.5</v>
      </c>
      <c r="AE123" s="9">
        <v>10.199999999999999</v>
      </c>
      <c r="AF123" s="9">
        <v>7.1</v>
      </c>
      <c r="AG123" s="9">
        <v>11.5</v>
      </c>
      <c r="AH123" s="9">
        <v>5.6</v>
      </c>
      <c r="AI123" s="9">
        <v>0.1</v>
      </c>
      <c r="AJ123" s="9">
        <v>2.5499999999999998</v>
      </c>
      <c r="AK123" s="9">
        <v>1.2999999999999999E-2</v>
      </c>
      <c r="AL123" s="9">
        <v>0.06</v>
      </c>
      <c r="AM123" s="9">
        <v>1.05</v>
      </c>
      <c r="AN123" s="9">
        <v>0.19</v>
      </c>
      <c r="AO123" s="9">
        <v>0.02</v>
      </c>
      <c r="AP123" s="9">
        <v>1.07</v>
      </c>
      <c r="AQ123" s="9">
        <v>44</v>
      </c>
      <c r="AR123" s="9">
        <v>22.6</v>
      </c>
      <c r="AS123" s="9">
        <v>83.6</v>
      </c>
      <c r="AT123" s="9">
        <v>0.1</v>
      </c>
      <c r="AU123" s="9">
        <v>5.9</v>
      </c>
      <c r="AV123" s="9">
        <v>21.7</v>
      </c>
      <c r="AW123" s="9">
        <v>3.8</v>
      </c>
      <c r="AX123" s="9" t="s">
        <v>274</v>
      </c>
      <c r="AY123" s="9">
        <v>0.7</v>
      </c>
      <c r="AZ123" s="9">
        <v>3.6</v>
      </c>
      <c r="BA123" s="9">
        <v>0.5</v>
      </c>
      <c r="BB123" s="9">
        <v>3.1</v>
      </c>
      <c r="BC123" s="9">
        <v>0.5</v>
      </c>
      <c r="BD123" s="9">
        <v>1.8</v>
      </c>
      <c r="BE123" s="9">
        <v>0.2</v>
      </c>
      <c r="BF123" s="9">
        <v>1.5</v>
      </c>
      <c r="BG123" s="9">
        <v>0.2</v>
      </c>
      <c r="BH123" s="9">
        <v>0.1</v>
      </c>
      <c r="BI123" s="9" t="s">
        <v>275</v>
      </c>
      <c r="BJ123" s="9" t="s">
        <v>274</v>
      </c>
      <c r="BK123" s="9" t="s">
        <v>276</v>
      </c>
      <c r="BL123" s="9">
        <v>1.4</v>
      </c>
      <c r="BM123" s="9">
        <v>0.12</v>
      </c>
      <c r="BN123" s="9">
        <v>13.5</v>
      </c>
      <c r="BO123" s="9">
        <v>8.9</v>
      </c>
      <c r="BP123" s="9">
        <v>1</v>
      </c>
      <c r="BQ123" s="9">
        <v>90</v>
      </c>
    </row>
    <row r="124" spans="1:69" x14ac:dyDescent="0.3">
      <c r="A124" s="6">
        <f t="shared" si="2"/>
        <v>118</v>
      </c>
      <c r="B124" s="10">
        <v>687327</v>
      </c>
      <c r="C124" s="10">
        <v>846238</v>
      </c>
      <c r="D124" s="10">
        <v>371</v>
      </c>
      <c r="E124" s="10">
        <v>0.5</v>
      </c>
      <c r="F124" s="8" t="s">
        <v>118</v>
      </c>
      <c r="G124" s="9">
        <v>8.5999999999999993E-2</v>
      </c>
      <c r="H124" s="9" t="s">
        <v>273</v>
      </c>
      <c r="I124" s="9">
        <v>1.7999999999999999E-2</v>
      </c>
      <c r="J124" s="9">
        <v>8.3000000000000007</v>
      </c>
      <c r="K124" s="9">
        <v>0.5</v>
      </c>
      <c r="L124" s="9">
        <v>3</v>
      </c>
      <c r="M124" s="9">
        <v>8.0000000000000002E-3</v>
      </c>
      <c r="N124" s="9">
        <v>0.05</v>
      </c>
      <c r="O124" s="9">
        <v>5.01</v>
      </c>
      <c r="P124" s="9">
        <v>0.08</v>
      </c>
      <c r="Q124" s="9">
        <v>0.09</v>
      </c>
      <c r="R124" s="9">
        <v>0.04</v>
      </c>
      <c r="S124" s="9">
        <v>13.5</v>
      </c>
      <c r="T124" s="9">
        <v>147</v>
      </c>
      <c r="U124" s="9">
        <v>191</v>
      </c>
      <c r="V124" s="9">
        <v>197</v>
      </c>
      <c r="W124" s="9">
        <v>7.84</v>
      </c>
      <c r="X124" s="9">
        <v>6.4</v>
      </c>
      <c r="Y124" s="9">
        <v>28.8</v>
      </c>
      <c r="Z124" s="9">
        <v>25.5</v>
      </c>
      <c r="AA124" s="9">
        <v>28.7</v>
      </c>
      <c r="AB124" s="9">
        <v>17.2</v>
      </c>
      <c r="AC124" s="9">
        <v>0.3</v>
      </c>
      <c r="AD124" s="9">
        <v>3.6</v>
      </c>
      <c r="AE124" s="9">
        <v>11</v>
      </c>
      <c r="AF124" s="9">
        <v>9.3000000000000007</v>
      </c>
      <c r="AG124" s="9">
        <v>9.92</v>
      </c>
      <c r="AH124" s="9">
        <v>5.0999999999999996</v>
      </c>
      <c r="AI124" s="9" t="s">
        <v>274</v>
      </c>
      <c r="AJ124" s="9">
        <v>2.2599999999999998</v>
      </c>
      <c r="AK124" s="9">
        <v>2.1999999999999999E-2</v>
      </c>
      <c r="AL124" s="9">
        <v>7.0000000000000007E-2</v>
      </c>
      <c r="AM124" s="9">
        <v>1.08</v>
      </c>
      <c r="AN124" s="9">
        <v>0.19</v>
      </c>
      <c r="AO124" s="9">
        <v>7.0000000000000007E-2</v>
      </c>
      <c r="AP124" s="9">
        <v>1.07</v>
      </c>
      <c r="AQ124" s="9">
        <v>43.9</v>
      </c>
      <c r="AR124" s="9">
        <v>21.8</v>
      </c>
      <c r="AS124" s="9">
        <v>84.9</v>
      </c>
      <c r="AT124" s="9">
        <v>0.08</v>
      </c>
      <c r="AU124" s="9">
        <v>5.5</v>
      </c>
      <c r="AV124" s="9">
        <v>19.7</v>
      </c>
      <c r="AW124" s="9">
        <v>3.4</v>
      </c>
      <c r="AX124" s="9" t="s">
        <v>274</v>
      </c>
      <c r="AY124" s="9">
        <v>0.7</v>
      </c>
      <c r="AZ124" s="9">
        <v>3.5</v>
      </c>
      <c r="BA124" s="9">
        <v>0.4</v>
      </c>
      <c r="BB124" s="9">
        <v>2.7</v>
      </c>
      <c r="BC124" s="9">
        <v>0.5</v>
      </c>
      <c r="BD124" s="9">
        <v>1.4</v>
      </c>
      <c r="BE124" s="9">
        <v>0.2</v>
      </c>
      <c r="BF124" s="9">
        <v>1.4</v>
      </c>
      <c r="BG124" s="9">
        <v>0.2</v>
      </c>
      <c r="BH124" s="9">
        <v>0.1</v>
      </c>
      <c r="BI124" s="9" t="s">
        <v>275</v>
      </c>
      <c r="BJ124" s="9" t="s">
        <v>274</v>
      </c>
      <c r="BK124" s="9" t="s">
        <v>276</v>
      </c>
      <c r="BL124" s="9">
        <v>5</v>
      </c>
      <c r="BM124" s="9">
        <v>0.13</v>
      </c>
      <c r="BN124" s="9">
        <v>16.3</v>
      </c>
      <c r="BO124" s="9">
        <v>10.8</v>
      </c>
      <c r="BP124" s="9">
        <v>1.4</v>
      </c>
      <c r="BQ124" s="9">
        <v>90</v>
      </c>
    </row>
    <row r="125" spans="1:69" x14ac:dyDescent="0.3">
      <c r="A125" s="6">
        <f t="shared" si="2"/>
        <v>119</v>
      </c>
      <c r="B125" s="10">
        <v>687328</v>
      </c>
      <c r="C125" s="10">
        <v>846238</v>
      </c>
      <c r="D125" s="10">
        <v>371</v>
      </c>
      <c r="E125" s="10">
        <v>0.5</v>
      </c>
      <c r="F125" s="8" t="s">
        <v>119</v>
      </c>
      <c r="G125" s="9">
        <v>9.1999999999999998E-2</v>
      </c>
      <c r="H125" s="9" t="s">
        <v>273</v>
      </c>
      <c r="I125" s="9">
        <v>1.6E-2</v>
      </c>
      <c r="J125" s="9">
        <v>8.6</v>
      </c>
      <c r="K125" s="9">
        <v>0.5</v>
      </c>
      <c r="L125" s="9">
        <v>3</v>
      </c>
      <c r="M125" s="9">
        <v>8.0000000000000002E-3</v>
      </c>
      <c r="N125" s="9">
        <v>0.05</v>
      </c>
      <c r="O125" s="9">
        <v>5.2</v>
      </c>
      <c r="P125" s="9">
        <v>0.08</v>
      </c>
      <c r="Q125" s="9">
        <v>0.1</v>
      </c>
      <c r="R125" s="9">
        <v>0.03</v>
      </c>
      <c r="S125" s="9">
        <v>15.3</v>
      </c>
      <c r="T125" s="9">
        <v>169</v>
      </c>
      <c r="U125" s="9">
        <v>180</v>
      </c>
      <c r="V125" s="9">
        <v>180</v>
      </c>
      <c r="W125" s="9">
        <v>8.8800000000000008</v>
      </c>
      <c r="X125" s="9">
        <v>6.6</v>
      </c>
      <c r="Y125" s="9">
        <v>28.5</v>
      </c>
      <c r="Z125" s="9">
        <v>24.1</v>
      </c>
      <c r="AA125" s="9">
        <v>22.1</v>
      </c>
      <c r="AB125" s="9">
        <v>17.899999999999999</v>
      </c>
      <c r="AC125" s="9">
        <v>0.3</v>
      </c>
      <c r="AD125" s="9">
        <v>4.0999999999999996</v>
      </c>
      <c r="AE125" s="9">
        <v>10.4</v>
      </c>
      <c r="AF125" s="9">
        <v>8.9</v>
      </c>
      <c r="AG125" s="9">
        <v>13</v>
      </c>
      <c r="AH125" s="9">
        <v>6.3</v>
      </c>
      <c r="AI125" s="9" t="s">
        <v>274</v>
      </c>
      <c r="AJ125" s="9">
        <v>2.3199999999999998</v>
      </c>
      <c r="AK125" s="9">
        <v>1.2E-2</v>
      </c>
      <c r="AL125" s="9">
        <v>0.08</v>
      </c>
      <c r="AM125" s="9">
        <v>1.1599999999999999</v>
      </c>
      <c r="AN125" s="9">
        <v>0.19</v>
      </c>
      <c r="AO125" s="9">
        <v>0.05</v>
      </c>
      <c r="AP125" s="9">
        <v>1.1599999999999999</v>
      </c>
      <c r="AQ125" s="9">
        <v>48.5</v>
      </c>
      <c r="AR125" s="9">
        <v>26.1</v>
      </c>
      <c r="AS125" s="9">
        <v>79.3</v>
      </c>
      <c r="AT125" s="9">
        <v>0.67</v>
      </c>
      <c r="AU125" s="9">
        <v>6.5</v>
      </c>
      <c r="AV125" s="9">
        <v>23</v>
      </c>
      <c r="AW125" s="9">
        <v>4.9000000000000004</v>
      </c>
      <c r="AX125" s="9" t="s">
        <v>274</v>
      </c>
      <c r="AY125" s="9">
        <v>0.8</v>
      </c>
      <c r="AZ125" s="9">
        <v>4</v>
      </c>
      <c r="BA125" s="9">
        <v>0.5</v>
      </c>
      <c r="BB125" s="9">
        <v>3.4</v>
      </c>
      <c r="BC125" s="9">
        <v>0.6</v>
      </c>
      <c r="BD125" s="9">
        <v>1.8</v>
      </c>
      <c r="BE125" s="9">
        <v>0.2</v>
      </c>
      <c r="BF125" s="9">
        <v>1.6</v>
      </c>
      <c r="BG125" s="9">
        <v>0.2</v>
      </c>
      <c r="BH125" s="9">
        <v>0.1</v>
      </c>
      <c r="BI125" s="9" t="s">
        <v>275</v>
      </c>
      <c r="BJ125" s="9" t="s">
        <v>274</v>
      </c>
      <c r="BK125" s="9" t="s">
        <v>276</v>
      </c>
      <c r="BL125" s="9" t="s">
        <v>279</v>
      </c>
      <c r="BM125" s="9">
        <v>0.13</v>
      </c>
      <c r="BN125" s="9">
        <v>17.7</v>
      </c>
      <c r="BO125" s="9">
        <v>11.7</v>
      </c>
      <c r="BP125" s="9">
        <v>1.6</v>
      </c>
      <c r="BQ125" s="9">
        <v>70</v>
      </c>
    </row>
    <row r="126" spans="1:69" x14ac:dyDescent="0.3">
      <c r="A126" s="6">
        <f t="shared" si="2"/>
        <v>120</v>
      </c>
      <c r="B126" s="10">
        <v>687329</v>
      </c>
      <c r="C126" s="10">
        <v>846238</v>
      </c>
      <c r="D126" s="10">
        <v>371</v>
      </c>
      <c r="E126" s="10">
        <v>0.5</v>
      </c>
      <c r="F126" s="8" t="s">
        <v>120</v>
      </c>
      <c r="G126" s="9">
        <v>9.2999999999999999E-2</v>
      </c>
      <c r="H126" s="9" t="s">
        <v>273</v>
      </c>
      <c r="I126" s="9">
        <v>1.7000000000000001E-2</v>
      </c>
      <c r="J126" s="9">
        <v>8.3000000000000007</v>
      </c>
      <c r="K126" s="9">
        <v>0.5</v>
      </c>
      <c r="L126" s="9">
        <v>3</v>
      </c>
      <c r="M126" s="9">
        <v>0.01</v>
      </c>
      <c r="N126" s="9">
        <v>0.05</v>
      </c>
      <c r="O126" s="9">
        <v>5.17</v>
      </c>
      <c r="P126" s="9">
        <v>0.08</v>
      </c>
      <c r="Q126" s="9">
        <v>0.09</v>
      </c>
      <c r="R126" s="9">
        <v>0.04</v>
      </c>
      <c r="S126" s="9">
        <v>14.4</v>
      </c>
      <c r="T126" s="9">
        <v>163</v>
      </c>
      <c r="U126" s="9">
        <v>162</v>
      </c>
      <c r="V126" s="9">
        <v>182</v>
      </c>
      <c r="W126" s="9">
        <v>8.4</v>
      </c>
      <c r="X126" s="9">
        <v>6.4</v>
      </c>
      <c r="Y126" s="9">
        <v>29</v>
      </c>
      <c r="Z126" s="9">
        <v>24.5</v>
      </c>
      <c r="AA126" s="9">
        <v>22.4</v>
      </c>
      <c r="AB126" s="9">
        <v>17.600000000000001</v>
      </c>
      <c r="AC126" s="9">
        <v>0.2</v>
      </c>
      <c r="AD126" s="9">
        <v>4</v>
      </c>
      <c r="AE126" s="9">
        <v>10</v>
      </c>
      <c r="AF126" s="9">
        <v>8.8000000000000007</v>
      </c>
      <c r="AG126" s="9">
        <v>13.8</v>
      </c>
      <c r="AH126" s="9">
        <v>5.4</v>
      </c>
      <c r="AI126" s="9" t="s">
        <v>274</v>
      </c>
      <c r="AJ126" s="9">
        <v>2.19</v>
      </c>
      <c r="AK126" s="9">
        <v>1.4999999999999999E-2</v>
      </c>
      <c r="AL126" s="9">
        <v>0.09</v>
      </c>
      <c r="AM126" s="9">
        <v>1.1599999999999999</v>
      </c>
      <c r="AN126" s="9">
        <v>0.21</v>
      </c>
      <c r="AO126" s="9">
        <v>0.06</v>
      </c>
      <c r="AP126" s="9">
        <v>1.1200000000000001</v>
      </c>
      <c r="AQ126" s="9">
        <v>50.7</v>
      </c>
      <c r="AR126" s="9">
        <v>26.2</v>
      </c>
      <c r="AS126" s="9">
        <v>77.400000000000006</v>
      </c>
      <c r="AT126" s="9">
        <v>0.17</v>
      </c>
      <c r="AU126" s="9">
        <v>6.8</v>
      </c>
      <c r="AV126" s="9">
        <v>24.5</v>
      </c>
      <c r="AW126" s="9">
        <v>4.4000000000000004</v>
      </c>
      <c r="AX126" s="9" t="s">
        <v>274</v>
      </c>
      <c r="AY126" s="9">
        <v>0.9</v>
      </c>
      <c r="AZ126" s="9">
        <v>4.0999999999999996</v>
      </c>
      <c r="BA126" s="9">
        <v>0.5</v>
      </c>
      <c r="BB126" s="9">
        <v>3.5</v>
      </c>
      <c r="BC126" s="9">
        <v>0.6</v>
      </c>
      <c r="BD126" s="9">
        <v>2</v>
      </c>
      <c r="BE126" s="9">
        <v>0.2</v>
      </c>
      <c r="BF126" s="9">
        <v>1.7</v>
      </c>
      <c r="BG126" s="9">
        <v>0.2</v>
      </c>
      <c r="BH126" s="9">
        <v>0.1</v>
      </c>
      <c r="BI126" s="9" t="s">
        <v>275</v>
      </c>
      <c r="BJ126" s="9" t="s">
        <v>274</v>
      </c>
      <c r="BK126" s="9" t="s">
        <v>276</v>
      </c>
      <c r="BL126" s="9">
        <v>5</v>
      </c>
      <c r="BM126" s="9">
        <v>0.13</v>
      </c>
      <c r="BN126" s="9">
        <v>16.399999999999999</v>
      </c>
      <c r="BO126" s="9">
        <v>11.5</v>
      </c>
      <c r="BP126" s="9">
        <v>1.5</v>
      </c>
      <c r="BQ126" s="9">
        <v>60</v>
      </c>
    </row>
    <row r="127" spans="1:69" x14ac:dyDescent="0.3">
      <c r="A127" s="6">
        <f t="shared" si="2"/>
        <v>121</v>
      </c>
      <c r="B127" s="10">
        <v>687330</v>
      </c>
      <c r="C127" s="10">
        <v>846238</v>
      </c>
      <c r="D127" s="10">
        <v>371</v>
      </c>
      <c r="E127" s="10">
        <v>0.5</v>
      </c>
      <c r="F127" s="8" t="s">
        <v>121</v>
      </c>
      <c r="G127" s="9">
        <v>7.9000000000000001E-2</v>
      </c>
      <c r="H127" s="9" t="s">
        <v>273</v>
      </c>
      <c r="I127" s="9">
        <v>1.6E-2</v>
      </c>
      <c r="J127" s="9">
        <v>8.3000000000000007</v>
      </c>
      <c r="K127" s="9">
        <v>0.4</v>
      </c>
      <c r="L127" s="9">
        <v>2</v>
      </c>
      <c r="M127" s="9">
        <v>5.0000000000000001E-3</v>
      </c>
      <c r="N127" s="9">
        <v>0.05</v>
      </c>
      <c r="O127" s="9">
        <v>4.4800000000000004</v>
      </c>
      <c r="P127" s="9">
        <v>0.05</v>
      </c>
      <c r="Q127" s="9">
        <v>0.1</v>
      </c>
      <c r="R127" s="9">
        <v>0.04</v>
      </c>
      <c r="S127" s="9">
        <v>13.1</v>
      </c>
      <c r="T127" s="9">
        <v>146</v>
      </c>
      <c r="U127" s="9">
        <v>143</v>
      </c>
      <c r="V127" s="9">
        <v>192</v>
      </c>
      <c r="W127" s="9">
        <v>7.17</v>
      </c>
      <c r="X127" s="9">
        <v>6.4</v>
      </c>
      <c r="Y127" s="9">
        <v>24.7</v>
      </c>
      <c r="Z127" s="9">
        <v>22.6</v>
      </c>
      <c r="AA127" s="9">
        <v>20.3</v>
      </c>
      <c r="AB127" s="9">
        <v>16.600000000000001</v>
      </c>
      <c r="AC127" s="9">
        <v>0.3</v>
      </c>
      <c r="AD127" s="9">
        <v>3.3</v>
      </c>
      <c r="AE127" s="9">
        <v>9.1999999999999993</v>
      </c>
      <c r="AF127" s="9">
        <v>10.7</v>
      </c>
      <c r="AG127" s="9">
        <v>13.8</v>
      </c>
      <c r="AH127" s="9">
        <v>6.3</v>
      </c>
      <c r="AI127" s="9" t="s">
        <v>274</v>
      </c>
      <c r="AJ127" s="9">
        <v>1.49</v>
      </c>
      <c r="AK127" s="9">
        <v>7.0000000000000001E-3</v>
      </c>
      <c r="AL127" s="9">
        <v>7.0000000000000007E-2</v>
      </c>
      <c r="AM127" s="9">
        <v>1.19</v>
      </c>
      <c r="AN127" s="9">
        <v>0.15</v>
      </c>
      <c r="AO127" s="9">
        <v>0.03</v>
      </c>
      <c r="AP127" s="9">
        <v>1.08</v>
      </c>
      <c r="AQ127" s="9">
        <v>38.1</v>
      </c>
      <c r="AR127" s="9">
        <v>27.3</v>
      </c>
      <c r="AS127" s="9">
        <v>86.6</v>
      </c>
      <c r="AT127" s="9" t="s">
        <v>277</v>
      </c>
      <c r="AU127" s="9">
        <v>6.8</v>
      </c>
      <c r="AV127" s="9">
        <v>24.3</v>
      </c>
      <c r="AW127" s="9">
        <v>4.5</v>
      </c>
      <c r="AX127" s="9" t="s">
        <v>274</v>
      </c>
      <c r="AY127" s="9">
        <v>0.9</v>
      </c>
      <c r="AZ127" s="9">
        <v>4</v>
      </c>
      <c r="BA127" s="9">
        <v>0.6</v>
      </c>
      <c r="BB127" s="9">
        <v>3.4</v>
      </c>
      <c r="BC127" s="9">
        <v>0.6</v>
      </c>
      <c r="BD127" s="9">
        <v>1.9</v>
      </c>
      <c r="BE127" s="9">
        <v>0.2</v>
      </c>
      <c r="BF127" s="9">
        <v>1.7</v>
      </c>
      <c r="BG127" s="9">
        <v>0.2</v>
      </c>
      <c r="BH127" s="9">
        <v>0.1</v>
      </c>
      <c r="BI127" s="9" t="s">
        <v>275</v>
      </c>
      <c r="BJ127" s="9" t="s">
        <v>274</v>
      </c>
      <c r="BK127" s="9" t="s">
        <v>276</v>
      </c>
      <c r="BL127" s="9">
        <v>7.5</v>
      </c>
      <c r="BM127" s="9">
        <v>0.13</v>
      </c>
      <c r="BN127" s="9">
        <v>15.2</v>
      </c>
      <c r="BO127" s="9">
        <v>11.7</v>
      </c>
      <c r="BP127" s="9">
        <v>1.4</v>
      </c>
      <c r="BQ127" s="9">
        <v>50</v>
      </c>
    </row>
    <row r="128" spans="1:69" x14ac:dyDescent="0.3">
      <c r="A128" s="6">
        <f t="shared" si="2"/>
        <v>122</v>
      </c>
      <c r="B128" s="10">
        <v>687331</v>
      </c>
      <c r="C128" s="10">
        <v>846239</v>
      </c>
      <c r="D128" s="10">
        <v>371</v>
      </c>
      <c r="E128" s="10">
        <v>0.5</v>
      </c>
      <c r="F128" s="8" t="s">
        <v>122</v>
      </c>
      <c r="G128" s="9">
        <v>7.0000000000000007E-2</v>
      </c>
      <c r="H128" s="9" t="s">
        <v>273</v>
      </c>
      <c r="I128" s="9">
        <v>2.3E-2</v>
      </c>
      <c r="J128" s="9">
        <v>7.1</v>
      </c>
      <c r="K128" s="9">
        <v>0.5</v>
      </c>
      <c r="L128" s="9">
        <v>2</v>
      </c>
      <c r="M128" s="9">
        <v>1.2999999999999999E-2</v>
      </c>
      <c r="N128" s="9">
        <v>0.04</v>
      </c>
      <c r="O128" s="9">
        <v>4.28</v>
      </c>
      <c r="P128" s="9">
        <v>0.04</v>
      </c>
      <c r="Q128" s="9">
        <v>0.09</v>
      </c>
      <c r="R128" s="9">
        <v>0.04</v>
      </c>
      <c r="S128" s="9">
        <v>18.3</v>
      </c>
      <c r="T128" s="9">
        <v>252</v>
      </c>
      <c r="U128" s="9">
        <v>293</v>
      </c>
      <c r="V128" s="9">
        <v>185</v>
      </c>
      <c r="W128" s="9">
        <v>13.1</v>
      </c>
      <c r="X128" s="9">
        <v>5.6</v>
      </c>
      <c r="Y128" s="9">
        <v>23.3</v>
      </c>
      <c r="Z128" s="9">
        <v>33.4</v>
      </c>
      <c r="AA128" s="9">
        <v>21.7</v>
      </c>
      <c r="AB128" s="9">
        <v>18.600000000000001</v>
      </c>
      <c r="AC128" s="9">
        <v>0.4</v>
      </c>
      <c r="AD128" s="9">
        <v>10.4</v>
      </c>
      <c r="AE128" s="9">
        <v>7.8</v>
      </c>
      <c r="AF128" s="9">
        <v>9.5</v>
      </c>
      <c r="AG128" s="9">
        <v>13.8</v>
      </c>
      <c r="AH128" s="9">
        <v>7.2</v>
      </c>
      <c r="AI128" s="9" t="s">
        <v>274</v>
      </c>
      <c r="AJ128" s="9">
        <v>2.71</v>
      </c>
      <c r="AK128" s="9">
        <v>0.11899999999999999</v>
      </c>
      <c r="AL128" s="9">
        <v>0.11</v>
      </c>
      <c r="AM128" s="9">
        <v>1.1299999999999999</v>
      </c>
      <c r="AN128" s="9">
        <v>0.26</v>
      </c>
      <c r="AO128" s="9">
        <v>0.15</v>
      </c>
      <c r="AP128" s="9">
        <v>0.92</v>
      </c>
      <c r="AQ128" s="9">
        <v>35.4</v>
      </c>
      <c r="AR128" s="9">
        <v>26.4</v>
      </c>
      <c r="AS128" s="9">
        <v>73.5</v>
      </c>
      <c r="AT128" s="9" t="s">
        <v>277</v>
      </c>
      <c r="AU128" s="9">
        <v>6.6</v>
      </c>
      <c r="AV128" s="9">
        <v>23.8</v>
      </c>
      <c r="AW128" s="9">
        <v>4.2</v>
      </c>
      <c r="AX128" s="9">
        <v>0.3</v>
      </c>
      <c r="AY128" s="9">
        <v>0.9</v>
      </c>
      <c r="AZ128" s="9">
        <v>4</v>
      </c>
      <c r="BA128" s="9">
        <v>0.6</v>
      </c>
      <c r="BB128" s="9">
        <v>3.4</v>
      </c>
      <c r="BC128" s="9">
        <v>0.6</v>
      </c>
      <c r="BD128" s="9">
        <v>1.9</v>
      </c>
      <c r="BE128" s="9">
        <v>0.2</v>
      </c>
      <c r="BF128" s="9">
        <v>1.8</v>
      </c>
      <c r="BG128" s="9">
        <v>0.2</v>
      </c>
      <c r="BH128" s="9">
        <v>0.2</v>
      </c>
      <c r="BI128" s="9" t="s">
        <v>275</v>
      </c>
      <c r="BJ128" s="9" t="s">
        <v>274</v>
      </c>
      <c r="BK128" s="9" t="s">
        <v>276</v>
      </c>
      <c r="BL128" s="9">
        <v>9.8000000000000007</v>
      </c>
      <c r="BM128" s="9">
        <v>0.12</v>
      </c>
      <c r="BN128" s="9">
        <v>22.9</v>
      </c>
      <c r="BO128" s="9">
        <v>13.5</v>
      </c>
      <c r="BP128" s="9">
        <v>2.1</v>
      </c>
      <c r="BQ128" s="9">
        <v>40</v>
      </c>
    </row>
    <row r="129" spans="1:69" x14ac:dyDescent="0.3">
      <c r="A129" s="6">
        <f t="shared" si="2"/>
        <v>123</v>
      </c>
      <c r="B129" s="10">
        <v>687333</v>
      </c>
      <c r="C129" s="10">
        <v>846239</v>
      </c>
      <c r="D129" s="10">
        <v>371</v>
      </c>
      <c r="E129" s="10">
        <v>0.5</v>
      </c>
      <c r="F129" s="8" t="s">
        <v>123</v>
      </c>
      <c r="G129" s="9">
        <v>6.5000000000000002E-2</v>
      </c>
      <c r="H129" s="9" t="s">
        <v>273</v>
      </c>
      <c r="I129" s="9">
        <v>0.02</v>
      </c>
      <c r="J129" s="9">
        <v>7.3</v>
      </c>
      <c r="K129" s="9">
        <v>0.5</v>
      </c>
      <c r="L129" s="9">
        <v>2</v>
      </c>
      <c r="M129" s="9">
        <v>5.0000000000000001E-3</v>
      </c>
      <c r="N129" s="9">
        <v>0.04</v>
      </c>
      <c r="O129" s="9">
        <v>4.55</v>
      </c>
      <c r="P129" s="9">
        <v>0.04</v>
      </c>
      <c r="Q129" s="9">
        <v>0.09</v>
      </c>
      <c r="R129" s="9">
        <v>0.03</v>
      </c>
      <c r="S129" s="9">
        <v>18.8</v>
      </c>
      <c r="T129" s="9">
        <v>265</v>
      </c>
      <c r="U129" s="9">
        <v>309</v>
      </c>
      <c r="V129" s="9">
        <v>185</v>
      </c>
      <c r="W129" s="9">
        <v>13.6</v>
      </c>
      <c r="X129" s="9">
        <v>5.7</v>
      </c>
      <c r="Y129" s="9">
        <v>23.6</v>
      </c>
      <c r="Z129" s="9">
        <v>33.4</v>
      </c>
      <c r="AA129" s="9">
        <v>23.3</v>
      </c>
      <c r="AB129" s="9">
        <v>19.100000000000001</v>
      </c>
      <c r="AC129" s="9">
        <v>0.4</v>
      </c>
      <c r="AD129" s="9">
        <v>11.7</v>
      </c>
      <c r="AE129" s="9">
        <v>7.9</v>
      </c>
      <c r="AF129" s="9">
        <v>9.8000000000000007</v>
      </c>
      <c r="AG129" s="9">
        <v>14.2</v>
      </c>
      <c r="AH129" s="9">
        <v>6.2</v>
      </c>
      <c r="AI129" s="9">
        <v>0.1</v>
      </c>
      <c r="AJ129" s="9">
        <v>2.75</v>
      </c>
      <c r="AK129" s="9">
        <v>0.13100000000000001</v>
      </c>
      <c r="AL129" s="9">
        <v>0.11</v>
      </c>
      <c r="AM129" s="9">
        <v>1.1200000000000001</v>
      </c>
      <c r="AN129" s="9">
        <v>0.28999999999999998</v>
      </c>
      <c r="AO129" s="9">
        <v>0.15</v>
      </c>
      <c r="AP129" s="9">
        <v>0.98</v>
      </c>
      <c r="AQ129" s="9">
        <v>34.799999999999997</v>
      </c>
      <c r="AR129" s="9">
        <v>27.1</v>
      </c>
      <c r="AS129" s="9">
        <v>74.400000000000006</v>
      </c>
      <c r="AT129" s="9" t="s">
        <v>277</v>
      </c>
      <c r="AU129" s="9">
        <v>6.4</v>
      </c>
      <c r="AV129" s="9">
        <v>24.4</v>
      </c>
      <c r="AW129" s="9">
        <v>4.2</v>
      </c>
      <c r="AX129" s="9">
        <v>0.5</v>
      </c>
      <c r="AY129" s="9">
        <v>0.9</v>
      </c>
      <c r="AZ129" s="9">
        <v>4.3</v>
      </c>
      <c r="BA129" s="9">
        <v>0.6</v>
      </c>
      <c r="BB129" s="9">
        <v>3.6</v>
      </c>
      <c r="BC129" s="9">
        <v>0.6</v>
      </c>
      <c r="BD129" s="9">
        <v>1.8</v>
      </c>
      <c r="BE129" s="9">
        <v>0.2</v>
      </c>
      <c r="BF129" s="9">
        <v>1.8</v>
      </c>
      <c r="BG129" s="9">
        <v>0.2</v>
      </c>
      <c r="BH129" s="9">
        <v>0.2</v>
      </c>
      <c r="BI129" s="9" t="s">
        <v>275</v>
      </c>
      <c r="BJ129" s="9" t="s">
        <v>274</v>
      </c>
      <c r="BK129" s="9" t="s">
        <v>276</v>
      </c>
      <c r="BL129" s="9">
        <v>21.1</v>
      </c>
      <c r="BM129" s="9">
        <v>0.13</v>
      </c>
      <c r="BN129" s="9">
        <v>23.2</v>
      </c>
      <c r="BO129" s="9">
        <v>14</v>
      </c>
      <c r="BP129" s="9">
        <v>2.2000000000000002</v>
      </c>
      <c r="BQ129" s="9">
        <v>30</v>
      </c>
    </row>
    <row r="130" spans="1:69" x14ac:dyDescent="0.3">
      <c r="A130" s="6">
        <f t="shared" si="2"/>
        <v>124</v>
      </c>
      <c r="B130" s="10">
        <v>687336</v>
      </c>
      <c r="C130" s="10">
        <v>846239</v>
      </c>
      <c r="D130" s="10">
        <v>371</v>
      </c>
      <c r="E130" s="10">
        <v>0.5</v>
      </c>
      <c r="F130" s="8" t="s">
        <v>124</v>
      </c>
      <c r="G130" s="9">
        <v>8.2000000000000003E-2</v>
      </c>
      <c r="H130" s="9" t="s">
        <v>273</v>
      </c>
      <c r="I130" s="9">
        <v>1.7999999999999999E-2</v>
      </c>
      <c r="J130" s="9">
        <v>8.1</v>
      </c>
      <c r="K130" s="9">
        <v>0.4</v>
      </c>
      <c r="L130" s="9">
        <v>2</v>
      </c>
      <c r="M130" s="9">
        <v>6.0000000000000001E-3</v>
      </c>
      <c r="N130" s="9">
        <v>0.04</v>
      </c>
      <c r="O130" s="9">
        <v>4.5999999999999996</v>
      </c>
      <c r="P130" s="9">
        <v>0.05</v>
      </c>
      <c r="Q130" s="9">
        <v>0.1</v>
      </c>
      <c r="R130" s="9">
        <v>0.05</v>
      </c>
      <c r="S130" s="9">
        <v>14.5</v>
      </c>
      <c r="T130" s="9">
        <v>175</v>
      </c>
      <c r="U130" s="9">
        <v>144</v>
      </c>
      <c r="V130" s="9">
        <v>202</v>
      </c>
      <c r="W130" s="9">
        <v>9.5299999999999994</v>
      </c>
      <c r="X130" s="9">
        <v>6.1</v>
      </c>
      <c r="Y130" s="9">
        <v>23.9</v>
      </c>
      <c r="Z130" s="9">
        <v>23.5</v>
      </c>
      <c r="AA130" s="9">
        <v>21.1</v>
      </c>
      <c r="AB130" s="9">
        <v>18.3</v>
      </c>
      <c r="AC130" s="9">
        <v>0.3</v>
      </c>
      <c r="AD130" s="9">
        <v>5.4</v>
      </c>
      <c r="AE130" s="9">
        <v>8.9</v>
      </c>
      <c r="AF130" s="9">
        <v>11.9</v>
      </c>
      <c r="AG130" s="9">
        <v>13.3</v>
      </c>
      <c r="AH130" s="9">
        <v>7.4</v>
      </c>
      <c r="AI130" s="9" t="s">
        <v>274</v>
      </c>
      <c r="AJ130" s="9">
        <v>1.9</v>
      </c>
      <c r="AK130" s="9">
        <v>1.4E-2</v>
      </c>
      <c r="AL130" s="9">
        <v>0.08</v>
      </c>
      <c r="AM130" s="9">
        <v>1.25</v>
      </c>
      <c r="AN130" s="9">
        <v>0.19</v>
      </c>
      <c r="AO130" s="9">
        <v>0.17</v>
      </c>
      <c r="AP130" s="9">
        <v>1.05</v>
      </c>
      <c r="AQ130" s="9">
        <v>37.299999999999997</v>
      </c>
      <c r="AR130" s="9">
        <v>28.9</v>
      </c>
      <c r="AS130" s="9">
        <v>85.3</v>
      </c>
      <c r="AT130" s="9">
        <v>0.02</v>
      </c>
      <c r="AU130" s="9">
        <v>7</v>
      </c>
      <c r="AV130" s="9">
        <v>25</v>
      </c>
      <c r="AW130" s="9">
        <v>4.3</v>
      </c>
      <c r="AX130" s="9" t="s">
        <v>274</v>
      </c>
      <c r="AY130" s="9">
        <v>0.9</v>
      </c>
      <c r="AZ130" s="9">
        <v>3.9</v>
      </c>
      <c r="BA130" s="9">
        <v>0.5</v>
      </c>
      <c r="BB130" s="9">
        <v>3.2</v>
      </c>
      <c r="BC130" s="9">
        <v>0.5</v>
      </c>
      <c r="BD130" s="9">
        <v>1.5</v>
      </c>
      <c r="BE130" s="9">
        <v>0.2</v>
      </c>
      <c r="BF130" s="9">
        <v>1.6</v>
      </c>
      <c r="BG130" s="9">
        <v>0.2</v>
      </c>
      <c r="BH130" s="9">
        <v>0.2</v>
      </c>
      <c r="BI130" s="9" t="s">
        <v>275</v>
      </c>
      <c r="BJ130" s="9" t="s">
        <v>274</v>
      </c>
      <c r="BK130" s="9" t="s">
        <v>276</v>
      </c>
      <c r="BL130" s="9">
        <v>11.7</v>
      </c>
      <c r="BM130" s="9">
        <v>0.13</v>
      </c>
      <c r="BN130" s="9">
        <v>19.2</v>
      </c>
      <c r="BO130" s="9">
        <v>12.4</v>
      </c>
      <c r="BP130" s="9">
        <v>1.8</v>
      </c>
      <c r="BQ130" s="9">
        <v>30</v>
      </c>
    </row>
    <row r="131" spans="1:69" x14ac:dyDescent="0.3">
      <c r="A131" s="6">
        <f t="shared" si="2"/>
        <v>125</v>
      </c>
      <c r="B131" s="10">
        <v>687338</v>
      </c>
      <c r="C131" s="10">
        <v>846239</v>
      </c>
      <c r="D131" s="10">
        <v>371</v>
      </c>
      <c r="E131" s="10">
        <v>0.5</v>
      </c>
      <c r="F131" s="8" t="s">
        <v>125</v>
      </c>
      <c r="G131" s="9">
        <v>7.0000000000000007E-2</v>
      </c>
      <c r="H131" s="9" t="s">
        <v>273</v>
      </c>
      <c r="I131" s="9">
        <v>1.7000000000000001E-2</v>
      </c>
      <c r="J131" s="9">
        <v>8.1999999999999993</v>
      </c>
      <c r="K131" s="9">
        <v>0.4</v>
      </c>
      <c r="L131" s="9">
        <v>2</v>
      </c>
      <c r="M131" s="9">
        <v>6.0000000000000001E-3</v>
      </c>
      <c r="N131" s="9">
        <v>0.04</v>
      </c>
      <c r="O131" s="9">
        <v>4.63</v>
      </c>
      <c r="P131" s="9">
        <v>0.04</v>
      </c>
      <c r="Q131" s="9">
        <v>0.1</v>
      </c>
      <c r="R131" s="9">
        <v>0.04</v>
      </c>
      <c r="S131" s="9">
        <v>15.4</v>
      </c>
      <c r="T131" s="9">
        <v>152</v>
      </c>
      <c r="U131" s="9">
        <v>129</v>
      </c>
      <c r="V131" s="9">
        <v>169</v>
      </c>
      <c r="W131" s="9">
        <v>7.78</v>
      </c>
      <c r="X131" s="9">
        <v>6</v>
      </c>
      <c r="Y131" s="9">
        <v>23.1</v>
      </c>
      <c r="Z131" s="9">
        <v>24</v>
      </c>
      <c r="AA131" s="9">
        <v>17.3</v>
      </c>
      <c r="AB131" s="9">
        <v>18.100000000000001</v>
      </c>
      <c r="AC131" s="9">
        <v>0.2</v>
      </c>
      <c r="AD131" s="9">
        <v>3.4</v>
      </c>
      <c r="AE131" s="9">
        <v>8.5</v>
      </c>
      <c r="AF131" s="9">
        <v>11.7</v>
      </c>
      <c r="AG131" s="9">
        <v>15.8</v>
      </c>
      <c r="AH131" s="9">
        <v>5.3</v>
      </c>
      <c r="AI131" s="9" t="s">
        <v>274</v>
      </c>
      <c r="AJ131" s="9">
        <v>1.44</v>
      </c>
      <c r="AK131" s="9">
        <v>0.01</v>
      </c>
      <c r="AL131" s="9">
        <v>0.08</v>
      </c>
      <c r="AM131" s="9">
        <v>1.27</v>
      </c>
      <c r="AN131" s="9">
        <v>0.12</v>
      </c>
      <c r="AO131" s="9">
        <v>7.0000000000000007E-2</v>
      </c>
      <c r="AP131" s="9">
        <v>1.08</v>
      </c>
      <c r="AQ131" s="9">
        <v>39</v>
      </c>
      <c r="AR131" s="9">
        <v>33.200000000000003</v>
      </c>
      <c r="AS131" s="9">
        <v>96.4</v>
      </c>
      <c r="AT131" s="9" t="s">
        <v>277</v>
      </c>
      <c r="AU131" s="9">
        <v>8.5</v>
      </c>
      <c r="AV131" s="9">
        <v>30.6</v>
      </c>
      <c r="AW131" s="9">
        <v>5.6</v>
      </c>
      <c r="AX131" s="9" t="s">
        <v>274</v>
      </c>
      <c r="AY131" s="9">
        <v>1.1000000000000001</v>
      </c>
      <c r="AZ131" s="9">
        <v>4.8</v>
      </c>
      <c r="BA131" s="9">
        <v>0.7</v>
      </c>
      <c r="BB131" s="9">
        <v>3.9</v>
      </c>
      <c r="BC131" s="9">
        <v>0.6</v>
      </c>
      <c r="BD131" s="9">
        <v>2</v>
      </c>
      <c r="BE131" s="9">
        <v>0.2</v>
      </c>
      <c r="BF131" s="9">
        <v>1.9</v>
      </c>
      <c r="BG131" s="9">
        <v>0.2</v>
      </c>
      <c r="BH131" s="9">
        <v>0.1</v>
      </c>
      <c r="BI131" s="9" t="s">
        <v>275</v>
      </c>
      <c r="BJ131" s="9" t="s">
        <v>274</v>
      </c>
      <c r="BK131" s="9" t="s">
        <v>276</v>
      </c>
      <c r="BL131" s="9">
        <v>5.5</v>
      </c>
      <c r="BM131" s="9">
        <v>0.14000000000000001</v>
      </c>
      <c r="BN131" s="9">
        <v>17.100000000000001</v>
      </c>
      <c r="BO131" s="9">
        <v>12.7</v>
      </c>
      <c r="BP131" s="9">
        <v>1.7</v>
      </c>
      <c r="BQ131" s="9">
        <v>70</v>
      </c>
    </row>
    <row r="132" spans="1:69" x14ac:dyDescent="0.3">
      <c r="A132" s="6">
        <f t="shared" si="2"/>
        <v>126</v>
      </c>
      <c r="B132" s="10">
        <v>687340</v>
      </c>
      <c r="C132" s="10">
        <v>846239</v>
      </c>
      <c r="D132" s="10">
        <v>371</v>
      </c>
      <c r="E132" s="10">
        <v>0.5</v>
      </c>
      <c r="F132" s="8" t="s">
        <v>126</v>
      </c>
      <c r="G132" s="9">
        <v>7.1999999999999995E-2</v>
      </c>
      <c r="H132" s="9" t="s">
        <v>273</v>
      </c>
      <c r="I132" s="9">
        <v>1.7999999999999999E-2</v>
      </c>
      <c r="J132" s="9">
        <v>8.5</v>
      </c>
      <c r="K132" s="9">
        <v>0.4</v>
      </c>
      <c r="L132" s="9">
        <v>2</v>
      </c>
      <c r="M132" s="9">
        <v>2.3E-2</v>
      </c>
      <c r="N132" s="9">
        <v>0.04</v>
      </c>
      <c r="O132" s="9">
        <v>4.75</v>
      </c>
      <c r="P132" s="9">
        <v>0.05</v>
      </c>
      <c r="Q132" s="9">
        <v>0.09</v>
      </c>
      <c r="R132" s="9">
        <v>0.03</v>
      </c>
      <c r="S132" s="9">
        <v>15.8</v>
      </c>
      <c r="T132" s="9">
        <v>171</v>
      </c>
      <c r="U132" s="9">
        <v>140</v>
      </c>
      <c r="V132" s="9">
        <v>209</v>
      </c>
      <c r="W132" s="9">
        <v>9.43</v>
      </c>
      <c r="X132" s="9">
        <v>6.5</v>
      </c>
      <c r="Y132" s="9">
        <v>23.7</v>
      </c>
      <c r="Z132" s="9">
        <v>25.5</v>
      </c>
      <c r="AA132" s="9">
        <v>17.899999999999999</v>
      </c>
      <c r="AB132" s="9">
        <v>18.8</v>
      </c>
      <c r="AC132" s="9">
        <v>0.3</v>
      </c>
      <c r="AD132" s="9">
        <v>5.2</v>
      </c>
      <c r="AE132" s="9">
        <v>8.5</v>
      </c>
      <c r="AF132" s="9">
        <v>10.4</v>
      </c>
      <c r="AG132" s="9">
        <v>12.3</v>
      </c>
      <c r="AH132" s="9">
        <v>4.8</v>
      </c>
      <c r="AI132" s="9" t="s">
        <v>274</v>
      </c>
      <c r="AJ132" s="9">
        <v>1.71</v>
      </c>
      <c r="AK132" s="9">
        <v>1.6E-2</v>
      </c>
      <c r="AL132" s="9">
        <v>0.09</v>
      </c>
      <c r="AM132" s="9">
        <v>1.1499999999999999</v>
      </c>
      <c r="AN132" s="9">
        <v>0.14000000000000001</v>
      </c>
      <c r="AO132" s="9">
        <v>7.0000000000000007E-2</v>
      </c>
      <c r="AP132" s="9">
        <v>1.1200000000000001</v>
      </c>
      <c r="AQ132" s="9">
        <v>40.5</v>
      </c>
      <c r="AR132" s="9">
        <v>27.9</v>
      </c>
      <c r="AS132" s="9">
        <v>89</v>
      </c>
      <c r="AT132" s="9">
        <v>0.02</v>
      </c>
      <c r="AU132" s="9">
        <v>6.7</v>
      </c>
      <c r="AV132" s="9">
        <v>24.2</v>
      </c>
      <c r="AW132" s="9">
        <v>4</v>
      </c>
      <c r="AX132" s="9" t="s">
        <v>274</v>
      </c>
      <c r="AY132" s="9">
        <v>0.8</v>
      </c>
      <c r="AZ132" s="9">
        <v>3.9</v>
      </c>
      <c r="BA132" s="9">
        <v>0.5</v>
      </c>
      <c r="BB132" s="9">
        <v>2.8</v>
      </c>
      <c r="BC132" s="9">
        <v>0.6</v>
      </c>
      <c r="BD132" s="9">
        <v>1.5</v>
      </c>
      <c r="BE132" s="9">
        <v>0.2</v>
      </c>
      <c r="BF132" s="9">
        <v>1.4</v>
      </c>
      <c r="BG132" s="9">
        <v>0.2</v>
      </c>
      <c r="BH132" s="9">
        <v>0.1</v>
      </c>
      <c r="BI132" s="9" t="s">
        <v>275</v>
      </c>
      <c r="BJ132" s="9">
        <v>0.6</v>
      </c>
      <c r="BK132" s="9" t="s">
        <v>276</v>
      </c>
      <c r="BL132" s="9">
        <v>5.2</v>
      </c>
      <c r="BM132" s="9">
        <v>0.14000000000000001</v>
      </c>
      <c r="BN132" s="9">
        <v>19</v>
      </c>
      <c r="BO132" s="9">
        <v>12.4</v>
      </c>
      <c r="BP132" s="9">
        <v>1.9</v>
      </c>
      <c r="BQ132" s="9">
        <v>60</v>
      </c>
    </row>
    <row r="133" spans="1:69" x14ac:dyDescent="0.3">
      <c r="A133" s="6">
        <f t="shared" si="2"/>
        <v>127</v>
      </c>
      <c r="B133" s="10">
        <v>687342</v>
      </c>
      <c r="C133" s="10">
        <v>846239</v>
      </c>
      <c r="D133" s="10">
        <v>371</v>
      </c>
      <c r="E133" s="10">
        <v>0.5</v>
      </c>
      <c r="F133" s="8" t="s">
        <v>128</v>
      </c>
      <c r="G133" s="9">
        <v>7.3999999999999996E-2</v>
      </c>
      <c r="H133" s="9" t="s">
        <v>273</v>
      </c>
      <c r="I133" s="9">
        <v>1.7000000000000001E-2</v>
      </c>
      <c r="J133" s="9">
        <v>8.8000000000000007</v>
      </c>
      <c r="K133" s="9">
        <v>0.4</v>
      </c>
      <c r="L133" s="9">
        <v>2</v>
      </c>
      <c r="M133" s="9">
        <v>7.0000000000000001E-3</v>
      </c>
      <c r="N133" s="9">
        <v>0.04</v>
      </c>
      <c r="O133" s="9">
        <v>4.87</v>
      </c>
      <c r="P133" s="9">
        <v>0.05</v>
      </c>
      <c r="Q133" s="9">
        <v>0.11</v>
      </c>
      <c r="R133" s="9">
        <v>0.04</v>
      </c>
      <c r="S133" s="9">
        <v>15.5</v>
      </c>
      <c r="T133" s="9">
        <v>148</v>
      </c>
      <c r="U133" s="9">
        <v>123</v>
      </c>
      <c r="V133" s="9">
        <v>187</v>
      </c>
      <c r="W133" s="9">
        <v>7.65</v>
      </c>
      <c r="X133" s="9">
        <v>6.2</v>
      </c>
      <c r="Y133" s="9">
        <v>23.4</v>
      </c>
      <c r="Z133" s="9">
        <v>25</v>
      </c>
      <c r="AA133" s="9">
        <v>18.3</v>
      </c>
      <c r="AB133" s="9">
        <v>18.7</v>
      </c>
      <c r="AC133" s="9">
        <v>0.2</v>
      </c>
      <c r="AD133" s="9">
        <v>3.4</v>
      </c>
      <c r="AE133" s="9">
        <v>8.6999999999999993</v>
      </c>
      <c r="AF133" s="9">
        <v>11.4</v>
      </c>
      <c r="AG133" s="9">
        <v>12.4</v>
      </c>
      <c r="AH133" s="9">
        <v>5.0999999999999996</v>
      </c>
      <c r="AI133" s="9" t="s">
        <v>274</v>
      </c>
      <c r="AJ133" s="9">
        <v>1.39</v>
      </c>
      <c r="AK133" s="9">
        <v>1.9E-2</v>
      </c>
      <c r="AL133" s="9">
        <v>0.09</v>
      </c>
      <c r="AM133" s="9">
        <v>1.22</v>
      </c>
      <c r="AN133" s="9">
        <v>0.12</v>
      </c>
      <c r="AO133" s="9" t="s">
        <v>278</v>
      </c>
      <c r="AP133" s="9">
        <v>1.1200000000000001</v>
      </c>
      <c r="AQ133" s="9">
        <v>41</v>
      </c>
      <c r="AR133" s="9">
        <v>30</v>
      </c>
      <c r="AS133" s="9">
        <v>96.2</v>
      </c>
      <c r="AT133" s="9">
        <v>0.02</v>
      </c>
      <c r="AU133" s="9">
        <v>7.3</v>
      </c>
      <c r="AV133" s="9">
        <v>25.4</v>
      </c>
      <c r="AW133" s="9">
        <v>5.0999999999999996</v>
      </c>
      <c r="AX133" s="9" t="s">
        <v>274</v>
      </c>
      <c r="AY133" s="9">
        <v>0.9</v>
      </c>
      <c r="AZ133" s="9">
        <v>4</v>
      </c>
      <c r="BA133" s="9">
        <v>0.5</v>
      </c>
      <c r="BB133" s="9">
        <v>2.9</v>
      </c>
      <c r="BC133" s="9">
        <v>0.5</v>
      </c>
      <c r="BD133" s="9">
        <v>1.4</v>
      </c>
      <c r="BE133" s="9">
        <v>0.2</v>
      </c>
      <c r="BF133" s="9">
        <v>1.4</v>
      </c>
      <c r="BG133" s="9">
        <v>0.2</v>
      </c>
      <c r="BH133" s="9">
        <v>0.1</v>
      </c>
      <c r="BI133" s="9" t="s">
        <v>275</v>
      </c>
      <c r="BJ133" s="9" t="s">
        <v>274</v>
      </c>
      <c r="BK133" s="9" t="s">
        <v>276</v>
      </c>
      <c r="BL133" s="9">
        <v>4.0999999999999996</v>
      </c>
      <c r="BM133" s="9">
        <v>0.14000000000000001</v>
      </c>
      <c r="BN133" s="9">
        <v>16.600000000000001</v>
      </c>
      <c r="BO133" s="9">
        <v>12.9</v>
      </c>
      <c r="BP133" s="9">
        <v>1.7</v>
      </c>
      <c r="BQ133" s="9">
        <v>50</v>
      </c>
    </row>
    <row r="134" spans="1:69" ht="15.75" customHeight="1" x14ac:dyDescent="0.3">
      <c r="A134" s="6">
        <f t="shared" si="2"/>
        <v>128</v>
      </c>
      <c r="B134" s="10">
        <v>687343</v>
      </c>
      <c r="C134" s="10">
        <v>846239</v>
      </c>
      <c r="D134" s="10">
        <v>371</v>
      </c>
      <c r="E134" s="10">
        <v>0.5</v>
      </c>
      <c r="F134" s="8" t="s">
        <v>129</v>
      </c>
      <c r="G134" s="9">
        <v>7.2999999999999995E-2</v>
      </c>
      <c r="H134" s="9" t="s">
        <v>273</v>
      </c>
      <c r="I134" s="9">
        <v>1.9E-2</v>
      </c>
      <c r="J134" s="9">
        <v>9.1999999999999993</v>
      </c>
      <c r="K134" s="9">
        <v>0.4</v>
      </c>
      <c r="L134" s="9">
        <v>2</v>
      </c>
      <c r="M134" s="9">
        <v>8.0000000000000002E-3</v>
      </c>
      <c r="N134" s="9">
        <v>0.04</v>
      </c>
      <c r="O134" s="9">
        <v>5.05</v>
      </c>
      <c r="P134" s="9">
        <v>0.05</v>
      </c>
      <c r="Q134" s="9">
        <v>0.1</v>
      </c>
      <c r="R134" s="9">
        <v>0.05</v>
      </c>
      <c r="S134" s="9">
        <v>15.6</v>
      </c>
      <c r="T134" s="9">
        <v>171</v>
      </c>
      <c r="U134" s="9">
        <v>145</v>
      </c>
      <c r="V134" s="9">
        <v>199</v>
      </c>
      <c r="W134" s="9">
        <v>8.69</v>
      </c>
      <c r="X134" s="9">
        <v>6.3</v>
      </c>
      <c r="Y134" s="9">
        <v>24.9</v>
      </c>
      <c r="Z134" s="9">
        <v>26.2</v>
      </c>
      <c r="AA134" s="9">
        <v>17.899999999999999</v>
      </c>
      <c r="AB134" s="9">
        <v>19.3</v>
      </c>
      <c r="AC134" s="9">
        <v>0.3</v>
      </c>
      <c r="AD134" s="9">
        <v>4.5999999999999996</v>
      </c>
      <c r="AE134" s="9">
        <v>9</v>
      </c>
      <c r="AF134" s="9">
        <v>11.3</v>
      </c>
      <c r="AG134" s="9">
        <v>12.2</v>
      </c>
      <c r="AH134" s="9">
        <v>5.7</v>
      </c>
      <c r="AI134" s="9">
        <v>0.1</v>
      </c>
      <c r="AJ134" s="9">
        <v>1.75</v>
      </c>
      <c r="AK134" s="9">
        <v>1.7999999999999999E-2</v>
      </c>
      <c r="AL134" s="9">
        <v>0.11</v>
      </c>
      <c r="AM134" s="9">
        <v>1.23</v>
      </c>
      <c r="AN134" s="9">
        <v>0.15</v>
      </c>
      <c r="AO134" s="9">
        <v>7.0000000000000007E-2</v>
      </c>
      <c r="AP134" s="9">
        <v>1.17</v>
      </c>
      <c r="AQ134" s="9">
        <v>46.9</v>
      </c>
      <c r="AR134" s="9">
        <v>29.8</v>
      </c>
      <c r="AS134" s="9">
        <v>108</v>
      </c>
      <c r="AT134" s="9">
        <v>0.04</v>
      </c>
      <c r="AU134" s="9">
        <v>7.2</v>
      </c>
      <c r="AV134" s="9">
        <v>25.1</v>
      </c>
      <c r="AW134" s="9">
        <v>4.0999999999999996</v>
      </c>
      <c r="AX134" s="9" t="s">
        <v>274</v>
      </c>
      <c r="AY134" s="9">
        <v>0.8</v>
      </c>
      <c r="AZ134" s="9">
        <v>4</v>
      </c>
      <c r="BA134" s="9">
        <v>0.5</v>
      </c>
      <c r="BB134" s="9">
        <v>3.2</v>
      </c>
      <c r="BC134" s="9">
        <v>0.5</v>
      </c>
      <c r="BD134" s="9">
        <v>1.5</v>
      </c>
      <c r="BE134" s="9">
        <v>0.2</v>
      </c>
      <c r="BF134" s="9">
        <v>1.4</v>
      </c>
      <c r="BG134" s="9">
        <v>0.2</v>
      </c>
      <c r="BH134" s="9">
        <v>0.1</v>
      </c>
      <c r="BI134" s="9" t="s">
        <v>275</v>
      </c>
      <c r="BJ134" s="9" t="s">
        <v>274</v>
      </c>
      <c r="BK134" s="9" t="s">
        <v>276</v>
      </c>
      <c r="BL134" s="9">
        <v>5.9</v>
      </c>
      <c r="BM134" s="9">
        <v>0.15</v>
      </c>
      <c r="BN134" s="9">
        <v>18.399999999999999</v>
      </c>
      <c r="BO134" s="9">
        <v>12.9</v>
      </c>
      <c r="BP134" s="9">
        <v>1.7</v>
      </c>
      <c r="BQ134" s="9">
        <v>40</v>
      </c>
    </row>
    <row r="135" spans="1:69" x14ac:dyDescent="0.3">
      <c r="A135" s="6">
        <f t="shared" si="2"/>
        <v>129</v>
      </c>
      <c r="B135" s="10">
        <v>687345</v>
      </c>
      <c r="C135" s="10">
        <v>846239</v>
      </c>
      <c r="D135" s="10">
        <v>371</v>
      </c>
      <c r="E135" s="10">
        <v>0.5</v>
      </c>
      <c r="F135" s="8" t="s">
        <v>130</v>
      </c>
      <c r="G135" s="9">
        <v>0.08</v>
      </c>
      <c r="H135" s="9" t="s">
        <v>273</v>
      </c>
      <c r="I135" s="9">
        <v>2.1999999999999999E-2</v>
      </c>
      <c r="J135" s="9">
        <v>6.7</v>
      </c>
      <c r="K135" s="9">
        <v>0.5</v>
      </c>
      <c r="L135" s="9">
        <v>1</v>
      </c>
      <c r="M135" s="9">
        <v>0.01</v>
      </c>
      <c r="N135" s="9">
        <v>0.03</v>
      </c>
      <c r="O135" s="9">
        <v>4.37</v>
      </c>
      <c r="P135" s="9">
        <v>0.05</v>
      </c>
      <c r="Q135" s="9">
        <v>0.1</v>
      </c>
      <c r="R135" s="9">
        <v>0.04</v>
      </c>
      <c r="S135" s="9">
        <v>17.399999999999999</v>
      </c>
      <c r="T135" s="9">
        <v>267</v>
      </c>
      <c r="U135" s="9">
        <v>372</v>
      </c>
      <c r="V135" s="9">
        <v>233</v>
      </c>
      <c r="W135" s="9">
        <v>13</v>
      </c>
      <c r="X135" s="9">
        <v>6</v>
      </c>
      <c r="Y135" s="9">
        <v>22.4</v>
      </c>
      <c r="Z135" s="9">
        <v>32.299999999999997</v>
      </c>
      <c r="AA135" s="9">
        <v>21.7</v>
      </c>
      <c r="AB135" s="9">
        <v>18.8</v>
      </c>
      <c r="AC135" s="9" t="s">
        <v>274</v>
      </c>
      <c r="AD135" s="9">
        <v>11.3</v>
      </c>
      <c r="AE135" s="9">
        <v>7.6</v>
      </c>
      <c r="AF135" s="9">
        <v>9.4</v>
      </c>
      <c r="AG135" s="9">
        <v>11.3</v>
      </c>
      <c r="AH135" s="9">
        <v>7.9</v>
      </c>
      <c r="AI135" s="9">
        <v>0.1</v>
      </c>
      <c r="AJ135" s="9">
        <v>3.71</v>
      </c>
      <c r="AK135" s="9">
        <v>8.2000000000000003E-2</v>
      </c>
      <c r="AL135" s="9">
        <v>0.1</v>
      </c>
      <c r="AM135" s="9">
        <v>1.23</v>
      </c>
      <c r="AN135" s="9">
        <v>0.57999999999999996</v>
      </c>
      <c r="AO135" s="9">
        <v>0.1</v>
      </c>
      <c r="AP135" s="9">
        <v>0.98</v>
      </c>
      <c r="AQ135" s="9">
        <v>38.299999999999997</v>
      </c>
      <c r="AR135" s="9">
        <v>28.2</v>
      </c>
      <c r="AS135" s="9">
        <v>98.5</v>
      </c>
      <c r="AT135" s="9">
        <v>0.02</v>
      </c>
      <c r="AU135" s="9">
        <v>5.7</v>
      </c>
      <c r="AV135" s="9">
        <v>22.1</v>
      </c>
      <c r="AW135" s="9">
        <v>4.5</v>
      </c>
      <c r="AX135" s="9">
        <v>1.2</v>
      </c>
      <c r="AY135" s="9">
        <v>0.7</v>
      </c>
      <c r="AZ135" s="9">
        <v>4</v>
      </c>
      <c r="BA135" s="9">
        <v>0.5</v>
      </c>
      <c r="BB135" s="9">
        <v>2.7</v>
      </c>
      <c r="BC135" s="9">
        <v>0.5</v>
      </c>
      <c r="BD135" s="9">
        <v>1.4</v>
      </c>
      <c r="BE135" s="9">
        <v>0.2</v>
      </c>
      <c r="BF135" s="9">
        <v>1.3</v>
      </c>
      <c r="BG135" s="9">
        <v>0.2</v>
      </c>
      <c r="BH135" s="9">
        <v>0.2</v>
      </c>
      <c r="BI135" s="9" t="s">
        <v>275</v>
      </c>
      <c r="BJ135" s="9" t="s">
        <v>274</v>
      </c>
      <c r="BK135" s="9" t="s">
        <v>276</v>
      </c>
      <c r="BL135" s="9">
        <v>0.6</v>
      </c>
      <c r="BM135" s="9">
        <v>0.12</v>
      </c>
      <c r="BN135" s="9">
        <v>23.5</v>
      </c>
      <c r="BO135" s="9">
        <v>14.3</v>
      </c>
      <c r="BP135" s="9">
        <v>2.2999999999999998</v>
      </c>
      <c r="BQ135" s="9" t="s">
        <v>281</v>
      </c>
    </row>
    <row r="136" spans="1:69" x14ac:dyDescent="0.3">
      <c r="A136" s="6">
        <f t="shared" si="2"/>
        <v>130</v>
      </c>
      <c r="B136" s="10">
        <v>687348</v>
      </c>
      <c r="C136" s="10">
        <v>846239</v>
      </c>
      <c r="D136" s="10">
        <v>371</v>
      </c>
      <c r="E136" s="10">
        <v>0.5</v>
      </c>
      <c r="F136" s="8" t="s">
        <v>131</v>
      </c>
      <c r="G136" s="9">
        <v>7.8E-2</v>
      </c>
      <c r="H136" s="9" t="s">
        <v>273</v>
      </c>
      <c r="I136" s="9">
        <v>2.3E-2</v>
      </c>
      <c r="J136" s="9">
        <v>6.5</v>
      </c>
      <c r="K136" s="9">
        <v>0.6</v>
      </c>
      <c r="L136" s="9">
        <v>2</v>
      </c>
      <c r="M136" s="9">
        <v>1.0999999999999999E-2</v>
      </c>
      <c r="N136" s="9">
        <v>0.04</v>
      </c>
      <c r="O136" s="9">
        <v>4.72</v>
      </c>
      <c r="P136" s="9">
        <v>0.05</v>
      </c>
      <c r="Q136" s="9">
        <v>0.1</v>
      </c>
      <c r="R136" s="9">
        <v>0.04</v>
      </c>
      <c r="S136" s="9">
        <v>18.100000000000001</v>
      </c>
      <c r="T136" s="9">
        <v>305</v>
      </c>
      <c r="U136" s="9">
        <v>426</v>
      </c>
      <c r="V136" s="9">
        <v>253</v>
      </c>
      <c r="W136" s="9">
        <v>14</v>
      </c>
      <c r="X136" s="9">
        <v>6.3</v>
      </c>
      <c r="Y136" s="9">
        <v>23.4</v>
      </c>
      <c r="Z136" s="9">
        <v>35.5</v>
      </c>
      <c r="AA136" s="9">
        <v>25.3</v>
      </c>
      <c r="AB136" s="9">
        <v>20.100000000000001</v>
      </c>
      <c r="AC136" s="9">
        <v>0.1</v>
      </c>
      <c r="AD136" s="9">
        <v>14.3</v>
      </c>
      <c r="AE136" s="9">
        <v>8</v>
      </c>
      <c r="AF136" s="9">
        <v>10.199999999999999</v>
      </c>
      <c r="AG136" s="9">
        <v>11.4</v>
      </c>
      <c r="AH136" s="9">
        <v>7.3</v>
      </c>
      <c r="AI136" s="9">
        <v>0.1</v>
      </c>
      <c r="AJ136" s="9">
        <v>4.04</v>
      </c>
      <c r="AK136" s="9">
        <v>8.5000000000000006E-2</v>
      </c>
      <c r="AL136" s="9">
        <v>0.12</v>
      </c>
      <c r="AM136" s="9">
        <v>1.24</v>
      </c>
      <c r="AN136" s="9">
        <v>0.56999999999999995</v>
      </c>
      <c r="AO136" s="9">
        <v>0.12</v>
      </c>
      <c r="AP136" s="9">
        <v>0.99</v>
      </c>
      <c r="AQ136" s="9">
        <v>41.5</v>
      </c>
      <c r="AR136" s="9">
        <v>30.3</v>
      </c>
      <c r="AS136" s="9">
        <v>114</v>
      </c>
      <c r="AT136" s="9" t="s">
        <v>277</v>
      </c>
      <c r="AU136" s="9">
        <v>6</v>
      </c>
      <c r="AV136" s="9">
        <v>23</v>
      </c>
      <c r="AW136" s="9">
        <v>3.9</v>
      </c>
      <c r="AX136" s="9">
        <v>1.5</v>
      </c>
      <c r="AY136" s="9">
        <v>0.7</v>
      </c>
      <c r="AZ136" s="9">
        <v>4.2</v>
      </c>
      <c r="BA136" s="9">
        <v>0.5</v>
      </c>
      <c r="BB136" s="9">
        <v>2.9</v>
      </c>
      <c r="BC136" s="9">
        <v>0.5</v>
      </c>
      <c r="BD136" s="9">
        <v>1.4</v>
      </c>
      <c r="BE136" s="9">
        <v>0.2</v>
      </c>
      <c r="BF136" s="9">
        <v>1.4</v>
      </c>
      <c r="BG136" s="9">
        <v>0.2</v>
      </c>
      <c r="BH136" s="9">
        <v>0.2</v>
      </c>
      <c r="BI136" s="9" t="s">
        <v>275</v>
      </c>
      <c r="BJ136" s="9" t="s">
        <v>274</v>
      </c>
      <c r="BK136" s="9" t="s">
        <v>276</v>
      </c>
      <c r="BL136" s="9">
        <v>1.2</v>
      </c>
      <c r="BM136" s="9">
        <v>0.12</v>
      </c>
      <c r="BN136" s="9">
        <v>25.3</v>
      </c>
      <c r="BO136" s="9">
        <v>15.3</v>
      </c>
      <c r="BP136" s="9">
        <v>2.4</v>
      </c>
      <c r="BQ136" s="9">
        <v>50</v>
      </c>
    </row>
    <row r="137" spans="1:69" x14ac:dyDescent="0.3">
      <c r="A137" s="6">
        <f t="shared" si="2"/>
        <v>131</v>
      </c>
      <c r="B137" s="10">
        <v>687351</v>
      </c>
      <c r="C137" s="10">
        <v>846239</v>
      </c>
      <c r="D137" s="10">
        <v>371</v>
      </c>
      <c r="E137" s="10">
        <v>0.5</v>
      </c>
      <c r="F137" s="8" t="s">
        <v>132</v>
      </c>
      <c r="G137" s="9">
        <v>7.9000000000000001E-2</v>
      </c>
      <c r="H137" s="9" t="s">
        <v>273</v>
      </c>
      <c r="I137" s="9">
        <v>2.4E-2</v>
      </c>
      <c r="J137" s="9">
        <v>6.1</v>
      </c>
      <c r="K137" s="9">
        <v>0.6</v>
      </c>
      <c r="L137" s="9">
        <v>1</v>
      </c>
      <c r="M137" s="9">
        <v>1.2E-2</v>
      </c>
      <c r="N137" s="9">
        <v>0.04</v>
      </c>
      <c r="O137" s="9">
        <v>4.7699999999999996</v>
      </c>
      <c r="P137" s="9">
        <v>0.06</v>
      </c>
      <c r="Q137" s="9">
        <v>0.09</v>
      </c>
      <c r="R137" s="9">
        <v>0.05</v>
      </c>
      <c r="S137" s="9">
        <v>20.2</v>
      </c>
      <c r="T137" s="9">
        <v>307</v>
      </c>
      <c r="U137" s="9">
        <v>462</v>
      </c>
      <c r="V137" s="9">
        <v>452</v>
      </c>
      <c r="W137" s="9">
        <v>14.4</v>
      </c>
      <c r="X137" s="9">
        <v>8.6</v>
      </c>
      <c r="Y137" s="9">
        <v>24.3</v>
      </c>
      <c r="Z137" s="9">
        <v>44.2</v>
      </c>
      <c r="AA137" s="9">
        <v>36.6</v>
      </c>
      <c r="AB137" s="9">
        <v>19.3</v>
      </c>
      <c r="AC137" s="9">
        <v>0.1</v>
      </c>
      <c r="AD137" s="9">
        <v>13.1</v>
      </c>
      <c r="AE137" s="9">
        <v>8.3000000000000007</v>
      </c>
      <c r="AF137" s="9">
        <v>10</v>
      </c>
      <c r="AG137" s="9">
        <v>12.6</v>
      </c>
      <c r="AH137" s="9">
        <v>6.7</v>
      </c>
      <c r="AI137" s="9">
        <v>0.2</v>
      </c>
      <c r="AJ137" s="9">
        <v>4.25</v>
      </c>
      <c r="AK137" s="9">
        <v>0.11799999999999999</v>
      </c>
      <c r="AL137" s="9">
        <v>0.12</v>
      </c>
      <c r="AM137" s="9">
        <v>1.17</v>
      </c>
      <c r="AN137" s="9">
        <v>0.56999999999999995</v>
      </c>
      <c r="AO137" s="9">
        <v>0.13</v>
      </c>
      <c r="AP137" s="9">
        <v>0.99</v>
      </c>
      <c r="AQ137" s="9">
        <v>62.5</v>
      </c>
      <c r="AR137" s="9">
        <v>31.7</v>
      </c>
      <c r="AS137" s="9">
        <v>133</v>
      </c>
      <c r="AT137" s="9">
        <v>0.03</v>
      </c>
      <c r="AU137" s="9">
        <v>6.2</v>
      </c>
      <c r="AV137" s="9">
        <v>25</v>
      </c>
      <c r="AW137" s="9">
        <v>4.5</v>
      </c>
      <c r="AX137" s="9">
        <v>1.4</v>
      </c>
      <c r="AY137" s="9">
        <v>0.8</v>
      </c>
      <c r="AZ137" s="9">
        <v>4.5</v>
      </c>
      <c r="BA137" s="9">
        <v>0.6</v>
      </c>
      <c r="BB137" s="9">
        <v>3.3</v>
      </c>
      <c r="BC137" s="9">
        <v>0.6</v>
      </c>
      <c r="BD137" s="9">
        <v>1.6</v>
      </c>
      <c r="BE137" s="9">
        <v>0.2</v>
      </c>
      <c r="BF137" s="9">
        <v>1.6</v>
      </c>
      <c r="BG137" s="9">
        <v>0.2</v>
      </c>
      <c r="BH137" s="9">
        <v>0.2</v>
      </c>
      <c r="BI137" s="9" t="s">
        <v>275</v>
      </c>
      <c r="BJ137" s="9" t="s">
        <v>274</v>
      </c>
      <c r="BK137" s="9" t="s">
        <v>276</v>
      </c>
      <c r="BL137" s="9">
        <v>1.4</v>
      </c>
      <c r="BM137" s="9">
        <v>0.14000000000000001</v>
      </c>
      <c r="BN137" s="9">
        <v>29</v>
      </c>
      <c r="BO137" s="9">
        <v>15.1</v>
      </c>
      <c r="BP137" s="9">
        <v>2.5</v>
      </c>
      <c r="BQ137" s="9">
        <v>40</v>
      </c>
    </row>
    <row r="138" spans="1:69" x14ac:dyDescent="0.3">
      <c r="A138" s="6">
        <f t="shared" si="2"/>
        <v>132</v>
      </c>
      <c r="B138" s="10">
        <v>687352</v>
      </c>
      <c r="C138" s="10">
        <v>846239</v>
      </c>
      <c r="D138" s="10">
        <v>371</v>
      </c>
      <c r="E138" s="10">
        <v>0.5</v>
      </c>
      <c r="F138" s="8" t="s">
        <v>133</v>
      </c>
      <c r="G138" s="9">
        <v>6.0999999999999999E-2</v>
      </c>
      <c r="H138" s="9" t="s">
        <v>273</v>
      </c>
      <c r="I138" s="9">
        <v>2.9000000000000001E-2</v>
      </c>
      <c r="J138" s="9">
        <v>5.4</v>
      </c>
      <c r="K138" s="9">
        <v>0.6</v>
      </c>
      <c r="L138" s="9">
        <v>1</v>
      </c>
      <c r="M138" s="9">
        <v>8.9999999999999993E-3</v>
      </c>
      <c r="N138" s="9">
        <v>0.03</v>
      </c>
      <c r="O138" s="9">
        <v>4.09</v>
      </c>
      <c r="P138" s="9">
        <v>0.04</v>
      </c>
      <c r="Q138" s="9">
        <v>0.09</v>
      </c>
      <c r="R138" s="9">
        <v>0.05</v>
      </c>
      <c r="S138" s="9">
        <v>20.3</v>
      </c>
      <c r="T138" s="9">
        <v>316</v>
      </c>
      <c r="U138" s="9">
        <v>460</v>
      </c>
      <c r="V138" s="9">
        <v>494</v>
      </c>
      <c r="W138" s="9">
        <v>15.5</v>
      </c>
      <c r="X138" s="9">
        <v>8.6</v>
      </c>
      <c r="Y138" s="9">
        <v>23.1</v>
      </c>
      <c r="Z138" s="9">
        <v>52.1</v>
      </c>
      <c r="AA138" s="9">
        <v>40.5</v>
      </c>
      <c r="AB138" s="9">
        <v>18.8</v>
      </c>
      <c r="AC138" s="9">
        <v>0.1</v>
      </c>
      <c r="AD138" s="9">
        <v>18.600000000000001</v>
      </c>
      <c r="AE138" s="9">
        <v>7.2</v>
      </c>
      <c r="AF138" s="9">
        <v>10.5</v>
      </c>
      <c r="AG138" s="9">
        <v>14.3</v>
      </c>
      <c r="AH138" s="9">
        <v>6.7</v>
      </c>
      <c r="AI138" s="9">
        <v>0.2</v>
      </c>
      <c r="AJ138" s="9">
        <v>4.22</v>
      </c>
      <c r="AK138" s="9">
        <v>0.18</v>
      </c>
      <c r="AL138" s="9">
        <v>0.15</v>
      </c>
      <c r="AM138" s="9">
        <v>1.1499999999999999</v>
      </c>
      <c r="AN138" s="9">
        <v>0.57999999999999996</v>
      </c>
      <c r="AO138" s="9">
        <v>0.14000000000000001</v>
      </c>
      <c r="AP138" s="9">
        <v>0.87</v>
      </c>
      <c r="AQ138" s="9">
        <v>68.400000000000006</v>
      </c>
      <c r="AR138" s="9">
        <v>35.1</v>
      </c>
      <c r="AS138" s="9">
        <v>142</v>
      </c>
      <c r="AT138" s="9">
        <v>0.02</v>
      </c>
      <c r="AU138" s="9">
        <v>7.1</v>
      </c>
      <c r="AV138" s="9">
        <v>28.7</v>
      </c>
      <c r="AW138" s="9">
        <v>4.8</v>
      </c>
      <c r="AX138" s="9">
        <v>1.2</v>
      </c>
      <c r="AY138" s="9">
        <v>0.8</v>
      </c>
      <c r="AZ138" s="9">
        <v>5.0999999999999996</v>
      </c>
      <c r="BA138" s="9">
        <v>0.7</v>
      </c>
      <c r="BB138" s="9">
        <v>3.6</v>
      </c>
      <c r="BC138" s="9">
        <v>0.6</v>
      </c>
      <c r="BD138" s="9">
        <v>1.8</v>
      </c>
      <c r="BE138" s="9">
        <v>0.3</v>
      </c>
      <c r="BF138" s="9">
        <v>1.8</v>
      </c>
      <c r="BG138" s="9">
        <v>0.2</v>
      </c>
      <c r="BH138" s="9">
        <v>0.2</v>
      </c>
      <c r="BI138" s="9" t="s">
        <v>275</v>
      </c>
      <c r="BJ138" s="9" t="s">
        <v>274</v>
      </c>
      <c r="BK138" s="9" t="s">
        <v>276</v>
      </c>
      <c r="BL138" s="9">
        <v>1.7</v>
      </c>
      <c r="BM138" s="9">
        <v>0.13</v>
      </c>
      <c r="BN138" s="9">
        <v>30.9</v>
      </c>
      <c r="BO138" s="9">
        <v>15</v>
      </c>
      <c r="BP138" s="9">
        <v>2.5</v>
      </c>
      <c r="BQ138" s="9">
        <v>30</v>
      </c>
    </row>
    <row r="139" spans="1:69" x14ac:dyDescent="0.3">
      <c r="A139" s="6">
        <f t="shared" si="2"/>
        <v>133</v>
      </c>
      <c r="B139" s="10">
        <v>687353</v>
      </c>
      <c r="C139" s="10">
        <v>846239</v>
      </c>
      <c r="D139" s="10">
        <v>371</v>
      </c>
      <c r="E139" s="10">
        <v>0.5</v>
      </c>
      <c r="F139" s="8" t="s">
        <v>134</v>
      </c>
      <c r="G139" s="9">
        <v>7.5999999999999998E-2</v>
      </c>
      <c r="H139" s="9" t="s">
        <v>273</v>
      </c>
      <c r="I139" s="9">
        <v>2.4E-2</v>
      </c>
      <c r="J139" s="9">
        <v>6.2</v>
      </c>
      <c r="K139" s="9">
        <v>0.6</v>
      </c>
      <c r="L139" s="9">
        <v>1</v>
      </c>
      <c r="M139" s="9">
        <v>1.2999999999999999E-2</v>
      </c>
      <c r="N139" s="9">
        <v>0.04</v>
      </c>
      <c r="O139" s="9">
        <v>4.68</v>
      </c>
      <c r="P139" s="9">
        <v>0.06</v>
      </c>
      <c r="Q139" s="9">
        <v>0.09</v>
      </c>
      <c r="R139" s="9">
        <v>0.06</v>
      </c>
      <c r="S139" s="9">
        <v>20.7</v>
      </c>
      <c r="T139" s="9">
        <v>309</v>
      </c>
      <c r="U139" s="9">
        <v>367</v>
      </c>
      <c r="V139" s="9">
        <v>384</v>
      </c>
      <c r="W139" s="9">
        <v>15.3</v>
      </c>
      <c r="X139" s="9">
        <v>8.4</v>
      </c>
      <c r="Y139" s="9">
        <v>22.8</v>
      </c>
      <c r="Z139" s="9">
        <v>50.1</v>
      </c>
      <c r="AA139" s="9">
        <v>31.5</v>
      </c>
      <c r="AB139" s="9">
        <v>20.100000000000001</v>
      </c>
      <c r="AC139" s="9">
        <v>0.1</v>
      </c>
      <c r="AD139" s="9">
        <v>12.9</v>
      </c>
      <c r="AE139" s="9">
        <v>8</v>
      </c>
      <c r="AF139" s="9">
        <v>11.3</v>
      </c>
      <c r="AG139" s="9">
        <v>17.100000000000001</v>
      </c>
      <c r="AH139" s="9">
        <v>5.9</v>
      </c>
      <c r="AI139" s="9">
        <v>0.2</v>
      </c>
      <c r="AJ139" s="9">
        <v>4.47</v>
      </c>
      <c r="AK139" s="9">
        <v>6.7000000000000004E-2</v>
      </c>
      <c r="AL139" s="9">
        <v>0.15</v>
      </c>
      <c r="AM139" s="9">
        <v>1.2</v>
      </c>
      <c r="AN139" s="9">
        <v>0.54</v>
      </c>
      <c r="AO139" s="9">
        <v>0.11</v>
      </c>
      <c r="AP139" s="9">
        <v>0.87</v>
      </c>
      <c r="AQ139" s="9">
        <v>49.8</v>
      </c>
      <c r="AR139" s="9">
        <v>39.799999999999997</v>
      </c>
      <c r="AS139" s="9">
        <v>106</v>
      </c>
      <c r="AT139" s="9">
        <v>0.01</v>
      </c>
      <c r="AU139" s="9">
        <v>8.3000000000000007</v>
      </c>
      <c r="AV139" s="9">
        <v>33.6</v>
      </c>
      <c r="AW139" s="9">
        <v>6.1</v>
      </c>
      <c r="AX139" s="9">
        <v>1</v>
      </c>
      <c r="AY139" s="9">
        <v>1</v>
      </c>
      <c r="AZ139" s="9">
        <v>5.7</v>
      </c>
      <c r="BA139" s="9">
        <v>0.7</v>
      </c>
      <c r="BB139" s="9">
        <v>4.0999999999999996</v>
      </c>
      <c r="BC139" s="9">
        <v>0.7</v>
      </c>
      <c r="BD139" s="9">
        <v>2</v>
      </c>
      <c r="BE139" s="9">
        <v>0.3</v>
      </c>
      <c r="BF139" s="9">
        <v>2</v>
      </c>
      <c r="BG139" s="9">
        <v>0.2</v>
      </c>
      <c r="BH139" s="9">
        <v>0.2</v>
      </c>
      <c r="BI139" s="9" t="s">
        <v>275</v>
      </c>
      <c r="BJ139" s="9" t="s">
        <v>274</v>
      </c>
      <c r="BK139" s="9" t="s">
        <v>276</v>
      </c>
      <c r="BL139" s="9" t="s">
        <v>279</v>
      </c>
      <c r="BM139" s="9">
        <v>0.13</v>
      </c>
      <c r="BN139" s="9">
        <v>27</v>
      </c>
      <c r="BO139" s="9">
        <v>14.6</v>
      </c>
      <c r="BP139" s="9">
        <v>3.2</v>
      </c>
      <c r="BQ139" s="9" t="s">
        <v>281</v>
      </c>
    </row>
    <row r="140" spans="1:69" x14ac:dyDescent="0.3">
      <c r="A140" s="6">
        <f t="shared" si="2"/>
        <v>134</v>
      </c>
      <c r="B140" s="10">
        <v>687355</v>
      </c>
      <c r="C140" s="10">
        <v>846239</v>
      </c>
      <c r="D140" s="10">
        <v>371</v>
      </c>
      <c r="E140" s="10">
        <v>0.5</v>
      </c>
      <c r="F140" s="8" t="s">
        <v>138</v>
      </c>
      <c r="G140" s="9">
        <v>7.5999999999999998E-2</v>
      </c>
      <c r="H140" s="9" t="s">
        <v>273</v>
      </c>
      <c r="I140" s="9">
        <v>2.3E-2</v>
      </c>
      <c r="J140" s="9">
        <v>5.8</v>
      </c>
      <c r="K140" s="9">
        <v>0.6</v>
      </c>
      <c r="L140" s="9">
        <v>2</v>
      </c>
      <c r="M140" s="9">
        <v>1.2E-2</v>
      </c>
      <c r="N140" s="9">
        <v>0.04</v>
      </c>
      <c r="O140" s="9">
        <v>4.7</v>
      </c>
      <c r="P140" s="9">
        <v>0.06</v>
      </c>
      <c r="Q140" s="9">
        <v>0.09</v>
      </c>
      <c r="R140" s="9">
        <v>0.06</v>
      </c>
      <c r="S140" s="9">
        <v>20.2</v>
      </c>
      <c r="T140" s="9">
        <v>301</v>
      </c>
      <c r="U140" s="9">
        <v>394</v>
      </c>
      <c r="V140" s="9">
        <v>363</v>
      </c>
      <c r="W140" s="9">
        <v>15.4</v>
      </c>
      <c r="X140" s="9">
        <v>7.9</v>
      </c>
      <c r="Y140" s="9">
        <v>22</v>
      </c>
      <c r="Z140" s="9">
        <v>50.1</v>
      </c>
      <c r="AA140" s="9">
        <v>35.4</v>
      </c>
      <c r="AB140" s="9">
        <v>19.899999999999999</v>
      </c>
      <c r="AC140" s="9">
        <v>0.2</v>
      </c>
      <c r="AD140" s="9">
        <v>13.6</v>
      </c>
      <c r="AE140" s="9">
        <v>7.5</v>
      </c>
      <c r="AF140" s="9">
        <v>12</v>
      </c>
      <c r="AG140" s="9">
        <v>15.1</v>
      </c>
      <c r="AH140" s="9">
        <v>6.6</v>
      </c>
      <c r="AI140" s="9">
        <v>0.1</v>
      </c>
      <c r="AJ140" s="9">
        <v>4.46</v>
      </c>
      <c r="AK140" s="9">
        <v>7.1999999999999995E-2</v>
      </c>
      <c r="AL140" s="9">
        <v>0.11</v>
      </c>
      <c r="AM140" s="9">
        <v>1.17</v>
      </c>
      <c r="AN140" s="9">
        <v>0.56000000000000005</v>
      </c>
      <c r="AO140" s="9">
        <v>0.11</v>
      </c>
      <c r="AP140" s="9">
        <v>0.89</v>
      </c>
      <c r="AQ140" s="9">
        <v>44</v>
      </c>
      <c r="AR140" s="9">
        <v>37.1</v>
      </c>
      <c r="AS140" s="9">
        <v>98.1</v>
      </c>
      <c r="AT140" s="9">
        <v>0.01</v>
      </c>
      <c r="AU140" s="9">
        <v>7.7</v>
      </c>
      <c r="AV140" s="9">
        <v>30.2</v>
      </c>
      <c r="AW140" s="9">
        <v>6.7</v>
      </c>
      <c r="AX140" s="9">
        <v>1.1000000000000001</v>
      </c>
      <c r="AY140" s="9">
        <v>0.9</v>
      </c>
      <c r="AZ140" s="9">
        <v>5.4</v>
      </c>
      <c r="BA140" s="9">
        <v>0.7</v>
      </c>
      <c r="BB140" s="9">
        <v>3.6</v>
      </c>
      <c r="BC140" s="9">
        <v>0.6</v>
      </c>
      <c r="BD140" s="9">
        <v>2</v>
      </c>
      <c r="BE140" s="9">
        <v>0.3</v>
      </c>
      <c r="BF140" s="9">
        <v>1.8</v>
      </c>
      <c r="BG140" s="9">
        <v>0.2</v>
      </c>
      <c r="BH140" s="9">
        <v>0.2</v>
      </c>
      <c r="BI140" s="9" t="s">
        <v>275</v>
      </c>
      <c r="BJ140" s="9" t="s">
        <v>274</v>
      </c>
      <c r="BK140" s="9" t="s">
        <v>276</v>
      </c>
      <c r="BL140" s="9" t="s">
        <v>279</v>
      </c>
      <c r="BM140" s="9">
        <v>0.13</v>
      </c>
      <c r="BN140" s="9">
        <v>24.8</v>
      </c>
      <c r="BO140" s="9">
        <v>14.3</v>
      </c>
      <c r="BP140" s="9">
        <v>3.1</v>
      </c>
      <c r="BQ140" s="9" t="s">
        <v>281</v>
      </c>
    </row>
    <row r="141" spans="1:69" x14ac:dyDescent="0.3">
      <c r="A141" s="6">
        <f t="shared" si="2"/>
        <v>135</v>
      </c>
      <c r="B141" s="10">
        <v>687356</v>
      </c>
      <c r="C141" s="10">
        <v>846239</v>
      </c>
      <c r="D141" s="10">
        <v>371</v>
      </c>
      <c r="E141" s="10">
        <v>0.5</v>
      </c>
      <c r="F141" s="8" t="s">
        <v>135</v>
      </c>
      <c r="G141" s="9">
        <v>7.6999999999999999E-2</v>
      </c>
      <c r="H141" s="9" t="s">
        <v>273</v>
      </c>
      <c r="I141" s="9">
        <v>2.3E-2</v>
      </c>
      <c r="J141" s="9">
        <v>5.9</v>
      </c>
      <c r="K141" s="9">
        <v>0.5</v>
      </c>
      <c r="L141" s="9">
        <v>2</v>
      </c>
      <c r="M141" s="9">
        <v>0.01</v>
      </c>
      <c r="N141" s="9">
        <v>0.04</v>
      </c>
      <c r="O141" s="9">
        <v>4.7</v>
      </c>
      <c r="P141" s="9">
        <v>0.05</v>
      </c>
      <c r="Q141" s="9">
        <v>0.09</v>
      </c>
      <c r="R141" s="9">
        <v>0.06</v>
      </c>
      <c r="S141" s="9">
        <v>18.7</v>
      </c>
      <c r="T141" s="9">
        <v>263</v>
      </c>
      <c r="U141" s="9">
        <v>384</v>
      </c>
      <c r="V141" s="9">
        <v>316</v>
      </c>
      <c r="W141" s="9">
        <v>13.1</v>
      </c>
      <c r="X141" s="9">
        <v>6.7</v>
      </c>
      <c r="Y141" s="9">
        <v>21.9</v>
      </c>
      <c r="Z141" s="9">
        <v>39.9</v>
      </c>
      <c r="AA141" s="9">
        <v>31.4</v>
      </c>
      <c r="AB141" s="9">
        <v>19.7</v>
      </c>
      <c r="AC141" s="9">
        <v>0.1</v>
      </c>
      <c r="AD141" s="9">
        <v>11.5</v>
      </c>
      <c r="AE141" s="9">
        <v>8.3000000000000007</v>
      </c>
      <c r="AF141" s="9">
        <v>11</v>
      </c>
      <c r="AG141" s="9">
        <v>12.9</v>
      </c>
      <c r="AH141" s="9">
        <v>7.1</v>
      </c>
      <c r="AI141" s="9">
        <v>0.1</v>
      </c>
      <c r="AJ141" s="9">
        <v>3.78</v>
      </c>
      <c r="AK141" s="9">
        <v>8.8999999999999996E-2</v>
      </c>
      <c r="AL141" s="9">
        <v>0.13</v>
      </c>
      <c r="AM141" s="9">
        <v>1.25</v>
      </c>
      <c r="AN141" s="9">
        <v>0.45</v>
      </c>
      <c r="AO141" s="9">
        <v>0.1</v>
      </c>
      <c r="AP141" s="9">
        <v>0.89</v>
      </c>
      <c r="AQ141" s="9">
        <v>45.4</v>
      </c>
      <c r="AR141" s="9">
        <v>36</v>
      </c>
      <c r="AS141" s="9">
        <v>95.7</v>
      </c>
      <c r="AT141" s="9" t="s">
        <v>277</v>
      </c>
      <c r="AU141" s="9">
        <v>6.9</v>
      </c>
      <c r="AV141" s="9">
        <v>27.8</v>
      </c>
      <c r="AW141" s="9">
        <v>4.2</v>
      </c>
      <c r="AX141" s="9">
        <v>1.1000000000000001</v>
      </c>
      <c r="AY141" s="9">
        <v>0.8</v>
      </c>
      <c r="AZ141" s="9">
        <v>4.5</v>
      </c>
      <c r="BA141" s="9">
        <v>0.6</v>
      </c>
      <c r="BB141" s="9">
        <v>3.1</v>
      </c>
      <c r="BC141" s="9">
        <v>0.5</v>
      </c>
      <c r="BD141" s="9">
        <v>1.5</v>
      </c>
      <c r="BE141" s="9">
        <v>0.2</v>
      </c>
      <c r="BF141" s="9">
        <v>1.5</v>
      </c>
      <c r="BG141" s="9">
        <v>0.2</v>
      </c>
      <c r="BH141" s="9">
        <v>0.2</v>
      </c>
      <c r="BI141" s="9" t="s">
        <v>275</v>
      </c>
      <c r="BJ141" s="9" t="s">
        <v>274</v>
      </c>
      <c r="BK141" s="9" t="s">
        <v>276</v>
      </c>
      <c r="BL141" s="9" t="s">
        <v>279</v>
      </c>
      <c r="BM141" s="9">
        <v>0.12</v>
      </c>
      <c r="BN141" s="9">
        <v>21.1</v>
      </c>
      <c r="BO141" s="9">
        <v>15.4</v>
      </c>
      <c r="BP141" s="9">
        <v>2.5</v>
      </c>
      <c r="BQ141" s="9">
        <v>70</v>
      </c>
    </row>
    <row r="142" spans="1:69" x14ac:dyDescent="0.3">
      <c r="A142" s="6">
        <f t="shared" si="2"/>
        <v>136</v>
      </c>
      <c r="B142" s="10">
        <v>687357</v>
      </c>
      <c r="C142" s="10">
        <v>846237</v>
      </c>
      <c r="D142" s="10">
        <v>371</v>
      </c>
      <c r="E142" s="10">
        <v>0.5</v>
      </c>
      <c r="F142" s="8" t="s">
        <v>136</v>
      </c>
      <c r="G142" s="9">
        <v>7.1999999999999995E-2</v>
      </c>
      <c r="H142" s="9" t="s">
        <v>273</v>
      </c>
      <c r="I142" s="9">
        <v>2.5999999999999999E-2</v>
      </c>
      <c r="J142" s="9">
        <v>3.6</v>
      </c>
      <c r="K142" s="9">
        <v>0.6</v>
      </c>
      <c r="L142" s="9">
        <v>2</v>
      </c>
      <c r="M142" s="9">
        <v>1.2999999999999999E-2</v>
      </c>
      <c r="N142" s="9">
        <v>0.02</v>
      </c>
      <c r="O142" s="9">
        <v>4.03</v>
      </c>
      <c r="P142" s="9">
        <v>0.05</v>
      </c>
      <c r="Q142" s="9">
        <v>0.08</v>
      </c>
      <c r="R142" s="9">
        <v>0.03</v>
      </c>
      <c r="S142" s="9">
        <v>21</v>
      </c>
      <c r="T142" s="9">
        <v>342</v>
      </c>
      <c r="U142" s="9">
        <v>552</v>
      </c>
      <c r="V142" s="9">
        <v>249</v>
      </c>
      <c r="W142" s="9">
        <v>16.3</v>
      </c>
      <c r="X142" s="9">
        <v>5.5</v>
      </c>
      <c r="Y142" s="9">
        <v>20.3</v>
      </c>
      <c r="Z142" s="9">
        <v>45.7</v>
      </c>
      <c r="AA142" s="9">
        <v>33.700000000000003</v>
      </c>
      <c r="AB142" s="9">
        <v>17.8</v>
      </c>
      <c r="AC142" s="9">
        <v>0.2</v>
      </c>
      <c r="AD142" s="9">
        <v>19.899999999999999</v>
      </c>
      <c r="AE142" s="9">
        <v>6</v>
      </c>
      <c r="AF142" s="9">
        <v>8.6999999999999993</v>
      </c>
      <c r="AG142" s="9">
        <v>10.4</v>
      </c>
      <c r="AH142" s="9">
        <v>7</v>
      </c>
      <c r="AI142" s="9">
        <v>0.1</v>
      </c>
      <c r="AJ142" s="9">
        <v>5</v>
      </c>
      <c r="AK142" s="9">
        <v>0.151</v>
      </c>
      <c r="AL142" s="9">
        <v>0.13</v>
      </c>
      <c r="AM142" s="9">
        <v>0.9</v>
      </c>
      <c r="AN142" s="9">
        <v>0.73</v>
      </c>
      <c r="AO142" s="9">
        <v>0.18</v>
      </c>
      <c r="AP142" s="9">
        <v>0.69</v>
      </c>
      <c r="AQ142" s="9">
        <v>38.5</v>
      </c>
      <c r="AR142" s="9">
        <v>26.3</v>
      </c>
      <c r="AS142" s="9">
        <v>68.099999999999994</v>
      </c>
      <c r="AT142" s="9" t="s">
        <v>277</v>
      </c>
      <c r="AU142" s="9">
        <v>5.2</v>
      </c>
      <c r="AV142" s="9">
        <v>19.899999999999999</v>
      </c>
      <c r="AW142" s="9">
        <v>4</v>
      </c>
      <c r="AX142" s="9">
        <v>1.5</v>
      </c>
      <c r="AY142" s="9">
        <v>0.6</v>
      </c>
      <c r="AZ142" s="9">
        <v>3.5</v>
      </c>
      <c r="BA142" s="9">
        <v>0.5</v>
      </c>
      <c r="BB142" s="9">
        <v>2.8</v>
      </c>
      <c r="BC142" s="9">
        <v>0.5</v>
      </c>
      <c r="BD142" s="9">
        <v>1.5</v>
      </c>
      <c r="BE142" s="9">
        <v>0.2</v>
      </c>
      <c r="BF142" s="9">
        <v>1.5</v>
      </c>
      <c r="BG142" s="9">
        <v>0.2</v>
      </c>
      <c r="BH142" s="9">
        <v>0.1</v>
      </c>
      <c r="BI142" s="9" t="s">
        <v>275</v>
      </c>
      <c r="BJ142" s="9" t="s">
        <v>274</v>
      </c>
      <c r="BK142" s="9" t="s">
        <v>276</v>
      </c>
      <c r="BL142" s="9" t="s">
        <v>279</v>
      </c>
      <c r="BM142" s="9">
        <v>0.08</v>
      </c>
      <c r="BN142" s="9">
        <v>24.6</v>
      </c>
      <c r="BO142" s="9">
        <v>14.4</v>
      </c>
      <c r="BP142" s="9">
        <v>3.2</v>
      </c>
      <c r="BQ142" s="9">
        <v>50</v>
      </c>
    </row>
    <row r="143" spans="1:69" x14ac:dyDescent="0.3">
      <c r="A143" s="6">
        <f t="shared" si="2"/>
        <v>137</v>
      </c>
      <c r="B143" s="10">
        <v>687358</v>
      </c>
      <c r="C143" s="10">
        <v>846237</v>
      </c>
      <c r="D143" s="10">
        <v>371</v>
      </c>
      <c r="E143" s="10">
        <v>0.5</v>
      </c>
      <c r="F143" s="8" t="s">
        <v>137</v>
      </c>
      <c r="G143" s="9">
        <v>0.105</v>
      </c>
      <c r="H143" s="9">
        <v>3</v>
      </c>
      <c r="I143" s="9">
        <v>4.2000000000000003E-2</v>
      </c>
      <c r="J143" s="9">
        <v>12.3</v>
      </c>
      <c r="K143" s="9">
        <v>0.3</v>
      </c>
      <c r="L143" s="9">
        <v>24</v>
      </c>
      <c r="M143" s="9">
        <v>0.28899999999999998</v>
      </c>
      <c r="N143" s="9">
        <v>3.05</v>
      </c>
      <c r="O143" s="9">
        <v>3.07</v>
      </c>
      <c r="P143" s="9">
        <v>0.42</v>
      </c>
      <c r="Q143" s="9">
        <v>5.14</v>
      </c>
      <c r="R143" s="9">
        <v>2.23</v>
      </c>
      <c r="S143" s="9">
        <v>11.1</v>
      </c>
      <c r="T143" s="9">
        <v>104</v>
      </c>
      <c r="U143" s="9">
        <v>236</v>
      </c>
      <c r="V143" s="9">
        <v>962</v>
      </c>
      <c r="W143" s="9">
        <v>8.11</v>
      </c>
      <c r="X143" s="9">
        <v>54</v>
      </c>
      <c r="Y143" s="9">
        <v>1380</v>
      </c>
      <c r="Z143" s="9" t="s">
        <v>280</v>
      </c>
      <c r="AA143" s="9">
        <v>4360</v>
      </c>
      <c r="AB143" s="9">
        <v>9.01</v>
      </c>
      <c r="AC143" s="9">
        <v>0.2</v>
      </c>
      <c r="AD143" s="9">
        <v>316</v>
      </c>
      <c r="AE143" s="9">
        <v>18.399999999999999</v>
      </c>
      <c r="AF143" s="9">
        <v>96.9</v>
      </c>
      <c r="AG143" s="9">
        <v>8.2899999999999991</v>
      </c>
      <c r="AH143" s="9">
        <v>5.7</v>
      </c>
      <c r="AI143" s="9" t="s">
        <v>274</v>
      </c>
      <c r="AJ143" s="9">
        <v>213</v>
      </c>
      <c r="AK143" s="9">
        <v>41.6</v>
      </c>
      <c r="AL143" s="9">
        <v>1.1000000000000001</v>
      </c>
      <c r="AM143" s="9">
        <v>4.97</v>
      </c>
      <c r="AN143" s="9">
        <v>41.4</v>
      </c>
      <c r="AO143" s="9">
        <v>1.59</v>
      </c>
      <c r="AP143" s="9">
        <v>2.27</v>
      </c>
      <c r="AQ143" s="9">
        <v>4.3</v>
      </c>
      <c r="AR143" s="9">
        <v>10.7</v>
      </c>
      <c r="AS143" s="9">
        <v>21.6</v>
      </c>
      <c r="AT143" s="9">
        <v>28.2</v>
      </c>
      <c r="AU143" s="9">
        <v>2.2999999999999998</v>
      </c>
      <c r="AV143" s="9">
        <v>9.77</v>
      </c>
      <c r="AW143" s="9">
        <v>2.1</v>
      </c>
      <c r="AX143" s="9">
        <v>17.7</v>
      </c>
      <c r="AY143" s="9">
        <v>0.4</v>
      </c>
      <c r="AZ143" s="9">
        <v>1.9</v>
      </c>
      <c r="BA143" s="9">
        <v>0.3</v>
      </c>
      <c r="BB143" s="9">
        <v>1.6</v>
      </c>
      <c r="BC143" s="9">
        <v>0.3</v>
      </c>
      <c r="BD143" s="9">
        <v>0.9</v>
      </c>
      <c r="BE143" s="9">
        <v>0.1</v>
      </c>
      <c r="BF143" s="9">
        <v>0.9</v>
      </c>
      <c r="BG143" s="9">
        <v>0.1</v>
      </c>
      <c r="BH143" s="9">
        <v>0.1</v>
      </c>
      <c r="BI143" s="9" t="s">
        <v>275</v>
      </c>
      <c r="BJ143" s="9">
        <v>3.5</v>
      </c>
      <c r="BK143" s="9">
        <v>0.109</v>
      </c>
      <c r="BL143" s="9" t="s">
        <v>280</v>
      </c>
      <c r="BM143" s="9">
        <v>1.65</v>
      </c>
      <c r="BN143" s="9">
        <v>2650</v>
      </c>
      <c r="BO143" s="9">
        <v>2</v>
      </c>
      <c r="BP143" s="9">
        <v>1.1000000000000001</v>
      </c>
      <c r="BQ143" s="9">
        <v>2250</v>
      </c>
    </row>
    <row r="144" spans="1:69" x14ac:dyDescent="0.3">
      <c r="A144" s="6">
        <f t="shared" ref="A144:A204" si="3">A143+1</f>
        <v>138</v>
      </c>
      <c r="B144" s="10">
        <v>687359</v>
      </c>
      <c r="C144" s="10">
        <v>846237</v>
      </c>
      <c r="D144" s="10">
        <v>371</v>
      </c>
      <c r="E144" s="10">
        <v>0.5</v>
      </c>
      <c r="F144" s="8" t="s">
        <v>139</v>
      </c>
      <c r="G144" s="9">
        <v>7.4999999999999997E-2</v>
      </c>
      <c r="H144" s="9" t="s">
        <v>273</v>
      </c>
      <c r="I144" s="9">
        <v>3.2000000000000001E-2</v>
      </c>
      <c r="J144" s="9">
        <v>3.3</v>
      </c>
      <c r="K144" s="9">
        <v>0.6</v>
      </c>
      <c r="L144" s="9">
        <v>2</v>
      </c>
      <c r="M144" s="9">
        <v>1.0999999999999999E-2</v>
      </c>
      <c r="N144" s="9">
        <v>0.03</v>
      </c>
      <c r="O144" s="9">
        <v>3.95</v>
      </c>
      <c r="P144" s="9">
        <v>0.05</v>
      </c>
      <c r="Q144" s="9">
        <v>0.1</v>
      </c>
      <c r="R144" s="9">
        <v>0.03</v>
      </c>
      <c r="S144" s="9">
        <v>26.4</v>
      </c>
      <c r="T144" s="9">
        <v>438</v>
      </c>
      <c r="U144" s="9">
        <v>695</v>
      </c>
      <c r="V144" s="9">
        <v>238</v>
      </c>
      <c r="W144" s="9">
        <v>19.100000000000001</v>
      </c>
      <c r="X144" s="9">
        <v>5.8</v>
      </c>
      <c r="Y144" s="9">
        <v>27.2</v>
      </c>
      <c r="Z144" s="9">
        <v>114</v>
      </c>
      <c r="AA144" s="9">
        <v>57.5</v>
      </c>
      <c r="AB144" s="9">
        <v>18.3</v>
      </c>
      <c r="AC144" s="9">
        <v>0.2</v>
      </c>
      <c r="AD144" s="9">
        <v>25.2</v>
      </c>
      <c r="AE144" s="9">
        <v>5.3</v>
      </c>
      <c r="AF144" s="9">
        <v>7.2</v>
      </c>
      <c r="AG144" s="9">
        <v>10.9</v>
      </c>
      <c r="AH144" s="9">
        <v>8.1</v>
      </c>
      <c r="AI144" s="9">
        <v>0.2</v>
      </c>
      <c r="AJ144" s="9">
        <v>6.53</v>
      </c>
      <c r="AK144" s="9">
        <v>0.32900000000000001</v>
      </c>
      <c r="AL144" s="9">
        <v>0.16</v>
      </c>
      <c r="AM144" s="9">
        <v>0.84</v>
      </c>
      <c r="AN144" s="9">
        <v>1.07</v>
      </c>
      <c r="AO144" s="9">
        <v>0.27</v>
      </c>
      <c r="AP144" s="9">
        <v>0.53</v>
      </c>
      <c r="AQ144" s="9">
        <v>35.200000000000003</v>
      </c>
      <c r="AR144" s="9">
        <v>23.9</v>
      </c>
      <c r="AS144" s="9">
        <v>55</v>
      </c>
      <c r="AT144" s="9">
        <v>0.1</v>
      </c>
      <c r="AU144" s="9">
        <v>4.8</v>
      </c>
      <c r="AV144" s="9">
        <v>19</v>
      </c>
      <c r="AW144" s="9">
        <v>4.2</v>
      </c>
      <c r="AX144" s="9">
        <v>1.8</v>
      </c>
      <c r="AY144" s="9">
        <v>0.6</v>
      </c>
      <c r="AZ144" s="9">
        <v>3.5</v>
      </c>
      <c r="BA144" s="9">
        <v>0.5</v>
      </c>
      <c r="BB144" s="9">
        <v>3</v>
      </c>
      <c r="BC144" s="9">
        <v>0.5</v>
      </c>
      <c r="BD144" s="9">
        <v>1.6</v>
      </c>
      <c r="BE144" s="9">
        <v>0.3</v>
      </c>
      <c r="BF144" s="9">
        <v>1.8</v>
      </c>
      <c r="BG144" s="9">
        <v>0.2</v>
      </c>
      <c r="BH144" s="9">
        <v>0.2</v>
      </c>
      <c r="BI144" s="9" t="s">
        <v>275</v>
      </c>
      <c r="BJ144" s="9" t="s">
        <v>274</v>
      </c>
      <c r="BK144" s="9" t="s">
        <v>276</v>
      </c>
      <c r="BL144" s="9">
        <v>124</v>
      </c>
      <c r="BM144" s="9">
        <v>0.08</v>
      </c>
      <c r="BN144" s="9">
        <v>37</v>
      </c>
      <c r="BO144" s="9">
        <v>15.6</v>
      </c>
      <c r="BP144" s="9">
        <v>3.4</v>
      </c>
      <c r="BQ144" s="9">
        <v>40</v>
      </c>
    </row>
    <row r="145" spans="1:69" x14ac:dyDescent="0.3">
      <c r="A145" s="6">
        <f t="shared" si="3"/>
        <v>139</v>
      </c>
      <c r="B145" s="10">
        <v>687360</v>
      </c>
      <c r="C145" s="10">
        <v>846237</v>
      </c>
      <c r="D145" s="10">
        <v>371</v>
      </c>
      <c r="E145" s="10">
        <v>0.5</v>
      </c>
      <c r="F145" s="8" t="s">
        <v>140</v>
      </c>
      <c r="G145" s="9">
        <v>7.2999999999999995E-2</v>
      </c>
      <c r="H145" s="9" t="s">
        <v>273</v>
      </c>
      <c r="I145" s="9">
        <v>3.4000000000000002E-2</v>
      </c>
      <c r="J145" s="9">
        <v>3.3</v>
      </c>
      <c r="K145" s="9">
        <v>0.6</v>
      </c>
      <c r="L145" s="9">
        <v>2</v>
      </c>
      <c r="M145" s="9">
        <v>1.0999999999999999E-2</v>
      </c>
      <c r="N145" s="9">
        <v>0.02</v>
      </c>
      <c r="O145" s="9">
        <v>4.04</v>
      </c>
      <c r="P145" s="9">
        <v>0.05</v>
      </c>
      <c r="Q145" s="9">
        <v>0.08</v>
      </c>
      <c r="R145" s="9">
        <v>0.04</v>
      </c>
      <c r="S145" s="9">
        <v>23.7</v>
      </c>
      <c r="T145" s="9">
        <v>388</v>
      </c>
      <c r="U145" s="9">
        <v>592</v>
      </c>
      <c r="V145" s="9">
        <v>229</v>
      </c>
      <c r="W145" s="9">
        <v>18.100000000000001</v>
      </c>
      <c r="X145" s="9">
        <v>5.3</v>
      </c>
      <c r="Y145" s="9">
        <v>21.9</v>
      </c>
      <c r="Z145" s="9">
        <v>59</v>
      </c>
      <c r="AA145" s="9">
        <v>39.4</v>
      </c>
      <c r="AB145" s="9">
        <v>18.600000000000001</v>
      </c>
      <c r="AC145" s="9">
        <v>0.2</v>
      </c>
      <c r="AD145" s="9">
        <v>22.4</v>
      </c>
      <c r="AE145" s="9">
        <v>5.5</v>
      </c>
      <c r="AF145" s="9">
        <v>8.4</v>
      </c>
      <c r="AG145" s="9">
        <v>11.2</v>
      </c>
      <c r="AH145" s="9">
        <v>6.1</v>
      </c>
      <c r="AI145" s="9">
        <v>0.1</v>
      </c>
      <c r="AJ145" s="9">
        <v>5.12</v>
      </c>
      <c r="AK145" s="9">
        <v>0.16800000000000001</v>
      </c>
      <c r="AL145" s="9">
        <v>0.17</v>
      </c>
      <c r="AM145" s="9">
        <v>0.88</v>
      </c>
      <c r="AN145" s="9">
        <v>0.73</v>
      </c>
      <c r="AO145" s="9">
        <v>0.21</v>
      </c>
      <c r="AP145" s="9">
        <v>0.55000000000000004</v>
      </c>
      <c r="AQ145" s="9">
        <v>36.200000000000003</v>
      </c>
      <c r="AR145" s="9">
        <v>26.5</v>
      </c>
      <c r="AS145" s="9">
        <v>61.5</v>
      </c>
      <c r="AT145" s="9" t="s">
        <v>277</v>
      </c>
      <c r="AU145" s="9">
        <v>5.0999999999999996</v>
      </c>
      <c r="AV145" s="9">
        <v>20.2</v>
      </c>
      <c r="AW145" s="9">
        <v>3.8</v>
      </c>
      <c r="AX145" s="9">
        <v>1.4</v>
      </c>
      <c r="AY145" s="9">
        <v>0.6</v>
      </c>
      <c r="AZ145" s="9">
        <v>3.5</v>
      </c>
      <c r="BA145" s="9">
        <v>0.5</v>
      </c>
      <c r="BB145" s="9">
        <v>3.1</v>
      </c>
      <c r="BC145" s="9">
        <v>0.5</v>
      </c>
      <c r="BD145" s="9">
        <v>1.6</v>
      </c>
      <c r="BE145" s="9">
        <v>0.2</v>
      </c>
      <c r="BF145" s="9">
        <v>1.7</v>
      </c>
      <c r="BG145" s="9">
        <v>0.2</v>
      </c>
      <c r="BH145" s="9">
        <v>0.2</v>
      </c>
      <c r="BI145" s="9" t="s">
        <v>275</v>
      </c>
      <c r="BJ145" s="9" t="s">
        <v>274</v>
      </c>
      <c r="BK145" s="9" t="s">
        <v>276</v>
      </c>
      <c r="BL145" s="9">
        <v>5.7</v>
      </c>
      <c r="BM145" s="9">
        <v>0.08</v>
      </c>
      <c r="BN145" s="9">
        <v>25.6</v>
      </c>
      <c r="BO145" s="9">
        <v>15.4</v>
      </c>
      <c r="BP145" s="9">
        <v>3.4</v>
      </c>
      <c r="BQ145" s="9">
        <v>30</v>
      </c>
    </row>
    <row r="146" spans="1:69" x14ac:dyDescent="0.3">
      <c r="A146" s="6">
        <f t="shared" si="3"/>
        <v>140</v>
      </c>
      <c r="B146" s="10">
        <v>687361</v>
      </c>
      <c r="C146" s="10">
        <v>846237</v>
      </c>
      <c r="D146" s="10">
        <v>371</v>
      </c>
      <c r="E146" s="10">
        <v>0.5</v>
      </c>
      <c r="F146" s="8" t="s">
        <v>141</v>
      </c>
      <c r="G146" s="9">
        <v>6.9000000000000006E-2</v>
      </c>
      <c r="H146" s="9" t="s">
        <v>273</v>
      </c>
      <c r="I146" s="9">
        <v>0.03</v>
      </c>
      <c r="J146" s="9">
        <v>3</v>
      </c>
      <c r="K146" s="9">
        <v>0.5</v>
      </c>
      <c r="L146" s="9">
        <v>2</v>
      </c>
      <c r="M146" s="9">
        <v>1.0999999999999999E-2</v>
      </c>
      <c r="N146" s="9">
        <v>0.02</v>
      </c>
      <c r="O146" s="9">
        <v>3.63</v>
      </c>
      <c r="P146" s="9">
        <v>0.05</v>
      </c>
      <c r="Q146" s="9">
        <v>7.0000000000000007E-2</v>
      </c>
      <c r="R146" s="9">
        <v>0.03</v>
      </c>
      <c r="S146" s="9">
        <v>22.3</v>
      </c>
      <c r="T146" s="9">
        <v>336</v>
      </c>
      <c r="U146" s="9">
        <v>541</v>
      </c>
      <c r="V146" s="9">
        <v>193</v>
      </c>
      <c r="W146" s="9">
        <v>15.7</v>
      </c>
      <c r="X146" s="9">
        <v>5.0999999999999996</v>
      </c>
      <c r="Y146" s="9">
        <v>22.8</v>
      </c>
      <c r="Z146" s="9">
        <v>65.7</v>
      </c>
      <c r="AA146" s="9">
        <v>48.9</v>
      </c>
      <c r="AB146" s="9">
        <v>15.5</v>
      </c>
      <c r="AC146" s="9">
        <v>0.2</v>
      </c>
      <c r="AD146" s="9">
        <v>20.2</v>
      </c>
      <c r="AE146" s="9">
        <v>4.5</v>
      </c>
      <c r="AF146" s="9">
        <v>6</v>
      </c>
      <c r="AG146" s="9">
        <v>9.1999999999999993</v>
      </c>
      <c r="AH146" s="9">
        <v>6.5</v>
      </c>
      <c r="AI146" s="9">
        <v>0.1</v>
      </c>
      <c r="AJ146" s="9">
        <v>4.83</v>
      </c>
      <c r="AK146" s="9">
        <v>0.13500000000000001</v>
      </c>
      <c r="AL146" s="9">
        <v>0.12</v>
      </c>
      <c r="AM146" s="9">
        <v>0.69</v>
      </c>
      <c r="AN146" s="9">
        <v>0.75</v>
      </c>
      <c r="AO146" s="9">
        <v>0.19</v>
      </c>
      <c r="AP146" s="9">
        <v>0.44</v>
      </c>
      <c r="AQ146" s="9">
        <v>30.8</v>
      </c>
      <c r="AR146" s="9">
        <v>19.3</v>
      </c>
      <c r="AS146" s="9">
        <v>38.299999999999997</v>
      </c>
      <c r="AT146" s="9">
        <v>7.0000000000000007E-2</v>
      </c>
      <c r="AU146" s="9">
        <v>3.8</v>
      </c>
      <c r="AV146" s="9">
        <v>15.5</v>
      </c>
      <c r="AW146" s="9">
        <v>3.4</v>
      </c>
      <c r="AX146" s="9">
        <v>1.3</v>
      </c>
      <c r="AY146" s="9">
        <v>0.5</v>
      </c>
      <c r="AZ146" s="9">
        <v>2.9</v>
      </c>
      <c r="BA146" s="9">
        <v>0.5</v>
      </c>
      <c r="BB146" s="9">
        <v>2.9</v>
      </c>
      <c r="BC146" s="9">
        <v>0.5</v>
      </c>
      <c r="BD146" s="9">
        <v>1.6</v>
      </c>
      <c r="BE146" s="9">
        <v>0.2</v>
      </c>
      <c r="BF146" s="9">
        <v>1.6</v>
      </c>
      <c r="BG146" s="9">
        <v>0.2</v>
      </c>
      <c r="BH146" s="9">
        <v>0.2</v>
      </c>
      <c r="BI146" s="9" t="s">
        <v>275</v>
      </c>
      <c r="BJ146" s="9" t="s">
        <v>274</v>
      </c>
      <c r="BK146" s="9" t="s">
        <v>276</v>
      </c>
      <c r="BL146" s="9">
        <v>22.2</v>
      </c>
      <c r="BM146" s="9">
        <v>0.06</v>
      </c>
      <c r="BN146" s="9">
        <v>19.7</v>
      </c>
      <c r="BO146" s="9">
        <v>12.2</v>
      </c>
      <c r="BP146" s="9">
        <v>3.1</v>
      </c>
      <c r="BQ146" s="9" t="s">
        <v>281</v>
      </c>
    </row>
    <row r="147" spans="1:69" x14ac:dyDescent="0.3">
      <c r="A147" s="6">
        <f t="shared" si="3"/>
        <v>141</v>
      </c>
      <c r="B147" s="10">
        <v>687363</v>
      </c>
      <c r="C147" s="10">
        <v>846237</v>
      </c>
      <c r="D147" s="10">
        <v>371</v>
      </c>
      <c r="E147" s="10">
        <v>0.5</v>
      </c>
      <c r="F147" s="8" t="s">
        <v>142</v>
      </c>
      <c r="G147" s="9">
        <v>7.4999999999999997E-2</v>
      </c>
      <c r="H147" s="9" t="s">
        <v>273</v>
      </c>
      <c r="I147" s="9">
        <v>2.5999999999999999E-2</v>
      </c>
      <c r="J147" s="9">
        <v>4.8</v>
      </c>
      <c r="K147" s="9">
        <v>0.5</v>
      </c>
      <c r="L147" s="9">
        <v>2</v>
      </c>
      <c r="M147" s="9">
        <v>1.2E-2</v>
      </c>
      <c r="N147" s="9">
        <v>0.03</v>
      </c>
      <c r="O147" s="9">
        <v>4.63</v>
      </c>
      <c r="P147" s="9">
        <v>0.06</v>
      </c>
      <c r="Q147" s="9">
        <v>7.0000000000000007E-2</v>
      </c>
      <c r="R147" s="9">
        <v>0.04</v>
      </c>
      <c r="S147" s="9">
        <v>18.899999999999999</v>
      </c>
      <c r="T147" s="9">
        <v>255</v>
      </c>
      <c r="U147" s="9">
        <v>377</v>
      </c>
      <c r="V147" s="9">
        <v>226</v>
      </c>
      <c r="W147" s="9">
        <v>12.6</v>
      </c>
      <c r="X147" s="9">
        <v>5.2</v>
      </c>
      <c r="Y147" s="9">
        <v>21.6</v>
      </c>
      <c r="Z147" s="9">
        <v>44.1</v>
      </c>
      <c r="AA147" s="9">
        <v>34.799999999999997</v>
      </c>
      <c r="AB147" s="9">
        <v>17.3</v>
      </c>
      <c r="AC147" s="9">
        <v>0.1</v>
      </c>
      <c r="AD147" s="9">
        <v>12.3</v>
      </c>
      <c r="AE147" s="9">
        <v>6.8</v>
      </c>
      <c r="AF147" s="9">
        <v>9.9</v>
      </c>
      <c r="AG147" s="9">
        <v>10.7</v>
      </c>
      <c r="AH147" s="9">
        <v>6.2</v>
      </c>
      <c r="AI147" s="9">
        <v>0.1</v>
      </c>
      <c r="AJ147" s="9">
        <v>3.39</v>
      </c>
      <c r="AK147" s="9">
        <v>9.5000000000000001E-2</v>
      </c>
      <c r="AL147" s="9">
        <v>0.1</v>
      </c>
      <c r="AM147" s="9">
        <v>1.03</v>
      </c>
      <c r="AN147" s="9">
        <v>0.45</v>
      </c>
      <c r="AO147" s="9">
        <v>0.13</v>
      </c>
      <c r="AP147" s="9">
        <v>0.7</v>
      </c>
      <c r="AQ147" s="9">
        <v>38.5</v>
      </c>
      <c r="AR147" s="9">
        <v>29.2</v>
      </c>
      <c r="AS147" s="9">
        <v>59.6</v>
      </c>
      <c r="AT147" s="9">
        <v>0.03</v>
      </c>
      <c r="AU147" s="9">
        <v>4.9000000000000004</v>
      </c>
      <c r="AV147" s="9">
        <v>20.6</v>
      </c>
      <c r="AW147" s="9">
        <v>3.7</v>
      </c>
      <c r="AX147" s="9">
        <v>1.2</v>
      </c>
      <c r="AY147" s="9">
        <v>0.6</v>
      </c>
      <c r="AZ147" s="9">
        <v>3.3</v>
      </c>
      <c r="BA147" s="9">
        <v>0.5</v>
      </c>
      <c r="BB147" s="9">
        <v>2.9</v>
      </c>
      <c r="BC147" s="9">
        <v>0.5</v>
      </c>
      <c r="BD147" s="9">
        <v>1.4</v>
      </c>
      <c r="BE147" s="9">
        <v>0.2</v>
      </c>
      <c r="BF147" s="9">
        <v>1.5</v>
      </c>
      <c r="BG147" s="9">
        <v>0.2</v>
      </c>
      <c r="BH147" s="9">
        <v>0.2</v>
      </c>
      <c r="BI147" s="9" t="s">
        <v>275</v>
      </c>
      <c r="BJ147" s="9" t="s">
        <v>274</v>
      </c>
      <c r="BK147" s="9" t="s">
        <v>276</v>
      </c>
      <c r="BL147" s="9">
        <v>2.2999999999999998</v>
      </c>
      <c r="BM147" s="9">
        <v>0.09</v>
      </c>
      <c r="BN147" s="9">
        <v>18.600000000000001</v>
      </c>
      <c r="BO147" s="9">
        <v>13.2</v>
      </c>
      <c r="BP147" s="9">
        <v>2.5</v>
      </c>
      <c r="BQ147" s="9" t="s">
        <v>281</v>
      </c>
    </row>
    <row r="148" spans="1:69" x14ac:dyDescent="0.3">
      <c r="A148" s="6">
        <f t="shared" si="3"/>
        <v>142</v>
      </c>
      <c r="B148" s="10">
        <v>687366</v>
      </c>
      <c r="C148" s="10">
        <v>846237</v>
      </c>
      <c r="D148" s="10">
        <v>371</v>
      </c>
      <c r="E148" s="10">
        <v>0.5</v>
      </c>
      <c r="F148" s="8" t="s">
        <v>143</v>
      </c>
      <c r="G148" s="9">
        <v>7.0999999999999994E-2</v>
      </c>
      <c r="H148" s="9" t="s">
        <v>273</v>
      </c>
      <c r="I148" s="9">
        <v>2.8000000000000001E-2</v>
      </c>
      <c r="J148" s="9">
        <v>3.3</v>
      </c>
      <c r="K148" s="9">
        <v>0.5</v>
      </c>
      <c r="L148" s="9">
        <v>2</v>
      </c>
      <c r="M148" s="9">
        <v>8.9999999999999993E-3</v>
      </c>
      <c r="N148" s="9">
        <v>0.02</v>
      </c>
      <c r="O148" s="9">
        <v>3.9</v>
      </c>
      <c r="P148" s="9">
        <v>0.04</v>
      </c>
      <c r="Q148" s="9">
        <v>7.0000000000000007E-2</v>
      </c>
      <c r="R148" s="9">
        <v>0.03</v>
      </c>
      <c r="S148" s="9">
        <v>25.3</v>
      </c>
      <c r="T148" s="9">
        <v>372</v>
      </c>
      <c r="U148" s="9">
        <v>599</v>
      </c>
      <c r="V148" s="9">
        <v>220</v>
      </c>
      <c r="W148" s="9">
        <v>17.2</v>
      </c>
      <c r="X148" s="9">
        <v>5.6</v>
      </c>
      <c r="Y148" s="9">
        <v>21.1</v>
      </c>
      <c r="Z148" s="9">
        <v>65.3</v>
      </c>
      <c r="AA148" s="9">
        <v>39.799999999999997</v>
      </c>
      <c r="AB148" s="9">
        <v>17.5</v>
      </c>
      <c r="AC148" s="9">
        <v>0.2</v>
      </c>
      <c r="AD148" s="9">
        <v>23.6</v>
      </c>
      <c r="AE148" s="9">
        <v>5.3</v>
      </c>
      <c r="AF148" s="9">
        <v>7.2</v>
      </c>
      <c r="AG148" s="9">
        <v>8.66</v>
      </c>
      <c r="AH148" s="9">
        <v>6.7</v>
      </c>
      <c r="AI148" s="9">
        <v>0.2</v>
      </c>
      <c r="AJ148" s="9">
        <v>4.6100000000000003</v>
      </c>
      <c r="AK148" s="9">
        <v>0.19700000000000001</v>
      </c>
      <c r="AL148" s="9">
        <v>0.14000000000000001</v>
      </c>
      <c r="AM148" s="9">
        <v>0.9</v>
      </c>
      <c r="AN148" s="9">
        <v>0.75</v>
      </c>
      <c r="AO148" s="9">
        <v>0.22</v>
      </c>
      <c r="AP148" s="9">
        <v>0.57999999999999996</v>
      </c>
      <c r="AQ148" s="9">
        <v>34</v>
      </c>
      <c r="AR148" s="9">
        <v>21.4</v>
      </c>
      <c r="AS148" s="9">
        <v>71.5</v>
      </c>
      <c r="AT148" s="9" t="s">
        <v>277</v>
      </c>
      <c r="AU148" s="9">
        <v>4</v>
      </c>
      <c r="AV148" s="9">
        <v>15.4</v>
      </c>
      <c r="AW148" s="9">
        <v>3.1</v>
      </c>
      <c r="AX148" s="9">
        <v>1.6</v>
      </c>
      <c r="AY148" s="9">
        <v>0.5</v>
      </c>
      <c r="AZ148" s="9">
        <v>3.1</v>
      </c>
      <c r="BA148" s="9">
        <v>0.4</v>
      </c>
      <c r="BB148" s="9">
        <v>2.8</v>
      </c>
      <c r="BC148" s="9">
        <v>0.5</v>
      </c>
      <c r="BD148" s="9">
        <v>1.5</v>
      </c>
      <c r="BE148" s="9">
        <v>0.2</v>
      </c>
      <c r="BF148" s="9">
        <v>1.6</v>
      </c>
      <c r="BG148" s="9">
        <v>0.2</v>
      </c>
      <c r="BH148" s="9">
        <v>0.2</v>
      </c>
      <c r="BI148" s="9" t="s">
        <v>275</v>
      </c>
      <c r="BJ148" s="9" t="s">
        <v>274</v>
      </c>
      <c r="BK148" s="9" t="s">
        <v>276</v>
      </c>
      <c r="BL148" s="9">
        <v>0.9</v>
      </c>
      <c r="BM148" s="9">
        <v>0.09</v>
      </c>
      <c r="BN148" s="9">
        <v>24.9</v>
      </c>
      <c r="BO148" s="9">
        <v>15.7</v>
      </c>
      <c r="BP148" s="9">
        <v>3</v>
      </c>
      <c r="BQ148" s="9">
        <v>100</v>
      </c>
    </row>
    <row r="149" spans="1:69" x14ac:dyDescent="0.3">
      <c r="A149" s="6">
        <f t="shared" si="3"/>
        <v>143</v>
      </c>
      <c r="B149" s="10">
        <v>687367</v>
      </c>
      <c r="C149" s="10">
        <v>846237</v>
      </c>
      <c r="D149" s="10">
        <v>371</v>
      </c>
      <c r="E149" s="10">
        <v>0.5</v>
      </c>
      <c r="F149" s="8" t="s">
        <v>144</v>
      </c>
      <c r="G149" s="9">
        <v>6.6000000000000003E-2</v>
      </c>
      <c r="H149" s="9" t="s">
        <v>273</v>
      </c>
      <c r="I149" s="9">
        <v>2.9000000000000001E-2</v>
      </c>
      <c r="J149" s="9">
        <v>3.5</v>
      </c>
      <c r="K149" s="9">
        <v>0.5</v>
      </c>
      <c r="L149" s="9">
        <v>2</v>
      </c>
      <c r="M149" s="9">
        <v>8.9999999999999993E-3</v>
      </c>
      <c r="N149" s="9">
        <v>0.02</v>
      </c>
      <c r="O149" s="9">
        <v>3.72</v>
      </c>
      <c r="P149" s="9">
        <v>0.04</v>
      </c>
      <c r="Q149" s="9">
        <v>7.0000000000000007E-2</v>
      </c>
      <c r="R149" s="9">
        <v>0.03</v>
      </c>
      <c r="S149" s="9">
        <v>23</v>
      </c>
      <c r="T149" s="9">
        <v>349</v>
      </c>
      <c r="U149" s="9">
        <v>547</v>
      </c>
      <c r="V149" s="9">
        <v>216</v>
      </c>
      <c r="W149" s="9">
        <v>14.9</v>
      </c>
      <c r="X149" s="9">
        <v>5.5</v>
      </c>
      <c r="Y149" s="9">
        <v>20.3</v>
      </c>
      <c r="Z149" s="9">
        <v>53.9</v>
      </c>
      <c r="AA149" s="9">
        <v>35.1</v>
      </c>
      <c r="AB149" s="9">
        <v>16.100000000000001</v>
      </c>
      <c r="AC149" s="9">
        <v>0.1</v>
      </c>
      <c r="AD149" s="9">
        <v>22.2</v>
      </c>
      <c r="AE149" s="9">
        <v>5.6</v>
      </c>
      <c r="AF149" s="9">
        <v>7.2</v>
      </c>
      <c r="AG149" s="9">
        <v>8.39</v>
      </c>
      <c r="AH149" s="9">
        <v>8.4</v>
      </c>
      <c r="AI149" s="9">
        <v>0.2</v>
      </c>
      <c r="AJ149" s="9">
        <v>4.71</v>
      </c>
      <c r="AK149" s="9">
        <v>0.20599999999999999</v>
      </c>
      <c r="AL149" s="9">
        <v>0.12</v>
      </c>
      <c r="AM149" s="9">
        <v>0.84</v>
      </c>
      <c r="AN149" s="9">
        <v>0.85</v>
      </c>
      <c r="AO149" s="9">
        <v>0.22</v>
      </c>
      <c r="AP149" s="9">
        <v>0.53</v>
      </c>
      <c r="AQ149" s="9">
        <v>36.700000000000003</v>
      </c>
      <c r="AR149" s="9">
        <v>21.3</v>
      </c>
      <c r="AS149" s="9">
        <v>61</v>
      </c>
      <c r="AT149" s="9">
        <v>0.03</v>
      </c>
      <c r="AU149" s="9">
        <v>4</v>
      </c>
      <c r="AV149" s="9">
        <v>15.1</v>
      </c>
      <c r="AW149" s="9">
        <v>3.2</v>
      </c>
      <c r="AX149" s="9">
        <v>1.8</v>
      </c>
      <c r="AY149" s="9">
        <v>0.5</v>
      </c>
      <c r="AZ149" s="9">
        <v>2.8</v>
      </c>
      <c r="BA149" s="9">
        <v>0.4</v>
      </c>
      <c r="BB149" s="9">
        <v>2.5</v>
      </c>
      <c r="BC149" s="9">
        <v>0.4</v>
      </c>
      <c r="BD149" s="9">
        <v>1.2</v>
      </c>
      <c r="BE149" s="9">
        <v>0.2</v>
      </c>
      <c r="BF149" s="9">
        <v>1.4</v>
      </c>
      <c r="BG149" s="9">
        <v>0.2</v>
      </c>
      <c r="BH149" s="9">
        <v>0.2</v>
      </c>
      <c r="BI149" s="9" t="s">
        <v>275</v>
      </c>
      <c r="BJ149" s="9" t="s">
        <v>274</v>
      </c>
      <c r="BK149" s="9" t="s">
        <v>276</v>
      </c>
      <c r="BL149" s="9">
        <v>5.3</v>
      </c>
      <c r="BM149" s="9">
        <v>0.08</v>
      </c>
      <c r="BN149" s="9">
        <v>22.3</v>
      </c>
      <c r="BO149" s="9">
        <v>14.7</v>
      </c>
      <c r="BP149" s="9">
        <v>2.7</v>
      </c>
      <c r="BQ149" s="9">
        <v>60</v>
      </c>
    </row>
    <row r="150" spans="1:69" x14ac:dyDescent="0.3">
      <c r="A150" s="6">
        <f t="shared" si="3"/>
        <v>144</v>
      </c>
      <c r="B150" s="10">
        <v>687369</v>
      </c>
      <c r="C150" s="10">
        <v>846237</v>
      </c>
      <c r="D150" s="10">
        <v>371</v>
      </c>
      <c r="E150" s="10">
        <v>0.5</v>
      </c>
      <c r="F150" s="8" t="s">
        <v>145</v>
      </c>
      <c r="G150" s="9">
        <v>7.0000000000000007E-2</v>
      </c>
      <c r="H150" s="9" t="s">
        <v>273</v>
      </c>
      <c r="I150" s="9">
        <v>3.2000000000000001E-2</v>
      </c>
      <c r="J150" s="9">
        <v>4</v>
      </c>
      <c r="K150" s="9">
        <v>0.7</v>
      </c>
      <c r="L150" s="9">
        <v>2</v>
      </c>
      <c r="M150" s="9">
        <v>0.01</v>
      </c>
      <c r="N150" s="9">
        <v>0.03</v>
      </c>
      <c r="O150" s="9">
        <v>4.1399999999999997</v>
      </c>
      <c r="P150" s="9">
        <v>0.05</v>
      </c>
      <c r="Q150" s="9">
        <v>7.0000000000000007E-2</v>
      </c>
      <c r="R150" s="9">
        <v>0.03</v>
      </c>
      <c r="S150" s="9">
        <v>22.4</v>
      </c>
      <c r="T150" s="9">
        <v>406</v>
      </c>
      <c r="U150" s="9">
        <v>624</v>
      </c>
      <c r="V150" s="9">
        <v>335</v>
      </c>
      <c r="W150" s="9">
        <v>19.7</v>
      </c>
      <c r="X150" s="9">
        <v>8.6</v>
      </c>
      <c r="Y150" s="9">
        <v>20.6</v>
      </c>
      <c r="Z150" s="9">
        <v>50.2</v>
      </c>
      <c r="AA150" s="9">
        <v>29.4</v>
      </c>
      <c r="AB150" s="9">
        <v>17.2</v>
      </c>
      <c r="AC150" s="9">
        <v>0.2</v>
      </c>
      <c r="AD150" s="9">
        <v>27.8</v>
      </c>
      <c r="AE150" s="9">
        <v>6.1</v>
      </c>
      <c r="AF150" s="9">
        <v>6.3</v>
      </c>
      <c r="AG150" s="9">
        <v>8.59</v>
      </c>
      <c r="AH150" s="9">
        <v>8.5</v>
      </c>
      <c r="AI150" s="9">
        <v>0.2</v>
      </c>
      <c r="AJ150" s="9">
        <v>5.41</v>
      </c>
      <c r="AK150" s="9">
        <v>0.249</v>
      </c>
      <c r="AL150" s="9">
        <v>0.15</v>
      </c>
      <c r="AM150" s="9">
        <v>0.91</v>
      </c>
      <c r="AN150" s="9">
        <v>1.05</v>
      </c>
      <c r="AO150" s="9">
        <v>0.24</v>
      </c>
      <c r="AP150" s="9">
        <v>0.62</v>
      </c>
      <c r="AQ150" s="9">
        <v>41.4</v>
      </c>
      <c r="AR150" s="9">
        <v>21.7</v>
      </c>
      <c r="AS150" s="9">
        <v>67.7</v>
      </c>
      <c r="AT150" s="9" t="s">
        <v>277</v>
      </c>
      <c r="AU150" s="9">
        <v>4.4000000000000004</v>
      </c>
      <c r="AV150" s="9">
        <v>17.2</v>
      </c>
      <c r="AW150" s="9">
        <v>3.7</v>
      </c>
      <c r="AX150" s="9">
        <v>2</v>
      </c>
      <c r="AY150" s="9">
        <v>0.6</v>
      </c>
      <c r="AZ150" s="9">
        <v>3.1</v>
      </c>
      <c r="BA150" s="9">
        <v>0.5</v>
      </c>
      <c r="BB150" s="9">
        <v>2.7</v>
      </c>
      <c r="BC150" s="9">
        <v>0.4</v>
      </c>
      <c r="BD150" s="9">
        <v>1.3</v>
      </c>
      <c r="BE150" s="9">
        <v>0.2</v>
      </c>
      <c r="BF150" s="9">
        <v>1.4</v>
      </c>
      <c r="BG150" s="9">
        <v>0.2</v>
      </c>
      <c r="BH150" s="9">
        <v>0.2</v>
      </c>
      <c r="BI150" s="9" t="s">
        <v>275</v>
      </c>
      <c r="BJ150" s="9" t="s">
        <v>274</v>
      </c>
      <c r="BK150" s="9" t="s">
        <v>276</v>
      </c>
      <c r="BL150" s="9">
        <v>2.6</v>
      </c>
      <c r="BM150" s="9">
        <v>0.11</v>
      </c>
      <c r="BN150" s="9">
        <v>28.3</v>
      </c>
      <c r="BO150" s="9">
        <v>16</v>
      </c>
      <c r="BP150" s="9">
        <v>3.1</v>
      </c>
      <c r="BQ150" s="9">
        <v>50</v>
      </c>
    </row>
    <row r="151" spans="1:69" x14ac:dyDescent="0.3">
      <c r="A151" s="6">
        <f t="shared" si="3"/>
        <v>145</v>
      </c>
      <c r="B151" s="10">
        <v>687404</v>
      </c>
      <c r="C151" s="10">
        <v>846636</v>
      </c>
      <c r="D151" s="10">
        <v>359</v>
      </c>
      <c r="E151" s="10">
        <v>0.5</v>
      </c>
      <c r="F151" s="8" t="s">
        <v>146</v>
      </c>
      <c r="G151" s="9">
        <v>6.9000000000000006E-2</v>
      </c>
      <c r="H151" s="9" t="s">
        <v>273</v>
      </c>
      <c r="I151" s="9">
        <v>2.8000000000000001E-2</v>
      </c>
      <c r="J151" s="9">
        <v>4.9000000000000004</v>
      </c>
      <c r="K151" s="9">
        <v>0.5</v>
      </c>
      <c r="L151" s="9">
        <v>2</v>
      </c>
      <c r="M151" s="9">
        <v>1.2E-2</v>
      </c>
      <c r="N151" s="9">
        <v>0.04</v>
      </c>
      <c r="O151" s="9">
        <v>4.53</v>
      </c>
      <c r="P151" s="9">
        <v>7.0000000000000007E-2</v>
      </c>
      <c r="Q151" s="9">
        <v>0.06</v>
      </c>
      <c r="R151" s="9">
        <v>0.02</v>
      </c>
      <c r="S151" s="9">
        <v>17</v>
      </c>
      <c r="T151" s="9">
        <v>236</v>
      </c>
      <c r="U151" s="9">
        <v>309</v>
      </c>
      <c r="V151" s="9">
        <v>241</v>
      </c>
      <c r="W151" s="9">
        <v>14</v>
      </c>
      <c r="X151" s="9">
        <v>6.6</v>
      </c>
      <c r="Y151" s="9">
        <v>26.3</v>
      </c>
      <c r="Z151" s="9">
        <v>38.700000000000003</v>
      </c>
      <c r="AA151" s="9">
        <v>26.5</v>
      </c>
      <c r="AB151" s="9">
        <v>16</v>
      </c>
      <c r="AC151" s="9">
        <v>0.1</v>
      </c>
      <c r="AD151" s="9">
        <v>41.4</v>
      </c>
      <c r="AE151" s="9">
        <v>9.6999999999999993</v>
      </c>
      <c r="AF151" s="9">
        <v>7.8</v>
      </c>
      <c r="AG151" s="9">
        <v>10.6</v>
      </c>
      <c r="AH151" s="9">
        <v>6</v>
      </c>
      <c r="AI151" s="9">
        <v>0.2</v>
      </c>
      <c r="AJ151" s="9">
        <v>3.65</v>
      </c>
      <c r="AK151" s="9">
        <v>3.5999999999999997E-2</v>
      </c>
      <c r="AL151" s="9">
        <v>0.1</v>
      </c>
      <c r="AM151" s="9">
        <v>0.86</v>
      </c>
      <c r="AN151" s="9">
        <v>0.37</v>
      </c>
      <c r="AO151" s="9">
        <v>0.14000000000000001</v>
      </c>
      <c r="AP151" s="9">
        <v>0.79</v>
      </c>
      <c r="AQ151" s="9">
        <v>52.3</v>
      </c>
      <c r="AR151" s="9">
        <v>30.6</v>
      </c>
      <c r="AS151" s="9">
        <v>69.400000000000006</v>
      </c>
      <c r="AT151" s="9">
        <v>0.03</v>
      </c>
      <c r="AU151" s="9">
        <v>6.4</v>
      </c>
      <c r="AV151" s="9">
        <v>25.1</v>
      </c>
      <c r="AW151" s="9">
        <v>4.5999999999999996</v>
      </c>
      <c r="AX151" s="9">
        <v>1.1000000000000001</v>
      </c>
      <c r="AY151" s="9">
        <v>0.8</v>
      </c>
      <c r="AZ151" s="9">
        <v>3.9</v>
      </c>
      <c r="BA151" s="9">
        <v>0.5</v>
      </c>
      <c r="BB151" s="9">
        <v>2.9</v>
      </c>
      <c r="BC151" s="9">
        <v>0.5</v>
      </c>
      <c r="BD151" s="9">
        <v>1.5</v>
      </c>
      <c r="BE151" s="9">
        <v>0.2</v>
      </c>
      <c r="BF151" s="9">
        <v>1.5</v>
      </c>
      <c r="BG151" s="9">
        <v>0.2</v>
      </c>
      <c r="BH151" s="9">
        <v>0.1</v>
      </c>
      <c r="BI151" s="9" t="s">
        <v>275</v>
      </c>
      <c r="BJ151" s="9" t="s">
        <v>274</v>
      </c>
      <c r="BK151" s="9" t="s">
        <v>276</v>
      </c>
      <c r="BL151" s="9">
        <v>2.1</v>
      </c>
      <c r="BM151" s="9">
        <v>0.12</v>
      </c>
      <c r="BN151" s="9">
        <v>19.3</v>
      </c>
      <c r="BO151" s="9">
        <v>13</v>
      </c>
      <c r="BP151" s="9">
        <v>1.9</v>
      </c>
      <c r="BQ151" s="9">
        <v>10</v>
      </c>
    </row>
    <row r="152" spans="1:69" x14ac:dyDescent="0.3">
      <c r="A152" s="6">
        <f t="shared" si="3"/>
        <v>146</v>
      </c>
      <c r="B152" s="10">
        <v>687405</v>
      </c>
      <c r="C152" s="10">
        <v>846636</v>
      </c>
      <c r="D152" s="10">
        <v>359</v>
      </c>
      <c r="E152" s="10">
        <v>0.5</v>
      </c>
      <c r="F152" s="8" t="s">
        <v>147</v>
      </c>
      <c r="G152" s="9">
        <v>2.5000000000000001E-2</v>
      </c>
      <c r="H152" s="9" t="s">
        <v>273</v>
      </c>
      <c r="I152" s="9">
        <v>6.0999999999999999E-2</v>
      </c>
      <c r="J152" s="9">
        <v>10.4</v>
      </c>
      <c r="K152" s="9">
        <v>0.7</v>
      </c>
      <c r="L152" s="9" t="s">
        <v>273</v>
      </c>
      <c r="M152" s="9">
        <v>1.7999999999999999E-2</v>
      </c>
      <c r="N152" s="9">
        <v>0.09</v>
      </c>
      <c r="O152" s="9">
        <v>4.24</v>
      </c>
      <c r="P152" s="9">
        <v>0.15</v>
      </c>
      <c r="Q152" s="9">
        <v>0.16</v>
      </c>
      <c r="R152" s="9">
        <v>0.06</v>
      </c>
      <c r="S152" s="9">
        <v>9.5</v>
      </c>
      <c r="T152" s="9">
        <v>85</v>
      </c>
      <c r="U152" s="9">
        <v>65</v>
      </c>
      <c r="V152" s="9">
        <v>221</v>
      </c>
      <c r="W152" s="9">
        <v>4.96</v>
      </c>
      <c r="X152" s="9">
        <v>9.6999999999999993</v>
      </c>
      <c r="Y152" s="9">
        <v>22.8</v>
      </c>
      <c r="Z152" s="9">
        <v>37.299999999999997</v>
      </c>
      <c r="AA152" s="9">
        <v>84.8</v>
      </c>
      <c r="AB152" s="9">
        <v>14.7</v>
      </c>
      <c r="AC152" s="9" t="s">
        <v>274</v>
      </c>
      <c r="AD152" s="9">
        <v>11.9</v>
      </c>
      <c r="AE152" s="9">
        <v>24.7</v>
      </c>
      <c r="AF152" s="9">
        <v>14.8</v>
      </c>
      <c r="AG152" s="9">
        <v>9.85</v>
      </c>
      <c r="AH152" s="9">
        <v>4.3</v>
      </c>
      <c r="AI152" s="9">
        <v>0.9</v>
      </c>
      <c r="AJ152" s="9">
        <v>1.1299999999999999</v>
      </c>
      <c r="AK152" s="9">
        <v>0.11799999999999999</v>
      </c>
      <c r="AL152" s="9">
        <v>0.08</v>
      </c>
      <c r="AM152" s="9">
        <v>2.38</v>
      </c>
      <c r="AN152" s="9">
        <v>0.39</v>
      </c>
      <c r="AO152" s="9">
        <v>0.02</v>
      </c>
      <c r="AP152" s="9">
        <v>1.87</v>
      </c>
      <c r="AQ152" s="9">
        <v>100</v>
      </c>
      <c r="AR152" s="9">
        <v>33.299999999999997</v>
      </c>
      <c r="AS152" s="9">
        <v>104</v>
      </c>
      <c r="AT152" s="9">
        <v>7.0000000000000007E-2</v>
      </c>
      <c r="AU152" s="9">
        <v>6.2</v>
      </c>
      <c r="AV152" s="9">
        <v>23.9</v>
      </c>
      <c r="AW152" s="9">
        <v>3.9</v>
      </c>
      <c r="AX152" s="9">
        <v>1</v>
      </c>
      <c r="AY152" s="9">
        <v>0.8</v>
      </c>
      <c r="AZ152" s="9">
        <v>4.0999999999999996</v>
      </c>
      <c r="BA152" s="9">
        <v>0.5</v>
      </c>
      <c r="BB152" s="9">
        <v>2.5</v>
      </c>
      <c r="BC152" s="9">
        <v>0.4</v>
      </c>
      <c r="BD152" s="9">
        <v>1.2</v>
      </c>
      <c r="BE152" s="9">
        <v>0.2</v>
      </c>
      <c r="BF152" s="9">
        <v>1</v>
      </c>
      <c r="BG152" s="9">
        <v>0.1</v>
      </c>
      <c r="BH152" s="9" t="s">
        <v>274</v>
      </c>
      <c r="BI152" s="9" t="s">
        <v>275</v>
      </c>
      <c r="BJ152" s="9" t="s">
        <v>274</v>
      </c>
      <c r="BK152" s="9" t="s">
        <v>276</v>
      </c>
      <c r="BL152" s="9">
        <v>6.1</v>
      </c>
      <c r="BM152" s="9">
        <v>0.23</v>
      </c>
      <c r="BN152" s="9">
        <v>43.5</v>
      </c>
      <c r="BO152" s="9">
        <v>12.6</v>
      </c>
      <c r="BP152" s="9">
        <v>1.6</v>
      </c>
      <c r="BQ152" s="9">
        <v>80</v>
      </c>
    </row>
    <row r="153" spans="1:69" x14ac:dyDescent="0.3">
      <c r="A153" s="6">
        <f t="shared" si="3"/>
        <v>147</v>
      </c>
      <c r="B153" s="10">
        <v>687407</v>
      </c>
      <c r="C153" s="10">
        <v>846636</v>
      </c>
      <c r="D153" s="10">
        <v>359</v>
      </c>
      <c r="E153" s="10">
        <v>0.5</v>
      </c>
      <c r="F153" s="8" t="s">
        <v>148</v>
      </c>
      <c r="G153" s="9">
        <v>7.2999999999999995E-2</v>
      </c>
      <c r="H153" s="9" t="s">
        <v>273</v>
      </c>
      <c r="I153" s="9">
        <v>2.1999999999999999E-2</v>
      </c>
      <c r="J153" s="9">
        <v>7.3</v>
      </c>
      <c r="K153" s="9">
        <v>0.4</v>
      </c>
      <c r="L153" s="9">
        <v>2</v>
      </c>
      <c r="M153" s="9">
        <v>1.2E-2</v>
      </c>
      <c r="N153" s="9">
        <v>0.05</v>
      </c>
      <c r="O153" s="9">
        <v>4.68</v>
      </c>
      <c r="P153" s="9">
        <v>7.0000000000000007E-2</v>
      </c>
      <c r="Q153" s="9">
        <v>7.0000000000000007E-2</v>
      </c>
      <c r="R153" s="9">
        <v>0.03</v>
      </c>
      <c r="S153" s="9">
        <v>16.2</v>
      </c>
      <c r="T153" s="9">
        <v>165</v>
      </c>
      <c r="U153" s="9">
        <v>258</v>
      </c>
      <c r="V153" s="9">
        <v>172</v>
      </c>
      <c r="W153" s="9">
        <v>8.48</v>
      </c>
      <c r="X153" s="9">
        <v>5.7</v>
      </c>
      <c r="Y153" s="9">
        <v>29.3</v>
      </c>
      <c r="Z153" s="9">
        <v>32.799999999999997</v>
      </c>
      <c r="AA153" s="9">
        <v>24.3</v>
      </c>
      <c r="AB153" s="9">
        <v>15.9</v>
      </c>
      <c r="AC153" s="9" t="s">
        <v>274</v>
      </c>
      <c r="AD153" s="9">
        <v>25.3</v>
      </c>
      <c r="AE153" s="9">
        <v>11.6</v>
      </c>
      <c r="AF153" s="9">
        <v>9.1</v>
      </c>
      <c r="AG153" s="9">
        <v>10</v>
      </c>
      <c r="AH153" s="9">
        <v>6.6</v>
      </c>
      <c r="AI153" s="9">
        <v>0.2</v>
      </c>
      <c r="AJ153" s="9">
        <v>2.2200000000000002</v>
      </c>
      <c r="AK153" s="9">
        <v>3.6999999999999998E-2</v>
      </c>
      <c r="AL153" s="9">
        <v>0.09</v>
      </c>
      <c r="AM153" s="9">
        <v>1</v>
      </c>
      <c r="AN153" s="9">
        <v>0.25</v>
      </c>
      <c r="AO153" s="9">
        <v>7.0000000000000007E-2</v>
      </c>
      <c r="AP153" s="9">
        <v>1.03</v>
      </c>
      <c r="AQ153" s="9">
        <v>50.3</v>
      </c>
      <c r="AR153" s="9">
        <v>30.4</v>
      </c>
      <c r="AS153" s="9">
        <v>76.3</v>
      </c>
      <c r="AT153" s="9" t="s">
        <v>277</v>
      </c>
      <c r="AU153" s="9">
        <v>5.9</v>
      </c>
      <c r="AV153" s="9">
        <v>23</v>
      </c>
      <c r="AW153" s="9">
        <v>4.5</v>
      </c>
      <c r="AX153" s="9">
        <v>1.3</v>
      </c>
      <c r="AY153" s="9">
        <v>0.7</v>
      </c>
      <c r="AZ153" s="9">
        <v>3.8</v>
      </c>
      <c r="BA153" s="9">
        <v>0.5</v>
      </c>
      <c r="BB153" s="9">
        <v>2.9</v>
      </c>
      <c r="BC153" s="9">
        <v>0.4</v>
      </c>
      <c r="BD153" s="9">
        <v>1.4</v>
      </c>
      <c r="BE153" s="9">
        <v>0.2</v>
      </c>
      <c r="BF153" s="9">
        <v>1.4</v>
      </c>
      <c r="BG153" s="9">
        <v>0.2</v>
      </c>
      <c r="BH153" s="9">
        <v>0.2</v>
      </c>
      <c r="BI153" s="9" t="s">
        <v>275</v>
      </c>
      <c r="BJ153" s="9" t="s">
        <v>274</v>
      </c>
      <c r="BK153" s="9" t="s">
        <v>276</v>
      </c>
      <c r="BL153" s="9">
        <v>3.2</v>
      </c>
      <c r="BM153" s="9">
        <v>0.15</v>
      </c>
      <c r="BN153" s="9">
        <v>15.5</v>
      </c>
      <c r="BO153" s="9">
        <v>13.7</v>
      </c>
      <c r="BP153" s="9">
        <v>1.3</v>
      </c>
      <c r="BQ153" s="9">
        <v>20</v>
      </c>
    </row>
    <row r="154" spans="1:69" x14ac:dyDescent="0.3">
      <c r="A154" s="6">
        <f t="shared" si="3"/>
        <v>148</v>
      </c>
      <c r="B154" s="10">
        <v>687409</v>
      </c>
      <c r="C154" s="10">
        <v>846636</v>
      </c>
      <c r="D154" s="10">
        <v>359</v>
      </c>
      <c r="E154" s="10">
        <v>0.5</v>
      </c>
      <c r="F154" s="8" t="s">
        <v>149</v>
      </c>
      <c r="G154" s="9">
        <v>7.5999999999999998E-2</v>
      </c>
      <c r="H154" s="9" t="s">
        <v>273</v>
      </c>
      <c r="I154" s="9">
        <v>1.9E-2</v>
      </c>
      <c r="J154" s="9">
        <v>5.4</v>
      </c>
      <c r="K154" s="9">
        <v>0.4</v>
      </c>
      <c r="L154" s="9">
        <v>2</v>
      </c>
      <c r="M154" s="9">
        <v>0.01</v>
      </c>
      <c r="N154" s="9">
        <v>0.04</v>
      </c>
      <c r="O154" s="9">
        <v>3.63</v>
      </c>
      <c r="P154" s="9">
        <v>0.06</v>
      </c>
      <c r="Q154" s="9">
        <v>0.05</v>
      </c>
      <c r="R154" s="9">
        <v>0.02</v>
      </c>
      <c r="S154" s="9">
        <v>14.4</v>
      </c>
      <c r="T154" s="9">
        <v>122</v>
      </c>
      <c r="U154" s="9">
        <v>221</v>
      </c>
      <c r="V154" s="9">
        <v>128</v>
      </c>
      <c r="W154" s="9">
        <v>8.68</v>
      </c>
      <c r="X154" s="9">
        <v>4.7</v>
      </c>
      <c r="Y154" s="9">
        <v>28</v>
      </c>
      <c r="Z154" s="9">
        <v>28.9</v>
      </c>
      <c r="AA154" s="9">
        <v>31.2</v>
      </c>
      <c r="AB154" s="9">
        <v>11.9</v>
      </c>
      <c r="AC154" s="9" t="s">
        <v>274</v>
      </c>
      <c r="AD154" s="9">
        <v>18.7</v>
      </c>
      <c r="AE154" s="9">
        <v>8.3000000000000007</v>
      </c>
      <c r="AF154" s="9">
        <v>6.4</v>
      </c>
      <c r="AG154" s="9">
        <v>12.2</v>
      </c>
      <c r="AH154" s="9">
        <v>5.5</v>
      </c>
      <c r="AI154" s="9">
        <v>0.2</v>
      </c>
      <c r="AJ154" s="9">
        <v>1.94</v>
      </c>
      <c r="AK154" s="9">
        <v>4.3999999999999997E-2</v>
      </c>
      <c r="AL154" s="9">
        <v>0.05</v>
      </c>
      <c r="AM154" s="9">
        <v>0.76</v>
      </c>
      <c r="AN154" s="9">
        <v>0.18</v>
      </c>
      <c r="AO154" s="9">
        <v>0.04</v>
      </c>
      <c r="AP154" s="9">
        <v>0.74</v>
      </c>
      <c r="AQ154" s="9">
        <v>38.5</v>
      </c>
      <c r="AR154" s="9">
        <v>25.8</v>
      </c>
      <c r="AS154" s="9">
        <v>55.8</v>
      </c>
      <c r="AT154" s="9">
        <v>0.03</v>
      </c>
      <c r="AU154" s="9">
        <v>5.5</v>
      </c>
      <c r="AV154" s="9">
        <v>21.1</v>
      </c>
      <c r="AW154" s="9">
        <v>4.5999999999999996</v>
      </c>
      <c r="AX154" s="9">
        <v>1.1000000000000001</v>
      </c>
      <c r="AY154" s="9">
        <v>0.7</v>
      </c>
      <c r="AZ154" s="9">
        <v>3.9</v>
      </c>
      <c r="BA154" s="9">
        <v>0.6</v>
      </c>
      <c r="BB154" s="9">
        <v>3.5</v>
      </c>
      <c r="BC154" s="9">
        <v>0.6</v>
      </c>
      <c r="BD154" s="9">
        <v>1.9</v>
      </c>
      <c r="BE154" s="9">
        <v>0.3</v>
      </c>
      <c r="BF154" s="9">
        <v>1.8</v>
      </c>
      <c r="BG154" s="9">
        <v>0.2</v>
      </c>
      <c r="BH154" s="9">
        <v>0.2</v>
      </c>
      <c r="BI154" s="9" t="s">
        <v>275</v>
      </c>
      <c r="BJ154" s="9" t="s">
        <v>274</v>
      </c>
      <c r="BK154" s="9" t="s">
        <v>276</v>
      </c>
      <c r="BL154" s="9">
        <v>0.9</v>
      </c>
      <c r="BM154" s="9">
        <v>0.11</v>
      </c>
      <c r="BN154" s="9">
        <v>11.6</v>
      </c>
      <c r="BO154" s="9">
        <v>9.8000000000000007</v>
      </c>
      <c r="BP154" s="9">
        <v>1.1000000000000001</v>
      </c>
      <c r="BQ154" s="9">
        <v>20</v>
      </c>
    </row>
    <row r="155" spans="1:69" x14ac:dyDescent="0.3">
      <c r="A155" s="6">
        <f t="shared" si="3"/>
        <v>149</v>
      </c>
      <c r="B155" s="10">
        <v>687411</v>
      </c>
      <c r="C155" s="10">
        <v>846636</v>
      </c>
      <c r="D155" s="10">
        <v>359</v>
      </c>
      <c r="E155" s="10">
        <v>0.5</v>
      </c>
      <c r="F155" s="8" t="s">
        <v>150</v>
      </c>
      <c r="G155" s="9">
        <v>0.08</v>
      </c>
      <c r="H155" s="9" t="s">
        <v>273</v>
      </c>
      <c r="I155" s="9">
        <v>1.4999999999999999E-2</v>
      </c>
      <c r="J155" s="9">
        <v>7.9</v>
      </c>
      <c r="K155" s="9">
        <v>0.5</v>
      </c>
      <c r="L155" s="9">
        <v>2</v>
      </c>
      <c r="M155" s="9">
        <v>0.01</v>
      </c>
      <c r="N155" s="9">
        <v>0.06</v>
      </c>
      <c r="O155" s="9">
        <v>4.57</v>
      </c>
      <c r="P155" s="9">
        <v>7.0000000000000007E-2</v>
      </c>
      <c r="Q155" s="9">
        <v>7.0000000000000007E-2</v>
      </c>
      <c r="R155" s="9">
        <v>0.02</v>
      </c>
      <c r="S155" s="9">
        <v>14.5</v>
      </c>
      <c r="T155" s="9">
        <v>136</v>
      </c>
      <c r="U155" s="9">
        <v>119</v>
      </c>
      <c r="V155" s="9">
        <v>158</v>
      </c>
      <c r="W155" s="9">
        <v>7.52</v>
      </c>
      <c r="X155" s="9">
        <v>5.9</v>
      </c>
      <c r="Y155" s="9">
        <v>31.5</v>
      </c>
      <c r="Z155" s="9">
        <v>30.7</v>
      </c>
      <c r="AA155" s="9">
        <v>20.5</v>
      </c>
      <c r="AB155" s="9">
        <v>15.6</v>
      </c>
      <c r="AC155" s="9" t="s">
        <v>274</v>
      </c>
      <c r="AD155" s="9">
        <v>16.8</v>
      </c>
      <c r="AE155" s="9">
        <v>12.2</v>
      </c>
      <c r="AF155" s="9">
        <v>8.8000000000000007</v>
      </c>
      <c r="AG155" s="9">
        <v>21.6</v>
      </c>
      <c r="AH155" s="9">
        <v>6.3</v>
      </c>
      <c r="AI155" s="9">
        <v>0.2</v>
      </c>
      <c r="AJ155" s="9">
        <v>1.71</v>
      </c>
      <c r="AK155" s="9">
        <v>1.4E-2</v>
      </c>
      <c r="AL155" s="9">
        <v>0.1</v>
      </c>
      <c r="AM155" s="9">
        <v>1.05</v>
      </c>
      <c r="AN155" s="9">
        <v>0.15</v>
      </c>
      <c r="AO155" s="9">
        <v>7.0000000000000007E-2</v>
      </c>
      <c r="AP155" s="9">
        <v>1.1100000000000001</v>
      </c>
      <c r="AQ155" s="9">
        <v>50</v>
      </c>
      <c r="AR155" s="9">
        <v>47.2</v>
      </c>
      <c r="AS155" s="9">
        <v>85.8</v>
      </c>
      <c r="AT155" s="9" t="s">
        <v>277</v>
      </c>
      <c r="AU155" s="9">
        <v>9.6999999999999993</v>
      </c>
      <c r="AV155" s="9">
        <v>37.9</v>
      </c>
      <c r="AW155" s="9">
        <v>7.1</v>
      </c>
      <c r="AX155" s="9">
        <v>1</v>
      </c>
      <c r="AY155" s="9">
        <v>1.2</v>
      </c>
      <c r="AZ155" s="9">
        <v>6.5</v>
      </c>
      <c r="BA155" s="9">
        <v>0.9</v>
      </c>
      <c r="BB155" s="9">
        <v>5.0999999999999996</v>
      </c>
      <c r="BC155" s="9">
        <v>0.8</v>
      </c>
      <c r="BD155" s="9">
        <v>2.5</v>
      </c>
      <c r="BE155" s="9">
        <v>0.4</v>
      </c>
      <c r="BF155" s="9">
        <v>2.4</v>
      </c>
      <c r="BG155" s="9">
        <v>0.3</v>
      </c>
      <c r="BH155" s="9">
        <v>0.2</v>
      </c>
      <c r="BI155" s="9" t="s">
        <v>275</v>
      </c>
      <c r="BJ155" s="9" t="s">
        <v>274</v>
      </c>
      <c r="BK155" s="9" t="s">
        <v>276</v>
      </c>
      <c r="BL155" s="9">
        <v>2.4</v>
      </c>
      <c r="BM155" s="9">
        <v>0.15</v>
      </c>
      <c r="BN155" s="9">
        <v>14.3</v>
      </c>
      <c r="BO155" s="9">
        <v>13.8</v>
      </c>
      <c r="BP155" s="9">
        <v>1.2</v>
      </c>
      <c r="BQ155" s="9">
        <v>10</v>
      </c>
    </row>
    <row r="156" spans="1:69" x14ac:dyDescent="0.3">
      <c r="A156" s="6">
        <f t="shared" si="3"/>
        <v>150</v>
      </c>
      <c r="B156" s="10">
        <v>687412</v>
      </c>
      <c r="C156" s="10">
        <v>846636</v>
      </c>
      <c r="D156" s="10">
        <v>359</v>
      </c>
      <c r="E156" s="10">
        <v>0.5</v>
      </c>
      <c r="F156" s="8" t="s">
        <v>151</v>
      </c>
      <c r="G156" s="9">
        <v>8.7999999999999995E-2</v>
      </c>
      <c r="H156" s="9" t="s">
        <v>273</v>
      </c>
      <c r="I156" s="9">
        <v>1.6E-2</v>
      </c>
      <c r="J156" s="9">
        <v>8.3000000000000007</v>
      </c>
      <c r="K156" s="9">
        <v>0.5</v>
      </c>
      <c r="L156" s="9">
        <v>2</v>
      </c>
      <c r="M156" s="9">
        <v>1.2E-2</v>
      </c>
      <c r="N156" s="9">
        <v>0.06</v>
      </c>
      <c r="O156" s="9">
        <v>4.79</v>
      </c>
      <c r="P156" s="9">
        <v>7.0000000000000007E-2</v>
      </c>
      <c r="Q156" s="9">
        <v>7.0000000000000007E-2</v>
      </c>
      <c r="R156" s="9">
        <v>0.03</v>
      </c>
      <c r="S156" s="9">
        <v>14.9</v>
      </c>
      <c r="T156" s="9">
        <v>131</v>
      </c>
      <c r="U156" s="9">
        <v>125</v>
      </c>
      <c r="V156" s="9">
        <v>160</v>
      </c>
      <c r="W156" s="9">
        <v>7.18</v>
      </c>
      <c r="X156" s="9">
        <v>5.6</v>
      </c>
      <c r="Y156" s="9">
        <v>31.9</v>
      </c>
      <c r="Z156" s="9">
        <v>29.2</v>
      </c>
      <c r="AA156" s="9">
        <v>21.3</v>
      </c>
      <c r="AB156" s="9">
        <v>15.9</v>
      </c>
      <c r="AC156" s="9" t="s">
        <v>274</v>
      </c>
      <c r="AD156" s="9">
        <v>16.5</v>
      </c>
      <c r="AE156" s="9">
        <v>12.6</v>
      </c>
      <c r="AF156" s="9">
        <v>10.199999999999999</v>
      </c>
      <c r="AG156" s="9">
        <v>20</v>
      </c>
      <c r="AH156" s="9">
        <v>6</v>
      </c>
      <c r="AI156" s="9">
        <v>0.2</v>
      </c>
      <c r="AJ156" s="9">
        <v>1.58</v>
      </c>
      <c r="AK156" s="9">
        <v>1.7999999999999999E-2</v>
      </c>
      <c r="AL156" s="9">
        <v>0.09</v>
      </c>
      <c r="AM156" s="9">
        <v>1.05</v>
      </c>
      <c r="AN156" s="9">
        <v>0.15</v>
      </c>
      <c r="AO156" s="9">
        <v>0.06</v>
      </c>
      <c r="AP156" s="9">
        <v>1.1499999999999999</v>
      </c>
      <c r="AQ156" s="9">
        <v>51.6</v>
      </c>
      <c r="AR156" s="9">
        <v>43.7</v>
      </c>
      <c r="AS156" s="9">
        <v>80.5</v>
      </c>
      <c r="AT156" s="9" t="s">
        <v>277</v>
      </c>
      <c r="AU156" s="9">
        <v>8.9</v>
      </c>
      <c r="AV156" s="9">
        <v>35.200000000000003</v>
      </c>
      <c r="AW156" s="9">
        <v>6.5</v>
      </c>
      <c r="AX156" s="9">
        <v>0.8</v>
      </c>
      <c r="AY156" s="9">
        <v>1.2</v>
      </c>
      <c r="AZ156" s="9">
        <v>6.4</v>
      </c>
      <c r="BA156" s="9">
        <v>0.8</v>
      </c>
      <c r="BB156" s="9">
        <v>4.9000000000000004</v>
      </c>
      <c r="BC156" s="9">
        <v>0.8</v>
      </c>
      <c r="BD156" s="9">
        <v>2.4</v>
      </c>
      <c r="BE156" s="9">
        <v>0.4</v>
      </c>
      <c r="BF156" s="9">
        <v>2.2999999999999998</v>
      </c>
      <c r="BG156" s="9">
        <v>0.3</v>
      </c>
      <c r="BH156" s="9">
        <v>0.2</v>
      </c>
      <c r="BI156" s="9" t="s">
        <v>275</v>
      </c>
      <c r="BJ156" s="9" t="s">
        <v>274</v>
      </c>
      <c r="BK156" s="9" t="s">
        <v>276</v>
      </c>
      <c r="BL156" s="9">
        <v>1.5</v>
      </c>
      <c r="BM156" s="9">
        <v>0.15</v>
      </c>
      <c r="BN156" s="9">
        <v>13.9</v>
      </c>
      <c r="BO156" s="9">
        <v>13.1</v>
      </c>
      <c r="BP156" s="9">
        <v>1.1000000000000001</v>
      </c>
      <c r="BQ156" s="9">
        <v>80</v>
      </c>
    </row>
    <row r="157" spans="1:69" ht="15.75" customHeight="1" x14ac:dyDescent="0.3">
      <c r="A157" s="6">
        <f t="shared" si="3"/>
        <v>151</v>
      </c>
      <c r="B157" s="10">
        <v>687413</v>
      </c>
      <c r="C157" s="10">
        <v>846636</v>
      </c>
      <c r="D157" s="10">
        <v>359</v>
      </c>
      <c r="E157" s="10">
        <v>0.5</v>
      </c>
      <c r="F157" s="8" t="s">
        <v>152</v>
      </c>
      <c r="G157" s="9">
        <v>8.3000000000000004E-2</v>
      </c>
      <c r="H157" s="9" t="s">
        <v>273</v>
      </c>
      <c r="I157" s="9">
        <v>1.7000000000000001E-2</v>
      </c>
      <c r="J157" s="9">
        <v>7.8</v>
      </c>
      <c r="K157" s="9">
        <v>0.6</v>
      </c>
      <c r="L157" s="9">
        <v>2</v>
      </c>
      <c r="M157" s="9">
        <v>0.01</v>
      </c>
      <c r="N157" s="9">
        <v>0.06</v>
      </c>
      <c r="O157" s="9">
        <v>4.54</v>
      </c>
      <c r="P157" s="9">
        <v>0.06</v>
      </c>
      <c r="Q157" s="9">
        <v>7.0000000000000007E-2</v>
      </c>
      <c r="R157" s="9">
        <v>0.04</v>
      </c>
      <c r="S157" s="9">
        <v>16</v>
      </c>
      <c r="T157" s="9">
        <v>159</v>
      </c>
      <c r="U157" s="9">
        <v>204</v>
      </c>
      <c r="V157" s="9">
        <v>156</v>
      </c>
      <c r="W157" s="9">
        <v>8.49</v>
      </c>
      <c r="X157" s="9">
        <v>5.8</v>
      </c>
      <c r="Y157" s="9">
        <v>33.1</v>
      </c>
      <c r="Z157" s="9">
        <v>29.9</v>
      </c>
      <c r="AA157" s="9">
        <v>21.9</v>
      </c>
      <c r="AB157" s="9">
        <v>15.8</v>
      </c>
      <c r="AC157" s="9" t="s">
        <v>274</v>
      </c>
      <c r="AD157" s="9">
        <v>22.8</v>
      </c>
      <c r="AE157" s="9">
        <v>11.5</v>
      </c>
      <c r="AF157" s="9">
        <v>9.3000000000000007</v>
      </c>
      <c r="AG157" s="9">
        <v>20.8</v>
      </c>
      <c r="AH157" s="9">
        <v>6.2</v>
      </c>
      <c r="AI157" s="9">
        <v>0.2</v>
      </c>
      <c r="AJ157" s="9">
        <v>1.85</v>
      </c>
      <c r="AK157" s="9">
        <v>2.9000000000000001E-2</v>
      </c>
      <c r="AL157" s="9">
        <v>0.08</v>
      </c>
      <c r="AM157" s="9">
        <v>1.04</v>
      </c>
      <c r="AN157" s="9">
        <v>0.18</v>
      </c>
      <c r="AO157" s="9">
        <v>0.05</v>
      </c>
      <c r="AP157" s="9">
        <v>1.1200000000000001</v>
      </c>
      <c r="AQ157" s="9">
        <v>48.2</v>
      </c>
      <c r="AR157" s="9">
        <v>44.8</v>
      </c>
      <c r="AS157" s="9">
        <v>91.4</v>
      </c>
      <c r="AT157" s="9">
        <v>0.02</v>
      </c>
      <c r="AU157" s="9">
        <v>9.4</v>
      </c>
      <c r="AV157" s="9">
        <v>37.1</v>
      </c>
      <c r="AW157" s="9">
        <v>6.8</v>
      </c>
      <c r="AX157" s="9">
        <v>1.2</v>
      </c>
      <c r="AY157" s="9">
        <v>1.2</v>
      </c>
      <c r="AZ157" s="9">
        <v>6.5</v>
      </c>
      <c r="BA157" s="9">
        <v>0.9</v>
      </c>
      <c r="BB157" s="9">
        <v>5.0999999999999996</v>
      </c>
      <c r="BC157" s="9">
        <v>0.9</v>
      </c>
      <c r="BD157" s="9">
        <v>2.7</v>
      </c>
      <c r="BE157" s="9">
        <v>0.4</v>
      </c>
      <c r="BF157" s="9">
        <v>2.5</v>
      </c>
      <c r="BG157" s="9">
        <v>0.3</v>
      </c>
      <c r="BH157" s="9">
        <v>0.2</v>
      </c>
      <c r="BI157" s="9" t="s">
        <v>275</v>
      </c>
      <c r="BJ157" s="9" t="s">
        <v>274</v>
      </c>
      <c r="BK157" s="9" t="s">
        <v>276</v>
      </c>
      <c r="BL157" s="9">
        <v>3.1</v>
      </c>
      <c r="BM157" s="9">
        <v>0.15</v>
      </c>
      <c r="BN157" s="9">
        <v>15.2</v>
      </c>
      <c r="BO157" s="9">
        <v>13.8</v>
      </c>
      <c r="BP157" s="9">
        <v>1.3</v>
      </c>
      <c r="BQ157" s="9">
        <v>40</v>
      </c>
    </row>
    <row r="158" spans="1:69" x14ac:dyDescent="0.3">
      <c r="A158" s="6">
        <f t="shared" si="3"/>
        <v>152</v>
      </c>
      <c r="B158" s="10">
        <v>687415</v>
      </c>
      <c r="C158" s="10">
        <v>846636</v>
      </c>
      <c r="D158" s="10">
        <v>359</v>
      </c>
      <c r="E158" s="10">
        <v>0.5</v>
      </c>
      <c r="F158" s="8" t="s">
        <v>153</v>
      </c>
      <c r="G158" s="9">
        <v>6.6000000000000003E-2</v>
      </c>
      <c r="H158" s="9" t="s">
        <v>273</v>
      </c>
      <c r="I158" s="9">
        <v>1.7000000000000001E-2</v>
      </c>
      <c r="J158" s="9">
        <v>7.7</v>
      </c>
      <c r="K158" s="9">
        <v>0.5</v>
      </c>
      <c r="L158" s="9">
        <v>2</v>
      </c>
      <c r="M158" s="9">
        <v>0.01</v>
      </c>
      <c r="N158" s="9">
        <v>0.05</v>
      </c>
      <c r="O158" s="9">
        <v>4.45</v>
      </c>
      <c r="P158" s="9">
        <v>7.0000000000000007E-2</v>
      </c>
      <c r="Q158" s="9">
        <v>7.0000000000000007E-2</v>
      </c>
      <c r="R158" s="9">
        <v>0.04</v>
      </c>
      <c r="S158" s="9">
        <v>16.2</v>
      </c>
      <c r="T158" s="9">
        <v>155</v>
      </c>
      <c r="U158" s="9">
        <v>188</v>
      </c>
      <c r="V158" s="9">
        <v>149</v>
      </c>
      <c r="W158" s="9">
        <v>8.31</v>
      </c>
      <c r="X158" s="9">
        <v>5.6</v>
      </c>
      <c r="Y158" s="9">
        <v>30.8</v>
      </c>
      <c r="Z158" s="9">
        <v>30</v>
      </c>
      <c r="AA158" s="9">
        <v>23.4</v>
      </c>
      <c r="AB158" s="9">
        <v>15.5</v>
      </c>
      <c r="AC158" s="9" t="s">
        <v>274</v>
      </c>
      <c r="AD158" s="9">
        <v>23.5</v>
      </c>
      <c r="AE158" s="9">
        <v>11.2</v>
      </c>
      <c r="AF158" s="9">
        <v>8.6999999999999993</v>
      </c>
      <c r="AG158" s="9">
        <v>21.6</v>
      </c>
      <c r="AH158" s="9">
        <v>6.6</v>
      </c>
      <c r="AI158" s="9">
        <v>0.2</v>
      </c>
      <c r="AJ158" s="9">
        <v>1.87</v>
      </c>
      <c r="AK158" s="9">
        <v>2.3E-2</v>
      </c>
      <c r="AL158" s="9">
        <v>0.08</v>
      </c>
      <c r="AM158" s="9">
        <v>0.96</v>
      </c>
      <c r="AN158" s="9">
        <v>0.19</v>
      </c>
      <c r="AO158" s="9">
        <v>0.08</v>
      </c>
      <c r="AP158" s="9">
        <v>1</v>
      </c>
      <c r="AQ158" s="9">
        <v>49.5</v>
      </c>
      <c r="AR158" s="9">
        <v>44.6</v>
      </c>
      <c r="AS158" s="9">
        <v>85.6</v>
      </c>
      <c r="AT158" s="9">
        <v>0.01</v>
      </c>
      <c r="AU158" s="9">
        <v>9.6</v>
      </c>
      <c r="AV158" s="9">
        <v>38</v>
      </c>
      <c r="AW158" s="9">
        <v>7.9</v>
      </c>
      <c r="AX158" s="9">
        <v>1.2</v>
      </c>
      <c r="AY158" s="9">
        <v>1.3</v>
      </c>
      <c r="AZ158" s="9">
        <v>7</v>
      </c>
      <c r="BA158" s="9">
        <v>1</v>
      </c>
      <c r="BB158" s="9">
        <v>5.4</v>
      </c>
      <c r="BC158" s="9">
        <v>0.9</v>
      </c>
      <c r="BD158" s="9">
        <v>2.8</v>
      </c>
      <c r="BE158" s="9">
        <v>0.4</v>
      </c>
      <c r="BF158" s="9">
        <v>2.6</v>
      </c>
      <c r="BG158" s="9">
        <v>0.3</v>
      </c>
      <c r="BH158" s="9">
        <v>0.2</v>
      </c>
      <c r="BI158" s="9" t="s">
        <v>275</v>
      </c>
      <c r="BJ158" s="9" t="s">
        <v>274</v>
      </c>
      <c r="BK158" s="9" t="s">
        <v>276</v>
      </c>
      <c r="BL158" s="9">
        <v>3.8</v>
      </c>
      <c r="BM158" s="9">
        <v>0.15</v>
      </c>
      <c r="BN158" s="9">
        <v>15</v>
      </c>
      <c r="BO158" s="9">
        <v>13.4</v>
      </c>
      <c r="BP158" s="9">
        <v>1.3</v>
      </c>
      <c r="BQ158" s="9">
        <v>30</v>
      </c>
    </row>
    <row r="159" spans="1:69" x14ac:dyDescent="0.3">
      <c r="A159" s="6">
        <f t="shared" si="3"/>
        <v>153</v>
      </c>
      <c r="B159" s="10">
        <v>687416</v>
      </c>
      <c r="C159" s="10">
        <v>846636</v>
      </c>
      <c r="D159" s="10">
        <v>359</v>
      </c>
      <c r="E159" s="10">
        <v>0.5</v>
      </c>
      <c r="F159" s="8" t="s">
        <v>154</v>
      </c>
      <c r="G159" s="9">
        <v>0.09</v>
      </c>
      <c r="H159" s="9" t="s">
        <v>273</v>
      </c>
      <c r="I159" s="9">
        <v>1.4999999999999999E-2</v>
      </c>
      <c r="J159" s="9">
        <v>8.6999999999999993</v>
      </c>
      <c r="K159" s="9">
        <v>0.5</v>
      </c>
      <c r="L159" s="9">
        <v>2</v>
      </c>
      <c r="M159" s="9">
        <v>1.2E-2</v>
      </c>
      <c r="N159" s="9">
        <v>7.0000000000000007E-2</v>
      </c>
      <c r="O159" s="9">
        <v>5.16</v>
      </c>
      <c r="P159" s="9">
        <v>0.08</v>
      </c>
      <c r="Q159" s="9">
        <v>7.0000000000000007E-2</v>
      </c>
      <c r="R159" s="9">
        <v>0.04</v>
      </c>
      <c r="S159" s="9">
        <v>16</v>
      </c>
      <c r="T159" s="9">
        <v>145</v>
      </c>
      <c r="U159" s="9">
        <v>127</v>
      </c>
      <c r="V159" s="9">
        <v>141</v>
      </c>
      <c r="W159" s="9">
        <v>6.64</v>
      </c>
      <c r="X159" s="9">
        <v>5.5</v>
      </c>
      <c r="Y159" s="9">
        <v>34.6</v>
      </c>
      <c r="Z159" s="9">
        <v>29.3</v>
      </c>
      <c r="AA159" s="9">
        <v>24.5</v>
      </c>
      <c r="AB159" s="9">
        <v>16.3</v>
      </c>
      <c r="AC159" s="9" t="s">
        <v>274</v>
      </c>
      <c r="AD159" s="9">
        <v>17.399999999999999</v>
      </c>
      <c r="AE159" s="9">
        <v>13.1</v>
      </c>
      <c r="AF159" s="9">
        <v>11.2</v>
      </c>
      <c r="AG159" s="9">
        <v>25.9</v>
      </c>
      <c r="AH159" s="9">
        <v>8.1999999999999993</v>
      </c>
      <c r="AI159" s="9">
        <v>0.3</v>
      </c>
      <c r="AJ159" s="9">
        <v>1.63</v>
      </c>
      <c r="AK159" s="9">
        <v>1.4E-2</v>
      </c>
      <c r="AL159" s="9">
        <v>0.08</v>
      </c>
      <c r="AM159" s="9">
        <v>1.1499999999999999</v>
      </c>
      <c r="AN159" s="9">
        <v>0.18</v>
      </c>
      <c r="AO159" s="9">
        <v>0.05</v>
      </c>
      <c r="AP159" s="9">
        <v>1.21</v>
      </c>
      <c r="AQ159" s="9">
        <v>59.3</v>
      </c>
      <c r="AR159" s="9">
        <v>53.5</v>
      </c>
      <c r="AS159" s="9">
        <v>106</v>
      </c>
      <c r="AT159" s="9" t="s">
        <v>277</v>
      </c>
      <c r="AU159" s="9">
        <v>11.6</v>
      </c>
      <c r="AV159" s="9">
        <v>44.2</v>
      </c>
      <c r="AW159" s="9">
        <v>9.5</v>
      </c>
      <c r="AX159" s="9">
        <v>0.9</v>
      </c>
      <c r="AY159" s="9">
        <v>1.5</v>
      </c>
      <c r="AZ159" s="9">
        <v>8</v>
      </c>
      <c r="BA159" s="9">
        <v>1.1000000000000001</v>
      </c>
      <c r="BB159" s="9">
        <v>6.5</v>
      </c>
      <c r="BC159" s="9">
        <v>1</v>
      </c>
      <c r="BD159" s="9">
        <v>3.2</v>
      </c>
      <c r="BE159" s="9">
        <v>0.4</v>
      </c>
      <c r="BF159" s="9">
        <v>2.9</v>
      </c>
      <c r="BG159" s="9">
        <v>0.4</v>
      </c>
      <c r="BH159" s="9">
        <v>0.2</v>
      </c>
      <c r="BI159" s="9" t="s">
        <v>275</v>
      </c>
      <c r="BJ159" s="9" t="s">
        <v>274</v>
      </c>
      <c r="BK159" s="9" t="s">
        <v>276</v>
      </c>
      <c r="BL159" s="9">
        <v>1.8</v>
      </c>
      <c r="BM159" s="9">
        <v>0.16</v>
      </c>
      <c r="BN159" s="9">
        <v>14.3</v>
      </c>
      <c r="BO159" s="9">
        <v>15.1</v>
      </c>
      <c r="BP159" s="9">
        <v>1.3</v>
      </c>
      <c r="BQ159" s="9">
        <v>20</v>
      </c>
    </row>
    <row r="160" spans="1:69" x14ac:dyDescent="0.3">
      <c r="A160" s="6">
        <f t="shared" si="3"/>
        <v>154</v>
      </c>
      <c r="B160" s="10">
        <v>687417</v>
      </c>
      <c r="C160" s="10">
        <v>846636</v>
      </c>
      <c r="D160" s="10">
        <v>359</v>
      </c>
      <c r="E160" s="10">
        <v>0.5</v>
      </c>
      <c r="F160" s="8" t="s">
        <v>155</v>
      </c>
      <c r="G160" s="9">
        <v>9.1999999999999998E-2</v>
      </c>
      <c r="H160" s="9" t="s">
        <v>273</v>
      </c>
      <c r="I160" s="9">
        <v>1.6E-2</v>
      </c>
      <c r="J160" s="9">
        <v>9.4</v>
      </c>
      <c r="K160" s="9">
        <v>0.5</v>
      </c>
      <c r="L160" s="9">
        <v>2</v>
      </c>
      <c r="M160" s="9">
        <v>1.4E-2</v>
      </c>
      <c r="N160" s="9">
        <v>7.0000000000000007E-2</v>
      </c>
      <c r="O160" s="9">
        <v>5.15</v>
      </c>
      <c r="P160" s="9">
        <v>0.08</v>
      </c>
      <c r="Q160" s="9">
        <v>7.0000000000000007E-2</v>
      </c>
      <c r="R160" s="9">
        <v>0.05</v>
      </c>
      <c r="S160" s="9">
        <v>17.399999999999999</v>
      </c>
      <c r="T160" s="9">
        <v>135</v>
      </c>
      <c r="U160" s="9">
        <v>120</v>
      </c>
      <c r="V160" s="9">
        <v>168</v>
      </c>
      <c r="W160" s="9">
        <v>6.13</v>
      </c>
      <c r="X160" s="9">
        <v>6</v>
      </c>
      <c r="Y160" s="9">
        <v>35.6</v>
      </c>
      <c r="Z160" s="9">
        <v>30.3</v>
      </c>
      <c r="AA160" s="9">
        <v>23</v>
      </c>
      <c r="AB160" s="9">
        <v>17.100000000000001</v>
      </c>
      <c r="AC160" s="9" t="s">
        <v>274</v>
      </c>
      <c r="AD160" s="9">
        <v>14.4</v>
      </c>
      <c r="AE160" s="9">
        <v>13.9</v>
      </c>
      <c r="AF160" s="9">
        <v>10.5</v>
      </c>
      <c r="AG160" s="9">
        <v>25.5</v>
      </c>
      <c r="AH160" s="9">
        <v>6.3</v>
      </c>
      <c r="AI160" s="9">
        <v>0.3</v>
      </c>
      <c r="AJ160" s="9">
        <v>1.31</v>
      </c>
      <c r="AK160" s="9">
        <v>1.7999999999999999E-2</v>
      </c>
      <c r="AL160" s="9">
        <v>0.09</v>
      </c>
      <c r="AM160" s="9">
        <v>1.1499999999999999</v>
      </c>
      <c r="AN160" s="9">
        <v>0.14000000000000001</v>
      </c>
      <c r="AO160" s="9">
        <v>0.04</v>
      </c>
      <c r="AP160" s="9">
        <v>1.2</v>
      </c>
      <c r="AQ160" s="9">
        <v>63.1</v>
      </c>
      <c r="AR160" s="9">
        <v>56.7</v>
      </c>
      <c r="AS160" s="9">
        <v>121</v>
      </c>
      <c r="AT160" s="9">
        <v>0.03</v>
      </c>
      <c r="AU160" s="9">
        <v>12.2</v>
      </c>
      <c r="AV160" s="9">
        <v>48.2</v>
      </c>
      <c r="AW160" s="9">
        <v>8.8000000000000007</v>
      </c>
      <c r="AX160" s="9">
        <v>0.9</v>
      </c>
      <c r="AY160" s="9">
        <v>1.6</v>
      </c>
      <c r="AZ160" s="9">
        <v>8.6</v>
      </c>
      <c r="BA160" s="9">
        <v>1.1000000000000001</v>
      </c>
      <c r="BB160" s="9">
        <v>6.2</v>
      </c>
      <c r="BC160" s="9">
        <v>1.1000000000000001</v>
      </c>
      <c r="BD160" s="9">
        <v>3.1</v>
      </c>
      <c r="BE160" s="9">
        <v>0.5</v>
      </c>
      <c r="BF160" s="9">
        <v>3</v>
      </c>
      <c r="BG160" s="9">
        <v>0.4</v>
      </c>
      <c r="BH160" s="9">
        <v>0.2</v>
      </c>
      <c r="BI160" s="9" t="s">
        <v>275</v>
      </c>
      <c r="BJ160" s="9" t="s">
        <v>274</v>
      </c>
      <c r="BK160" s="9" t="s">
        <v>276</v>
      </c>
      <c r="BL160" s="9">
        <v>0.9</v>
      </c>
      <c r="BM160" s="9">
        <v>0.18</v>
      </c>
      <c r="BN160" s="9">
        <v>14.7</v>
      </c>
      <c r="BO160" s="9">
        <v>15.6</v>
      </c>
      <c r="BP160" s="9">
        <v>1.3</v>
      </c>
      <c r="BQ160" s="9">
        <v>20</v>
      </c>
    </row>
    <row r="161" spans="1:69" x14ac:dyDescent="0.3">
      <c r="A161" s="6">
        <f t="shared" si="3"/>
        <v>155</v>
      </c>
      <c r="B161" s="10">
        <v>687419</v>
      </c>
      <c r="C161" s="10">
        <v>846636</v>
      </c>
      <c r="D161" s="10">
        <v>359</v>
      </c>
      <c r="E161" s="10">
        <v>0.5</v>
      </c>
      <c r="F161" s="8" t="s">
        <v>156</v>
      </c>
      <c r="G161" s="9">
        <v>0.1</v>
      </c>
      <c r="H161" s="9" t="s">
        <v>273</v>
      </c>
      <c r="I161" s="9">
        <v>1.7000000000000001E-2</v>
      </c>
      <c r="J161" s="9">
        <v>10.1</v>
      </c>
      <c r="K161" s="9">
        <v>0.5</v>
      </c>
      <c r="L161" s="9">
        <v>2</v>
      </c>
      <c r="M161" s="9">
        <v>1.4999999999999999E-2</v>
      </c>
      <c r="N161" s="9">
        <v>0.09</v>
      </c>
      <c r="O161" s="9">
        <v>5.43</v>
      </c>
      <c r="P161" s="9">
        <v>0.09</v>
      </c>
      <c r="Q161" s="9">
        <v>0.08</v>
      </c>
      <c r="R161" s="9">
        <v>7.0000000000000007E-2</v>
      </c>
      <c r="S161" s="9">
        <v>17.5</v>
      </c>
      <c r="T161" s="9">
        <v>150</v>
      </c>
      <c r="U161" s="9">
        <v>136</v>
      </c>
      <c r="V161" s="9">
        <v>127</v>
      </c>
      <c r="W161" s="9">
        <v>4.6500000000000004</v>
      </c>
      <c r="X161" s="9">
        <v>6.1</v>
      </c>
      <c r="Y161" s="9">
        <v>38.9</v>
      </c>
      <c r="Z161" s="9">
        <v>29</v>
      </c>
      <c r="AA161" s="9">
        <v>22.9</v>
      </c>
      <c r="AB161" s="9">
        <v>16.600000000000001</v>
      </c>
      <c r="AC161" s="9" t="s">
        <v>274</v>
      </c>
      <c r="AD161" s="9">
        <v>7.1</v>
      </c>
      <c r="AE161" s="9">
        <v>13.7</v>
      </c>
      <c r="AF161" s="9">
        <v>12.6</v>
      </c>
      <c r="AG161" s="9">
        <v>32.200000000000003</v>
      </c>
      <c r="AH161" s="9">
        <v>6.8</v>
      </c>
      <c r="AI161" s="9">
        <v>0.3</v>
      </c>
      <c r="AJ161" s="9">
        <v>1.24</v>
      </c>
      <c r="AK161" s="9">
        <v>1.9E-2</v>
      </c>
      <c r="AL161" s="9">
        <v>0.08</v>
      </c>
      <c r="AM161" s="9">
        <v>1.1100000000000001</v>
      </c>
      <c r="AN161" s="9">
        <v>0.13</v>
      </c>
      <c r="AO161" s="9">
        <v>0.04</v>
      </c>
      <c r="AP161" s="9">
        <v>1.28</v>
      </c>
      <c r="AQ161" s="9">
        <v>69.2</v>
      </c>
      <c r="AR161" s="9">
        <v>62.4</v>
      </c>
      <c r="AS161" s="9">
        <v>106</v>
      </c>
      <c r="AT161" s="9" t="s">
        <v>277</v>
      </c>
      <c r="AU161" s="9">
        <v>14.2</v>
      </c>
      <c r="AV161" s="9">
        <v>54.3</v>
      </c>
      <c r="AW161" s="9">
        <v>12.1</v>
      </c>
      <c r="AX161" s="9">
        <v>0.8</v>
      </c>
      <c r="AY161" s="9">
        <v>1.9</v>
      </c>
      <c r="AZ161" s="9">
        <v>10.3</v>
      </c>
      <c r="BA161" s="9">
        <v>1.4</v>
      </c>
      <c r="BB161" s="9">
        <v>8.1</v>
      </c>
      <c r="BC161" s="9">
        <v>1.4</v>
      </c>
      <c r="BD161" s="9">
        <v>4</v>
      </c>
      <c r="BE161" s="9">
        <v>0.6</v>
      </c>
      <c r="BF161" s="9">
        <v>3.7</v>
      </c>
      <c r="BG161" s="9">
        <v>0.5</v>
      </c>
      <c r="BH161" s="9">
        <v>0.2</v>
      </c>
      <c r="BI161" s="9" t="s">
        <v>275</v>
      </c>
      <c r="BJ161" s="9" t="s">
        <v>274</v>
      </c>
      <c r="BK161" s="9" t="s">
        <v>276</v>
      </c>
      <c r="BL161" s="9">
        <v>1.4</v>
      </c>
      <c r="BM161" s="9">
        <v>0.18</v>
      </c>
      <c r="BN161" s="9">
        <v>13.9</v>
      </c>
      <c r="BO161" s="9">
        <v>16.399999999999999</v>
      </c>
      <c r="BP161" s="9">
        <v>1.2</v>
      </c>
      <c r="BQ161" s="9">
        <v>30</v>
      </c>
    </row>
    <row r="162" spans="1:69" x14ac:dyDescent="0.3">
      <c r="A162" s="6">
        <f t="shared" si="3"/>
        <v>156</v>
      </c>
      <c r="B162" s="10">
        <v>687420</v>
      </c>
      <c r="C162" s="10">
        <v>846636</v>
      </c>
      <c r="D162" s="10">
        <v>359</v>
      </c>
      <c r="E162" s="10">
        <v>0.5</v>
      </c>
      <c r="F162" s="8" t="s">
        <v>157</v>
      </c>
      <c r="G162" s="9">
        <v>0.108</v>
      </c>
      <c r="H162" s="9" t="s">
        <v>273</v>
      </c>
      <c r="I162" s="9">
        <v>1.4E-2</v>
      </c>
      <c r="J162" s="9">
        <v>8.4</v>
      </c>
      <c r="K162" s="9">
        <v>0.4</v>
      </c>
      <c r="L162" s="9">
        <v>2</v>
      </c>
      <c r="M162" s="9">
        <v>1.4E-2</v>
      </c>
      <c r="N162" s="9">
        <v>7.0000000000000007E-2</v>
      </c>
      <c r="O162" s="9">
        <v>4.3600000000000003</v>
      </c>
      <c r="P162" s="9">
        <v>0.08</v>
      </c>
      <c r="Q162" s="9">
        <v>7.0000000000000007E-2</v>
      </c>
      <c r="R162" s="9">
        <v>0.06</v>
      </c>
      <c r="S162" s="9">
        <v>15.8</v>
      </c>
      <c r="T162" s="9">
        <v>129</v>
      </c>
      <c r="U162" s="9">
        <v>131</v>
      </c>
      <c r="V162" s="9">
        <v>134</v>
      </c>
      <c r="W162" s="9">
        <v>4.21</v>
      </c>
      <c r="X162" s="9">
        <v>5.8</v>
      </c>
      <c r="Y162" s="9">
        <v>34.799999999999997</v>
      </c>
      <c r="Z162" s="9">
        <v>24.6</v>
      </c>
      <c r="AA162" s="9">
        <v>23.2</v>
      </c>
      <c r="AB162" s="9">
        <v>15.2</v>
      </c>
      <c r="AC162" s="9" t="s">
        <v>274</v>
      </c>
      <c r="AD162" s="9">
        <v>7</v>
      </c>
      <c r="AE162" s="9">
        <v>12.9</v>
      </c>
      <c r="AF162" s="9">
        <v>11.8</v>
      </c>
      <c r="AG162" s="9">
        <v>28.2</v>
      </c>
      <c r="AH162" s="9">
        <v>5.9</v>
      </c>
      <c r="AI162" s="9">
        <v>0.3</v>
      </c>
      <c r="AJ162" s="9">
        <v>1.17</v>
      </c>
      <c r="AK162" s="9">
        <v>1.6E-2</v>
      </c>
      <c r="AL162" s="9">
        <v>0.08</v>
      </c>
      <c r="AM162" s="9">
        <v>1.01</v>
      </c>
      <c r="AN162" s="9">
        <v>0.13</v>
      </c>
      <c r="AO162" s="9" t="s">
        <v>278</v>
      </c>
      <c r="AP162" s="9">
        <v>1.2</v>
      </c>
      <c r="AQ162" s="9">
        <v>65.900000000000006</v>
      </c>
      <c r="AR162" s="9">
        <v>56</v>
      </c>
      <c r="AS162" s="9">
        <v>102</v>
      </c>
      <c r="AT162" s="9" t="s">
        <v>277</v>
      </c>
      <c r="AU162" s="9">
        <v>12.3</v>
      </c>
      <c r="AV162" s="9">
        <v>48.1</v>
      </c>
      <c r="AW162" s="9">
        <v>9.9</v>
      </c>
      <c r="AX162" s="9">
        <v>0.7</v>
      </c>
      <c r="AY162" s="9">
        <v>1.6</v>
      </c>
      <c r="AZ162" s="9">
        <v>8.4</v>
      </c>
      <c r="BA162" s="9">
        <v>1.2</v>
      </c>
      <c r="BB162" s="9">
        <v>6.9</v>
      </c>
      <c r="BC162" s="9">
        <v>1.2</v>
      </c>
      <c r="BD162" s="9">
        <v>3.4</v>
      </c>
      <c r="BE162" s="9">
        <v>0.5</v>
      </c>
      <c r="BF162" s="9">
        <v>3.2</v>
      </c>
      <c r="BG162" s="9">
        <v>0.4</v>
      </c>
      <c r="BH162" s="9">
        <v>0.2</v>
      </c>
      <c r="BI162" s="9" t="s">
        <v>275</v>
      </c>
      <c r="BJ162" s="9" t="s">
        <v>274</v>
      </c>
      <c r="BK162" s="9" t="s">
        <v>276</v>
      </c>
      <c r="BL162" s="9">
        <v>2.6</v>
      </c>
      <c r="BM162" s="9">
        <v>0.16</v>
      </c>
      <c r="BN162" s="9">
        <v>12.1</v>
      </c>
      <c r="BO162" s="9">
        <v>14.3</v>
      </c>
      <c r="BP162" s="9">
        <v>1.1000000000000001</v>
      </c>
      <c r="BQ162" s="9">
        <v>20</v>
      </c>
    </row>
    <row r="163" spans="1:69" x14ac:dyDescent="0.3">
      <c r="A163" s="6">
        <f t="shared" si="3"/>
        <v>157</v>
      </c>
      <c r="B163" s="10">
        <v>687422</v>
      </c>
      <c r="C163" s="10">
        <v>846636</v>
      </c>
      <c r="D163" s="10">
        <v>359</v>
      </c>
      <c r="E163" s="10">
        <v>0.5</v>
      </c>
      <c r="F163" s="8" t="s">
        <v>158</v>
      </c>
      <c r="G163" s="9">
        <v>0.10100000000000001</v>
      </c>
      <c r="H163" s="9" t="s">
        <v>273</v>
      </c>
      <c r="I163" s="9">
        <v>1.2999999999999999E-2</v>
      </c>
      <c r="J163" s="9">
        <v>8.3000000000000007</v>
      </c>
      <c r="K163" s="9">
        <v>0.4</v>
      </c>
      <c r="L163" s="9">
        <v>2</v>
      </c>
      <c r="M163" s="9">
        <v>1.2999999999999999E-2</v>
      </c>
      <c r="N163" s="9">
        <v>7.0000000000000007E-2</v>
      </c>
      <c r="O163" s="9">
        <v>4.41</v>
      </c>
      <c r="P163" s="9">
        <v>0.08</v>
      </c>
      <c r="Q163" s="9">
        <v>7.0000000000000007E-2</v>
      </c>
      <c r="R163" s="9">
        <v>0.05</v>
      </c>
      <c r="S163" s="9">
        <v>14.5</v>
      </c>
      <c r="T163" s="9">
        <v>121</v>
      </c>
      <c r="U163" s="9">
        <v>128</v>
      </c>
      <c r="V163" s="9">
        <v>124</v>
      </c>
      <c r="W163" s="9">
        <v>3.95</v>
      </c>
      <c r="X163" s="9">
        <v>5.4</v>
      </c>
      <c r="Y163" s="9">
        <v>32.700000000000003</v>
      </c>
      <c r="Z163" s="9">
        <v>25</v>
      </c>
      <c r="AA163" s="9">
        <v>21.6</v>
      </c>
      <c r="AB163" s="9">
        <v>14.5</v>
      </c>
      <c r="AC163" s="9" t="s">
        <v>274</v>
      </c>
      <c r="AD163" s="9">
        <v>6.6</v>
      </c>
      <c r="AE163" s="9">
        <v>12.4</v>
      </c>
      <c r="AF163" s="9">
        <v>11.1</v>
      </c>
      <c r="AG163" s="9">
        <v>27</v>
      </c>
      <c r="AH163" s="9">
        <v>6.2</v>
      </c>
      <c r="AI163" s="9">
        <v>0.3</v>
      </c>
      <c r="AJ163" s="9">
        <v>1.1599999999999999</v>
      </c>
      <c r="AK163" s="9">
        <v>1.7999999999999999E-2</v>
      </c>
      <c r="AL163" s="9">
        <v>7.0000000000000007E-2</v>
      </c>
      <c r="AM163" s="9">
        <v>0.94</v>
      </c>
      <c r="AN163" s="9">
        <v>0.12</v>
      </c>
      <c r="AO163" s="9" t="s">
        <v>278</v>
      </c>
      <c r="AP163" s="9">
        <v>1.1200000000000001</v>
      </c>
      <c r="AQ163" s="9">
        <v>60.1</v>
      </c>
      <c r="AR163" s="9">
        <v>51.5</v>
      </c>
      <c r="AS163" s="9">
        <v>90.8</v>
      </c>
      <c r="AT163" s="9" t="s">
        <v>277</v>
      </c>
      <c r="AU163" s="9">
        <v>11.1</v>
      </c>
      <c r="AV163" s="9">
        <v>45</v>
      </c>
      <c r="AW163" s="9">
        <v>7.9</v>
      </c>
      <c r="AX163" s="9">
        <v>0.8</v>
      </c>
      <c r="AY163" s="9">
        <v>1.5</v>
      </c>
      <c r="AZ163" s="9">
        <v>8.3000000000000007</v>
      </c>
      <c r="BA163" s="9">
        <v>1.1000000000000001</v>
      </c>
      <c r="BB163" s="9">
        <v>6.1</v>
      </c>
      <c r="BC163" s="9">
        <v>1.1000000000000001</v>
      </c>
      <c r="BD163" s="9">
        <v>3</v>
      </c>
      <c r="BE163" s="9">
        <v>0.5</v>
      </c>
      <c r="BF163" s="9">
        <v>2.9</v>
      </c>
      <c r="BG163" s="9">
        <v>0.4</v>
      </c>
      <c r="BH163" s="9">
        <v>0.2</v>
      </c>
      <c r="BI163" s="9" t="s">
        <v>275</v>
      </c>
      <c r="BJ163" s="9" t="s">
        <v>274</v>
      </c>
      <c r="BK163" s="9" t="s">
        <v>276</v>
      </c>
      <c r="BL163" s="9">
        <v>1.7</v>
      </c>
      <c r="BM163" s="9">
        <v>0.16</v>
      </c>
      <c r="BN163" s="9">
        <v>11.3</v>
      </c>
      <c r="BO163" s="9">
        <v>13.4</v>
      </c>
      <c r="BP163" s="9">
        <v>1</v>
      </c>
      <c r="BQ163" s="9" t="s">
        <v>281</v>
      </c>
    </row>
    <row r="164" spans="1:69" x14ac:dyDescent="0.3">
      <c r="A164" s="6">
        <f t="shared" si="3"/>
        <v>158</v>
      </c>
      <c r="B164" s="10">
        <v>687423</v>
      </c>
      <c r="C164" s="10">
        <v>846636</v>
      </c>
      <c r="D164" s="10">
        <v>359</v>
      </c>
      <c r="E164" s="10">
        <v>0.5</v>
      </c>
      <c r="F164" s="8" t="s">
        <v>159</v>
      </c>
      <c r="G164" s="9">
        <v>9.8000000000000004E-2</v>
      </c>
      <c r="H164" s="9" t="s">
        <v>273</v>
      </c>
      <c r="I164" s="9">
        <v>1.2999999999999999E-2</v>
      </c>
      <c r="J164" s="9">
        <v>8.5</v>
      </c>
      <c r="K164" s="9">
        <v>0.4</v>
      </c>
      <c r="L164" s="9">
        <v>2</v>
      </c>
      <c r="M164" s="9">
        <v>1.0999999999999999E-2</v>
      </c>
      <c r="N164" s="9">
        <v>7.0000000000000007E-2</v>
      </c>
      <c r="O164" s="9">
        <v>4.49</v>
      </c>
      <c r="P164" s="9">
        <v>7.0000000000000007E-2</v>
      </c>
      <c r="Q164" s="9">
        <v>7.0000000000000007E-2</v>
      </c>
      <c r="R164" s="9">
        <v>0.06</v>
      </c>
      <c r="S164" s="9">
        <v>14.7</v>
      </c>
      <c r="T164" s="9">
        <v>121</v>
      </c>
      <c r="U164" s="9">
        <v>133</v>
      </c>
      <c r="V164" s="9">
        <v>127</v>
      </c>
      <c r="W164" s="9">
        <v>3.98</v>
      </c>
      <c r="X164" s="9">
        <v>5.6</v>
      </c>
      <c r="Y164" s="9">
        <v>34</v>
      </c>
      <c r="Z164" s="9">
        <v>24.9</v>
      </c>
      <c r="AA164" s="9">
        <v>25.4</v>
      </c>
      <c r="AB164" s="9">
        <v>14.8</v>
      </c>
      <c r="AC164" s="9" t="s">
        <v>274</v>
      </c>
      <c r="AD164" s="9">
        <v>7.1</v>
      </c>
      <c r="AE164" s="9">
        <v>12.4</v>
      </c>
      <c r="AF164" s="9">
        <v>12.4</v>
      </c>
      <c r="AG164" s="9">
        <v>26.1</v>
      </c>
      <c r="AH164" s="9">
        <v>6.1</v>
      </c>
      <c r="AI164" s="9">
        <v>0.3</v>
      </c>
      <c r="AJ164" s="9">
        <v>1.05</v>
      </c>
      <c r="AK164" s="9">
        <v>1.6E-2</v>
      </c>
      <c r="AL164" s="9">
        <v>0.08</v>
      </c>
      <c r="AM164" s="9">
        <v>0.97</v>
      </c>
      <c r="AN164" s="9">
        <v>0.12</v>
      </c>
      <c r="AO164" s="9">
        <v>0.03</v>
      </c>
      <c r="AP164" s="9">
        <v>1.1499999999999999</v>
      </c>
      <c r="AQ164" s="9">
        <v>65.3</v>
      </c>
      <c r="AR164" s="9">
        <v>52.3</v>
      </c>
      <c r="AS164" s="9">
        <v>98.1</v>
      </c>
      <c r="AT164" s="9" t="s">
        <v>277</v>
      </c>
      <c r="AU164" s="9">
        <v>11.2</v>
      </c>
      <c r="AV164" s="9">
        <v>43.7</v>
      </c>
      <c r="AW164" s="9">
        <v>8.6999999999999993</v>
      </c>
      <c r="AX164" s="9">
        <v>0.8</v>
      </c>
      <c r="AY164" s="9">
        <v>1.4</v>
      </c>
      <c r="AZ164" s="9">
        <v>8.1</v>
      </c>
      <c r="BA164" s="9">
        <v>1.1000000000000001</v>
      </c>
      <c r="BB164" s="9">
        <v>6.6</v>
      </c>
      <c r="BC164" s="9">
        <v>1.1000000000000001</v>
      </c>
      <c r="BD164" s="9">
        <v>3.2</v>
      </c>
      <c r="BE164" s="9">
        <v>0.5</v>
      </c>
      <c r="BF164" s="9">
        <v>3</v>
      </c>
      <c r="BG164" s="9">
        <v>0.4</v>
      </c>
      <c r="BH164" s="9">
        <v>0.2</v>
      </c>
      <c r="BI164" s="9" t="s">
        <v>275</v>
      </c>
      <c r="BJ164" s="9" t="s">
        <v>274</v>
      </c>
      <c r="BK164" s="9" t="s">
        <v>276</v>
      </c>
      <c r="BL164" s="9">
        <v>0.8</v>
      </c>
      <c r="BM164" s="9">
        <v>0.16</v>
      </c>
      <c r="BN164" s="9">
        <v>11.9</v>
      </c>
      <c r="BO164" s="9">
        <v>13.8</v>
      </c>
      <c r="BP164" s="9">
        <v>1</v>
      </c>
      <c r="BQ164" s="9" t="s">
        <v>281</v>
      </c>
    </row>
    <row r="165" spans="1:69" x14ac:dyDescent="0.3">
      <c r="A165" s="6">
        <f t="shared" si="3"/>
        <v>159</v>
      </c>
      <c r="B165" s="10">
        <v>687425</v>
      </c>
      <c r="C165" s="10">
        <v>846636</v>
      </c>
      <c r="D165" s="10">
        <v>359</v>
      </c>
      <c r="E165" s="10">
        <v>0.5</v>
      </c>
      <c r="F165" s="8" t="s">
        <v>160</v>
      </c>
      <c r="G165" s="9">
        <v>8.5999999999999993E-2</v>
      </c>
      <c r="H165" s="9" t="s">
        <v>273</v>
      </c>
      <c r="I165" s="9">
        <v>1.4999999999999999E-2</v>
      </c>
      <c r="J165" s="9">
        <v>8.1999999999999993</v>
      </c>
      <c r="K165" s="9">
        <v>0.5</v>
      </c>
      <c r="L165" s="9">
        <v>3</v>
      </c>
      <c r="M165" s="9">
        <v>1.2E-2</v>
      </c>
      <c r="N165" s="9">
        <v>0.09</v>
      </c>
      <c r="O165" s="9">
        <v>4.3600000000000003</v>
      </c>
      <c r="P165" s="9">
        <v>0.08</v>
      </c>
      <c r="Q165" s="9">
        <v>0.08</v>
      </c>
      <c r="R165" s="9">
        <v>0.04</v>
      </c>
      <c r="S165" s="9">
        <v>17.899999999999999</v>
      </c>
      <c r="T165" s="9">
        <v>118</v>
      </c>
      <c r="U165" s="9">
        <v>223</v>
      </c>
      <c r="V165" s="9">
        <v>144</v>
      </c>
      <c r="W165" s="9">
        <v>5.07</v>
      </c>
      <c r="X165" s="9">
        <v>5.8</v>
      </c>
      <c r="Y165" s="9">
        <v>37.9</v>
      </c>
      <c r="Z165" s="9">
        <v>33.6</v>
      </c>
      <c r="AA165" s="9">
        <v>29.3</v>
      </c>
      <c r="AB165" s="9">
        <v>14.6</v>
      </c>
      <c r="AC165" s="9" t="s">
        <v>274</v>
      </c>
      <c r="AD165" s="9">
        <v>10.1</v>
      </c>
      <c r="AE165" s="9">
        <v>11.5</v>
      </c>
      <c r="AF165" s="9">
        <v>10.9</v>
      </c>
      <c r="AG165" s="9">
        <v>30</v>
      </c>
      <c r="AH165" s="9">
        <v>6.1</v>
      </c>
      <c r="AI165" s="9">
        <v>0.3</v>
      </c>
      <c r="AJ165" s="9">
        <v>1.03</v>
      </c>
      <c r="AK165" s="9">
        <v>1.7999999999999999E-2</v>
      </c>
      <c r="AL165" s="9">
        <v>0.08</v>
      </c>
      <c r="AM165" s="9">
        <v>0.97</v>
      </c>
      <c r="AN165" s="9">
        <v>0.11</v>
      </c>
      <c r="AO165" s="9">
        <v>0.02</v>
      </c>
      <c r="AP165" s="9">
        <v>1.04</v>
      </c>
      <c r="AQ165" s="9">
        <v>54.9</v>
      </c>
      <c r="AR165" s="9">
        <v>55.8</v>
      </c>
      <c r="AS165" s="9">
        <v>102</v>
      </c>
      <c r="AT165" s="9" t="s">
        <v>277</v>
      </c>
      <c r="AU165" s="9">
        <v>12.7</v>
      </c>
      <c r="AV165" s="9">
        <v>46.6</v>
      </c>
      <c r="AW165" s="9">
        <v>9.3000000000000007</v>
      </c>
      <c r="AX165" s="9" t="s">
        <v>274</v>
      </c>
      <c r="AY165" s="9">
        <v>1.5</v>
      </c>
      <c r="AZ165" s="9">
        <v>8.1999999999999993</v>
      </c>
      <c r="BA165" s="9">
        <v>1.2</v>
      </c>
      <c r="BB165" s="9">
        <v>6.8</v>
      </c>
      <c r="BC165" s="9">
        <v>1.2</v>
      </c>
      <c r="BD165" s="9">
        <v>3.4</v>
      </c>
      <c r="BE165" s="9">
        <v>0.5</v>
      </c>
      <c r="BF165" s="9">
        <v>3.1</v>
      </c>
      <c r="BG165" s="9">
        <v>0.4</v>
      </c>
      <c r="BH165" s="9">
        <v>0.2</v>
      </c>
      <c r="BI165" s="9" t="s">
        <v>275</v>
      </c>
      <c r="BJ165" s="9" t="s">
        <v>274</v>
      </c>
      <c r="BK165" s="9" t="s">
        <v>276</v>
      </c>
      <c r="BL165" s="9">
        <v>5.7</v>
      </c>
      <c r="BM165" s="9">
        <v>0.16</v>
      </c>
      <c r="BN165" s="9">
        <v>12.4</v>
      </c>
      <c r="BO165" s="9">
        <v>16.8</v>
      </c>
      <c r="BP165" s="9">
        <v>1.2</v>
      </c>
      <c r="BQ165" s="9">
        <v>30</v>
      </c>
    </row>
    <row r="166" spans="1:69" x14ac:dyDescent="0.3">
      <c r="A166" s="6">
        <f t="shared" si="3"/>
        <v>160</v>
      </c>
      <c r="B166" s="10">
        <v>687427</v>
      </c>
      <c r="C166" s="10">
        <v>846636</v>
      </c>
      <c r="D166" s="10">
        <v>358</v>
      </c>
      <c r="E166" s="10">
        <v>0.5</v>
      </c>
      <c r="F166" s="8" t="s">
        <v>161</v>
      </c>
      <c r="G166" s="9">
        <v>7.0999999999999994E-2</v>
      </c>
      <c r="H166" s="9" t="s">
        <v>273</v>
      </c>
      <c r="I166" s="9">
        <v>1.6E-2</v>
      </c>
      <c r="J166" s="9">
        <v>9.4</v>
      </c>
      <c r="K166" s="9">
        <v>0.5</v>
      </c>
      <c r="L166" s="9">
        <v>3</v>
      </c>
      <c r="M166" s="9">
        <v>1.2E-2</v>
      </c>
      <c r="N166" s="9">
        <v>0.08</v>
      </c>
      <c r="O166" s="9">
        <v>5.17</v>
      </c>
      <c r="P166" s="9">
        <v>0.09</v>
      </c>
      <c r="Q166" s="9">
        <v>0.09</v>
      </c>
      <c r="R166" s="9">
        <v>0.04</v>
      </c>
      <c r="S166" s="9">
        <v>19.3</v>
      </c>
      <c r="T166" s="9">
        <v>117</v>
      </c>
      <c r="U166" s="9">
        <v>116</v>
      </c>
      <c r="V166" s="9">
        <v>162</v>
      </c>
      <c r="W166" s="9">
        <v>5.0599999999999996</v>
      </c>
      <c r="X166" s="9">
        <v>6.3</v>
      </c>
      <c r="Y166" s="9">
        <v>38.200000000000003</v>
      </c>
      <c r="Z166" s="9">
        <v>34.5</v>
      </c>
      <c r="AA166" s="9">
        <v>24</v>
      </c>
      <c r="AB166" s="9">
        <v>16.600000000000001</v>
      </c>
      <c r="AC166" s="9" t="s">
        <v>274</v>
      </c>
      <c r="AD166" s="9">
        <v>9.5</v>
      </c>
      <c r="AE166" s="9">
        <v>14</v>
      </c>
      <c r="AF166" s="9">
        <v>10.9</v>
      </c>
      <c r="AG166" s="9">
        <v>23.2</v>
      </c>
      <c r="AH166" s="9">
        <v>53.4</v>
      </c>
      <c r="AI166" s="9">
        <v>0.3</v>
      </c>
      <c r="AJ166" s="9">
        <v>0.84</v>
      </c>
      <c r="AK166" s="9">
        <v>1.6E-2</v>
      </c>
      <c r="AL166" s="9">
        <v>0.09</v>
      </c>
      <c r="AM166" s="9">
        <v>1.1499999999999999</v>
      </c>
      <c r="AN166" s="9">
        <v>7.0000000000000007E-2</v>
      </c>
      <c r="AO166" s="9" t="s">
        <v>278</v>
      </c>
      <c r="AP166" s="9">
        <v>1.1599999999999999</v>
      </c>
      <c r="AQ166" s="9">
        <v>58.9</v>
      </c>
      <c r="AR166" s="9">
        <v>49.3</v>
      </c>
      <c r="AS166" s="9">
        <v>115</v>
      </c>
      <c r="AT166" s="9">
        <v>0.01</v>
      </c>
      <c r="AU166" s="9">
        <v>10.1</v>
      </c>
      <c r="AV166" s="9">
        <v>37.200000000000003</v>
      </c>
      <c r="AW166" s="9">
        <v>6.8</v>
      </c>
      <c r="AX166" s="9" t="s">
        <v>274</v>
      </c>
      <c r="AY166" s="9">
        <v>1.2</v>
      </c>
      <c r="AZ166" s="9">
        <v>6.3</v>
      </c>
      <c r="BA166" s="9">
        <v>0.9</v>
      </c>
      <c r="BB166" s="9">
        <v>5.2</v>
      </c>
      <c r="BC166" s="9">
        <v>0.9</v>
      </c>
      <c r="BD166" s="9">
        <v>2.8</v>
      </c>
      <c r="BE166" s="9">
        <v>0.4</v>
      </c>
      <c r="BF166" s="9">
        <v>2.6</v>
      </c>
      <c r="BG166" s="9">
        <v>0.4</v>
      </c>
      <c r="BH166" s="9">
        <v>1.7</v>
      </c>
      <c r="BI166" s="9" t="s">
        <v>275</v>
      </c>
      <c r="BJ166" s="9" t="s">
        <v>274</v>
      </c>
      <c r="BK166" s="9" t="s">
        <v>276</v>
      </c>
      <c r="BL166" s="9">
        <v>2.9</v>
      </c>
      <c r="BM166" s="9">
        <v>0.19</v>
      </c>
      <c r="BN166" s="9">
        <v>13.5</v>
      </c>
      <c r="BO166" s="9">
        <v>14.3</v>
      </c>
      <c r="BP166" s="9">
        <v>1.2</v>
      </c>
      <c r="BQ166" s="9">
        <v>10</v>
      </c>
    </row>
    <row r="167" spans="1:69" x14ac:dyDescent="0.3">
      <c r="A167" s="6">
        <f t="shared" si="3"/>
        <v>161</v>
      </c>
      <c r="B167" s="10">
        <v>687428</v>
      </c>
      <c r="C167" s="10">
        <v>846636</v>
      </c>
      <c r="D167" s="10">
        <v>358</v>
      </c>
      <c r="E167" s="10">
        <v>0.5</v>
      </c>
      <c r="F167" s="8" t="s">
        <v>162</v>
      </c>
      <c r="G167" s="9">
        <v>7.0999999999999994E-2</v>
      </c>
      <c r="H167" s="9" t="s">
        <v>273</v>
      </c>
      <c r="I167" s="9">
        <v>1.6E-2</v>
      </c>
      <c r="J167" s="9">
        <v>7.8</v>
      </c>
      <c r="K167" s="9">
        <v>0.3</v>
      </c>
      <c r="L167" s="9">
        <v>3</v>
      </c>
      <c r="M167" s="9">
        <v>1.2E-2</v>
      </c>
      <c r="N167" s="9">
        <v>7.0000000000000007E-2</v>
      </c>
      <c r="O167" s="9">
        <v>4.3899999999999997</v>
      </c>
      <c r="P167" s="9">
        <v>0.08</v>
      </c>
      <c r="Q167" s="9">
        <v>0.08</v>
      </c>
      <c r="R167" s="9">
        <v>0.04</v>
      </c>
      <c r="S167" s="9">
        <v>15.7</v>
      </c>
      <c r="T167" s="9">
        <v>101</v>
      </c>
      <c r="U167" s="9">
        <v>112</v>
      </c>
      <c r="V167" s="9">
        <v>175</v>
      </c>
      <c r="W167" s="9">
        <v>4.43</v>
      </c>
      <c r="X167" s="9">
        <v>6</v>
      </c>
      <c r="Y167" s="9">
        <v>33.200000000000003</v>
      </c>
      <c r="Z167" s="9">
        <v>29.8</v>
      </c>
      <c r="AA167" s="9">
        <v>22.3</v>
      </c>
      <c r="AB167" s="9">
        <v>14.3</v>
      </c>
      <c r="AC167" s="9" t="s">
        <v>274</v>
      </c>
      <c r="AD167" s="9">
        <v>8.8000000000000007</v>
      </c>
      <c r="AE167" s="9">
        <v>13.1</v>
      </c>
      <c r="AF167" s="9">
        <v>11</v>
      </c>
      <c r="AG167" s="9">
        <v>14.1</v>
      </c>
      <c r="AH167" s="9">
        <v>5.4</v>
      </c>
      <c r="AI167" s="9">
        <v>0.5</v>
      </c>
      <c r="AJ167" s="9">
        <v>0.84</v>
      </c>
      <c r="AK167" s="9">
        <v>2.3E-2</v>
      </c>
      <c r="AL167" s="9">
        <v>7.0000000000000007E-2</v>
      </c>
      <c r="AM167" s="9">
        <v>0.94</v>
      </c>
      <c r="AN167" s="9">
        <v>7.0000000000000007E-2</v>
      </c>
      <c r="AO167" s="9" t="s">
        <v>278</v>
      </c>
      <c r="AP167" s="9">
        <v>1.06</v>
      </c>
      <c r="AQ167" s="9">
        <v>55.4</v>
      </c>
      <c r="AR167" s="9">
        <v>32.700000000000003</v>
      </c>
      <c r="AS167" s="9">
        <v>96.6</v>
      </c>
      <c r="AT167" s="9" t="s">
        <v>277</v>
      </c>
      <c r="AU167" s="9">
        <v>6.5</v>
      </c>
      <c r="AV167" s="9">
        <v>23.4</v>
      </c>
      <c r="AW167" s="9">
        <v>4.0999999999999996</v>
      </c>
      <c r="AX167" s="9" t="s">
        <v>274</v>
      </c>
      <c r="AY167" s="9">
        <v>0.8</v>
      </c>
      <c r="AZ167" s="9">
        <v>4.0999999999999996</v>
      </c>
      <c r="BA167" s="9">
        <v>0.6</v>
      </c>
      <c r="BB167" s="9">
        <v>3.1</v>
      </c>
      <c r="BC167" s="9">
        <v>0.6</v>
      </c>
      <c r="BD167" s="9">
        <v>1.6</v>
      </c>
      <c r="BE167" s="9">
        <v>0.2</v>
      </c>
      <c r="BF167" s="9">
        <v>1.6</v>
      </c>
      <c r="BG167" s="9">
        <v>0.2</v>
      </c>
      <c r="BH167" s="9">
        <v>0.2</v>
      </c>
      <c r="BI167" s="9" t="s">
        <v>275</v>
      </c>
      <c r="BJ167" s="9" t="s">
        <v>274</v>
      </c>
      <c r="BK167" s="9" t="s">
        <v>276</v>
      </c>
      <c r="BL167" s="9">
        <v>6.1</v>
      </c>
      <c r="BM167" s="9">
        <v>0.16</v>
      </c>
      <c r="BN167" s="9">
        <v>11.6</v>
      </c>
      <c r="BO167" s="9">
        <v>12.5</v>
      </c>
      <c r="BP167" s="9">
        <v>1</v>
      </c>
      <c r="BQ167" s="9">
        <v>10</v>
      </c>
    </row>
    <row r="168" spans="1:69" x14ac:dyDescent="0.3">
      <c r="A168" s="6">
        <f t="shared" si="3"/>
        <v>162</v>
      </c>
      <c r="B168" s="10">
        <v>687185</v>
      </c>
      <c r="C168" s="10">
        <v>847230</v>
      </c>
      <c r="D168" s="10">
        <v>368</v>
      </c>
      <c r="E168" s="10">
        <v>0.5</v>
      </c>
      <c r="F168" s="8" t="s">
        <v>163</v>
      </c>
      <c r="G168" s="9">
        <v>6.7000000000000004E-2</v>
      </c>
      <c r="H168" s="9" t="s">
        <v>273</v>
      </c>
      <c r="I168" s="9">
        <v>2.5999999999999999E-2</v>
      </c>
      <c r="J168" s="9">
        <v>2.6</v>
      </c>
      <c r="K168" s="9">
        <v>0.3</v>
      </c>
      <c r="L168" s="9">
        <v>3</v>
      </c>
      <c r="M168" s="9">
        <v>1.2E-2</v>
      </c>
      <c r="N168" s="9">
        <v>0.03</v>
      </c>
      <c r="O168" s="9">
        <v>2.95</v>
      </c>
      <c r="P168" s="9">
        <v>7.0000000000000007E-2</v>
      </c>
      <c r="Q168" s="9">
        <v>7.0000000000000007E-2</v>
      </c>
      <c r="R168" s="9">
        <v>0.02</v>
      </c>
      <c r="S168" s="9">
        <v>16.399999999999999</v>
      </c>
      <c r="T168" s="9">
        <v>189</v>
      </c>
      <c r="U168" s="9">
        <v>602</v>
      </c>
      <c r="V168" s="9">
        <v>326</v>
      </c>
      <c r="W168" s="9">
        <v>12.2</v>
      </c>
      <c r="X168" s="9">
        <v>7.8</v>
      </c>
      <c r="Y168" s="9">
        <v>21.7</v>
      </c>
      <c r="Z168" s="9">
        <v>45.1</v>
      </c>
      <c r="AA168" s="9">
        <v>28.1</v>
      </c>
      <c r="AB168" s="9">
        <v>12.1</v>
      </c>
      <c r="AC168" s="9" t="s">
        <v>274</v>
      </c>
      <c r="AD168" s="9">
        <v>33.4</v>
      </c>
      <c r="AE168" s="9">
        <v>7.6</v>
      </c>
      <c r="AF168" s="9">
        <v>7.5</v>
      </c>
      <c r="AG168" s="9">
        <v>5.65</v>
      </c>
      <c r="AH168" s="9">
        <v>6.3</v>
      </c>
      <c r="AI168" s="9">
        <v>0.2</v>
      </c>
      <c r="AJ168" s="9">
        <v>2.48</v>
      </c>
      <c r="AK168" s="9">
        <v>0.185</v>
      </c>
      <c r="AL168" s="9">
        <v>0.08</v>
      </c>
      <c r="AM168" s="9">
        <v>0.7</v>
      </c>
      <c r="AN168" s="9">
        <v>0.26</v>
      </c>
      <c r="AO168" s="9">
        <v>0.13</v>
      </c>
      <c r="AP168" s="9">
        <v>0.38</v>
      </c>
      <c r="AQ168" s="9">
        <v>41.4</v>
      </c>
      <c r="AR168" s="9">
        <v>16.7</v>
      </c>
      <c r="AS168" s="9">
        <v>47.4</v>
      </c>
      <c r="AT168" s="9" t="s">
        <v>277</v>
      </c>
      <c r="AU168" s="9">
        <v>3.3</v>
      </c>
      <c r="AV168" s="9">
        <v>11.6</v>
      </c>
      <c r="AW168" s="9">
        <v>2.2999999999999998</v>
      </c>
      <c r="AX168" s="9">
        <v>0.8</v>
      </c>
      <c r="AY168" s="9">
        <v>0.4</v>
      </c>
      <c r="AZ168" s="9">
        <v>2.1</v>
      </c>
      <c r="BA168" s="9">
        <v>0.3</v>
      </c>
      <c r="BB168" s="9">
        <v>1.6</v>
      </c>
      <c r="BC168" s="9">
        <v>0.3</v>
      </c>
      <c r="BD168" s="9">
        <v>0.9</v>
      </c>
      <c r="BE168" s="9">
        <v>0.1</v>
      </c>
      <c r="BF168" s="9">
        <v>0.9</v>
      </c>
      <c r="BG168" s="9">
        <v>0.1</v>
      </c>
      <c r="BH168" s="9">
        <v>0.2</v>
      </c>
      <c r="BI168" s="9" t="s">
        <v>275</v>
      </c>
      <c r="BJ168" s="9" t="s">
        <v>274</v>
      </c>
      <c r="BK168" s="9" t="s">
        <v>276</v>
      </c>
      <c r="BL168" s="9">
        <v>6.9</v>
      </c>
      <c r="BM168" s="9">
        <v>0.08</v>
      </c>
      <c r="BN168" s="9">
        <v>14</v>
      </c>
      <c r="BO168" s="9">
        <v>9.4</v>
      </c>
      <c r="BP168" s="9">
        <v>1.3</v>
      </c>
      <c r="BQ168" s="9" t="s">
        <v>281</v>
      </c>
    </row>
    <row r="169" spans="1:69" x14ac:dyDescent="0.3">
      <c r="A169" s="6">
        <f t="shared" si="3"/>
        <v>163</v>
      </c>
      <c r="B169" s="10">
        <v>687186</v>
      </c>
      <c r="C169" s="10">
        <v>847230</v>
      </c>
      <c r="D169" s="10">
        <v>368</v>
      </c>
      <c r="E169" s="10">
        <v>0.5</v>
      </c>
      <c r="F169" s="8" t="s">
        <v>164</v>
      </c>
      <c r="G169" s="9">
        <v>4.2999999999999997E-2</v>
      </c>
      <c r="H169" s="9" t="s">
        <v>273</v>
      </c>
      <c r="I169" s="9">
        <v>0.01</v>
      </c>
      <c r="J169" s="9">
        <v>1.7</v>
      </c>
      <c r="K169" s="9">
        <v>0.1</v>
      </c>
      <c r="L169" s="9">
        <v>3</v>
      </c>
      <c r="M169" s="9">
        <v>1.2E-2</v>
      </c>
      <c r="N169" s="9">
        <v>0.02</v>
      </c>
      <c r="O169" s="9">
        <v>1.87</v>
      </c>
      <c r="P169" s="9">
        <v>0.05</v>
      </c>
      <c r="Q169" s="9">
        <v>0.04</v>
      </c>
      <c r="R169" s="9">
        <v>0.01</v>
      </c>
      <c r="S169" s="9">
        <v>7.5</v>
      </c>
      <c r="T169" s="9">
        <v>82</v>
      </c>
      <c r="U169" s="9">
        <v>267</v>
      </c>
      <c r="V169" s="9">
        <v>687</v>
      </c>
      <c r="W169" s="9">
        <v>5.83</v>
      </c>
      <c r="X169" s="9">
        <v>8.4</v>
      </c>
      <c r="Y169" s="9">
        <v>12.4</v>
      </c>
      <c r="Z169" s="9">
        <v>24</v>
      </c>
      <c r="AA169" s="9">
        <v>13.5</v>
      </c>
      <c r="AB169" s="9">
        <v>5.96</v>
      </c>
      <c r="AC169" s="9" t="s">
        <v>274</v>
      </c>
      <c r="AD169" s="9">
        <v>16.100000000000001</v>
      </c>
      <c r="AE169" s="9">
        <v>5.8</v>
      </c>
      <c r="AF169" s="9">
        <v>4.5999999999999996</v>
      </c>
      <c r="AG169" s="9">
        <v>4.07</v>
      </c>
      <c r="AH169" s="9">
        <v>4.3</v>
      </c>
      <c r="AI169" s="9">
        <v>0.2</v>
      </c>
      <c r="AJ169" s="9">
        <v>2.19</v>
      </c>
      <c r="AK169" s="9">
        <v>8.3000000000000004E-2</v>
      </c>
      <c r="AL169" s="9">
        <v>0.03</v>
      </c>
      <c r="AM169" s="9">
        <v>0.38</v>
      </c>
      <c r="AN169" s="9">
        <v>0.18</v>
      </c>
      <c r="AO169" s="9">
        <v>0.04</v>
      </c>
      <c r="AP169" s="9">
        <v>0.3</v>
      </c>
      <c r="AQ169" s="9">
        <v>98.6</v>
      </c>
      <c r="AR169" s="9">
        <v>10.9</v>
      </c>
      <c r="AS169" s="9">
        <v>101</v>
      </c>
      <c r="AT169" s="9">
        <v>0.01</v>
      </c>
      <c r="AU169" s="9">
        <v>2.2000000000000002</v>
      </c>
      <c r="AV169" s="9">
        <v>8.1</v>
      </c>
      <c r="AW169" s="9">
        <v>1.4</v>
      </c>
      <c r="AX169" s="9">
        <v>0.5</v>
      </c>
      <c r="AY169" s="9">
        <v>0.3</v>
      </c>
      <c r="AZ169" s="9">
        <v>1.6</v>
      </c>
      <c r="BA169" s="9">
        <v>0.2</v>
      </c>
      <c r="BB169" s="9">
        <v>1.1000000000000001</v>
      </c>
      <c r="BC169" s="9">
        <v>0.2</v>
      </c>
      <c r="BD169" s="9">
        <v>0.6</v>
      </c>
      <c r="BE169" s="9" t="s">
        <v>274</v>
      </c>
      <c r="BF169" s="9">
        <v>0.6</v>
      </c>
      <c r="BG169" s="9" t="s">
        <v>274</v>
      </c>
      <c r="BH169" s="9">
        <v>0.1</v>
      </c>
      <c r="BI169" s="9" t="s">
        <v>275</v>
      </c>
      <c r="BJ169" s="9" t="s">
        <v>274</v>
      </c>
      <c r="BK169" s="9" t="s">
        <v>276</v>
      </c>
      <c r="BL169" s="9">
        <v>3.5</v>
      </c>
      <c r="BM169" s="9">
        <v>0.1</v>
      </c>
      <c r="BN169" s="9">
        <v>14.2</v>
      </c>
      <c r="BO169" s="9">
        <v>5.0999999999999996</v>
      </c>
      <c r="BP169" s="9">
        <v>0.7</v>
      </c>
      <c r="BQ169" s="9" t="s">
        <v>281</v>
      </c>
    </row>
    <row r="170" spans="1:69" x14ac:dyDescent="0.3">
      <c r="A170" s="6">
        <f t="shared" si="3"/>
        <v>164</v>
      </c>
      <c r="B170" s="10">
        <v>687187</v>
      </c>
      <c r="C170" s="10">
        <v>847230</v>
      </c>
      <c r="D170" s="10">
        <v>368</v>
      </c>
      <c r="E170" s="10">
        <v>0.5</v>
      </c>
      <c r="F170" s="8" t="s">
        <v>165</v>
      </c>
      <c r="G170" s="9">
        <v>5.7000000000000002E-2</v>
      </c>
      <c r="H170" s="9" t="s">
        <v>273</v>
      </c>
      <c r="I170" s="9">
        <v>1.7999999999999999E-2</v>
      </c>
      <c r="J170" s="9">
        <v>3.9</v>
      </c>
      <c r="K170" s="9">
        <v>0.3</v>
      </c>
      <c r="L170" s="9">
        <v>3</v>
      </c>
      <c r="M170" s="9">
        <v>1.2999999999999999E-2</v>
      </c>
      <c r="N170" s="9">
        <v>0.04</v>
      </c>
      <c r="O170" s="9">
        <v>3.63</v>
      </c>
      <c r="P170" s="9">
        <v>0.1</v>
      </c>
      <c r="Q170" s="9">
        <v>7.0000000000000007E-2</v>
      </c>
      <c r="R170" s="9">
        <v>0.03</v>
      </c>
      <c r="S170" s="9">
        <v>13.6</v>
      </c>
      <c r="T170" s="9">
        <v>126</v>
      </c>
      <c r="U170" s="9">
        <v>392</v>
      </c>
      <c r="V170" s="9">
        <v>505</v>
      </c>
      <c r="W170" s="9">
        <v>9.2100000000000009</v>
      </c>
      <c r="X170" s="9">
        <v>8.9</v>
      </c>
      <c r="Y170" s="9">
        <v>22.3</v>
      </c>
      <c r="Z170" s="9">
        <v>40.9</v>
      </c>
      <c r="AA170" s="9">
        <v>27.3</v>
      </c>
      <c r="AB170" s="9">
        <v>12.7</v>
      </c>
      <c r="AC170" s="9" t="s">
        <v>274</v>
      </c>
      <c r="AD170" s="9">
        <v>21.1</v>
      </c>
      <c r="AE170" s="9">
        <v>12</v>
      </c>
      <c r="AF170" s="9">
        <v>10.1</v>
      </c>
      <c r="AG170" s="9">
        <v>9.43</v>
      </c>
      <c r="AH170" s="9">
        <v>5.8</v>
      </c>
      <c r="AI170" s="9">
        <v>0.2</v>
      </c>
      <c r="AJ170" s="9">
        <v>1.91</v>
      </c>
      <c r="AK170" s="9">
        <v>0.112</v>
      </c>
      <c r="AL170" s="9">
        <v>0.06</v>
      </c>
      <c r="AM170" s="9">
        <v>0.88</v>
      </c>
      <c r="AN170" s="9">
        <v>0.17</v>
      </c>
      <c r="AO170" s="9">
        <v>0.05</v>
      </c>
      <c r="AP170" s="9">
        <v>0.64</v>
      </c>
      <c r="AQ170" s="9">
        <v>81.900000000000006</v>
      </c>
      <c r="AR170" s="9">
        <v>27.8</v>
      </c>
      <c r="AS170" s="9">
        <v>120</v>
      </c>
      <c r="AT170" s="9">
        <v>0.02</v>
      </c>
      <c r="AU170" s="9">
        <v>5.3</v>
      </c>
      <c r="AV170" s="9">
        <v>19.600000000000001</v>
      </c>
      <c r="AW170" s="9">
        <v>3.4</v>
      </c>
      <c r="AX170" s="9">
        <v>0.2</v>
      </c>
      <c r="AY170" s="9">
        <v>0.7</v>
      </c>
      <c r="AZ170" s="9">
        <v>3.5</v>
      </c>
      <c r="BA170" s="9">
        <v>0.4</v>
      </c>
      <c r="BB170" s="9">
        <v>2.6</v>
      </c>
      <c r="BC170" s="9">
        <v>0.4</v>
      </c>
      <c r="BD170" s="9">
        <v>1.3</v>
      </c>
      <c r="BE170" s="9">
        <v>0.2</v>
      </c>
      <c r="BF170" s="9">
        <v>1.3</v>
      </c>
      <c r="BG170" s="9">
        <v>0.2</v>
      </c>
      <c r="BH170" s="9">
        <v>0.1</v>
      </c>
      <c r="BI170" s="9" t="s">
        <v>275</v>
      </c>
      <c r="BJ170" s="9" t="s">
        <v>274</v>
      </c>
      <c r="BK170" s="9" t="s">
        <v>276</v>
      </c>
      <c r="BL170" s="9">
        <v>6.5</v>
      </c>
      <c r="BM170" s="9">
        <v>0.15</v>
      </c>
      <c r="BN170" s="9">
        <v>18.600000000000001</v>
      </c>
      <c r="BO170" s="9">
        <v>10.8</v>
      </c>
      <c r="BP170" s="9">
        <v>1.2</v>
      </c>
      <c r="BQ170" s="9" t="s">
        <v>281</v>
      </c>
    </row>
    <row r="171" spans="1:69" x14ac:dyDescent="0.3">
      <c r="A171" s="6">
        <f t="shared" si="3"/>
        <v>165</v>
      </c>
      <c r="B171" s="10">
        <v>687188</v>
      </c>
      <c r="C171" s="10">
        <v>847230</v>
      </c>
      <c r="D171" s="10">
        <v>368</v>
      </c>
      <c r="E171" s="10">
        <v>0.5</v>
      </c>
      <c r="F171" s="8" t="s">
        <v>166</v>
      </c>
      <c r="G171" s="9">
        <v>7.2999999999999995E-2</v>
      </c>
      <c r="H171" s="9" t="s">
        <v>273</v>
      </c>
      <c r="I171" s="9">
        <v>8.9999999999999993E-3</v>
      </c>
      <c r="J171" s="9">
        <v>3.2</v>
      </c>
      <c r="K171" s="9">
        <v>0.3</v>
      </c>
      <c r="L171" s="9">
        <v>4</v>
      </c>
      <c r="M171" s="9">
        <v>1.6E-2</v>
      </c>
      <c r="N171" s="9">
        <v>0.04</v>
      </c>
      <c r="O171" s="9">
        <v>3.65</v>
      </c>
      <c r="P171" s="9">
        <v>0.1</v>
      </c>
      <c r="Q171" s="9">
        <v>0.06</v>
      </c>
      <c r="R171" s="9">
        <v>0.03</v>
      </c>
      <c r="S171" s="9">
        <v>10</v>
      </c>
      <c r="T171" s="9">
        <v>84</v>
      </c>
      <c r="U171" s="9">
        <v>114</v>
      </c>
      <c r="V171" s="9">
        <v>179</v>
      </c>
      <c r="W171" s="9">
        <v>6.61</v>
      </c>
      <c r="X171" s="9">
        <v>3.7</v>
      </c>
      <c r="Y171" s="9">
        <v>16.8</v>
      </c>
      <c r="Z171" s="9">
        <v>30.1</v>
      </c>
      <c r="AA171" s="9">
        <v>18.600000000000001</v>
      </c>
      <c r="AB171" s="9">
        <v>12.3</v>
      </c>
      <c r="AC171" s="9" t="s">
        <v>274</v>
      </c>
      <c r="AD171" s="9">
        <v>7.7</v>
      </c>
      <c r="AE171" s="9">
        <v>8.9</v>
      </c>
      <c r="AF171" s="9">
        <v>13.3</v>
      </c>
      <c r="AG171" s="9">
        <v>12.5</v>
      </c>
      <c r="AH171" s="9">
        <v>4</v>
      </c>
      <c r="AI171" s="9" t="s">
        <v>274</v>
      </c>
      <c r="AJ171" s="9">
        <v>1.0900000000000001</v>
      </c>
      <c r="AK171" s="9">
        <v>2.5000000000000001E-2</v>
      </c>
      <c r="AL171" s="9">
        <v>0.06</v>
      </c>
      <c r="AM171" s="9">
        <v>0.83</v>
      </c>
      <c r="AN171" s="9">
        <v>0.1</v>
      </c>
      <c r="AO171" s="9" t="s">
        <v>278</v>
      </c>
      <c r="AP171" s="9">
        <v>0.51</v>
      </c>
      <c r="AQ171" s="9">
        <v>66.900000000000006</v>
      </c>
      <c r="AR171" s="9">
        <v>38.9</v>
      </c>
      <c r="AS171" s="9">
        <v>71.2</v>
      </c>
      <c r="AT171" s="9">
        <v>0.02</v>
      </c>
      <c r="AU171" s="9">
        <v>7.8</v>
      </c>
      <c r="AV171" s="9">
        <v>27.9</v>
      </c>
      <c r="AW171" s="9">
        <v>5.3</v>
      </c>
      <c r="AX171" s="9" t="s">
        <v>274</v>
      </c>
      <c r="AY171" s="9">
        <v>0.9</v>
      </c>
      <c r="AZ171" s="9">
        <v>4.3</v>
      </c>
      <c r="BA171" s="9">
        <v>0.6</v>
      </c>
      <c r="BB171" s="9">
        <v>2.8</v>
      </c>
      <c r="BC171" s="9">
        <v>0.5</v>
      </c>
      <c r="BD171" s="9">
        <v>1.5</v>
      </c>
      <c r="BE171" s="9">
        <v>0.2</v>
      </c>
      <c r="BF171" s="9">
        <v>1.4</v>
      </c>
      <c r="BG171" s="9">
        <v>0.2</v>
      </c>
      <c r="BH171" s="9">
        <v>0.1</v>
      </c>
      <c r="BI171" s="9" t="s">
        <v>275</v>
      </c>
      <c r="BJ171" s="9" t="s">
        <v>274</v>
      </c>
      <c r="BK171" s="9" t="s">
        <v>276</v>
      </c>
      <c r="BL171" s="9">
        <v>3.7</v>
      </c>
      <c r="BM171" s="9">
        <v>0.11</v>
      </c>
      <c r="BN171" s="9">
        <v>14.3</v>
      </c>
      <c r="BO171" s="9">
        <v>10.7</v>
      </c>
      <c r="BP171" s="9">
        <v>0.9</v>
      </c>
      <c r="BQ171" s="9">
        <v>60</v>
      </c>
    </row>
    <row r="172" spans="1:69" x14ac:dyDescent="0.3">
      <c r="A172" s="6">
        <f t="shared" si="3"/>
        <v>166</v>
      </c>
      <c r="B172" s="10">
        <v>687189</v>
      </c>
      <c r="C172" s="10">
        <v>847230</v>
      </c>
      <c r="D172" s="10">
        <v>368</v>
      </c>
      <c r="E172" s="10">
        <v>0.5</v>
      </c>
      <c r="F172" s="8" t="s">
        <v>167</v>
      </c>
      <c r="G172" s="9">
        <v>6.9000000000000006E-2</v>
      </c>
      <c r="H172" s="9" t="s">
        <v>273</v>
      </c>
      <c r="I172" s="9">
        <v>8.9999999999999993E-3</v>
      </c>
      <c r="J172" s="9">
        <v>3</v>
      </c>
      <c r="K172" s="9">
        <v>0.3</v>
      </c>
      <c r="L172" s="9">
        <v>3</v>
      </c>
      <c r="M172" s="9">
        <v>1.4E-2</v>
      </c>
      <c r="N172" s="9">
        <v>0.04</v>
      </c>
      <c r="O172" s="9">
        <v>3.25</v>
      </c>
      <c r="P172" s="9">
        <v>0.09</v>
      </c>
      <c r="Q172" s="9">
        <v>0.05</v>
      </c>
      <c r="R172" s="9">
        <v>0.02</v>
      </c>
      <c r="S172" s="9">
        <v>9.1999999999999993</v>
      </c>
      <c r="T172" s="9">
        <v>76</v>
      </c>
      <c r="U172" s="9">
        <v>106</v>
      </c>
      <c r="V172" s="9">
        <v>150</v>
      </c>
      <c r="W172" s="9">
        <v>5.81</v>
      </c>
      <c r="X172" s="9">
        <v>3.4</v>
      </c>
      <c r="Y172" s="9">
        <v>14.5</v>
      </c>
      <c r="Z172" s="9">
        <v>27.8</v>
      </c>
      <c r="AA172" s="9">
        <v>23.9</v>
      </c>
      <c r="AB172" s="9">
        <v>10.9</v>
      </c>
      <c r="AC172" s="9" t="s">
        <v>274</v>
      </c>
      <c r="AD172" s="9">
        <v>7.4</v>
      </c>
      <c r="AE172" s="9">
        <v>8.1999999999999993</v>
      </c>
      <c r="AF172" s="9">
        <v>12.3</v>
      </c>
      <c r="AG172" s="9">
        <v>10.4</v>
      </c>
      <c r="AH172" s="9">
        <v>3.8</v>
      </c>
      <c r="AI172" s="9">
        <v>0.1</v>
      </c>
      <c r="AJ172" s="9">
        <v>1.1599999999999999</v>
      </c>
      <c r="AK172" s="9">
        <v>2.3E-2</v>
      </c>
      <c r="AL172" s="9">
        <v>0.06</v>
      </c>
      <c r="AM172" s="9">
        <v>0.72</v>
      </c>
      <c r="AN172" s="9">
        <v>0.08</v>
      </c>
      <c r="AO172" s="9" t="s">
        <v>278</v>
      </c>
      <c r="AP172" s="9">
        <v>0.49</v>
      </c>
      <c r="AQ172" s="9">
        <v>55.4</v>
      </c>
      <c r="AR172" s="9">
        <v>36.5</v>
      </c>
      <c r="AS172" s="9">
        <v>55.9</v>
      </c>
      <c r="AT172" s="9">
        <v>0.01</v>
      </c>
      <c r="AU172" s="9">
        <v>6.8</v>
      </c>
      <c r="AV172" s="9">
        <v>23.7</v>
      </c>
      <c r="AW172" s="9">
        <v>4.4000000000000004</v>
      </c>
      <c r="AX172" s="9" t="s">
        <v>274</v>
      </c>
      <c r="AY172" s="9">
        <v>0.8</v>
      </c>
      <c r="AZ172" s="9">
        <v>3.5</v>
      </c>
      <c r="BA172" s="9">
        <v>0.5</v>
      </c>
      <c r="BB172" s="9">
        <v>2.5</v>
      </c>
      <c r="BC172" s="9">
        <v>0.4</v>
      </c>
      <c r="BD172" s="9">
        <v>1.3</v>
      </c>
      <c r="BE172" s="9">
        <v>0.2</v>
      </c>
      <c r="BF172" s="9">
        <v>1.1000000000000001</v>
      </c>
      <c r="BG172" s="9">
        <v>0.2</v>
      </c>
      <c r="BH172" s="9">
        <v>0.1</v>
      </c>
      <c r="BI172" s="9" t="s">
        <v>275</v>
      </c>
      <c r="BJ172" s="9" t="s">
        <v>274</v>
      </c>
      <c r="BK172" s="9" t="s">
        <v>276</v>
      </c>
      <c r="BL172" s="9">
        <v>3.3</v>
      </c>
      <c r="BM172" s="9">
        <v>0.1</v>
      </c>
      <c r="BN172" s="9">
        <v>11.1</v>
      </c>
      <c r="BO172" s="9">
        <v>9.1999999999999993</v>
      </c>
      <c r="BP172" s="9">
        <v>0.9</v>
      </c>
      <c r="BQ172" s="9">
        <v>20</v>
      </c>
    </row>
    <row r="173" spans="1:69" x14ac:dyDescent="0.3">
      <c r="A173" s="6">
        <f t="shared" si="3"/>
        <v>167</v>
      </c>
      <c r="B173" s="10">
        <v>687190</v>
      </c>
      <c r="C173" s="10">
        <v>847230</v>
      </c>
      <c r="D173" s="10">
        <v>368</v>
      </c>
      <c r="E173" s="10">
        <v>0.5</v>
      </c>
      <c r="F173" s="8" t="s">
        <v>168</v>
      </c>
      <c r="G173" s="9">
        <v>6.8000000000000005E-2</v>
      </c>
      <c r="H173" s="9" t="s">
        <v>273</v>
      </c>
      <c r="I173" s="9">
        <v>1.0999999999999999E-2</v>
      </c>
      <c r="J173" s="9">
        <v>4.2</v>
      </c>
      <c r="K173" s="9">
        <v>0.4</v>
      </c>
      <c r="L173" s="9">
        <v>2</v>
      </c>
      <c r="M173" s="9">
        <v>1.4999999999999999E-2</v>
      </c>
      <c r="N173" s="9">
        <v>0.05</v>
      </c>
      <c r="O173" s="9">
        <v>4.2699999999999996</v>
      </c>
      <c r="P173" s="9">
        <v>0.1</v>
      </c>
      <c r="Q173" s="9">
        <v>0.06</v>
      </c>
      <c r="R173" s="9">
        <v>0.03</v>
      </c>
      <c r="S173" s="9">
        <v>14.3</v>
      </c>
      <c r="T173" s="9">
        <v>110</v>
      </c>
      <c r="U173" s="9">
        <v>133</v>
      </c>
      <c r="V173" s="9">
        <v>218</v>
      </c>
      <c r="W173" s="9">
        <v>8.7100000000000009</v>
      </c>
      <c r="X173" s="9">
        <v>5.5</v>
      </c>
      <c r="Y173" s="9">
        <v>19.7</v>
      </c>
      <c r="Z173" s="9">
        <v>41</v>
      </c>
      <c r="AA173" s="9">
        <v>29.7</v>
      </c>
      <c r="AB173" s="9">
        <v>15</v>
      </c>
      <c r="AC173" s="9" t="s">
        <v>274</v>
      </c>
      <c r="AD173" s="9">
        <v>8.6999999999999993</v>
      </c>
      <c r="AE173" s="9">
        <v>11.1</v>
      </c>
      <c r="AF173" s="9">
        <v>12.8</v>
      </c>
      <c r="AG173" s="9">
        <v>18.899999999999999</v>
      </c>
      <c r="AH173" s="9">
        <v>4.0999999999999996</v>
      </c>
      <c r="AI173" s="9">
        <v>0.1</v>
      </c>
      <c r="AJ173" s="9">
        <v>1.31</v>
      </c>
      <c r="AK173" s="9">
        <v>1.4E-2</v>
      </c>
      <c r="AL173" s="9">
        <v>0.08</v>
      </c>
      <c r="AM173" s="9">
        <v>0.92</v>
      </c>
      <c r="AN173" s="9">
        <v>0.1</v>
      </c>
      <c r="AO173" s="9">
        <v>0.03</v>
      </c>
      <c r="AP173" s="9">
        <v>0.65</v>
      </c>
      <c r="AQ173" s="9">
        <v>54.8</v>
      </c>
      <c r="AR173" s="9">
        <v>54.2</v>
      </c>
      <c r="AS173" s="9">
        <v>99.7</v>
      </c>
      <c r="AT173" s="9" t="s">
        <v>277</v>
      </c>
      <c r="AU173" s="9">
        <v>10.8</v>
      </c>
      <c r="AV173" s="9">
        <v>39.799999999999997</v>
      </c>
      <c r="AW173" s="9">
        <v>7</v>
      </c>
      <c r="AX173" s="9" t="s">
        <v>274</v>
      </c>
      <c r="AY173" s="9">
        <v>1.3</v>
      </c>
      <c r="AZ173" s="9">
        <v>6.4</v>
      </c>
      <c r="BA173" s="9">
        <v>0.8</v>
      </c>
      <c r="BB173" s="9">
        <v>4.3</v>
      </c>
      <c r="BC173" s="9">
        <v>0.8</v>
      </c>
      <c r="BD173" s="9">
        <v>2.2000000000000002</v>
      </c>
      <c r="BE173" s="9">
        <v>0.3</v>
      </c>
      <c r="BF173" s="9">
        <v>2.2000000000000002</v>
      </c>
      <c r="BG173" s="9">
        <v>0.3</v>
      </c>
      <c r="BH173" s="9">
        <v>0.1</v>
      </c>
      <c r="BI173" s="9" t="s">
        <v>275</v>
      </c>
      <c r="BJ173" s="9" t="s">
        <v>274</v>
      </c>
      <c r="BK173" s="9" t="s">
        <v>276</v>
      </c>
      <c r="BL173" s="9">
        <v>1.8</v>
      </c>
      <c r="BM173" s="9">
        <v>0.14000000000000001</v>
      </c>
      <c r="BN173" s="9">
        <v>15.9</v>
      </c>
      <c r="BO173" s="9">
        <v>12.6</v>
      </c>
      <c r="BP173" s="9">
        <v>1.3</v>
      </c>
      <c r="BQ173" s="9" t="s">
        <v>281</v>
      </c>
    </row>
    <row r="174" spans="1:69" x14ac:dyDescent="0.3">
      <c r="A174" s="6">
        <f t="shared" si="3"/>
        <v>168</v>
      </c>
      <c r="B174" s="10">
        <v>687191</v>
      </c>
      <c r="C174" s="10">
        <v>847230</v>
      </c>
      <c r="D174" s="10">
        <v>368</v>
      </c>
      <c r="E174" s="10">
        <v>0.5</v>
      </c>
      <c r="F174" s="8" t="s">
        <v>169</v>
      </c>
      <c r="G174" s="9">
        <v>7.4999999999999997E-2</v>
      </c>
      <c r="H174" s="9" t="s">
        <v>273</v>
      </c>
      <c r="I174" s="9">
        <v>1.4E-2</v>
      </c>
      <c r="J174" s="9">
        <v>3.7</v>
      </c>
      <c r="K174" s="9">
        <v>0.4</v>
      </c>
      <c r="L174" s="9">
        <v>2</v>
      </c>
      <c r="M174" s="9">
        <v>1.4E-2</v>
      </c>
      <c r="N174" s="9">
        <v>0.04</v>
      </c>
      <c r="O174" s="9">
        <v>3.88</v>
      </c>
      <c r="P174" s="9">
        <v>0.1</v>
      </c>
      <c r="Q174" s="9">
        <v>0.05</v>
      </c>
      <c r="R174" s="9">
        <v>0.02</v>
      </c>
      <c r="S174" s="9">
        <v>12.9</v>
      </c>
      <c r="T174" s="9">
        <v>115</v>
      </c>
      <c r="U174" s="9">
        <v>119</v>
      </c>
      <c r="V174" s="9">
        <v>211</v>
      </c>
      <c r="W174" s="9">
        <v>9.35</v>
      </c>
      <c r="X174" s="9">
        <v>4.7</v>
      </c>
      <c r="Y174" s="9">
        <v>19.100000000000001</v>
      </c>
      <c r="Z174" s="9">
        <v>39.4</v>
      </c>
      <c r="AA174" s="9">
        <v>17.899999999999999</v>
      </c>
      <c r="AB174" s="9">
        <v>14.4</v>
      </c>
      <c r="AC174" s="9" t="s">
        <v>274</v>
      </c>
      <c r="AD174" s="9">
        <v>8</v>
      </c>
      <c r="AE174" s="9">
        <v>9</v>
      </c>
      <c r="AF174" s="9">
        <v>15.7</v>
      </c>
      <c r="AG174" s="9">
        <v>14.5</v>
      </c>
      <c r="AH174" s="9">
        <v>3.4</v>
      </c>
      <c r="AI174" s="9">
        <v>0.1</v>
      </c>
      <c r="AJ174" s="9">
        <v>1.27</v>
      </c>
      <c r="AK174" s="9">
        <v>0.01</v>
      </c>
      <c r="AL174" s="9">
        <v>0.09</v>
      </c>
      <c r="AM174" s="9">
        <v>0.71</v>
      </c>
      <c r="AN174" s="9">
        <v>7.0000000000000007E-2</v>
      </c>
      <c r="AO174" s="9" t="s">
        <v>278</v>
      </c>
      <c r="AP174" s="9">
        <v>0.52</v>
      </c>
      <c r="AQ174" s="9">
        <v>59.4</v>
      </c>
      <c r="AR174" s="9">
        <v>55.5</v>
      </c>
      <c r="AS174" s="9">
        <v>79.5</v>
      </c>
      <c r="AT174" s="9">
        <v>0.02</v>
      </c>
      <c r="AU174" s="9">
        <v>10.1</v>
      </c>
      <c r="AV174" s="9">
        <v>34.700000000000003</v>
      </c>
      <c r="AW174" s="9">
        <v>6.8</v>
      </c>
      <c r="AX174" s="9" t="s">
        <v>274</v>
      </c>
      <c r="AY174" s="9">
        <v>1.1000000000000001</v>
      </c>
      <c r="AZ174" s="9">
        <v>5.2</v>
      </c>
      <c r="BA174" s="9">
        <v>0.7</v>
      </c>
      <c r="BB174" s="9">
        <v>3.7</v>
      </c>
      <c r="BC174" s="9">
        <v>0.6</v>
      </c>
      <c r="BD174" s="9">
        <v>1.8</v>
      </c>
      <c r="BE174" s="9">
        <v>0.2</v>
      </c>
      <c r="BF174" s="9">
        <v>1.8</v>
      </c>
      <c r="BG174" s="9">
        <v>0.2</v>
      </c>
      <c r="BH174" s="9">
        <v>0.1</v>
      </c>
      <c r="BI174" s="9" t="s">
        <v>275</v>
      </c>
      <c r="BJ174" s="9" t="s">
        <v>274</v>
      </c>
      <c r="BK174" s="9" t="s">
        <v>276</v>
      </c>
      <c r="BL174" s="9">
        <v>5.3</v>
      </c>
      <c r="BM174" s="9">
        <v>0.11</v>
      </c>
      <c r="BN174" s="9">
        <v>17.100000000000001</v>
      </c>
      <c r="BO174" s="9">
        <v>14.1</v>
      </c>
      <c r="BP174" s="9">
        <v>1.4</v>
      </c>
      <c r="BQ174" s="9" t="s">
        <v>281</v>
      </c>
    </row>
    <row r="175" spans="1:69" x14ac:dyDescent="0.3">
      <c r="A175" s="6">
        <f t="shared" si="3"/>
        <v>169</v>
      </c>
      <c r="B175" s="10">
        <v>687192</v>
      </c>
      <c r="C175" s="10">
        <v>847230</v>
      </c>
      <c r="D175" s="10">
        <v>368</v>
      </c>
      <c r="E175" s="10">
        <v>0.5</v>
      </c>
      <c r="F175" s="8" t="s">
        <v>170</v>
      </c>
      <c r="G175" s="9">
        <v>0.08</v>
      </c>
      <c r="H175" s="9" t="s">
        <v>273</v>
      </c>
      <c r="I175" s="9">
        <v>1.2999999999999999E-2</v>
      </c>
      <c r="J175" s="9">
        <v>3.7</v>
      </c>
      <c r="K175" s="9">
        <v>0.3</v>
      </c>
      <c r="L175" s="9">
        <v>3</v>
      </c>
      <c r="M175" s="9">
        <v>1.6E-2</v>
      </c>
      <c r="N175" s="9">
        <v>0.03</v>
      </c>
      <c r="O175" s="9">
        <v>3.72</v>
      </c>
      <c r="P175" s="9">
        <v>0.11</v>
      </c>
      <c r="Q175" s="9">
        <v>0.05</v>
      </c>
      <c r="R175" s="9" t="s">
        <v>277</v>
      </c>
      <c r="S175" s="9">
        <v>10.6</v>
      </c>
      <c r="T175" s="9">
        <v>87</v>
      </c>
      <c r="U175" s="9">
        <v>91</v>
      </c>
      <c r="V175" s="9">
        <v>179</v>
      </c>
      <c r="W175" s="9">
        <v>7.07</v>
      </c>
      <c r="X175" s="9">
        <v>4.0999999999999996</v>
      </c>
      <c r="Y175" s="9">
        <v>17.7</v>
      </c>
      <c r="Z175" s="9">
        <v>32.9</v>
      </c>
      <c r="AA175" s="9">
        <v>15.4</v>
      </c>
      <c r="AB175" s="9">
        <v>12.2</v>
      </c>
      <c r="AC175" s="9" t="s">
        <v>274</v>
      </c>
      <c r="AD175" s="9">
        <v>6.8</v>
      </c>
      <c r="AE175" s="9">
        <v>9</v>
      </c>
      <c r="AF175" s="9">
        <v>13.1</v>
      </c>
      <c r="AG175" s="9">
        <v>11.7</v>
      </c>
      <c r="AH175" s="9">
        <v>3.6</v>
      </c>
      <c r="AI175" s="9">
        <v>0.1</v>
      </c>
      <c r="AJ175" s="9">
        <v>1.22</v>
      </c>
      <c r="AK175" s="9">
        <v>8.0000000000000002E-3</v>
      </c>
      <c r="AL175" s="9">
        <v>0.05</v>
      </c>
      <c r="AM175" s="9">
        <v>0.69</v>
      </c>
      <c r="AN175" s="9">
        <v>0.09</v>
      </c>
      <c r="AO175" s="9" t="s">
        <v>278</v>
      </c>
      <c r="AP175" s="9">
        <v>0.55000000000000004</v>
      </c>
      <c r="AQ175" s="9">
        <v>57.5</v>
      </c>
      <c r="AR175" s="9">
        <v>40.700000000000003</v>
      </c>
      <c r="AS175" s="9">
        <v>61.6</v>
      </c>
      <c r="AT175" s="9">
        <v>0.05</v>
      </c>
      <c r="AU175" s="9">
        <v>7.6</v>
      </c>
      <c r="AV175" s="9">
        <v>26.7</v>
      </c>
      <c r="AW175" s="9">
        <v>4.5</v>
      </c>
      <c r="AX175" s="9" t="s">
        <v>274</v>
      </c>
      <c r="AY175" s="9">
        <v>0.9</v>
      </c>
      <c r="AZ175" s="9">
        <v>4.0999999999999996</v>
      </c>
      <c r="BA175" s="9">
        <v>0.5</v>
      </c>
      <c r="BB175" s="9">
        <v>2.9</v>
      </c>
      <c r="BC175" s="9">
        <v>0.5</v>
      </c>
      <c r="BD175" s="9">
        <v>1.5</v>
      </c>
      <c r="BE175" s="9">
        <v>0.2</v>
      </c>
      <c r="BF175" s="9">
        <v>1.5</v>
      </c>
      <c r="BG175" s="9">
        <v>0.2</v>
      </c>
      <c r="BH175" s="9">
        <v>0.1</v>
      </c>
      <c r="BI175" s="9" t="s">
        <v>275</v>
      </c>
      <c r="BJ175" s="9">
        <v>0.3</v>
      </c>
      <c r="BK175" s="9" t="s">
        <v>276</v>
      </c>
      <c r="BL175" s="9">
        <v>6.6</v>
      </c>
      <c r="BM175" s="9">
        <v>0.11</v>
      </c>
      <c r="BN175" s="9">
        <v>13.4</v>
      </c>
      <c r="BO175" s="9">
        <v>10.5</v>
      </c>
      <c r="BP175" s="9">
        <v>1.1000000000000001</v>
      </c>
      <c r="BQ175" s="9" t="s">
        <v>281</v>
      </c>
    </row>
    <row r="176" spans="1:69" x14ac:dyDescent="0.3">
      <c r="A176" s="6">
        <f t="shared" si="3"/>
        <v>170</v>
      </c>
      <c r="B176" s="10">
        <v>687193</v>
      </c>
      <c r="C176" s="10">
        <v>847230</v>
      </c>
      <c r="D176" s="10">
        <v>368</v>
      </c>
      <c r="E176" s="10">
        <v>0.5</v>
      </c>
      <c r="F176" s="8" t="s">
        <v>171</v>
      </c>
      <c r="G176" s="9">
        <v>7.9000000000000001E-2</v>
      </c>
      <c r="H176" s="9" t="s">
        <v>273</v>
      </c>
      <c r="I176" s="9">
        <v>1.4E-2</v>
      </c>
      <c r="J176" s="9">
        <v>3.4</v>
      </c>
      <c r="K176" s="9">
        <v>0.4</v>
      </c>
      <c r="L176" s="9">
        <v>2</v>
      </c>
      <c r="M176" s="9">
        <v>1.4999999999999999E-2</v>
      </c>
      <c r="N176" s="9">
        <v>0.04</v>
      </c>
      <c r="O176" s="9">
        <v>3.75</v>
      </c>
      <c r="P176" s="9">
        <v>0.1</v>
      </c>
      <c r="Q176" s="9">
        <v>0.05</v>
      </c>
      <c r="R176" s="9" t="s">
        <v>277</v>
      </c>
      <c r="S176" s="9">
        <v>15.3</v>
      </c>
      <c r="T176" s="9">
        <v>128</v>
      </c>
      <c r="U176" s="9">
        <v>169</v>
      </c>
      <c r="V176" s="9">
        <v>177</v>
      </c>
      <c r="W176" s="9">
        <v>10.3</v>
      </c>
      <c r="X176" s="9">
        <v>4.9000000000000004</v>
      </c>
      <c r="Y176" s="9">
        <v>20.399999999999999</v>
      </c>
      <c r="Z176" s="9">
        <v>61.4</v>
      </c>
      <c r="AA176" s="9">
        <v>23</v>
      </c>
      <c r="AB176" s="9">
        <v>14.2</v>
      </c>
      <c r="AC176" s="9" t="s">
        <v>274</v>
      </c>
      <c r="AD176" s="9">
        <v>9</v>
      </c>
      <c r="AE176" s="9">
        <v>8.8000000000000007</v>
      </c>
      <c r="AF176" s="9">
        <v>16.600000000000001</v>
      </c>
      <c r="AG176" s="9">
        <v>13.2</v>
      </c>
      <c r="AH176" s="9">
        <v>4.8</v>
      </c>
      <c r="AI176" s="9">
        <v>0.1</v>
      </c>
      <c r="AJ176" s="9">
        <v>1.84</v>
      </c>
      <c r="AK176" s="9">
        <v>1.2E-2</v>
      </c>
      <c r="AL176" s="9">
        <v>7.0000000000000007E-2</v>
      </c>
      <c r="AM176" s="9">
        <v>0.72</v>
      </c>
      <c r="AN176" s="9">
        <v>0.15</v>
      </c>
      <c r="AO176" s="9">
        <v>0.02</v>
      </c>
      <c r="AP176" s="9">
        <v>0.57999999999999996</v>
      </c>
      <c r="AQ176" s="9">
        <v>58.2</v>
      </c>
      <c r="AR176" s="9">
        <v>51.1</v>
      </c>
      <c r="AS176" s="9">
        <v>86.6</v>
      </c>
      <c r="AT176" s="9">
        <v>0.02</v>
      </c>
      <c r="AU176" s="9">
        <v>9.3000000000000007</v>
      </c>
      <c r="AV176" s="9">
        <v>33.299999999999997</v>
      </c>
      <c r="AW176" s="9">
        <v>5.9</v>
      </c>
      <c r="AX176" s="9">
        <v>0.1</v>
      </c>
      <c r="AY176" s="9">
        <v>1</v>
      </c>
      <c r="AZ176" s="9">
        <v>4.9000000000000004</v>
      </c>
      <c r="BA176" s="9">
        <v>0.7</v>
      </c>
      <c r="BB176" s="9">
        <v>3.5</v>
      </c>
      <c r="BC176" s="9">
        <v>0.6</v>
      </c>
      <c r="BD176" s="9">
        <v>1.7</v>
      </c>
      <c r="BE176" s="9">
        <v>0.2</v>
      </c>
      <c r="BF176" s="9">
        <v>1.7</v>
      </c>
      <c r="BG176" s="9">
        <v>0.2</v>
      </c>
      <c r="BH176" s="9">
        <v>0.2</v>
      </c>
      <c r="BI176" s="9" t="s">
        <v>275</v>
      </c>
      <c r="BJ176" s="9" t="s">
        <v>274</v>
      </c>
      <c r="BK176" s="9" t="s">
        <v>276</v>
      </c>
      <c r="BL176" s="9">
        <v>4.4000000000000004</v>
      </c>
      <c r="BM176" s="9">
        <v>0.11</v>
      </c>
      <c r="BN176" s="9">
        <v>16.2</v>
      </c>
      <c r="BO176" s="9">
        <v>13.5</v>
      </c>
      <c r="BP176" s="9">
        <v>1.5</v>
      </c>
      <c r="BQ176" s="9" t="s">
        <v>281</v>
      </c>
    </row>
    <row r="177" spans="1:69" x14ac:dyDescent="0.3">
      <c r="A177" s="6">
        <f t="shared" si="3"/>
        <v>171</v>
      </c>
      <c r="B177" s="10">
        <v>687194</v>
      </c>
      <c r="C177" s="10">
        <v>847230</v>
      </c>
      <c r="D177" s="10">
        <v>368</v>
      </c>
      <c r="E177" s="10">
        <v>0.5</v>
      </c>
      <c r="F177" s="8" t="s">
        <v>172</v>
      </c>
      <c r="G177" s="9">
        <v>7.9000000000000001E-2</v>
      </c>
      <c r="H177" s="9" t="s">
        <v>273</v>
      </c>
      <c r="I177" s="9">
        <v>1.2999999999999999E-2</v>
      </c>
      <c r="J177" s="9">
        <v>4.8</v>
      </c>
      <c r="K177" s="9">
        <v>0.3</v>
      </c>
      <c r="L177" s="9">
        <v>3</v>
      </c>
      <c r="M177" s="9">
        <v>1.2999999999999999E-2</v>
      </c>
      <c r="N177" s="9">
        <v>0.04</v>
      </c>
      <c r="O177" s="9">
        <v>4.51</v>
      </c>
      <c r="P177" s="9">
        <v>0.09</v>
      </c>
      <c r="Q177" s="9">
        <v>0.08</v>
      </c>
      <c r="R177" s="9" t="s">
        <v>277</v>
      </c>
      <c r="S177" s="9">
        <v>14.6</v>
      </c>
      <c r="T177" s="9">
        <v>126</v>
      </c>
      <c r="U177" s="9">
        <v>134</v>
      </c>
      <c r="V177" s="9">
        <v>227</v>
      </c>
      <c r="W177" s="9">
        <v>10.5</v>
      </c>
      <c r="X177" s="9">
        <v>5.6</v>
      </c>
      <c r="Y177" s="9">
        <v>21.7</v>
      </c>
      <c r="Z177" s="9">
        <v>47.5</v>
      </c>
      <c r="AA177" s="9">
        <v>20.8</v>
      </c>
      <c r="AB177" s="9">
        <v>15.6</v>
      </c>
      <c r="AC177" s="9" t="s">
        <v>274</v>
      </c>
      <c r="AD177" s="9">
        <v>10.4</v>
      </c>
      <c r="AE177" s="9">
        <v>10.8</v>
      </c>
      <c r="AF177" s="9">
        <v>13.4</v>
      </c>
      <c r="AG177" s="9">
        <v>16</v>
      </c>
      <c r="AH177" s="9">
        <v>4.4000000000000004</v>
      </c>
      <c r="AI177" s="9">
        <v>0.1</v>
      </c>
      <c r="AJ177" s="9">
        <v>1.67</v>
      </c>
      <c r="AK177" s="9">
        <v>1.4E-2</v>
      </c>
      <c r="AL177" s="9">
        <v>0.08</v>
      </c>
      <c r="AM177" s="9">
        <v>0.91</v>
      </c>
      <c r="AN177" s="9">
        <v>0.13</v>
      </c>
      <c r="AO177" s="9" t="s">
        <v>278</v>
      </c>
      <c r="AP177" s="9">
        <v>0.68</v>
      </c>
      <c r="AQ177" s="9">
        <v>55.6</v>
      </c>
      <c r="AR177" s="9">
        <v>48.9</v>
      </c>
      <c r="AS177" s="9">
        <v>73.7</v>
      </c>
      <c r="AT177" s="9" t="s">
        <v>277</v>
      </c>
      <c r="AU177" s="9">
        <v>9.5</v>
      </c>
      <c r="AV177" s="9">
        <v>34.1</v>
      </c>
      <c r="AW177" s="9">
        <v>6.6</v>
      </c>
      <c r="AX177" s="9" t="s">
        <v>274</v>
      </c>
      <c r="AY177" s="9">
        <v>1.2</v>
      </c>
      <c r="AZ177" s="9">
        <v>5.4</v>
      </c>
      <c r="BA177" s="9">
        <v>0.7</v>
      </c>
      <c r="BB177" s="9">
        <v>4</v>
      </c>
      <c r="BC177" s="9">
        <v>0.7</v>
      </c>
      <c r="BD177" s="9">
        <v>2.1</v>
      </c>
      <c r="BE177" s="9">
        <v>0.3</v>
      </c>
      <c r="BF177" s="9">
        <v>2</v>
      </c>
      <c r="BG177" s="9">
        <v>0.3</v>
      </c>
      <c r="BH177" s="9">
        <v>0.1</v>
      </c>
      <c r="BI177" s="9" t="s">
        <v>275</v>
      </c>
      <c r="BJ177" s="9" t="s">
        <v>274</v>
      </c>
      <c r="BK177" s="9" t="s">
        <v>276</v>
      </c>
      <c r="BL177" s="9">
        <v>5</v>
      </c>
      <c r="BM177" s="9">
        <v>0.14000000000000001</v>
      </c>
      <c r="BN177" s="9">
        <v>17.600000000000001</v>
      </c>
      <c r="BO177" s="9">
        <v>13.4</v>
      </c>
      <c r="BP177" s="9">
        <v>1.6</v>
      </c>
      <c r="BQ177" s="9">
        <v>60</v>
      </c>
    </row>
    <row r="178" spans="1:69" x14ac:dyDescent="0.3">
      <c r="A178" s="6">
        <f t="shared" si="3"/>
        <v>172</v>
      </c>
      <c r="B178" s="10">
        <v>687195</v>
      </c>
      <c r="C178" s="10">
        <v>847230</v>
      </c>
      <c r="D178" s="10">
        <v>368</v>
      </c>
      <c r="E178" s="10">
        <v>0.5</v>
      </c>
      <c r="F178" s="8" t="s">
        <v>173</v>
      </c>
      <c r="G178" s="9">
        <v>6.8000000000000005E-2</v>
      </c>
      <c r="H178" s="9" t="s">
        <v>273</v>
      </c>
      <c r="I178" s="9">
        <v>1.2E-2</v>
      </c>
      <c r="J178" s="9">
        <v>5</v>
      </c>
      <c r="K178" s="9">
        <v>0.3</v>
      </c>
      <c r="L178" s="9">
        <v>3</v>
      </c>
      <c r="M178" s="9">
        <v>1.4999999999999999E-2</v>
      </c>
      <c r="N178" s="9">
        <v>0.04</v>
      </c>
      <c r="O178" s="9">
        <v>4.0599999999999996</v>
      </c>
      <c r="P178" s="9">
        <v>0.1</v>
      </c>
      <c r="Q178" s="9">
        <v>0.08</v>
      </c>
      <c r="R178" s="9" t="s">
        <v>277</v>
      </c>
      <c r="S178" s="9">
        <v>12.7</v>
      </c>
      <c r="T178" s="9">
        <v>102</v>
      </c>
      <c r="U178" s="9">
        <v>114</v>
      </c>
      <c r="V178" s="9">
        <v>208</v>
      </c>
      <c r="W178" s="9">
        <v>7.93</v>
      </c>
      <c r="X178" s="9">
        <v>5.0999999999999996</v>
      </c>
      <c r="Y178" s="9">
        <v>20.6</v>
      </c>
      <c r="Z178" s="9">
        <v>37.700000000000003</v>
      </c>
      <c r="AA178" s="9">
        <v>20.8</v>
      </c>
      <c r="AB178" s="9">
        <v>14</v>
      </c>
      <c r="AC178" s="9" t="s">
        <v>274</v>
      </c>
      <c r="AD178" s="9">
        <v>8.4</v>
      </c>
      <c r="AE178" s="9">
        <v>11.6</v>
      </c>
      <c r="AF178" s="9">
        <v>11.9</v>
      </c>
      <c r="AG178" s="9">
        <v>14</v>
      </c>
      <c r="AH178" s="9">
        <v>4.9000000000000004</v>
      </c>
      <c r="AI178" s="9">
        <v>0.1</v>
      </c>
      <c r="AJ178" s="9">
        <v>1.36</v>
      </c>
      <c r="AK178" s="9">
        <v>1.7000000000000001E-2</v>
      </c>
      <c r="AL178" s="9">
        <v>7.0000000000000007E-2</v>
      </c>
      <c r="AM178" s="9">
        <v>0.86</v>
      </c>
      <c r="AN178" s="9">
        <v>0.12</v>
      </c>
      <c r="AO178" s="9" t="s">
        <v>278</v>
      </c>
      <c r="AP178" s="9">
        <v>0.78</v>
      </c>
      <c r="AQ178" s="9">
        <v>58</v>
      </c>
      <c r="AR178" s="9">
        <v>41.9</v>
      </c>
      <c r="AS178" s="9">
        <v>69.3</v>
      </c>
      <c r="AT178" s="9">
        <v>0.02</v>
      </c>
      <c r="AU178" s="9">
        <v>7.9</v>
      </c>
      <c r="AV178" s="9">
        <v>29.8</v>
      </c>
      <c r="AW178" s="9">
        <v>5.2</v>
      </c>
      <c r="AX178" s="9" t="s">
        <v>274</v>
      </c>
      <c r="AY178" s="9">
        <v>1</v>
      </c>
      <c r="AZ178" s="9">
        <v>4.7</v>
      </c>
      <c r="BA178" s="9">
        <v>0.6</v>
      </c>
      <c r="BB178" s="9">
        <v>3.5</v>
      </c>
      <c r="BC178" s="9">
        <v>0.6</v>
      </c>
      <c r="BD178" s="9">
        <v>1.7</v>
      </c>
      <c r="BE178" s="9">
        <v>0.3</v>
      </c>
      <c r="BF178" s="9">
        <v>1.7</v>
      </c>
      <c r="BG178" s="9">
        <v>0.2</v>
      </c>
      <c r="BH178" s="9">
        <v>0.1</v>
      </c>
      <c r="BI178" s="9" t="s">
        <v>275</v>
      </c>
      <c r="BJ178" s="9" t="s">
        <v>274</v>
      </c>
      <c r="BK178" s="9" t="s">
        <v>276</v>
      </c>
      <c r="BL178" s="9">
        <v>4.2</v>
      </c>
      <c r="BM178" s="9">
        <v>0.15</v>
      </c>
      <c r="BN178" s="9">
        <v>14.4</v>
      </c>
      <c r="BO178" s="9">
        <v>12.4</v>
      </c>
      <c r="BP178" s="9">
        <v>1.3</v>
      </c>
      <c r="BQ178" s="9">
        <v>50</v>
      </c>
    </row>
    <row r="179" spans="1:69" x14ac:dyDescent="0.3">
      <c r="A179" s="6">
        <f t="shared" si="3"/>
        <v>173</v>
      </c>
      <c r="B179" s="10">
        <v>687196</v>
      </c>
      <c r="C179" s="10">
        <v>847230</v>
      </c>
      <c r="D179" s="10">
        <v>368</v>
      </c>
      <c r="E179" s="10">
        <v>0.5</v>
      </c>
      <c r="F179" s="8" t="s">
        <v>174</v>
      </c>
      <c r="G179" s="9">
        <v>6.9000000000000006E-2</v>
      </c>
      <c r="H179" s="9" t="s">
        <v>273</v>
      </c>
      <c r="I179" s="9">
        <v>8.9999999999999993E-3</v>
      </c>
      <c r="J179" s="9">
        <v>4.5999999999999996</v>
      </c>
      <c r="K179" s="9">
        <v>0.3</v>
      </c>
      <c r="L179" s="9">
        <v>3</v>
      </c>
      <c r="M179" s="9">
        <v>1.6E-2</v>
      </c>
      <c r="N179" s="9">
        <v>0.04</v>
      </c>
      <c r="O179" s="9">
        <v>3.8</v>
      </c>
      <c r="P179" s="9">
        <v>0.1</v>
      </c>
      <c r="Q179" s="9">
        <v>7.0000000000000007E-2</v>
      </c>
      <c r="R179" s="9" t="s">
        <v>277</v>
      </c>
      <c r="S179" s="9">
        <v>9.3000000000000007</v>
      </c>
      <c r="T179" s="9">
        <v>70</v>
      </c>
      <c r="U179" s="9">
        <v>95</v>
      </c>
      <c r="V179" s="9">
        <v>165</v>
      </c>
      <c r="W179" s="9">
        <v>5.17</v>
      </c>
      <c r="X179" s="9">
        <v>4.5999999999999996</v>
      </c>
      <c r="Y179" s="9">
        <v>18.7</v>
      </c>
      <c r="Z179" s="9">
        <v>29</v>
      </c>
      <c r="AA179" s="9">
        <v>19.100000000000001</v>
      </c>
      <c r="AB179" s="9">
        <v>11.6</v>
      </c>
      <c r="AC179" s="9" t="s">
        <v>274</v>
      </c>
      <c r="AD179" s="9">
        <v>5.3</v>
      </c>
      <c r="AE179" s="9">
        <v>11.9</v>
      </c>
      <c r="AF179" s="9">
        <v>13.5</v>
      </c>
      <c r="AG179" s="9">
        <v>13.7</v>
      </c>
      <c r="AH179" s="9">
        <v>4.8</v>
      </c>
      <c r="AI179" s="9">
        <v>0.2</v>
      </c>
      <c r="AJ179" s="9">
        <v>1.07</v>
      </c>
      <c r="AK179" s="9">
        <v>1.6E-2</v>
      </c>
      <c r="AL179" s="9">
        <v>0.04</v>
      </c>
      <c r="AM179" s="9">
        <v>0.76</v>
      </c>
      <c r="AN179" s="9">
        <v>0.08</v>
      </c>
      <c r="AO179" s="9" t="s">
        <v>278</v>
      </c>
      <c r="AP179" s="9">
        <v>0.73</v>
      </c>
      <c r="AQ179" s="9">
        <v>58.2</v>
      </c>
      <c r="AR179" s="9">
        <v>42.7</v>
      </c>
      <c r="AS179" s="9">
        <v>63.6</v>
      </c>
      <c r="AT179" s="9">
        <v>0.04</v>
      </c>
      <c r="AU179" s="9">
        <v>8.1</v>
      </c>
      <c r="AV179" s="9">
        <v>28.2</v>
      </c>
      <c r="AW179" s="9">
        <v>5.4</v>
      </c>
      <c r="AX179" s="9" t="s">
        <v>274</v>
      </c>
      <c r="AY179" s="9">
        <v>1</v>
      </c>
      <c r="AZ179" s="9">
        <v>4.5</v>
      </c>
      <c r="BA179" s="9">
        <v>0.6</v>
      </c>
      <c r="BB179" s="9">
        <v>3.1</v>
      </c>
      <c r="BC179" s="9">
        <v>0.6</v>
      </c>
      <c r="BD179" s="9">
        <v>1.5</v>
      </c>
      <c r="BE179" s="9">
        <v>0.2</v>
      </c>
      <c r="BF179" s="9">
        <v>1.6</v>
      </c>
      <c r="BG179" s="9">
        <v>0.2</v>
      </c>
      <c r="BH179" s="9">
        <v>0.1</v>
      </c>
      <c r="BI179" s="9" t="s">
        <v>275</v>
      </c>
      <c r="BJ179" s="9" t="s">
        <v>274</v>
      </c>
      <c r="BK179" s="9" t="s">
        <v>276</v>
      </c>
      <c r="BL179" s="9">
        <v>3</v>
      </c>
      <c r="BM179" s="9">
        <v>0.13</v>
      </c>
      <c r="BN179" s="9">
        <v>10.9</v>
      </c>
      <c r="BO179" s="9">
        <v>9.1999999999999993</v>
      </c>
      <c r="BP179" s="9">
        <v>0.9</v>
      </c>
      <c r="BQ179" s="9">
        <v>10</v>
      </c>
    </row>
    <row r="180" spans="1:69" x14ac:dyDescent="0.3">
      <c r="A180" s="6">
        <f t="shared" si="3"/>
        <v>174</v>
      </c>
      <c r="B180" s="10">
        <v>687197</v>
      </c>
      <c r="C180" s="10">
        <v>847230</v>
      </c>
      <c r="D180" s="10">
        <v>368</v>
      </c>
      <c r="E180" s="10">
        <v>0.5</v>
      </c>
      <c r="F180" s="8" t="s">
        <v>175</v>
      </c>
      <c r="G180" s="9">
        <v>7.0000000000000007E-2</v>
      </c>
      <c r="H180" s="9" t="s">
        <v>273</v>
      </c>
      <c r="I180" s="9">
        <v>1.0999999999999999E-2</v>
      </c>
      <c r="J180" s="9">
        <v>4.5</v>
      </c>
      <c r="K180" s="9">
        <v>0.4</v>
      </c>
      <c r="L180" s="9">
        <v>2</v>
      </c>
      <c r="M180" s="9">
        <v>1.4E-2</v>
      </c>
      <c r="N180" s="9">
        <v>0.04</v>
      </c>
      <c r="O180" s="9">
        <v>4.38</v>
      </c>
      <c r="P180" s="9">
        <v>0.09</v>
      </c>
      <c r="Q180" s="9">
        <v>0.08</v>
      </c>
      <c r="R180" s="9" t="s">
        <v>277</v>
      </c>
      <c r="S180" s="9">
        <v>13.4</v>
      </c>
      <c r="T180" s="9">
        <v>112</v>
      </c>
      <c r="U180" s="9">
        <v>122</v>
      </c>
      <c r="V180" s="9">
        <v>198</v>
      </c>
      <c r="W180" s="9">
        <v>9.26</v>
      </c>
      <c r="X180" s="9">
        <v>5.2</v>
      </c>
      <c r="Y180" s="9">
        <v>21.6</v>
      </c>
      <c r="Z180" s="9">
        <v>42.8</v>
      </c>
      <c r="AA180" s="9">
        <v>22</v>
      </c>
      <c r="AB180" s="9">
        <v>15.3</v>
      </c>
      <c r="AC180" s="9" t="s">
        <v>274</v>
      </c>
      <c r="AD180" s="9">
        <v>8.8000000000000007</v>
      </c>
      <c r="AE180" s="9">
        <v>12</v>
      </c>
      <c r="AF180" s="9">
        <v>13.8</v>
      </c>
      <c r="AG180" s="9">
        <v>16.899999999999999</v>
      </c>
      <c r="AH180" s="9">
        <v>4.3</v>
      </c>
      <c r="AI180" s="9" t="s">
        <v>274</v>
      </c>
      <c r="AJ180" s="9">
        <v>1.66</v>
      </c>
      <c r="AK180" s="9">
        <v>1.2E-2</v>
      </c>
      <c r="AL180" s="9">
        <v>0.08</v>
      </c>
      <c r="AM180" s="9">
        <v>1.04</v>
      </c>
      <c r="AN180" s="9">
        <v>0.11</v>
      </c>
      <c r="AO180" s="9" t="s">
        <v>278</v>
      </c>
      <c r="AP180" s="9">
        <v>0.75</v>
      </c>
      <c r="AQ180" s="9">
        <v>57.7</v>
      </c>
      <c r="AR180" s="9">
        <v>52.9</v>
      </c>
      <c r="AS180" s="9">
        <v>75.900000000000006</v>
      </c>
      <c r="AT180" s="9" t="s">
        <v>277</v>
      </c>
      <c r="AU180" s="9">
        <v>10.1</v>
      </c>
      <c r="AV180" s="9">
        <v>35.1</v>
      </c>
      <c r="AW180" s="9">
        <v>6.1</v>
      </c>
      <c r="AX180" s="9" t="s">
        <v>274</v>
      </c>
      <c r="AY180" s="9">
        <v>1.1000000000000001</v>
      </c>
      <c r="AZ180" s="9">
        <v>5.2</v>
      </c>
      <c r="BA180" s="9">
        <v>0.7</v>
      </c>
      <c r="BB180" s="9">
        <v>3.8</v>
      </c>
      <c r="BC180" s="9">
        <v>0.6</v>
      </c>
      <c r="BD180" s="9">
        <v>1.9</v>
      </c>
      <c r="BE180" s="9">
        <v>0.3</v>
      </c>
      <c r="BF180" s="9">
        <v>1.9</v>
      </c>
      <c r="BG180" s="9">
        <v>0.3</v>
      </c>
      <c r="BH180" s="9">
        <v>0.1</v>
      </c>
      <c r="BI180" s="9" t="s">
        <v>275</v>
      </c>
      <c r="BJ180" s="9" t="s">
        <v>274</v>
      </c>
      <c r="BK180" s="9" t="s">
        <v>276</v>
      </c>
      <c r="BL180" s="9">
        <v>4.3</v>
      </c>
      <c r="BM180" s="9">
        <v>0.14000000000000001</v>
      </c>
      <c r="BN180" s="9">
        <v>15.3</v>
      </c>
      <c r="BO180" s="9">
        <v>13.3</v>
      </c>
      <c r="BP180" s="9">
        <v>1.5</v>
      </c>
      <c r="BQ180" s="9">
        <v>20</v>
      </c>
    </row>
    <row r="181" spans="1:69" x14ac:dyDescent="0.3">
      <c r="A181" s="6">
        <f t="shared" si="3"/>
        <v>175</v>
      </c>
      <c r="B181" s="10">
        <v>687199</v>
      </c>
      <c r="C181" s="10">
        <v>847230</v>
      </c>
      <c r="D181" s="10">
        <v>368</v>
      </c>
      <c r="E181" s="10">
        <v>0.5</v>
      </c>
      <c r="F181" s="8" t="s">
        <v>176</v>
      </c>
      <c r="G181" s="9">
        <v>6.8000000000000005E-2</v>
      </c>
      <c r="H181" s="9" t="s">
        <v>273</v>
      </c>
      <c r="I181" s="9">
        <v>0.01</v>
      </c>
      <c r="J181" s="9">
        <v>4</v>
      </c>
      <c r="K181" s="9">
        <v>0.3</v>
      </c>
      <c r="L181" s="9">
        <v>2</v>
      </c>
      <c r="M181" s="9">
        <v>1.0999999999999999E-2</v>
      </c>
      <c r="N181" s="9">
        <v>0.04</v>
      </c>
      <c r="O181" s="9">
        <v>4.09</v>
      </c>
      <c r="P181" s="9">
        <v>0.08</v>
      </c>
      <c r="Q181" s="9">
        <v>7.0000000000000007E-2</v>
      </c>
      <c r="R181" s="9" t="s">
        <v>277</v>
      </c>
      <c r="S181" s="9">
        <v>13.2</v>
      </c>
      <c r="T181" s="9">
        <v>129</v>
      </c>
      <c r="U181" s="9">
        <v>160</v>
      </c>
      <c r="V181" s="9">
        <v>211</v>
      </c>
      <c r="W181" s="9">
        <v>9.66</v>
      </c>
      <c r="X181" s="9">
        <v>4.7</v>
      </c>
      <c r="Y181" s="9">
        <v>19</v>
      </c>
      <c r="Z181" s="9">
        <v>43.7</v>
      </c>
      <c r="AA181" s="9">
        <v>20.8</v>
      </c>
      <c r="AB181" s="9">
        <v>15.1</v>
      </c>
      <c r="AC181" s="9" t="s">
        <v>274</v>
      </c>
      <c r="AD181" s="9">
        <v>11.6</v>
      </c>
      <c r="AE181" s="9">
        <v>11</v>
      </c>
      <c r="AF181" s="9">
        <v>10.7</v>
      </c>
      <c r="AG181" s="9">
        <v>17.3</v>
      </c>
      <c r="AH181" s="9">
        <v>5.5</v>
      </c>
      <c r="AI181" s="9">
        <v>0.1</v>
      </c>
      <c r="AJ181" s="9">
        <v>1.84</v>
      </c>
      <c r="AK181" s="9">
        <v>2.1000000000000001E-2</v>
      </c>
      <c r="AL181" s="9">
        <v>0.08</v>
      </c>
      <c r="AM181" s="9">
        <v>0.96</v>
      </c>
      <c r="AN181" s="9">
        <v>0.14000000000000001</v>
      </c>
      <c r="AO181" s="9">
        <v>0.02</v>
      </c>
      <c r="AP181" s="9">
        <v>0.72</v>
      </c>
      <c r="AQ181" s="9">
        <v>49.6</v>
      </c>
      <c r="AR181" s="9">
        <v>50.1</v>
      </c>
      <c r="AS181" s="9">
        <v>78.5</v>
      </c>
      <c r="AT181" s="9" t="s">
        <v>277</v>
      </c>
      <c r="AU181" s="9">
        <v>10</v>
      </c>
      <c r="AV181" s="9">
        <v>36.6</v>
      </c>
      <c r="AW181" s="9">
        <v>6.2</v>
      </c>
      <c r="AX181" s="9" t="s">
        <v>274</v>
      </c>
      <c r="AY181" s="9">
        <v>1.2</v>
      </c>
      <c r="AZ181" s="9">
        <v>5.6</v>
      </c>
      <c r="BA181" s="9">
        <v>0.7</v>
      </c>
      <c r="BB181" s="9">
        <v>3.8</v>
      </c>
      <c r="BC181" s="9">
        <v>0.6</v>
      </c>
      <c r="BD181" s="9">
        <v>2</v>
      </c>
      <c r="BE181" s="9">
        <v>0.3</v>
      </c>
      <c r="BF181" s="9">
        <v>1.9</v>
      </c>
      <c r="BG181" s="9">
        <v>0.2</v>
      </c>
      <c r="BH181" s="9">
        <v>0.2</v>
      </c>
      <c r="BI181" s="9" t="s">
        <v>275</v>
      </c>
      <c r="BJ181" s="9" t="s">
        <v>274</v>
      </c>
      <c r="BK181" s="9" t="s">
        <v>276</v>
      </c>
      <c r="BL181" s="9">
        <v>1.3</v>
      </c>
      <c r="BM181" s="9">
        <v>0.13</v>
      </c>
      <c r="BN181" s="9">
        <v>16.5</v>
      </c>
      <c r="BO181" s="9">
        <v>12.8</v>
      </c>
      <c r="BP181" s="9">
        <v>1.6</v>
      </c>
      <c r="BQ181" s="9" t="s">
        <v>281</v>
      </c>
    </row>
    <row r="182" spans="1:69" x14ac:dyDescent="0.3">
      <c r="A182" s="6">
        <f t="shared" si="3"/>
        <v>176</v>
      </c>
      <c r="B182" s="10">
        <v>687120</v>
      </c>
      <c r="C182" s="10">
        <v>847230</v>
      </c>
      <c r="D182" s="10">
        <v>368</v>
      </c>
      <c r="E182" s="10">
        <v>0.5</v>
      </c>
      <c r="F182" s="8" t="s">
        <v>177</v>
      </c>
      <c r="G182" s="9">
        <v>6.7000000000000004E-2</v>
      </c>
      <c r="H182" s="9" t="s">
        <v>273</v>
      </c>
      <c r="I182" s="9">
        <v>1.4E-2</v>
      </c>
      <c r="J182" s="9">
        <v>4.5</v>
      </c>
      <c r="K182" s="9">
        <v>0.5</v>
      </c>
      <c r="L182" s="9">
        <v>2</v>
      </c>
      <c r="M182" s="9">
        <v>1.4E-2</v>
      </c>
      <c r="N182" s="9">
        <v>0.04</v>
      </c>
      <c r="O182" s="9">
        <v>4.32</v>
      </c>
      <c r="P182" s="9">
        <v>0.09</v>
      </c>
      <c r="Q182" s="9">
        <v>7.0000000000000007E-2</v>
      </c>
      <c r="R182" s="9" t="s">
        <v>277</v>
      </c>
      <c r="S182" s="9">
        <v>14.1</v>
      </c>
      <c r="T182" s="9">
        <v>119</v>
      </c>
      <c r="U182" s="9">
        <v>121</v>
      </c>
      <c r="V182" s="9">
        <v>186</v>
      </c>
      <c r="W182" s="9">
        <v>9.06</v>
      </c>
      <c r="X182" s="9">
        <v>4.9000000000000004</v>
      </c>
      <c r="Y182" s="9">
        <v>20.399999999999999</v>
      </c>
      <c r="Z182" s="9">
        <v>43.1</v>
      </c>
      <c r="AA182" s="9">
        <v>22.3</v>
      </c>
      <c r="AB182" s="9">
        <v>15.4</v>
      </c>
      <c r="AC182" s="9" t="s">
        <v>274</v>
      </c>
      <c r="AD182" s="9">
        <v>9.3000000000000007</v>
      </c>
      <c r="AE182" s="9">
        <v>12</v>
      </c>
      <c r="AF182" s="9">
        <v>16.2</v>
      </c>
      <c r="AG182" s="9">
        <v>22</v>
      </c>
      <c r="AH182" s="9">
        <v>4.5999999999999996</v>
      </c>
      <c r="AI182" s="9" t="s">
        <v>274</v>
      </c>
      <c r="AJ182" s="9">
        <v>1.41</v>
      </c>
      <c r="AK182" s="9">
        <v>1.2E-2</v>
      </c>
      <c r="AL182" s="9">
        <v>0.08</v>
      </c>
      <c r="AM182" s="9">
        <v>0.95</v>
      </c>
      <c r="AN182" s="9">
        <v>0.11</v>
      </c>
      <c r="AO182" s="9">
        <v>0.02</v>
      </c>
      <c r="AP182" s="9">
        <v>0.73</v>
      </c>
      <c r="AQ182" s="9">
        <v>59.9</v>
      </c>
      <c r="AR182" s="9">
        <v>66.099999999999994</v>
      </c>
      <c r="AS182" s="9">
        <v>97.4</v>
      </c>
      <c r="AT182" s="9" t="s">
        <v>277</v>
      </c>
      <c r="AU182" s="9">
        <v>13.5</v>
      </c>
      <c r="AV182" s="9">
        <v>49.2</v>
      </c>
      <c r="AW182" s="9">
        <v>8</v>
      </c>
      <c r="AX182" s="9" t="s">
        <v>274</v>
      </c>
      <c r="AY182" s="9">
        <v>1.6</v>
      </c>
      <c r="AZ182" s="9">
        <v>7.4</v>
      </c>
      <c r="BA182" s="9">
        <v>0.9</v>
      </c>
      <c r="BB182" s="9">
        <v>4.8</v>
      </c>
      <c r="BC182" s="9">
        <v>0.9</v>
      </c>
      <c r="BD182" s="9">
        <v>2.4</v>
      </c>
      <c r="BE182" s="9">
        <v>0.3</v>
      </c>
      <c r="BF182" s="9">
        <v>2.4</v>
      </c>
      <c r="BG182" s="9">
        <v>0.3</v>
      </c>
      <c r="BH182" s="9">
        <v>0.2</v>
      </c>
      <c r="BI182" s="9" t="s">
        <v>275</v>
      </c>
      <c r="BJ182" s="9" t="s">
        <v>274</v>
      </c>
      <c r="BK182" s="9" t="s">
        <v>276</v>
      </c>
      <c r="BL182" s="9">
        <v>4.3</v>
      </c>
      <c r="BM182" s="9">
        <v>0.14000000000000001</v>
      </c>
      <c r="BN182" s="9">
        <v>17.100000000000001</v>
      </c>
      <c r="BO182" s="9">
        <v>13.2</v>
      </c>
      <c r="BP182" s="9">
        <v>1.3</v>
      </c>
      <c r="BQ182" s="9" t="s">
        <v>281</v>
      </c>
    </row>
    <row r="183" spans="1:69" x14ac:dyDescent="0.3">
      <c r="A183" s="6">
        <f t="shared" si="3"/>
        <v>177</v>
      </c>
      <c r="B183" s="10">
        <v>687122</v>
      </c>
      <c r="C183" s="10">
        <v>847230</v>
      </c>
      <c r="D183" s="10">
        <v>368</v>
      </c>
      <c r="E183" s="10">
        <v>0.5</v>
      </c>
      <c r="F183" s="8" t="s">
        <v>178</v>
      </c>
      <c r="G183" s="9">
        <v>7.1999999999999995E-2</v>
      </c>
      <c r="H183" s="9" t="s">
        <v>273</v>
      </c>
      <c r="I183" s="9">
        <v>1.4E-2</v>
      </c>
      <c r="J183" s="9">
        <v>4.3</v>
      </c>
      <c r="K183" s="9">
        <v>0.4</v>
      </c>
      <c r="L183" s="9">
        <v>2</v>
      </c>
      <c r="M183" s="9">
        <v>1.4E-2</v>
      </c>
      <c r="N183" s="9">
        <v>0.04</v>
      </c>
      <c r="O183" s="9">
        <v>4.3</v>
      </c>
      <c r="P183" s="9">
        <v>0.09</v>
      </c>
      <c r="Q183" s="9">
        <v>0.08</v>
      </c>
      <c r="R183" s="9" t="s">
        <v>277</v>
      </c>
      <c r="S183" s="9">
        <v>15</v>
      </c>
      <c r="T183" s="9">
        <v>122</v>
      </c>
      <c r="U183" s="9">
        <v>128</v>
      </c>
      <c r="V183" s="9">
        <v>216</v>
      </c>
      <c r="W183" s="9">
        <v>9.41</v>
      </c>
      <c r="X183" s="9">
        <v>4.9000000000000004</v>
      </c>
      <c r="Y183" s="9">
        <v>20.5</v>
      </c>
      <c r="Z183" s="9">
        <v>45.8</v>
      </c>
      <c r="AA183" s="9">
        <v>21.6</v>
      </c>
      <c r="AB183" s="9">
        <v>15.9</v>
      </c>
      <c r="AC183" s="9" t="s">
        <v>274</v>
      </c>
      <c r="AD183" s="9">
        <v>10.1</v>
      </c>
      <c r="AE183" s="9">
        <v>11.7</v>
      </c>
      <c r="AF183" s="9">
        <v>14.2</v>
      </c>
      <c r="AG183" s="9">
        <v>21.2</v>
      </c>
      <c r="AH183" s="9">
        <v>4.9000000000000004</v>
      </c>
      <c r="AI183" s="9" t="s">
        <v>274</v>
      </c>
      <c r="AJ183" s="9">
        <v>1.39</v>
      </c>
      <c r="AK183" s="9">
        <v>1.2999999999999999E-2</v>
      </c>
      <c r="AL183" s="9">
        <v>0.08</v>
      </c>
      <c r="AM183" s="9">
        <v>0.97</v>
      </c>
      <c r="AN183" s="9">
        <v>0.12</v>
      </c>
      <c r="AO183" s="9" t="s">
        <v>278</v>
      </c>
      <c r="AP183" s="9">
        <v>0.72</v>
      </c>
      <c r="AQ183" s="9">
        <v>57.9</v>
      </c>
      <c r="AR183" s="9">
        <v>69.099999999999994</v>
      </c>
      <c r="AS183" s="9">
        <v>107</v>
      </c>
      <c r="AT183" s="9" t="s">
        <v>277</v>
      </c>
      <c r="AU183" s="9">
        <v>13.6</v>
      </c>
      <c r="AV183" s="9">
        <v>48</v>
      </c>
      <c r="AW183" s="9">
        <v>8.5</v>
      </c>
      <c r="AX183" s="9" t="s">
        <v>274</v>
      </c>
      <c r="AY183" s="9">
        <v>1.4</v>
      </c>
      <c r="AZ183" s="9">
        <v>6.9</v>
      </c>
      <c r="BA183" s="9">
        <v>0.9</v>
      </c>
      <c r="BB183" s="9">
        <v>4.5999999999999996</v>
      </c>
      <c r="BC183" s="9">
        <v>0.8</v>
      </c>
      <c r="BD183" s="9">
        <v>2.4</v>
      </c>
      <c r="BE183" s="9">
        <v>0.3</v>
      </c>
      <c r="BF183" s="9">
        <v>2.2999999999999998</v>
      </c>
      <c r="BG183" s="9">
        <v>0.3</v>
      </c>
      <c r="BH183" s="9">
        <v>0.1</v>
      </c>
      <c r="BI183" s="9" t="s">
        <v>275</v>
      </c>
      <c r="BJ183" s="9" t="s">
        <v>274</v>
      </c>
      <c r="BK183" s="9" t="s">
        <v>276</v>
      </c>
      <c r="BL183" s="9">
        <v>4.5</v>
      </c>
      <c r="BM183" s="9">
        <v>0.14000000000000001</v>
      </c>
      <c r="BN183" s="9">
        <v>17.5</v>
      </c>
      <c r="BO183" s="9">
        <v>14.4</v>
      </c>
      <c r="BP183" s="9">
        <v>1.2</v>
      </c>
      <c r="BQ183" s="9" t="s">
        <v>281</v>
      </c>
    </row>
    <row r="184" spans="1:69" x14ac:dyDescent="0.3">
      <c r="A184" s="6">
        <f t="shared" si="3"/>
        <v>178</v>
      </c>
      <c r="B184" s="10">
        <v>687124</v>
      </c>
      <c r="C184" s="10">
        <v>847230</v>
      </c>
      <c r="D184" s="10">
        <v>368</v>
      </c>
      <c r="E184" s="10">
        <v>0.5</v>
      </c>
      <c r="F184" s="8" t="s">
        <v>197</v>
      </c>
      <c r="G184" s="9">
        <v>6.6000000000000003E-2</v>
      </c>
      <c r="H184" s="9" t="s">
        <v>273</v>
      </c>
      <c r="I184" s="9">
        <v>1.4999999999999999E-2</v>
      </c>
      <c r="J184" s="9">
        <v>4.4000000000000004</v>
      </c>
      <c r="K184" s="9">
        <v>0.4</v>
      </c>
      <c r="L184" s="9">
        <v>2</v>
      </c>
      <c r="M184" s="9">
        <v>1.4E-2</v>
      </c>
      <c r="N184" s="9">
        <v>0.05</v>
      </c>
      <c r="O184" s="9">
        <v>4.43</v>
      </c>
      <c r="P184" s="9">
        <v>0.1</v>
      </c>
      <c r="Q184" s="9">
        <v>0.08</v>
      </c>
      <c r="R184" s="9" t="s">
        <v>277</v>
      </c>
      <c r="S184" s="9">
        <v>14.8</v>
      </c>
      <c r="T184" s="9">
        <v>123</v>
      </c>
      <c r="U184" s="9">
        <v>136</v>
      </c>
      <c r="V184" s="9">
        <v>207</v>
      </c>
      <c r="W184" s="9">
        <v>9.77</v>
      </c>
      <c r="X184" s="9">
        <v>5.2</v>
      </c>
      <c r="Y184" s="9">
        <v>22.9</v>
      </c>
      <c r="Z184" s="9">
        <v>46.3</v>
      </c>
      <c r="AA184" s="9">
        <v>23.7</v>
      </c>
      <c r="AB184" s="9">
        <v>16.2</v>
      </c>
      <c r="AC184" s="9" t="s">
        <v>274</v>
      </c>
      <c r="AD184" s="9">
        <v>10.4</v>
      </c>
      <c r="AE184" s="9">
        <v>12.6</v>
      </c>
      <c r="AF184" s="9">
        <v>13.5</v>
      </c>
      <c r="AG184" s="9">
        <v>20.7</v>
      </c>
      <c r="AH184" s="9">
        <v>4.9000000000000004</v>
      </c>
      <c r="AI184" s="9" t="s">
        <v>274</v>
      </c>
      <c r="AJ184" s="9">
        <v>1.44</v>
      </c>
      <c r="AK184" s="9">
        <v>1.2E-2</v>
      </c>
      <c r="AL184" s="9">
        <v>0.08</v>
      </c>
      <c r="AM184" s="9">
        <v>1</v>
      </c>
      <c r="AN184" s="9">
        <v>0.12</v>
      </c>
      <c r="AO184" s="9">
        <v>0.02</v>
      </c>
      <c r="AP184" s="9">
        <v>0.75</v>
      </c>
      <c r="AQ184" s="9">
        <v>60.3</v>
      </c>
      <c r="AR184" s="9">
        <v>68.400000000000006</v>
      </c>
      <c r="AS184" s="9">
        <v>105</v>
      </c>
      <c r="AT184" s="9" t="s">
        <v>277</v>
      </c>
      <c r="AU184" s="9">
        <v>13.7</v>
      </c>
      <c r="AV184" s="9">
        <v>47.7</v>
      </c>
      <c r="AW184" s="9">
        <v>8.6999999999999993</v>
      </c>
      <c r="AX184" s="9" t="s">
        <v>274</v>
      </c>
      <c r="AY184" s="9">
        <v>1.4</v>
      </c>
      <c r="AZ184" s="9">
        <v>6.9</v>
      </c>
      <c r="BA184" s="9">
        <v>0.9</v>
      </c>
      <c r="BB184" s="9">
        <v>4.5999999999999996</v>
      </c>
      <c r="BC184" s="9">
        <v>0.8</v>
      </c>
      <c r="BD184" s="9">
        <v>2.4</v>
      </c>
      <c r="BE184" s="9">
        <v>0.3</v>
      </c>
      <c r="BF184" s="9">
        <v>2.2999999999999998</v>
      </c>
      <c r="BG184" s="9">
        <v>0.3</v>
      </c>
      <c r="BH184" s="9">
        <v>0.1</v>
      </c>
      <c r="BI184" s="9" t="s">
        <v>275</v>
      </c>
      <c r="BJ184" s="9" t="s">
        <v>274</v>
      </c>
      <c r="BK184" s="9" t="s">
        <v>276</v>
      </c>
      <c r="BL184" s="9">
        <v>2.8</v>
      </c>
      <c r="BM184" s="9">
        <v>0.15</v>
      </c>
      <c r="BN184" s="9">
        <v>17.600000000000001</v>
      </c>
      <c r="BO184" s="9">
        <v>13.9</v>
      </c>
      <c r="BP184" s="9">
        <v>1.2</v>
      </c>
      <c r="BQ184" s="9" t="s">
        <v>281</v>
      </c>
    </row>
    <row r="185" spans="1:69" x14ac:dyDescent="0.3">
      <c r="A185" s="6">
        <f t="shared" si="3"/>
        <v>179</v>
      </c>
      <c r="B185" s="10">
        <v>687126</v>
      </c>
      <c r="C185" s="10">
        <v>847230</v>
      </c>
      <c r="D185" s="10">
        <v>368</v>
      </c>
      <c r="E185" s="10">
        <v>0.5</v>
      </c>
      <c r="F185" s="8" t="s">
        <v>179</v>
      </c>
      <c r="G185" s="9">
        <v>8.7999999999999995E-2</v>
      </c>
      <c r="H185" s="9" t="s">
        <v>273</v>
      </c>
      <c r="I185" s="9">
        <v>1.6E-2</v>
      </c>
      <c r="J185" s="9">
        <v>4.4000000000000004</v>
      </c>
      <c r="K185" s="9">
        <v>0.4</v>
      </c>
      <c r="L185" s="9">
        <v>1</v>
      </c>
      <c r="M185" s="9">
        <v>1.6E-2</v>
      </c>
      <c r="N185" s="9">
        <v>0.04</v>
      </c>
      <c r="O185" s="9">
        <v>4.93</v>
      </c>
      <c r="P185" s="9">
        <v>0.11</v>
      </c>
      <c r="Q185" s="9">
        <v>0.05</v>
      </c>
      <c r="R185" s="9" t="s">
        <v>277</v>
      </c>
      <c r="S185" s="9">
        <v>11.4</v>
      </c>
      <c r="T185" s="9">
        <v>108</v>
      </c>
      <c r="U185" s="9">
        <v>106</v>
      </c>
      <c r="V185" s="9">
        <v>157</v>
      </c>
      <c r="W185" s="9">
        <v>7.49</v>
      </c>
      <c r="X185" s="9">
        <v>4.8</v>
      </c>
      <c r="Y185" s="9">
        <v>21.4</v>
      </c>
      <c r="Z185" s="9">
        <v>40.799999999999997</v>
      </c>
      <c r="AA185" s="9">
        <v>22.7</v>
      </c>
      <c r="AB185" s="9">
        <v>15.8</v>
      </c>
      <c r="AC185" s="9" t="s">
        <v>274</v>
      </c>
      <c r="AD185" s="9">
        <v>7.6</v>
      </c>
      <c r="AE185" s="9">
        <v>12.2</v>
      </c>
      <c r="AF185" s="9">
        <v>16.600000000000001</v>
      </c>
      <c r="AG185" s="9">
        <v>22.1</v>
      </c>
      <c r="AH185" s="9">
        <v>4.0999999999999996</v>
      </c>
      <c r="AI185" s="9">
        <v>0.2</v>
      </c>
      <c r="AJ185" s="9">
        <v>1.23</v>
      </c>
      <c r="AK185" s="9">
        <v>0.01</v>
      </c>
      <c r="AL185" s="9">
        <v>7.0000000000000007E-2</v>
      </c>
      <c r="AM185" s="9">
        <v>1</v>
      </c>
      <c r="AN185" s="9">
        <v>0.13</v>
      </c>
      <c r="AO185" s="9">
        <v>0.05</v>
      </c>
      <c r="AP185" s="9">
        <v>0.76</v>
      </c>
      <c r="AQ185" s="9">
        <v>63.5</v>
      </c>
      <c r="AR185" s="9">
        <v>73.2</v>
      </c>
      <c r="AS185" s="9">
        <v>116</v>
      </c>
      <c r="AT185" s="9" t="s">
        <v>277</v>
      </c>
      <c r="AU185" s="9">
        <v>14.3</v>
      </c>
      <c r="AV185" s="9">
        <v>52.3</v>
      </c>
      <c r="AW185" s="9">
        <v>9.6999999999999993</v>
      </c>
      <c r="AX185" s="9">
        <v>0.7</v>
      </c>
      <c r="AY185" s="9">
        <v>1.6</v>
      </c>
      <c r="AZ185" s="9">
        <v>8.1999999999999993</v>
      </c>
      <c r="BA185" s="9">
        <v>1</v>
      </c>
      <c r="BB185" s="9">
        <v>5.4</v>
      </c>
      <c r="BC185" s="9">
        <v>0.9</v>
      </c>
      <c r="BD185" s="9">
        <v>2.5</v>
      </c>
      <c r="BE185" s="9">
        <v>0.4</v>
      </c>
      <c r="BF185" s="9">
        <v>2.4</v>
      </c>
      <c r="BG185" s="9">
        <v>0.3</v>
      </c>
      <c r="BH185" s="9">
        <v>0.1</v>
      </c>
      <c r="BI185" s="9" t="s">
        <v>275</v>
      </c>
      <c r="BJ185" s="9">
        <v>0.4</v>
      </c>
      <c r="BK185" s="9" t="s">
        <v>276</v>
      </c>
      <c r="BL185" s="9" t="s">
        <v>279</v>
      </c>
      <c r="BM185" s="9">
        <v>0.14000000000000001</v>
      </c>
      <c r="BN185" s="9">
        <v>14.7</v>
      </c>
      <c r="BO185" s="9">
        <v>12.6</v>
      </c>
      <c r="BP185" s="9">
        <v>1.1000000000000001</v>
      </c>
      <c r="BQ185" s="9">
        <v>20</v>
      </c>
    </row>
    <row r="186" spans="1:69" x14ac:dyDescent="0.3">
      <c r="A186" s="6">
        <f t="shared" si="3"/>
        <v>180</v>
      </c>
      <c r="B186" s="10">
        <v>687208</v>
      </c>
      <c r="C186" s="10">
        <v>847230</v>
      </c>
      <c r="D186" s="10">
        <v>368</v>
      </c>
      <c r="E186" s="10">
        <v>0.5</v>
      </c>
      <c r="F186" s="8" t="s">
        <v>180</v>
      </c>
      <c r="G186" s="9">
        <v>7.1999999999999995E-2</v>
      </c>
      <c r="H186" s="9" t="s">
        <v>273</v>
      </c>
      <c r="I186" s="9">
        <v>1.6E-2</v>
      </c>
      <c r="J186" s="9">
        <v>4.2</v>
      </c>
      <c r="K186" s="9">
        <v>0.4</v>
      </c>
      <c r="L186" s="9">
        <v>1</v>
      </c>
      <c r="M186" s="9">
        <v>1.4999999999999999E-2</v>
      </c>
      <c r="N186" s="9">
        <v>0.04</v>
      </c>
      <c r="O186" s="9">
        <v>4.6500000000000004</v>
      </c>
      <c r="P186" s="9">
        <v>0.09</v>
      </c>
      <c r="Q186" s="9">
        <v>0.06</v>
      </c>
      <c r="R186" s="9" t="s">
        <v>277</v>
      </c>
      <c r="S186" s="9">
        <v>13.3</v>
      </c>
      <c r="T186" s="9">
        <v>151</v>
      </c>
      <c r="U186" s="9">
        <v>161</v>
      </c>
      <c r="V186" s="9">
        <v>185</v>
      </c>
      <c r="W186" s="9">
        <v>10.199999999999999</v>
      </c>
      <c r="X186" s="9">
        <v>5.0999999999999996</v>
      </c>
      <c r="Y186" s="9">
        <v>22</v>
      </c>
      <c r="Z186" s="9">
        <v>44.7</v>
      </c>
      <c r="AA186" s="9">
        <v>22</v>
      </c>
      <c r="AB186" s="9">
        <v>16.7</v>
      </c>
      <c r="AC186" s="9" t="s">
        <v>274</v>
      </c>
      <c r="AD186" s="9">
        <v>12</v>
      </c>
      <c r="AE186" s="9">
        <v>12.1</v>
      </c>
      <c r="AF186" s="9">
        <v>13</v>
      </c>
      <c r="AG186" s="9">
        <v>18.5</v>
      </c>
      <c r="AH186" s="9">
        <v>4.8</v>
      </c>
      <c r="AI186" s="9" t="s">
        <v>274</v>
      </c>
      <c r="AJ186" s="9">
        <v>1.83</v>
      </c>
      <c r="AK186" s="9">
        <v>1.4E-2</v>
      </c>
      <c r="AL186" s="9">
        <v>7.0000000000000007E-2</v>
      </c>
      <c r="AM186" s="9">
        <v>1</v>
      </c>
      <c r="AN186" s="9">
        <v>0.21</v>
      </c>
      <c r="AO186" s="9">
        <v>0.06</v>
      </c>
      <c r="AP186" s="9">
        <v>0.73</v>
      </c>
      <c r="AQ186" s="9">
        <v>51.2</v>
      </c>
      <c r="AR186" s="9">
        <v>67.3</v>
      </c>
      <c r="AS186" s="9">
        <v>111</v>
      </c>
      <c r="AT186" s="9">
        <v>0.02</v>
      </c>
      <c r="AU186" s="9">
        <v>12</v>
      </c>
      <c r="AV186" s="9">
        <v>45</v>
      </c>
      <c r="AW186" s="9">
        <v>7.7</v>
      </c>
      <c r="AX186" s="9">
        <v>0.9</v>
      </c>
      <c r="AY186" s="9">
        <v>1.2</v>
      </c>
      <c r="AZ186" s="9">
        <v>6.8</v>
      </c>
      <c r="BA186" s="9">
        <v>0.8</v>
      </c>
      <c r="BB186" s="9">
        <v>4.2</v>
      </c>
      <c r="BC186" s="9">
        <v>0.7</v>
      </c>
      <c r="BD186" s="9">
        <v>2</v>
      </c>
      <c r="BE186" s="9">
        <v>0.3</v>
      </c>
      <c r="BF186" s="9">
        <v>1.9</v>
      </c>
      <c r="BG186" s="9">
        <v>0.2</v>
      </c>
      <c r="BH186" s="9">
        <v>0.2</v>
      </c>
      <c r="BI186" s="9" t="s">
        <v>275</v>
      </c>
      <c r="BJ186" s="9" t="s">
        <v>274</v>
      </c>
      <c r="BK186" s="9" t="s">
        <v>276</v>
      </c>
      <c r="BL186" s="9" t="s">
        <v>279</v>
      </c>
      <c r="BM186" s="9">
        <v>0.15</v>
      </c>
      <c r="BN186" s="9">
        <v>18.899999999999999</v>
      </c>
      <c r="BO186" s="9">
        <v>14.7</v>
      </c>
      <c r="BP186" s="9">
        <v>1.5</v>
      </c>
      <c r="BQ186" s="9">
        <v>30</v>
      </c>
    </row>
    <row r="187" spans="1:69" x14ac:dyDescent="0.3">
      <c r="A187" s="6">
        <f t="shared" si="3"/>
        <v>181</v>
      </c>
      <c r="B187" s="10">
        <v>687210</v>
      </c>
      <c r="C187" s="10">
        <v>847230</v>
      </c>
      <c r="D187" s="10">
        <v>368</v>
      </c>
      <c r="E187" s="10">
        <v>0.5</v>
      </c>
      <c r="F187" s="8" t="s">
        <v>181</v>
      </c>
      <c r="G187" s="9">
        <v>7.5999999999999998E-2</v>
      </c>
      <c r="H187" s="9" t="s">
        <v>273</v>
      </c>
      <c r="I187" s="9">
        <v>1.7000000000000001E-2</v>
      </c>
      <c r="J187" s="9">
        <v>3.9</v>
      </c>
      <c r="K187" s="9">
        <v>0.5</v>
      </c>
      <c r="L187" s="9">
        <v>1</v>
      </c>
      <c r="M187" s="9">
        <v>1.6E-2</v>
      </c>
      <c r="N187" s="9">
        <v>0.04</v>
      </c>
      <c r="O187" s="9">
        <v>4.91</v>
      </c>
      <c r="P187" s="9">
        <v>0.09</v>
      </c>
      <c r="Q187" s="9">
        <v>0.06</v>
      </c>
      <c r="R187" s="9" t="s">
        <v>277</v>
      </c>
      <c r="S187" s="9">
        <v>13.3</v>
      </c>
      <c r="T187" s="9">
        <v>160</v>
      </c>
      <c r="U187" s="9">
        <v>176</v>
      </c>
      <c r="V187" s="9">
        <v>194</v>
      </c>
      <c r="W187" s="9">
        <v>10.8</v>
      </c>
      <c r="X187" s="9">
        <v>5.2</v>
      </c>
      <c r="Y187" s="9">
        <v>21.8</v>
      </c>
      <c r="Z187" s="9">
        <v>45.5</v>
      </c>
      <c r="AA187" s="9">
        <v>20.5</v>
      </c>
      <c r="AB187" s="9">
        <v>15.9</v>
      </c>
      <c r="AC187" s="9" t="s">
        <v>274</v>
      </c>
      <c r="AD187" s="9">
        <v>12</v>
      </c>
      <c r="AE187" s="9">
        <v>10.8</v>
      </c>
      <c r="AF187" s="9">
        <v>11.2</v>
      </c>
      <c r="AG187" s="9">
        <v>16.600000000000001</v>
      </c>
      <c r="AH187" s="9">
        <v>3.8</v>
      </c>
      <c r="AI187" s="9">
        <v>0.1</v>
      </c>
      <c r="AJ187" s="9">
        <v>2.33</v>
      </c>
      <c r="AK187" s="9">
        <v>1.6E-2</v>
      </c>
      <c r="AL187" s="9">
        <v>0.08</v>
      </c>
      <c r="AM187" s="9">
        <v>0.95</v>
      </c>
      <c r="AN187" s="9">
        <v>0.21</v>
      </c>
      <c r="AO187" s="9">
        <v>7.0000000000000007E-2</v>
      </c>
      <c r="AP187" s="9">
        <v>0.74</v>
      </c>
      <c r="AQ187" s="9">
        <v>49.3</v>
      </c>
      <c r="AR187" s="9">
        <v>59</v>
      </c>
      <c r="AS187" s="9">
        <v>117</v>
      </c>
      <c r="AT187" s="9">
        <v>0.04</v>
      </c>
      <c r="AU187" s="9">
        <v>10.5</v>
      </c>
      <c r="AV187" s="9">
        <v>38.6</v>
      </c>
      <c r="AW187" s="9">
        <v>6.9</v>
      </c>
      <c r="AX187" s="9">
        <v>1.2</v>
      </c>
      <c r="AY187" s="9">
        <v>1.1000000000000001</v>
      </c>
      <c r="AZ187" s="9">
        <v>6.2</v>
      </c>
      <c r="BA187" s="9">
        <v>0.7</v>
      </c>
      <c r="BB187" s="9">
        <v>3.8</v>
      </c>
      <c r="BC187" s="9">
        <v>0.6</v>
      </c>
      <c r="BD187" s="9">
        <v>2</v>
      </c>
      <c r="BE187" s="9">
        <v>0.3</v>
      </c>
      <c r="BF187" s="9">
        <v>1.8</v>
      </c>
      <c r="BG187" s="9">
        <v>0.3</v>
      </c>
      <c r="BH187" s="9">
        <v>0.1</v>
      </c>
      <c r="BI187" s="9" t="s">
        <v>275</v>
      </c>
      <c r="BJ187" s="9" t="s">
        <v>274</v>
      </c>
      <c r="BK187" s="9" t="s">
        <v>276</v>
      </c>
      <c r="BL187" s="9">
        <v>0.6</v>
      </c>
      <c r="BM187" s="9">
        <v>0.13</v>
      </c>
      <c r="BN187" s="9">
        <v>19.5</v>
      </c>
      <c r="BO187" s="9">
        <v>13.8</v>
      </c>
      <c r="BP187" s="9">
        <v>1.9</v>
      </c>
      <c r="BQ187" s="9">
        <v>20</v>
      </c>
    </row>
    <row r="188" spans="1:69" x14ac:dyDescent="0.3">
      <c r="A188" s="6">
        <f>A187+1</f>
        <v>182</v>
      </c>
      <c r="B188" s="10">
        <v>687211</v>
      </c>
      <c r="C188" s="10">
        <v>847230</v>
      </c>
      <c r="D188" s="10">
        <v>368</v>
      </c>
      <c r="E188" s="10">
        <v>0.5</v>
      </c>
      <c r="F188" s="8" t="s">
        <v>198</v>
      </c>
      <c r="G188" s="9">
        <v>2.7E-2</v>
      </c>
      <c r="H188" s="9" t="s">
        <v>273</v>
      </c>
      <c r="I188" s="9">
        <v>6.8000000000000005E-2</v>
      </c>
      <c r="J188" s="9">
        <v>10.3</v>
      </c>
      <c r="K188" s="9">
        <v>0.6</v>
      </c>
      <c r="L188" s="9">
        <v>1</v>
      </c>
      <c r="M188" s="9">
        <v>0.02</v>
      </c>
      <c r="N188" s="9">
        <v>0.09</v>
      </c>
      <c r="O188" s="9">
        <v>5.05</v>
      </c>
      <c r="P188" s="9">
        <v>0.18</v>
      </c>
      <c r="Q188" s="9">
        <v>0.15</v>
      </c>
      <c r="R188" s="9">
        <v>7.0000000000000007E-2</v>
      </c>
      <c r="S188" s="9">
        <v>10.5</v>
      </c>
      <c r="T188" s="9">
        <v>86</v>
      </c>
      <c r="U188" s="9">
        <v>64</v>
      </c>
      <c r="V188" s="9">
        <v>203</v>
      </c>
      <c r="W188" s="9">
        <v>5.28</v>
      </c>
      <c r="X188" s="9">
        <v>9.4</v>
      </c>
      <c r="Y188" s="9">
        <v>24.3</v>
      </c>
      <c r="Z188" s="9">
        <v>36.700000000000003</v>
      </c>
      <c r="AA188" s="9">
        <v>82.6</v>
      </c>
      <c r="AB188" s="9">
        <v>15.7</v>
      </c>
      <c r="AC188" s="9" t="s">
        <v>274</v>
      </c>
      <c r="AD188" s="9">
        <v>12.1</v>
      </c>
      <c r="AE188" s="9">
        <v>26.2</v>
      </c>
      <c r="AF188" s="9">
        <v>14.3</v>
      </c>
      <c r="AG188" s="9">
        <v>9.5</v>
      </c>
      <c r="AH188" s="9">
        <v>4.7</v>
      </c>
      <c r="AI188" s="9">
        <v>1</v>
      </c>
      <c r="AJ188" s="9">
        <v>1.19</v>
      </c>
      <c r="AK188" s="9">
        <v>0.13100000000000001</v>
      </c>
      <c r="AL188" s="9">
        <v>7.0000000000000007E-2</v>
      </c>
      <c r="AM188" s="9">
        <v>2.35</v>
      </c>
      <c r="AN188" s="9">
        <v>0.42</v>
      </c>
      <c r="AO188" s="9" t="s">
        <v>278</v>
      </c>
      <c r="AP188" s="9">
        <v>1.84</v>
      </c>
      <c r="AQ188" s="9">
        <v>106</v>
      </c>
      <c r="AR188" s="9">
        <v>33.4</v>
      </c>
      <c r="AS188" s="9">
        <v>103</v>
      </c>
      <c r="AT188" s="9">
        <v>7.0000000000000007E-2</v>
      </c>
      <c r="AU188" s="9">
        <v>6</v>
      </c>
      <c r="AV188" s="9">
        <v>22.5</v>
      </c>
      <c r="AW188" s="9">
        <v>4.4000000000000004</v>
      </c>
      <c r="AX188" s="9">
        <v>1</v>
      </c>
      <c r="AY188" s="9">
        <v>0.8</v>
      </c>
      <c r="AZ188" s="9">
        <v>4.0999999999999996</v>
      </c>
      <c r="BA188" s="9">
        <v>0.5</v>
      </c>
      <c r="BB188" s="9">
        <v>2.4</v>
      </c>
      <c r="BC188" s="9">
        <v>0.4</v>
      </c>
      <c r="BD188" s="9">
        <v>1.1000000000000001</v>
      </c>
      <c r="BE188" s="9">
        <v>0.2</v>
      </c>
      <c r="BF188" s="9">
        <v>1</v>
      </c>
      <c r="BG188" s="9">
        <v>0.1</v>
      </c>
      <c r="BH188" s="9">
        <v>0.1</v>
      </c>
      <c r="BI188" s="9" t="s">
        <v>275</v>
      </c>
      <c r="BJ188" s="9" t="s">
        <v>274</v>
      </c>
      <c r="BK188" s="9" t="s">
        <v>276</v>
      </c>
      <c r="BL188" s="9">
        <v>4.2</v>
      </c>
      <c r="BM188" s="9">
        <v>0.21</v>
      </c>
      <c r="BN188" s="9">
        <v>37</v>
      </c>
      <c r="BO188" s="9">
        <v>12.8</v>
      </c>
      <c r="BP188" s="9">
        <v>1.5</v>
      </c>
      <c r="BQ188" s="9">
        <v>70</v>
      </c>
    </row>
    <row r="189" spans="1:69" x14ac:dyDescent="0.3">
      <c r="A189" s="6">
        <f t="shared" si="3"/>
        <v>183</v>
      </c>
      <c r="B189" s="10">
        <v>687213</v>
      </c>
      <c r="C189" s="10">
        <v>847230</v>
      </c>
      <c r="D189" s="10">
        <v>368</v>
      </c>
      <c r="E189" s="10">
        <v>0.5</v>
      </c>
      <c r="F189" s="8" t="s">
        <v>182</v>
      </c>
      <c r="G189" s="9">
        <v>7.5999999999999998E-2</v>
      </c>
      <c r="H189" s="9" t="s">
        <v>273</v>
      </c>
      <c r="I189" s="9">
        <v>1.6E-2</v>
      </c>
      <c r="J189" s="9">
        <v>4.4000000000000004</v>
      </c>
      <c r="K189" s="9">
        <v>0.4</v>
      </c>
      <c r="L189" s="9">
        <v>1</v>
      </c>
      <c r="M189" s="9">
        <v>1.2E-2</v>
      </c>
      <c r="N189" s="9">
        <v>0.04</v>
      </c>
      <c r="O189" s="9">
        <v>4.54</v>
      </c>
      <c r="P189" s="9">
        <v>0.1</v>
      </c>
      <c r="Q189" s="9">
        <v>0.06</v>
      </c>
      <c r="R189" s="9" t="s">
        <v>277</v>
      </c>
      <c r="S189" s="9">
        <v>12.8</v>
      </c>
      <c r="T189" s="9">
        <v>139</v>
      </c>
      <c r="U189" s="9">
        <v>124</v>
      </c>
      <c r="V189" s="9">
        <v>182</v>
      </c>
      <c r="W189" s="9">
        <v>9.9499999999999993</v>
      </c>
      <c r="X189" s="9">
        <v>5.0999999999999996</v>
      </c>
      <c r="Y189" s="9">
        <v>22.6</v>
      </c>
      <c r="Z189" s="9">
        <v>42.4</v>
      </c>
      <c r="AA189" s="9">
        <v>20.6</v>
      </c>
      <c r="AB189" s="9">
        <v>16.8</v>
      </c>
      <c r="AC189" s="9">
        <v>0.1</v>
      </c>
      <c r="AD189" s="9">
        <v>11.2</v>
      </c>
      <c r="AE189" s="9">
        <v>12</v>
      </c>
      <c r="AF189" s="9">
        <v>12.3</v>
      </c>
      <c r="AG189" s="9">
        <v>14.5</v>
      </c>
      <c r="AH189" s="9">
        <v>6.5</v>
      </c>
      <c r="AI189" s="9">
        <v>0.1</v>
      </c>
      <c r="AJ189" s="9">
        <v>2.33</v>
      </c>
      <c r="AK189" s="9">
        <v>1.4E-2</v>
      </c>
      <c r="AL189" s="9">
        <v>0.08</v>
      </c>
      <c r="AM189" s="9">
        <v>1.04</v>
      </c>
      <c r="AN189" s="9">
        <v>0.18</v>
      </c>
      <c r="AO189" s="9">
        <v>0.05</v>
      </c>
      <c r="AP189" s="9">
        <v>0.81</v>
      </c>
      <c r="AQ189" s="9">
        <v>51.3</v>
      </c>
      <c r="AR189" s="9">
        <v>51.3</v>
      </c>
      <c r="AS189" s="9">
        <v>104</v>
      </c>
      <c r="AT189" s="9">
        <v>0.01</v>
      </c>
      <c r="AU189" s="9">
        <v>9.1</v>
      </c>
      <c r="AV189" s="9">
        <v>32.200000000000003</v>
      </c>
      <c r="AW189" s="9">
        <v>5.2</v>
      </c>
      <c r="AX189" s="9">
        <v>1.2</v>
      </c>
      <c r="AY189" s="9">
        <v>0.9</v>
      </c>
      <c r="AZ189" s="9">
        <v>4.9000000000000004</v>
      </c>
      <c r="BA189" s="9">
        <v>0.6</v>
      </c>
      <c r="BB189" s="9">
        <v>3.3</v>
      </c>
      <c r="BC189" s="9">
        <v>0.6</v>
      </c>
      <c r="BD189" s="9">
        <v>1.7</v>
      </c>
      <c r="BE189" s="9">
        <v>0.2</v>
      </c>
      <c r="BF189" s="9">
        <v>1.6</v>
      </c>
      <c r="BG189" s="9">
        <v>0.2</v>
      </c>
      <c r="BH189" s="9">
        <v>0.2</v>
      </c>
      <c r="BI189" s="9" t="s">
        <v>275</v>
      </c>
      <c r="BJ189" s="9" t="s">
        <v>274</v>
      </c>
      <c r="BK189" s="9" t="s">
        <v>276</v>
      </c>
      <c r="BL189" s="9" t="s">
        <v>279</v>
      </c>
      <c r="BM189" s="9">
        <v>0.13</v>
      </c>
      <c r="BN189" s="9">
        <v>17.2</v>
      </c>
      <c r="BO189" s="9">
        <v>13.8</v>
      </c>
      <c r="BP189" s="9">
        <v>1.8</v>
      </c>
      <c r="BQ189" s="9" t="s">
        <v>281</v>
      </c>
    </row>
    <row r="190" spans="1:69" x14ac:dyDescent="0.3">
      <c r="A190" s="6">
        <f t="shared" si="3"/>
        <v>184</v>
      </c>
      <c r="B190" s="10">
        <v>687215</v>
      </c>
      <c r="C190" s="10">
        <v>847230</v>
      </c>
      <c r="D190" s="10">
        <v>368</v>
      </c>
      <c r="E190" s="10">
        <v>0.5</v>
      </c>
      <c r="F190" s="8" t="s">
        <v>183</v>
      </c>
      <c r="G190" s="9">
        <v>7.4999999999999997E-2</v>
      </c>
      <c r="H190" s="9" t="s">
        <v>273</v>
      </c>
      <c r="I190" s="9">
        <v>1.7999999999999999E-2</v>
      </c>
      <c r="J190" s="9">
        <v>4.5999999999999996</v>
      </c>
      <c r="K190" s="9">
        <v>0.4</v>
      </c>
      <c r="L190" s="9">
        <v>2</v>
      </c>
      <c r="M190" s="9">
        <v>1.2999999999999999E-2</v>
      </c>
      <c r="N190" s="9">
        <v>0.04</v>
      </c>
      <c r="O190" s="9">
        <v>4.84</v>
      </c>
      <c r="P190" s="9">
        <v>0.1</v>
      </c>
      <c r="Q190" s="9">
        <v>0.06</v>
      </c>
      <c r="R190" s="9" t="s">
        <v>277</v>
      </c>
      <c r="S190" s="9">
        <v>13</v>
      </c>
      <c r="T190" s="9">
        <v>161</v>
      </c>
      <c r="U190" s="9">
        <v>153</v>
      </c>
      <c r="V190" s="9">
        <v>200</v>
      </c>
      <c r="W190" s="9">
        <v>11.4</v>
      </c>
      <c r="X190" s="9">
        <v>5.3</v>
      </c>
      <c r="Y190" s="9">
        <v>21.3</v>
      </c>
      <c r="Z190" s="9">
        <v>45.8</v>
      </c>
      <c r="AA190" s="9">
        <v>22.6</v>
      </c>
      <c r="AB190" s="9">
        <v>17</v>
      </c>
      <c r="AC190" s="9">
        <v>0.1</v>
      </c>
      <c r="AD190" s="9">
        <v>12</v>
      </c>
      <c r="AE190" s="9">
        <v>12.2</v>
      </c>
      <c r="AF190" s="9">
        <v>14.9</v>
      </c>
      <c r="AG190" s="9">
        <v>12.7</v>
      </c>
      <c r="AH190" s="9">
        <v>4.7</v>
      </c>
      <c r="AI190" s="9">
        <v>0.2</v>
      </c>
      <c r="AJ190" s="9">
        <v>2.6</v>
      </c>
      <c r="AK190" s="9">
        <v>1.2E-2</v>
      </c>
      <c r="AL190" s="9">
        <v>0.08</v>
      </c>
      <c r="AM190" s="9">
        <v>1.02</v>
      </c>
      <c r="AN190" s="9">
        <v>0.19</v>
      </c>
      <c r="AO190" s="9">
        <v>0.09</v>
      </c>
      <c r="AP190" s="9">
        <v>0.78</v>
      </c>
      <c r="AQ190" s="9">
        <v>52.7</v>
      </c>
      <c r="AR190" s="9">
        <v>50.5</v>
      </c>
      <c r="AS190" s="9">
        <v>88.7</v>
      </c>
      <c r="AT190" s="9">
        <v>0.02</v>
      </c>
      <c r="AU190" s="9">
        <v>8.6999999999999993</v>
      </c>
      <c r="AV190" s="9">
        <v>31.4</v>
      </c>
      <c r="AW190" s="9">
        <v>5.2</v>
      </c>
      <c r="AX190" s="9">
        <v>1</v>
      </c>
      <c r="AY190" s="9">
        <v>0.9</v>
      </c>
      <c r="AZ190" s="9">
        <v>5.0999999999999996</v>
      </c>
      <c r="BA190" s="9">
        <v>0.6</v>
      </c>
      <c r="BB190" s="9">
        <v>3.3</v>
      </c>
      <c r="BC190" s="9">
        <v>0.5</v>
      </c>
      <c r="BD190" s="9">
        <v>1.6</v>
      </c>
      <c r="BE190" s="9">
        <v>0.2</v>
      </c>
      <c r="BF190" s="9">
        <v>1.6</v>
      </c>
      <c r="BG190" s="9">
        <v>0.2</v>
      </c>
      <c r="BH190" s="9">
        <v>0.1</v>
      </c>
      <c r="BI190" s="9" t="s">
        <v>275</v>
      </c>
      <c r="BJ190" s="9" t="s">
        <v>274</v>
      </c>
      <c r="BK190" s="9" t="s">
        <v>276</v>
      </c>
      <c r="BL190" s="9" t="s">
        <v>279</v>
      </c>
      <c r="BM190" s="9">
        <v>0.14000000000000001</v>
      </c>
      <c r="BN190" s="9">
        <v>19.7</v>
      </c>
      <c r="BO190" s="9">
        <v>13.6</v>
      </c>
      <c r="BP190" s="9">
        <v>1.8</v>
      </c>
      <c r="BQ190" s="9" t="s">
        <v>281</v>
      </c>
    </row>
    <row r="191" spans="1:69" x14ac:dyDescent="0.3">
      <c r="A191" s="6">
        <f t="shared" si="3"/>
        <v>185</v>
      </c>
      <c r="B191" s="10">
        <v>687217</v>
      </c>
      <c r="C191" s="10">
        <v>847230</v>
      </c>
      <c r="D191" s="10">
        <v>368</v>
      </c>
      <c r="E191" s="10">
        <v>0.5</v>
      </c>
      <c r="F191" s="8" t="s">
        <v>184</v>
      </c>
      <c r="G191" s="9">
        <v>7.3999999999999996E-2</v>
      </c>
      <c r="H191" s="9" t="s">
        <v>273</v>
      </c>
      <c r="I191" s="9">
        <v>1.9E-2</v>
      </c>
      <c r="J191" s="9">
        <v>4.4000000000000004</v>
      </c>
      <c r="K191" s="9">
        <v>0.4</v>
      </c>
      <c r="L191" s="9">
        <v>1</v>
      </c>
      <c r="M191" s="9">
        <v>1.4E-2</v>
      </c>
      <c r="N191" s="9">
        <v>0.04</v>
      </c>
      <c r="O191" s="9">
        <v>4.7</v>
      </c>
      <c r="P191" s="9">
        <v>0.11</v>
      </c>
      <c r="Q191" s="9">
        <v>0.06</v>
      </c>
      <c r="R191" s="9" t="s">
        <v>277</v>
      </c>
      <c r="S191" s="9">
        <v>12.7</v>
      </c>
      <c r="T191" s="9">
        <v>153</v>
      </c>
      <c r="U191" s="9">
        <v>158</v>
      </c>
      <c r="V191" s="9">
        <v>211</v>
      </c>
      <c r="W191" s="9">
        <v>10.6</v>
      </c>
      <c r="X191" s="9">
        <v>5.2</v>
      </c>
      <c r="Y191" s="9">
        <v>24.2</v>
      </c>
      <c r="Z191" s="9">
        <v>42</v>
      </c>
      <c r="AA191" s="9">
        <v>22.1</v>
      </c>
      <c r="AB191" s="9">
        <v>17.600000000000001</v>
      </c>
      <c r="AC191" s="9">
        <v>0.1</v>
      </c>
      <c r="AD191" s="9">
        <v>11.6</v>
      </c>
      <c r="AE191" s="9">
        <v>13</v>
      </c>
      <c r="AF191" s="9">
        <v>16.2</v>
      </c>
      <c r="AG191" s="9">
        <v>12.9</v>
      </c>
      <c r="AH191" s="9">
        <v>4.9000000000000004</v>
      </c>
      <c r="AI191" s="9">
        <v>0.1</v>
      </c>
      <c r="AJ191" s="9">
        <v>2.4300000000000002</v>
      </c>
      <c r="AK191" s="9">
        <v>1.0999999999999999E-2</v>
      </c>
      <c r="AL191" s="9">
        <v>0.1</v>
      </c>
      <c r="AM191" s="9">
        <v>1.08</v>
      </c>
      <c r="AN191" s="9">
        <v>0.18</v>
      </c>
      <c r="AO191" s="9">
        <v>7.0000000000000007E-2</v>
      </c>
      <c r="AP191" s="9">
        <v>0.9</v>
      </c>
      <c r="AQ191" s="9">
        <v>58.6</v>
      </c>
      <c r="AR191" s="9">
        <v>52.6</v>
      </c>
      <c r="AS191" s="9">
        <v>92.1</v>
      </c>
      <c r="AT191" s="9">
        <v>0.02</v>
      </c>
      <c r="AU191" s="9">
        <v>9</v>
      </c>
      <c r="AV191" s="9">
        <v>32.700000000000003</v>
      </c>
      <c r="AW191" s="9">
        <v>4.9000000000000004</v>
      </c>
      <c r="AX191" s="9">
        <v>1</v>
      </c>
      <c r="AY191" s="9">
        <v>0.9</v>
      </c>
      <c r="AZ191" s="9">
        <v>5.2</v>
      </c>
      <c r="BA191" s="9">
        <v>0.6</v>
      </c>
      <c r="BB191" s="9">
        <v>3.2</v>
      </c>
      <c r="BC191" s="9">
        <v>0.5</v>
      </c>
      <c r="BD191" s="9">
        <v>1.5</v>
      </c>
      <c r="BE191" s="9">
        <v>0.2</v>
      </c>
      <c r="BF191" s="9">
        <v>1.7</v>
      </c>
      <c r="BG191" s="9">
        <v>0.2</v>
      </c>
      <c r="BH191" s="9">
        <v>0.1</v>
      </c>
      <c r="BI191" s="9" t="s">
        <v>275</v>
      </c>
      <c r="BJ191" s="9" t="s">
        <v>274</v>
      </c>
      <c r="BK191" s="9" t="s">
        <v>276</v>
      </c>
      <c r="BL191" s="9" t="s">
        <v>279</v>
      </c>
      <c r="BM191" s="9">
        <v>0.15</v>
      </c>
      <c r="BN191" s="9">
        <v>19.100000000000001</v>
      </c>
      <c r="BO191" s="9">
        <v>14.5</v>
      </c>
      <c r="BP191" s="9">
        <v>1.8</v>
      </c>
      <c r="BQ191" s="9" t="s">
        <v>281</v>
      </c>
    </row>
    <row r="192" spans="1:69" x14ac:dyDescent="0.3">
      <c r="A192" s="6">
        <f t="shared" si="3"/>
        <v>186</v>
      </c>
      <c r="B192" s="10">
        <v>687218</v>
      </c>
      <c r="C192" s="10">
        <v>847230</v>
      </c>
      <c r="D192" s="10">
        <v>368</v>
      </c>
      <c r="E192" s="10">
        <v>0.5</v>
      </c>
      <c r="F192" s="8" t="s">
        <v>185</v>
      </c>
      <c r="G192" s="9">
        <v>7.1999999999999995E-2</v>
      </c>
      <c r="H192" s="9" t="s">
        <v>273</v>
      </c>
      <c r="I192" s="9">
        <v>1.6E-2</v>
      </c>
      <c r="J192" s="9">
        <v>4.7</v>
      </c>
      <c r="K192" s="9">
        <v>0.4</v>
      </c>
      <c r="L192" s="9">
        <v>2</v>
      </c>
      <c r="M192" s="9">
        <v>1.4E-2</v>
      </c>
      <c r="N192" s="9">
        <v>0.04</v>
      </c>
      <c r="O192" s="9">
        <v>4.8099999999999996</v>
      </c>
      <c r="P192" s="9">
        <v>0.1</v>
      </c>
      <c r="Q192" s="9">
        <v>0.06</v>
      </c>
      <c r="R192" s="9" t="s">
        <v>277</v>
      </c>
      <c r="S192" s="9">
        <v>13.2</v>
      </c>
      <c r="T192" s="9">
        <v>134</v>
      </c>
      <c r="U192" s="9">
        <v>106</v>
      </c>
      <c r="V192" s="9">
        <v>170</v>
      </c>
      <c r="W192" s="9">
        <v>9.52</v>
      </c>
      <c r="X192" s="9">
        <v>5.4</v>
      </c>
      <c r="Y192" s="9">
        <v>23.4</v>
      </c>
      <c r="Z192" s="9">
        <v>45.8</v>
      </c>
      <c r="AA192" s="9">
        <v>23.1</v>
      </c>
      <c r="AB192" s="9">
        <v>16.3</v>
      </c>
      <c r="AC192" s="9" t="s">
        <v>274</v>
      </c>
      <c r="AD192" s="9">
        <v>9.9</v>
      </c>
      <c r="AE192" s="9">
        <v>12</v>
      </c>
      <c r="AF192" s="9">
        <v>10.3</v>
      </c>
      <c r="AG192" s="9">
        <v>14.3</v>
      </c>
      <c r="AH192" s="9">
        <v>4.2</v>
      </c>
      <c r="AI192" s="9" t="s">
        <v>274</v>
      </c>
      <c r="AJ192" s="9">
        <v>1.96</v>
      </c>
      <c r="AK192" s="9">
        <v>1.2E-2</v>
      </c>
      <c r="AL192" s="9">
        <v>7.0000000000000007E-2</v>
      </c>
      <c r="AM192" s="9">
        <v>0.95</v>
      </c>
      <c r="AN192" s="9">
        <v>0.16</v>
      </c>
      <c r="AO192" s="9">
        <v>0.06</v>
      </c>
      <c r="AP192" s="9">
        <v>0.82</v>
      </c>
      <c r="AQ192" s="9">
        <v>50.5</v>
      </c>
      <c r="AR192" s="9">
        <v>50.2</v>
      </c>
      <c r="AS192" s="9">
        <v>83.1</v>
      </c>
      <c r="AT192" s="9" t="s">
        <v>277</v>
      </c>
      <c r="AU192" s="9">
        <v>9</v>
      </c>
      <c r="AV192" s="9">
        <v>33.799999999999997</v>
      </c>
      <c r="AW192" s="9">
        <v>6.5</v>
      </c>
      <c r="AX192" s="9">
        <v>1</v>
      </c>
      <c r="AY192" s="9">
        <v>1</v>
      </c>
      <c r="AZ192" s="9">
        <v>5.4</v>
      </c>
      <c r="BA192" s="9">
        <v>0.7</v>
      </c>
      <c r="BB192" s="9">
        <v>3.6</v>
      </c>
      <c r="BC192" s="9">
        <v>0.6</v>
      </c>
      <c r="BD192" s="9">
        <v>1.7</v>
      </c>
      <c r="BE192" s="9">
        <v>0.3</v>
      </c>
      <c r="BF192" s="9">
        <v>1.8</v>
      </c>
      <c r="BG192" s="9">
        <v>0.2</v>
      </c>
      <c r="BH192" s="9">
        <v>0.1</v>
      </c>
      <c r="BI192" s="9" t="s">
        <v>275</v>
      </c>
      <c r="BJ192" s="9" t="s">
        <v>274</v>
      </c>
      <c r="BK192" s="9" t="s">
        <v>276</v>
      </c>
      <c r="BL192" s="9" t="s">
        <v>279</v>
      </c>
      <c r="BM192" s="9">
        <v>0.14000000000000001</v>
      </c>
      <c r="BN192" s="9">
        <v>15.4</v>
      </c>
      <c r="BO192" s="9">
        <v>13.3</v>
      </c>
      <c r="BP192" s="9">
        <v>1.6</v>
      </c>
      <c r="BQ192" s="9">
        <v>70</v>
      </c>
    </row>
    <row r="193" spans="1:69" x14ac:dyDescent="0.3">
      <c r="A193" s="6">
        <f t="shared" si="3"/>
        <v>187</v>
      </c>
      <c r="B193" s="10">
        <v>687220</v>
      </c>
      <c r="C193" s="10">
        <v>847230</v>
      </c>
      <c r="D193" s="10">
        <v>368</v>
      </c>
      <c r="E193" s="10">
        <v>0.5</v>
      </c>
      <c r="F193" s="8" t="s">
        <v>186</v>
      </c>
      <c r="G193" s="9">
        <v>7.0999999999999994E-2</v>
      </c>
      <c r="H193" s="9" t="s">
        <v>273</v>
      </c>
      <c r="I193" s="9">
        <v>1.7000000000000001E-2</v>
      </c>
      <c r="J193" s="9">
        <v>4.7</v>
      </c>
      <c r="K193" s="9">
        <v>0.4</v>
      </c>
      <c r="L193" s="9">
        <v>2</v>
      </c>
      <c r="M193" s="9">
        <v>1.4E-2</v>
      </c>
      <c r="N193" s="9">
        <v>0.04</v>
      </c>
      <c r="O193" s="9">
        <v>4.84</v>
      </c>
      <c r="P193" s="9">
        <v>0.1</v>
      </c>
      <c r="Q193" s="9">
        <v>7.0000000000000007E-2</v>
      </c>
      <c r="R193" s="9">
        <v>0.01</v>
      </c>
      <c r="S193" s="9">
        <v>13</v>
      </c>
      <c r="T193" s="9">
        <v>163</v>
      </c>
      <c r="U193" s="9">
        <v>146</v>
      </c>
      <c r="V193" s="9">
        <v>195</v>
      </c>
      <c r="W193" s="9">
        <v>11.6</v>
      </c>
      <c r="X193" s="9">
        <v>5.8</v>
      </c>
      <c r="Y193" s="9">
        <v>24.8</v>
      </c>
      <c r="Z193" s="9">
        <v>47.5</v>
      </c>
      <c r="AA193" s="9">
        <v>26.9</v>
      </c>
      <c r="AB193" s="9">
        <v>17.5</v>
      </c>
      <c r="AC193" s="9">
        <v>0.1</v>
      </c>
      <c r="AD193" s="9">
        <v>12.4</v>
      </c>
      <c r="AE193" s="9">
        <v>12.3</v>
      </c>
      <c r="AF193" s="9">
        <v>12.4</v>
      </c>
      <c r="AG193" s="9">
        <v>12.5</v>
      </c>
      <c r="AH193" s="9">
        <v>4.5</v>
      </c>
      <c r="AI193" s="9" t="s">
        <v>274</v>
      </c>
      <c r="AJ193" s="9">
        <v>2.48</v>
      </c>
      <c r="AK193" s="9">
        <v>1.2E-2</v>
      </c>
      <c r="AL193" s="9">
        <v>0.08</v>
      </c>
      <c r="AM193" s="9">
        <v>1</v>
      </c>
      <c r="AN193" s="9">
        <v>0.17</v>
      </c>
      <c r="AO193" s="9">
        <v>7.0000000000000007E-2</v>
      </c>
      <c r="AP193" s="9">
        <v>0.76</v>
      </c>
      <c r="AQ193" s="9">
        <v>52</v>
      </c>
      <c r="AR193" s="9">
        <v>48.2</v>
      </c>
      <c r="AS193" s="9">
        <v>77.900000000000006</v>
      </c>
      <c r="AT193" s="9" t="s">
        <v>277</v>
      </c>
      <c r="AU193" s="9">
        <v>7.8</v>
      </c>
      <c r="AV193" s="9">
        <v>28.2</v>
      </c>
      <c r="AW193" s="9">
        <v>5.2</v>
      </c>
      <c r="AX193" s="9">
        <v>0.8</v>
      </c>
      <c r="AY193" s="9">
        <v>0.8</v>
      </c>
      <c r="AZ193" s="9">
        <v>4.5</v>
      </c>
      <c r="BA193" s="9">
        <v>0.6</v>
      </c>
      <c r="BB193" s="9">
        <v>3</v>
      </c>
      <c r="BC193" s="9">
        <v>0.5</v>
      </c>
      <c r="BD193" s="9">
        <v>1.5</v>
      </c>
      <c r="BE193" s="9">
        <v>0.2</v>
      </c>
      <c r="BF193" s="9">
        <v>1.5</v>
      </c>
      <c r="BG193" s="9">
        <v>0.2</v>
      </c>
      <c r="BH193" s="9">
        <v>0.1</v>
      </c>
      <c r="BI193" s="9" t="s">
        <v>275</v>
      </c>
      <c r="BJ193" s="9" t="s">
        <v>274</v>
      </c>
      <c r="BK193" s="9" t="s">
        <v>276</v>
      </c>
      <c r="BL193" s="9">
        <v>1.5</v>
      </c>
      <c r="BM193" s="9">
        <v>0.15</v>
      </c>
      <c r="BN193" s="9">
        <v>17.600000000000001</v>
      </c>
      <c r="BO193" s="9">
        <v>14.4</v>
      </c>
      <c r="BP193" s="9">
        <v>1.9</v>
      </c>
      <c r="BQ193" s="9">
        <v>20</v>
      </c>
    </row>
    <row r="194" spans="1:69" x14ac:dyDescent="0.3">
      <c r="A194" s="6">
        <f t="shared" si="3"/>
        <v>188</v>
      </c>
      <c r="B194" s="10">
        <v>687222</v>
      </c>
      <c r="C194" s="10">
        <v>847230</v>
      </c>
      <c r="D194" s="10">
        <v>368</v>
      </c>
      <c r="E194" s="10">
        <v>0.5</v>
      </c>
      <c r="F194" s="8" t="s">
        <v>187</v>
      </c>
      <c r="G194" s="9">
        <v>6.5000000000000002E-2</v>
      </c>
      <c r="H194" s="9" t="s">
        <v>273</v>
      </c>
      <c r="I194" s="9">
        <v>1.7000000000000001E-2</v>
      </c>
      <c r="J194" s="9">
        <v>4.4000000000000004</v>
      </c>
      <c r="K194" s="9">
        <v>0.5</v>
      </c>
      <c r="L194" s="9">
        <v>1</v>
      </c>
      <c r="M194" s="9">
        <v>1.2999999999999999E-2</v>
      </c>
      <c r="N194" s="9">
        <v>0.04</v>
      </c>
      <c r="O194" s="9">
        <v>4.3600000000000003</v>
      </c>
      <c r="P194" s="9">
        <v>0.09</v>
      </c>
      <c r="Q194" s="9">
        <v>0.06</v>
      </c>
      <c r="R194" s="9" t="s">
        <v>277</v>
      </c>
      <c r="S194" s="9">
        <v>12.4</v>
      </c>
      <c r="T194" s="9">
        <v>149</v>
      </c>
      <c r="U194" s="9">
        <v>160</v>
      </c>
      <c r="V194" s="9">
        <v>196</v>
      </c>
      <c r="W194" s="9">
        <v>10.6</v>
      </c>
      <c r="X194" s="9">
        <v>5.2</v>
      </c>
      <c r="Y194" s="9">
        <v>21.3</v>
      </c>
      <c r="Z194" s="9">
        <v>42.7</v>
      </c>
      <c r="AA194" s="9">
        <v>22.6</v>
      </c>
      <c r="AB194" s="9">
        <v>16</v>
      </c>
      <c r="AC194" s="9">
        <v>0.1</v>
      </c>
      <c r="AD194" s="9">
        <v>11.6</v>
      </c>
      <c r="AE194" s="9">
        <v>12.5</v>
      </c>
      <c r="AF194" s="9">
        <v>10.5</v>
      </c>
      <c r="AG194" s="9">
        <v>10.4</v>
      </c>
      <c r="AH194" s="9">
        <v>4.3</v>
      </c>
      <c r="AI194" s="9">
        <v>0.1</v>
      </c>
      <c r="AJ194" s="9">
        <v>2.3199999999999998</v>
      </c>
      <c r="AK194" s="9">
        <v>1.2999999999999999E-2</v>
      </c>
      <c r="AL194" s="9">
        <v>0.1</v>
      </c>
      <c r="AM194" s="9">
        <v>0.94</v>
      </c>
      <c r="AN194" s="9">
        <v>0.2</v>
      </c>
      <c r="AO194" s="9">
        <v>0.03</v>
      </c>
      <c r="AP194" s="9">
        <v>0.77</v>
      </c>
      <c r="AQ194" s="9">
        <v>49.1</v>
      </c>
      <c r="AR194" s="9">
        <v>39.9</v>
      </c>
      <c r="AS194" s="9">
        <v>80</v>
      </c>
      <c r="AT194" s="9" t="s">
        <v>277</v>
      </c>
      <c r="AU194" s="9">
        <v>6.1</v>
      </c>
      <c r="AV194" s="9">
        <v>22</v>
      </c>
      <c r="AW194" s="9">
        <v>3.7</v>
      </c>
      <c r="AX194" s="9">
        <v>0.9</v>
      </c>
      <c r="AY194" s="9">
        <v>0.7</v>
      </c>
      <c r="AZ194" s="9">
        <v>3.6</v>
      </c>
      <c r="BA194" s="9">
        <v>0.5</v>
      </c>
      <c r="BB194" s="9">
        <v>2.5</v>
      </c>
      <c r="BC194" s="9">
        <v>0.4</v>
      </c>
      <c r="BD194" s="9">
        <v>1.3</v>
      </c>
      <c r="BE194" s="9">
        <v>0.2</v>
      </c>
      <c r="BF194" s="9">
        <v>1.3</v>
      </c>
      <c r="BG194" s="9">
        <v>0.2</v>
      </c>
      <c r="BH194" s="9">
        <v>0.1</v>
      </c>
      <c r="BI194" s="9" t="s">
        <v>275</v>
      </c>
      <c r="BJ194" s="9" t="s">
        <v>274</v>
      </c>
      <c r="BK194" s="9" t="s">
        <v>276</v>
      </c>
      <c r="BL194" s="9">
        <v>0.6</v>
      </c>
      <c r="BM194" s="9">
        <v>0.13</v>
      </c>
      <c r="BN194" s="9">
        <v>16.7</v>
      </c>
      <c r="BO194" s="9">
        <v>13.4</v>
      </c>
      <c r="BP194" s="9">
        <v>1.8</v>
      </c>
      <c r="BQ194" s="9">
        <v>30</v>
      </c>
    </row>
    <row r="195" spans="1:69" x14ac:dyDescent="0.3">
      <c r="A195" s="6">
        <f t="shared" si="3"/>
        <v>189</v>
      </c>
      <c r="B195" s="10">
        <v>687223</v>
      </c>
      <c r="C195" s="10">
        <v>847230</v>
      </c>
      <c r="D195" s="10">
        <v>368</v>
      </c>
      <c r="E195" s="10">
        <v>0.5</v>
      </c>
      <c r="F195" s="8" t="s">
        <v>188</v>
      </c>
      <c r="G195" s="9">
        <v>6.6000000000000003E-2</v>
      </c>
      <c r="H195" s="9" t="s">
        <v>273</v>
      </c>
      <c r="I195" s="9">
        <v>1.9E-2</v>
      </c>
      <c r="J195" s="9">
        <v>4.4000000000000004</v>
      </c>
      <c r="K195" s="9">
        <v>0.4</v>
      </c>
      <c r="L195" s="9">
        <v>1</v>
      </c>
      <c r="M195" s="9">
        <v>1.2E-2</v>
      </c>
      <c r="N195" s="9">
        <v>0.03</v>
      </c>
      <c r="O195" s="9">
        <v>4.6399999999999997</v>
      </c>
      <c r="P195" s="9">
        <v>0.09</v>
      </c>
      <c r="Q195" s="9">
        <v>0.06</v>
      </c>
      <c r="R195" s="9" t="s">
        <v>277</v>
      </c>
      <c r="S195" s="9">
        <v>13.2</v>
      </c>
      <c r="T195" s="9">
        <v>176</v>
      </c>
      <c r="U195" s="9">
        <v>184</v>
      </c>
      <c r="V195" s="9">
        <v>199</v>
      </c>
      <c r="W195" s="9">
        <v>12.6</v>
      </c>
      <c r="X195" s="9">
        <v>5.5</v>
      </c>
      <c r="Y195" s="9">
        <v>22</v>
      </c>
      <c r="Z195" s="9">
        <v>51.3</v>
      </c>
      <c r="AA195" s="9">
        <v>25.6</v>
      </c>
      <c r="AB195" s="9">
        <v>16.8</v>
      </c>
      <c r="AC195" s="9">
        <v>0.1</v>
      </c>
      <c r="AD195" s="9">
        <v>14.6</v>
      </c>
      <c r="AE195" s="9">
        <v>12.4</v>
      </c>
      <c r="AF195" s="9">
        <v>12</v>
      </c>
      <c r="AG195" s="9">
        <v>11.3</v>
      </c>
      <c r="AH195" s="9">
        <v>5.0999999999999996</v>
      </c>
      <c r="AI195" s="9">
        <v>0.1</v>
      </c>
      <c r="AJ195" s="9">
        <v>2.94</v>
      </c>
      <c r="AK195" s="9">
        <v>1.2E-2</v>
      </c>
      <c r="AL195" s="9">
        <v>0.08</v>
      </c>
      <c r="AM195" s="9">
        <v>0.96</v>
      </c>
      <c r="AN195" s="9">
        <v>0.23</v>
      </c>
      <c r="AO195" s="9">
        <v>7.0000000000000007E-2</v>
      </c>
      <c r="AP195" s="9">
        <v>0.81</v>
      </c>
      <c r="AQ195" s="9">
        <v>47</v>
      </c>
      <c r="AR195" s="9">
        <v>40.6</v>
      </c>
      <c r="AS195" s="9">
        <v>75.7</v>
      </c>
      <c r="AT195" s="9">
        <v>0.01</v>
      </c>
      <c r="AU195" s="9">
        <v>6.6</v>
      </c>
      <c r="AV195" s="9">
        <v>23.5</v>
      </c>
      <c r="AW195" s="9">
        <v>3.7</v>
      </c>
      <c r="AX195" s="9">
        <v>1.2</v>
      </c>
      <c r="AY195" s="9">
        <v>0.7</v>
      </c>
      <c r="AZ195" s="9">
        <v>3.9</v>
      </c>
      <c r="BA195" s="9">
        <v>0.5</v>
      </c>
      <c r="BB195" s="9">
        <v>2.6</v>
      </c>
      <c r="BC195" s="9">
        <v>0.4</v>
      </c>
      <c r="BD195" s="9">
        <v>1.4</v>
      </c>
      <c r="BE195" s="9">
        <v>0.2</v>
      </c>
      <c r="BF195" s="9">
        <v>1.4</v>
      </c>
      <c r="BG195" s="9">
        <v>0.2</v>
      </c>
      <c r="BH195" s="9">
        <v>0.1</v>
      </c>
      <c r="BI195" s="9" t="s">
        <v>275</v>
      </c>
      <c r="BJ195" s="9" t="s">
        <v>274</v>
      </c>
      <c r="BK195" s="9" t="s">
        <v>276</v>
      </c>
      <c r="BL195" s="9" t="s">
        <v>279</v>
      </c>
      <c r="BM195" s="9">
        <v>0.14000000000000001</v>
      </c>
      <c r="BN195" s="9">
        <v>18.7</v>
      </c>
      <c r="BO195" s="9">
        <v>14.2</v>
      </c>
      <c r="BP195" s="9">
        <v>2</v>
      </c>
      <c r="BQ195" s="9" t="s">
        <v>281</v>
      </c>
    </row>
    <row r="196" spans="1:69" x14ac:dyDescent="0.3">
      <c r="A196" s="6">
        <f t="shared" si="3"/>
        <v>190</v>
      </c>
      <c r="B196" s="10">
        <v>687224</v>
      </c>
      <c r="C196" s="10">
        <v>847230</v>
      </c>
      <c r="D196" s="10">
        <v>368</v>
      </c>
      <c r="E196" s="10">
        <v>0.5</v>
      </c>
      <c r="F196" s="8" t="s">
        <v>189</v>
      </c>
      <c r="G196" s="9">
        <v>5.3999999999999999E-2</v>
      </c>
      <c r="H196" s="9" t="s">
        <v>273</v>
      </c>
      <c r="I196" s="9">
        <v>0.01</v>
      </c>
      <c r="J196" s="9">
        <v>2.2000000000000002</v>
      </c>
      <c r="K196" s="9">
        <v>0.2</v>
      </c>
      <c r="L196" s="9">
        <v>2</v>
      </c>
      <c r="M196" s="9">
        <v>1.4999999999999999E-2</v>
      </c>
      <c r="N196" s="9">
        <v>0.02</v>
      </c>
      <c r="O196" s="9">
        <v>2.5099999999999998</v>
      </c>
      <c r="P196" s="9">
        <v>0.08</v>
      </c>
      <c r="Q196" s="9">
        <v>0.02</v>
      </c>
      <c r="R196" s="9">
        <v>0.01</v>
      </c>
      <c r="S196" s="9">
        <v>6.8</v>
      </c>
      <c r="T196" s="9">
        <v>73</v>
      </c>
      <c r="U196" s="9">
        <v>115</v>
      </c>
      <c r="V196" s="9">
        <v>109</v>
      </c>
      <c r="W196" s="9">
        <v>5.51</v>
      </c>
      <c r="X196" s="9">
        <v>3.3</v>
      </c>
      <c r="Y196" s="9">
        <v>12.6</v>
      </c>
      <c r="Z196" s="9">
        <v>26.6</v>
      </c>
      <c r="AA196" s="9">
        <v>8.3000000000000007</v>
      </c>
      <c r="AB196" s="9">
        <v>8.11</v>
      </c>
      <c r="AC196" s="9" t="s">
        <v>274</v>
      </c>
      <c r="AD196" s="9">
        <v>7.6</v>
      </c>
      <c r="AE196" s="9">
        <v>7</v>
      </c>
      <c r="AF196" s="9">
        <v>14.1</v>
      </c>
      <c r="AG196" s="9">
        <v>5.55</v>
      </c>
      <c r="AH196" s="9">
        <v>5</v>
      </c>
      <c r="AI196" s="9">
        <v>0.2</v>
      </c>
      <c r="AJ196" s="9">
        <v>2.11</v>
      </c>
      <c r="AK196" s="9">
        <v>1.0999999999999999E-2</v>
      </c>
      <c r="AL196" s="9">
        <v>0.03</v>
      </c>
      <c r="AM196" s="9">
        <v>0.47</v>
      </c>
      <c r="AN196" s="9">
        <v>0.19</v>
      </c>
      <c r="AO196" s="9">
        <v>0.04</v>
      </c>
      <c r="AP196" s="9">
        <v>0.4</v>
      </c>
      <c r="AQ196" s="9">
        <v>50.7</v>
      </c>
      <c r="AR196" s="9">
        <v>26.5</v>
      </c>
      <c r="AS196" s="9">
        <v>51.2</v>
      </c>
      <c r="AT196" s="9" t="s">
        <v>277</v>
      </c>
      <c r="AU196" s="9">
        <v>4.3</v>
      </c>
      <c r="AV196" s="9">
        <v>13.7</v>
      </c>
      <c r="AW196" s="9">
        <v>2.7</v>
      </c>
      <c r="AX196" s="9">
        <v>0.2</v>
      </c>
      <c r="AY196" s="9">
        <v>0.4</v>
      </c>
      <c r="AZ196" s="9">
        <v>2.1</v>
      </c>
      <c r="BA196" s="9">
        <v>0.3</v>
      </c>
      <c r="BB196" s="9">
        <v>1.4</v>
      </c>
      <c r="BC196" s="9">
        <v>0.2</v>
      </c>
      <c r="BD196" s="9">
        <v>0.7</v>
      </c>
      <c r="BE196" s="9">
        <v>0.1</v>
      </c>
      <c r="BF196" s="9">
        <v>0.7</v>
      </c>
      <c r="BG196" s="9" t="s">
        <v>274</v>
      </c>
      <c r="BH196" s="9">
        <v>0.2</v>
      </c>
      <c r="BI196" s="9" t="s">
        <v>275</v>
      </c>
      <c r="BJ196" s="9">
        <v>0.4</v>
      </c>
      <c r="BK196" s="9" t="s">
        <v>276</v>
      </c>
      <c r="BL196" s="9" t="s">
        <v>279</v>
      </c>
      <c r="BM196" s="9">
        <v>7.0000000000000007E-2</v>
      </c>
      <c r="BN196" s="9">
        <v>9.1</v>
      </c>
      <c r="BO196" s="9">
        <v>6.2</v>
      </c>
      <c r="BP196" s="9">
        <v>1</v>
      </c>
      <c r="BQ196" s="9">
        <v>30</v>
      </c>
    </row>
    <row r="197" spans="1:69" x14ac:dyDescent="0.3">
      <c r="A197" s="6">
        <f t="shared" si="3"/>
        <v>191</v>
      </c>
      <c r="B197" s="10">
        <v>687225</v>
      </c>
      <c r="C197" s="10">
        <v>847230</v>
      </c>
      <c r="D197" s="10">
        <v>368</v>
      </c>
      <c r="E197" s="10">
        <v>0.5</v>
      </c>
      <c r="F197" s="8" t="s">
        <v>190</v>
      </c>
      <c r="G197" s="9">
        <v>7.1999999999999995E-2</v>
      </c>
      <c r="H197" s="9" t="s">
        <v>273</v>
      </c>
      <c r="I197" s="9">
        <v>1.4E-2</v>
      </c>
      <c r="J197" s="9">
        <v>3.8</v>
      </c>
      <c r="K197" s="9">
        <v>0.4</v>
      </c>
      <c r="L197" s="9">
        <v>1</v>
      </c>
      <c r="M197" s="9">
        <v>1.4E-2</v>
      </c>
      <c r="N197" s="9">
        <v>0.03</v>
      </c>
      <c r="O197" s="9">
        <v>4.0999999999999996</v>
      </c>
      <c r="P197" s="9">
        <v>0.09</v>
      </c>
      <c r="Q197" s="9">
        <v>0.05</v>
      </c>
      <c r="R197" s="9">
        <v>0.01</v>
      </c>
      <c r="S197" s="9">
        <v>11.4</v>
      </c>
      <c r="T197" s="9">
        <v>148</v>
      </c>
      <c r="U197" s="9">
        <v>168</v>
      </c>
      <c r="V197" s="9">
        <v>234</v>
      </c>
      <c r="W197" s="9">
        <v>10.7</v>
      </c>
      <c r="X197" s="9">
        <v>5.6</v>
      </c>
      <c r="Y197" s="9">
        <v>19.7</v>
      </c>
      <c r="Z197" s="9">
        <v>45.9</v>
      </c>
      <c r="AA197" s="9">
        <v>13.8</v>
      </c>
      <c r="AB197" s="9">
        <v>14.8</v>
      </c>
      <c r="AC197" s="9" t="s">
        <v>274</v>
      </c>
      <c r="AD197" s="9">
        <v>12.6</v>
      </c>
      <c r="AE197" s="9">
        <v>11.4</v>
      </c>
      <c r="AF197" s="9">
        <v>9.6</v>
      </c>
      <c r="AG197" s="9">
        <v>10.6</v>
      </c>
      <c r="AH197" s="9">
        <v>4.8</v>
      </c>
      <c r="AI197" s="9">
        <v>0.1</v>
      </c>
      <c r="AJ197" s="9">
        <v>3.09</v>
      </c>
      <c r="AK197" s="9">
        <v>1.7999999999999999E-2</v>
      </c>
      <c r="AL197" s="9">
        <v>0.09</v>
      </c>
      <c r="AM197" s="9">
        <v>0.86</v>
      </c>
      <c r="AN197" s="9">
        <v>0.22</v>
      </c>
      <c r="AO197" s="9">
        <v>0.02</v>
      </c>
      <c r="AP197" s="9">
        <v>0.68</v>
      </c>
      <c r="AQ197" s="9">
        <v>61.9</v>
      </c>
      <c r="AR197" s="9">
        <v>33.6</v>
      </c>
      <c r="AS197" s="9">
        <v>73.2</v>
      </c>
      <c r="AT197" s="9" t="s">
        <v>277</v>
      </c>
      <c r="AU197" s="9">
        <v>6.3</v>
      </c>
      <c r="AV197" s="9">
        <v>21.8</v>
      </c>
      <c r="AW197" s="9">
        <v>4.0999999999999996</v>
      </c>
      <c r="AX197" s="9">
        <v>0.2</v>
      </c>
      <c r="AY197" s="9">
        <v>0.7</v>
      </c>
      <c r="AZ197" s="9">
        <v>3.5</v>
      </c>
      <c r="BA197" s="9">
        <v>0.5</v>
      </c>
      <c r="BB197" s="9">
        <v>2.4</v>
      </c>
      <c r="BC197" s="9">
        <v>0.4</v>
      </c>
      <c r="BD197" s="9">
        <v>1.4</v>
      </c>
      <c r="BE197" s="9">
        <v>0.2</v>
      </c>
      <c r="BF197" s="9">
        <v>1.3</v>
      </c>
      <c r="BG197" s="9">
        <v>0.2</v>
      </c>
      <c r="BH197" s="9">
        <v>0.1</v>
      </c>
      <c r="BI197" s="9" t="s">
        <v>275</v>
      </c>
      <c r="BJ197" s="9">
        <v>0.1</v>
      </c>
      <c r="BK197" s="9" t="s">
        <v>276</v>
      </c>
      <c r="BL197" s="9" t="s">
        <v>279</v>
      </c>
      <c r="BM197" s="9">
        <v>0.15</v>
      </c>
      <c r="BN197" s="9">
        <v>16.5</v>
      </c>
      <c r="BO197" s="9">
        <v>12.4</v>
      </c>
      <c r="BP197" s="9">
        <v>2</v>
      </c>
      <c r="BQ197" s="9">
        <v>30</v>
      </c>
    </row>
    <row r="198" spans="1:69" x14ac:dyDescent="0.3">
      <c r="A198" s="6">
        <f t="shared" si="3"/>
        <v>192</v>
      </c>
      <c r="B198" s="10">
        <v>687227</v>
      </c>
      <c r="C198" s="10">
        <v>847230</v>
      </c>
      <c r="D198" s="10">
        <v>368</v>
      </c>
      <c r="E198" s="10">
        <v>0.5</v>
      </c>
      <c r="F198" s="8" t="s">
        <v>191</v>
      </c>
      <c r="G198" s="9">
        <v>6.3E-2</v>
      </c>
      <c r="H198" s="9" t="s">
        <v>273</v>
      </c>
      <c r="I198" s="9">
        <v>1.7999999999999999E-2</v>
      </c>
      <c r="J198" s="9">
        <v>4.2</v>
      </c>
      <c r="K198" s="9">
        <v>0.4</v>
      </c>
      <c r="L198" s="9">
        <v>2</v>
      </c>
      <c r="M198" s="9">
        <v>1.6E-2</v>
      </c>
      <c r="N198" s="9">
        <v>0.04</v>
      </c>
      <c r="O198" s="9">
        <v>4.6399999999999997</v>
      </c>
      <c r="P198" s="9">
        <v>0.09</v>
      </c>
      <c r="Q198" s="9">
        <v>0.06</v>
      </c>
      <c r="R198" s="9">
        <v>0.01</v>
      </c>
      <c r="S198" s="9">
        <v>13.8</v>
      </c>
      <c r="T198" s="9">
        <v>173</v>
      </c>
      <c r="U198" s="9">
        <v>209</v>
      </c>
      <c r="V198" s="9">
        <v>189</v>
      </c>
      <c r="W198" s="9">
        <v>12.5</v>
      </c>
      <c r="X198" s="9">
        <v>6</v>
      </c>
      <c r="Y198" s="9">
        <v>22.4</v>
      </c>
      <c r="Z198" s="9">
        <v>48.9</v>
      </c>
      <c r="AA198" s="9">
        <v>13.7</v>
      </c>
      <c r="AB198" s="9">
        <v>16.2</v>
      </c>
      <c r="AC198" s="9" t="s">
        <v>274</v>
      </c>
      <c r="AD198" s="9">
        <v>15.3</v>
      </c>
      <c r="AE198" s="9">
        <v>12.5</v>
      </c>
      <c r="AF198" s="9">
        <v>9.8000000000000007</v>
      </c>
      <c r="AG198" s="9">
        <v>10.6</v>
      </c>
      <c r="AH198" s="9">
        <v>6.1</v>
      </c>
      <c r="AI198" s="9">
        <v>0.1</v>
      </c>
      <c r="AJ198" s="9">
        <v>3.4</v>
      </c>
      <c r="AK198" s="9">
        <v>1.4E-2</v>
      </c>
      <c r="AL198" s="9">
        <v>0.09</v>
      </c>
      <c r="AM198" s="9">
        <v>0.9</v>
      </c>
      <c r="AN198" s="9">
        <v>0.27</v>
      </c>
      <c r="AO198" s="9">
        <v>0.08</v>
      </c>
      <c r="AP198" s="9">
        <v>0.77</v>
      </c>
      <c r="AQ198" s="9">
        <v>60.3</v>
      </c>
      <c r="AR198" s="9">
        <v>34.5</v>
      </c>
      <c r="AS198" s="9">
        <v>69.8</v>
      </c>
      <c r="AT198" s="9" t="s">
        <v>277</v>
      </c>
      <c r="AU198" s="9">
        <v>6.5</v>
      </c>
      <c r="AV198" s="9">
        <v>21.8</v>
      </c>
      <c r="AW198" s="9">
        <v>3.9</v>
      </c>
      <c r="AX198" s="9">
        <v>0.3</v>
      </c>
      <c r="AY198" s="9">
        <v>0.7</v>
      </c>
      <c r="AZ198" s="9">
        <v>3.7</v>
      </c>
      <c r="BA198" s="9">
        <v>0.5</v>
      </c>
      <c r="BB198" s="9">
        <v>2.7</v>
      </c>
      <c r="BC198" s="9">
        <v>0.4</v>
      </c>
      <c r="BD198" s="9">
        <v>1.4</v>
      </c>
      <c r="BE198" s="9">
        <v>0.2</v>
      </c>
      <c r="BF198" s="9">
        <v>1.4</v>
      </c>
      <c r="BG198" s="9">
        <v>0.2</v>
      </c>
      <c r="BH198" s="9">
        <v>0.2</v>
      </c>
      <c r="BI198" s="9" t="s">
        <v>275</v>
      </c>
      <c r="BJ198" s="9" t="s">
        <v>274</v>
      </c>
      <c r="BK198" s="9" t="s">
        <v>276</v>
      </c>
      <c r="BL198" s="9" t="s">
        <v>279</v>
      </c>
      <c r="BM198" s="9">
        <v>0.15</v>
      </c>
      <c r="BN198" s="9">
        <v>17.8</v>
      </c>
      <c r="BO198" s="9">
        <v>13.5</v>
      </c>
      <c r="BP198" s="9">
        <v>2.4</v>
      </c>
      <c r="BQ198" s="9">
        <v>90</v>
      </c>
    </row>
    <row r="199" spans="1:69" x14ac:dyDescent="0.3">
      <c r="A199" s="6">
        <f t="shared" si="3"/>
        <v>193</v>
      </c>
      <c r="B199" s="10">
        <v>687228</v>
      </c>
      <c r="C199" s="10">
        <v>847230</v>
      </c>
      <c r="D199" s="10">
        <v>368</v>
      </c>
      <c r="E199" s="10">
        <v>0.5</v>
      </c>
      <c r="F199" s="8" t="s">
        <v>199</v>
      </c>
      <c r="G199" s="9">
        <v>9.9000000000000005E-2</v>
      </c>
      <c r="H199" s="9">
        <v>3</v>
      </c>
      <c r="I199" s="9">
        <v>3.9E-2</v>
      </c>
      <c r="J199" s="9">
        <v>11.8</v>
      </c>
      <c r="K199" s="9">
        <v>0.2</v>
      </c>
      <c r="L199" s="9">
        <v>23</v>
      </c>
      <c r="M199" s="9">
        <v>0.22900000000000001</v>
      </c>
      <c r="N199" s="9">
        <v>2.95</v>
      </c>
      <c r="O199" s="9">
        <v>2.93</v>
      </c>
      <c r="P199" s="9">
        <v>0.37</v>
      </c>
      <c r="Q199" s="9">
        <v>5.58</v>
      </c>
      <c r="R199" s="9">
        <v>2.1</v>
      </c>
      <c r="S199" s="9">
        <v>9.6</v>
      </c>
      <c r="T199" s="9">
        <v>94</v>
      </c>
      <c r="U199" s="9">
        <v>212</v>
      </c>
      <c r="V199" s="9">
        <v>925</v>
      </c>
      <c r="W199" s="9">
        <v>7.91</v>
      </c>
      <c r="X199" s="9">
        <v>53.7</v>
      </c>
      <c r="Y199" s="9">
        <v>1340</v>
      </c>
      <c r="Z199" s="9" t="s">
        <v>280</v>
      </c>
      <c r="AA199" s="9">
        <v>4770</v>
      </c>
      <c r="AB199" s="9">
        <v>8.25</v>
      </c>
      <c r="AC199" s="9">
        <v>0.1</v>
      </c>
      <c r="AD199" s="9">
        <v>303</v>
      </c>
      <c r="AE199" s="9">
        <v>16.7</v>
      </c>
      <c r="AF199" s="9">
        <v>81.099999999999994</v>
      </c>
      <c r="AG199" s="9">
        <v>7.43</v>
      </c>
      <c r="AH199" s="9">
        <v>5</v>
      </c>
      <c r="AI199" s="9" t="s">
        <v>274</v>
      </c>
      <c r="AJ199" s="9">
        <v>224</v>
      </c>
      <c r="AK199" s="9">
        <v>39.700000000000003</v>
      </c>
      <c r="AL199" s="9">
        <v>1.1299999999999999</v>
      </c>
      <c r="AM199" s="9">
        <v>4.83</v>
      </c>
      <c r="AN199" s="9">
        <v>47.1</v>
      </c>
      <c r="AO199" s="9">
        <v>2.16</v>
      </c>
      <c r="AP199" s="9">
        <v>2.25</v>
      </c>
      <c r="AQ199" s="9">
        <v>4.0999999999999996</v>
      </c>
      <c r="AR199" s="9">
        <v>9.1999999999999993</v>
      </c>
      <c r="AS199" s="9">
        <v>20.8</v>
      </c>
      <c r="AT199" s="9">
        <v>25.8</v>
      </c>
      <c r="AU199" s="9">
        <v>2.2000000000000002</v>
      </c>
      <c r="AV199" s="9">
        <v>8.3000000000000007</v>
      </c>
      <c r="AW199" s="9">
        <v>1.8</v>
      </c>
      <c r="AX199" s="9">
        <v>17.8</v>
      </c>
      <c r="AY199" s="9">
        <v>0.4</v>
      </c>
      <c r="AZ199" s="9">
        <v>1.7</v>
      </c>
      <c r="BA199" s="9">
        <v>0.3</v>
      </c>
      <c r="BB199" s="9">
        <v>1.5</v>
      </c>
      <c r="BC199" s="9">
        <v>0.3</v>
      </c>
      <c r="BD199" s="9">
        <v>1</v>
      </c>
      <c r="BE199" s="9">
        <v>0.1</v>
      </c>
      <c r="BF199" s="9">
        <v>0.8</v>
      </c>
      <c r="BG199" s="9">
        <v>0.1</v>
      </c>
      <c r="BH199" s="9">
        <v>0.1</v>
      </c>
      <c r="BI199" s="9" t="s">
        <v>275</v>
      </c>
      <c r="BJ199" s="9">
        <v>3.9</v>
      </c>
      <c r="BK199" s="9">
        <v>0.11600000000000001</v>
      </c>
      <c r="BL199" s="9" t="s">
        <v>280</v>
      </c>
      <c r="BM199" s="9">
        <v>1.81</v>
      </c>
      <c r="BN199" s="9">
        <v>2530</v>
      </c>
      <c r="BO199" s="9">
        <v>1.8</v>
      </c>
      <c r="BP199" s="9">
        <v>1.1000000000000001</v>
      </c>
      <c r="BQ199" s="9">
        <v>1740</v>
      </c>
    </row>
    <row r="200" spans="1:69" x14ac:dyDescent="0.3">
      <c r="A200" s="6">
        <f t="shared" si="3"/>
        <v>194</v>
      </c>
      <c r="B200" s="10">
        <v>687229</v>
      </c>
      <c r="C200" s="10">
        <v>847230</v>
      </c>
      <c r="D200" s="10">
        <v>368</v>
      </c>
      <c r="E200" s="10">
        <v>0.5</v>
      </c>
      <c r="F200" s="8" t="s">
        <v>192</v>
      </c>
      <c r="G200" s="9">
        <v>7.3999999999999996E-2</v>
      </c>
      <c r="H200" s="9" t="s">
        <v>273</v>
      </c>
      <c r="I200" s="9">
        <v>2.5000000000000001E-2</v>
      </c>
      <c r="J200" s="9">
        <v>4</v>
      </c>
      <c r="K200" s="9">
        <v>0.4</v>
      </c>
      <c r="L200" s="9">
        <v>3</v>
      </c>
      <c r="M200" s="9">
        <v>1.9E-2</v>
      </c>
      <c r="N200" s="9">
        <v>0.04</v>
      </c>
      <c r="O200" s="9">
        <v>4.5599999999999996</v>
      </c>
      <c r="P200" s="9">
        <v>0.1</v>
      </c>
      <c r="Q200" s="9">
        <v>0.06</v>
      </c>
      <c r="R200" s="9">
        <v>0.02</v>
      </c>
      <c r="S200" s="9">
        <v>13.6</v>
      </c>
      <c r="T200" s="9">
        <v>193</v>
      </c>
      <c r="U200" s="9">
        <v>307</v>
      </c>
      <c r="V200" s="9">
        <v>191</v>
      </c>
      <c r="W200" s="9">
        <v>13.5</v>
      </c>
      <c r="X200" s="9">
        <v>6.3</v>
      </c>
      <c r="Y200" s="9">
        <v>27.2</v>
      </c>
      <c r="Z200" s="9">
        <v>82.9</v>
      </c>
      <c r="AA200" s="9">
        <v>25.3</v>
      </c>
      <c r="AB200" s="9">
        <v>15.1</v>
      </c>
      <c r="AC200" s="9" t="s">
        <v>274</v>
      </c>
      <c r="AD200" s="9">
        <v>22.7</v>
      </c>
      <c r="AE200" s="9">
        <v>11.5</v>
      </c>
      <c r="AF200" s="9">
        <v>8.8000000000000007</v>
      </c>
      <c r="AG200" s="9">
        <v>8.89</v>
      </c>
      <c r="AH200" s="9">
        <v>6.3</v>
      </c>
      <c r="AI200" s="9">
        <v>0.2</v>
      </c>
      <c r="AJ200" s="9">
        <v>4.6500000000000004</v>
      </c>
      <c r="AK200" s="9">
        <v>0.2</v>
      </c>
      <c r="AL200" s="9">
        <v>0.09</v>
      </c>
      <c r="AM200" s="9">
        <v>0.8</v>
      </c>
      <c r="AN200" s="9">
        <v>0.51</v>
      </c>
      <c r="AO200" s="9">
        <v>0.12</v>
      </c>
      <c r="AP200" s="9">
        <v>0.61</v>
      </c>
      <c r="AQ200" s="9">
        <v>61.1</v>
      </c>
      <c r="AR200" s="9">
        <v>25.9</v>
      </c>
      <c r="AS200" s="9">
        <v>57</v>
      </c>
      <c r="AT200" s="9">
        <v>7.0000000000000007E-2</v>
      </c>
      <c r="AU200" s="9">
        <v>5</v>
      </c>
      <c r="AV200" s="9">
        <v>17.100000000000001</v>
      </c>
      <c r="AW200" s="9">
        <v>3.6</v>
      </c>
      <c r="AX200" s="9">
        <v>0.6</v>
      </c>
      <c r="AY200" s="9">
        <v>0.6</v>
      </c>
      <c r="AZ200" s="9">
        <v>3</v>
      </c>
      <c r="BA200" s="9">
        <v>0.4</v>
      </c>
      <c r="BB200" s="9">
        <v>2.2000000000000002</v>
      </c>
      <c r="BC200" s="9">
        <v>0.4</v>
      </c>
      <c r="BD200" s="9">
        <v>1.2</v>
      </c>
      <c r="BE200" s="9">
        <v>0.2</v>
      </c>
      <c r="BF200" s="9">
        <v>1.2</v>
      </c>
      <c r="BG200" s="9">
        <v>0.2</v>
      </c>
      <c r="BH200" s="9">
        <v>0.2</v>
      </c>
      <c r="BI200" s="9" t="s">
        <v>275</v>
      </c>
      <c r="BJ200" s="9">
        <v>0.1</v>
      </c>
      <c r="BK200" s="9" t="s">
        <v>276</v>
      </c>
      <c r="BL200" s="9">
        <v>404</v>
      </c>
      <c r="BM200" s="9">
        <v>0.13</v>
      </c>
      <c r="BN200" s="9">
        <v>25.5</v>
      </c>
      <c r="BO200" s="9">
        <v>11.5</v>
      </c>
      <c r="BP200" s="9">
        <v>2.2000000000000002</v>
      </c>
      <c r="BQ200" s="9">
        <v>70</v>
      </c>
    </row>
    <row r="201" spans="1:69" x14ac:dyDescent="0.3">
      <c r="A201" s="6">
        <f t="shared" si="3"/>
        <v>195</v>
      </c>
      <c r="B201" s="10">
        <v>687230</v>
      </c>
      <c r="C201" s="10">
        <v>847230</v>
      </c>
      <c r="D201" s="10">
        <v>368</v>
      </c>
      <c r="E201" s="10">
        <v>0.5</v>
      </c>
      <c r="F201" s="8" t="s">
        <v>193</v>
      </c>
      <c r="G201" s="9">
        <v>7.3999999999999996E-2</v>
      </c>
      <c r="H201" s="9" t="s">
        <v>273</v>
      </c>
      <c r="I201" s="9">
        <v>2.1999999999999999E-2</v>
      </c>
      <c r="J201" s="9">
        <v>4.5999999999999996</v>
      </c>
      <c r="K201" s="9">
        <v>0.5</v>
      </c>
      <c r="L201" s="9">
        <v>2</v>
      </c>
      <c r="M201" s="9">
        <v>1.6E-2</v>
      </c>
      <c r="N201" s="9">
        <v>0.05</v>
      </c>
      <c r="O201" s="9">
        <v>5.07</v>
      </c>
      <c r="P201" s="9">
        <v>0.1</v>
      </c>
      <c r="Q201" s="9">
        <v>7.0000000000000007E-2</v>
      </c>
      <c r="R201" s="9">
        <v>0.01</v>
      </c>
      <c r="S201" s="9">
        <v>13.7</v>
      </c>
      <c r="T201" s="9">
        <v>196</v>
      </c>
      <c r="U201" s="9">
        <v>252</v>
      </c>
      <c r="V201" s="9">
        <v>201</v>
      </c>
      <c r="W201" s="9">
        <v>13.9</v>
      </c>
      <c r="X201" s="9">
        <v>6.7</v>
      </c>
      <c r="Y201" s="9">
        <v>24.8</v>
      </c>
      <c r="Z201" s="9">
        <v>62.3</v>
      </c>
      <c r="AA201" s="9">
        <v>16.600000000000001</v>
      </c>
      <c r="AB201" s="9">
        <v>18.100000000000001</v>
      </c>
      <c r="AC201" s="9" t="s">
        <v>274</v>
      </c>
      <c r="AD201" s="9">
        <v>17.600000000000001</v>
      </c>
      <c r="AE201" s="9">
        <v>14.6</v>
      </c>
      <c r="AF201" s="9">
        <v>14</v>
      </c>
      <c r="AG201" s="9">
        <v>11.2</v>
      </c>
      <c r="AH201" s="9">
        <v>6.3</v>
      </c>
      <c r="AI201" s="9">
        <v>0.2</v>
      </c>
      <c r="AJ201" s="9">
        <v>3.81</v>
      </c>
      <c r="AK201" s="9">
        <v>4.2999999999999997E-2</v>
      </c>
      <c r="AL201" s="9">
        <v>0.09</v>
      </c>
      <c r="AM201" s="9">
        <v>0.98</v>
      </c>
      <c r="AN201" s="9">
        <v>0.3</v>
      </c>
      <c r="AO201" s="9">
        <v>0.08</v>
      </c>
      <c r="AP201" s="9">
        <v>0.83</v>
      </c>
      <c r="AQ201" s="9">
        <v>66.8</v>
      </c>
      <c r="AR201" s="9">
        <v>35.700000000000003</v>
      </c>
      <c r="AS201" s="9">
        <v>74.400000000000006</v>
      </c>
      <c r="AT201" s="9" t="s">
        <v>277</v>
      </c>
      <c r="AU201" s="9">
        <v>6.8</v>
      </c>
      <c r="AV201" s="9">
        <v>23.9</v>
      </c>
      <c r="AW201" s="9">
        <v>4.0999999999999996</v>
      </c>
      <c r="AX201" s="9">
        <v>0.5</v>
      </c>
      <c r="AY201" s="9">
        <v>0.8</v>
      </c>
      <c r="AZ201" s="9">
        <v>3.7</v>
      </c>
      <c r="BA201" s="9">
        <v>0.5</v>
      </c>
      <c r="BB201" s="9">
        <v>2.9</v>
      </c>
      <c r="BC201" s="9">
        <v>0.5</v>
      </c>
      <c r="BD201" s="9">
        <v>1.4</v>
      </c>
      <c r="BE201" s="9">
        <v>0.2</v>
      </c>
      <c r="BF201" s="9">
        <v>1.4</v>
      </c>
      <c r="BG201" s="9">
        <v>0.2</v>
      </c>
      <c r="BH201" s="9">
        <v>0.2</v>
      </c>
      <c r="BI201" s="9" t="s">
        <v>275</v>
      </c>
      <c r="BJ201" s="9">
        <v>0.1</v>
      </c>
      <c r="BK201" s="9" t="s">
        <v>276</v>
      </c>
      <c r="BL201" s="9">
        <v>24.7</v>
      </c>
      <c r="BM201" s="9">
        <v>0.16</v>
      </c>
      <c r="BN201" s="9">
        <v>22.3</v>
      </c>
      <c r="BO201" s="9">
        <v>14.3</v>
      </c>
      <c r="BP201" s="9">
        <v>2.5</v>
      </c>
      <c r="BQ201" s="9">
        <v>40</v>
      </c>
    </row>
    <row r="202" spans="1:69" x14ac:dyDescent="0.3">
      <c r="A202" s="6">
        <f t="shared" si="3"/>
        <v>196</v>
      </c>
      <c r="B202" s="10">
        <v>687232</v>
      </c>
      <c r="C202" s="10">
        <v>847230</v>
      </c>
      <c r="D202" s="10">
        <v>368</v>
      </c>
      <c r="E202" s="10">
        <v>0.5</v>
      </c>
      <c r="F202" s="8" t="s">
        <v>194</v>
      </c>
      <c r="G202" s="9">
        <v>5.8000000000000003E-2</v>
      </c>
      <c r="H202" s="9" t="s">
        <v>273</v>
      </c>
      <c r="I202" s="9">
        <v>3.1E-2</v>
      </c>
      <c r="J202" s="9">
        <v>3.2</v>
      </c>
      <c r="K202" s="9">
        <v>0.4</v>
      </c>
      <c r="L202" s="9">
        <v>3</v>
      </c>
      <c r="M202" s="9">
        <v>1.4E-2</v>
      </c>
      <c r="N202" s="9">
        <v>0.03</v>
      </c>
      <c r="O202" s="9">
        <v>3.93</v>
      </c>
      <c r="P202" s="9">
        <v>0.08</v>
      </c>
      <c r="Q202" s="9">
        <v>0.05</v>
      </c>
      <c r="R202" s="9">
        <v>0.01</v>
      </c>
      <c r="S202" s="9">
        <v>13.2</v>
      </c>
      <c r="T202" s="9">
        <v>193</v>
      </c>
      <c r="U202" s="9">
        <v>461</v>
      </c>
      <c r="V202" s="9">
        <v>218</v>
      </c>
      <c r="W202" s="9">
        <v>14</v>
      </c>
      <c r="X202" s="9">
        <v>6.1</v>
      </c>
      <c r="Y202" s="9">
        <v>22.4</v>
      </c>
      <c r="Z202" s="9">
        <v>47.1</v>
      </c>
      <c r="AA202" s="9">
        <v>14.3</v>
      </c>
      <c r="AB202" s="9">
        <v>14</v>
      </c>
      <c r="AC202" s="9" t="s">
        <v>274</v>
      </c>
      <c r="AD202" s="9">
        <v>32.299999999999997</v>
      </c>
      <c r="AE202" s="9">
        <v>9.6999999999999993</v>
      </c>
      <c r="AF202" s="9">
        <v>6.8</v>
      </c>
      <c r="AG202" s="9">
        <v>9.33</v>
      </c>
      <c r="AH202" s="9">
        <v>5.7</v>
      </c>
      <c r="AI202" s="9">
        <v>0.2</v>
      </c>
      <c r="AJ202" s="9">
        <v>3.79</v>
      </c>
      <c r="AK202" s="9">
        <v>0.125</v>
      </c>
      <c r="AL202" s="9">
        <v>0.08</v>
      </c>
      <c r="AM202" s="9">
        <v>0.69</v>
      </c>
      <c r="AN202" s="9">
        <v>0.37</v>
      </c>
      <c r="AO202" s="9">
        <v>0.15</v>
      </c>
      <c r="AP202" s="9">
        <v>0.61</v>
      </c>
      <c r="AQ202" s="9">
        <v>51.1</v>
      </c>
      <c r="AR202" s="9">
        <v>23.8</v>
      </c>
      <c r="AS202" s="9">
        <v>58.3</v>
      </c>
      <c r="AT202" s="9" t="s">
        <v>277</v>
      </c>
      <c r="AU202" s="9">
        <v>4.9000000000000004</v>
      </c>
      <c r="AV202" s="9">
        <v>17.2</v>
      </c>
      <c r="AW202" s="9">
        <v>3.4</v>
      </c>
      <c r="AX202" s="9">
        <v>0.5</v>
      </c>
      <c r="AY202" s="9">
        <v>0.6</v>
      </c>
      <c r="AZ202" s="9">
        <v>3.1</v>
      </c>
      <c r="BA202" s="9">
        <v>0.4</v>
      </c>
      <c r="BB202" s="9">
        <v>2.2999999999999998</v>
      </c>
      <c r="BC202" s="9">
        <v>0.4</v>
      </c>
      <c r="BD202" s="9">
        <v>1.2</v>
      </c>
      <c r="BE202" s="9">
        <v>0.2</v>
      </c>
      <c r="BF202" s="9">
        <v>1.2</v>
      </c>
      <c r="BG202" s="9">
        <v>0.2</v>
      </c>
      <c r="BH202" s="9">
        <v>0.1</v>
      </c>
      <c r="BI202" s="9" t="s">
        <v>275</v>
      </c>
      <c r="BJ202" s="9" t="s">
        <v>274</v>
      </c>
      <c r="BK202" s="9" t="s">
        <v>276</v>
      </c>
      <c r="BL202" s="9" t="s">
        <v>279</v>
      </c>
      <c r="BM202" s="9">
        <v>0.11</v>
      </c>
      <c r="BN202" s="9">
        <v>17.7</v>
      </c>
      <c r="BO202" s="9">
        <v>11.5</v>
      </c>
      <c r="BP202" s="9">
        <v>2.1</v>
      </c>
      <c r="BQ202" s="9">
        <v>30</v>
      </c>
    </row>
    <row r="203" spans="1:69" x14ac:dyDescent="0.3">
      <c r="A203" s="6">
        <f t="shared" si="3"/>
        <v>197</v>
      </c>
      <c r="B203" s="10">
        <v>687234</v>
      </c>
      <c r="C203" s="10">
        <v>847230</v>
      </c>
      <c r="D203" s="10">
        <v>368</v>
      </c>
      <c r="E203" s="10">
        <v>0.5</v>
      </c>
      <c r="F203" s="8" t="s">
        <v>195</v>
      </c>
      <c r="G203" s="9">
        <v>6.4000000000000001E-2</v>
      </c>
      <c r="H203" s="9" t="s">
        <v>273</v>
      </c>
      <c r="I203" s="9">
        <v>2.1999999999999999E-2</v>
      </c>
      <c r="J203" s="9">
        <v>2.5</v>
      </c>
      <c r="K203" s="9">
        <v>0.4</v>
      </c>
      <c r="L203" s="9">
        <v>3</v>
      </c>
      <c r="M203" s="9">
        <v>1.4999999999999999E-2</v>
      </c>
      <c r="N203" s="9">
        <v>0.03</v>
      </c>
      <c r="O203" s="9">
        <v>3.39</v>
      </c>
      <c r="P203" s="9">
        <v>0.08</v>
      </c>
      <c r="Q203" s="9">
        <v>0.04</v>
      </c>
      <c r="R203" s="9">
        <v>0.02</v>
      </c>
      <c r="S203" s="9">
        <v>12.1</v>
      </c>
      <c r="T203" s="9">
        <v>168</v>
      </c>
      <c r="U203" s="9">
        <v>405</v>
      </c>
      <c r="V203" s="9">
        <v>238</v>
      </c>
      <c r="W203" s="9">
        <v>12</v>
      </c>
      <c r="X203" s="9">
        <v>20.7</v>
      </c>
      <c r="Y203" s="9">
        <v>33.5</v>
      </c>
      <c r="Z203" s="9">
        <v>38.6</v>
      </c>
      <c r="AA203" s="9">
        <v>34.9</v>
      </c>
      <c r="AB203" s="9">
        <v>11.2</v>
      </c>
      <c r="AC203" s="9" t="s">
        <v>274</v>
      </c>
      <c r="AD203" s="9">
        <v>27.9</v>
      </c>
      <c r="AE203" s="9">
        <v>8.1999999999999993</v>
      </c>
      <c r="AF203" s="9">
        <v>4.8</v>
      </c>
      <c r="AG203" s="9">
        <v>6.57</v>
      </c>
      <c r="AH203" s="9">
        <v>6.8</v>
      </c>
      <c r="AI203" s="9">
        <v>0.2</v>
      </c>
      <c r="AJ203" s="9">
        <v>3.51</v>
      </c>
      <c r="AK203" s="9">
        <v>0.16600000000000001</v>
      </c>
      <c r="AL203" s="9">
        <v>0.06</v>
      </c>
      <c r="AM203" s="9">
        <v>0.56000000000000005</v>
      </c>
      <c r="AN203" s="9">
        <v>0.4</v>
      </c>
      <c r="AO203" s="9">
        <v>0.15</v>
      </c>
      <c r="AP203" s="9">
        <v>0.42</v>
      </c>
      <c r="AQ203" s="9">
        <v>45.7</v>
      </c>
      <c r="AR203" s="9">
        <v>13.9</v>
      </c>
      <c r="AS203" s="9">
        <v>53.8</v>
      </c>
      <c r="AT203" s="9" t="s">
        <v>277</v>
      </c>
      <c r="AU203" s="9">
        <v>2.9</v>
      </c>
      <c r="AV203" s="9">
        <v>10.199999999999999</v>
      </c>
      <c r="AW203" s="9">
        <v>1.6</v>
      </c>
      <c r="AX203" s="9">
        <v>0.6</v>
      </c>
      <c r="AY203" s="9">
        <v>0.3</v>
      </c>
      <c r="AZ203" s="9">
        <v>1.9</v>
      </c>
      <c r="BA203" s="9">
        <v>0.3</v>
      </c>
      <c r="BB203" s="9">
        <v>1.4</v>
      </c>
      <c r="BC203" s="9">
        <v>0.3</v>
      </c>
      <c r="BD203" s="9">
        <v>0.9</v>
      </c>
      <c r="BE203" s="9">
        <v>0.1</v>
      </c>
      <c r="BF203" s="9">
        <v>0.8</v>
      </c>
      <c r="BG203" s="9">
        <v>0.1</v>
      </c>
      <c r="BH203" s="9">
        <v>0.2</v>
      </c>
      <c r="BI203" s="9" t="s">
        <v>275</v>
      </c>
      <c r="BJ203" s="9">
        <v>0.1</v>
      </c>
      <c r="BK203" s="9" t="s">
        <v>276</v>
      </c>
      <c r="BL203" s="9" t="s">
        <v>279</v>
      </c>
      <c r="BM203" s="9">
        <v>0.08</v>
      </c>
      <c r="BN203" s="9">
        <v>13.5</v>
      </c>
      <c r="BO203" s="9">
        <v>8.6</v>
      </c>
      <c r="BP203" s="9">
        <v>1.6</v>
      </c>
      <c r="BQ203" s="9">
        <v>30</v>
      </c>
    </row>
    <row r="204" spans="1:69" x14ac:dyDescent="0.3">
      <c r="A204" s="6">
        <f t="shared" si="3"/>
        <v>198</v>
      </c>
      <c r="B204" s="10">
        <v>687235</v>
      </c>
      <c r="C204" s="10">
        <v>847230</v>
      </c>
      <c r="D204" s="10">
        <v>367</v>
      </c>
      <c r="E204" s="10">
        <v>0.5</v>
      </c>
      <c r="F204" s="8" t="s">
        <v>196</v>
      </c>
      <c r="G204" s="9">
        <v>6.8000000000000005E-2</v>
      </c>
      <c r="H204" s="9" t="s">
        <v>273</v>
      </c>
      <c r="I204" s="9">
        <v>2.5000000000000001E-2</v>
      </c>
      <c r="J204" s="9">
        <v>2.9</v>
      </c>
      <c r="K204" s="9">
        <v>0.3</v>
      </c>
      <c r="L204" s="9">
        <v>3</v>
      </c>
      <c r="M204" s="9">
        <v>1.7000000000000001E-2</v>
      </c>
      <c r="N204" s="9">
        <v>0.03</v>
      </c>
      <c r="O204" s="9">
        <v>3.84</v>
      </c>
      <c r="P204" s="9">
        <v>0.08</v>
      </c>
      <c r="Q204" s="9">
        <v>0.05</v>
      </c>
      <c r="R204" s="9">
        <v>0.01</v>
      </c>
      <c r="S204" s="9">
        <v>13.1</v>
      </c>
      <c r="T204" s="9">
        <v>204</v>
      </c>
      <c r="U204" s="9">
        <v>476</v>
      </c>
      <c r="V204" s="9">
        <v>252</v>
      </c>
      <c r="W204" s="9">
        <v>13</v>
      </c>
      <c r="X204" s="9">
        <v>6.1</v>
      </c>
      <c r="Y204" s="9">
        <v>23.9</v>
      </c>
      <c r="Z204" s="9">
        <v>47.3</v>
      </c>
      <c r="AA204" s="9">
        <v>15</v>
      </c>
      <c r="AB204" s="9">
        <v>12.9</v>
      </c>
      <c r="AC204" s="9" t="s">
        <v>274</v>
      </c>
      <c r="AD204" s="9">
        <v>28.8</v>
      </c>
      <c r="AE204" s="9">
        <v>9.3000000000000007</v>
      </c>
      <c r="AF204" s="9">
        <v>6.6</v>
      </c>
      <c r="AG204" s="9">
        <v>6</v>
      </c>
      <c r="AH204" s="9">
        <v>6.9</v>
      </c>
      <c r="AI204" s="9">
        <v>0.2</v>
      </c>
      <c r="AJ204" s="9">
        <v>4.0599999999999996</v>
      </c>
      <c r="AK204" s="9">
        <v>0.126</v>
      </c>
      <c r="AL204" s="9">
        <v>0.08</v>
      </c>
      <c r="AM204" s="9">
        <v>0.69</v>
      </c>
      <c r="AN204" s="9">
        <v>0.47</v>
      </c>
      <c r="AO204" s="9">
        <v>0.17</v>
      </c>
      <c r="AP204" s="9">
        <v>0.54</v>
      </c>
      <c r="AQ204" s="9">
        <v>51.1</v>
      </c>
      <c r="AR204" s="9">
        <v>16.8</v>
      </c>
      <c r="AS204" s="9">
        <v>46.7</v>
      </c>
      <c r="AT204" s="9" t="s">
        <v>277</v>
      </c>
      <c r="AU204" s="9">
        <v>3.2</v>
      </c>
      <c r="AV204" s="9">
        <v>11.3</v>
      </c>
      <c r="AW204" s="9">
        <v>2.5</v>
      </c>
      <c r="AX204" s="9">
        <v>0.8</v>
      </c>
      <c r="AY204" s="9">
        <v>0.4</v>
      </c>
      <c r="AZ204" s="9">
        <v>1.9</v>
      </c>
      <c r="BA204" s="9">
        <v>0.3</v>
      </c>
      <c r="BB204" s="9">
        <v>1.5</v>
      </c>
      <c r="BC204" s="9">
        <v>0.3</v>
      </c>
      <c r="BD204" s="9">
        <v>0.8</v>
      </c>
      <c r="BE204" s="9">
        <v>0.1</v>
      </c>
      <c r="BF204" s="9">
        <v>0.8</v>
      </c>
      <c r="BG204" s="9">
        <v>0.1</v>
      </c>
      <c r="BH204" s="9">
        <v>0.2</v>
      </c>
      <c r="BI204" s="9" t="s">
        <v>275</v>
      </c>
      <c r="BJ204" s="9">
        <v>0.1</v>
      </c>
      <c r="BK204" s="9" t="s">
        <v>276</v>
      </c>
      <c r="BL204" s="9">
        <v>15.2</v>
      </c>
      <c r="BM204" s="9">
        <v>0.11</v>
      </c>
      <c r="BN204" s="9">
        <v>16.8</v>
      </c>
      <c r="BO204" s="9">
        <v>10.199999999999999</v>
      </c>
      <c r="BP204" s="9">
        <v>1.9</v>
      </c>
      <c r="BQ204" s="9">
        <v>20</v>
      </c>
    </row>
    <row r="207" spans="1:69" x14ac:dyDescent="0.3">
      <c r="F207" s="8" t="s">
        <v>200</v>
      </c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  <c r="AY207" s="14"/>
      <c r="AZ207" s="14"/>
      <c r="BA207" s="14"/>
      <c r="BB207" s="14"/>
      <c r="BC207" s="14"/>
      <c r="BD207" s="14"/>
      <c r="BE207" s="14"/>
      <c r="BF207" s="14"/>
      <c r="BG207" s="14"/>
      <c r="BH207" s="14"/>
      <c r="BI207" s="14"/>
      <c r="BJ207" s="14"/>
      <c r="BK207" s="14"/>
      <c r="BL207" s="14"/>
      <c r="BM207" s="14"/>
      <c r="BN207" s="14"/>
      <c r="BO207" s="14"/>
      <c r="BP207" s="14"/>
      <c r="BQ207" s="14"/>
    </row>
    <row r="208" spans="1:69" x14ac:dyDescent="0.3">
      <c r="F208" s="9" t="s">
        <v>201</v>
      </c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  <c r="AY208" s="14"/>
      <c r="AZ208" s="14"/>
      <c r="BA208" s="14"/>
      <c r="BB208" s="14"/>
      <c r="BC208" s="14"/>
      <c r="BD208" s="14"/>
      <c r="BE208" s="14"/>
      <c r="BF208" s="14"/>
      <c r="BG208" s="14"/>
      <c r="BH208" s="14"/>
      <c r="BI208" s="14"/>
      <c r="BJ208" s="14"/>
      <c r="BK208" s="14"/>
      <c r="BL208" s="14"/>
      <c r="BM208" s="14"/>
      <c r="BN208" s="14"/>
      <c r="BO208" s="14"/>
      <c r="BP208" s="14"/>
      <c r="BQ208" s="14"/>
    </row>
    <row r="209" spans="1:69" x14ac:dyDescent="0.3">
      <c r="F209" s="8" t="s">
        <v>202</v>
      </c>
      <c r="G209" s="9" t="s">
        <v>206</v>
      </c>
      <c r="H209" s="9" t="s">
        <v>207</v>
      </c>
      <c r="I209" s="9" t="s">
        <v>208</v>
      </c>
      <c r="J209" s="9" t="s">
        <v>209</v>
      </c>
      <c r="K209" s="9" t="s">
        <v>210</v>
      </c>
      <c r="L209" s="9" t="s">
        <v>211</v>
      </c>
      <c r="M209" s="9" t="s">
        <v>212</v>
      </c>
      <c r="N209" s="9" t="s">
        <v>213</v>
      </c>
      <c r="O209" s="9" t="s">
        <v>214</v>
      </c>
      <c r="P209" s="9" t="s">
        <v>215</v>
      </c>
      <c r="Q209" s="9" t="s">
        <v>216</v>
      </c>
      <c r="R209" s="9" t="s">
        <v>217</v>
      </c>
      <c r="S209" s="9" t="s">
        <v>218</v>
      </c>
      <c r="T209" s="9" t="s">
        <v>219</v>
      </c>
      <c r="U209" s="9" t="s">
        <v>220</v>
      </c>
      <c r="V209" s="9" t="s">
        <v>221</v>
      </c>
      <c r="W209" s="9" t="s">
        <v>222</v>
      </c>
      <c r="X209" s="9" t="s">
        <v>223</v>
      </c>
      <c r="Y209" s="9" t="s">
        <v>224</v>
      </c>
      <c r="Z209" s="9" t="s">
        <v>225</v>
      </c>
      <c r="AA209" s="9" t="s">
        <v>226</v>
      </c>
      <c r="AB209" s="9" t="s">
        <v>227</v>
      </c>
      <c r="AC209" s="9" t="s">
        <v>228</v>
      </c>
      <c r="AD209" s="9" t="s">
        <v>229</v>
      </c>
      <c r="AE209" s="9" t="s">
        <v>230</v>
      </c>
      <c r="AF209" s="9" t="s">
        <v>231</v>
      </c>
      <c r="AG209" s="9" t="s">
        <v>232</v>
      </c>
      <c r="AH209" s="9" t="s">
        <v>233</v>
      </c>
      <c r="AI209" s="9" t="s">
        <v>234</v>
      </c>
      <c r="AJ209" s="9" t="s">
        <v>235</v>
      </c>
      <c r="AK209" s="9" t="s">
        <v>236</v>
      </c>
      <c r="AL209" s="9" t="s">
        <v>237</v>
      </c>
      <c r="AM209" s="9" t="s">
        <v>238</v>
      </c>
      <c r="AN209" s="9" t="s">
        <v>239</v>
      </c>
      <c r="AO209" s="9" t="s">
        <v>240</v>
      </c>
      <c r="AP209" s="9" t="s">
        <v>241</v>
      </c>
      <c r="AQ209" s="9" t="s">
        <v>242</v>
      </c>
      <c r="AR209" s="9" t="s">
        <v>243</v>
      </c>
      <c r="AS209" s="9" t="s">
        <v>244</v>
      </c>
      <c r="AT209" s="9" t="s">
        <v>245</v>
      </c>
      <c r="AU209" s="9" t="s">
        <v>246</v>
      </c>
      <c r="AV209" s="9" t="s">
        <v>247</v>
      </c>
      <c r="AW209" s="9" t="s">
        <v>248</v>
      </c>
      <c r="AX209" s="9" t="s">
        <v>249</v>
      </c>
      <c r="AY209" s="9" t="s">
        <v>250</v>
      </c>
      <c r="AZ209" s="9" t="s">
        <v>251</v>
      </c>
      <c r="BA209" s="9" t="s">
        <v>252</v>
      </c>
      <c r="BB209" s="9" t="s">
        <v>253</v>
      </c>
      <c r="BC209" s="9" t="s">
        <v>254</v>
      </c>
      <c r="BD209" s="9" t="s">
        <v>255</v>
      </c>
      <c r="BE209" s="9" t="s">
        <v>256</v>
      </c>
      <c r="BF209" s="9" t="s">
        <v>257</v>
      </c>
      <c r="BG209" s="9" t="s">
        <v>258</v>
      </c>
      <c r="BH209" s="9" t="s">
        <v>259</v>
      </c>
      <c r="BI209" s="9" t="s">
        <v>260</v>
      </c>
      <c r="BJ209" s="9" t="s">
        <v>261</v>
      </c>
      <c r="BK209" s="9" t="s">
        <v>262</v>
      </c>
      <c r="BL209" s="9" t="s">
        <v>263</v>
      </c>
      <c r="BM209" s="9" t="s">
        <v>264</v>
      </c>
      <c r="BN209" s="9" t="s">
        <v>265</v>
      </c>
      <c r="BO209" s="9" t="s">
        <v>266</v>
      </c>
      <c r="BP209" s="9" t="s">
        <v>267</v>
      </c>
      <c r="BQ209" s="9" t="s">
        <v>268</v>
      </c>
    </row>
    <row r="210" spans="1:69" x14ac:dyDescent="0.3">
      <c r="F210" s="8" t="s">
        <v>203</v>
      </c>
      <c r="G210" s="9" t="s">
        <v>269</v>
      </c>
      <c r="H210" s="9" t="s">
        <v>269</v>
      </c>
      <c r="I210" s="9" t="s">
        <v>269</v>
      </c>
      <c r="J210" s="9" t="s">
        <v>270</v>
      </c>
      <c r="K210" s="9" t="s">
        <v>270</v>
      </c>
      <c r="L210" s="9" t="s">
        <v>270</v>
      </c>
      <c r="M210" s="9" t="s">
        <v>269</v>
      </c>
      <c r="N210" s="9" t="s">
        <v>269</v>
      </c>
      <c r="O210" s="9" t="s">
        <v>269</v>
      </c>
      <c r="P210" s="9" t="s">
        <v>269</v>
      </c>
      <c r="Q210" s="9" t="s">
        <v>270</v>
      </c>
      <c r="R210" s="9" t="s">
        <v>269</v>
      </c>
      <c r="S210" s="9" t="s">
        <v>270</v>
      </c>
      <c r="T210" s="9" t="s">
        <v>270</v>
      </c>
      <c r="U210" s="9" t="s">
        <v>270</v>
      </c>
      <c r="V210" s="9" t="s">
        <v>270</v>
      </c>
      <c r="W210" s="9" t="s">
        <v>269</v>
      </c>
      <c r="X210" s="9" t="s">
        <v>270</v>
      </c>
      <c r="Y210" s="9" t="s">
        <v>270</v>
      </c>
      <c r="Z210" s="9" t="s">
        <v>270</v>
      </c>
      <c r="AA210" s="9" t="s">
        <v>270</v>
      </c>
      <c r="AB210" s="9" t="s">
        <v>270</v>
      </c>
      <c r="AC210" s="9" t="s">
        <v>270</v>
      </c>
      <c r="AD210" s="9" t="s">
        <v>270</v>
      </c>
      <c r="AE210" s="9" t="s">
        <v>270</v>
      </c>
      <c r="AF210" s="9" t="s">
        <v>270</v>
      </c>
      <c r="AG210" s="9" t="s">
        <v>270</v>
      </c>
      <c r="AH210" s="9" t="s">
        <v>270</v>
      </c>
      <c r="AI210" s="9" t="s">
        <v>270</v>
      </c>
      <c r="AJ210" s="9" t="s">
        <v>270</v>
      </c>
      <c r="AK210" s="9" t="s">
        <v>270</v>
      </c>
      <c r="AL210" s="9" t="s">
        <v>270</v>
      </c>
      <c r="AM210" s="9" t="s">
        <v>270</v>
      </c>
      <c r="AN210" s="9" t="s">
        <v>270</v>
      </c>
      <c r="AO210" s="9" t="s">
        <v>270</v>
      </c>
      <c r="AP210" s="9" t="s">
        <v>270</v>
      </c>
      <c r="AQ210" s="9" t="s">
        <v>270</v>
      </c>
      <c r="AR210" s="9" t="s">
        <v>270</v>
      </c>
      <c r="AS210" s="9" t="s">
        <v>270</v>
      </c>
      <c r="AT210" s="9" t="s">
        <v>270</v>
      </c>
      <c r="AU210" s="9" t="s">
        <v>270</v>
      </c>
      <c r="AV210" s="9" t="s">
        <v>270</v>
      </c>
      <c r="AW210" s="9" t="s">
        <v>270</v>
      </c>
      <c r="AX210" s="9" t="s">
        <v>270</v>
      </c>
      <c r="AY210" s="9" t="s">
        <v>270</v>
      </c>
      <c r="AZ210" s="9" t="s">
        <v>270</v>
      </c>
      <c r="BA210" s="9" t="s">
        <v>270</v>
      </c>
      <c r="BB210" s="9" t="s">
        <v>270</v>
      </c>
      <c r="BC210" s="9" t="s">
        <v>270</v>
      </c>
      <c r="BD210" s="9" t="s">
        <v>270</v>
      </c>
      <c r="BE210" s="9" t="s">
        <v>270</v>
      </c>
      <c r="BF210" s="9" t="s">
        <v>270</v>
      </c>
      <c r="BG210" s="9" t="s">
        <v>270</v>
      </c>
      <c r="BH210" s="9" t="s">
        <v>270</v>
      </c>
      <c r="BI210" s="9" t="s">
        <v>270</v>
      </c>
      <c r="BJ210" s="9" t="s">
        <v>270</v>
      </c>
      <c r="BK210" s="9" t="s">
        <v>270</v>
      </c>
      <c r="BL210" s="9" t="s">
        <v>271</v>
      </c>
      <c r="BM210" s="9" t="s">
        <v>270</v>
      </c>
      <c r="BN210" s="9" t="s">
        <v>270</v>
      </c>
      <c r="BO210" s="9" t="s">
        <v>270</v>
      </c>
      <c r="BP210" s="9" t="s">
        <v>270</v>
      </c>
      <c r="BQ210" s="9" t="s">
        <v>271</v>
      </c>
    </row>
    <row r="211" spans="1:69" x14ac:dyDescent="0.3">
      <c r="F211" s="8" t="s">
        <v>204</v>
      </c>
      <c r="G211" s="9">
        <v>1E-3</v>
      </c>
      <c r="H211" s="9">
        <v>1</v>
      </c>
      <c r="I211" s="9">
        <v>1E-3</v>
      </c>
      <c r="J211" s="9">
        <v>0.1</v>
      </c>
      <c r="K211" s="9">
        <v>0.1</v>
      </c>
      <c r="L211" s="9">
        <v>1</v>
      </c>
      <c r="M211" s="9">
        <v>1E-3</v>
      </c>
      <c r="N211" s="9">
        <v>0.01</v>
      </c>
      <c r="O211" s="9">
        <v>0.01</v>
      </c>
      <c r="P211" s="9">
        <v>0.01</v>
      </c>
      <c r="Q211" s="9">
        <v>0.02</v>
      </c>
      <c r="R211" s="9">
        <v>0.01</v>
      </c>
      <c r="S211" s="9">
        <v>0.1</v>
      </c>
      <c r="T211" s="9">
        <v>1</v>
      </c>
      <c r="U211" s="9">
        <v>1</v>
      </c>
      <c r="V211" s="9">
        <v>1</v>
      </c>
      <c r="W211" s="9">
        <v>0.01</v>
      </c>
      <c r="X211" s="9">
        <v>0.1</v>
      </c>
      <c r="Y211" s="9">
        <v>0.1</v>
      </c>
      <c r="Z211" s="9">
        <v>0.2</v>
      </c>
      <c r="AA211" s="9">
        <v>0.1</v>
      </c>
      <c r="AB211" s="9">
        <v>0.02</v>
      </c>
      <c r="AC211" s="9">
        <v>0.1</v>
      </c>
      <c r="AD211" s="9">
        <v>0.1</v>
      </c>
      <c r="AE211" s="9">
        <v>0.1</v>
      </c>
      <c r="AF211" s="9">
        <v>0.5</v>
      </c>
      <c r="AG211" s="9">
        <v>0.01</v>
      </c>
      <c r="AH211" s="9">
        <v>0.1</v>
      </c>
      <c r="AI211" s="9">
        <v>0.1</v>
      </c>
      <c r="AJ211" s="9">
        <v>0.01</v>
      </c>
      <c r="AK211" s="9">
        <v>2E-3</v>
      </c>
      <c r="AL211" s="9">
        <v>0.02</v>
      </c>
      <c r="AM211" s="9">
        <v>0.05</v>
      </c>
      <c r="AN211" s="9">
        <v>0.02</v>
      </c>
      <c r="AO211" s="9">
        <v>0.02</v>
      </c>
      <c r="AP211" s="9">
        <v>0.02</v>
      </c>
      <c r="AQ211" s="9">
        <v>0.5</v>
      </c>
      <c r="AR211" s="9">
        <v>0.5</v>
      </c>
      <c r="AS211" s="9">
        <v>0.01</v>
      </c>
      <c r="AT211" s="9">
        <v>0.01</v>
      </c>
      <c r="AU211" s="9">
        <v>0.1</v>
      </c>
      <c r="AV211" s="9">
        <v>0.02</v>
      </c>
      <c r="AW211" s="9">
        <v>0.1</v>
      </c>
      <c r="AX211" s="9">
        <v>0.1</v>
      </c>
      <c r="AY211" s="9">
        <v>0.1</v>
      </c>
      <c r="AZ211" s="9">
        <v>0.1</v>
      </c>
      <c r="BA211" s="9">
        <v>0.1</v>
      </c>
      <c r="BB211" s="9">
        <v>0.1</v>
      </c>
      <c r="BC211" s="9">
        <v>0.1</v>
      </c>
      <c r="BD211" s="9">
        <v>0.1</v>
      </c>
      <c r="BE211" s="9">
        <v>0.1</v>
      </c>
      <c r="BF211" s="9">
        <v>0.1</v>
      </c>
      <c r="BG211" s="9">
        <v>0.1</v>
      </c>
      <c r="BH211" s="9">
        <v>0.1</v>
      </c>
      <c r="BI211" s="9">
        <v>0.05</v>
      </c>
      <c r="BJ211" s="9">
        <v>0.1</v>
      </c>
      <c r="BK211" s="9">
        <v>1E-3</v>
      </c>
      <c r="BL211" s="9">
        <v>0.5</v>
      </c>
      <c r="BM211" s="9">
        <v>0.02</v>
      </c>
      <c r="BN211" s="9">
        <v>0.1</v>
      </c>
      <c r="BO211" s="9">
        <v>0.1</v>
      </c>
      <c r="BP211" s="9">
        <v>0.1</v>
      </c>
      <c r="BQ211" s="9">
        <v>10</v>
      </c>
    </row>
    <row r="212" spans="1:69" ht="16.2" thickBot="1" x14ac:dyDescent="0.35">
      <c r="A212" s="15" t="s">
        <v>284</v>
      </c>
      <c r="B212" s="8" t="s">
        <v>285</v>
      </c>
      <c r="C212" s="8" t="s">
        <v>1</v>
      </c>
      <c r="D212" s="8" t="s">
        <v>282</v>
      </c>
      <c r="E212" s="11" t="s">
        <v>283</v>
      </c>
      <c r="F212" s="12" t="s">
        <v>205</v>
      </c>
      <c r="G212" s="13" t="s">
        <v>272</v>
      </c>
      <c r="H212" s="13" t="s">
        <v>272</v>
      </c>
      <c r="I212" s="13" t="s">
        <v>272</v>
      </c>
      <c r="J212" s="13" t="s">
        <v>272</v>
      </c>
      <c r="K212" s="13" t="s">
        <v>272</v>
      </c>
      <c r="L212" s="13" t="s">
        <v>272</v>
      </c>
      <c r="M212" s="13" t="s">
        <v>272</v>
      </c>
      <c r="N212" s="13" t="s">
        <v>272</v>
      </c>
      <c r="O212" s="13" t="s">
        <v>272</v>
      </c>
      <c r="P212" s="13" t="s">
        <v>272</v>
      </c>
      <c r="Q212" s="13" t="s">
        <v>272</v>
      </c>
      <c r="R212" s="13" t="s">
        <v>272</v>
      </c>
      <c r="S212" s="13" t="s">
        <v>272</v>
      </c>
      <c r="T212" s="13" t="s">
        <v>272</v>
      </c>
      <c r="U212" s="13" t="s">
        <v>272</v>
      </c>
      <c r="V212" s="13" t="s">
        <v>272</v>
      </c>
      <c r="W212" s="13" t="s">
        <v>272</v>
      </c>
      <c r="X212" s="13" t="s">
        <v>272</v>
      </c>
      <c r="Y212" s="13" t="s">
        <v>272</v>
      </c>
      <c r="Z212" s="13" t="s">
        <v>272</v>
      </c>
      <c r="AA212" s="13" t="s">
        <v>272</v>
      </c>
      <c r="AB212" s="13" t="s">
        <v>272</v>
      </c>
      <c r="AC212" s="13" t="s">
        <v>272</v>
      </c>
      <c r="AD212" s="13" t="s">
        <v>272</v>
      </c>
      <c r="AE212" s="13" t="s">
        <v>272</v>
      </c>
      <c r="AF212" s="13" t="s">
        <v>272</v>
      </c>
      <c r="AG212" s="13" t="s">
        <v>272</v>
      </c>
      <c r="AH212" s="13" t="s">
        <v>272</v>
      </c>
      <c r="AI212" s="13" t="s">
        <v>272</v>
      </c>
      <c r="AJ212" s="13" t="s">
        <v>272</v>
      </c>
      <c r="AK212" s="13" t="s">
        <v>272</v>
      </c>
      <c r="AL212" s="13" t="s">
        <v>272</v>
      </c>
      <c r="AM212" s="13" t="s">
        <v>272</v>
      </c>
      <c r="AN212" s="13" t="s">
        <v>272</v>
      </c>
      <c r="AO212" s="13" t="s">
        <v>272</v>
      </c>
      <c r="AP212" s="13" t="s">
        <v>272</v>
      </c>
      <c r="AQ212" s="13" t="s">
        <v>272</v>
      </c>
      <c r="AR212" s="13" t="s">
        <v>272</v>
      </c>
      <c r="AS212" s="13" t="s">
        <v>272</v>
      </c>
      <c r="AT212" s="13" t="s">
        <v>272</v>
      </c>
      <c r="AU212" s="13" t="s">
        <v>272</v>
      </c>
      <c r="AV212" s="13" t="s">
        <v>272</v>
      </c>
      <c r="AW212" s="13" t="s">
        <v>272</v>
      </c>
      <c r="AX212" s="13" t="s">
        <v>272</v>
      </c>
      <c r="AY212" s="13" t="s">
        <v>272</v>
      </c>
      <c r="AZ212" s="13" t="s">
        <v>272</v>
      </c>
      <c r="BA212" s="13" t="s">
        <v>272</v>
      </c>
      <c r="BB212" s="13" t="s">
        <v>272</v>
      </c>
      <c r="BC212" s="13" t="s">
        <v>272</v>
      </c>
      <c r="BD212" s="13" t="s">
        <v>272</v>
      </c>
      <c r="BE212" s="13" t="s">
        <v>272</v>
      </c>
      <c r="BF212" s="13" t="s">
        <v>272</v>
      </c>
      <c r="BG212" s="13" t="s">
        <v>272</v>
      </c>
      <c r="BH212" s="13" t="s">
        <v>272</v>
      </c>
      <c r="BI212" s="13" t="s">
        <v>272</v>
      </c>
      <c r="BJ212" s="13" t="s">
        <v>272</v>
      </c>
      <c r="BK212" s="13" t="s">
        <v>272</v>
      </c>
      <c r="BL212" s="13" t="s">
        <v>272</v>
      </c>
      <c r="BM212" s="13" t="s">
        <v>272</v>
      </c>
      <c r="BN212" s="13" t="s">
        <v>272</v>
      </c>
      <c r="BO212" s="13" t="s">
        <v>272</v>
      </c>
      <c r="BP212" s="13" t="s">
        <v>272</v>
      </c>
      <c r="BQ212" s="13" t="s">
        <v>272</v>
      </c>
    </row>
    <row r="213" spans="1:69" ht="16.2" thickTop="1" x14ac:dyDescent="0.3">
      <c r="A213" s="6">
        <v>1</v>
      </c>
      <c r="B213" s="10">
        <v>686944</v>
      </c>
      <c r="C213" s="10">
        <v>846949</v>
      </c>
      <c r="D213" s="10">
        <v>361</v>
      </c>
      <c r="E213" s="10">
        <v>0.5</v>
      </c>
      <c r="F213" s="8" t="s">
        <v>286</v>
      </c>
      <c r="G213" s="9">
        <v>3.4000000000000002E-2</v>
      </c>
      <c r="H213" s="9" t="s">
        <v>273</v>
      </c>
      <c r="I213" s="9">
        <v>2.7E-2</v>
      </c>
      <c r="J213" s="9">
        <v>0.8</v>
      </c>
      <c r="K213" s="9">
        <v>0.2</v>
      </c>
      <c r="L213" s="9">
        <v>3</v>
      </c>
      <c r="M213" s="9">
        <v>1.4E-2</v>
      </c>
      <c r="N213" s="9">
        <v>0.65</v>
      </c>
      <c r="O213" s="9">
        <v>1.77</v>
      </c>
      <c r="P213" s="9">
        <v>0.02</v>
      </c>
      <c r="Q213" s="9" t="s">
        <v>278</v>
      </c>
      <c r="R213" s="9">
        <v>0.03</v>
      </c>
      <c r="S213" s="9">
        <v>7</v>
      </c>
      <c r="T213" s="9">
        <v>115</v>
      </c>
      <c r="U213" s="9">
        <v>887</v>
      </c>
      <c r="V213" s="9">
        <v>273</v>
      </c>
      <c r="W213" s="9">
        <v>9.52</v>
      </c>
      <c r="X213" s="9">
        <v>9.4</v>
      </c>
      <c r="Y213" s="9">
        <v>71</v>
      </c>
      <c r="Z213" s="9">
        <v>21.2</v>
      </c>
      <c r="AA213" s="9">
        <v>18.399999999999999</v>
      </c>
      <c r="AB213" s="9">
        <v>6.19</v>
      </c>
      <c r="AC213" s="9">
        <v>0.1</v>
      </c>
      <c r="AD213" s="9">
        <v>19.8</v>
      </c>
      <c r="AE213" s="9">
        <v>4.3</v>
      </c>
      <c r="AF213" s="9">
        <v>2.8</v>
      </c>
      <c r="AG213" s="9">
        <v>1.55</v>
      </c>
      <c r="AH213" s="9">
        <v>6.1</v>
      </c>
      <c r="AI213" s="9">
        <v>0.1</v>
      </c>
      <c r="AJ213" s="9">
        <v>2.65</v>
      </c>
      <c r="AK213" s="9">
        <v>2.1999999999999999E-2</v>
      </c>
      <c r="AL213" s="9">
        <v>0.03</v>
      </c>
      <c r="AM213" s="9">
        <v>0.31</v>
      </c>
      <c r="AN213" s="9">
        <v>0.26</v>
      </c>
      <c r="AO213" s="9">
        <v>0.12</v>
      </c>
      <c r="AP213" s="9">
        <v>0.21</v>
      </c>
      <c r="AQ213" s="9">
        <v>37.200000000000003</v>
      </c>
      <c r="AR213" s="9">
        <v>3.7</v>
      </c>
      <c r="AS213" s="9">
        <v>16.899999999999999</v>
      </c>
      <c r="AT213" s="9" t="s">
        <v>277</v>
      </c>
      <c r="AU213" s="9">
        <v>0.8</v>
      </c>
      <c r="AV213" s="9">
        <v>2.89</v>
      </c>
      <c r="AW213" s="9">
        <v>0.6</v>
      </c>
      <c r="AX213" s="9">
        <v>0.6</v>
      </c>
      <c r="AY213" s="9">
        <v>0.1</v>
      </c>
      <c r="AZ213" s="9">
        <v>0.6</v>
      </c>
      <c r="BA213" s="9" t="s">
        <v>274</v>
      </c>
      <c r="BB213" s="9">
        <v>0.5</v>
      </c>
      <c r="BC213" s="9" t="s">
        <v>274</v>
      </c>
      <c r="BD213" s="9">
        <v>0.3</v>
      </c>
      <c r="BE213" s="9" t="s">
        <v>274</v>
      </c>
      <c r="BF213" s="9">
        <v>0.3</v>
      </c>
      <c r="BG213" s="9" t="s">
        <v>274</v>
      </c>
      <c r="BH213" s="9">
        <v>0.2</v>
      </c>
      <c r="BI213" s="9" t="s">
        <v>275</v>
      </c>
      <c r="BJ213" s="9" t="s">
        <v>274</v>
      </c>
      <c r="BK213" s="9" t="s">
        <v>276</v>
      </c>
      <c r="BL213" s="9" t="s">
        <v>279</v>
      </c>
      <c r="BM213" s="9">
        <v>0.04</v>
      </c>
      <c r="BN213" s="9">
        <v>9.8000000000000007</v>
      </c>
      <c r="BO213" s="9">
        <v>3.7</v>
      </c>
      <c r="BP213" s="9">
        <v>1</v>
      </c>
      <c r="BQ213" s="9">
        <v>40</v>
      </c>
    </row>
    <row r="214" spans="1:69" x14ac:dyDescent="0.3">
      <c r="A214" s="6">
        <v>2</v>
      </c>
      <c r="B214" s="10">
        <v>686937</v>
      </c>
      <c r="C214" s="10">
        <v>846945</v>
      </c>
      <c r="D214" s="10">
        <v>362</v>
      </c>
      <c r="E214" s="10">
        <v>0.5</v>
      </c>
      <c r="F214" s="8" t="s">
        <v>287</v>
      </c>
      <c r="G214" s="9">
        <v>5.7000000000000002E-2</v>
      </c>
      <c r="H214" s="9" t="s">
        <v>273</v>
      </c>
      <c r="I214" s="9">
        <v>1.0999999999999999E-2</v>
      </c>
      <c r="J214" s="9">
        <v>1.4</v>
      </c>
      <c r="K214" s="9">
        <v>0.2</v>
      </c>
      <c r="L214" s="9">
        <v>4</v>
      </c>
      <c r="M214" s="9">
        <v>1.4999999999999999E-2</v>
      </c>
      <c r="N214" s="9">
        <v>0.02</v>
      </c>
      <c r="O214" s="9">
        <v>2.15</v>
      </c>
      <c r="P214" s="9">
        <v>0.03</v>
      </c>
      <c r="Q214" s="9" t="s">
        <v>278</v>
      </c>
      <c r="R214" s="9">
        <v>0.02</v>
      </c>
      <c r="S214" s="9">
        <v>7.2</v>
      </c>
      <c r="T214" s="9">
        <v>137</v>
      </c>
      <c r="U214" s="9">
        <v>261</v>
      </c>
      <c r="V214" s="9">
        <v>141</v>
      </c>
      <c r="W214" s="9">
        <v>6.98</v>
      </c>
      <c r="X214" s="9">
        <v>4.8</v>
      </c>
      <c r="Y214" s="9">
        <v>12.3</v>
      </c>
      <c r="Z214" s="9">
        <v>25.8</v>
      </c>
      <c r="AA214" s="9">
        <v>1.8</v>
      </c>
      <c r="AB214" s="9">
        <v>6.98</v>
      </c>
      <c r="AC214" s="9" t="s">
        <v>274</v>
      </c>
      <c r="AD214" s="9">
        <v>13.1</v>
      </c>
      <c r="AE214" s="9">
        <v>3.1</v>
      </c>
      <c r="AF214" s="9">
        <v>3.3</v>
      </c>
      <c r="AG214" s="9">
        <v>1.67</v>
      </c>
      <c r="AH214" s="9">
        <v>6</v>
      </c>
      <c r="AI214" s="9">
        <v>0.4</v>
      </c>
      <c r="AJ214" s="9">
        <v>2.79</v>
      </c>
      <c r="AK214" s="9">
        <v>2.3E-2</v>
      </c>
      <c r="AL214" s="9">
        <v>0.05</v>
      </c>
      <c r="AM214" s="9">
        <v>0.34</v>
      </c>
      <c r="AN214" s="9">
        <v>0.37</v>
      </c>
      <c r="AO214" s="9">
        <v>0.14000000000000001</v>
      </c>
      <c r="AP214" s="9">
        <v>0.19</v>
      </c>
      <c r="AQ214" s="9">
        <v>22.1</v>
      </c>
      <c r="AR214" s="9">
        <v>6.6</v>
      </c>
      <c r="AS214" s="9">
        <v>16.2</v>
      </c>
      <c r="AT214" s="9" t="s">
        <v>277</v>
      </c>
      <c r="AU214" s="9">
        <v>1.1000000000000001</v>
      </c>
      <c r="AV214" s="9">
        <v>3.67</v>
      </c>
      <c r="AW214" s="9">
        <v>0.9</v>
      </c>
      <c r="AX214" s="9">
        <v>0.8</v>
      </c>
      <c r="AY214" s="9">
        <v>0.1</v>
      </c>
      <c r="AZ214" s="9">
        <v>0.7</v>
      </c>
      <c r="BA214" s="9">
        <v>0.1</v>
      </c>
      <c r="BB214" s="9">
        <v>0.6</v>
      </c>
      <c r="BC214" s="9">
        <v>0.1</v>
      </c>
      <c r="BD214" s="9">
        <v>0.3</v>
      </c>
      <c r="BE214" s="9" t="s">
        <v>274</v>
      </c>
      <c r="BF214" s="9">
        <v>0.4</v>
      </c>
      <c r="BG214" s="9" t="s">
        <v>274</v>
      </c>
      <c r="BH214" s="9">
        <v>0.1</v>
      </c>
      <c r="BI214" s="9" t="s">
        <v>275</v>
      </c>
      <c r="BJ214" s="9">
        <v>0.1</v>
      </c>
      <c r="BK214" s="9" t="s">
        <v>276</v>
      </c>
      <c r="BL214" s="9" t="s">
        <v>279</v>
      </c>
      <c r="BM214" s="9">
        <v>0.03</v>
      </c>
      <c r="BN214" s="9">
        <v>10.1</v>
      </c>
      <c r="BO214" s="9">
        <v>5.2</v>
      </c>
      <c r="BP214" s="9">
        <v>0.9</v>
      </c>
      <c r="BQ214" s="9">
        <v>60</v>
      </c>
    </row>
    <row r="215" spans="1:69" x14ac:dyDescent="0.3">
      <c r="A215" s="6">
        <v>3</v>
      </c>
      <c r="B215" s="10">
        <v>686937</v>
      </c>
      <c r="C215" s="10">
        <v>846945</v>
      </c>
      <c r="D215" s="10">
        <v>362</v>
      </c>
      <c r="E215" s="10">
        <v>0.5</v>
      </c>
      <c r="F215" s="8" t="s">
        <v>288</v>
      </c>
      <c r="G215" s="9">
        <v>7.4999999999999997E-2</v>
      </c>
      <c r="H215" s="9" t="s">
        <v>273</v>
      </c>
      <c r="I215" s="9">
        <v>1.4E-2</v>
      </c>
      <c r="J215" s="9">
        <v>1.9</v>
      </c>
      <c r="K215" s="9">
        <v>0.3</v>
      </c>
      <c r="L215" s="9">
        <v>4</v>
      </c>
      <c r="M215" s="9">
        <v>1.2999999999999999E-2</v>
      </c>
      <c r="N215" s="9">
        <v>0.02</v>
      </c>
      <c r="O215" s="9">
        <v>2.74</v>
      </c>
      <c r="P215" s="9">
        <v>0.04</v>
      </c>
      <c r="Q215" s="9">
        <v>0.04</v>
      </c>
      <c r="R215" s="9">
        <v>0.02</v>
      </c>
      <c r="S215" s="9">
        <v>10</v>
      </c>
      <c r="T215" s="9">
        <v>167</v>
      </c>
      <c r="U215" s="9">
        <v>294</v>
      </c>
      <c r="V215" s="9">
        <v>153</v>
      </c>
      <c r="W215" s="9">
        <v>9.81</v>
      </c>
      <c r="X215" s="9">
        <v>5.4</v>
      </c>
      <c r="Y215" s="9">
        <v>19.399999999999999</v>
      </c>
      <c r="Z215" s="9">
        <v>41.1</v>
      </c>
      <c r="AA215" s="9">
        <v>16.899999999999999</v>
      </c>
      <c r="AB215" s="9">
        <v>9.36</v>
      </c>
      <c r="AC215" s="9">
        <v>0.1</v>
      </c>
      <c r="AD215" s="9">
        <v>27.6</v>
      </c>
      <c r="AE215" s="9">
        <v>4.0999999999999996</v>
      </c>
      <c r="AF215" s="9">
        <v>3.5</v>
      </c>
      <c r="AG215" s="9">
        <v>3.36</v>
      </c>
      <c r="AH215" s="9">
        <v>6.2</v>
      </c>
      <c r="AI215" s="9">
        <v>0.4</v>
      </c>
      <c r="AJ215" s="9">
        <v>3.07</v>
      </c>
      <c r="AK215" s="9">
        <v>3.7999999999999999E-2</v>
      </c>
      <c r="AL215" s="9">
        <v>0.06</v>
      </c>
      <c r="AM215" s="9">
        <v>0.48</v>
      </c>
      <c r="AN215" s="9">
        <v>0.42</v>
      </c>
      <c r="AO215" s="9">
        <v>0.13</v>
      </c>
      <c r="AP215" s="9">
        <v>0.25</v>
      </c>
      <c r="AQ215" s="9">
        <v>27.1</v>
      </c>
      <c r="AR215" s="9">
        <v>7.2</v>
      </c>
      <c r="AS215" s="9">
        <v>17.100000000000001</v>
      </c>
      <c r="AT215" s="9" t="s">
        <v>277</v>
      </c>
      <c r="AU215" s="9">
        <v>1.3</v>
      </c>
      <c r="AV215" s="9">
        <v>4.6100000000000003</v>
      </c>
      <c r="AW215" s="9">
        <v>1.3</v>
      </c>
      <c r="AX215" s="9">
        <v>1</v>
      </c>
      <c r="AY215" s="9">
        <v>0.2</v>
      </c>
      <c r="AZ215" s="9">
        <v>1.1000000000000001</v>
      </c>
      <c r="BA215" s="9">
        <v>0.2</v>
      </c>
      <c r="BB215" s="9">
        <v>1.2</v>
      </c>
      <c r="BC215" s="9">
        <v>0.2</v>
      </c>
      <c r="BD215" s="9">
        <v>0.7</v>
      </c>
      <c r="BE215" s="9" t="s">
        <v>274</v>
      </c>
      <c r="BF215" s="9">
        <v>0.7</v>
      </c>
      <c r="BG215" s="9">
        <v>0.1</v>
      </c>
      <c r="BH215" s="9">
        <v>0.1</v>
      </c>
      <c r="BI215" s="9" t="s">
        <v>275</v>
      </c>
      <c r="BJ215" s="9">
        <v>0.2</v>
      </c>
      <c r="BK215" s="9" t="s">
        <v>276</v>
      </c>
      <c r="BL215" s="9">
        <v>8.3000000000000007</v>
      </c>
      <c r="BM215" s="9">
        <v>0.04</v>
      </c>
      <c r="BN215" s="9">
        <v>13.5</v>
      </c>
      <c r="BO215" s="9">
        <v>5.6</v>
      </c>
      <c r="BP215" s="9">
        <v>1.1000000000000001</v>
      </c>
      <c r="BQ215" s="9">
        <v>60</v>
      </c>
    </row>
    <row r="216" spans="1:69" x14ac:dyDescent="0.3">
      <c r="A216" s="6">
        <v>4</v>
      </c>
      <c r="B216" s="10">
        <v>686883</v>
      </c>
      <c r="C216" s="10">
        <v>846460</v>
      </c>
      <c r="D216" s="10">
        <v>374</v>
      </c>
      <c r="E216" s="10">
        <v>0.5</v>
      </c>
      <c r="F216" s="8" t="s">
        <v>289</v>
      </c>
      <c r="G216" s="9">
        <v>2E-3</v>
      </c>
      <c r="H216" s="9" t="s">
        <v>273</v>
      </c>
      <c r="I216" s="9">
        <v>1E-3</v>
      </c>
      <c r="J216" s="9">
        <v>0.1</v>
      </c>
      <c r="K216" s="9" t="s">
        <v>274</v>
      </c>
      <c r="L216" s="9">
        <v>4</v>
      </c>
      <c r="M216" s="9">
        <v>1.2999999999999999E-2</v>
      </c>
      <c r="N216" s="9" t="s">
        <v>277</v>
      </c>
      <c r="O216" s="9">
        <v>7.0000000000000007E-2</v>
      </c>
      <c r="P216" s="9" t="s">
        <v>277</v>
      </c>
      <c r="Q216" s="9" t="s">
        <v>278</v>
      </c>
      <c r="R216" s="9">
        <v>0.01</v>
      </c>
      <c r="S216" s="9">
        <v>0.1</v>
      </c>
      <c r="T216" s="9">
        <v>3</v>
      </c>
      <c r="U216" s="9">
        <v>25</v>
      </c>
      <c r="V216" s="9">
        <v>24</v>
      </c>
      <c r="W216" s="9">
        <v>0.34</v>
      </c>
      <c r="X216" s="9">
        <v>0.3</v>
      </c>
      <c r="Y216" s="9">
        <v>2.1</v>
      </c>
      <c r="Z216" s="9">
        <v>4.7</v>
      </c>
      <c r="AA216" s="9">
        <v>2.4</v>
      </c>
      <c r="AB216" s="9">
        <v>0.24</v>
      </c>
      <c r="AC216" s="9" t="s">
        <v>274</v>
      </c>
      <c r="AD216" s="9">
        <v>0.9</v>
      </c>
      <c r="AE216" s="9">
        <v>0.4</v>
      </c>
      <c r="AF216" s="9">
        <v>0.6</v>
      </c>
      <c r="AG216" s="9">
        <v>0.08</v>
      </c>
      <c r="AH216" s="9">
        <v>0.6</v>
      </c>
      <c r="AI216" s="9" t="s">
        <v>274</v>
      </c>
      <c r="AJ216" s="9">
        <v>2.58</v>
      </c>
      <c r="AK216" s="9">
        <v>3.0000000000000001E-3</v>
      </c>
      <c r="AL216" s="9" t="s">
        <v>278</v>
      </c>
      <c r="AM216" s="9">
        <v>0.14000000000000001</v>
      </c>
      <c r="AN216" s="9">
        <v>0.08</v>
      </c>
      <c r="AO216" s="9">
        <v>0.03</v>
      </c>
      <c r="AP216" s="9" t="s">
        <v>278</v>
      </c>
      <c r="AQ216" s="9">
        <v>4</v>
      </c>
      <c r="AR216" s="9" t="s">
        <v>279</v>
      </c>
      <c r="AS216" s="9">
        <v>0.74</v>
      </c>
      <c r="AT216" s="9">
        <v>0.02</v>
      </c>
      <c r="AU216" s="9" t="s">
        <v>274</v>
      </c>
      <c r="AV216" s="9">
        <v>0.21</v>
      </c>
      <c r="AW216" s="9" t="s">
        <v>274</v>
      </c>
      <c r="AX216" s="9" t="s">
        <v>274</v>
      </c>
      <c r="AY216" s="9" t="s">
        <v>274</v>
      </c>
      <c r="AZ216" s="9" t="s">
        <v>274</v>
      </c>
      <c r="BA216" s="9" t="s">
        <v>274</v>
      </c>
      <c r="BB216" s="9" t="s">
        <v>274</v>
      </c>
      <c r="BC216" s="9" t="s">
        <v>274</v>
      </c>
      <c r="BD216" s="9" t="s">
        <v>274</v>
      </c>
      <c r="BE216" s="9" t="s">
        <v>274</v>
      </c>
      <c r="BF216" s="9" t="s">
        <v>274</v>
      </c>
      <c r="BG216" s="9" t="s">
        <v>274</v>
      </c>
      <c r="BH216" s="9" t="s">
        <v>274</v>
      </c>
      <c r="BI216" s="9" t="s">
        <v>275</v>
      </c>
      <c r="BJ216" s="9" t="s">
        <v>274</v>
      </c>
      <c r="BK216" s="9" t="s">
        <v>276</v>
      </c>
      <c r="BL216" s="9" t="s">
        <v>279</v>
      </c>
      <c r="BM216" s="9" t="s">
        <v>278</v>
      </c>
      <c r="BN216" s="9">
        <v>0.4</v>
      </c>
      <c r="BO216" s="9">
        <v>0.2</v>
      </c>
      <c r="BP216" s="9" t="s">
        <v>274</v>
      </c>
      <c r="BQ216" s="9">
        <v>40</v>
      </c>
    </row>
    <row r="217" spans="1:69" x14ac:dyDescent="0.3">
      <c r="A217" s="6">
        <v>5</v>
      </c>
      <c r="B217" s="10">
        <v>686855</v>
      </c>
      <c r="C217" s="10">
        <v>846452</v>
      </c>
      <c r="D217" s="10">
        <v>374</v>
      </c>
      <c r="E217" s="10">
        <v>0.5</v>
      </c>
      <c r="F217" s="8" t="s">
        <v>290</v>
      </c>
      <c r="G217" s="9">
        <v>5.0000000000000001E-3</v>
      </c>
      <c r="H217" s="9" t="s">
        <v>273</v>
      </c>
      <c r="I217" s="9">
        <v>5.0000000000000001E-3</v>
      </c>
      <c r="J217" s="9">
        <v>0.2</v>
      </c>
      <c r="K217" s="9" t="s">
        <v>274</v>
      </c>
      <c r="L217" s="9">
        <v>4</v>
      </c>
      <c r="M217" s="9">
        <v>1.7000000000000001E-2</v>
      </c>
      <c r="N217" s="9">
        <v>0.01</v>
      </c>
      <c r="O217" s="9">
        <v>0.11</v>
      </c>
      <c r="P217" s="9">
        <v>0.02</v>
      </c>
      <c r="Q217" s="9" t="s">
        <v>278</v>
      </c>
      <c r="R217" s="9">
        <v>0.03</v>
      </c>
      <c r="S217" s="9">
        <v>0.3</v>
      </c>
      <c r="T217" s="9">
        <v>3</v>
      </c>
      <c r="U217" s="9">
        <v>24</v>
      </c>
      <c r="V217" s="9">
        <v>46</v>
      </c>
      <c r="W217" s="9">
        <v>0.56000000000000005</v>
      </c>
      <c r="X217" s="9">
        <v>0.5</v>
      </c>
      <c r="Y217" s="9">
        <v>3.8</v>
      </c>
      <c r="Z217" s="9">
        <v>6</v>
      </c>
      <c r="AA217" s="9">
        <v>15.3</v>
      </c>
      <c r="AB217" s="9">
        <v>0.28999999999999998</v>
      </c>
      <c r="AC217" s="9" t="s">
        <v>274</v>
      </c>
      <c r="AD217" s="9">
        <v>0.2</v>
      </c>
      <c r="AE217" s="9">
        <v>1.1000000000000001</v>
      </c>
      <c r="AF217" s="9">
        <v>2.7</v>
      </c>
      <c r="AG217" s="9">
        <v>0.3</v>
      </c>
      <c r="AH217" s="9">
        <v>1</v>
      </c>
      <c r="AI217" s="9">
        <v>0.1</v>
      </c>
      <c r="AJ217" s="9">
        <v>3.41</v>
      </c>
      <c r="AK217" s="9">
        <v>4.0000000000000001E-3</v>
      </c>
      <c r="AL217" s="9" t="s">
        <v>278</v>
      </c>
      <c r="AM217" s="9">
        <v>0.24</v>
      </c>
      <c r="AN217" s="9">
        <v>0.08</v>
      </c>
      <c r="AO217" s="9" t="s">
        <v>278</v>
      </c>
      <c r="AP217" s="9">
        <v>0.03</v>
      </c>
      <c r="AQ217" s="9">
        <v>17.5</v>
      </c>
      <c r="AR217" s="9">
        <v>0.8</v>
      </c>
      <c r="AS217" s="9">
        <v>2.35</v>
      </c>
      <c r="AT217" s="9">
        <v>0.05</v>
      </c>
      <c r="AU217" s="9">
        <v>0.2</v>
      </c>
      <c r="AV217" s="9">
        <v>0.57999999999999996</v>
      </c>
      <c r="AW217" s="9">
        <v>0.1</v>
      </c>
      <c r="AX217" s="9" t="s">
        <v>274</v>
      </c>
      <c r="AY217" s="9" t="s">
        <v>274</v>
      </c>
      <c r="AZ217" s="9" t="s">
        <v>274</v>
      </c>
      <c r="BA217" s="9" t="s">
        <v>274</v>
      </c>
      <c r="BB217" s="9" t="s">
        <v>274</v>
      </c>
      <c r="BC217" s="9" t="s">
        <v>274</v>
      </c>
      <c r="BD217" s="9" t="s">
        <v>274</v>
      </c>
      <c r="BE217" s="9" t="s">
        <v>274</v>
      </c>
      <c r="BF217" s="9" t="s">
        <v>274</v>
      </c>
      <c r="BG217" s="9" t="s">
        <v>274</v>
      </c>
      <c r="BH217" s="9" t="s">
        <v>274</v>
      </c>
      <c r="BI217" s="9" t="s">
        <v>275</v>
      </c>
      <c r="BJ217" s="9" t="s">
        <v>274</v>
      </c>
      <c r="BK217" s="9" t="s">
        <v>276</v>
      </c>
      <c r="BL217" s="9" t="s">
        <v>279</v>
      </c>
      <c r="BM217" s="9" t="s">
        <v>278</v>
      </c>
      <c r="BN217" s="9">
        <v>0.9</v>
      </c>
      <c r="BO217" s="9">
        <v>0.3</v>
      </c>
      <c r="BP217" s="9" t="s">
        <v>274</v>
      </c>
      <c r="BQ217" s="9">
        <v>40</v>
      </c>
    </row>
    <row r="218" spans="1:69" x14ac:dyDescent="0.3">
      <c r="A218" s="6">
        <v>6</v>
      </c>
      <c r="B218" s="10">
        <v>686855</v>
      </c>
      <c r="C218" s="10">
        <v>846450</v>
      </c>
      <c r="D218" s="10">
        <v>374</v>
      </c>
      <c r="E218" s="10">
        <v>0.5</v>
      </c>
      <c r="F218" s="8" t="s">
        <v>291</v>
      </c>
      <c r="G218" s="9">
        <v>0.124</v>
      </c>
      <c r="H218" s="9" t="s">
        <v>273</v>
      </c>
      <c r="I218" s="9">
        <v>7.0000000000000007E-2</v>
      </c>
      <c r="J218" s="9">
        <v>2.9</v>
      </c>
      <c r="K218" s="9">
        <v>0.2</v>
      </c>
      <c r="L218" s="9">
        <v>9</v>
      </c>
      <c r="M218" s="9">
        <v>6.0999999999999999E-2</v>
      </c>
      <c r="N218" s="9">
        <v>0.13</v>
      </c>
      <c r="O218" s="9">
        <v>2.39</v>
      </c>
      <c r="P218" s="9">
        <v>0.25</v>
      </c>
      <c r="Q218" s="9">
        <v>0.04</v>
      </c>
      <c r="R218" s="9">
        <v>0.53</v>
      </c>
      <c r="S218" s="9">
        <v>5.7</v>
      </c>
      <c r="T218" s="9">
        <v>46</v>
      </c>
      <c r="U218" s="9">
        <v>77</v>
      </c>
      <c r="V218" s="9">
        <v>375</v>
      </c>
      <c r="W218" s="9">
        <v>2.4700000000000002</v>
      </c>
      <c r="X218" s="9">
        <v>5.2</v>
      </c>
      <c r="Y218" s="9">
        <v>14.7</v>
      </c>
      <c r="Z218" s="9">
        <v>43.7</v>
      </c>
      <c r="AA218" s="9">
        <v>211</v>
      </c>
      <c r="AB218" s="9">
        <v>6.46</v>
      </c>
      <c r="AC218" s="9" t="s">
        <v>274</v>
      </c>
      <c r="AD218" s="9">
        <v>2.2000000000000002</v>
      </c>
      <c r="AE218" s="9">
        <v>21.3</v>
      </c>
      <c r="AF218" s="9">
        <v>34.1</v>
      </c>
      <c r="AG218" s="9">
        <v>3.47</v>
      </c>
      <c r="AH218" s="9">
        <v>4</v>
      </c>
      <c r="AI218" s="9">
        <v>1.4</v>
      </c>
      <c r="AJ218" s="9">
        <v>1.1000000000000001</v>
      </c>
      <c r="AK218" s="9">
        <v>0.04</v>
      </c>
      <c r="AL218" s="9">
        <v>0.02</v>
      </c>
      <c r="AM218" s="9">
        <v>1.4</v>
      </c>
      <c r="AN218" s="9">
        <v>0.49</v>
      </c>
      <c r="AO218" s="9" t="s">
        <v>278</v>
      </c>
      <c r="AP218" s="9">
        <v>0.42</v>
      </c>
      <c r="AQ218" s="9">
        <v>71.900000000000006</v>
      </c>
      <c r="AR218" s="9">
        <v>12.2</v>
      </c>
      <c r="AS218" s="9">
        <v>44.5</v>
      </c>
      <c r="AT218" s="9">
        <v>0.19</v>
      </c>
      <c r="AU218" s="9">
        <v>2.6</v>
      </c>
      <c r="AV218" s="9">
        <v>9.43</v>
      </c>
      <c r="AW218" s="9">
        <v>1.8</v>
      </c>
      <c r="AX218" s="9" t="s">
        <v>274</v>
      </c>
      <c r="AY218" s="9">
        <v>0.2</v>
      </c>
      <c r="AZ218" s="9">
        <v>1.4</v>
      </c>
      <c r="BA218" s="9">
        <v>0.2</v>
      </c>
      <c r="BB218" s="9">
        <v>0.9</v>
      </c>
      <c r="BC218" s="9">
        <v>0.1</v>
      </c>
      <c r="BD218" s="9">
        <v>0.4</v>
      </c>
      <c r="BE218" s="9" t="s">
        <v>274</v>
      </c>
      <c r="BF218" s="9">
        <v>0.3</v>
      </c>
      <c r="BG218" s="9" t="s">
        <v>274</v>
      </c>
      <c r="BH218" s="9" t="s">
        <v>274</v>
      </c>
      <c r="BI218" s="9" t="s">
        <v>275</v>
      </c>
      <c r="BJ218" s="9" t="s">
        <v>274</v>
      </c>
      <c r="BK218" s="9" t="s">
        <v>276</v>
      </c>
      <c r="BL218" s="9" t="s">
        <v>279</v>
      </c>
      <c r="BM218" s="9">
        <v>0.05</v>
      </c>
      <c r="BN218" s="9">
        <v>13.2</v>
      </c>
      <c r="BO218" s="9">
        <v>8.6999999999999993</v>
      </c>
      <c r="BP218" s="9">
        <v>0.4</v>
      </c>
      <c r="BQ218" s="9">
        <v>30</v>
      </c>
    </row>
    <row r="219" spans="1:69" x14ac:dyDescent="0.3">
      <c r="A219" s="6">
        <v>7</v>
      </c>
      <c r="B219" s="10">
        <v>687564</v>
      </c>
      <c r="C219" s="10">
        <v>846573</v>
      </c>
      <c r="D219" s="10">
        <v>362</v>
      </c>
      <c r="E219" s="10">
        <v>0.5</v>
      </c>
      <c r="F219" s="8" t="s">
        <v>292</v>
      </c>
      <c r="G219" s="9">
        <v>3.0000000000000001E-3</v>
      </c>
      <c r="H219" s="9" t="s">
        <v>273</v>
      </c>
      <c r="I219" s="9">
        <v>3.0000000000000001E-3</v>
      </c>
      <c r="J219" s="9">
        <v>0.2</v>
      </c>
      <c r="K219" s="9" t="s">
        <v>274</v>
      </c>
      <c r="L219" s="9">
        <v>3</v>
      </c>
      <c r="M219" s="9">
        <v>0.01</v>
      </c>
      <c r="N219" s="9">
        <v>0.56999999999999995</v>
      </c>
      <c r="O219" s="9">
        <v>0.36</v>
      </c>
      <c r="P219" s="9" t="s">
        <v>277</v>
      </c>
      <c r="Q219" s="9" t="s">
        <v>278</v>
      </c>
      <c r="R219" s="9">
        <v>0.01</v>
      </c>
      <c r="S219" s="9">
        <v>2.2999999999999998</v>
      </c>
      <c r="T219" s="9">
        <v>6</v>
      </c>
      <c r="U219" s="9">
        <v>413</v>
      </c>
      <c r="V219" s="9">
        <v>79</v>
      </c>
      <c r="W219" s="9">
        <v>0.7</v>
      </c>
      <c r="X219" s="9">
        <v>5.7</v>
      </c>
      <c r="Y219" s="9">
        <v>63.4</v>
      </c>
      <c r="Z219" s="9">
        <v>4.9000000000000004</v>
      </c>
      <c r="AA219" s="9">
        <v>7.1</v>
      </c>
      <c r="AB219" s="9">
        <v>1.23</v>
      </c>
      <c r="AC219" s="9" t="s">
        <v>274</v>
      </c>
      <c r="AD219" s="9">
        <v>1.3</v>
      </c>
      <c r="AE219" s="9">
        <v>0.2</v>
      </c>
      <c r="AF219" s="9" t="s">
        <v>279</v>
      </c>
      <c r="AG219" s="9">
        <v>0.8</v>
      </c>
      <c r="AH219" s="9">
        <v>0.3</v>
      </c>
      <c r="AI219" s="9" t="s">
        <v>274</v>
      </c>
      <c r="AJ219" s="9">
        <v>0.15</v>
      </c>
      <c r="AK219" s="9" t="s">
        <v>293</v>
      </c>
      <c r="AL219" s="9" t="s">
        <v>278</v>
      </c>
      <c r="AM219" s="9" t="s">
        <v>275</v>
      </c>
      <c r="AN219" s="9">
        <v>0.05</v>
      </c>
      <c r="AO219" s="9" t="s">
        <v>278</v>
      </c>
      <c r="AP219" s="9" t="s">
        <v>278</v>
      </c>
      <c r="AQ219" s="9">
        <v>10.199999999999999</v>
      </c>
      <c r="AR219" s="9" t="s">
        <v>279</v>
      </c>
      <c r="AS219" s="9">
        <v>14.3</v>
      </c>
      <c r="AT219" s="9" t="s">
        <v>277</v>
      </c>
      <c r="AU219" s="9">
        <v>0.2</v>
      </c>
      <c r="AV219" s="9">
        <v>0.67</v>
      </c>
      <c r="AW219" s="9">
        <v>0.2</v>
      </c>
      <c r="AX219" s="9" t="s">
        <v>274</v>
      </c>
      <c r="AY219" s="9" t="s">
        <v>274</v>
      </c>
      <c r="AZ219" s="9">
        <v>0.3</v>
      </c>
      <c r="BA219" s="9" t="s">
        <v>274</v>
      </c>
      <c r="BB219" s="9">
        <v>0.2</v>
      </c>
      <c r="BC219" s="9" t="s">
        <v>274</v>
      </c>
      <c r="BD219" s="9">
        <v>0.2</v>
      </c>
      <c r="BE219" s="9" t="s">
        <v>274</v>
      </c>
      <c r="BF219" s="9">
        <v>0.2</v>
      </c>
      <c r="BG219" s="9" t="s">
        <v>274</v>
      </c>
      <c r="BH219" s="9" t="s">
        <v>274</v>
      </c>
      <c r="BI219" s="9" t="s">
        <v>275</v>
      </c>
      <c r="BJ219" s="9" t="s">
        <v>274</v>
      </c>
      <c r="BK219" s="9" t="s">
        <v>276</v>
      </c>
      <c r="BL219" s="9" t="s">
        <v>279</v>
      </c>
      <c r="BM219" s="9" t="s">
        <v>278</v>
      </c>
      <c r="BN219" s="9">
        <v>0.9</v>
      </c>
      <c r="BO219" s="9" t="s">
        <v>274</v>
      </c>
      <c r="BP219" s="9" t="s">
        <v>274</v>
      </c>
      <c r="BQ219" s="9">
        <v>10</v>
      </c>
    </row>
    <row r="220" spans="1:69" x14ac:dyDescent="0.3">
      <c r="A220" s="6">
        <v>8</v>
      </c>
      <c r="B220" s="10">
        <v>687158</v>
      </c>
      <c r="C220" s="10">
        <v>846630</v>
      </c>
      <c r="D220" s="10">
        <v>378</v>
      </c>
      <c r="E220" s="10">
        <v>0.5</v>
      </c>
      <c r="F220" s="8" t="s">
        <v>294</v>
      </c>
      <c r="G220" s="9">
        <v>9.9000000000000005E-2</v>
      </c>
      <c r="H220" s="9" t="s">
        <v>273</v>
      </c>
      <c r="I220" s="9">
        <v>1.9E-2</v>
      </c>
      <c r="J220" s="9">
        <v>1.1000000000000001</v>
      </c>
      <c r="K220" s="9">
        <v>0.1</v>
      </c>
      <c r="L220" s="9">
        <v>4</v>
      </c>
      <c r="M220" s="9">
        <v>1.2E-2</v>
      </c>
      <c r="N220" s="9">
        <v>0.02</v>
      </c>
      <c r="O220" s="9">
        <v>5.31</v>
      </c>
      <c r="P220" s="9">
        <v>0.03</v>
      </c>
      <c r="Q220" s="9" t="s">
        <v>278</v>
      </c>
      <c r="R220" s="9">
        <v>0.04</v>
      </c>
      <c r="S220" s="9">
        <v>37.4</v>
      </c>
      <c r="T220" s="9">
        <v>166</v>
      </c>
      <c r="U220" s="9">
        <v>122</v>
      </c>
      <c r="V220" s="9">
        <v>155</v>
      </c>
      <c r="W220" s="9">
        <v>6.47</v>
      </c>
      <c r="X220" s="9">
        <v>2.6</v>
      </c>
      <c r="Y220" s="9">
        <v>36.4</v>
      </c>
      <c r="Z220" s="9">
        <v>87</v>
      </c>
      <c r="AA220" s="9">
        <v>12.5</v>
      </c>
      <c r="AB220" s="9">
        <v>15.1</v>
      </c>
      <c r="AC220" s="9">
        <v>0.2</v>
      </c>
      <c r="AD220" s="9" t="s">
        <v>274</v>
      </c>
      <c r="AE220" s="9">
        <v>1.2</v>
      </c>
      <c r="AF220" s="9">
        <v>7</v>
      </c>
      <c r="AG220" s="9">
        <v>3.23</v>
      </c>
      <c r="AH220" s="9">
        <v>2</v>
      </c>
      <c r="AI220" s="9" t="s">
        <v>274</v>
      </c>
      <c r="AJ220" s="9">
        <v>1.31</v>
      </c>
      <c r="AK220" s="9">
        <v>0.02</v>
      </c>
      <c r="AL220" s="9">
        <v>0.12</v>
      </c>
      <c r="AM220" s="9">
        <v>0.17</v>
      </c>
      <c r="AN220" s="9">
        <v>0.05</v>
      </c>
      <c r="AO220" s="9">
        <v>0.03</v>
      </c>
      <c r="AP220" s="9" t="s">
        <v>278</v>
      </c>
      <c r="AQ220" s="9">
        <v>80.3</v>
      </c>
      <c r="AR220" s="9">
        <v>9</v>
      </c>
      <c r="AS220" s="9">
        <v>129</v>
      </c>
      <c r="AT220" s="9">
        <v>0.01</v>
      </c>
      <c r="AU220" s="9">
        <v>2.1</v>
      </c>
      <c r="AV220" s="9">
        <v>7.37</v>
      </c>
      <c r="AW220" s="9">
        <v>1.6</v>
      </c>
      <c r="AX220" s="9" t="s">
        <v>274</v>
      </c>
      <c r="AY220" s="9">
        <v>0.2</v>
      </c>
      <c r="AZ220" s="9">
        <v>2.1</v>
      </c>
      <c r="BA220" s="9">
        <v>0.3</v>
      </c>
      <c r="BB220" s="9">
        <v>1.5</v>
      </c>
      <c r="BC220" s="9">
        <v>0.2</v>
      </c>
      <c r="BD220" s="9">
        <v>0.7</v>
      </c>
      <c r="BE220" s="9" t="s">
        <v>274</v>
      </c>
      <c r="BF220" s="9">
        <v>0.8</v>
      </c>
      <c r="BG220" s="9">
        <v>0.1</v>
      </c>
      <c r="BH220" s="9" t="s">
        <v>274</v>
      </c>
      <c r="BI220" s="9" t="s">
        <v>275</v>
      </c>
      <c r="BJ220" s="9">
        <v>0.1</v>
      </c>
      <c r="BK220" s="9" t="s">
        <v>276</v>
      </c>
      <c r="BL220" s="9" t="s">
        <v>279</v>
      </c>
      <c r="BM220" s="9" t="s">
        <v>278</v>
      </c>
      <c r="BN220" s="9">
        <v>5.7</v>
      </c>
      <c r="BO220" s="9">
        <v>20.5</v>
      </c>
      <c r="BP220" s="9">
        <v>0.5</v>
      </c>
      <c r="BQ220" s="9">
        <v>70</v>
      </c>
    </row>
    <row r="221" spans="1:69" x14ac:dyDescent="0.3">
      <c r="A221" s="6">
        <v>9</v>
      </c>
      <c r="B221" s="10">
        <v>686533</v>
      </c>
      <c r="C221" s="10">
        <v>846623</v>
      </c>
      <c r="D221" s="10">
        <v>372</v>
      </c>
      <c r="E221" s="10">
        <v>0.5</v>
      </c>
      <c r="F221" s="8" t="s">
        <v>295</v>
      </c>
      <c r="G221" s="9">
        <v>8.2000000000000003E-2</v>
      </c>
      <c r="H221" s="9" t="s">
        <v>273</v>
      </c>
      <c r="I221" s="9">
        <v>1.7999999999999999E-2</v>
      </c>
      <c r="J221" s="9">
        <v>3.9</v>
      </c>
      <c r="K221" s="9">
        <v>0.5</v>
      </c>
      <c r="L221" s="9">
        <v>3</v>
      </c>
      <c r="M221" s="9">
        <v>1.2999999999999999E-2</v>
      </c>
      <c r="N221" s="9">
        <v>0.05</v>
      </c>
      <c r="O221" s="9">
        <v>5.18</v>
      </c>
      <c r="P221" s="9">
        <v>0.06</v>
      </c>
      <c r="Q221" s="9">
        <v>0.28000000000000003</v>
      </c>
      <c r="R221" s="9">
        <v>0.02</v>
      </c>
      <c r="S221" s="9">
        <v>14.9</v>
      </c>
      <c r="T221" s="9">
        <v>234</v>
      </c>
      <c r="U221" s="9">
        <v>682</v>
      </c>
      <c r="V221" s="9">
        <v>302</v>
      </c>
      <c r="W221" s="9">
        <v>13.8</v>
      </c>
      <c r="X221" s="9">
        <v>14.4</v>
      </c>
      <c r="Y221" s="9">
        <v>60.3</v>
      </c>
      <c r="Z221" s="9">
        <v>56.2</v>
      </c>
      <c r="AA221" s="9">
        <v>10.1</v>
      </c>
      <c r="AB221" s="9">
        <v>18.5</v>
      </c>
      <c r="AC221" s="9" t="s">
        <v>274</v>
      </c>
      <c r="AD221" s="9">
        <v>111</v>
      </c>
      <c r="AE221" s="9">
        <v>6.8</v>
      </c>
      <c r="AF221" s="9">
        <v>10</v>
      </c>
      <c r="AG221" s="9">
        <v>5.61</v>
      </c>
      <c r="AH221" s="9">
        <v>7.2</v>
      </c>
      <c r="AI221" s="9">
        <v>0.2</v>
      </c>
      <c r="AJ221" s="9">
        <v>4</v>
      </c>
      <c r="AK221" s="9">
        <v>2.3E-2</v>
      </c>
      <c r="AL221" s="9">
        <v>0.09</v>
      </c>
      <c r="AM221" s="9">
        <v>1.25</v>
      </c>
      <c r="AN221" s="9">
        <v>0.49</v>
      </c>
      <c r="AO221" s="9">
        <v>0.21</v>
      </c>
      <c r="AP221" s="9">
        <v>0.75</v>
      </c>
      <c r="AQ221" s="9">
        <v>49.6</v>
      </c>
      <c r="AR221" s="9">
        <v>21.6</v>
      </c>
      <c r="AS221" s="9">
        <v>40.6</v>
      </c>
      <c r="AT221" s="9" t="s">
        <v>277</v>
      </c>
      <c r="AU221" s="9">
        <v>3.7</v>
      </c>
      <c r="AV221" s="9">
        <v>12.1</v>
      </c>
      <c r="AW221" s="9">
        <v>2.2000000000000002</v>
      </c>
      <c r="AX221" s="9">
        <v>0.5</v>
      </c>
      <c r="AY221" s="9">
        <v>0.5</v>
      </c>
      <c r="AZ221" s="9">
        <v>2.1</v>
      </c>
      <c r="BA221" s="9">
        <v>0.3</v>
      </c>
      <c r="BB221" s="9">
        <v>1.6</v>
      </c>
      <c r="BC221" s="9">
        <v>0.3</v>
      </c>
      <c r="BD221" s="9">
        <v>0.8</v>
      </c>
      <c r="BE221" s="9">
        <v>0.1</v>
      </c>
      <c r="BF221" s="9">
        <v>0.7</v>
      </c>
      <c r="BG221" s="9" t="s">
        <v>274</v>
      </c>
      <c r="BH221" s="9">
        <v>0.2</v>
      </c>
      <c r="BI221" s="9" t="s">
        <v>275</v>
      </c>
      <c r="BJ221" s="9">
        <v>0.2</v>
      </c>
      <c r="BK221" s="9" t="s">
        <v>276</v>
      </c>
      <c r="BL221" s="9" t="s">
        <v>279</v>
      </c>
      <c r="BM221" s="9">
        <v>0.12</v>
      </c>
      <c r="BN221" s="9">
        <v>23.4</v>
      </c>
      <c r="BO221" s="9">
        <v>10.6</v>
      </c>
      <c r="BP221" s="9">
        <v>2.4</v>
      </c>
      <c r="BQ221" s="9">
        <v>60</v>
      </c>
    </row>
    <row r="222" spans="1:69" x14ac:dyDescent="0.3">
      <c r="A222" s="6">
        <v>10</v>
      </c>
      <c r="B222" s="10">
        <v>687469</v>
      </c>
      <c r="C222" s="10">
        <v>846814</v>
      </c>
      <c r="D222" s="10">
        <v>360</v>
      </c>
      <c r="E222" s="10">
        <v>0.5</v>
      </c>
      <c r="F222" s="8" t="s">
        <v>296</v>
      </c>
      <c r="G222" s="9">
        <v>6.8000000000000005E-2</v>
      </c>
      <c r="H222" s="9" t="s">
        <v>273</v>
      </c>
      <c r="I222" s="9">
        <v>5.0999999999999997E-2</v>
      </c>
      <c r="J222" s="9">
        <v>1.9</v>
      </c>
      <c r="K222" s="9">
        <v>0.5</v>
      </c>
      <c r="L222" s="9">
        <v>3</v>
      </c>
      <c r="M222" s="9">
        <v>1.2999999999999999E-2</v>
      </c>
      <c r="N222" s="9">
        <v>0.04</v>
      </c>
      <c r="O222" s="9">
        <v>4.17</v>
      </c>
      <c r="P222" s="9">
        <v>0.11</v>
      </c>
      <c r="Q222" s="9">
        <v>0.06</v>
      </c>
      <c r="R222" s="9">
        <v>0.05</v>
      </c>
      <c r="S222" s="9">
        <v>16.5</v>
      </c>
      <c r="T222" s="9">
        <v>295</v>
      </c>
      <c r="U222" s="9">
        <v>297</v>
      </c>
      <c r="V222" s="9">
        <v>234</v>
      </c>
      <c r="W222" s="9">
        <v>19.2</v>
      </c>
      <c r="X222" s="9">
        <v>6.3</v>
      </c>
      <c r="Y222" s="9">
        <v>19.5</v>
      </c>
      <c r="Z222" s="9">
        <v>56</v>
      </c>
      <c r="AA222" s="9">
        <v>15.5</v>
      </c>
      <c r="AB222" s="9">
        <v>14</v>
      </c>
      <c r="AC222" s="9">
        <v>0.1</v>
      </c>
      <c r="AD222" s="9">
        <v>53.6</v>
      </c>
      <c r="AE222" s="9">
        <v>8.8000000000000007</v>
      </c>
      <c r="AF222" s="9">
        <v>8.3000000000000007</v>
      </c>
      <c r="AG222" s="9">
        <v>3.17</v>
      </c>
      <c r="AH222" s="9">
        <v>7.6</v>
      </c>
      <c r="AI222" s="9">
        <v>0.5</v>
      </c>
      <c r="AJ222" s="9">
        <v>6.21</v>
      </c>
      <c r="AK222" s="9">
        <v>2.1000000000000001E-2</v>
      </c>
      <c r="AL222" s="9">
        <v>0.1</v>
      </c>
      <c r="AM222" s="9">
        <v>0.7</v>
      </c>
      <c r="AN222" s="9">
        <v>0.63</v>
      </c>
      <c r="AO222" s="9">
        <v>0.13</v>
      </c>
      <c r="AP222" s="9">
        <v>0.31</v>
      </c>
      <c r="AQ222" s="9">
        <v>40.200000000000003</v>
      </c>
      <c r="AR222" s="9">
        <v>11.6</v>
      </c>
      <c r="AS222" s="9">
        <v>27.2</v>
      </c>
      <c r="AT222" s="9" t="s">
        <v>277</v>
      </c>
      <c r="AU222" s="9">
        <v>2.2000000000000002</v>
      </c>
      <c r="AV222" s="9">
        <v>7.28</v>
      </c>
      <c r="AW222" s="9">
        <v>1.6</v>
      </c>
      <c r="AX222" s="9">
        <v>1</v>
      </c>
      <c r="AY222" s="9">
        <v>0.3</v>
      </c>
      <c r="AZ222" s="9">
        <v>1.3</v>
      </c>
      <c r="BA222" s="9">
        <v>0.2</v>
      </c>
      <c r="BB222" s="9">
        <v>1</v>
      </c>
      <c r="BC222" s="9">
        <v>0.2</v>
      </c>
      <c r="BD222" s="9">
        <v>0.6</v>
      </c>
      <c r="BE222" s="9" t="s">
        <v>274</v>
      </c>
      <c r="BF222" s="9">
        <v>0.6</v>
      </c>
      <c r="BG222" s="9" t="s">
        <v>274</v>
      </c>
      <c r="BH222" s="9">
        <v>0.1</v>
      </c>
      <c r="BI222" s="9" t="s">
        <v>275</v>
      </c>
      <c r="BJ222" s="9">
        <v>0.2</v>
      </c>
      <c r="BK222" s="9" t="s">
        <v>276</v>
      </c>
      <c r="BL222" s="9" t="s">
        <v>279</v>
      </c>
      <c r="BM222" s="9">
        <v>0.09</v>
      </c>
      <c r="BN222" s="9">
        <v>18.2</v>
      </c>
      <c r="BO222" s="9">
        <v>12.1</v>
      </c>
      <c r="BP222" s="9">
        <v>2.4</v>
      </c>
      <c r="BQ222" s="9">
        <v>50</v>
      </c>
    </row>
    <row r="223" spans="1:69" x14ac:dyDescent="0.3">
      <c r="A223" s="6">
        <v>11</v>
      </c>
      <c r="B223" s="10">
        <v>686086</v>
      </c>
      <c r="C223" s="10">
        <v>846958</v>
      </c>
      <c r="D223" s="10">
        <v>366</v>
      </c>
      <c r="E223" s="10">
        <v>0.5</v>
      </c>
      <c r="F223" s="8" t="s">
        <v>297</v>
      </c>
      <c r="G223" s="9">
        <v>9.1999999999999998E-2</v>
      </c>
      <c r="H223" s="9" t="s">
        <v>273</v>
      </c>
      <c r="I223" s="9">
        <v>7.8E-2</v>
      </c>
      <c r="J223" s="9">
        <v>3</v>
      </c>
      <c r="K223" s="9">
        <v>0.8</v>
      </c>
      <c r="L223" s="9">
        <v>4</v>
      </c>
      <c r="M223" s="9">
        <v>1.4E-2</v>
      </c>
      <c r="N223" s="9">
        <v>0.04</v>
      </c>
      <c r="O223" s="9">
        <v>5.0199999999999996</v>
      </c>
      <c r="P223" s="9">
        <v>0.04</v>
      </c>
      <c r="Q223" s="9">
        <v>0.13</v>
      </c>
      <c r="R223" s="9">
        <v>0.05</v>
      </c>
      <c r="S223" s="9">
        <v>21.8</v>
      </c>
      <c r="T223" s="9">
        <v>470</v>
      </c>
      <c r="U223" s="9">
        <v>532</v>
      </c>
      <c r="V223" s="9">
        <v>2280</v>
      </c>
      <c r="W223" s="9">
        <v>20.5</v>
      </c>
      <c r="X223" s="9">
        <v>48.3</v>
      </c>
      <c r="Y223" s="9">
        <v>35.700000000000003</v>
      </c>
      <c r="Z223" s="9">
        <v>79.5</v>
      </c>
      <c r="AA223" s="9">
        <v>8.4</v>
      </c>
      <c r="AB223" s="9">
        <v>19.899999999999999</v>
      </c>
      <c r="AC223" s="9">
        <v>0.2</v>
      </c>
      <c r="AD223" s="9">
        <v>14.8</v>
      </c>
      <c r="AE223" s="9">
        <v>6</v>
      </c>
      <c r="AF223" s="9">
        <v>5.2</v>
      </c>
      <c r="AG223" s="9">
        <v>3.82</v>
      </c>
      <c r="AH223" s="9">
        <v>10.8</v>
      </c>
      <c r="AI223" s="9">
        <v>0.3</v>
      </c>
      <c r="AJ223" s="9">
        <v>5.75</v>
      </c>
      <c r="AK223" s="9">
        <v>4.8000000000000001E-2</v>
      </c>
      <c r="AL223" s="9">
        <v>0.13</v>
      </c>
      <c r="AM223" s="9">
        <v>1.27</v>
      </c>
      <c r="AN223" s="9">
        <v>0.43</v>
      </c>
      <c r="AO223" s="9">
        <v>0.28999999999999998</v>
      </c>
      <c r="AP223" s="9">
        <v>0.5</v>
      </c>
      <c r="AQ223" s="9">
        <v>78.400000000000006</v>
      </c>
      <c r="AR223" s="9">
        <v>9.3000000000000007</v>
      </c>
      <c r="AS223" s="9">
        <v>97.7</v>
      </c>
      <c r="AT223" s="9">
        <v>0.02</v>
      </c>
      <c r="AU223" s="9">
        <v>2</v>
      </c>
      <c r="AV223" s="9">
        <v>6.79</v>
      </c>
      <c r="AW223" s="9">
        <v>1.4</v>
      </c>
      <c r="AX223" s="9">
        <v>0.8</v>
      </c>
      <c r="AY223" s="9">
        <v>0.3</v>
      </c>
      <c r="AZ223" s="9">
        <v>1.6</v>
      </c>
      <c r="BA223" s="9">
        <v>0.2</v>
      </c>
      <c r="BB223" s="9">
        <v>1.3</v>
      </c>
      <c r="BC223" s="9">
        <v>0.2</v>
      </c>
      <c r="BD223" s="9">
        <v>0.8</v>
      </c>
      <c r="BE223" s="9">
        <v>0.1</v>
      </c>
      <c r="BF223" s="9">
        <v>0.8</v>
      </c>
      <c r="BG223" s="9">
        <v>0.1</v>
      </c>
      <c r="BH223" s="9">
        <v>0.2</v>
      </c>
      <c r="BI223" s="9" t="s">
        <v>275</v>
      </c>
      <c r="BJ223" s="9">
        <v>0.2</v>
      </c>
      <c r="BK223" s="9" t="s">
        <v>276</v>
      </c>
      <c r="BL223" s="9" t="s">
        <v>279</v>
      </c>
      <c r="BM223" s="9">
        <v>0.31</v>
      </c>
      <c r="BN223" s="9">
        <v>24.6</v>
      </c>
      <c r="BO223" s="9">
        <v>8.5</v>
      </c>
      <c r="BP223" s="9">
        <v>2.8</v>
      </c>
      <c r="BQ223" s="9">
        <v>40</v>
      </c>
    </row>
    <row r="224" spans="1:69" x14ac:dyDescent="0.3">
      <c r="A224" s="6">
        <v>12</v>
      </c>
      <c r="B224" s="10">
        <v>687573</v>
      </c>
      <c r="C224" s="10">
        <v>846449</v>
      </c>
      <c r="D224" s="10">
        <v>389</v>
      </c>
      <c r="E224" s="10">
        <v>0.5</v>
      </c>
      <c r="F224" s="8" t="s">
        <v>298</v>
      </c>
      <c r="G224" s="9">
        <v>7.0000000000000001E-3</v>
      </c>
      <c r="H224" s="9" t="s">
        <v>273</v>
      </c>
      <c r="I224" s="9">
        <v>4.0000000000000001E-3</v>
      </c>
      <c r="J224" s="9">
        <v>0.4</v>
      </c>
      <c r="K224" s="9" t="s">
        <v>274</v>
      </c>
      <c r="L224" s="9">
        <v>3</v>
      </c>
      <c r="M224" s="9">
        <v>1.2E-2</v>
      </c>
      <c r="N224" s="9">
        <v>0.61</v>
      </c>
      <c r="O224" s="9">
        <v>1.07</v>
      </c>
      <c r="P224" s="9" t="s">
        <v>277</v>
      </c>
      <c r="Q224" s="9" t="s">
        <v>278</v>
      </c>
      <c r="R224" s="9">
        <v>0.01</v>
      </c>
      <c r="S224" s="9">
        <v>4.2</v>
      </c>
      <c r="T224" s="9">
        <v>18</v>
      </c>
      <c r="U224" s="9">
        <v>877</v>
      </c>
      <c r="V224" s="9">
        <v>71</v>
      </c>
      <c r="W224" s="9">
        <v>1.38</v>
      </c>
      <c r="X224" s="9">
        <v>5.9</v>
      </c>
      <c r="Y224" s="9">
        <v>69.5</v>
      </c>
      <c r="Z224" s="9">
        <v>10.5</v>
      </c>
      <c r="AA224" s="9">
        <v>9.8000000000000007</v>
      </c>
      <c r="AB224" s="9">
        <v>2.48</v>
      </c>
      <c r="AC224" s="9">
        <v>0.1</v>
      </c>
      <c r="AD224" s="9">
        <v>0.5</v>
      </c>
      <c r="AE224" s="9">
        <v>0.3</v>
      </c>
      <c r="AF224" s="9" t="s">
        <v>279</v>
      </c>
      <c r="AG224" s="9">
        <v>1.88</v>
      </c>
      <c r="AH224" s="9">
        <v>0.5</v>
      </c>
      <c r="AI224" s="9" t="s">
        <v>274</v>
      </c>
      <c r="AJ224" s="9">
        <v>0.13</v>
      </c>
      <c r="AK224" s="9" t="s">
        <v>293</v>
      </c>
      <c r="AL224" s="9" t="s">
        <v>278</v>
      </c>
      <c r="AM224" s="9" t="s">
        <v>275</v>
      </c>
      <c r="AN224" s="9">
        <v>0.06</v>
      </c>
      <c r="AO224" s="9" t="s">
        <v>278</v>
      </c>
      <c r="AP224" s="9" t="s">
        <v>278</v>
      </c>
      <c r="AQ224" s="9">
        <v>5.7</v>
      </c>
      <c r="AR224" s="9">
        <v>1.1000000000000001</v>
      </c>
      <c r="AS224" s="9">
        <v>37.9</v>
      </c>
      <c r="AT224" s="9" t="s">
        <v>277</v>
      </c>
      <c r="AU224" s="9">
        <v>0.4</v>
      </c>
      <c r="AV224" s="9">
        <v>1.54</v>
      </c>
      <c r="AW224" s="9">
        <v>0.5</v>
      </c>
      <c r="AX224" s="9" t="s">
        <v>274</v>
      </c>
      <c r="AY224" s="9" t="s">
        <v>274</v>
      </c>
      <c r="AZ224" s="9">
        <v>0.5</v>
      </c>
      <c r="BA224" s="9" t="s">
        <v>274</v>
      </c>
      <c r="BB224" s="9">
        <v>0.6</v>
      </c>
      <c r="BC224" s="9" t="s">
        <v>274</v>
      </c>
      <c r="BD224" s="9">
        <v>0.3</v>
      </c>
      <c r="BE224" s="9" t="s">
        <v>274</v>
      </c>
      <c r="BF224" s="9">
        <v>0.4</v>
      </c>
      <c r="BG224" s="9" t="s">
        <v>274</v>
      </c>
      <c r="BH224" s="9" t="s">
        <v>274</v>
      </c>
      <c r="BI224" s="9" t="s">
        <v>275</v>
      </c>
      <c r="BJ224" s="9" t="s">
        <v>274</v>
      </c>
      <c r="BK224" s="9" t="s">
        <v>276</v>
      </c>
      <c r="BL224" s="9" t="s">
        <v>279</v>
      </c>
      <c r="BM224" s="9" t="s">
        <v>278</v>
      </c>
      <c r="BN224" s="9">
        <v>0.7</v>
      </c>
      <c r="BO224" s="9" t="s">
        <v>274</v>
      </c>
      <c r="BP224" s="9" t="s">
        <v>274</v>
      </c>
      <c r="BQ224" s="9">
        <v>20</v>
      </c>
    </row>
    <row r="227" spans="1:73" x14ac:dyDescent="0.3">
      <c r="F227" s="8" t="s">
        <v>200</v>
      </c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  <c r="AY227" s="14"/>
      <c r="AZ227" s="14"/>
      <c r="BA227" s="14"/>
      <c r="BB227" s="14"/>
      <c r="BC227" s="14"/>
      <c r="BD227" s="14"/>
      <c r="BE227" s="14"/>
      <c r="BF227" s="14"/>
      <c r="BG227" s="14"/>
      <c r="BH227" s="14"/>
      <c r="BI227" s="14"/>
      <c r="BJ227" s="14"/>
      <c r="BK227" s="14"/>
      <c r="BL227" s="14"/>
      <c r="BM227" s="14"/>
      <c r="BN227" s="14"/>
      <c r="BO227" s="14"/>
      <c r="BP227" s="14"/>
      <c r="BQ227" s="14"/>
      <c r="BR227" s="14"/>
      <c r="BS227" s="14"/>
      <c r="BT227" s="14"/>
      <c r="BU227" s="14"/>
    </row>
    <row r="228" spans="1:73" x14ac:dyDescent="0.3">
      <c r="F228" s="9" t="s">
        <v>201</v>
      </c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  <c r="AY228" s="14"/>
      <c r="AZ228" s="14"/>
      <c r="BA228" s="14"/>
      <c r="BB228" s="14"/>
      <c r="BC228" s="14"/>
      <c r="BD228" s="14"/>
      <c r="BE228" s="14"/>
      <c r="BF228" s="14"/>
      <c r="BG228" s="14"/>
      <c r="BH228" s="14"/>
      <c r="BI228" s="14"/>
      <c r="BJ228" s="14"/>
      <c r="BK228" s="14"/>
      <c r="BL228" s="14"/>
      <c r="BM228" s="14"/>
      <c r="BN228" s="14"/>
      <c r="BO228" s="14"/>
      <c r="BP228" s="14"/>
      <c r="BQ228" s="14"/>
      <c r="BR228" s="14"/>
      <c r="BS228" s="14"/>
      <c r="BT228" s="14"/>
      <c r="BU228" s="14"/>
    </row>
    <row r="229" spans="1:73" x14ac:dyDescent="0.3">
      <c r="F229" s="8" t="s">
        <v>202</v>
      </c>
      <c r="G229" s="9" t="s">
        <v>214</v>
      </c>
      <c r="H229" s="9" t="s">
        <v>217</v>
      </c>
      <c r="I229" s="9" t="s">
        <v>222</v>
      </c>
      <c r="J229" s="9" t="s">
        <v>215</v>
      </c>
      <c r="K229" s="9" t="s">
        <v>213</v>
      </c>
      <c r="L229" s="9" t="s">
        <v>212</v>
      </c>
      <c r="M229" s="9" t="s">
        <v>299</v>
      </c>
      <c r="N229" s="9" t="s">
        <v>300</v>
      </c>
      <c r="O229" s="9" t="s">
        <v>301</v>
      </c>
      <c r="P229" s="9" t="s">
        <v>219</v>
      </c>
      <c r="Q229" s="9" t="s">
        <v>229</v>
      </c>
      <c r="R229" s="9" t="s">
        <v>249</v>
      </c>
      <c r="S229" s="9" t="s">
        <v>235</v>
      </c>
      <c r="T229" s="9" t="s">
        <v>239</v>
      </c>
      <c r="U229" s="9" t="s">
        <v>240</v>
      </c>
      <c r="V229" s="9" t="s">
        <v>261</v>
      </c>
      <c r="W229" s="9" t="s">
        <v>262</v>
      </c>
      <c r="X229" s="9" t="s">
        <v>263</v>
      </c>
      <c r="Y229" s="9" t="s">
        <v>268</v>
      </c>
      <c r="Z229" s="9" t="s">
        <v>266</v>
      </c>
      <c r="AA229" s="9" t="s">
        <v>267</v>
      </c>
      <c r="AB229" s="9" t="s">
        <v>223</v>
      </c>
      <c r="AC229" s="9" t="s">
        <v>224</v>
      </c>
      <c r="AD229" s="9" t="s">
        <v>225</v>
      </c>
      <c r="AE229" s="9" t="s">
        <v>226</v>
      </c>
      <c r="AF229" s="9" t="s">
        <v>265</v>
      </c>
      <c r="AG229" s="9" t="s">
        <v>227</v>
      </c>
      <c r="AH229" s="9" t="s">
        <v>228</v>
      </c>
      <c r="AI229" s="9" t="s">
        <v>236</v>
      </c>
      <c r="AJ229" s="9" t="s">
        <v>245</v>
      </c>
      <c r="AK229" s="9" t="s">
        <v>237</v>
      </c>
      <c r="AL229" s="9" t="s">
        <v>238</v>
      </c>
      <c r="AM229" s="9" t="s">
        <v>264</v>
      </c>
      <c r="AN229" s="9" t="s">
        <v>216</v>
      </c>
      <c r="AO229" s="9" t="s">
        <v>206</v>
      </c>
      <c r="AP229" s="9" t="s">
        <v>220</v>
      </c>
      <c r="AQ229" s="9" t="s">
        <v>232</v>
      </c>
      <c r="AR229" s="9" t="s">
        <v>233</v>
      </c>
      <c r="AS229" s="9" t="s">
        <v>234</v>
      </c>
      <c r="AT229" s="9" t="s">
        <v>259</v>
      </c>
      <c r="AU229" s="9" t="s">
        <v>260</v>
      </c>
      <c r="AV229" s="9" t="s">
        <v>243</v>
      </c>
      <c r="AW229" s="9" t="s">
        <v>244</v>
      </c>
      <c r="AX229" s="9" t="s">
        <v>246</v>
      </c>
      <c r="AY229" s="9" t="s">
        <v>247</v>
      </c>
      <c r="AZ229" s="9" t="s">
        <v>248</v>
      </c>
      <c r="BA229" s="9" t="s">
        <v>250</v>
      </c>
      <c r="BB229" s="9" t="s">
        <v>251</v>
      </c>
      <c r="BC229" s="9" t="s">
        <v>252</v>
      </c>
      <c r="BD229" s="9" t="s">
        <v>253</v>
      </c>
      <c r="BE229" s="9" t="s">
        <v>254</v>
      </c>
      <c r="BF229" s="9" t="s">
        <v>255</v>
      </c>
      <c r="BG229" s="9" t="s">
        <v>256</v>
      </c>
      <c r="BH229" s="9" t="s">
        <v>257</v>
      </c>
      <c r="BI229" s="9" t="s">
        <v>258</v>
      </c>
      <c r="BJ229" s="9" t="s">
        <v>209</v>
      </c>
      <c r="BK229" s="9" t="s">
        <v>210</v>
      </c>
      <c r="BL229" s="9" t="s">
        <v>218</v>
      </c>
      <c r="BM229" s="9" t="s">
        <v>221</v>
      </c>
      <c r="BN229" s="9" t="s">
        <v>230</v>
      </c>
      <c r="BO229" s="9" t="s">
        <v>231</v>
      </c>
      <c r="BP229" s="9" t="s">
        <v>241</v>
      </c>
      <c r="BQ229" s="9" t="s">
        <v>242</v>
      </c>
      <c r="BR229" s="9" t="s">
        <v>302</v>
      </c>
      <c r="BS229" s="9" t="s">
        <v>303</v>
      </c>
      <c r="BT229" s="9" t="s">
        <v>304</v>
      </c>
      <c r="BU229" s="9" t="s">
        <v>305</v>
      </c>
    </row>
    <row r="230" spans="1:73" x14ac:dyDescent="0.3">
      <c r="F230" s="8" t="s">
        <v>203</v>
      </c>
      <c r="G230" s="9" t="s">
        <v>270</v>
      </c>
      <c r="H230" s="9" t="s">
        <v>270</v>
      </c>
      <c r="I230" s="9" t="s">
        <v>270</v>
      </c>
      <c r="J230" s="9" t="s">
        <v>270</v>
      </c>
      <c r="K230" s="9" t="s">
        <v>270</v>
      </c>
      <c r="L230" s="9" t="s">
        <v>270</v>
      </c>
      <c r="M230" s="9" t="s">
        <v>271</v>
      </c>
      <c r="N230" s="9" t="s">
        <v>271</v>
      </c>
      <c r="O230" s="9" t="s">
        <v>271</v>
      </c>
      <c r="P230" s="9" t="s">
        <v>271</v>
      </c>
      <c r="Q230" s="9" t="s">
        <v>271</v>
      </c>
      <c r="R230" s="9" t="s">
        <v>271</v>
      </c>
      <c r="S230" s="9" t="s">
        <v>271</v>
      </c>
      <c r="T230" s="9" t="s">
        <v>271</v>
      </c>
      <c r="U230" s="9" t="s">
        <v>271</v>
      </c>
      <c r="V230" s="9" t="s">
        <v>271</v>
      </c>
      <c r="W230" s="9" t="s">
        <v>271</v>
      </c>
      <c r="X230" s="9" t="s">
        <v>271</v>
      </c>
      <c r="Y230" s="9" t="s">
        <v>271</v>
      </c>
      <c r="Z230" s="9" t="s">
        <v>271</v>
      </c>
      <c r="AA230" s="9" t="s">
        <v>271</v>
      </c>
      <c r="AB230" s="9" t="s">
        <v>271</v>
      </c>
      <c r="AC230" s="9" t="s">
        <v>271</v>
      </c>
      <c r="AD230" s="9" t="s">
        <v>271</v>
      </c>
      <c r="AE230" s="9" t="s">
        <v>271</v>
      </c>
      <c r="AF230" s="9" t="s">
        <v>271</v>
      </c>
      <c r="AG230" s="9" t="s">
        <v>271</v>
      </c>
      <c r="AH230" s="9" t="s">
        <v>271</v>
      </c>
      <c r="AI230" s="9" t="s">
        <v>271</v>
      </c>
      <c r="AJ230" s="9" t="s">
        <v>271</v>
      </c>
      <c r="AK230" s="9" t="s">
        <v>271</v>
      </c>
      <c r="AL230" s="9" t="s">
        <v>271</v>
      </c>
      <c r="AM230" s="9" t="s">
        <v>271</v>
      </c>
      <c r="AN230" s="9" t="s">
        <v>271</v>
      </c>
      <c r="AO230" s="9" t="s">
        <v>271</v>
      </c>
      <c r="AP230" s="9" t="s">
        <v>271</v>
      </c>
      <c r="AQ230" s="9" t="s">
        <v>271</v>
      </c>
      <c r="AR230" s="9" t="s">
        <v>271</v>
      </c>
      <c r="AS230" s="9" t="s">
        <v>271</v>
      </c>
      <c r="AT230" s="9" t="s">
        <v>271</v>
      </c>
      <c r="AU230" s="9" t="s">
        <v>271</v>
      </c>
      <c r="AV230" s="9" t="s">
        <v>271</v>
      </c>
      <c r="AW230" s="9" t="s">
        <v>271</v>
      </c>
      <c r="AX230" s="9" t="s">
        <v>271</v>
      </c>
      <c r="AY230" s="9" t="s">
        <v>271</v>
      </c>
      <c r="AZ230" s="9" t="s">
        <v>271</v>
      </c>
      <c r="BA230" s="9" t="s">
        <v>271</v>
      </c>
      <c r="BB230" s="9" t="s">
        <v>271</v>
      </c>
      <c r="BC230" s="9" t="s">
        <v>271</v>
      </c>
      <c r="BD230" s="9" t="s">
        <v>271</v>
      </c>
      <c r="BE230" s="9" t="s">
        <v>271</v>
      </c>
      <c r="BF230" s="9" t="s">
        <v>271</v>
      </c>
      <c r="BG230" s="9" t="s">
        <v>271</v>
      </c>
      <c r="BH230" s="9" t="s">
        <v>271</v>
      </c>
      <c r="BI230" s="9" t="s">
        <v>271</v>
      </c>
      <c r="BJ230" s="9" t="s">
        <v>271</v>
      </c>
      <c r="BK230" s="9" t="s">
        <v>271</v>
      </c>
      <c r="BL230" s="9" t="s">
        <v>271</v>
      </c>
      <c r="BM230" s="9" t="s">
        <v>271</v>
      </c>
      <c r="BN230" s="9" t="s">
        <v>271</v>
      </c>
      <c r="BO230" s="9" t="s">
        <v>271</v>
      </c>
      <c r="BP230" s="9" t="s">
        <v>271</v>
      </c>
      <c r="BQ230" s="9" t="s">
        <v>271</v>
      </c>
      <c r="BR230" s="9" t="s">
        <v>271</v>
      </c>
      <c r="BS230" s="9" t="s">
        <v>271</v>
      </c>
      <c r="BT230" s="9" t="s">
        <v>271</v>
      </c>
      <c r="BU230" s="9" t="s">
        <v>271</v>
      </c>
    </row>
    <row r="231" spans="1:73" x14ac:dyDescent="0.3">
      <c r="F231" s="8" t="s">
        <v>204</v>
      </c>
      <c r="G231" s="9">
        <v>0.5</v>
      </c>
      <c r="H231" s="9">
        <v>5</v>
      </c>
      <c r="I231" s="9">
        <v>1</v>
      </c>
      <c r="J231" s="9">
        <v>5</v>
      </c>
      <c r="K231" s="9">
        <v>2</v>
      </c>
      <c r="L231" s="9">
        <v>5</v>
      </c>
      <c r="M231" s="9">
        <v>2000</v>
      </c>
      <c r="N231" s="9">
        <v>5</v>
      </c>
      <c r="O231" s="9">
        <v>2</v>
      </c>
      <c r="P231" s="9">
        <v>1</v>
      </c>
      <c r="Q231" s="9">
        <v>1</v>
      </c>
      <c r="R231" s="9">
        <v>5</v>
      </c>
      <c r="S231" s="9">
        <v>1</v>
      </c>
      <c r="T231" s="9">
        <v>0.1</v>
      </c>
      <c r="U231" s="9">
        <v>1</v>
      </c>
      <c r="V231" s="9">
        <v>1</v>
      </c>
      <c r="W231" s="9">
        <v>0.01</v>
      </c>
      <c r="X231" s="9">
        <v>0.05</v>
      </c>
      <c r="Y231" s="9">
        <v>1</v>
      </c>
      <c r="Z231" s="9">
        <v>0.1</v>
      </c>
      <c r="AA231" s="9">
        <v>0.1</v>
      </c>
      <c r="AB231" s="9">
        <v>1</v>
      </c>
      <c r="AC231" s="9">
        <v>3</v>
      </c>
      <c r="AD231" s="9">
        <v>3</v>
      </c>
      <c r="AE231" s="9">
        <v>10</v>
      </c>
      <c r="AF231" s="9">
        <v>1</v>
      </c>
      <c r="AG231" s="9">
        <v>1</v>
      </c>
      <c r="AH231" s="9">
        <v>0.5</v>
      </c>
      <c r="AI231" s="9">
        <v>0.2</v>
      </c>
      <c r="AJ231" s="9">
        <v>0.2</v>
      </c>
      <c r="AK231" s="9">
        <v>0.1</v>
      </c>
      <c r="AL231" s="9">
        <v>0.8</v>
      </c>
      <c r="AM231" s="9">
        <v>0.1</v>
      </c>
      <c r="AN231" s="9">
        <v>0.8</v>
      </c>
      <c r="AO231" s="9">
        <v>100</v>
      </c>
      <c r="AP231" s="9">
        <v>20</v>
      </c>
      <c r="AQ231" s="9">
        <v>0.5</v>
      </c>
      <c r="AR231" s="9">
        <v>1</v>
      </c>
      <c r="AS231" s="9">
        <v>1</v>
      </c>
      <c r="AT231" s="9">
        <v>0.1</v>
      </c>
      <c r="AU231" s="9">
        <v>0.1</v>
      </c>
      <c r="AV231" s="9">
        <v>0.1</v>
      </c>
      <c r="AW231" s="9">
        <v>0.1</v>
      </c>
      <c r="AX231" s="9">
        <v>0.1</v>
      </c>
      <c r="AY231" s="9">
        <v>0.1</v>
      </c>
      <c r="AZ231" s="9">
        <v>0.1</v>
      </c>
      <c r="BA231" s="9">
        <v>0.1</v>
      </c>
      <c r="BB231" s="9">
        <v>0.1</v>
      </c>
      <c r="BC231" s="9">
        <v>0.1</v>
      </c>
      <c r="BD231" s="9">
        <v>0.1</v>
      </c>
      <c r="BE231" s="9">
        <v>0.1</v>
      </c>
      <c r="BF231" s="9">
        <v>0.1</v>
      </c>
      <c r="BG231" s="9">
        <v>0.1</v>
      </c>
      <c r="BH231" s="9">
        <v>0.1</v>
      </c>
      <c r="BI231" s="9">
        <v>0.1</v>
      </c>
      <c r="BJ231" s="9">
        <v>2</v>
      </c>
      <c r="BK231" s="9">
        <v>2</v>
      </c>
      <c r="BL231" s="9">
        <v>100</v>
      </c>
      <c r="BM231" s="9">
        <v>1</v>
      </c>
      <c r="BN231" s="9">
        <v>1</v>
      </c>
      <c r="BO231" s="9">
        <v>1</v>
      </c>
      <c r="BP231" s="9">
        <v>0.1</v>
      </c>
      <c r="BQ231" s="9">
        <v>1</v>
      </c>
      <c r="BR231" s="9">
        <v>1</v>
      </c>
      <c r="BS231" s="9">
        <v>1</v>
      </c>
      <c r="BT231" s="9">
        <v>1</v>
      </c>
      <c r="BU231" s="9">
        <v>1</v>
      </c>
    </row>
    <row r="232" spans="1:73" ht="16.2" thickBot="1" x14ac:dyDescent="0.35">
      <c r="A232" s="15" t="s">
        <v>284</v>
      </c>
      <c r="B232" s="8" t="s">
        <v>285</v>
      </c>
      <c r="C232" s="8" t="s">
        <v>1</v>
      </c>
      <c r="D232" s="8" t="s">
        <v>282</v>
      </c>
      <c r="E232" s="11" t="s">
        <v>283</v>
      </c>
      <c r="F232" s="12" t="s">
        <v>205</v>
      </c>
      <c r="G232" s="13" t="s">
        <v>306</v>
      </c>
      <c r="H232" s="13" t="s">
        <v>306</v>
      </c>
      <c r="I232" s="13" t="s">
        <v>306</v>
      </c>
      <c r="J232" s="13" t="s">
        <v>306</v>
      </c>
      <c r="K232" s="13" t="s">
        <v>306</v>
      </c>
      <c r="L232" s="13" t="s">
        <v>306</v>
      </c>
      <c r="M232" s="13" t="s">
        <v>306</v>
      </c>
      <c r="N232" s="13" t="s">
        <v>306</v>
      </c>
      <c r="O232" s="13" t="s">
        <v>306</v>
      </c>
      <c r="P232" s="13" t="s">
        <v>306</v>
      </c>
      <c r="Q232" s="13" t="s">
        <v>306</v>
      </c>
      <c r="R232" s="13" t="s">
        <v>306</v>
      </c>
      <c r="S232" s="13" t="s">
        <v>306</v>
      </c>
      <c r="T232" s="13" t="s">
        <v>306</v>
      </c>
      <c r="U232" s="13" t="s">
        <v>306</v>
      </c>
      <c r="V232" s="13" t="s">
        <v>306</v>
      </c>
      <c r="W232" s="13" t="s">
        <v>306</v>
      </c>
      <c r="X232" s="13" t="s">
        <v>306</v>
      </c>
      <c r="Y232" s="13" t="s">
        <v>306</v>
      </c>
      <c r="Z232" s="13" t="s">
        <v>306</v>
      </c>
      <c r="AA232" s="13" t="s">
        <v>306</v>
      </c>
      <c r="AB232" s="13" t="s">
        <v>306</v>
      </c>
      <c r="AC232" s="13" t="s">
        <v>306</v>
      </c>
      <c r="AD232" s="13" t="s">
        <v>306</v>
      </c>
      <c r="AE232" s="13" t="s">
        <v>306</v>
      </c>
      <c r="AF232" s="13" t="s">
        <v>306</v>
      </c>
      <c r="AG232" s="13" t="s">
        <v>306</v>
      </c>
      <c r="AH232" s="13" t="s">
        <v>306</v>
      </c>
      <c r="AI232" s="13" t="s">
        <v>306</v>
      </c>
      <c r="AJ232" s="13" t="s">
        <v>306</v>
      </c>
      <c r="AK232" s="13" t="s">
        <v>306</v>
      </c>
      <c r="AL232" s="13" t="s">
        <v>306</v>
      </c>
      <c r="AM232" s="13" t="s">
        <v>306</v>
      </c>
      <c r="AN232" s="13" t="s">
        <v>306</v>
      </c>
      <c r="AO232" s="13" t="s">
        <v>306</v>
      </c>
      <c r="AP232" s="13" t="s">
        <v>306</v>
      </c>
      <c r="AQ232" s="13" t="s">
        <v>306</v>
      </c>
      <c r="AR232" s="13" t="s">
        <v>306</v>
      </c>
      <c r="AS232" s="13" t="s">
        <v>306</v>
      </c>
      <c r="AT232" s="13" t="s">
        <v>306</v>
      </c>
      <c r="AU232" s="13" t="s">
        <v>306</v>
      </c>
      <c r="AV232" s="13" t="s">
        <v>306</v>
      </c>
      <c r="AW232" s="13" t="s">
        <v>306</v>
      </c>
      <c r="AX232" s="13" t="s">
        <v>306</v>
      </c>
      <c r="AY232" s="13" t="s">
        <v>306</v>
      </c>
      <c r="AZ232" s="13" t="s">
        <v>306</v>
      </c>
      <c r="BA232" s="13" t="s">
        <v>306</v>
      </c>
      <c r="BB232" s="13" t="s">
        <v>306</v>
      </c>
      <c r="BC232" s="13" t="s">
        <v>306</v>
      </c>
      <c r="BD232" s="13" t="s">
        <v>306</v>
      </c>
      <c r="BE232" s="13" t="s">
        <v>306</v>
      </c>
      <c r="BF232" s="13" t="s">
        <v>306</v>
      </c>
      <c r="BG232" s="13" t="s">
        <v>306</v>
      </c>
      <c r="BH232" s="13" t="s">
        <v>306</v>
      </c>
      <c r="BI232" s="13" t="s">
        <v>306</v>
      </c>
      <c r="BJ232" s="13" t="s">
        <v>306</v>
      </c>
      <c r="BK232" s="13" t="s">
        <v>306</v>
      </c>
      <c r="BL232" s="13" t="s">
        <v>306</v>
      </c>
      <c r="BM232" s="13" t="s">
        <v>306</v>
      </c>
      <c r="BN232" s="13" t="s">
        <v>306</v>
      </c>
      <c r="BO232" s="13" t="s">
        <v>306</v>
      </c>
      <c r="BP232" s="13" t="s">
        <v>306</v>
      </c>
      <c r="BQ232" s="13" t="s">
        <v>306</v>
      </c>
      <c r="BR232" s="13" t="s">
        <v>306</v>
      </c>
      <c r="BS232" s="13" t="s">
        <v>306</v>
      </c>
      <c r="BT232" s="13" t="s">
        <v>306</v>
      </c>
      <c r="BU232" s="13" t="s">
        <v>306</v>
      </c>
    </row>
    <row r="233" spans="1:73" ht="16.2" thickTop="1" x14ac:dyDescent="0.3">
      <c r="A233" s="15">
        <v>1</v>
      </c>
      <c r="B233" s="10">
        <v>686501</v>
      </c>
      <c r="C233" s="10">
        <v>846235</v>
      </c>
      <c r="D233" s="10">
        <v>378</v>
      </c>
      <c r="E233" s="8">
        <v>0.5</v>
      </c>
      <c r="F233" s="8" t="s">
        <v>307</v>
      </c>
      <c r="G233" s="9">
        <v>3.5</v>
      </c>
      <c r="H233" s="9">
        <v>87</v>
      </c>
      <c r="I233" s="9">
        <v>2</v>
      </c>
      <c r="J233" s="9">
        <v>34</v>
      </c>
      <c r="K233" s="9">
        <v>38</v>
      </c>
      <c r="L233" s="9">
        <v>40</v>
      </c>
      <c r="M233" s="9">
        <v>58000</v>
      </c>
      <c r="N233" s="9">
        <v>212</v>
      </c>
      <c r="O233" s="9">
        <v>74</v>
      </c>
      <c r="P233" s="9">
        <v>45</v>
      </c>
      <c r="Q233" s="9" t="s">
        <v>273</v>
      </c>
      <c r="R233" s="9" t="s">
        <v>308</v>
      </c>
      <c r="S233" s="9">
        <v>3</v>
      </c>
      <c r="T233" s="9">
        <v>0.7</v>
      </c>
      <c r="U233" s="9" t="s">
        <v>273</v>
      </c>
      <c r="V233" s="9" t="s">
        <v>273</v>
      </c>
      <c r="W233" s="9" t="s">
        <v>277</v>
      </c>
      <c r="X233" s="9">
        <v>0.15</v>
      </c>
      <c r="Y233" s="9" t="s">
        <v>273</v>
      </c>
      <c r="Z233" s="9" t="s">
        <v>274</v>
      </c>
      <c r="AA233" s="9">
        <v>0.4</v>
      </c>
      <c r="AB233" s="9">
        <v>1670</v>
      </c>
      <c r="AC233" s="9">
        <v>97</v>
      </c>
      <c r="AD233" s="9">
        <v>23</v>
      </c>
      <c r="AE233" s="9">
        <v>1210</v>
      </c>
      <c r="AF233" s="9">
        <v>16</v>
      </c>
      <c r="AG233" s="9">
        <v>2</v>
      </c>
      <c r="AH233" s="9" t="s">
        <v>279</v>
      </c>
      <c r="AI233" s="9">
        <v>0.2</v>
      </c>
      <c r="AJ233" s="9">
        <v>0.8</v>
      </c>
      <c r="AK233" s="9" t="s">
        <v>274</v>
      </c>
      <c r="AL233" s="9" t="s">
        <v>309</v>
      </c>
      <c r="AM233" s="9">
        <v>3</v>
      </c>
      <c r="AN233" s="9" t="s">
        <v>309</v>
      </c>
      <c r="AO233" s="9" t="s">
        <v>310</v>
      </c>
      <c r="AP233" s="9" t="s">
        <v>311</v>
      </c>
      <c r="AQ233" s="9">
        <v>7.7</v>
      </c>
      <c r="AR233" s="9" t="s">
        <v>273</v>
      </c>
      <c r="AS233" s="9" t="s">
        <v>273</v>
      </c>
      <c r="AT233" s="9" t="s">
        <v>274</v>
      </c>
      <c r="AU233" s="9" t="s">
        <v>274</v>
      </c>
      <c r="AV233" s="9">
        <v>5.3</v>
      </c>
      <c r="AW233" s="9">
        <v>9.5</v>
      </c>
      <c r="AX233" s="9">
        <v>1.3</v>
      </c>
      <c r="AY233" s="9">
        <v>5.9</v>
      </c>
      <c r="AZ233" s="9">
        <v>1.2</v>
      </c>
      <c r="BA233" s="9">
        <v>0.5</v>
      </c>
      <c r="BB233" s="9">
        <v>1.3</v>
      </c>
      <c r="BC233" s="9">
        <v>0.2</v>
      </c>
      <c r="BD233" s="9">
        <v>1.1000000000000001</v>
      </c>
      <c r="BE233" s="9">
        <v>0.2</v>
      </c>
      <c r="BF233" s="9">
        <v>0.7</v>
      </c>
      <c r="BG233" s="9">
        <v>0.1</v>
      </c>
      <c r="BH233" s="9">
        <v>0.8</v>
      </c>
      <c r="BI233" s="9">
        <v>0.1</v>
      </c>
      <c r="BJ233" s="9">
        <v>8</v>
      </c>
      <c r="BK233" s="9" t="s">
        <v>312</v>
      </c>
      <c r="BL233" s="9" t="s">
        <v>310</v>
      </c>
      <c r="BM233" s="9">
        <v>77400</v>
      </c>
      <c r="BN233" s="9">
        <v>87</v>
      </c>
      <c r="BO233" s="9">
        <v>500</v>
      </c>
      <c r="BP233" s="9">
        <v>0.2</v>
      </c>
      <c r="BQ233" s="9">
        <v>2960</v>
      </c>
      <c r="BR233" s="9" t="s">
        <v>273</v>
      </c>
      <c r="BS233" s="9" t="s">
        <v>273</v>
      </c>
      <c r="BT233" s="9" t="s">
        <v>273</v>
      </c>
      <c r="BU233" s="9" t="s">
        <v>273</v>
      </c>
    </row>
    <row r="234" spans="1:73" x14ac:dyDescent="0.3">
      <c r="A234" s="15">
        <v>2</v>
      </c>
      <c r="B234" s="16">
        <v>686550</v>
      </c>
      <c r="C234" s="16">
        <v>846235</v>
      </c>
      <c r="D234" s="16">
        <v>379</v>
      </c>
      <c r="E234" s="8">
        <v>0.5</v>
      </c>
      <c r="F234" s="8" t="s">
        <v>313</v>
      </c>
      <c r="G234" s="9">
        <v>1.6</v>
      </c>
      <c r="H234" s="9">
        <v>43</v>
      </c>
      <c r="I234" s="9" t="s">
        <v>273</v>
      </c>
      <c r="J234" s="9">
        <v>10</v>
      </c>
      <c r="K234" s="9">
        <v>28</v>
      </c>
      <c r="L234" s="9">
        <v>38</v>
      </c>
      <c r="M234" s="9">
        <v>55000</v>
      </c>
      <c r="N234" s="9">
        <v>163</v>
      </c>
      <c r="O234" s="9">
        <v>119</v>
      </c>
      <c r="P234" s="9">
        <v>54</v>
      </c>
      <c r="Q234" s="9" t="s">
        <v>273</v>
      </c>
      <c r="R234" s="9" t="s">
        <v>308</v>
      </c>
      <c r="S234" s="9">
        <v>1</v>
      </c>
      <c r="T234" s="9">
        <v>0.4</v>
      </c>
      <c r="U234" s="9" t="s">
        <v>273</v>
      </c>
      <c r="V234" s="9" t="s">
        <v>273</v>
      </c>
      <c r="W234" s="9" t="s">
        <v>277</v>
      </c>
      <c r="X234" s="9">
        <v>0.12</v>
      </c>
      <c r="Y234" s="9" t="s">
        <v>273</v>
      </c>
      <c r="Z234" s="9" t="s">
        <v>274</v>
      </c>
      <c r="AA234" s="9">
        <v>0.5</v>
      </c>
      <c r="AB234" s="9">
        <v>517</v>
      </c>
      <c r="AC234" s="9">
        <v>133</v>
      </c>
      <c r="AD234" s="9">
        <v>11</v>
      </c>
      <c r="AE234" s="9">
        <v>60</v>
      </c>
      <c r="AF234" s="9">
        <v>13</v>
      </c>
      <c r="AG234" s="9" t="s">
        <v>273</v>
      </c>
      <c r="AH234" s="9" t="s">
        <v>279</v>
      </c>
      <c r="AI234" s="9" t="s">
        <v>314</v>
      </c>
      <c r="AJ234" s="9">
        <v>0.4</v>
      </c>
      <c r="AK234" s="9" t="s">
        <v>274</v>
      </c>
      <c r="AL234" s="9" t="s">
        <v>309</v>
      </c>
      <c r="AM234" s="9">
        <v>1.4</v>
      </c>
      <c r="AN234" s="9" t="s">
        <v>309</v>
      </c>
      <c r="AO234" s="9" t="s">
        <v>310</v>
      </c>
      <c r="AP234" s="9">
        <v>30</v>
      </c>
      <c r="AQ234" s="9">
        <v>6</v>
      </c>
      <c r="AR234" s="9" t="s">
        <v>273</v>
      </c>
      <c r="AS234" s="9" t="s">
        <v>273</v>
      </c>
      <c r="AT234" s="9" t="s">
        <v>274</v>
      </c>
      <c r="AU234" s="9" t="s">
        <v>274</v>
      </c>
      <c r="AV234" s="9">
        <v>5.7</v>
      </c>
      <c r="AW234" s="9">
        <v>8.4</v>
      </c>
      <c r="AX234" s="9">
        <v>1.4</v>
      </c>
      <c r="AY234" s="9">
        <v>5.9</v>
      </c>
      <c r="AZ234" s="9">
        <v>1.3</v>
      </c>
      <c r="BA234" s="9">
        <v>0.3</v>
      </c>
      <c r="BB234" s="9">
        <v>1.2</v>
      </c>
      <c r="BC234" s="9">
        <v>0.2</v>
      </c>
      <c r="BD234" s="9">
        <v>1</v>
      </c>
      <c r="BE234" s="9">
        <v>0.2</v>
      </c>
      <c r="BF234" s="9">
        <v>0.6</v>
      </c>
      <c r="BG234" s="9" t="s">
        <v>274</v>
      </c>
      <c r="BH234" s="9">
        <v>0.6</v>
      </c>
      <c r="BI234" s="9" t="s">
        <v>274</v>
      </c>
      <c r="BJ234" s="9">
        <v>3</v>
      </c>
      <c r="BK234" s="9" t="s">
        <v>312</v>
      </c>
      <c r="BL234" s="9" t="s">
        <v>310</v>
      </c>
      <c r="BM234" s="9">
        <v>24900</v>
      </c>
      <c r="BN234" s="9">
        <v>49</v>
      </c>
      <c r="BO234" s="9">
        <v>289</v>
      </c>
      <c r="BP234" s="9">
        <v>0.7</v>
      </c>
      <c r="BQ234" s="9">
        <v>605</v>
      </c>
      <c r="BR234" s="9" t="s">
        <v>273</v>
      </c>
      <c r="BS234" s="9" t="s">
        <v>273</v>
      </c>
      <c r="BT234" s="9" t="s">
        <v>273</v>
      </c>
      <c r="BU234" s="9" t="s">
        <v>273</v>
      </c>
    </row>
    <row r="235" spans="1:73" x14ac:dyDescent="0.3">
      <c r="A235" s="15">
        <v>3</v>
      </c>
      <c r="B235" s="16">
        <v>686550</v>
      </c>
      <c r="C235" s="16">
        <v>846235</v>
      </c>
      <c r="D235" s="16">
        <v>379</v>
      </c>
      <c r="E235" s="8">
        <v>0.5</v>
      </c>
      <c r="F235" s="8" t="s">
        <v>315</v>
      </c>
      <c r="G235" s="9">
        <v>1.6</v>
      </c>
      <c r="H235" s="9">
        <v>45</v>
      </c>
      <c r="I235" s="9" t="s">
        <v>273</v>
      </c>
      <c r="J235" s="9">
        <v>11</v>
      </c>
      <c r="K235" s="9">
        <v>31</v>
      </c>
      <c r="L235" s="9">
        <v>29</v>
      </c>
      <c r="M235" s="9">
        <v>40000</v>
      </c>
      <c r="N235" s="9">
        <v>150</v>
      </c>
      <c r="O235" s="9">
        <v>113</v>
      </c>
      <c r="P235" s="9">
        <v>59</v>
      </c>
      <c r="Q235" s="9" t="s">
        <v>273</v>
      </c>
      <c r="R235" s="9" t="s">
        <v>308</v>
      </c>
      <c r="S235" s="9">
        <v>2</v>
      </c>
      <c r="T235" s="9">
        <v>0.4</v>
      </c>
      <c r="U235" s="9" t="s">
        <v>273</v>
      </c>
      <c r="V235" s="9" t="s">
        <v>273</v>
      </c>
      <c r="W235" s="9" t="s">
        <v>277</v>
      </c>
      <c r="X235" s="9">
        <v>0.11</v>
      </c>
      <c r="Y235" s="9" t="s">
        <v>273</v>
      </c>
      <c r="Z235" s="9" t="s">
        <v>274</v>
      </c>
      <c r="AA235" s="9">
        <v>0.4</v>
      </c>
      <c r="AB235" s="9">
        <v>546</v>
      </c>
      <c r="AC235" s="9">
        <v>144</v>
      </c>
      <c r="AD235" s="9">
        <v>11</v>
      </c>
      <c r="AE235" s="9">
        <v>30</v>
      </c>
      <c r="AF235" s="9">
        <v>4</v>
      </c>
      <c r="AG235" s="9" t="s">
        <v>273</v>
      </c>
      <c r="AH235" s="9" t="s">
        <v>279</v>
      </c>
      <c r="AI235" s="9" t="s">
        <v>314</v>
      </c>
      <c r="AJ235" s="9">
        <v>0.5</v>
      </c>
      <c r="AK235" s="9" t="s">
        <v>274</v>
      </c>
      <c r="AL235" s="9" t="s">
        <v>309</v>
      </c>
      <c r="AM235" s="9">
        <v>1.4</v>
      </c>
      <c r="AN235" s="9" t="s">
        <v>309</v>
      </c>
      <c r="AO235" s="9" t="s">
        <v>310</v>
      </c>
      <c r="AP235" s="9">
        <v>40</v>
      </c>
      <c r="AQ235" s="9">
        <v>7.1</v>
      </c>
      <c r="AR235" s="9" t="s">
        <v>273</v>
      </c>
      <c r="AS235" s="9" t="s">
        <v>273</v>
      </c>
      <c r="AT235" s="9" t="s">
        <v>274</v>
      </c>
      <c r="AU235" s="9" t="s">
        <v>274</v>
      </c>
      <c r="AV235" s="9">
        <v>6.7</v>
      </c>
      <c r="AW235" s="9">
        <v>7.9</v>
      </c>
      <c r="AX235" s="9">
        <v>1.7</v>
      </c>
      <c r="AY235" s="9">
        <v>7.4</v>
      </c>
      <c r="AZ235" s="9">
        <v>1.5</v>
      </c>
      <c r="BA235" s="9">
        <v>0.4</v>
      </c>
      <c r="BB235" s="9">
        <v>1.5</v>
      </c>
      <c r="BC235" s="9">
        <v>0.2</v>
      </c>
      <c r="BD235" s="9">
        <v>1.2</v>
      </c>
      <c r="BE235" s="9">
        <v>0.3</v>
      </c>
      <c r="BF235" s="9">
        <v>0.7</v>
      </c>
      <c r="BG235" s="9">
        <v>0.1</v>
      </c>
      <c r="BH235" s="9">
        <v>0.7</v>
      </c>
      <c r="BI235" s="9">
        <v>0.1</v>
      </c>
      <c r="BJ235" s="9">
        <v>2</v>
      </c>
      <c r="BK235" s="9" t="s">
        <v>312</v>
      </c>
      <c r="BL235" s="9" t="s">
        <v>310</v>
      </c>
      <c r="BM235" s="9">
        <v>27400</v>
      </c>
      <c r="BN235" s="9">
        <v>50</v>
      </c>
      <c r="BO235" s="9">
        <v>304</v>
      </c>
      <c r="BP235" s="9">
        <v>0.8</v>
      </c>
      <c r="BQ235" s="9">
        <v>611</v>
      </c>
      <c r="BR235" s="9" t="s">
        <v>273</v>
      </c>
      <c r="BS235" s="9" t="s">
        <v>273</v>
      </c>
      <c r="BT235" s="9" t="s">
        <v>273</v>
      </c>
      <c r="BU235" s="9" t="s">
        <v>273</v>
      </c>
    </row>
    <row r="236" spans="1:73" x14ac:dyDescent="0.3">
      <c r="A236" s="15">
        <v>4</v>
      </c>
      <c r="B236" s="10">
        <v>686600</v>
      </c>
      <c r="C236" s="10">
        <v>846235</v>
      </c>
      <c r="D236" s="10">
        <v>380</v>
      </c>
      <c r="E236" s="8">
        <v>0.5</v>
      </c>
      <c r="F236" s="8" t="s">
        <v>316</v>
      </c>
      <c r="G236" s="9">
        <v>1.6</v>
      </c>
      <c r="H236" s="9">
        <v>82</v>
      </c>
      <c r="I236" s="9" t="s">
        <v>273</v>
      </c>
      <c r="J236" s="9" t="s">
        <v>308</v>
      </c>
      <c r="K236" s="9">
        <v>16</v>
      </c>
      <c r="L236" s="9">
        <v>46</v>
      </c>
      <c r="M236" s="9">
        <v>68000</v>
      </c>
      <c r="N236" s="9">
        <v>151</v>
      </c>
      <c r="O236" s="9">
        <v>89</v>
      </c>
      <c r="P236" s="9">
        <v>75</v>
      </c>
      <c r="Q236" s="9" t="s">
        <v>273</v>
      </c>
      <c r="R236" s="9" t="s">
        <v>308</v>
      </c>
      <c r="S236" s="9">
        <v>2</v>
      </c>
      <c r="T236" s="9">
        <v>0.3</v>
      </c>
      <c r="U236" s="9" t="s">
        <v>273</v>
      </c>
      <c r="V236" s="9" t="s">
        <v>273</v>
      </c>
      <c r="W236" s="9">
        <v>0.01</v>
      </c>
      <c r="X236" s="9">
        <v>0.14000000000000001</v>
      </c>
      <c r="Y236" s="9" t="s">
        <v>273</v>
      </c>
      <c r="Z236" s="9" t="s">
        <v>274</v>
      </c>
      <c r="AA236" s="9">
        <v>0.4</v>
      </c>
      <c r="AB236" s="9">
        <v>642</v>
      </c>
      <c r="AC236" s="9">
        <v>38</v>
      </c>
      <c r="AD236" s="9">
        <v>5</v>
      </c>
      <c r="AE236" s="9">
        <v>50</v>
      </c>
      <c r="AF236" s="9">
        <v>7</v>
      </c>
      <c r="AG236" s="9">
        <v>1</v>
      </c>
      <c r="AH236" s="9" t="s">
        <v>279</v>
      </c>
      <c r="AI236" s="9" t="s">
        <v>314</v>
      </c>
      <c r="AJ236" s="9">
        <v>0.3</v>
      </c>
      <c r="AK236" s="9" t="s">
        <v>274</v>
      </c>
      <c r="AL236" s="9" t="s">
        <v>309</v>
      </c>
      <c r="AM236" s="9">
        <v>1.7</v>
      </c>
      <c r="AN236" s="9" t="s">
        <v>309</v>
      </c>
      <c r="AO236" s="9" t="s">
        <v>310</v>
      </c>
      <c r="AP236" s="9" t="s">
        <v>311</v>
      </c>
      <c r="AQ236" s="9">
        <v>1.1000000000000001</v>
      </c>
      <c r="AR236" s="9" t="s">
        <v>273</v>
      </c>
      <c r="AS236" s="9" t="s">
        <v>273</v>
      </c>
      <c r="AT236" s="9" t="s">
        <v>274</v>
      </c>
      <c r="AU236" s="9" t="s">
        <v>274</v>
      </c>
      <c r="AV236" s="9">
        <v>2.1</v>
      </c>
      <c r="AW236" s="9">
        <v>4.7</v>
      </c>
      <c r="AX236" s="9">
        <v>0.4</v>
      </c>
      <c r="AY236" s="9">
        <v>1.6</v>
      </c>
      <c r="AZ236" s="9">
        <v>0.2</v>
      </c>
      <c r="BA236" s="9">
        <v>0.1</v>
      </c>
      <c r="BB236" s="9">
        <v>0.2</v>
      </c>
      <c r="BC236" s="9" t="s">
        <v>274</v>
      </c>
      <c r="BD236" s="9">
        <v>0.1</v>
      </c>
      <c r="BE236" s="9" t="s">
        <v>274</v>
      </c>
      <c r="BF236" s="9">
        <v>0.1</v>
      </c>
      <c r="BG236" s="9" t="s">
        <v>274</v>
      </c>
      <c r="BH236" s="9">
        <v>0.1</v>
      </c>
      <c r="BI236" s="9" t="s">
        <v>274</v>
      </c>
      <c r="BJ236" s="9" t="s">
        <v>312</v>
      </c>
      <c r="BK236" s="9" t="s">
        <v>312</v>
      </c>
      <c r="BL236" s="9" t="s">
        <v>310</v>
      </c>
      <c r="BM236" s="9">
        <v>30400</v>
      </c>
      <c r="BN236" s="9">
        <v>106</v>
      </c>
      <c r="BO236" s="9">
        <v>544</v>
      </c>
      <c r="BP236" s="9">
        <v>0.3</v>
      </c>
      <c r="BQ236" s="9">
        <v>1090</v>
      </c>
      <c r="BR236" s="9" t="s">
        <v>273</v>
      </c>
      <c r="BS236" s="9" t="s">
        <v>273</v>
      </c>
      <c r="BT236" s="9" t="s">
        <v>273</v>
      </c>
      <c r="BU236" s="9" t="s">
        <v>273</v>
      </c>
    </row>
    <row r="237" spans="1:73" x14ac:dyDescent="0.3">
      <c r="A237" s="15">
        <v>5</v>
      </c>
      <c r="B237" s="10">
        <v>686650</v>
      </c>
      <c r="C237" s="10">
        <v>846235</v>
      </c>
      <c r="D237" s="10">
        <v>381</v>
      </c>
      <c r="E237" s="8">
        <v>0.5</v>
      </c>
      <c r="F237" s="8" t="s">
        <v>317</v>
      </c>
      <c r="G237" s="9">
        <v>3.9</v>
      </c>
      <c r="H237" s="9">
        <v>47</v>
      </c>
      <c r="I237" s="9" t="s">
        <v>273</v>
      </c>
      <c r="J237" s="9">
        <v>7</v>
      </c>
      <c r="K237" s="9">
        <v>18</v>
      </c>
      <c r="L237" s="9">
        <v>44</v>
      </c>
      <c r="M237" s="9">
        <v>63000</v>
      </c>
      <c r="N237" s="9">
        <v>168</v>
      </c>
      <c r="O237" s="9">
        <v>126</v>
      </c>
      <c r="P237" s="9">
        <v>31</v>
      </c>
      <c r="Q237" s="9" t="s">
        <v>273</v>
      </c>
      <c r="R237" s="9" t="s">
        <v>308</v>
      </c>
      <c r="S237" s="9">
        <v>2</v>
      </c>
      <c r="T237" s="9">
        <v>0.2</v>
      </c>
      <c r="U237" s="9" t="s">
        <v>273</v>
      </c>
      <c r="V237" s="9" t="s">
        <v>273</v>
      </c>
      <c r="W237" s="9" t="s">
        <v>277</v>
      </c>
      <c r="X237" s="9" t="s">
        <v>275</v>
      </c>
      <c r="Y237" s="9" t="s">
        <v>273</v>
      </c>
      <c r="Z237" s="9" t="s">
        <v>274</v>
      </c>
      <c r="AA237" s="9">
        <v>0.7</v>
      </c>
      <c r="AB237" s="9">
        <v>813</v>
      </c>
      <c r="AC237" s="9">
        <v>43</v>
      </c>
      <c r="AD237" s="9">
        <v>11</v>
      </c>
      <c r="AE237" s="9">
        <v>70</v>
      </c>
      <c r="AF237" s="9">
        <v>9</v>
      </c>
      <c r="AG237" s="9">
        <v>1</v>
      </c>
      <c r="AH237" s="9">
        <v>0.6</v>
      </c>
      <c r="AI237" s="9" t="s">
        <v>314</v>
      </c>
      <c r="AJ237" s="9">
        <v>1</v>
      </c>
      <c r="AK237" s="9" t="s">
        <v>274</v>
      </c>
      <c r="AL237" s="9" t="s">
        <v>309</v>
      </c>
      <c r="AM237" s="9">
        <v>1.6</v>
      </c>
      <c r="AN237" s="9" t="s">
        <v>309</v>
      </c>
      <c r="AO237" s="9" t="s">
        <v>310</v>
      </c>
      <c r="AP237" s="9" t="s">
        <v>311</v>
      </c>
      <c r="AQ237" s="9">
        <v>14.5</v>
      </c>
      <c r="AR237" s="9">
        <v>1</v>
      </c>
      <c r="AS237" s="9" t="s">
        <v>273</v>
      </c>
      <c r="AT237" s="9" t="s">
        <v>274</v>
      </c>
      <c r="AU237" s="9" t="s">
        <v>274</v>
      </c>
      <c r="AV237" s="9">
        <v>19.100000000000001</v>
      </c>
      <c r="AW237" s="9">
        <v>22.8</v>
      </c>
      <c r="AX237" s="9">
        <v>4.4000000000000004</v>
      </c>
      <c r="AY237" s="9">
        <v>18.7</v>
      </c>
      <c r="AZ237" s="9">
        <v>3.4</v>
      </c>
      <c r="BA237" s="9">
        <v>0.8</v>
      </c>
      <c r="BB237" s="9">
        <v>3.2</v>
      </c>
      <c r="BC237" s="9">
        <v>0.4</v>
      </c>
      <c r="BD237" s="9">
        <v>2.4</v>
      </c>
      <c r="BE237" s="9">
        <v>0.5</v>
      </c>
      <c r="BF237" s="9">
        <v>1.4</v>
      </c>
      <c r="BG237" s="9">
        <v>0.2</v>
      </c>
      <c r="BH237" s="9">
        <v>1.4</v>
      </c>
      <c r="BI237" s="9">
        <v>0.2</v>
      </c>
      <c r="BJ237" s="9">
        <v>5</v>
      </c>
      <c r="BK237" s="9" t="s">
        <v>312</v>
      </c>
      <c r="BL237" s="9" t="s">
        <v>310</v>
      </c>
      <c r="BM237" s="9">
        <v>37200</v>
      </c>
      <c r="BN237" s="9">
        <v>59</v>
      </c>
      <c r="BO237" s="9">
        <v>388</v>
      </c>
      <c r="BP237" s="9">
        <v>1.1000000000000001</v>
      </c>
      <c r="BQ237" s="9">
        <v>709</v>
      </c>
      <c r="BR237" s="9" t="s">
        <v>273</v>
      </c>
      <c r="BS237" s="9" t="s">
        <v>273</v>
      </c>
      <c r="BT237" s="9" t="s">
        <v>273</v>
      </c>
      <c r="BU237" s="9" t="s">
        <v>273</v>
      </c>
    </row>
    <row r="238" spans="1:73" x14ac:dyDescent="0.3">
      <c r="A238" s="15">
        <v>6</v>
      </c>
      <c r="B238" s="10">
        <v>686700</v>
      </c>
      <c r="C238" s="10">
        <v>846235</v>
      </c>
      <c r="D238" s="10">
        <v>380</v>
      </c>
      <c r="E238" s="8">
        <v>0.5</v>
      </c>
      <c r="F238" s="8" t="s">
        <v>318</v>
      </c>
      <c r="G238" s="9">
        <v>2.1</v>
      </c>
      <c r="H238" s="9">
        <v>54</v>
      </c>
      <c r="I238" s="9" t="s">
        <v>273</v>
      </c>
      <c r="J238" s="9">
        <v>12</v>
      </c>
      <c r="K238" s="9">
        <v>14</v>
      </c>
      <c r="L238" s="9">
        <v>20</v>
      </c>
      <c r="M238" s="9">
        <v>28000</v>
      </c>
      <c r="N238" s="9">
        <v>107</v>
      </c>
      <c r="O238" s="9">
        <v>76</v>
      </c>
      <c r="P238" s="9">
        <v>47</v>
      </c>
      <c r="Q238" s="9" t="s">
        <v>273</v>
      </c>
      <c r="R238" s="9" t="s">
        <v>308</v>
      </c>
      <c r="S238" s="9">
        <v>1</v>
      </c>
      <c r="T238" s="9">
        <v>0.3</v>
      </c>
      <c r="U238" s="9" t="s">
        <v>273</v>
      </c>
      <c r="V238" s="9" t="s">
        <v>273</v>
      </c>
      <c r="W238" s="9" t="s">
        <v>277</v>
      </c>
      <c r="X238" s="9" t="s">
        <v>275</v>
      </c>
      <c r="Y238" s="9" t="s">
        <v>273</v>
      </c>
      <c r="Z238" s="9" t="s">
        <v>274</v>
      </c>
      <c r="AA238" s="9">
        <v>0.4</v>
      </c>
      <c r="AB238" s="9">
        <v>892</v>
      </c>
      <c r="AC238" s="9">
        <v>63</v>
      </c>
      <c r="AD238" s="9">
        <v>10</v>
      </c>
      <c r="AE238" s="9">
        <v>1290</v>
      </c>
      <c r="AF238" s="9">
        <v>9</v>
      </c>
      <c r="AG238" s="9">
        <v>1</v>
      </c>
      <c r="AH238" s="9">
        <v>0.6</v>
      </c>
      <c r="AI238" s="9">
        <v>2</v>
      </c>
      <c r="AJ238" s="9">
        <v>0.6</v>
      </c>
      <c r="AK238" s="9" t="s">
        <v>274</v>
      </c>
      <c r="AL238" s="9" t="s">
        <v>309</v>
      </c>
      <c r="AM238" s="9">
        <v>1.7</v>
      </c>
      <c r="AN238" s="9" t="s">
        <v>309</v>
      </c>
      <c r="AO238" s="9" t="s">
        <v>310</v>
      </c>
      <c r="AP238" s="9" t="s">
        <v>311</v>
      </c>
      <c r="AQ238" s="9">
        <v>13.4</v>
      </c>
      <c r="AR238" s="9" t="s">
        <v>273</v>
      </c>
      <c r="AS238" s="9" t="s">
        <v>273</v>
      </c>
      <c r="AT238" s="9" t="s">
        <v>274</v>
      </c>
      <c r="AU238" s="9" t="s">
        <v>274</v>
      </c>
      <c r="AV238" s="9">
        <v>16.600000000000001</v>
      </c>
      <c r="AW238" s="9">
        <v>17.600000000000001</v>
      </c>
      <c r="AX238" s="9">
        <v>4.0999999999999996</v>
      </c>
      <c r="AY238" s="9">
        <v>17.399999999999999</v>
      </c>
      <c r="AZ238" s="9">
        <v>3.1</v>
      </c>
      <c r="BA238" s="9">
        <v>0.7</v>
      </c>
      <c r="BB238" s="9">
        <v>2.9</v>
      </c>
      <c r="BC238" s="9">
        <v>0.4</v>
      </c>
      <c r="BD238" s="9">
        <v>2.2000000000000002</v>
      </c>
      <c r="BE238" s="9">
        <v>0.5</v>
      </c>
      <c r="BF238" s="9">
        <v>1.3</v>
      </c>
      <c r="BG238" s="9">
        <v>0.2</v>
      </c>
      <c r="BH238" s="9">
        <v>1.3</v>
      </c>
      <c r="BI238" s="9">
        <v>0.2</v>
      </c>
      <c r="BJ238" s="9">
        <v>3</v>
      </c>
      <c r="BK238" s="9" t="s">
        <v>312</v>
      </c>
      <c r="BL238" s="9" t="s">
        <v>310</v>
      </c>
      <c r="BM238" s="9">
        <v>31700</v>
      </c>
      <c r="BN238" s="9">
        <v>56</v>
      </c>
      <c r="BO238" s="9">
        <v>404</v>
      </c>
      <c r="BP238" s="9">
        <v>0.9</v>
      </c>
      <c r="BQ238" s="9">
        <v>499</v>
      </c>
      <c r="BR238" s="9" t="s">
        <v>273</v>
      </c>
      <c r="BS238" s="9" t="s">
        <v>273</v>
      </c>
      <c r="BT238" s="9" t="s">
        <v>273</v>
      </c>
      <c r="BU238" s="9" t="s">
        <v>273</v>
      </c>
    </row>
    <row r="239" spans="1:73" x14ac:dyDescent="0.3">
      <c r="A239" s="15">
        <v>7</v>
      </c>
      <c r="B239" s="10">
        <v>686749</v>
      </c>
      <c r="C239" s="10">
        <v>846235</v>
      </c>
      <c r="D239" s="10">
        <v>379</v>
      </c>
      <c r="E239" s="8">
        <v>0.5</v>
      </c>
      <c r="F239" s="8" t="s">
        <v>319</v>
      </c>
      <c r="G239" s="9">
        <v>2.4</v>
      </c>
      <c r="H239" s="9">
        <v>77</v>
      </c>
      <c r="I239" s="9">
        <v>1</v>
      </c>
      <c r="J239" s="9" t="s">
        <v>308</v>
      </c>
      <c r="K239" s="9">
        <v>22</v>
      </c>
      <c r="L239" s="9">
        <v>9</v>
      </c>
      <c r="M239" s="9">
        <v>12000</v>
      </c>
      <c r="N239" s="9">
        <v>139</v>
      </c>
      <c r="O239" s="9">
        <v>111</v>
      </c>
      <c r="P239" s="9">
        <v>109</v>
      </c>
      <c r="Q239" s="9" t="s">
        <v>273</v>
      </c>
      <c r="R239" s="9" t="s">
        <v>308</v>
      </c>
      <c r="S239" s="9">
        <v>2</v>
      </c>
      <c r="T239" s="9">
        <v>1.2</v>
      </c>
      <c r="U239" s="9" t="s">
        <v>273</v>
      </c>
      <c r="V239" s="9" t="s">
        <v>273</v>
      </c>
      <c r="W239" s="9" t="s">
        <v>277</v>
      </c>
      <c r="X239" s="9" t="s">
        <v>275</v>
      </c>
      <c r="Y239" s="9" t="s">
        <v>273</v>
      </c>
      <c r="Z239" s="9" t="s">
        <v>274</v>
      </c>
      <c r="AA239" s="9">
        <v>0.4</v>
      </c>
      <c r="AB239" s="9">
        <v>850</v>
      </c>
      <c r="AC239" s="9">
        <v>60</v>
      </c>
      <c r="AD239" s="9">
        <v>6</v>
      </c>
      <c r="AE239" s="9">
        <v>90</v>
      </c>
      <c r="AF239" s="9">
        <v>4</v>
      </c>
      <c r="AG239" s="9">
        <v>1</v>
      </c>
      <c r="AH239" s="9" t="s">
        <v>279</v>
      </c>
      <c r="AI239" s="9" t="s">
        <v>314</v>
      </c>
      <c r="AJ239" s="9">
        <v>0.5</v>
      </c>
      <c r="AK239" s="9" t="s">
        <v>274</v>
      </c>
      <c r="AL239" s="9" t="s">
        <v>309</v>
      </c>
      <c r="AM239" s="9">
        <v>1.4</v>
      </c>
      <c r="AN239" s="9" t="s">
        <v>309</v>
      </c>
      <c r="AO239" s="9" t="s">
        <v>310</v>
      </c>
      <c r="AP239" s="9">
        <v>20</v>
      </c>
      <c r="AQ239" s="9">
        <v>3.4</v>
      </c>
      <c r="AR239" s="9">
        <v>1</v>
      </c>
      <c r="AS239" s="9" t="s">
        <v>273</v>
      </c>
      <c r="AT239" s="9" t="s">
        <v>274</v>
      </c>
      <c r="AU239" s="9" t="s">
        <v>274</v>
      </c>
      <c r="AV239" s="9">
        <v>4.3</v>
      </c>
      <c r="AW239" s="9">
        <v>7.8</v>
      </c>
      <c r="AX239" s="9">
        <v>1</v>
      </c>
      <c r="AY239" s="9">
        <v>4</v>
      </c>
      <c r="AZ239" s="9">
        <v>0.8</v>
      </c>
      <c r="BA239" s="9">
        <v>0.2</v>
      </c>
      <c r="BB239" s="9">
        <v>0.7</v>
      </c>
      <c r="BC239" s="9" t="s">
        <v>274</v>
      </c>
      <c r="BD239" s="9">
        <v>0.5</v>
      </c>
      <c r="BE239" s="9">
        <v>0.1</v>
      </c>
      <c r="BF239" s="9">
        <v>0.3</v>
      </c>
      <c r="BG239" s="9" t="s">
        <v>274</v>
      </c>
      <c r="BH239" s="9">
        <v>0.3</v>
      </c>
      <c r="BI239" s="9" t="s">
        <v>274</v>
      </c>
      <c r="BJ239" s="9">
        <v>3</v>
      </c>
      <c r="BK239" s="9" t="s">
        <v>312</v>
      </c>
      <c r="BL239" s="9" t="s">
        <v>310</v>
      </c>
      <c r="BM239" s="9">
        <v>32600</v>
      </c>
      <c r="BN239" s="9">
        <v>47</v>
      </c>
      <c r="BO239" s="9">
        <v>431</v>
      </c>
      <c r="BP239" s="9">
        <v>0.9</v>
      </c>
      <c r="BQ239" s="9">
        <v>476</v>
      </c>
      <c r="BR239" s="9" t="s">
        <v>273</v>
      </c>
      <c r="BS239" s="9" t="s">
        <v>273</v>
      </c>
      <c r="BT239" s="9" t="s">
        <v>273</v>
      </c>
      <c r="BU239" s="9" t="s">
        <v>273</v>
      </c>
    </row>
    <row r="240" spans="1:73" x14ac:dyDescent="0.3">
      <c r="A240" s="15">
        <v>8</v>
      </c>
      <c r="B240" s="10">
        <v>686799</v>
      </c>
      <c r="C240" s="10">
        <v>846235</v>
      </c>
      <c r="D240" s="10">
        <v>377</v>
      </c>
      <c r="E240" s="8">
        <v>0.5</v>
      </c>
      <c r="F240" s="8" t="s">
        <v>320</v>
      </c>
      <c r="G240" s="9">
        <v>1.7</v>
      </c>
      <c r="H240" s="9">
        <v>80</v>
      </c>
      <c r="I240" s="9" t="s">
        <v>273</v>
      </c>
      <c r="J240" s="9">
        <v>7</v>
      </c>
      <c r="K240" s="9">
        <v>24</v>
      </c>
      <c r="L240" s="9">
        <v>57</v>
      </c>
      <c r="M240" s="9">
        <v>86000</v>
      </c>
      <c r="N240" s="9">
        <v>150</v>
      </c>
      <c r="O240" s="9">
        <v>71</v>
      </c>
      <c r="P240" s="9">
        <v>89</v>
      </c>
      <c r="Q240" s="9" t="s">
        <v>273</v>
      </c>
      <c r="R240" s="9" t="s">
        <v>308</v>
      </c>
      <c r="S240" s="9">
        <v>2</v>
      </c>
      <c r="T240" s="9">
        <v>1.4</v>
      </c>
      <c r="U240" s="9" t="s">
        <v>273</v>
      </c>
      <c r="V240" s="9" t="s">
        <v>273</v>
      </c>
      <c r="W240" s="9" t="s">
        <v>277</v>
      </c>
      <c r="X240" s="9" t="s">
        <v>275</v>
      </c>
      <c r="Y240" s="9" t="s">
        <v>273</v>
      </c>
      <c r="Z240" s="9" t="s">
        <v>274</v>
      </c>
      <c r="AA240" s="9">
        <v>0.5</v>
      </c>
      <c r="AB240" s="9">
        <v>1010</v>
      </c>
      <c r="AC240" s="9">
        <v>155</v>
      </c>
      <c r="AD240" s="9">
        <v>8</v>
      </c>
      <c r="AE240" s="9">
        <v>40</v>
      </c>
      <c r="AF240" s="9">
        <v>4</v>
      </c>
      <c r="AG240" s="9">
        <v>1</v>
      </c>
      <c r="AH240" s="9" t="s">
        <v>279</v>
      </c>
      <c r="AI240" s="9" t="s">
        <v>314</v>
      </c>
      <c r="AJ240" s="9">
        <v>0.9</v>
      </c>
      <c r="AK240" s="9" t="s">
        <v>274</v>
      </c>
      <c r="AL240" s="9" t="s">
        <v>309</v>
      </c>
      <c r="AM240" s="9">
        <v>2.1</v>
      </c>
      <c r="AN240" s="9" t="s">
        <v>309</v>
      </c>
      <c r="AO240" s="9" t="s">
        <v>310</v>
      </c>
      <c r="AP240" s="9" t="s">
        <v>311</v>
      </c>
      <c r="AQ240" s="9">
        <v>3.9</v>
      </c>
      <c r="AR240" s="9" t="s">
        <v>273</v>
      </c>
      <c r="AS240" s="9" t="s">
        <v>273</v>
      </c>
      <c r="AT240" s="9" t="s">
        <v>274</v>
      </c>
      <c r="AU240" s="9" t="s">
        <v>274</v>
      </c>
      <c r="AV240" s="9">
        <v>5.5</v>
      </c>
      <c r="AW240" s="9">
        <v>6.1</v>
      </c>
      <c r="AX240" s="9">
        <v>1.1000000000000001</v>
      </c>
      <c r="AY240" s="9">
        <v>5</v>
      </c>
      <c r="AZ240" s="9">
        <v>0.9</v>
      </c>
      <c r="BA240" s="9">
        <v>0.3</v>
      </c>
      <c r="BB240" s="9">
        <v>0.8</v>
      </c>
      <c r="BC240" s="9">
        <v>0.1</v>
      </c>
      <c r="BD240" s="9">
        <v>0.6</v>
      </c>
      <c r="BE240" s="9">
        <v>0.1</v>
      </c>
      <c r="BF240" s="9">
        <v>0.4</v>
      </c>
      <c r="BG240" s="9" t="s">
        <v>274</v>
      </c>
      <c r="BH240" s="9">
        <v>0.4</v>
      </c>
      <c r="BI240" s="9" t="s">
        <v>274</v>
      </c>
      <c r="BJ240" s="9">
        <v>4</v>
      </c>
      <c r="BK240" s="9" t="s">
        <v>312</v>
      </c>
      <c r="BL240" s="9" t="s">
        <v>310</v>
      </c>
      <c r="BM240" s="9">
        <v>40700</v>
      </c>
      <c r="BN240" s="9">
        <v>65</v>
      </c>
      <c r="BO240" s="9">
        <v>492</v>
      </c>
      <c r="BP240" s="9">
        <v>1.1000000000000001</v>
      </c>
      <c r="BQ240" s="9">
        <v>967</v>
      </c>
      <c r="BR240" s="9" t="s">
        <v>273</v>
      </c>
      <c r="BS240" s="9" t="s">
        <v>273</v>
      </c>
      <c r="BT240" s="9" t="s">
        <v>273</v>
      </c>
      <c r="BU240" s="9" t="s">
        <v>273</v>
      </c>
    </row>
    <row r="241" spans="1:73" x14ac:dyDescent="0.3">
      <c r="A241" s="15">
        <v>9</v>
      </c>
      <c r="B241" s="10">
        <v>686849</v>
      </c>
      <c r="C241" s="10">
        <v>846236</v>
      </c>
      <c r="D241" s="10">
        <v>375</v>
      </c>
      <c r="E241" s="8">
        <v>0.5</v>
      </c>
      <c r="F241" s="8" t="s">
        <v>321</v>
      </c>
      <c r="G241" s="9">
        <v>3.8</v>
      </c>
      <c r="H241" s="9">
        <v>92</v>
      </c>
      <c r="I241" s="9">
        <v>2</v>
      </c>
      <c r="J241" s="9">
        <v>10</v>
      </c>
      <c r="K241" s="9">
        <v>38</v>
      </c>
      <c r="L241" s="9">
        <v>23</v>
      </c>
      <c r="M241" s="9">
        <v>41000</v>
      </c>
      <c r="N241" s="9">
        <v>236</v>
      </c>
      <c r="O241" s="9">
        <v>117</v>
      </c>
      <c r="P241" s="9">
        <v>80</v>
      </c>
      <c r="Q241" s="9" t="s">
        <v>273</v>
      </c>
      <c r="R241" s="9" t="s">
        <v>308</v>
      </c>
      <c r="S241" s="9">
        <v>3</v>
      </c>
      <c r="T241" s="9">
        <v>1.6</v>
      </c>
      <c r="U241" s="9" t="s">
        <v>273</v>
      </c>
      <c r="V241" s="9" t="s">
        <v>273</v>
      </c>
      <c r="W241" s="9" t="s">
        <v>277</v>
      </c>
      <c r="X241" s="9" t="s">
        <v>275</v>
      </c>
      <c r="Y241" s="9" t="s">
        <v>273</v>
      </c>
      <c r="Z241" s="9">
        <v>0.2</v>
      </c>
      <c r="AA241" s="9">
        <v>0.6</v>
      </c>
      <c r="AB241" s="9">
        <v>1560</v>
      </c>
      <c r="AC241" s="9">
        <v>192</v>
      </c>
      <c r="AD241" s="9">
        <v>17</v>
      </c>
      <c r="AE241" s="9">
        <v>1180</v>
      </c>
      <c r="AF241" s="9">
        <v>7</v>
      </c>
      <c r="AG241" s="9">
        <v>2</v>
      </c>
      <c r="AH241" s="9" t="s">
        <v>279</v>
      </c>
      <c r="AI241" s="9" t="s">
        <v>314</v>
      </c>
      <c r="AJ241" s="9">
        <v>0.9</v>
      </c>
      <c r="AK241" s="9" t="s">
        <v>274</v>
      </c>
      <c r="AL241" s="9" t="s">
        <v>309</v>
      </c>
      <c r="AM241" s="9">
        <v>2.4</v>
      </c>
      <c r="AN241" s="9" t="s">
        <v>309</v>
      </c>
      <c r="AO241" s="9" t="s">
        <v>310</v>
      </c>
      <c r="AP241" s="9">
        <v>30</v>
      </c>
      <c r="AQ241" s="9">
        <v>9.5</v>
      </c>
      <c r="AR241" s="9">
        <v>2</v>
      </c>
      <c r="AS241" s="9" t="s">
        <v>273</v>
      </c>
      <c r="AT241" s="9" t="s">
        <v>274</v>
      </c>
      <c r="AU241" s="9" t="s">
        <v>274</v>
      </c>
      <c r="AV241" s="9">
        <v>12.1</v>
      </c>
      <c r="AW241" s="9">
        <v>12.2</v>
      </c>
      <c r="AX241" s="9">
        <v>2.6</v>
      </c>
      <c r="AY241" s="9">
        <v>11.2</v>
      </c>
      <c r="AZ241" s="9">
        <v>2</v>
      </c>
      <c r="BA241" s="9">
        <v>0.5</v>
      </c>
      <c r="BB241" s="9">
        <v>2.1</v>
      </c>
      <c r="BC241" s="9">
        <v>0.3</v>
      </c>
      <c r="BD241" s="9">
        <v>1.4</v>
      </c>
      <c r="BE241" s="9">
        <v>0.3</v>
      </c>
      <c r="BF241" s="9">
        <v>0.9</v>
      </c>
      <c r="BG241" s="9">
        <v>0.1</v>
      </c>
      <c r="BH241" s="9">
        <v>0.9</v>
      </c>
      <c r="BI241" s="9">
        <v>0.1</v>
      </c>
      <c r="BJ241" s="9">
        <v>3</v>
      </c>
      <c r="BK241" s="9" t="s">
        <v>312</v>
      </c>
      <c r="BL241" s="9" t="s">
        <v>310</v>
      </c>
      <c r="BM241" s="9">
        <v>70100</v>
      </c>
      <c r="BN241" s="9">
        <v>58</v>
      </c>
      <c r="BO241" s="9">
        <v>503</v>
      </c>
      <c r="BP241" s="9">
        <v>0.8</v>
      </c>
      <c r="BQ241" s="9">
        <v>946</v>
      </c>
      <c r="BR241" s="9" t="s">
        <v>273</v>
      </c>
      <c r="BS241" s="9" t="s">
        <v>273</v>
      </c>
      <c r="BT241" s="9" t="s">
        <v>273</v>
      </c>
      <c r="BU241" s="9" t="s">
        <v>273</v>
      </c>
    </row>
    <row r="242" spans="1:73" x14ac:dyDescent="0.3">
      <c r="A242" s="15">
        <v>10</v>
      </c>
      <c r="B242" s="10">
        <v>686898</v>
      </c>
      <c r="C242" s="10">
        <v>846236</v>
      </c>
      <c r="D242" s="10">
        <v>373</v>
      </c>
      <c r="E242" s="8">
        <v>0.5</v>
      </c>
      <c r="F242" s="8" t="s">
        <v>322</v>
      </c>
      <c r="G242" s="9">
        <v>4.9000000000000004</v>
      </c>
      <c r="H242" s="9">
        <v>86</v>
      </c>
      <c r="I242" s="9">
        <v>4</v>
      </c>
      <c r="J242" s="9">
        <v>10</v>
      </c>
      <c r="K242" s="9">
        <v>32</v>
      </c>
      <c r="L242" s="9">
        <v>17</v>
      </c>
      <c r="M242" s="9">
        <v>21000</v>
      </c>
      <c r="N242" s="9">
        <v>129</v>
      </c>
      <c r="O242" s="9">
        <v>76</v>
      </c>
      <c r="P242" s="9">
        <v>62</v>
      </c>
      <c r="Q242" s="9" t="s">
        <v>273</v>
      </c>
      <c r="R242" s="9" t="s">
        <v>308</v>
      </c>
      <c r="S242" s="9">
        <v>3</v>
      </c>
      <c r="T242" s="9">
        <v>1.4</v>
      </c>
      <c r="U242" s="9" t="s">
        <v>273</v>
      </c>
      <c r="V242" s="9" t="s">
        <v>273</v>
      </c>
      <c r="W242" s="9" t="s">
        <v>277</v>
      </c>
      <c r="X242" s="9">
        <v>0.09</v>
      </c>
      <c r="Y242" s="9" t="s">
        <v>273</v>
      </c>
      <c r="Z242" s="9">
        <v>0.2</v>
      </c>
      <c r="AA242" s="9">
        <v>0.4</v>
      </c>
      <c r="AB242" s="9">
        <v>1190</v>
      </c>
      <c r="AC242" s="9">
        <v>266</v>
      </c>
      <c r="AD242" s="9">
        <v>12</v>
      </c>
      <c r="AE242" s="9">
        <v>2790</v>
      </c>
      <c r="AF242" s="9">
        <v>5</v>
      </c>
      <c r="AG242" s="9">
        <v>3</v>
      </c>
      <c r="AH242" s="9" t="s">
        <v>279</v>
      </c>
      <c r="AI242" s="9" t="s">
        <v>314</v>
      </c>
      <c r="AJ242" s="9">
        <v>1.2</v>
      </c>
      <c r="AK242" s="9" t="s">
        <v>274</v>
      </c>
      <c r="AL242" s="9" t="s">
        <v>309</v>
      </c>
      <c r="AM242" s="9">
        <v>1.9</v>
      </c>
      <c r="AN242" s="9" t="s">
        <v>309</v>
      </c>
      <c r="AO242" s="9" t="s">
        <v>310</v>
      </c>
      <c r="AP242" s="9">
        <v>30</v>
      </c>
      <c r="AQ242" s="9">
        <v>5.9</v>
      </c>
      <c r="AR242" s="9">
        <v>3</v>
      </c>
      <c r="AS242" s="9" t="s">
        <v>273</v>
      </c>
      <c r="AT242" s="9" t="s">
        <v>274</v>
      </c>
      <c r="AU242" s="9" t="s">
        <v>274</v>
      </c>
      <c r="AV242" s="9">
        <v>7.3</v>
      </c>
      <c r="AW242" s="9">
        <v>11.5</v>
      </c>
      <c r="AX242" s="9">
        <v>1.6</v>
      </c>
      <c r="AY242" s="9">
        <v>6.8</v>
      </c>
      <c r="AZ242" s="9">
        <v>1.2</v>
      </c>
      <c r="BA242" s="9">
        <v>0.4</v>
      </c>
      <c r="BB242" s="9">
        <v>1.3</v>
      </c>
      <c r="BC242" s="9">
        <v>0.2</v>
      </c>
      <c r="BD242" s="9">
        <v>1</v>
      </c>
      <c r="BE242" s="9">
        <v>0.2</v>
      </c>
      <c r="BF242" s="9">
        <v>0.7</v>
      </c>
      <c r="BG242" s="9" t="s">
        <v>274</v>
      </c>
      <c r="BH242" s="9">
        <v>0.6</v>
      </c>
      <c r="BI242" s="9" t="s">
        <v>274</v>
      </c>
      <c r="BJ242" s="9">
        <v>3</v>
      </c>
      <c r="BK242" s="9" t="s">
        <v>312</v>
      </c>
      <c r="BL242" s="9" t="s">
        <v>310</v>
      </c>
      <c r="BM242" s="9">
        <v>69500</v>
      </c>
      <c r="BN242" s="9">
        <v>46</v>
      </c>
      <c r="BO242" s="9">
        <v>491</v>
      </c>
      <c r="BP242" s="9">
        <v>0.4</v>
      </c>
      <c r="BQ242" s="9">
        <v>945</v>
      </c>
      <c r="BR242" s="9" t="s">
        <v>273</v>
      </c>
      <c r="BS242" s="9" t="s">
        <v>273</v>
      </c>
      <c r="BT242" s="9" t="s">
        <v>273</v>
      </c>
      <c r="BU242" s="9" t="s">
        <v>273</v>
      </c>
    </row>
    <row r="243" spans="1:73" x14ac:dyDescent="0.3">
      <c r="A243" s="15">
        <v>11</v>
      </c>
      <c r="B243" s="10">
        <v>686946</v>
      </c>
      <c r="C243" s="10">
        <v>846236</v>
      </c>
      <c r="D243" s="10">
        <v>373</v>
      </c>
      <c r="E243" s="8">
        <v>0.5</v>
      </c>
      <c r="F243" s="8" t="s">
        <v>323</v>
      </c>
      <c r="G243" s="9">
        <v>1.8</v>
      </c>
      <c r="H243" s="9">
        <v>44</v>
      </c>
      <c r="I243" s="9" t="s">
        <v>273</v>
      </c>
      <c r="J243" s="9" t="s">
        <v>308</v>
      </c>
      <c r="K243" s="9">
        <v>20</v>
      </c>
      <c r="L243" s="9">
        <v>10</v>
      </c>
      <c r="M243" s="9">
        <v>14000</v>
      </c>
      <c r="N243" s="9">
        <v>77</v>
      </c>
      <c r="O243" s="9">
        <v>119</v>
      </c>
      <c r="P243" s="9">
        <v>47</v>
      </c>
      <c r="Q243" s="9" t="s">
        <v>273</v>
      </c>
      <c r="R243" s="9" t="s">
        <v>308</v>
      </c>
      <c r="S243" s="9">
        <v>1</v>
      </c>
      <c r="T243" s="9">
        <v>0.2</v>
      </c>
      <c r="U243" s="9" t="s">
        <v>273</v>
      </c>
      <c r="V243" s="9" t="s">
        <v>273</v>
      </c>
      <c r="W243" s="9" t="s">
        <v>277</v>
      </c>
      <c r="X243" s="9" t="s">
        <v>275</v>
      </c>
      <c r="Y243" s="9" t="s">
        <v>273</v>
      </c>
      <c r="Z243" s="9" t="s">
        <v>274</v>
      </c>
      <c r="AA243" s="9">
        <v>0.2</v>
      </c>
      <c r="AB243" s="9">
        <v>1130</v>
      </c>
      <c r="AC243" s="9">
        <v>72</v>
      </c>
      <c r="AD243" s="9">
        <v>10</v>
      </c>
      <c r="AE243" s="9">
        <v>30</v>
      </c>
      <c r="AF243" s="9">
        <v>7</v>
      </c>
      <c r="AG243" s="9">
        <v>1</v>
      </c>
      <c r="AH243" s="9" t="s">
        <v>279</v>
      </c>
      <c r="AI243" s="9" t="s">
        <v>314</v>
      </c>
      <c r="AJ243" s="9">
        <v>0.4</v>
      </c>
      <c r="AK243" s="9" t="s">
        <v>274</v>
      </c>
      <c r="AL243" s="9" t="s">
        <v>309</v>
      </c>
      <c r="AM243" s="9">
        <v>1.1000000000000001</v>
      </c>
      <c r="AN243" s="9" t="s">
        <v>309</v>
      </c>
      <c r="AO243" s="9" t="s">
        <v>310</v>
      </c>
      <c r="AP243" s="9">
        <v>50</v>
      </c>
      <c r="AQ243" s="9">
        <v>10.8</v>
      </c>
      <c r="AR243" s="9" t="s">
        <v>273</v>
      </c>
      <c r="AS243" s="9" t="s">
        <v>273</v>
      </c>
      <c r="AT243" s="9" t="s">
        <v>274</v>
      </c>
      <c r="AU243" s="9" t="s">
        <v>274</v>
      </c>
      <c r="AV243" s="9">
        <v>13.1</v>
      </c>
      <c r="AW243" s="9">
        <v>11.5</v>
      </c>
      <c r="AX243" s="9">
        <v>2.9</v>
      </c>
      <c r="AY243" s="9">
        <v>11.8</v>
      </c>
      <c r="AZ243" s="9">
        <v>2.2000000000000002</v>
      </c>
      <c r="BA243" s="9">
        <v>0.6</v>
      </c>
      <c r="BB243" s="9">
        <v>2.2000000000000002</v>
      </c>
      <c r="BC243" s="9">
        <v>0.3</v>
      </c>
      <c r="BD243" s="9">
        <v>1.7</v>
      </c>
      <c r="BE243" s="9">
        <v>0.4</v>
      </c>
      <c r="BF243" s="9">
        <v>1.1000000000000001</v>
      </c>
      <c r="BG243" s="9">
        <v>0.1</v>
      </c>
      <c r="BH243" s="9">
        <v>1.1000000000000001</v>
      </c>
      <c r="BI243" s="9">
        <v>0.1</v>
      </c>
      <c r="BJ243" s="9">
        <v>2</v>
      </c>
      <c r="BK243" s="9" t="s">
        <v>312</v>
      </c>
      <c r="BL243" s="9" t="s">
        <v>310</v>
      </c>
      <c r="BM243" s="9">
        <v>30100</v>
      </c>
      <c r="BN243" s="9">
        <v>49</v>
      </c>
      <c r="BO243" s="9">
        <v>287</v>
      </c>
      <c r="BP243" s="9">
        <v>0.8</v>
      </c>
      <c r="BQ243" s="9">
        <v>534</v>
      </c>
      <c r="BR243" s="9" t="s">
        <v>273</v>
      </c>
      <c r="BS243" s="9" t="s">
        <v>273</v>
      </c>
      <c r="BT243" s="9" t="s">
        <v>273</v>
      </c>
      <c r="BU243" s="9" t="s">
        <v>273</v>
      </c>
    </row>
    <row r="244" spans="1:73" x14ac:dyDescent="0.3">
      <c r="A244" s="15">
        <v>12</v>
      </c>
      <c r="B244" s="10">
        <v>686997</v>
      </c>
      <c r="C244" s="10">
        <v>846236</v>
      </c>
      <c r="D244" s="10">
        <v>372</v>
      </c>
      <c r="E244" s="8">
        <v>0.5</v>
      </c>
      <c r="F244" s="8" t="s">
        <v>324</v>
      </c>
      <c r="G244" s="9">
        <v>2.5</v>
      </c>
      <c r="H244" s="9">
        <v>103</v>
      </c>
      <c r="I244" s="9">
        <v>1</v>
      </c>
      <c r="J244" s="9">
        <v>15</v>
      </c>
      <c r="K244" s="9">
        <v>28</v>
      </c>
      <c r="L244" s="9">
        <v>7</v>
      </c>
      <c r="M244" s="9">
        <v>10000</v>
      </c>
      <c r="N244" s="9">
        <v>159</v>
      </c>
      <c r="O244" s="9">
        <v>111</v>
      </c>
      <c r="P244" s="9">
        <v>100</v>
      </c>
      <c r="Q244" s="9" t="s">
        <v>273</v>
      </c>
      <c r="R244" s="9" t="s">
        <v>308</v>
      </c>
      <c r="S244" s="9">
        <v>2</v>
      </c>
      <c r="T244" s="9">
        <v>1.8</v>
      </c>
      <c r="U244" s="9" t="s">
        <v>273</v>
      </c>
      <c r="V244" s="9" t="s">
        <v>273</v>
      </c>
      <c r="W244" s="9" t="s">
        <v>277</v>
      </c>
      <c r="X244" s="9" t="s">
        <v>275</v>
      </c>
      <c r="Y244" s="9" t="s">
        <v>273</v>
      </c>
      <c r="Z244" s="9">
        <v>0.1</v>
      </c>
      <c r="AA244" s="9">
        <v>0.4</v>
      </c>
      <c r="AB244" s="9">
        <v>408</v>
      </c>
      <c r="AC244" s="9">
        <v>41</v>
      </c>
      <c r="AD244" s="9">
        <v>5</v>
      </c>
      <c r="AE244" s="9">
        <v>40</v>
      </c>
      <c r="AF244" s="9">
        <v>3</v>
      </c>
      <c r="AG244" s="9">
        <v>1</v>
      </c>
      <c r="AH244" s="9" t="s">
        <v>279</v>
      </c>
      <c r="AI244" s="9" t="s">
        <v>314</v>
      </c>
      <c r="AJ244" s="9">
        <v>0.4</v>
      </c>
      <c r="AK244" s="9" t="s">
        <v>274</v>
      </c>
      <c r="AL244" s="9" t="s">
        <v>309</v>
      </c>
      <c r="AM244" s="9">
        <v>0.9</v>
      </c>
      <c r="AN244" s="9" t="s">
        <v>309</v>
      </c>
      <c r="AO244" s="9" t="s">
        <v>310</v>
      </c>
      <c r="AP244" s="9" t="s">
        <v>311</v>
      </c>
      <c r="AQ244" s="9">
        <v>3</v>
      </c>
      <c r="AR244" s="9">
        <v>1</v>
      </c>
      <c r="AS244" s="9" t="s">
        <v>273</v>
      </c>
      <c r="AT244" s="9" t="s">
        <v>274</v>
      </c>
      <c r="AU244" s="9" t="s">
        <v>274</v>
      </c>
      <c r="AV244" s="9">
        <v>3.9</v>
      </c>
      <c r="AW244" s="9">
        <v>6</v>
      </c>
      <c r="AX244" s="9">
        <v>0.9</v>
      </c>
      <c r="AY244" s="9">
        <v>3.7</v>
      </c>
      <c r="AZ244" s="9">
        <v>0.7</v>
      </c>
      <c r="BA244" s="9">
        <v>0.2</v>
      </c>
      <c r="BB244" s="9">
        <v>0.7</v>
      </c>
      <c r="BC244" s="9" t="s">
        <v>274</v>
      </c>
      <c r="BD244" s="9">
        <v>0.5</v>
      </c>
      <c r="BE244" s="9" t="s">
        <v>274</v>
      </c>
      <c r="BF244" s="9">
        <v>0.3</v>
      </c>
      <c r="BG244" s="9" t="s">
        <v>274</v>
      </c>
      <c r="BH244" s="9">
        <v>0.3</v>
      </c>
      <c r="BI244" s="9" t="s">
        <v>274</v>
      </c>
      <c r="BJ244" s="9" t="s">
        <v>312</v>
      </c>
      <c r="BK244" s="9" t="s">
        <v>312</v>
      </c>
      <c r="BL244" s="9" t="s">
        <v>310</v>
      </c>
      <c r="BM244" s="9">
        <v>30300</v>
      </c>
      <c r="BN244" s="9">
        <v>63</v>
      </c>
      <c r="BO244" s="9">
        <v>535</v>
      </c>
      <c r="BP244" s="9">
        <v>0.3</v>
      </c>
      <c r="BQ244" s="9">
        <v>588</v>
      </c>
      <c r="BR244" s="9" t="s">
        <v>273</v>
      </c>
      <c r="BS244" s="9" t="s">
        <v>273</v>
      </c>
      <c r="BT244" s="9" t="s">
        <v>273</v>
      </c>
      <c r="BU244" s="9" t="s">
        <v>273</v>
      </c>
    </row>
    <row r="245" spans="1:73" x14ac:dyDescent="0.3">
      <c r="A245" s="15">
        <v>13</v>
      </c>
      <c r="B245" s="10">
        <v>687047</v>
      </c>
      <c r="C245" s="10">
        <v>846236</v>
      </c>
      <c r="D245" s="10">
        <v>371</v>
      </c>
      <c r="E245" s="8">
        <v>0.5</v>
      </c>
      <c r="F245" s="8" t="s">
        <v>325</v>
      </c>
      <c r="G245" s="9">
        <v>6.1</v>
      </c>
      <c r="H245" s="9">
        <v>77</v>
      </c>
      <c r="I245" s="9">
        <v>3</v>
      </c>
      <c r="J245" s="9">
        <v>8</v>
      </c>
      <c r="K245" s="9">
        <v>30</v>
      </c>
      <c r="L245" s="9">
        <v>10</v>
      </c>
      <c r="M245" s="9">
        <v>14000</v>
      </c>
      <c r="N245" s="9">
        <v>106</v>
      </c>
      <c r="O245" s="9">
        <v>59</v>
      </c>
      <c r="P245" s="9">
        <v>45</v>
      </c>
      <c r="Q245" s="9" t="s">
        <v>273</v>
      </c>
      <c r="R245" s="9" t="s">
        <v>308</v>
      </c>
      <c r="S245" s="9">
        <v>2</v>
      </c>
      <c r="T245" s="9">
        <v>1.2</v>
      </c>
      <c r="U245" s="9" t="s">
        <v>273</v>
      </c>
      <c r="V245" s="9" t="s">
        <v>273</v>
      </c>
      <c r="W245" s="9">
        <v>0.01</v>
      </c>
      <c r="X245" s="9">
        <v>0.05</v>
      </c>
      <c r="Y245" s="9" t="s">
        <v>273</v>
      </c>
      <c r="Z245" s="9">
        <v>0.4</v>
      </c>
      <c r="AA245" s="9">
        <v>0.4</v>
      </c>
      <c r="AB245" s="9">
        <v>466</v>
      </c>
      <c r="AC245" s="9">
        <v>82</v>
      </c>
      <c r="AD245" s="9">
        <v>13</v>
      </c>
      <c r="AE245" s="9">
        <v>3750</v>
      </c>
      <c r="AF245" s="9">
        <v>6</v>
      </c>
      <c r="AG245" s="9">
        <v>3</v>
      </c>
      <c r="AH245" s="9" t="s">
        <v>279</v>
      </c>
      <c r="AI245" s="9" t="s">
        <v>314</v>
      </c>
      <c r="AJ245" s="9">
        <v>1.1000000000000001</v>
      </c>
      <c r="AK245" s="9" t="s">
        <v>274</v>
      </c>
      <c r="AL245" s="9" t="s">
        <v>309</v>
      </c>
      <c r="AM245" s="9">
        <v>1.4</v>
      </c>
      <c r="AN245" s="9" t="s">
        <v>309</v>
      </c>
      <c r="AO245" s="9">
        <v>100</v>
      </c>
      <c r="AP245" s="9" t="s">
        <v>311</v>
      </c>
      <c r="AQ245" s="9">
        <v>5.5</v>
      </c>
      <c r="AR245" s="9">
        <v>3</v>
      </c>
      <c r="AS245" s="9" t="s">
        <v>273</v>
      </c>
      <c r="AT245" s="9" t="s">
        <v>274</v>
      </c>
      <c r="AU245" s="9" t="s">
        <v>274</v>
      </c>
      <c r="AV245" s="9">
        <v>7.6</v>
      </c>
      <c r="AW245" s="9">
        <v>14.5</v>
      </c>
      <c r="AX245" s="9">
        <v>1.7</v>
      </c>
      <c r="AY245" s="9">
        <v>7</v>
      </c>
      <c r="AZ245" s="9">
        <v>1.3</v>
      </c>
      <c r="BA245" s="9">
        <v>0.3</v>
      </c>
      <c r="BB245" s="9">
        <v>1.3</v>
      </c>
      <c r="BC245" s="9">
        <v>0.2</v>
      </c>
      <c r="BD245" s="9">
        <v>0.9</v>
      </c>
      <c r="BE245" s="9">
        <v>0.2</v>
      </c>
      <c r="BF245" s="9">
        <v>0.6</v>
      </c>
      <c r="BG245" s="9" t="s">
        <v>274</v>
      </c>
      <c r="BH245" s="9">
        <v>0.6</v>
      </c>
      <c r="BI245" s="9" t="s">
        <v>274</v>
      </c>
      <c r="BJ245" s="9">
        <v>3</v>
      </c>
      <c r="BK245" s="9" t="s">
        <v>312</v>
      </c>
      <c r="BL245" s="9" t="s">
        <v>310</v>
      </c>
      <c r="BM245" s="9">
        <v>49400</v>
      </c>
      <c r="BN245" s="9">
        <v>78</v>
      </c>
      <c r="BO245" s="9">
        <v>414</v>
      </c>
      <c r="BP245" s="9">
        <v>0.3</v>
      </c>
      <c r="BQ245" s="9">
        <v>712</v>
      </c>
      <c r="BR245" s="9" t="s">
        <v>273</v>
      </c>
      <c r="BS245" s="9" t="s">
        <v>273</v>
      </c>
      <c r="BT245" s="9" t="s">
        <v>273</v>
      </c>
      <c r="BU245" s="9" t="s">
        <v>273</v>
      </c>
    </row>
    <row r="246" spans="1:73" x14ac:dyDescent="0.3">
      <c r="A246" s="15">
        <v>14</v>
      </c>
      <c r="B246" s="10">
        <v>687097</v>
      </c>
      <c r="C246" s="10">
        <v>846237</v>
      </c>
      <c r="D246" s="10">
        <v>371</v>
      </c>
      <c r="E246" s="8">
        <v>0.5</v>
      </c>
      <c r="F246" s="8" t="s">
        <v>326</v>
      </c>
      <c r="G246" s="9">
        <v>1.5</v>
      </c>
      <c r="H246" s="9">
        <v>48</v>
      </c>
      <c r="I246" s="9" t="s">
        <v>273</v>
      </c>
      <c r="J246" s="9">
        <v>42</v>
      </c>
      <c r="K246" s="9">
        <v>13</v>
      </c>
      <c r="L246" s="9">
        <v>26</v>
      </c>
      <c r="M246" s="9">
        <v>26000</v>
      </c>
      <c r="N246" s="9">
        <v>108</v>
      </c>
      <c r="O246" s="9">
        <v>88</v>
      </c>
      <c r="P246" s="9">
        <v>38</v>
      </c>
      <c r="Q246" s="9" t="s">
        <v>273</v>
      </c>
      <c r="R246" s="9" t="s">
        <v>308</v>
      </c>
      <c r="S246" s="9">
        <v>1</v>
      </c>
      <c r="T246" s="9">
        <v>0.2</v>
      </c>
      <c r="U246" s="9" t="s">
        <v>273</v>
      </c>
      <c r="V246" s="9" t="s">
        <v>273</v>
      </c>
      <c r="W246" s="9" t="s">
        <v>277</v>
      </c>
      <c r="X246" s="9" t="s">
        <v>275</v>
      </c>
      <c r="Y246" s="9" t="s">
        <v>273</v>
      </c>
      <c r="Z246" s="9" t="s">
        <v>274</v>
      </c>
      <c r="AA246" s="9">
        <v>0.3</v>
      </c>
      <c r="AB246" s="9">
        <v>328</v>
      </c>
      <c r="AC246" s="9">
        <v>31</v>
      </c>
      <c r="AD246" s="9">
        <v>5</v>
      </c>
      <c r="AE246" s="9">
        <v>140</v>
      </c>
      <c r="AF246" s="9">
        <v>4</v>
      </c>
      <c r="AG246" s="9">
        <v>1</v>
      </c>
      <c r="AH246" s="9" t="s">
        <v>279</v>
      </c>
      <c r="AI246" s="9" t="s">
        <v>314</v>
      </c>
      <c r="AJ246" s="9">
        <v>0.4</v>
      </c>
      <c r="AK246" s="9" t="s">
        <v>274</v>
      </c>
      <c r="AL246" s="9" t="s">
        <v>309</v>
      </c>
      <c r="AM246" s="9">
        <v>0.9</v>
      </c>
      <c r="AN246" s="9" t="s">
        <v>309</v>
      </c>
      <c r="AO246" s="9" t="s">
        <v>310</v>
      </c>
      <c r="AP246" s="9" t="s">
        <v>311</v>
      </c>
      <c r="AQ246" s="9">
        <v>5.8</v>
      </c>
      <c r="AR246" s="9" t="s">
        <v>273</v>
      </c>
      <c r="AS246" s="9" t="s">
        <v>273</v>
      </c>
      <c r="AT246" s="9" t="s">
        <v>274</v>
      </c>
      <c r="AU246" s="9" t="s">
        <v>274</v>
      </c>
      <c r="AV246" s="9">
        <v>7.8</v>
      </c>
      <c r="AW246" s="9">
        <v>10.4</v>
      </c>
      <c r="AX246" s="9">
        <v>1.6</v>
      </c>
      <c r="AY246" s="9">
        <v>6.1</v>
      </c>
      <c r="AZ246" s="9">
        <v>1.1000000000000001</v>
      </c>
      <c r="BA246" s="9">
        <v>0.2</v>
      </c>
      <c r="BB246" s="9">
        <v>1</v>
      </c>
      <c r="BC246" s="9">
        <v>0.2</v>
      </c>
      <c r="BD246" s="9">
        <v>0.8</v>
      </c>
      <c r="BE246" s="9">
        <v>0.2</v>
      </c>
      <c r="BF246" s="9">
        <v>0.5</v>
      </c>
      <c r="BG246" s="9" t="s">
        <v>274</v>
      </c>
      <c r="BH246" s="9">
        <v>0.5</v>
      </c>
      <c r="BI246" s="9" t="s">
        <v>274</v>
      </c>
      <c r="BJ246" s="9">
        <v>3</v>
      </c>
      <c r="BK246" s="9" t="s">
        <v>312</v>
      </c>
      <c r="BL246" s="9" t="s">
        <v>310</v>
      </c>
      <c r="BM246" s="9">
        <v>26500</v>
      </c>
      <c r="BN246" s="9">
        <v>81</v>
      </c>
      <c r="BO246" s="9">
        <v>284</v>
      </c>
      <c r="BP246" s="9">
        <v>0.2</v>
      </c>
      <c r="BQ246" s="9">
        <v>350</v>
      </c>
      <c r="BR246" s="9" t="s">
        <v>273</v>
      </c>
      <c r="BS246" s="9" t="s">
        <v>273</v>
      </c>
      <c r="BT246" s="9" t="s">
        <v>273</v>
      </c>
      <c r="BU246" s="9" t="s">
        <v>273</v>
      </c>
    </row>
    <row r="247" spans="1:73" x14ac:dyDescent="0.3">
      <c r="A247" s="15">
        <v>15</v>
      </c>
      <c r="B247" s="10">
        <v>687147</v>
      </c>
      <c r="C247" s="10">
        <v>846237</v>
      </c>
      <c r="D247" s="10">
        <v>371</v>
      </c>
      <c r="E247" s="8">
        <v>0.5</v>
      </c>
      <c r="F247" s="8" t="s">
        <v>327</v>
      </c>
      <c r="G247" s="9">
        <v>1</v>
      </c>
      <c r="H247" s="9">
        <v>39</v>
      </c>
      <c r="I247" s="9" t="s">
        <v>273</v>
      </c>
      <c r="J247" s="9">
        <v>14</v>
      </c>
      <c r="K247" s="9">
        <v>18</v>
      </c>
      <c r="L247" s="9">
        <v>18</v>
      </c>
      <c r="M247" s="9">
        <v>25000</v>
      </c>
      <c r="N247" s="9">
        <v>91</v>
      </c>
      <c r="O247" s="9">
        <v>202</v>
      </c>
      <c r="P247" s="9">
        <v>39</v>
      </c>
      <c r="Q247" s="9" t="s">
        <v>273</v>
      </c>
      <c r="R247" s="9" t="s">
        <v>308</v>
      </c>
      <c r="S247" s="9" t="s">
        <v>273</v>
      </c>
      <c r="T247" s="9" t="s">
        <v>274</v>
      </c>
      <c r="U247" s="9" t="s">
        <v>273</v>
      </c>
      <c r="V247" s="9" t="s">
        <v>273</v>
      </c>
      <c r="W247" s="9" t="s">
        <v>277</v>
      </c>
      <c r="X247" s="9">
        <v>0.12</v>
      </c>
      <c r="Y247" s="9" t="s">
        <v>273</v>
      </c>
      <c r="Z247" s="9" t="s">
        <v>274</v>
      </c>
      <c r="AA247" s="9">
        <v>0.2</v>
      </c>
      <c r="AB247" s="9">
        <v>136</v>
      </c>
      <c r="AC247" s="9">
        <v>23</v>
      </c>
      <c r="AD247" s="9">
        <v>6</v>
      </c>
      <c r="AE247" s="9">
        <v>2480</v>
      </c>
      <c r="AF247" s="9">
        <v>4</v>
      </c>
      <c r="AG247" s="9" t="s">
        <v>273</v>
      </c>
      <c r="AH247" s="9" t="s">
        <v>279</v>
      </c>
      <c r="AI247" s="9" t="s">
        <v>314</v>
      </c>
      <c r="AJ247" s="9">
        <v>0.3</v>
      </c>
      <c r="AK247" s="9" t="s">
        <v>274</v>
      </c>
      <c r="AL247" s="9" t="s">
        <v>309</v>
      </c>
      <c r="AM247" s="9">
        <v>0.8</v>
      </c>
      <c r="AN247" s="9" t="s">
        <v>309</v>
      </c>
      <c r="AO247" s="9" t="s">
        <v>310</v>
      </c>
      <c r="AP247" s="9" t="s">
        <v>311</v>
      </c>
      <c r="AQ247" s="9">
        <v>2.7</v>
      </c>
      <c r="AR247" s="9" t="s">
        <v>273</v>
      </c>
      <c r="AS247" s="9" t="s">
        <v>273</v>
      </c>
      <c r="AT247" s="9" t="s">
        <v>274</v>
      </c>
      <c r="AU247" s="9" t="s">
        <v>274</v>
      </c>
      <c r="AV247" s="9">
        <v>5</v>
      </c>
      <c r="AW247" s="9">
        <v>12.7</v>
      </c>
      <c r="AX247" s="9">
        <v>1</v>
      </c>
      <c r="AY247" s="9">
        <v>3.7</v>
      </c>
      <c r="AZ247" s="9">
        <v>0.6</v>
      </c>
      <c r="BA247" s="9">
        <v>0.1</v>
      </c>
      <c r="BB247" s="9">
        <v>0.6</v>
      </c>
      <c r="BC247" s="9" t="s">
        <v>274</v>
      </c>
      <c r="BD247" s="9">
        <v>0.5</v>
      </c>
      <c r="BE247" s="9" t="s">
        <v>274</v>
      </c>
      <c r="BF247" s="9">
        <v>0.3</v>
      </c>
      <c r="BG247" s="9" t="s">
        <v>274</v>
      </c>
      <c r="BH247" s="9">
        <v>0.2</v>
      </c>
      <c r="BI247" s="9" t="s">
        <v>274</v>
      </c>
      <c r="BJ247" s="9" t="s">
        <v>312</v>
      </c>
      <c r="BK247" s="9" t="s">
        <v>312</v>
      </c>
      <c r="BL247" s="9" t="s">
        <v>310</v>
      </c>
      <c r="BM247" s="9">
        <v>10200</v>
      </c>
      <c r="BN247" s="9">
        <v>54</v>
      </c>
      <c r="BO247" s="9">
        <v>263</v>
      </c>
      <c r="BP247" s="9">
        <v>0.3</v>
      </c>
      <c r="BQ247" s="9">
        <v>329</v>
      </c>
      <c r="BR247" s="9" t="s">
        <v>273</v>
      </c>
      <c r="BS247" s="9" t="s">
        <v>273</v>
      </c>
      <c r="BT247" s="9" t="s">
        <v>273</v>
      </c>
      <c r="BU247" s="9" t="s">
        <v>273</v>
      </c>
    </row>
    <row r="248" spans="1:73" x14ac:dyDescent="0.3">
      <c r="A248" s="15">
        <v>16</v>
      </c>
      <c r="B248" s="10">
        <v>687196</v>
      </c>
      <c r="C248" s="10">
        <v>846236</v>
      </c>
      <c r="D248" s="10">
        <v>370</v>
      </c>
      <c r="E248" s="8">
        <v>0.5</v>
      </c>
      <c r="F248" s="8" t="s">
        <v>328</v>
      </c>
      <c r="G248" s="9">
        <v>5.2</v>
      </c>
      <c r="H248" s="9">
        <v>112</v>
      </c>
      <c r="I248" s="9">
        <v>2</v>
      </c>
      <c r="J248" s="9">
        <v>46</v>
      </c>
      <c r="K248" s="9">
        <v>21</v>
      </c>
      <c r="L248" s="9">
        <v>22</v>
      </c>
      <c r="M248" s="9">
        <v>23000</v>
      </c>
      <c r="N248" s="9">
        <v>125</v>
      </c>
      <c r="O248" s="9">
        <v>120</v>
      </c>
      <c r="P248" s="9">
        <v>201</v>
      </c>
      <c r="Q248" s="9">
        <v>2</v>
      </c>
      <c r="R248" s="9" t="s">
        <v>308</v>
      </c>
      <c r="S248" s="9">
        <v>5</v>
      </c>
      <c r="T248" s="9">
        <v>1.7</v>
      </c>
      <c r="U248" s="9" t="s">
        <v>273</v>
      </c>
      <c r="V248" s="9" t="s">
        <v>273</v>
      </c>
      <c r="W248" s="9" t="s">
        <v>277</v>
      </c>
      <c r="X248" s="9">
        <v>0.11</v>
      </c>
      <c r="Y248" s="9" t="s">
        <v>273</v>
      </c>
      <c r="Z248" s="9">
        <v>0.4</v>
      </c>
      <c r="AA248" s="9">
        <v>0.4</v>
      </c>
      <c r="AB248" s="9">
        <v>111</v>
      </c>
      <c r="AC248" s="9">
        <v>24</v>
      </c>
      <c r="AD248" s="9">
        <v>9</v>
      </c>
      <c r="AE248" s="9">
        <v>490</v>
      </c>
      <c r="AF248" s="9">
        <v>2</v>
      </c>
      <c r="AG248" s="9">
        <v>1</v>
      </c>
      <c r="AH248" s="9" t="s">
        <v>279</v>
      </c>
      <c r="AI248" s="9" t="s">
        <v>314</v>
      </c>
      <c r="AJ248" s="9">
        <v>0.5</v>
      </c>
      <c r="AK248" s="9" t="s">
        <v>274</v>
      </c>
      <c r="AL248" s="9" t="s">
        <v>309</v>
      </c>
      <c r="AM248" s="9">
        <v>0.5</v>
      </c>
      <c r="AN248" s="9" t="s">
        <v>309</v>
      </c>
      <c r="AO248" s="9">
        <v>100</v>
      </c>
      <c r="AP248" s="9" t="s">
        <v>311</v>
      </c>
      <c r="AQ248" s="9">
        <v>2</v>
      </c>
      <c r="AR248" s="9">
        <v>2</v>
      </c>
      <c r="AS248" s="9" t="s">
        <v>273</v>
      </c>
      <c r="AT248" s="9" t="s">
        <v>274</v>
      </c>
      <c r="AU248" s="9" t="s">
        <v>274</v>
      </c>
      <c r="AV248" s="9">
        <v>3.1</v>
      </c>
      <c r="AW248" s="9">
        <v>6.3</v>
      </c>
      <c r="AX248" s="9">
        <v>0.7</v>
      </c>
      <c r="AY248" s="9">
        <v>3.3</v>
      </c>
      <c r="AZ248" s="9">
        <v>0.7</v>
      </c>
      <c r="BA248" s="9">
        <v>0.1</v>
      </c>
      <c r="BB248" s="9">
        <v>0.5</v>
      </c>
      <c r="BC248" s="9" t="s">
        <v>274</v>
      </c>
      <c r="BD248" s="9">
        <v>0.4</v>
      </c>
      <c r="BE248" s="9" t="s">
        <v>274</v>
      </c>
      <c r="BF248" s="9">
        <v>0.2</v>
      </c>
      <c r="BG248" s="9" t="s">
        <v>274</v>
      </c>
      <c r="BH248" s="9">
        <v>0.2</v>
      </c>
      <c r="BI248" s="9" t="s">
        <v>274</v>
      </c>
      <c r="BJ248" s="9" t="s">
        <v>312</v>
      </c>
      <c r="BK248" s="9" t="s">
        <v>312</v>
      </c>
      <c r="BL248" s="9" t="s">
        <v>310</v>
      </c>
      <c r="BM248" s="9">
        <v>8860</v>
      </c>
      <c r="BN248" s="9">
        <v>128</v>
      </c>
      <c r="BO248" s="9">
        <v>409</v>
      </c>
      <c r="BP248" s="9">
        <v>0.2</v>
      </c>
      <c r="BQ248" s="9">
        <v>279</v>
      </c>
      <c r="BR248" s="9" t="s">
        <v>273</v>
      </c>
      <c r="BS248" s="9" t="s">
        <v>273</v>
      </c>
      <c r="BT248" s="9" t="s">
        <v>273</v>
      </c>
      <c r="BU248" s="9" t="s">
        <v>273</v>
      </c>
    </row>
    <row r="249" spans="1:73" x14ac:dyDescent="0.3">
      <c r="A249" s="15">
        <v>17</v>
      </c>
      <c r="B249" s="10">
        <v>687246</v>
      </c>
      <c r="C249" s="10">
        <v>846237</v>
      </c>
      <c r="D249" s="10">
        <v>370</v>
      </c>
      <c r="E249" s="8">
        <v>0.5</v>
      </c>
      <c r="F249" s="8" t="s">
        <v>329</v>
      </c>
      <c r="G249" s="9">
        <v>7.4</v>
      </c>
      <c r="H249" s="9">
        <v>107</v>
      </c>
      <c r="I249" s="9">
        <v>3</v>
      </c>
      <c r="J249" s="9">
        <v>8</v>
      </c>
      <c r="K249" s="9">
        <v>23</v>
      </c>
      <c r="L249" s="9">
        <v>10</v>
      </c>
      <c r="M249" s="9">
        <v>15000</v>
      </c>
      <c r="N249" s="9">
        <v>136</v>
      </c>
      <c r="O249" s="9">
        <v>54</v>
      </c>
      <c r="P249" s="9">
        <v>97</v>
      </c>
      <c r="Q249" s="9">
        <v>1</v>
      </c>
      <c r="R249" s="9" t="s">
        <v>308</v>
      </c>
      <c r="S249" s="9">
        <v>3</v>
      </c>
      <c r="T249" s="9">
        <v>0.8</v>
      </c>
      <c r="U249" s="9" t="s">
        <v>273</v>
      </c>
      <c r="V249" s="9" t="s">
        <v>273</v>
      </c>
      <c r="W249" s="9" t="s">
        <v>277</v>
      </c>
      <c r="X249" s="9">
        <v>0.09</v>
      </c>
      <c r="Y249" s="9" t="s">
        <v>273</v>
      </c>
      <c r="Z249" s="9">
        <v>0.5</v>
      </c>
      <c r="AA249" s="9">
        <v>0.3</v>
      </c>
      <c r="AB249" s="9">
        <v>232</v>
      </c>
      <c r="AC249" s="9">
        <v>33</v>
      </c>
      <c r="AD249" s="9">
        <v>12</v>
      </c>
      <c r="AE249" s="9">
        <v>400</v>
      </c>
      <c r="AF249" s="9">
        <v>3</v>
      </c>
      <c r="AG249" s="9">
        <v>2</v>
      </c>
      <c r="AH249" s="9" t="s">
        <v>279</v>
      </c>
      <c r="AI249" s="9" t="s">
        <v>314</v>
      </c>
      <c r="AJ249" s="9">
        <v>0.3</v>
      </c>
      <c r="AK249" s="9" t="s">
        <v>274</v>
      </c>
      <c r="AL249" s="9" t="s">
        <v>309</v>
      </c>
      <c r="AM249" s="9">
        <v>1</v>
      </c>
      <c r="AN249" s="9" t="s">
        <v>309</v>
      </c>
      <c r="AO249" s="9">
        <v>200</v>
      </c>
      <c r="AP249" s="9">
        <v>20</v>
      </c>
      <c r="AQ249" s="9">
        <v>1.9</v>
      </c>
      <c r="AR249" s="9">
        <v>3</v>
      </c>
      <c r="AS249" s="9" t="s">
        <v>273</v>
      </c>
      <c r="AT249" s="9" t="s">
        <v>274</v>
      </c>
      <c r="AU249" s="9" t="s">
        <v>274</v>
      </c>
      <c r="AV249" s="9">
        <v>2.9</v>
      </c>
      <c r="AW249" s="9">
        <v>9.1999999999999993</v>
      </c>
      <c r="AX249" s="9">
        <v>0.6</v>
      </c>
      <c r="AY249" s="9">
        <v>2.7</v>
      </c>
      <c r="AZ249" s="9">
        <v>0.5</v>
      </c>
      <c r="BA249" s="9">
        <v>0.2</v>
      </c>
      <c r="BB249" s="9">
        <v>0.5</v>
      </c>
      <c r="BC249" s="9" t="s">
        <v>274</v>
      </c>
      <c r="BD249" s="9">
        <v>0.3</v>
      </c>
      <c r="BE249" s="9" t="s">
        <v>274</v>
      </c>
      <c r="BF249" s="9">
        <v>0.2</v>
      </c>
      <c r="BG249" s="9" t="s">
        <v>274</v>
      </c>
      <c r="BH249" s="9">
        <v>0.3</v>
      </c>
      <c r="BI249" s="9" t="s">
        <v>274</v>
      </c>
      <c r="BJ249" s="9">
        <v>2</v>
      </c>
      <c r="BK249" s="9" t="s">
        <v>312</v>
      </c>
      <c r="BL249" s="9" t="s">
        <v>310</v>
      </c>
      <c r="BM249" s="9">
        <v>18600</v>
      </c>
      <c r="BN249" s="9">
        <v>122</v>
      </c>
      <c r="BO249" s="9">
        <v>620</v>
      </c>
      <c r="BP249" s="9">
        <v>0.5</v>
      </c>
      <c r="BQ249" s="9">
        <v>696</v>
      </c>
      <c r="BR249" s="9" t="s">
        <v>273</v>
      </c>
      <c r="BS249" s="9" t="s">
        <v>273</v>
      </c>
      <c r="BT249" s="9" t="s">
        <v>273</v>
      </c>
      <c r="BU249" s="9" t="s">
        <v>273</v>
      </c>
    </row>
    <row r="250" spans="1:73" x14ac:dyDescent="0.3">
      <c r="A250" s="15">
        <v>18</v>
      </c>
      <c r="B250" s="10">
        <v>687296</v>
      </c>
      <c r="C250" s="10">
        <v>846237</v>
      </c>
      <c r="D250" s="10">
        <v>369</v>
      </c>
      <c r="E250" s="8">
        <v>0.5</v>
      </c>
      <c r="F250" s="8" t="s">
        <v>330</v>
      </c>
      <c r="G250" s="9">
        <v>2</v>
      </c>
      <c r="H250" s="9">
        <v>83</v>
      </c>
      <c r="I250" s="9">
        <v>1</v>
      </c>
      <c r="J250" s="9" t="s">
        <v>308</v>
      </c>
      <c r="K250" s="9">
        <v>32</v>
      </c>
      <c r="L250" s="9" t="s">
        <v>308</v>
      </c>
      <c r="M250" s="9" t="s">
        <v>331</v>
      </c>
      <c r="N250" s="9">
        <v>77</v>
      </c>
      <c r="O250" s="9">
        <v>77</v>
      </c>
      <c r="P250" s="9">
        <v>134</v>
      </c>
      <c r="Q250" s="9" t="s">
        <v>273</v>
      </c>
      <c r="R250" s="9">
        <v>14</v>
      </c>
      <c r="S250" s="9">
        <v>2</v>
      </c>
      <c r="T250" s="9">
        <v>1.6</v>
      </c>
      <c r="U250" s="9" t="s">
        <v>273</v>
      </c>
      <c r="V250" s="9" t="s">
        <v>273</v>
      </c>
      <c r="W250" s="9" t="s">
        <v>277</v>
      </c>
      <c r="X250" s="9">
        <v>0.13</v>
      </c>
      <c r="Y250" s="9" t="s">
        <v>273</v>
      </c>
      <c r="Z250" s="9">
        <v>0.1</v>
      </c>
      <c r="AA250" s="9">
        <v>0.2</v>
      </c>
      <c r="AB250" s="9">
        <v>376</v>
      </c>
      <c r="AC250" s="9">
        <v>46</v>
      </c>
      <c r="AD250" s="9">
        <v>17</v>
      </c>
      <c r="AE250" s="9">
        <v>70</v>
      </c>
      <c r="AF250" s="9">
        <v>4</v>
      </c>
      <c r="AG250" s="9">
        <v>1</v>
      </c>
      <c r="AH250" s="9" t="s">
        <v>279</v>
      </c>
      <c r="AI250" s="9" t="s">
        <v>314</v>
      </c>
      <c r="AJ250" s="9">
        <v>0.4</v>
      </c>
      <c r="AK250" s="9" t="s">
        <v>274</v>
      </c>
      <c r="AL250" s="9" t="s">
        <v>309</v>
      </c>
      <c r="AM250" s="9">
        <v>0.9</v>
      </c>
      <c r="AN250" s="9" t="s">
        <v>309</v>
      </c>
      <c r="AO250" s="9" t="s">
        <v>310</v>
      </c>
      <c r="AP250" s="9" t="s">
        <v>311</v>
      </c>
      <c r="AQ250" s="9">
        <v>1</v>
      </c>
      <c r="AR250" s="9" t="s">
        <v>273</v>
      </c>
      <c r="AS250" s="9" t="s">
        <v>273</v>
      </c>
      <c r="AT250" s="9" t="s">
        <v>274</v>
      </c>
      <c r="AU250" s="9" t="s">
        <v>274</v>
      </c>
      <c r="AV250" s="9">
        <v>1.3</v>
      </c>
      <c r="AW250" s="9">
        <v>4.4000000000000004</v>
      </c>
      <c r="AX250" s="9">
        <v>0.3</v>
      </c>
      <c r="AY250" s="9">
        <v>1.3</v>
      </c>
      <c r="AZ250" s="9">
        <v>0.2</v>
      </c>
      <c r="BA250" s="9" t="s">
        <v>274</v>
      </c>
      <c r="BB250" s="9">
        <v>0.2</v>
      </c>
      <c r="BC250" s="9" t="s">
        <v>274</v>
      </c>
      <c r="BD250" s="9">
        <v>0.1</v>
      </c>
      <c r="BE250" s="9" t="s">
        <v>274</v>
      </c>
      <c r="BF250" s="9">
        <v>0.1</v>
      </c>
      <c r="BG250" s="9" t="s">
        <v>274</v>
      </c>
      <c r="BH250" s="9">
        <v>0.1</v>
      </c>
      <c r="BI250" s="9" t="s">
        <v>274</v>
      </c>
      <c r="BJ250" s="9" t="s">
        <v>312</v>
      </c>
      <c r="BK250" s="9" t="s">
        <v>312</v>
      </c>
      <c r="BL250" s="9" t="s">
        <v>310</v>
      </c>
      <c r="BM250" s="9">
        <v>30900</v>
      </c>
      <c r="BN250" s="9">
        <v>100</v>
      </c>
      <c r="BO250" s="9">
        <v>484</v>
      </c>
      <c r="BP250" s="9">
        <v>0.3</v>
      </c>
      <c r="BQ250" s="9">
        <v>483</v>
      </c>
      <c r="BR250" s="9" t="s">
        <v>273</v>
      </c>
      <c r="BS250" s="9" t="s">
        <v>273</v>
      </c>
      <c r="BT250" s="9" t="s">
        <v>273</v>
      </c>
      <c r="BU250" s="9" t="s">
        <v>273</v>
      </c>
    </row>
    <row r="251" spans="1:73" x14ac:dyDescent="0.3">
      <c r="A251" s="15">
        <v>19</v>
      </c>
      <c r="B251" s="10">
        <v>687345</v>
      </c>
      <c r="C251" s="10">
        <v>846237</v>
      </c>
      <c r="D251" s="10">
        <v>368</v>
      </c>
      <c r="E251" s="8">
        <v>0.5</v>
      </c>
      <c r="F251" s="8" t="s">
        <v>332</v>
      </c>
      <c r="G251" s="9">
        <v>2.4</v>
      </c>
      <c r="H251" s="9">
        <v>63</v>
      </c>
      <c r="I251" s="9">
        <v>1</v>
      </c>
      <c r="J251" s="9" t="s">
        <v>308</v>
      </c>
      <c r="K251" s="9">
        <v>21</v>
      </c>
      <c r="L251" s="9">
        <v>7</v>
      </c>
      <c r="M251" s="9">
        <v>10000</v>
      </c>
      <c r="N251" s="9">
        <v>85</v>
      </c>
      <c r="O251" s="9">
        <v>70</v>
      </c>
      <c r="P251" s="9">
        <v>50</v>
      </c>
      <c r="Q251" s="9" t="s">
        <v>273</v>
      </c>
      <c r="R251" s="9" t="s">
        <v>308</v>
      </c>
      <c r="S251" s="9">
        <v>2</v>
      </c>
      <c r="T251" s="9">
        <v>0.7</v>
      </c>
      <c r="U251" s="9" t="s">
        <v>273</v>
      </c>
      <c r="V251" s="9" t="s">
        <v>273</v>
      </c>
      <c r="W251" s="9" t="s">
        <v>277</v>
      </c>
      <c r="X251" s="9">
        <v>0.11</v>
      </c>
      <c r="Y251" s="9" t="s">
        <v>273</v>
      </c>
      <c r="Z251" s="9" t="s">
        <v>274</v>
      </c>
      <c r="AA251" s="9">
        <v>0.4</v>
      </c>
      <c r="AB251" s="9">
        <v>407</v>
      </c>
      <c r="AC251" s="9">
        <v>33</v>
      </c>
      <c r="AD251" s="9">
        <v>7</v>
      </c>
      <c r="AE251" s="9">
        <v>80</v>
      </c>
      <c r="AF251" s="9">
        <v>4</v>
      </c>
      <c r="AG251" s="9">
        <v>1</v>
      </c>
      <c r="AH251" s="9" t="s">
        <v>279</v>
      </c>
      <c r="AI251" s="9" t="s">
        <v>314</v>
      </c>
      <c r="AJ251" s="9">
        <v>0.6</v>
      </c>
      <c r="AK251" s="9" t="s">
        <v>274</v>
      </c>
      <c r="AL251" s="9" t="s">
        <v>309</v>
      </c>
      <c r="AM251" s="9">
        <v>1</v>
      </c>
      <c r="AN251" s="9" t="s">
        <v>309</v>
      </c>
      <c r="AO251" s="9" t="s">
        <v>310</v>
      </c>
      <c r="AP251" s="9" t="s">
        <v>311</v>
      </c>
      <c r="AQ251" s="9">
        <v>4.3</v>
      </c>
      <c r="AR251" s="9" t="s">
        <v>273</v>
      </c>
      <c r="AS251" s="9" t="s">
        <v>273</v>
      </c>
      <c r="AT251" s="9" t="s">
        <v>274</v>
      </c>
      <c r="AU251" s="9" t="s">
        <v>274</v>
      </c>
      <c r="AV251" s="9">
        <v>5.7</v>
      </c>
      <c r="AW251" s="9">
        <v>8.6</v>
      </c>
      <c r="AX251" s="9">
        <v>1.2</v>
      </c>
      <c r="AY251" s="9">
        <v>4.5999999999999996</v>
      </c>
      <c r="AZ251" s="9">
        <v>0.8</v>
      </c>
      <c r="BA251" s="9">
        <v>0.2</v>
      </c>
      <c r="BB251" s="9">
        <v>0.8</v>
      </c>
      <c r="BC251" s="9">
        <v>0.1</v>
      </c>
      <c r="BD251" s="9">
        <v>0.6</v>
      </c>
      <c r="BE251" s="9">
        <v>0.1</v>
      </c>
      <c r="BF251" s="9">
        <v>0.4</v>
      </c>
      <c r="BG251" s="9" t="s">
        <v>274</v>
      </c>
      <c r="BH251" s="9">
        <v>0.3</v>
      </c>
      <c r="BI251" s="9" t="s">
        <v>274</v>
      </c>
      <c r="BJ251" s="9">
        <v>3</v>
      </c>
      <c r="BK251" s="9" t="s">
        <v>312</v>
      </c>
      <c r="BL251" s="9" t="s">
        <v>310</v>
      </c>
      <c r="BM251" s="9">
        <v>34900</v>
      </c>
      <c r="BN251" s="9">
        <v>81</v>
      </c>
      <c r="BO251" s="9">
        <v>354</v>
      </c>
      <c r="BP251" s="9">
        <v>0.4</v>
      </c>
      <c r="BQ251" s="9">
        <v>497</v>
      </c>
      <c r="BR251" s="9" t="s">
        <v>273</v>
      </c>
      <c r="BS251" s="9" t="s">
        <v>273</v>
      </c>
      <c r="BT251" s="9" t="s">
        <v>273</v>
      </c>
      <c r="BU251" s="9" t="s">
        <v>273</v>
      </c>
    </row>
    <row r="252" spans="1:73" x14ac:dyDescent="0.3">
      <c r="A252" s="15">
        <v>20</v>
      </c>
      <c r="B252" s="10">
        <v>687395</v>
      </c>
      <c r="C252" s="10">
        <v>846238</v>
      </c>
      <c r="D252" s="10">
        <v>369</v>
      </c>
      <c r="E252" s="8">
        <v>0.5</v>
      </c>
      <c r="F252" s="8" t="s">
        <v>333</v>
      </c>
      <c r="G252" s="9">
        <v>1.3</v>
      </c>
      <c r="H252" s="9">
        <v>74</v>
      </c>
      <c r="I252" s="9" t="s">
        <v>273</v>
      </c>
      <c r="J252" s="9">
        <v>7</v>
      </c>
      <c r="K252" s="9">
        <v>18</v>
      </c>
      <c r="L252" s="9">
        <v>7</v>
      </c>
      <c r="M252" s="9">
        <v>10000</v>
      </c>
      <c r="N252" s="9">
        <v>131</v>
      </c>
      <c r="O252" s="9">
        <v>97</v>
      </c>
      <c r="P252" s="9">
        <v>56</v>
      </c>
      <c r="Q252" s="9" t="s">
        <v>273</v>
      </c>
      <c r="R252" s="9" t="s">
        <v>308</v>
      </c>
      <c r="S252" s="9">
        <v>1</v>
      </c>
      <c r="T252" s="9">
        <v>0.7</v>
      </c>
      <c r="U252" s="9" t="s">
        <v>273</v>
      </c>
      <c r="V252" s="9" t="s">
        <v>273</v>
      </c>
      <c r="W252" s="9" t="s">
        <v>277</v>
      </c>
      <c r="X252" s="9">
        <v>0.08</v>
      </c>
      <c r="Y252" s="9" t="s">
        <v>273</v>
      </c>
      <c r="Z252" s="9" t="s">
        <v>274</v>
      </c>
      <c r="AA252" s="9">
        <v>0.6</v>
      </c>
      <c r="AB252" s="9">
        <v>187</v>
      </c>
      <c r="AC252" s="9">
        <v>24</v>
      </c>
      <c r="AD252" s="9">
        <v>6</v>
      </c>
      <c r="AE252" s="9">
        <v>330</v>
      </c>
      <c r="AF252" s="9">
        <v>3</v>
      </c>
      <c r="AG252" s="9" t="s">
        <v>273</v>
      </c>
      <c r="AH252" s="9" t="s">
        <v>279</v>
      </c>
      <c r="AI252" s="9" t="s">
        <v>314</v>
      </c>
      <c r="AJ252" s="9">
        <v>0.6</v>
      </c>
      <c r="AK252" s="9" t="s">
        <v>274</v>
      </c>
      <c r="AL252" s="9" t="s">
        <v>309</v>
      </c>
      <c r="AM252" s="9">
        <v>0.9</v>
      </c>
      <c r="AN252" s="9" t="s">
        <v>309</v>
      </c>
      <c r="AO252" s="9" t="s">
        <v>310</v>
      </c>
      <c r="AP252" s="9" t="s">
        <v>311</v>
      </c>
      <c r="AQ252" s="9">
        <v>1.4</v>
      </c>
      <c r="AR252" s="9" t="s">
        <v>273</v>
      </c>
      <c r="AS252" s="9" t="s">
        <v>273</v>
      </c>
      <c r="AT252" s="9" t="s">
        <v>274</v>
      </c>
      <c r="AU252" s="9" t="s">
        <v>274</v>
      </c>
      <c r="AV252" s="9">
        <v>2.4</v>
      </c>
      <c r="AW252" s="9">
        <v>4.5999999999999996</v>
      </c>
      <c r="AX252" s="9">
        <v>0.5</v>
      </c>
      <c r="AY252" s="9">
        <v>2</v>
      </c>
      <c r="AZ252" s="9">
        <v>0.3</v>
      </c>
      <c r="BA252" s="9" t="s">
        <v>274</v>
      </c>
      <c r="BB252" s="9">
        <v>0.3</v>
      </c>
      <c r="BC252" s="9" t="s">
        <v>274</v>
      </c>
      <c r="BD252" s="9">
        <v>0.2</v>
      </c>
      <c r="BE252" s="9" t="s">
        <v>274</v>
      </c>
      <c r="BF252" s="9">
        <v>0.1</v>
      </c>
      <c r="BG252" s="9" t="s">
        <v>274</v>
      </c>
      <c r="BH252" s="9">
        <v>0.2</v>
      </c>
      <c r="BI252" s="9" t="s">
        <v>274</v>
      </c>
      <c r="BJ252" s="9" t="s">
        <v>312</v>
      </c>
      <c r="BK252" s="9" t="s">
        <v>312</v>
      </c>
      <c r="BL252" s="9" t="s">
        <v>310</v>
      </c>
      <c r="BM252" s="9">
        <v>21000</v>
      </c>
      <c r="BN252" s="9">
        <v>82</v>
      </c>
      <c r="BO252" s="9">
        <v>417</v>
      </c>
      <c r="BP252" s="9">
        <v>0.2</v>
      </c>
      <c r="BQ252" s="9">
        <v>458</v>
      </c>
      <c r="BR252" s="9" t="s">
        <v>273</v>
      </c>
      <c r="BS252" s="9" t="s">
        <v>273</v>
      </c>
      <c r="BT252" s="9" t="s">
        <v>273</v>
      </c>
      <c r="BU252" s="9" t="s">
        <v>273</v>
      </c>
    </row>
    <row r="253" spans="1:73" x14ac:dyDescent="0.3">
      <c r="A253" s="15">
        <v>21</v>
      </c>
      <c r="B253" s="10">
        <v>687450</v>
      </c>
      <c r="C253" s="10">
        <v>846237</v>
      </c>
      <c r="D253" s="10">
        <v>372</v>
      </c>
      <c r="E253" s="8">
        <v>0.5</v>
      </c>
      <c r="F253" s="8" t="s">
        <v>334</v>
      </c>
      <c r="G253" s="9">
        <v>1.4</v>
      </c>
      <c r="H253" s="9">
        <v>52</v>
      </c>
      <c r="I253" s="9" t="s">
        <v>273</v>
      </c>
      <c r="J253" s="9" t="s">
        <v>308</v>
      </c>
      <c r="K253" s="9">
        <v>19</v>
      </c>
      <c r="L253" s="9">
        <v>11</v>
      </c>
      <c r="M253" s="9">
        <v>15000</v>
      </c>
      <c r="N253" s="9">
        <v>124</v>
      </c>
      <c r="O253" s="9">
        <v>98</v>
      </c>
      <c r="P253" s="9">
        <v>57</v>
      </c>
      <c r="Q253" s="9" t="s">
        <v>273</v>
      </c>
      <c r="R253" s="9" t="s">
        <v>308</v>
      </c>
      <c r="S253" s="9">
        <v>1</v>
      </c>
      <c r="T253" s="9">
        <v>0.4</v>
      </c>
      <c r="U253" s="9" t="s">
        <v>273</v>
      </c>
      <c r="V253" s="9" t="s">
        <v>273</v>
      </c>
      <c r="W253" s="9" t="s">
        <v>277</v>
      </c>
      <c r="X253" s="9">
        <v>0.1</v>
      </c>
      <c r="Y253" s="9" t="s">
        <v>273</v>
      </c>
      <c r="Z253" s="9" t="s">
        <v>274</v>
      </c>
      <c r="AA253" s="9">
        <v>0.7</v>
      </c>
      <c r="AB253" s="9">
        <v>267</v>
      </c>
      <c r="AC253" s="9">
        <v>22</v>
      </c>
      <c r="AD253" s="9">
        <v>5</v>
      </c>
      <c r="AE253" s="9">
        <v>70</v>
      </c>
      <c r="AF253" s="9">
        <v>5</v>
      </c>
      <c r="AG253" s="9" t="s">
        <v>273</v>
      </c>
      <c r="AH253" s="9" t="s">
        <v>279</v>
      </c>
      <c r="AI253" s="9" t="s">
        <v>314</v>
      </c>
      <c r="AJ253" s="9">
        <v>0.5</v>
      </c>
      <c r="AK253" s="9" t="s">
        <v>274</v>
      </c>
      <c r="AL253" s="9" t="s">
        <v>309</v>
      </c>
      <c r="AM253" s="9">
        <v>1.1000000000000001</v>
      </c>
      <c r="AN253" s="9" t="s">
        <v>309</v>
      </c>
      <c r="AO253" s="9" t="s">
        <v>310</v>
      </c>
      <c r="AP253" s="9" t="s">
        <v>311</v>
      </c>
      <c r="AQ253" s="9">
        <v>3.8</v>
      </c>
      <c r="AR253" s="9" t="s">
        <v>273</v>
      </c>
      <c r="AS253" s="9" t="s">
        <v>273</v>
      </c>
      <c r="AT253" s="9" t="s">
        <v>274</v>
      </c>
      <c r="AU253" s="9" t="s">
        <v>274</v>
      </c>
      <c r="AV253" s="9">
        <v>5.5</v>
      </c>
      <c r="AW253" s="9">
        <v>7.9</v>
      </c>
      <c r="AX253" s="9">
        <v>1.2</v>
      </c>
      <c r="AY253" s="9">
        <v>5</v>
      </c>
      <c r="AZ253" s="9">
        <v>0.9</v>
      </c>
      <c r="BA253" s="9">
        <v>0.2</v>
      </c>
      <c r="BB253" s="9">
        <v>0.8</v>
      </c>
      <c r="BC253" s="9">
        <v>0.1</v>
      </c>
      <c r="BD253" s="9">
        <v>0.6</v>
      </c>
      <c r="BE253" s="9">
        <v>0.1</v>
      </c>
      <c r="BF253" s="9">
        <v>0.4</v>
      </c>
      <c r="BG253" s="9" t="s">
        <v>274</v>
      </c>
      <c r="BH253" s="9">
        <v>0.4</v>
      </c>
      <c r="BI253" s="9" t="s">
        <v>274</v>
      </c>
      <c r="BJ253" s="9" t="s">
        <v>312</v>
      </c>
      <c r="BK253" s="9" t="s">
        <v>312</v>
      </c>
      <c r="BL253" s="9" t="s">
        <v>310</v>
      </c>
      <c r="BM253" s="9">
        <v>22400</v>
      </c>
      <c r="BN253" s="9">
        <v>73</v>
      </c>
      <c r="BO253" s="9">
        <v>353</v>
      </c>
      <c r="BP253" s="9">
        <v>0.5</v>
      </c>
      <c r="BQ253" s="9">
        <v>474</v>
      </c>
      <c r="BR253" s="9" t="s">
        <v>273</v>
      </c>
      <c r="BS253" s="9" t="s">
        <v>273</v>
      </c>
      <c r="BT253" s="9" t="s">
        <v>273</v>
      </c>
      <c r="BU253" s="9" t="s">
        <v>273</v>
      </c>
    </row>
    <row r="254" spans="1:73" x14ac:dyDescent="0.3">
      <c r="A254" s="15">
        <v>22</v>
      </c>
      <c r="B254" s="10">
        <v>687500</v>
      </c>
      <c r="C254" s="10">
        <v>846237</v>
      </c>
      <c r="D254" s="10">
        <v>375</v>
      </c>
      <c r="E254" s="8">
        <v>0.5</v>
      </c>
      <c r="F254" s="8" t="s">
        <v>335</v>
      </c>
      <c r="G254" s="9">
        <v>1.6</v>
      </c>
      <c r="H254" s="9">
        <v>51</v>
      </c>
      <c r="I254" s="9" t="s">
        <v>273</v>
      </c>
      <c r="J254" s="9">
        <v>6</v>
      </c>
      <c r="K254" s="9">
        <v>12</v>
      </c>
      <c r="L254" s="9">
        <v>7</v>
      </c>
      <c r="M254" s="9">
        <v>9000</v>
      </c>
      <c r="N254" s="9">
        <v>139</v>
      </c>
      <c r="O254" s="9">
        <v>217</v>
      </c>
      <c r="P254" s="9">
        <v>53</v>
      </c>
      <c r="Q254" s="9" t="s">
        <v>273</v>
      </c>
      <c r="R254" s="9" t="s">
        <v>308</v>
      </c>
      <c r="S254" s="9" t="s">
        <v>273</v>
      </c>
      <c r="T254" s="9">
        <v>0.1</v>
      </c>
      <c r="U254" s="9" t="s">
        <v>273</v>
      </c>
      <c r="V254" s="9" t="s">
        <v>273</v>
      </c>
      <c r="W254" s="9" t="s">
        <v>277</v>
      </c>
      <c r="X254" s="9">
        <v>0.1</v>
      </c>
      <c r="Y254" s="9" t="s">
        <v>273</v>
      </c>
      <c r="Z254" s="9" t="s">
        <v>274</v>
      </c>
      <c r="AA254" s="9">
        <v>0.5</v>
      </c>
      <c r="AB254" s="9">
        <v>188</v>
      </c>
      <c r="AC254" s="9">
        <v>31</v>
      </c>
      <c r="AD254" s="9">
        <v>7</v>
      </c>
      <c r="AE254" s="9">
        <v>1570</v>
      </c>
      <c r="AF254" s="9">
        <v>4</v>
      </c>
      <c r="AG254" s="9" t="s">
        <v>273</v>
      </c>
      <c r="AH254" s="9" t="s">
        <v>279</v>
      </c>
      <c r="AI254" s="9" t="s">
        <v>314</v>
      </c>
      <c r="AJ254" s="9">
        <v>0.5</v>
      </c>
      <c r="AK254" s="9" t="s">
        <v>274</v>
      </c>
      <c r="AL254" s="9" t="s">
        <v>309</v>
      </c>
      <c r="AM254" s="9">
        <v>0.9</v>
      </c>
      <c r="AN254" s="9" t="s">
        <v>309</v>
      </c>
      <c r="AO254" s="9" t="s">
        <v>310</v>
      </c>
      <c r="AP254" s="9" t="s">
        <v>311</v>
      </c>
      <c r="AQ254" s="9">
        <v>3</v>
      </c>
      <c r="AR254" s="9" t="s">
        <v>273</v>
      </c>
      <c r="AS254" s="9" t="s">
        <v>273</v>
      </c>
      <c r="AT254" s="9" t="s">
        <v>274</v>
      </c>
      <c r="AU254" s="9" t="s">
        <v>274</v>
      </c>
      <c r="AV254" s="9">
        <v>5.0999999999999996</v>
      </c>
      <c r="AW254" s="9">
        <v>11.1</v>
      </c>
      <c r="AX254" s="9">
        <v>1</v>
      </c>
      <c r="AY254" s="9">
        <v>4</v>
      </c>
      <c r="AZ254" s="9">
        <v>0.7</v>
      </c>
      <c r="BA254" s="9">
        <v>0.1</v>
      </c>
      <c r="BB254" s="9">
        <v>0.7</v>
      </c>
      <c r="BC254" s="9" t="s">
        <v>274</v>
      </c>
      <c r="BD254" s="9">
        <v>0.4</v>
      </c>
      <c r="BE254" s="9">
        <v>0.1</v>
      </c>
      <c r="BF254" s="9">
        <v>0.3</v>
      </c>
      <c r="BG254" s="9" t="s">
        <v>274</v>
      </c>
      <c r="BH254" s="9">
        <v>0.3</v>
      </c>
      <c r="BI254" s="9" t="s">
        <v>274</v>
      </c>
      <c r="BJ254" s="9">
        <v>2</v>
      </c>
      <c r="BK254" s="9" t="s">
        <v>312</v>
      </c>
      <c r="BL254" s="9" t="s">
        <v>310</v>
      </c>
      <c r="BM254" s="9">
        <v>17600</v>
      </c>
      <c r="BN254" s="9">
        <v>97</v>
      </c>
      <c r="BO254" s="9">
        <v>405</v>
      </c>
      <c r="BP254" s="9">
        <v>0.3</v>
      </c>
      <c r="BQ254" s="9">
        <v>542</v>
      </c>
      <c r="BR254" s="9" t="s">
        <v>273</v>
      </c>
      <c r="BS254" s="9" t="s">
        <v>273</v>
      </c>
      <c r="BT254" s="9" t="s">
        <v>273</v>
      </c>
      <c r="BU254" s="9" t="s">
        <v>273</v>
      </c>
    </row>
    <row r="255" spans="1:73" x14ac:dyDescent="0.3">
      <c r="A255" s="15">
        <v>23</v>
      </c>
      <c r="B255" s="17">
        <v>686498</v>
      </c>
      <c r="C255" s="17">
        <v>846434</v>
      </c>
      <c r="D255" s="17">
        <v>363</v>
      </c>
      <c r="E255" s="8">
        <v>0.5</v>
      </c>
      <c r="F255" s="8" t="s">
        <v>336</v>
      </c>
      <c r="G255" s="9">
        <v>1.9</v>
      </c>
      <c r="H255" s="9">
        <v>18</v>
      </c>
      <c r="I255" s="9" t="s">
        <v>273</v>
      </c>
      <c r="J255" s="9">
        <v>6</v>
      </c>
      <c r="K255" s="9">
        <v>21</v>
      </c>
      <c r="L255" s="9" t="s">
        <v>308</v>
      </c>
      <c r="M255" s="9">
        <v>5000</v>
      </c>
      <c r="N255" s="9">
        <v>100</v>
      </c>
      <c r="O255" s="9">
        <v>104</v>
      </c>
      <c r="P255" s="9">
        <v>38</v>
      </c>
      <c r="Q255" s="9" t="s">
        <v>273</v>
      </c>
      <c r="R255" s="9" t="s">
        <v>308</v>
      </c>
      <c r="S255" s="9">
        <v>1</v>
      </c>
      <c r="T255" s="9">
        <v>0.2</v>
      </c>
      <c r="U255" s="9" t="s">
        <v>273</v>
      </c>
      <c r="V255" s="9" t="s">
        <v>273</v>
      </c>
      <c r="W255" s="9" t="s">
        <v>277</v>
      </c>
      <c r="X255" s="9">
        <v>0.09</v>
      </c>
      <c r="Y255" s="9" t="s">
        <v>273</v>
      </c>
      <c r="Z255" s="9" t="s">
        <v>274</v>
      </c>
      <c r="AA255" s="9">
        <v>0.3</v>
      </c>
      <c r="AB255" s="9">
        <v>708</v>
      </c>
      <c r="AC255" s="9">
        <v>109</v>
      </c>
      <c r="AD255" s="9">
        <v>13</v>
      </c>
      <c r="AE255" s="9">
        <v>70</v>
      </c>
      <c r="AF255" s="9">
        <v>6</v>
      </c>
      <c r="AG255" s="9">
        <v>1</v>
      </c>
      <c r="AH255" s="9" t="s">
        <v>279</v>
      </c>
      <c r="AI255" s="9" t="s">
        <v>314</v>
      </c>
      <c r="AJ255" s="9">
        <v>0.7</v>
      </c>
      <c r="AK255" s="9" t="s">
        <v>274</v>
      </c>
      <c r="AL255" s="9" t="s">
        <v>309</v>
      </c>
      <c r="AM255" s="9">
        <v>1.7</v>
      </c>
      <c r="AN255" s="9" t="s">
        <v>309</v>
      </c>
      <c r="AO255" s="9" t="s">
        <v>310</v>
      </c>
      <c r="AP255" s="9">
        <v>20</v>
      </c>
      <c r="AQ255" s="9">
        <v>9.6999999999999993</v>
      </c>
      <c r="AR255" s="9" t="s">
        <v>273</v>
      </c>
      <c r="AS255" s="9" t="s">
        <v>273</v>
      </c>
      <c r="AT255" s="9" t="s">
        <v>274</v>
      </c>
      <c r="AU255" s="9" t="s">
        <v>274</v>
      </c>
      <c r="AV255" s="9">
        <v>9.4</v>
      </c>
      <c r="AW255" s="9">
        <v>12.4</v>
      </c>
      <c r="AX255" s="9">
        <v>2.2999999999999998</v>
      </c>
      <c r="AY255" s="9">
        <v>9.6</v>
      </c>
      <c r="AZ255" s="9">
        <v>1.9</v>
      </c>
      <c r="BA255" s="9">
        <v>0.5</v>
      </c>
      <c r="BB255" s="9">
        <v>1.8</v>
      </c>
      <c r="BC255" s="9">
        <v>0.3</v>
      </c>
      <c r="BD255" s="9">
        <v>1.6</v>
      </c>
      <c r="BE255" s="9">
        <v>0.3</v>
      </c>
      <c r="BF255" s="9">
        <v>1</v>
      </c>
      <c r="BG255" s="9">
        <v>0.1</v>
      </c>
      <c r="BH255" s="9">
        <v>1</v>
      </c>
      <c r="BI255" s="9">
        <v>0.1</v>
      </c>
      <c r="BJ255" s="9">
        <v>4</v>
      </c>
      <c r="BK255" s="9" t="s">
        <v>312</v>
      </c>
      <c r="BL255" s="9" t="s">
        <v>310</v>
      </c>
      <c r="BM255" s="9">
        <v>23100</v>
      </c>
      <c r="BN255" s="9">
        <v>75</v>
      </c>
      <c r="BO255" s="9">
        <v>185</v>
      </c>
      <c r="BP255" s="9">
        <v>0.8</v>
      </c>
      <c r="BQ255" s="9">
        <v>817</v>
      </c>
      <c r="BR255" s="9" t="s">
        <v>273</v>
      </c>
      <c r="BS255" s="9" t="s">
        <v>273</v>
      </c>
      <c r="BT255" s="9" t="s">
        <v>273</v>
      </c>
      <c r="BU255" s="9" t="s">
        <v>273</v>
      </c>
    </row>
    <row r="256" spans="1:73" x14ac:dyDescent="0.3">
      <c r="A256" s="15">
        <v>24</v>
      </c>
      <c r="B256" s="17">
        <v>686498</v>
      </c>
      <c r="C256" s="17">
        <v>846434</v>
      </c>
      <c r="D256" s="17">
        <v>363</v>
      </c>
      <c r="E256" s="8">
        <v>0.5</v>
      </c>
      <c r="F256" s="8" t="s">
        <v>337</v>
      </c>
      <c r="G256" s="9">
        <v>1.8</v>
      </c>
      <c r="H256" s="9">
        <v>18</v>
      </c>
      <c r="I256" s="9" t="s">
        <v>273</v>
      </c>
      <c r="J256" s="9">
        <v>5</v>
      </c>
      <c r="K256" s="9">
        <v>21</v>
      </c>
      <c r="L256" s="9">
        <v>5</v>
      </c>
      <c r="M256" s="9">
        <v>5000</v>
      </c>
      <c r="N256" s="9">
        <v>86</v>
      </c>
      <c r="O256" s="9">
        <v>88</v>
      </c>
      <c r="P256" s="9">
        <v>39</v>
      </c>
      <c r="Q256" s="9" t="s">
        <v>273</v>
      </c>
      <c r="R256" s="9" t="s">
        <v>308</v>
      </c>
      <c r="S256" s="9" t="s">
        <v>273</v>
      </c>
      <c r="T256" s="9">
        <v>0.3</v>
      </c>
      <c r="U256" s="9" t="s">
        <v>273</v>
      </c>
      <c r="V256" s="9" t="s">
        <v>273</v>
      </c>
      <c r="W256" s="9" t="s">
        <v>277</v>
      </c>
      <c r="X256" s="9" t="s">
        <v>275</v>
      </c>
      <c r="Y256" s="9" t="s">
        <v>273</v>
      </c>
      <c r="Z256" s="9" t="s">
        <v>274</v>
      </c>
      <c r="AA256" s="9">
        <v>0.3</v>
      </c>
      <c r="AB256" s="9">
        <v>677</v>
      </c>
      <c r="AC256" s="9">
        <v>107</v>
      </c>
      <c r="AD256" s="9">
        <v>15</v>
      </c>
      <c r="AE256" s="9">
        <v>50</v>
      </c>
      <c r="AF256" s="9">
        <v>7</v>
      </c>
      <c r="AG256" s="9">
        <v>1</v>
      </c>
      <c r="AH256" s="9" t="s">
        <v>279</v>
      </c>
      <c r="AI256" s="9" t="s">
        <v>314</v>
      </c>
      <c r="AJ256" s="9">
        <v>0.5</v>
      </c>
      <c r="AK256" s="9" t="s">
        <v>274</v>
      </c>
      <c r="AL256" s="9" t="s">
        <v>309</v>
      </c>
      <c r="AM256" s="9">
        <v>1.5</v>
      </c>
      <c r="AN256" s="9" t="s">
        <v>309</v>
      </c>
      <c r="AO256" s="9" t="s">
        <v>310</v>
      </c>
      <c r="AP256" s="9">
        <v>20</v>
      </c>
      <c r="AQ256" s="9">
        <v>9.8000000000000007</v>
      </c>
      <c r="AR256" s="9" t="s">
        <v>273</v>
      </c>
      <c r="AS256" s="9" t="s">
        <v>273</v>
      </c>
      <c r="AT256" s="9" t="s">
        <v>274</v>
      </c>
      <c r="AU256" s="9" t="s">
        <v>274</v>
      </c>
      <c r="AV256" s="9">
        <v>9.9</v>
      </c>
      <c r="AW256" s="9">
        <v>12.4</v>
      </c>
      <c r="AX256" s="9">
        <v>2.2999999999999998</v>
      </c>
      <c r="AY256" s="9">
        <v>9.6999999999999993</v>
      </c>
      <c r="AZ256" s="9">
        <v>2</v>
      </c>
      <c r="BA256" s="9">
        <v>0.5</v>
      </c>
      <c r="BB256" s="9">
        <v>2</v>
      </c>
      <c r="BC256" s="9">
        <v>0.3</v>
      </c>
      <c r="BD256" s="9">
        <v>1.5</v>
      </c>
      <c r="BE256" s="9">
        <v>0.3</v>
      </c>
      <c r="BF256" s="9">
        <v>1</v>
      </c>
      <c r="BG256" s="9">
        <v>0.2</v>
      </c>
      <c r="BH256" s="9">
        <v>1</v>
      </c>
      <c r="BI256" s="9">
        <v>0.1</v>
      </c>
      <c r="BJ256" s="9">
        <v>4</v>
      </c>
      <c r="BK256" s="9" t="s">
        <v>312</v>
      </c>
      <c r="BL256" s="9" t="s">
        <v>310</v>
      </c>
      <c r="BM256" s="9">
        <v>20600</v>
      </c>
      <c r="BN256" s="9">
        <v>68</v>
      </c>
      <c r="BO256" s="9">
        <v>176</v>
      </c>
      <c r="BP256" s="9">
        <v>0.8</v>
      </c>
      <c r="BQ256" s="9">
        <v>774</v>
      </c>
      <c r="BR256" s="9" t="s">
        <v>273</v>
      </c>
      <c r="BS256" s="9" t="s">
        <v>273</v>
      </c>
      <c r="BT256" s="9" t="s">
        <v>273</v>
      </c>
      <c r="BU256" s="9" t="s">
        <v>273</v>
      </c>
    </row>
    <row r="257" spans="1:73" x14ac:dyDescent="0.3">
      <c r="A257" s="15">
        <v>25</v>
      </c>
      <c r="B257" s="10">
        <v>686548</v>
      </c>
      <c r="C257" s="10">
        <v>846434</v>
      </c>
      <c r="D257" s="10">
        <v>366</v>
      </c>
      <c r="E257" s="8">
        <v>0.5</v>
      </c>
      <c r="F257" s="8" t="s">
        <v>338</v>
      </c>
      <c r="G257" s="9">
        <v>1.9</v>
      </c>
      <c r="H257" s="9">
        <v>48</v>
      </c>
      <c r="I257" s="9" t="s">
        <v>273</v>
      </c>
      <c r="J257" s="9">
        <v>12</v>
      </c>
      <c r="K257" s="9">
        <v>35</v>
      </c>
      <c r="L257" s="9">
        <v>14</v>
      </c>
      <c r="M257" s="9">
        <v>18000</v>
      </c>
      <c r="N257" s="9">
        <v>121</v>
      </c>
      <c r="O257" s="9">
        <v>103</v>
      </c>
      <c r="P257" s="9">
        <v>54</v>
      </c>
      <c r="Q257" s="9">
        <v>2</v>
      </c>
      <c r="R257" s="9" t="s">
        <v>308</v>
      </c>
      <c r="S257" s="9">
        <v>1</v>
      </c>
      <c r="T257" s="9">
        <v>0.4</v>
      </c>
      <c r="U257" s="9" t="s">
        <v>273</v>
      </c>
      <c r="V257" s="9" t="s">
        <v>273</v>
      </c>
      <c r="W257" s="9" t="s">
        <v>277</v>
      </c>
      <c r="X257" s="9">
        <v>0.11</v>
      </c>
      <c r="Y257" s="9" t="s">
        <v>273</v>
      </c>
      <c r="Z257" s="9">
        <v>0.3</v>
      </c>
      <c r="AA257" s="9">
        <v>0.8</v>
      </c>
      <c r="AB257" s="9">
        <v>505</v>
      </c>
      <c r="AC257" s="9">
        <v>65</v>
      </c>
      <c r="AD257" s="9">
        <v>8</v>
      </c>
      <c r="AE257" s="9">
        <v>100</v>
      </c>
      <c r="AF257" s="9">
        <v>4</v>
      </c>
      <c r="AG257" s="9">
        <v>1</v>
      </c>
      <c r="AH257" s="9" t="s">
        <v>279</v>
      </c>
      <c r="AI257" s="9" t="s">
        <v>314</v>
      </c>
      <c r="AJ257" s="9">
        <v>0.3</v>
      </c>
      <c r="AK257" s="9" t="s">
        <v>274</v>
      </c>
      <c r="AL257" s="9" t="s">
        <v>309</v>
      </c>
      <c r="AM257" s="9">
        <v>1.3</v>
      </c>
      <c r="AN257" s="9" t="s">
        <v>309</v>
      </c>
      <c r="AO257" s="9" t="s">
        <v>310</v>
      </c>
      <c r="AP257" s="9" t="s">
        <v>311</v>
      </c>
      <c r="AQ257" s="9">
        <v>4.5999999999999996</v>
      </c>
      <c r="AR257" s="9">
        <v>1</v>
      </c>
      <c r="AS257" s="9" t="s">
        <v>273</v>
      </c>
      <c r="AT257" s="9" t="s">
        <v>274</v>
      </c>
      <c r="AU257" s="9" t="s">
        <v>274</v>
      </c>
      <c r="AV257" s="9">
        <v>5.5</v>
      </c>
      <c r="AW257" s="9">
        <v>8.4</v>
      </c>
      <c r="AX257" s="9">
        <v>1.3</v>
      </c>
      <c r="AY257" s="9">
        <v>5.3</v>
      </c>
      <c r="AZ257" s="9">
        <v>0.9</v>
      </c>
      <c r="BA257" s="9">
        <v>0.3</v>
      </c>
      <c r="BB257" s="9">
        <v>0.9</v>
      </c>
      <c r="BC257" s="9">
        <v>0.1</v>
      </c>
      <c r="BD257" s="9">
        <v>0.7</v>
      </c>
      <c r="BE257" s="9">
        <v>0.1</v>
      </c>
      <c r="BF257" s="9">
        <v>0.4</v>
      </c>
      <c r="BG257" s="9" t="s">
        <v>274</v>
      </c>
      <c r="BH257" s="9">
        <v>0.4</v>
      </c>
      <c r="BI257" s="9" t="s">
        <v>274</v>
      </c>
      <c r="BJ257" s="9">
        <v>2</v>
      </c>
      <c r="BK257" s="9" t="s">
        <v>312</v>
      </c>
      <c r="BL257" s="9" t="s">
        <v>310</v>
      </c>
      <c r="BM257" s="9">
        <v>20100</v>
      </c>
      <c r="BN257" s="9">
        <v>77</v>
      </c>
      <c r="BO257" s="9">
        <v>359</v>
      </c>
      <c r="BP257" s="9">
        <v>0.7</v>
      </c>
      <c r="BQ257" s="9">
        <v>463</v>
      </c>
      <c r="BR257" s="9" t="s">
        <v>273</v>
      </c>
      <c r="BS257" s="9" t="s">
        <v>273</v>
      </c>
      <c r="BT257" s="9" t="s">
        <v>273</v>
      </c>
      <c r="BU257" s="9" t="s">
        <v>273</v>
      </c>
    </row>
    <row r="258" spans="1:73" x14ac:dyDescent="0.3">
      <c r="A258" s="15">
        <v>26</v>
      </c>
      <c r="B258" s="10">
        <v>686597</v>
      </c>
      <c r="C258" s="10">
        <v>846434</v>
      </c>
      <c r="D258" s="10">
        <v>367</v>
      </c>
      <c r="E258" s="8">
        <v>0.5</v>
      </c>
      <c r="F258" s="8" t="s">
        <v>339</v>
      </c>
      <c r="G258" s="9">
        <v>11.5</v>
      </c>
      <c r="H258" s="9">
        <v>94</v>
      </c>
      <c r="I258" s="9">
        <v>7</v>
      </c>
      <c r="J258" s="9">
        <v>30</v>
      </c>
      <c r="K258" s="9">
        <v>34</v>
      </c>
      <c r="L258" s="9">
        <v>6</v>
      </c>
      <c r="M258" s="9">
        <v>7000</v>
      </c>
      <c r="N258" s="9">
        <v>145</v>
      </c>
      <c r="O258" s="9">
        <v>92</v>
      </c>
      <c r="P258" s="9">
        <v>81</v>
      </c>
      <c r="Q258" s="9">
        <v>9</v>
      </c>
      <c r="R258" s="9" t="s">
        <v>308</v>
      </c>
      <c r="S258" s="9">
        <v>5</v>
      </c>
      <c r="T258" s="9">
        <v>1.6</v>
      </c>
      <c r="U258" s="9" t="s">
        <v>273</v>
      </c>
      <c r="V258" s="9" t="s">
        <v>273</v>
      </c>
      <c r="W258" s="9">
        <v>0.01</v>
      </c>
      <c r="X258" s="9">
        <v>0.13</v>
      </c>
      <c r="Y258" s="9" t="s">
        <v>273</v>
      </c>
      <c r="Z258" s="9">
        <v>0.8</v>
      </c>
      <c r="AA258" s="9">
        <v>1.1000000000000001</v>
      </c>
      <c r="AB258" s="9">
        <v>573</v>
      </c>
      <c r="AC258" s="9">
        <v>134</v>
      </c>
      <c r="AD258" s="9">
        <v>12</v>
      </c>
      <c r="AE258" s="9">
        <v>340</v>
      </c>
      <c r="AF258" s="9">
        <v>7</v>
      </c>
      <c r="AG258" s="9">
        <v>4</v>
      </c>
      <c r="AH258" s="9">
        <v>0.5</v>
      </c>
      <c r="AI258" s="9" t="s">
        <v>314</v>
      </c>
      <c r="AJ258" s="9">
        <v>0.7</v>
      </c>
      <c r="AK258" s="9" t="s">
        <v>274</v>
      </c>
      <c r="AL258" s="9" t="s">
        <v>309</v>
      </c>
      <c r="AM258" s="9">
        <v>1.7</v>
      </c>
      <c r="AN258" s="9" t="s">
        <v>309</v>
      </c>
      <c r="AO258" s="9">
        <v>200</v>
      </c>
      <c r="AP258" s="9">
        <v>50</v>
      </c>
      <c r="AQ258" s="9">
        <v>3</v>
      </c>
      <c r="AR258" s="9">
        <v>6</v>
      </c>
      <c r="AS258" s="9" t="s">
        <v>273</v>
      </c>
      <c r="AT258" s="9">
        <v>0.2</v>
      </c>
      <c r="AU258" s="9" t="s">
        <v>274</v>
      </c>
      <c r="AV258" s="9">
        <v>4.8</v>
      </c>
      <c r="AW258" s="9">
        <v>14.3</v>
      </c>
      <c r="AX258" s="9">
        <v>1</v>
      </c>
      <c r="AY258" s="9">
        <v>3.9</v>
      </c>
      <c r="AZ258" s="9">
        <v>0.6</v>
      </c>
      <c r="BA258" s="9">
        <v>0.3</v>
      </c>
      <c r="BB258" s="9">
        <v>0.7</v>
      </c>
      <c r="BC258" s="9">
        <v>0.1</v>
      </c>
      <c r="BD258" s="9">
        <v>0.6</v>
      </c>
      <c r="BE258" s="9" t="s">
        <v>274</v>
      </c>
      <c r="BF258" s="9">
        <v>0.3</v>
      </c>
      <c r="BG258" s="9" t="s">
        <v>274</v>
      </c>
      <c r="BH258" s="9">
        <v>0.3</v>
      </c>
      <c r="BI258" s="9" t="s">
        <v>274</v>
      </c>
      <c r="BJ258" s="9">
        <v>2</v>
      </c>
      <c r="BK258" s="9" t="s">
        <v>312</v>
      </c>
      <c r="BL258" s="9" t="s">
        <v>310</v>
      </c>
      <c r="BM258" s="9">
        <v>33800</v>
      </c>
      <c r="BN258" s="9">
        <v>89</v>
      </c>
      <c r="BO258" s="9">
        <v>628</v>
      </c>
      <c r="BP258" s="9">
        <v>0.5</v>
      </c>
      <c r="BQ258" s="9">
        <v>1110</v>
      </c>
      <c r="BR258" s="9" t="s">
        <v>273</v>
      </c>
      <c r="BS258" s="9" t="s">
        <v>273</v>
      </c>
      <c r="BT258" s="9" t="s">
        <v>273</v>
      </c>
      <c r="BU258" s="9" t="s">
        <v>273</v>
      </c>
    </row>
    <row r="259" spans="1:73" x14ac:dyDescent="0.3">
      <c r="A259" s="15">
        <v>27</v>
      </c>
      <c r="B259" s="18">
        <v>686647</v>
      </c>
      <c r="C259" s="18">
        <v>846434</v>
      </c>
      <c r="D259" s="18">
        <v>368</v>
      </c>
      <c r="E259" s="8">
        <v>0.5</v>
      </c>
      <c r="F259" s="8" t="s">
        <v>340</v>
      </c>
      <c r="G259" s="9">
        <v>13.5</v>
      </c>
      <c r="H259" s="9">
        <v>70</v>
      </c>
      <c r="I259" s="9">
        <v>8</v>
      </c>
      <c r="J259" s="9">
        <v>18</v>
      </c>
      <c r="K259" s="9">
        <v>44</v>
      </c>
      <c r="L259" s="9">
        <v>6</v>
      </c>
      <c r="M259" s="9">
        <v>6000</v>
      </c>
      <c r="N259" s="9">
        <v>126</v>
      </c>
      <c r="O259" s="9">
        <v>126</v>
      </c>
      <c r="P259" s="9">
        <v>41</v>
      </c>
      <c r="Q259" s="9">
        <v>6</v>
      </c>
      <c r="R259" s="9" t="s">
        <v>308</v>
      </c>
      <c r="S259" s="9">
        <v>2</v>
      </c>
      <c r="T259" s="9">
        <v>1.2</v>
      </c>
      <c r="U259" s="9" t="s">
        <v>273</v>
      </c>
      <c r="V259" s="9" t="s">
        <v>273</v>
      </c>
      <c r="W259" s="9" t="s">
        <v>277</v>
      </c>
      <c r="X259" s="9" t="s">
        <v>275</v>
      </c>
      <c r="Y259" s="9" t="s">
        <v>273</v>
      </c>
      <c r="Z259" s="9">
        <v>1.2</v>
      </c>
      <c r="AA259" s="9">
        <v>0.6</v>
      </c>
      <c r="AB259" s="9">
        <v>462</v>
      </c>
      <c r="AC259" s="9">
        <v>95</v>
      </c>
      <c r="AD259" s="9">
        <v>43</v>
      </c>
      <c r="AE259" s="9">
        <v>460</v>
      </c>
      <c r="AF259" s="9">
        <v>8</v>
      </c>
      <c r="AG259" s="9">
        <v>4</v>
      </c>
      <c r="AH259" s="9">
        <v>0.7</v>
      </c>
      <c r="AI259" s="9" t="s">
        <v>314</v>
      </c>
      <c r="AJ259" s="9">
        <v>0.8</v>
      </c>
      <c r="AK259" s="9" t="s">
        <v>274</v>
      </c>
      <c r="AL259" s="9" t="s">
        <v>309</v>
      </c>
      <c r="AM259" s="9">
        <v>2.2000000000000002</v>
      </c>
      <c r="AN259" s="9" t="s">
        <v>309</v>
      </c>
      <c r="AO259" s="9">
        <v>300</v>
      </c>
      <c r="AP259" s="9">
        <v>30</v>
      </c>
      <c r="AQ259" s="9">
        <v>7.2</v>
      </c>
      <c r="AR259" s="9">
        <v>6</v>
      </c>
      <c r="AS259" s="9">
        <v>1</v>
      </c>
      <c r="AT259" s="9">
        <v>0.2</v>
      </c>
      <c r="AU259" s="9" t="s">
        <v>274</v>
      </c>
      <c r="AV259" s="9">
        <v>9.4</v>
      </c>
      <c r="AW259" s="9">
        <v>21</v>
      </c>
      <c r="AX259" s="9">
        <v>2.4</v>
      </c>
      <c r="AY259" s="9">
        <v>9.6999999999999993</v>
      </c>
      <c r="AZ259" s="9">
        <v>1.8</v>
      </c>
      <c r="BA259" s="9">
        <v>0.4</v>
      </c>
      <c r="BB259" s="9">
        <v>1.8</v>
      </c>
      <c r="BC259" s="9">
        <v>0.2</v>
      </c>
      <c r="BD259" s="9">
        <v>1.2</v>
      </c>
      <c r="BE259" s="9">
        <v>0.2</v>
      </c>
      <c r="BF259" s="9">
        <v>0.7</v>
      </c>
      <c r="BG259" s="9" t="s">
        <v>274</v>
      </c>
      <c r="BH259" s="9">
        <v>0.7</v>
      </c>
      <c r="BI259" s="9">
        <v>0.1</v>
      </c>
      <c r="BJ259" s="9">
        <v>3</v>
      </c>
      <c r="BK259" s="9" t="s">
        <v>312</v>
      </c>
      <c r="BL259" s="9" t="s">
        <v>310</v>
      </c>
      <c r="BM259" s="9">
        <v>34500</v>
      </c>
      <c r="BN259" s="9">
        <v>129</v>
      </c>
      <c r="BO259" s="9">
        <v>528</v>
      </c>
      <c r="BP259" s="9">
        <v>0.6</v>
      </c>
      <c r="BQ259" s="9">
        <v>944</v>
      </c>
      <c r="BR259" s="9" t="s">
        <v>273</v>
      </c>
      <c r="BS259" s="9" t="s">
        <v>273</v>
      </c>
      <c r="BT259" s="9" t="s">
        <v>273</v>
      </c>
      <c r="BU259" s="9" t="s">
        <v>273</v>
      </c>
    </row>
    <row r="260" spans="1:73" x14ac:dyDescent="0.3">
      <c r="A260" s="15">
        <v>28</v>
      </c>
      <c r="B260" s="18">
        <v>686647</v>
      </c>
      <c r="C260" s="18">
        <v>846434</v>
      </c>
      <c r="D260" s="18">
        <v>368</v>
      </c>
      <c r="E260" s="8">
        <v>0.5</v>
      </c>
      <c r="F260" s="8" t="s">
        <v>341</v>
      </c>
      <c r="G260" s="9">
        <v>0.9</v>
      </c>
      <c r="H260" s="9">
        <v>2810</v>
      </c>
      <c r="I260" s="9">
        <v>5</v>
      </c>
      <c r="J260" s="9">
        <v>77</v>
      </c>
      <c r="K260" s="9">
        <v>344</v>
      </c>
      <c r="L260" s="9">
        <v>53</v>
      </c>
      <c r="M260" s="9">
        <v>34000</v>
      </c>
      <c r="N260" s="9">
        <v>413</v>
      </c>
      <c r="O260" s="9">
        <v>25</v>
      </c>
      <c r="P260" s="9">
        <v>4</v>
      </c>
      <c r="Q260" s="9">
        <v>49</v>
      </c>
      <c r="R260" s="9">
        <v>125</v>
      </c>
      <c r="S260" s="9">
        <v>116</v>
      </c>
      <c r="T260" s="9">
        <v>125</v>
      </c>
      <c r="U260" s="9" t="s">
        <v>273</v>
      </c>
      <c r="V260" s="9" t="s">
        <v>273</v>
      </c>
      <c r="W260" s="9">
        <v>1.02</v>
      </c>
      <c r="X260" s="9">
        <v>0.12</v>
      </c>
      <c r="Y260" s="9" t="s">
        <v>273</v>
      </c>
      <c r="Z260" s="9" t="s">
        <v>274</v>
      </c>
      <c r="AA260" s="9">
        <v>0.3</v>
      </c>
      <c r="AB260" s="9">
        <v>183</v>
      </c>
      <c r="AC260" s="9">
        <v>1360</v>
      </c>
      <c r="AD260" s="9">
        <v>17300</v>
      </c>
      <c r="AE260" s="9">
        <v>74400</v>
      </c>
      <c r="AF260" s="9">
        <v>3570</v>
      </c>
      <c r="AG260" s="9">
        <v>1</v>
      </c>
      <c r="AH260" s="9">
        <v>1</v>
      </c>
      <c r="AI260" s="9">
        <v>0.6</v>
      </c>
      <c r="AJ260" s="9">
        <v>935</v>
      </c>
      <c r="AK260" s="9" t="s">
        <v>274</v>
      </c>
      <c r="AL260" s="9">
        <v>4.7</v>
      </c>
      <c r="AM260" s="9">
        <v>5.9</v>
      </c>
      <c r="AN260" s="9" t="s">
        <v>309</v>
      </c>
      <c r="AO260" s="9" t="s">
        <v>310</v>
      </c>
      <c r="AP260" s="9" t="s">
        <v>311</v>
      </c>
      <c r="AQ260" s="9">
        <v>4.9000000000000004</v>
      </c>
      <c r="AR260" s="9" t="s">
        <v>273</v>
      </c>
      <c r="AS260" s="9" t="s">
        <v>273</v>
      </c>
      <c r="AT260" s="9" t="s">
        <v>274</v>
      </c>
      <c r="AU260" s="9" t="s">
        <v>274</v>
      </c>
      <c r="AV260" s="9">
        <v>11.9</v>
      </c>
      <c r="AW260" s="9">
        <v>8.4</v>
      </c>
      <c r="AX260" s="9">
        <v>1.2</v>
      </c>
      <c r="AY260" s="9">
        <v>4.2</v>
      </c>
      <c r="AZ260" s="9">
        <v>0.7</v>
      </c>
      <c r="BA260" s="9">
        <v>0.3</v>
      </c>
      <c r="BB260" s="9">
        <v>0.8</v>
      </c>
      <c r="BC260" s="9" t="s">
        <v>274</v>
      </c>
      <c r="BD260" s="9">
        <v>0.5</v>
      </c>
      <c r="BE260" s="9">
        <v>0.1</v>
      </c>
      <c r="BF260" s="9">
        <v>0.3</v>
      </c>
      <c r="BG260" s="9" t="s">
        <v>274</v>
      </c>
      <c r="BH260" s="9">
        <v>0.2</v>
      </c>
      <c r="BI260" s="9" t="s">
        <v>274</v>
      </c>
      <c r="BJ260" s="9">
        <v>57</v>
      </c>
      <c r="BK260" s="9" t="s">
        <v>312</v>
      </c>
      <c r="BL260" s="9" t="s">
        <v>310</v>
      </c>
      <c r="BM260" s="9">
        <v>17900</v>
      </c>
      <c r="BN260" s="9">
        <v>180</v>
      </c>
      <c r="BO260" s="9">
        <v>8880</v>
      </c>
      <c r="BP260" s="9">
        <v>7.4</v>
      </c>
      <c r="BQ260" s="9">
        <v>1510</v>
      </c>
      <c r="BR260" s="9" t="s">
        <v>273</v>
      </c>
      <c r="BS260" s="9">
        <v>29</v>
      </c>
      <c r="BT260" s="9">
        <v>1</v>
      </c>
      <c r="BU260" s="9" t="s">
        <v>273</v>
      </c>
    </row>
    <row r="261" spans="1:73" x14ac:dyDescent="0.3">
      <c r="A261" s="15">
        <v>29</v>
      </c>
      <c r="B261" s="10">
        <v>686696</v>
      </c>
      <c r="C261" s="10">
        <v>846435</v>
      </c>
      <c r="D261" s="10">
        <v>369</v>
      </c>
      <c r="E261" s="8">
        <v>0.5</v>
      </c>
      <c r="F261" s="8" t="s">
        <v>342</v>
      </c>
      <c r="G261" s="9">
        <v>4.8</v>
      </c>
      <c r="H261" s="9">
        <v>47</v>
      </c>
      <c r="I261" s="9">
        <v>3</v>
      </c>
      <c r="J261" s="9">
        <v>10</v>
      </c>
      <c r="K261" s="9">
        <v>16</v>
      </c>
      <c r="L261" s="9">
        <v>6</v>
      </c>
      <c r="M261" s="9">
        <v>4000</v>
      </c>
      <c r="N261" s="9">
        <v>114</v>
      </c>
      <c r="O261" s="9">
        <v>114</v>
      </c>
      <c r="P261" s="9">
        <v>22</v>
      </c>
      <c r="Q261" s="9">
        <v>1</v>
      </c>
      <c r="R261" s="9" t="s">
        <v>308</v>
      </c>
      <c r="S261" s="9">
        <v>1</v>
      </c>
      <c r="T261" s="9">
        <v>0.8</v>
      </c>
      <c r="U261" s="9" t="s">
        <v>273</v>
      </c>
      <c r="V261" s="9" t="s">
        <v>273</v>
      </c>
      <c r="W261" s="9">
        <v>0.01</v>
      </c>
      <c r="X261" s="9" t="s">
        <v>275</v>
      </c>
      <c r="Y261" s="9" t="s">
        <v>273</v>
      </c>
      <c r="Z261" s="9">
        <v>0.3</v>
      </c>
      <c r="AA261" s="9">
        <v>0.6</v>
      </c>
      <c r="AB261" s="9">
        <v>431</v>
      </c>
      <c r="AC261" s="9">
        <v>87</v>
      </c>
      <c r="AD261" s="9">
        <v>15</v>
      </c>
      <c r="AE261" s="9">
        <v>1000</v>
      </c>
      <c r="AF261" s="9">
        <v>8</v>
      </c>
      <c r="AG261" s="9">
        <v>2</v>
      </c>
      <c r="AH261" s="9" t="s">
        <v>279</v>
      </c>
      <c r="AI261" s="9" t="s">
        <v>314</v>
      </c>
      <c r="AJ261" s="9">
        <v>1</v>
      </c>
      <c r="AK261" s="9" t="s">
        <v>274</v>
      </c>
      <c r="AL261" s="9" t="s">
        <v>309</v>
      </c>
      <c r="AM261" s="9">
        <v>1.7</v>
      </c>
      <c r="AN261" s="9" t="s">
        <v>309</v>
      </c>
      <c r="AO261" s="9" t="s">
        <v>310</v>
      </c>
      <c r="AP261" s="9" t="s">
        <v>311</v>
      </c>
      <c r="AQ261" s="9">
        <v>5.3</v>
      </c>
      <c r="AR261" s="9">
        <v>3</v>
      </c>
      <c r="AS261" s="9" t="s">
        <v>273</v>
      </c>
      <c r="AT261" s="9" t="s">
        <v>274</v>
      </c>
      <c r="AU261" s="9" t="s">
        <v>274</v>
      </c>
      <c r="AV261" s="9">
        <v>7.6</v>
      </c>
      <c r="AW261" s="9">
        <v>15.8</v>
      </c>
      <c r="AX261" s="9">
        <v>1.7</v>
      </c>
      <c r="AY261" s="9">
        <v>6.7</v>
      </c>
      <c r="AZ261" s="9">
        <v>1.3</v>
      </c>
      <c r="BA261" s="9">
        <v>0.3</v>
      </c>
      <c r="BB261" s="9">
        <v>1.2</v>
      </c>
      <c r="BC261" s="9">
        <v>0.2</v>
      </c>
      <c r="BD261" s="9">
        <v>0.9</v>
      </c>
      <c r="BE261" s="9">
        <v>0.2</v>
      </c>
      <c r="BF261" s="9">
        <v>0.5</v>
      </c>
      <c r="BG261" s="9" t="s">
        <v>274</v>
      </c>
      <c r="BH261" s="9">
        <v>0.4</v>
      </c>
      <c r="BI261" s="9" t="s">
        <v>274</v>
      </c>
      <c r="BJ261" s="9">
        <v>2</v>
      </c>
      <c r="BK261" s="9" t="s">
        <v>312</v>
      </c>
      <c r="BL261" s="9" t="s">
        <v>310</v>
      </c>
      <c r="BM261" s="9">
        <v>33300</v>
      </c>
      <c r="BN261" s="9">
        <v>118</v>
      </c>
      <c r="BO261" s="9">
        <v>400</v>
      </c>
      <c r="BP261" s="9">
        <v>0.7</v>
      </c>
      <c r="BQ261" s="9">
        <v>730</v>
      </c>
      <c r="BR261" s="9" t="s">
        <v>273</v>
      </c>
      <c r="BS261" s="9" t="s">
        <v>273</v>
      </c>
      <c r="BT261" s="9" t="s">
        <v>273</v>
      </c>
      <c r="BU261" s="9" t="s">
        <v>273</v>
      </c>
    </row>
    <row r="262" spans="1:73" x14ac:dyDescent="0.3">
      <c r="A262" s="15">
        <v>30</v>
      </c>
      <c r="B262" s="10">
        <v>686746</v>
      </c>
      <c r="C262" s="10">
        <v>846434</v>
      </c>
      <c r="D262" s="10">
        <v>370</v>
      </c>
      <c r="E262" s="8">
        <v>0.5</v>
      </c>
      <c r="F262" s="8" t="s">
        <v>343</v>
      </c>
      <c r="G262" s="9">
        <v>25.3</v>
      </c>
      <c r="H262" s="9">
        <v>113</v>
      </c>
      <c r="I262" s="9">
        <v>16</v>
      </c>
      <c r="J262" s="9">
        <v>18</v>
      </c>
      <c r="K262" s="9">
        <v>24</v>
      </c>
      <c r="L262" s="9">
        <v>8</v>
      </c>
      <c r="M262" s="9">
        <v>9000</v>
      </c>
      <c r="N262" s="9">
        <v>158</v>
      </c>
      <c r="O262" s="9">
        <v>246</v>
      </c>
      <c r="P262" s="9">
        <v>69</v>
      </c>
      <c r="Q262" s="9">
        <v>7</v>
      </c>
      <c r="R262" s="9" t="s">
        <v>308</v>
      </c>
      <c r="S262" s="9">
        <v>2</v>
      </c>
      <c r="T262" s="9">
        <v>0.7</v>
      </c>
      <c r="U262" s="9" t="s">
        <v>273</v>
      </c>
      <c r="V262" s="9" t="s">
        <v>273</v>
      </c>
      <c r="W262" s="9" t="s">
        <v>277</v>
      </c>
      <c r="X262" s="9" t="s">
        <v>275</v>
      </c>
      <c r="Y262" s="9" t="s">
        <v>273</v>
      </c>
      <c r="Z262" s="9">
        <v>2.8</v>
      </c>
      <c r="AA262" s="9">
        <v>1</v>
      </c>
      <c r="AB262" s="9">
        <v>197</v>
      </c>
      <c r="AC262" s="9">
        <v>56</v>
      </c>
      <c r="AD262" s="9">
        <v>37</v>
      </c>
      <c r="AE262" s="9">
        <v>90</v>
      </c>
      <c r="AF262" s="9">
        <v>9</v>
      </c>
      <c r="AG262" s="9">
        <v>7</v>
      </c>
      <c r="AH262" s="9">
        <v>1</v>
      </c>
      <c r="AI262" s="9" t="s">
        <v>314</v>
      </c>
      <c r="AJ262" s="9">
        <v>0.6</v>
      </c>
      <c r="AK262" s="9" t="s">
        <v>274</v>
      </c>
      <c r="AL262" s="9" t="s">
        <v>309</v>
      </c>
      <c r="AM262" s="9">
        <v>0.9</v>
      </c>
      <c r="AN262" s="9" t="s">
        <v>309</v>
      </c>
      <c r="AO262" s="9">
        <v>600</v>
      </c>
      <c r="AP262" s="9">
        <v>40</v>
      </c>
      <c r="AQ262" s="9">
        <v>10.8</v>
      </c>
      <c r="AR262" s="9">
        <v>16</v>
      </c>
      <c r="AS262" s="9">
        <v>3</v>
      </c>
      <c r="AT262" s="9">
        <v>0.5</v>
      </c>
      <c r="AU262" s="9">
        <v>0.2</v>
      </c>
      <c r="AV262" s="9">
        <v>16.399999999999999</v>
      </c>
      <c r="AW262" s="9">
        <v>51.2</v>
      </c>
      <c r="AX262" s="9">
        <v>4.0999999999999996</v>
      </c>
      <c r="AY262" s="9">
        <v>16</v>
      </c>
      <c r="AZ262" s="9">
        <v>3.1</v>
      </c>
      <c r="BA262" s="9">
        <v>0.7</v>
      </c>
      <c r="BB262" s="9">
        <v>2.8</v>
      </c>
      <c r="BC262" s="9">
        <v>0.4</v>
      </c>
      <c r="BD262" s="9">
        <v>2</v>
      </c>
      <c r="BE262" s="9">
        <v>0.4</v>
      </c>
      <c r="BF262" s="9">
        <v>1.1000000000000001</v>
      </c>
      <c r="BG262" s="9">
        <v>0.2</v>
      </c>
      <c r="BH262" s="9">
        <v>1.2</v>
      </c>
      <c r="BI262" s="9">
        <v>0.2</v>
      </c>
      <c r="BJ262" s="9">
        <v>4</v>
      </c>
      <c r="BK262" s="9" t="s">
        <v>312</v>
      </c>
      <c r="BL262" s="9" t="s">
        <v>310</v>
      </c>
      <c r="BM262" s="9">
        <v>18300</v>
      </c>
      <c r="BN262" s="9">
        <v>98</v>
      </c>
      <c r="BO262" s="9">
        <v>770</v>
      </c>
      <c r="BP262" s="9">
        <v>0.7</v>
      </c>
      <c r="BQ262" s="9">
        <v>730</v>
      </c>
      <c r="BR262" s="9" t="s">
        <v>273</v>
      </c>
      <c r="BS262" s="9" t="s">
        <v>273</v>
      </c>
      <c r="BT262" s="9" t="s">
        <v>273</v>
      </c>
      <c r="BU262" s="9" t="s">
        <v>273</v>
      </c>
    </row>
    <row r="263" spans="1:73" x14ac:dyDescent="0.3">
      <c r="A263" s="15">
        <v>31</v>
      </c>
      <c r="B263" s="10">
        <v>686795</v>
      </c>
      <c r="C263" s="10">
        <v>846437</v>
      </c>
      <c r="D263" s="10">
        <v>371</v>
      </c>
      <c r="E263" s="8">
        <v>0.5</v>
      </c>
      <c r="F263" s="8" t="s">
        <v>344</v>
      </c>
      <c r="G263" s="9">
        <v>2.4</v>
      </c>
      <c r="H263" s="9">
        <v>70</v>
      </c>
      <c r="I263" s="9">
        <v>1</v>
      </c>
      <c r="J263" s="9">
        <v>94</v>
      </c>
      <c r="K263" s="9">
        <v>21</v>
      </c>
      <c r="L263" s="9">
        <v>16</v>
      </c>
      <c r="M263" s="9">
        <v>34000</v>
      </c>
      <c r="N263" s="9">
        <v>93</v>
      </c>
      <c r="O263" s="9">
        <v>78</v>
      </c>
      <c r="P263" s="9">
        <v>62</v>
      </c>
      <c r="Q263" s="9">
        <v>1</v>
      </c>
      <c r="R263" s="9" t="s">
        <v>308</v>
      </c>
      <c r="S263" s="9">
        <v>1</v>
      </c>
      <c r="T263" s="9">
        <v>3</v>
      </c>
      <c r="U263" s="9" t="s">
        <v>273</v>
      </c>
      <c r="V263" s="9" t="s">
        <v>273</v>
      </c>
      <c r="W263" s="9">
        <v>0.02</v>
      </c>
      <c r="X263" s="9" t="s">
        <v>275</v>
      </c>
      <c r="Y263" s="9" t="s">
        <v>273</v>
      </c>
      <c r="Z263" s="9">
        <v>0.2</v>
      </c>
      <c r="AA263" s="9">
        <v>0.3</v>
      </c>
      <c r="AB263" s="9">
        <v>115</v>
      </c>
      <c r="AC263" s="9">
        <v>28</v>
      </c>
      <c r="AD263" s="9">
        <v>59</v>
      </c>
      <c r="AE263" s="9">
        <v>1620</v>
      </c>
      <c r="AF263" s="9">
        <v>18</v>
      </c>
      <c r="AG263" s="9" t="s">
        <v>273</v>
      </c>
      <c r="AH263" s="9" t="s">
        <v>279</v>
      </c>
      <c r="AI263" s="9" t="s">
        <v>314</v>
      </c>
      <c r="AJ263" s="9">
        <v>1.9</v>
      </c>
      <c r="AK263" s="9" t="s">
        <v>274</v>
      </c>
      <c r="AL263" s="9" t="s">
        <v>309</v>
      </c>
      <c r="AM263" s="9">
        <v>0.9</v>
      </c>
      <c r="AN263" s="9" t="s">
        <v>309</v>
      </c>
      <c r="AO263" s="9" t="s">
        <v>310</v>
      </c>
      <c r="AP263" s="9" t="s">
        <v>311</v>
      </c>
      <c r="AQ263" s="9">
        <v>2.7</v>
      </c>
      <c r="AR263" s="9" t="s">
        <v>273</v>
      </c>
      <c r="AS263" s="9" t="s">
        <v>273</v>
      </c>
      <c r="AT263" s="9" t="s">
        <v>274</v>
      </c>
      <c r="AU263" s="9" t="s">
        <v>274</v>
      </c>
      <c r="AV263" s="9">
        <v>4.7</v>
      </c>
      <c r="AW263" s="9">
        <v>10.4</v>
      </c>
      <c r="AX263" s="9">
        <v>0.9</v>
      </c>
      <c r="AY263" s="9">
        <v>3.8</v>
      </c>
      <c r="AZ263" s="9">
        <v>0.7</v>
      </c>
      <c r="BA263" s="9">
        <v>0.2</v>
      </c>
      <c r="BB263" s="9">
        <v>0.6</v>
      </c>
      <c r="BC263" s="9" t="s">
        <v>274</v>
      </c>
      <c r="BD263" s="9">
        <v>0.4</v>
      </c>
      <c r="BE263" s="9" t="s">
        <v>274</v>
      </c>
      <c r="BF263" s="9">
        <v>0.2</v>
      </c>
      <c r="BG263" s="9" t="s">
        <v>274</v>
      </c>
      <c r="BH263" s="9">
        <v>0.3</v>
      </c>
      <c r="BI263" s="9" t="s">
        <v>274</v>
      </c>
      <c r="BJ263" s="9" t="s">
        <v>312</v>
      </c>
      <c r="BK263" s="9" t="s">
        <v>312</v>
      </c>
      <c r="BL263" s="9" t="s">
        <v>310</v>
      </c>
      <c r="BM263" s="9">
        <v>11600</v>
      </c>
      <c r="BN263" s="9">
        <v>110</v>
      </c>
      <c r="BO263" s="9">
        <v>373</v>
      </c>
      <c r="BP263" s="9">
        <v>0.3</v>
      </c>
      <c r="BQ263" s="9">
        <v>526</v>
      </c>
      <c r="BR263" s="9" t="s">
        <v>273</v>
      </c>
      <c r="BS263" s="9" t="s">
        <v>273</v>
      </c>
      <c r="BT263" s="9" t="s">
        <v>273</v>
      </c>
      <c r="BU263" s="9" t="s">
        <v>273</v>
      </c>
    </row>
    <row r="264" spans="1:73" x14ac:dyDescent="0.3">
      <c r="A264" s="15">
        <v>32</v>
      </c>
      <c r="B264" s="10">
        <v>686846</v>
      </c>
      <c r="C264" s="10">
        <v>846435</v>
      </c>
      <c r="D264" s="10">
        <v>372</v>
      </c>
      <c r="E264" s="8">
        <v>0.5</v>
      </c>
      <c r="F264" s="8" t="s">
        <v>345</v>
      </c>
      <c r="G264" s="9">
        <v>2.7</v>
      </c>
      <c r="H264" s="9">
        <v>102</v>
      </c>
      <c r="I264" s="9">
        <v>1</v>
      </c>
      <c r="J264" s="9">
        <v>52</v>
      </c>
      <c r="K264" s="9">
        <v>12</v>
      </c>
      <c r="L264" s="9">
        <v>54</v>
      </c>
      <c r="M264" s="9">
        <v>20000</v>
      </c>
      <c r="N264" s="9">
        <v>63</v>
      </c>
      <c r="O264" s="9">
        <v>56</v>
      </c>
      <c r="P264" s="9">
        <v>151</v>
      </c>
      <c r="Q264" s="9" t="s">
        <v>273</v>
      </c>
      <c r="R264" s="9" t="s">
        <v>308</v>
      </c>
      <c r="S264" s="9">
        <v>3</v>
      </c>
      <c r="T264" s="9">
        <v>1.1000000000000001</v>
      </c>
      <c r="U264" s="9" t="s">
        <v>273</v>
      </c>
      <c r="V264" s="9" t="s">
        <v>273</v>
      </c>
      <c r="W264" s="9" t="s">
        <v>277</v>
      </c>
      <c r="X264" s="9" t="s">
        <v>275</v>
      </c>
      <c r="Y264" s="9" t="s">
        <v>273</v>
      </c>
      <c r="Z264" s="9">
        <v>0.3</v>
      </c>
      <c r="AA264" s="9">
        <v>0.9</v>
      </c>
      <c r="AB264" s="9">
        <v>116</v>
      </c>
      <c r="AC264" s="9">
        <v>29</v>
      </c>
      <c r="AD264" s="9">
        <v>31</v>
      </c>
      <c r="AE264" s="9">
        <v>450</v>
      </c>
      <c r="AF264" s="9">
        <v>3</v>
      </c>
      <c r="AG264" s="9" t="s">
        <v>273</v>
      </c>
      <c r="AH264" s="9" t="s">
        <v>279</v>
      </c>
      <c r="AI264" s="9" t="s">
        <v>314</v>
      </c>
      <c r="AJ264" s="9">
        <v>0.7</v>
      </c>
      <c r="AK264" s="9" t="s">
        <v>274</v>
      </c>
      <c r="AL264" s="9" t="s">
        <v>309</v>
      </c>
      <c r="AM264" s="9">
        <v>0.5</v>
      </c>
      <c r="AN264" s="9" t="s">
        <v>309</v>
      </c>
      <c r="AO264" s="9" t="s">
        <v>310</v>
      </c>
      <c r="AP264" s="9" t="s">
        <v>311</v>
      </c>
      <c r="AQ264" s="9">
        <v>4.9000000000000004</v>
      </c>
      <c r="AR264" s="9">
        <v>1</v>
      </c>
      <c r="AS264" s="9" t="s">
        <v>273</v>
      </c>
      <c r="AT264" s="9" t="s">
        <v>274</v>
      </c>
      <c r="AU264" s="9" t="s">
        <v>274</v>
      </c>
      <c r="AV264" s="9">
        <v>8.8000000000000007</v>
      </c>
      <c r="AW264" s="9">
        <v>32.200000000000003</v>
      </c>
      <c r="AX264" s="9">
        <v>2.1</v>
      </c>
      <c r="AY264" s="9">
        <v>8.6999999999999993</v>
      </c>
      <c r="AZ264" s="9">
        <v>1.7</v>
      </c>
      <c r="BA264" s="9">
        <v>0.3</v>
      </c>
      <c r="BB264" s="9">
        <v>1.3</v>
      </c>
      <c r="BC264" s="9">
        <v>0.2</v>
      </c>
      <c r="BD264" s="9">
        <v>0.8</v>
      </c>
      <c r="BE264" s="9">
        <v>0.2</v>
      </c>
      <c r="BF264" s="9">
        <v>0.5</v>
      </c>
      <c r="BG264" s="9" t="s">
        <v>274</v>
      </c>
      <c r="BH264" s="9">
        <v>0.5</v>
      </c>
      <c r="BI264" s="9" t="s">
        <v>274</v>
      </c>
      <c r="BJ264" s="9" t="s">
        <v>312</v>
      </c>
      <c r="BK264" s="9" t="s">
        <v>312</v>
      </c>
      <c r="BL264" s="9" t="s">
        <v>310</v>
      </c>
      <c r="BM264" s="9">
        <v>9970</v>
      </c>
      <c r="BN264" s="9">
        <v>55</v>
      </c>
      <c r="BO264" s="9">
        <v>338</v>
      </c>
      <c r="BP264" s="9">
        <v>0.1</v>
      </c>
      <c r="BQ264" s="9">
        <v>379</v>
      </c>
      <c r="BR264" s="9" t="s">
        <v>273</v>
      </c>
      <c r="BS264" s="9" t="s">
        <v>273</v>
      </c>
      <c r="BT264" s="9" t="s">
        <v>273</v>
      </c>
      <c r="BU264" s="9" t="s">
        <v>273</v>
      </c>
    </row>
    <row r="265" spans="1:73" x14ac:dyDescent="0.3">
      <c r="A265" s="15">
        <v>33</v>
      </c>
      <c r="B265" s="10">
        <v>686895</v>
      </c>
      <c r="C265" s="10">
        <v>846435</v>
      </c>
      <c r="D265" s="10">
        <v>372</v>
      </c>
      <c r="E265" s="8">
        <v>0.5</v>
      </c>
      <c r="F265" s="8" t="s">
        <v>346</v>
      </c>
      <c r="G265" s="9">
        <v>4.5999999999999996</v>
      </c>
      <c r="H265" s="9">
        <v>91</v>
      </c>
      <c r="I265" s="9">
        <v>2</v>
      </c>
      <c r="J265" s="9">
        <v>17</v>
      </c>
      <c r="K265" s="9">
        <v>58</v>
      </c>
      <c r="L265" s="9">
        <v>18</v>
      </c>
      <c r="M265" s="9">
        <v>28000</v>
      </c>
      <c r="N265" s="9">
        <v>195</v>
      </c>
      <c r="O265" s="9">
        <v>207</v>
      </c>
      <c r="P265" s="9">
        <v>49</v>
      </c>
      <c r="Q265" s="9" t="s">
        <v>273</v>
      </c>
      <c r="R265" s="9" t="s">
        <v>308</v>
      </c>
      <c r="S265" s="9" t="s">
        <v>273</v>
      </c>
      <c r="T265" s="9">
        <v>0.2</v>
      </c>
      <c r="U265" s="9" t="s">
        <v>273</v>
      </c>
      <c r="V265" s="9" t="s">
        <v>273</v>
      </c>
      <c r="W265" s="9" t="s">
        <v>277</v>
      </c>
      <c r="X265" s="9" t="s">
        <v>275</v>
      </c>
      <c r="Y265" s="9" t="s">
        <v>273</v>
      </c>
      <c r="Z265" s="9">
        <v>0.5</v>
      </c>
      <c r="AA265" s="9">
        <v>0.5</v>
      </c>
      <c r="AB265" s="9">
        <v>93</v>
      </c>
      <c r="AC265" s="9">
        <v>33</v>
      </c>
      <c r="AD265" s="9">
        <v>9</v>
      </c>
      <c r="AE265" s="9">
        <v>170</v>
      </c>
      <c r="AF265" s="9">
        <v>4</v>
      </c>
      <c r="AG265" s="9">
        <v>1</v>
      </c>
      <c r="AH265" s="9" t="s">
        <v>279</v>
      </c>
      <c r="AI265" s="9" t="s">
        <v>314</v>
      </c>
      <c r="AJ265" s="9">
        <v>0.6</v>
      </c>
      <c r="AK265" s="9" t="s">
        <v>274</v>
      </c>
      <c r="AL265" s="9" t="s">
        <v>309</v>
      </c>
      <c r="AM265" s="9">
        <v>0.8</v>
      </c>
      <c r="AN265" s="9" t="s">
        <v>309</v>
      </c>
      <c r="AO265" s="9" t="s">
        <v>310</v>
      </c>
      <c r="AP265" s="9" t="s">
        <v>311</v>
      </c>
      <c r="AQ265" s="9">
        <v>1.8</v>
      </c>
      <c r="AR265" s="9">
        <v>3</v>
      </c>
      <c r="AS265" s="9" t="s">
        <v>273</v>
      </c>
      <c r="AT265" s="9" t="s">
        <v>274</v>
      </c>
      <c r="AU265" s="9" t="s">
        <v>274</v>
      </c>
      <c r="AV265" s="9">
        <v>2.9</v>
      </c>
      <c r="AW265" s="9">
        <v>5.9</v>
      </c>
      <c r="AX265" s="9">
        <v>0.6</v>
      </c>
      <c r="AY265" s="9">
        <v>2.2999999999999998</v>
      </c>
      <c r="AZ265" s="9">
        <v>0.3</v>
      </c>
      <c r="BA265" s="9">
        <v>0.1</v>
      </c>
      <c r="BB265" s="9">
        <v>0.4</v>
      </c>
      <c r="BC265" s="9" t="s">
        <v>274</v>
      </c>
      <c r="BD265" s="9">
        <v>0.3</v>
      </c>
      <c r="BE265" s="9" t="s">
        <v>274</v>
      </c>
      <c r="BF265" s="9">
        <v>0.2</v>
      </c>
      <c r="BG265" s="9" t="s">
        <v>274</v>
      </c>
      <c r="BH265" s="9">
        <v>0.2</v>
      </c>
      <c r="BI265" s="9" t="s">
        <v>274</v>
      </c>
      <c r="BJ265" s="9">
        <v>3</v>
      </c>
      <c r="BK265" s="9" t="s">
        <v>312</v>
      </c>
      <c r="BL265" s="9" t="s">
        <v>310</v>
      </c>
      <c r="BM265" s="9">
        <v>13200</v>
      </c>
      <c r="BN265" s="9">
        <v>86</v>
      </c>
      <c r="BO265" s="9">
        <v>596</v>
      </c>
      <c r="BP265" s="9">
        <v>1.4</v>
      </c>
      <c r="BQ265" s="9">
        <v>700</v>
      </c>
      <c r="BR265" s="9" t="s">
        <v>273</v>
      </c>
      <c r="BS265" s="9" t="s">
        <v>273</v>
      </c>
      <c r="BT265" s="9" t="s">
        <v>273</v>
      </c>
      <c r="BU265" s="9" t="s">
        <v>273</v>
      </c>
    </row>
    <row r="266" spans="1:73" x14ac:dyDescent="0.3">
      <c r="A266" s="15">
        <v>34</v>
      </c>
      <c r="B266" s="10">
        <v>686944</v>
      </c>
      <c r="C266" s="10">
        <v>846435</v>
      </c>
      <c r="D266" s="10">
        <v>372</v>
      </c>
      <c r="E266" s="8">
        <v>0.5</v>
      </c>
      <c r="F266" s="8" t="s">
        <v>347</v>
      </c>
      <c r="G266" s="9">
        <v>2.8</v>
      </c>
      <c r="H266" s="9">
        <v>33</v>
      </c>
      <c r="I266" s="9" t="s">
        <v>273</v>
      </c>
      <c r="J266" s="9">
        <v>34</v>
      </c>
      <c r="K266" s="9">
        <v>20</v>
      </c>
      <c r="L266" s="9" t="s">
        <v>308</v>
      </c>
      <c r="M266" s="9">
        <v>4000</v>
      </c>
      <c r="N266" s="9">
        <v>105</v>
      </c>
      <c r="O266" s="9">
        <v>159</v>
      </c>
      <c r="P266" s="9">
        <v>32</v>
      </c>
      <c r="Q266" s="9" t="s">
        <v>273</v>
      </c>
      <c r="R266" s="9" t="s">
        <v>308</v>
      </c>
      <c r="S266" s="9" t="s">
        <v>273</v>
      </c>
      <c r="T266" s="9">
        <v>0.2</v>
      </c>
      <c r="U266" s="9" t="s">
        <v>273</v>
      </c>
      <c r="V266" s="9" t="s">
        <v>273</v>
      </c>
      <c r="W266" s="9" t="s">
        <v>277</v>
      </c>
      <c r="X266" s="9">
        <v>0.05</v>
      </c>
      <c r="Y266" s="9" t="s">
        <v>273</v>
      </c>
      <c r="Z266" s="9">
        <v>0.2</v>
      </c>
      <c r="AA266" s="9">
        <v>0.3</v>
      </c>
      <c r="AB266" s="9">
        <v>70</v>
      </c>
      <c r="AC266" s="9">
        <v>17</v>
      </c>
      <c r="AD266" s="9">
        <v>17</v>
      </c>
      <c r="AE266" s="9">
        <v>90</v>
      </c>
      <c r="AF266" s="9">
        <v>4</v>
      </c>
      <c r="AG266" s="9" t="s">
        <v>273</v>
      </c>
      <c r="AH266" s="9" t="s">
        <v>279</v>
      </c>
      <c r="AI266" s="9" t="s">
        <v>314</v>
      </c>
      <c r="AJ266" s="9">
        <v>0.3</v>
      </c>
      <c r="AK266" s="9" t="s">
        <v>274</v>
      </c>
      <c r="AL266" s="9" t="s">
        <v>309</v>
      </c>
      <c r="AM266" s="9">
        <v>0.8</v>
      </c>
      <c r="AN266" s="9" t="s">
        <v>309</v>
      </c>
      <c r="AO266" s="9" t="s">
        <v>310</v>
      </c>
      <c r="AP266" s="9" t="s">
        <v>311</v>
      </c>
      <c r="AQ266" s="9">
        <v>2.8</v>
      </c>
      <c r="AR266" s="9">
        <v>1</v>
      </c>
      <c r="AS266" s="9" t="s">
        <v>273</v>
      </c>
      <c r="AT266" s="9" t="s">
        <v>274</v>
      </c>
      <c r="AU266" s="9" t="s">
        <v>274</v>
      </c>
      <c r="AV266" s="9">
        <v>3.7</v>
      </c>
      <c r="AW266" s="9">
        <v>9.9</v>
      </c>
      <c r="AX266" s="9">
        <v>0.8</v>
      </c>
      <c r="AY266" s="9">
        <v>3.1</v>
      </c>
      <c r="AZ266" s="9">
        <v>0.6</v>
      </c>
      <c r="BA266" s="9">
        <v>0.1</v>
      </c>
      <c r="BB266" s="9">
        <v>0.6</v>
      </c>
      <c r="BC266" s="9" t="s">
        <v>274</v>
      </c>
      <c r="BD266" s="9">
        <v>0.4</v>
      </c>
      <c r="BE266" s="9" t="s">
        <v>274</v>
      </c>
      <c r="BF266" s="9">
        <v>0.3</v>
      </c>
      <c r="BG266" s="9" t="s">
        <v>274</v>
      </c>
      <c r="BH266" s="9">
        <v>0.3</v>
      </c>
      <c r="BI266" s="9" t="s">
        <v>274</v>
      </c>
      <c r="BJ266" s="9">
        <v>4</v>
      </c>
      <c r="BK266" s="9" t="s">
        <v>312</v>
      </c>
      <c r="BL266" s="9" t="s">
        <v>310</v>
      </c>
      <c r="BM266" s="9">
        <v>7870</v>
      </c>
      <c r="BN266" s="9">
        <v>134</v>
      </c>
      <c r="BO266" s="9">
        <v>209</v>
      </c>
      <c r="BP266" s="9">
        <v>0.4</v>
      </c>
      <c r="BQ266" s="9">
        <v>332</v>
      </c>
      <c r="BR266" s="9" t="s">
        <v>273</v>
      </c>
      <c r="BS266" s="9" t="s">
        <v>273</v>
      </c>
      <c r="BT266" s="9" t="s">
        <v>273</v>
      </c>
      <c r="BU266" s="9" t="s">
        <v>273</v>
      </c>
    </row>
    <row r="267" spans="1:73" x14ac:dyDescent="0.3">
      <c r="A267" s="15">
        <v>35</v>
      </c>
      <c r="B267" s="10">
        <v>686994</v>
      </c>
      <c r="C267" s="10">
        <v>846436</v>
      </c>
      <c r="D267" s="10">
        <v>371</v>
      </c>
      <c r="E267" s="8">
        <v>0.5</v>
      </c>
      <c r="F267" s="8" t="s">
        <v>348</v>
      </c>
      <c r="G267" s="9">
        <v>4.8</v>
      </c>
      <c r="H267" s="9">
        <v>48</v>
      </c>
      <c r="I267" s="9">
        <v>2</v>
      </c>
      <c r="J267" s="9">
        <v>6</v>
      </c>
      <c r="K267" s="9">
        <v>22</v>
      </c>
      <c r="L267" s="9" t="s">
        <v>308</v>
      </c>
      <c r="M267" s="9">
        <v>5000</v>
      </c>
      <c r="N267" s="9">
        <v>146</v>
      </c>
      <c r="O267" s="9">
        <v>217</v>
      </c>
      <c r="P267" s="9">
        <v>29</v>
      </c>
      <c r="Q267" s="9" t="s">
        <v>273</v>
      </c>
      <c r="R267" s="9" t="s">
        <v>308</v>
      </c>
      <c r="S267" s="9" t="s">
        <v>273</v>
      </c>
      <c r="T267" s="9">
        <v>0.2</v>
      </c>
      <c r="U267" s="9" t="s">
        <v>273</v>
      </c>
      <c r="V267" s="9" t="s">
        <v>273</v>
      </c>
      <c r="W267" s="9" t="s">
        <v>277</v>
      </c>
      <c r="X267" s="9" t="s">
        <v>275</v>
      </c>
      <c r="Y267" s="9" t="s">
        <v>273</v>
      </c>
      <c r="Z267" s="9">
        <v>0.3</v>
      </c>
      <c r="AA267" s="9">
        <v>0.4</v>
      </c>
      <c r="AB267" s="9">
        <v>93</v>
      </c>
      <c r="AC267" s="9">
        <v>25</v>
      </c>
      <c r="AD267" s="9">
        <v>11</v>
      </c>
      <c r="AE267" s="9">
        <v>50</v>
      </c>
      <c r="AF267" s="9">
        <v>3</v>
      </c>
      <c r="AG267" s="9">
        <v>1</v>
      </c>
      <c r="AH267" s="9" t="s">
        <v>279</v>
      </c>
      <c r="AI267" s="9" t="s">
        <v>314</v>
      </c>
      <c r="AJ267" s="9">
        <v>0.5</v>
      </c>
      <c r="AK267" s="9" t="s">
        <v>274</v>
      </c>
      <c r="AL267" s="9" t="s">
        <v>309</v>
      </c>
      <c r="AM267" s="9">
        <v>0.8</v>
      </c>
      <c r="AN267" s="9" t="s">
        <v>309</v>
      </c>
      <c r="AO267" s="9" t="s">
        <v>310</v>
      </c>
      <c r="AP267" s="9" t="s">
        <v>311</v>
      </c>
      <c r="AQ267" s="9">
        <v>1.7</v>
      </c>
      <c r="AR267" s="9">
        <v>2</v>
      </c>
      <c r="AS267" s="9" t="s">
        <v>273</v>
      </c>
      <c r="AT267" s="9" t="s">
        <v>274</v>
      </c>
      <c r="AU267" s="9" t="s">
        <v>274</v>
      </c>
      <c r="AV267" s="9">
        <v>3.4</v>
      </c>
      <c r="AW267" s="9">
        <v>11.7</v>
      </c>
      <c r="AX267" s="9">
        <v>0.8</v>
      </c>
      <c r="AY267" s="9">
        <v>2.6</v>
      </c>
      <c r="AZ267" s="9">
        <v>0.5</v>
      </c>
      <c r="BA267" s="9" t="s">
        <v>274</v>
      </c>
      <c r="BB267" s="9">
        <v>0.4</v>
      </c>
      <c r="BC267" s="9" t="s">
        <v>274</v>
      </c>
      <c r="BD267" s="9">
        <v>0.3</v>
      </c>
      <c r="BE267" s="9" t="s">
        <v>274</v>
      </c>
      <c r="BF267" s="9">
        <v>0.2</v>
      </c>
      <c r="BG267" s="9" t="s">
        <v>274</v>
      </c>
      <c r="BH267" s="9">
        <v>0.2</v>
      </c>
      <c r="BI267" s="9" t="s">
        <v>274</v>
      </c>
      <c r="BJ267" s="9">
        <v>3</v>
      </c>
      <c r="BK267" s="9" t="s">
        <v>312</v>
      </c>
      <c r="BL267" s="9" t="s">
        <v>310</v>
      </c>
      <c r="BM267" s="9">
        <v>11000</v>
      </c>
      <c r="BN267" s="9">
        <v>66</v>
      </c>
      <c r="BO267" s="9">
        <v>306</v>
      </c>
      <c r="BP267" s="9">
        <v>0.5</v>
      </c>
      <c r="BQ267" s="9">
        <v>380</v>
      </c>
      <c r="BR267" s="9" t="s">
        <v>273</v>
      </c>
      <c r="BS267" s="9" t="s">
        <v>273</v>
      </c>
      <c r="BT267" s="9" t="s">
        <v>273</v>
      </c>
      <c r="BU267" s="9" t="s">
        <v>273</v>
      </c>
    </row>
    <row r="268" spans="1:73" x14ac:dyDescent="0.3">
      <c r="A268" s="15">
        <v>36</v>
      </c>
      <c r="B268" s="18">
        <v>687043</v>
      </c>
      <c r="C268" s="18">
        <v>846436</v>
      </c>
      <c r="D268" s="18">
        <v>371</v>
      </c>
      <c r="E268" s="8">
        <v>0.5</v>
      </c>
      <c r="F268" s="8" t="s">
        <v>349</v>
      </c>
      <c r="G268" s="9">
        <v>3.4</v>
      </c>
      <c r="H268" s="9">
        <v>70</v>
      </c>
      <c r="I268" s="9">
        <v>2</v>
      </c>
      <c r="J268" s="9">
        <v>7</v>
      </c>
      <c r="K268" s="9">
        <v>41</v>
      </c>
      <c r="L268" s="9" t="s">
        <v>308</v>
      </c>
      <c r="M268" s="9">
        <v>3000</v>
      </c>
      <c r="N268" s="9">
        <v>234</v>
      </c>
      <c r="O268" s="9">
        <v>195</v>
      </c>
      <c r="P268" s="9">
        <v>72</v>
      </c>
      <c r="Q268" s="9" t="s">
        <v>273</v>
      </c>
      <c r="R268" s="9" t="s">
        <v>308</v>
      </c>
      <c r="S268" s="9">
        <v>2</v>
      </c>
      <c r="T268" s="9">
        <v>0.7</v>
      </c>
      <c r="U268" s="9" t="s">
        <v>273</v>
      </c>
      <c r="V268" s="9" t="s">
        <v>273</v>
      </c>
      <c r="W268" s="9" t="s">
        <v>277</v>
      </c>
      <c r="X268" s="9">
        <v>0.06</v>
      </c>
      <c r="Y268" s="9" t="s">
        <v>273</v>
      </c>
      <c r="Z268" s="9">
        <v>0.4</v>
      </c>
      <c r="AA268" s="9">
        <v>0.3</v>
      </c>
      <c r="AB268" s="9">
        <v>100</v>
      </c>
      <c r="AC268" s="9">
        <v>13</v>
      </c>
      <c r="AD268" s="9">
        <v>9</v>
      </c>
      <c r="AE268" s="9">
        <v>30</v>
      </c>
      <c r="AF268" s="9">
        <v>2</v>
      </c>
      <c r="AG268" s="9">
        <v>1</v>
      </c>
      <c r="AH268" s="9" t="s">
        <v>279</v>
      </c>
      <c r="AI268" s="9" t="s">
        <v>314</v>
      </c>
      <c r="AJ268" s="9">
        <v>0.2</v>
      </c>
      <c r="AK268" s="9" t="s">
        <v>274</v>
      </c>
      <c r="AL268" s="9" t="s">
        <v>309</v>
      </c>
      <c r="AM268" s="9">
        <v>0.8</v>
      </c>
      <c r="AN268" s="9" t="s">
        <v>309</v>
      </c>
      <c r="AO268" s="9" t="s">
        <v>310</v>
      </c>
      <c r="AP268" s="9" t="s">
        <v>311</v>
      </c>
      <c r="AQ268" s="9">
        <v>1.2</v>
      </c>
      <c r="AR268" s="9">
        <v>1</v>
      </c>
      <c r="AS268" s="9" t="s">
        <v>273</v>
      </c>
      <c r="AT268" s="9" t="s">
        <v>274</v>
      </c>
      <c r="AU268" s="9" t="s">
        <v>274</v>
      </c>
      <c r="AV268" s="9">
        <v>2.4</v>
      </c>
      <c r="AW268" s="9">
        <v>7.6</v>
      </c>
      <c r="AX268" s="9">
        <v>0.5</v>
      </c>
      <c r="AY268" s="9">
        <v>2</v>
      </c>
      <c r="AZ268" s="9">
        <v>0.4</v>
      </c>
      <c r="BA268" s="9" t="s">
        <v>274</v>
      </c>
      <c r="BB268" s="9">
        <v>0.4</v>
      </c>
      <c r="BC268" s="9" t="s">
        <v>274</v>
      </c>
      <c r="BD268" s="9">
        <v>0.2</v>
      </c>
      <c r="BE268" s="9" t="s">
        <v>274</v>
      </c>
      <c r="BF268" s="9">
        <v>0.2</v>
      </c>
      <c r="BG268" s="9" t="s">
        <v>274</v>
      </c>
      <c r="BH268" s="9">
        <v>0.1</v>
      </c>
      <c r="BI268" s="9" t="s">
        <v>274</v>
      </c>
      <c r="BJ268" s="9" t="s">
        <v>312</v>
      </c>
      <c r="BK268" s="9" t="s">
        <v>312</v>
      </c>
      <c r="BL268" s="9" t="s">
        <v>310</v>
      </c>
      <c r="BM268" s="9">
        <v>11300</v>
      </c>
      <c r="BN268" s="9">
        <v>107</v>
      </c>
      <c r="BO268" s="9">
        <v>448</v>
      </c>
      <c r="BP268" s="9">
        <v>0.2</v>
      </c>
      <c r="BQ268" s="9">
        <v>296</v>
      </c>
      <c r="BR268" s="9" t="s">
        <v>273</v>
      </c>
      <c r="BS268" s="9" t="s">
        <v>273</v>
      </c>
      <c r="BT268" s="9" t="s">
        <v>273</v>
      </c>
      <c r="BU268" s="9" t="s">
        <v>273</v>
      </c>
    </row>
    <row r="269" spans="1:73" x14ac:dyDescent="0.3">
      <c r="A269" s="15">
        <v>37</v>
      </c>
      <c r="B269" s="18">
        <v>689165</v>
      </c>
      <c r="C269" s="18">
        <v>844953</v>
      </c>
      <c r="D269" s="18">
        <v>360</v>
      </c>
      <c r="E269" s="8">
        <v>0.5</v>
      </c>
      <c r="F269" s="8" t="s">
        <v>350</v>
      </c>
      <c r="G269" s="9">
        <v>12.2</v>
      </c>
      <c r="H269" s="9">
        <v>49</v>
      </c>
      <c r="I269" s="9">
        <v>7</v>
      </c>
      <c r="J269" s="9">
        <v>33</v>
      </c>
      <c r="K269" s="9">
        <v>11</v>
      </c>
      <c r="L269" s="9">
        <v>23</v>
      </c>
      <c r="M269" s="9">
        <v>29000</v>
      </c>
      <c r="N269" s="9">
        <v>31</v>
      </c>
      <c r="O269" s="9">
        <v>19</v>
      </c>
      <c r="P269" s="9">
        <v>188</v>
      </c>
      <c r="Q269" s="9">
        <v>12</v>
      </c>
      <c r="R269" s="9" t="s">
        <v>308</v>
      </c>
      <c r="S269" s="9" t="s">
        <v>273</v>
      </c>
      <c r="T269" s="9">
        <v>0.6</v>
      </c>
      <c r="U269" s="9" t="s">
        <v>273</v>
      </c>
      <c r="V269" s="9" t="s">
        <v>273</v>
      </c>
      <c r="W269" s="9">
        <v>0.02</v>
      </c>
      <c r="X269" s="9">
        <v>0.08</v>
      </c>
      <c r="Y269" s="9" t="s">
        <v>273</v>
      </c>
      <c r="Z269" s="9">
        <v>1.4</v>
      </c>
      <c r="AA269" s="9">
        <v>1.1000000000000001</v>
      </c>
      <c r="AB269" s="9">
        <v>104</v>
      </c>
      <c r="AC269" s="9">
        <v>47</v>
      </c>
      <c r="AD269" s="9">
        <v>30</v>
      </c>
      <c r="AE269" s="9">
        <v>640</v>
      </c>
      <c r="AF269" s="9">
        <v>17</v>
      </c>
      <c r="AG269" s="9">
        <v>3</v>
      </c>
      <c r="AH269" s="9">
        <v>0.9</v>
      </c>
      <c r="AI269" s="9" t="s">
        <v>314</v>
      </c>
      <c r="AJ269" s="9">
        <v>2.6</v>
      </c>
      <c r="AK269" s="9" t="s">
        <v>274</v>
      </c>
      <c r="AL269" s="9" t="s">
        <v>309</v>
      </c>
      <c r="AM269" s="9">
        <v>2</v>
      </c>
      <c r="AN269" s="9" t="s">
        <v>309</v>
      </c>
      <c r="AO269" s="9">
        <v>300</v>
      </c>
      <c r="AP269" s="9">
        <v>20</v>
      </c>
      <c r="AQ269" s="9">
        <v>4.8</v>
      </c>
      <c r="AR269" s="9">
        <v>6</v>
      </c>
      <c r="AS269" s="9">
        <v>1</v>
      </c>
      <c r="AT269" s="9">
        <v>0.2</v>
      </c>
      <c r="AU269" s="9">
        <v>0.1</v>
      </c>
      <c r="AV269" s="9">
        <v>7.6</v>
      </c>
      <c r="AW269" s="9">
        <v>28.8</v>
      </c>
      <c r="AX269" s="9">
        <v>1.8</v>
      </c>
      <c r="AY269" s="9">
        <v>7.1</v>
      </c>
      <c r="AZ269" s="9">
        <v>1.3</v>
      </c>
      <c r="BA269" s="9">
        <v>0.3</v>
      </c>
      <c r="BB269" s="9">
        <v>1.2</v>
      </c>
      <c r="BC269" s="9">
        <v>0.2</v>
      </c>
      <c r="BD269" s="9">
        <v>0.9</v>
      </c>
      <c r="BE269" s="9">
        <v>0.2</v>
      </c>
      <c r="BF269" s="9">
        <v>0.5</v>
      </c>
      <c r="BG269" s="9" t="s">
        <v>274</v>
      </c>
      <c r="BH269" s="9">
        <v>0.5</v>
      </c>
      <c r="BI269" s="9" t="s">
        <v>274</v>
      </c>
      <c r="BJ269" s="9">
        <v>10</v>
      </c>
      <c r="BK269" s="9">
        <v>2</v>
      </c>
      <c r="BL269" s="9" t="s">
        <v>310</v>
      </c>
      <c r="BM269" s="9">
        <v>9010</v>
      </c>
      <c r="BN269" s="9">
        <v>199</v>
      </c>
      <c r="BO269" s="9">
        <v>273</v>
      </c>
      <c r="BP269" s="9">
        <v>1.7</v>
      </c>
      <c r="BQ269" s="9">
        <v>1190</v>
      </c>
      <c r="BR269" s="9" t="s">
        <v>273</v>
      </c>
      <c r="BS269" s="9" t="s">
        <v>273</v>
      </c>
      <c r="BT269" s="9" t="s">
        <v>273</v>
      </c>
      <c r="BU269" s="9" t="s">
        <v>273</v>
      </c>
    </row>
    <row r="270" spans="1:73" x14ac:dyDescent="0.3">
      <c r="A270" s="15">
        <v>38</v>
      </c>
      <c r="B270" s="10">
        <v>687092</v>
      </c>
      <c r="C270" s="10">
        <v>846436</v>
      </c>
      <c r="D270" s="10">
        <v>370</v>
      </c>
      <c r="E270" s="8">
        <v>0.5</v>
      </c>
      <c r="F270" s="8" t="s">
        <v>351</v>
      </c>
      <c r="G270" s="9">
        <v>3.2</v>
      </c>
      <c r="H270" s="9">
        <v>72</v>
      </c>
      <c r="I270" s="9">
        <v>2</v>
      </c>
      <c r="J270" s="9">
        <v>12</v>
      </c>
      <c r="K270" s="9">
        <v>18</v>
      </c>
      <c r="L270" s="9">
        <v>5</v>
      </c>
      <c r="M270" s="9">
        <v>5000</v>
      </c>
      <c r="N270" s="9">
        <v>142</v>
      </c>
      <c r="O270" s="9">
        <v>95</v>
      </c>
      <c r="P270" s="9">
        <v>62</v>
      </c>
      <c r="Q270" s="9" t="s">
        <v>273</v>
      </c>
      <c r="R270" s="9" t="s">
        <v>308</v>
      </c>
      <c r="S270" s="9">
        <v>2</v>
      </c>
      <c r="T270" s="9">
        <v>0.8</v>
      </c>
      <c r="U270" s="9" t="s">
        <v>273</v>
      </c>
      <c r="V270" s="9" t="s">
        <v>273</v>
      </c>
      <c r="W270" s="9" t="s">
        <v>277</v>
      </c>
      <c r="X270" s="9" t="s">
        <v>275</v>
      </c>
      <c r="Y270" s="9" t="s">
        <v>273</v>
      </c>
      <c r="Z270" s="9">
        <v>0.2</v>
      </c>
      <c r="AA270" s="9">
        <v>0.3</v>
      </c>
      <c r="AB270" s="9">
        <v>226</v>
      </c>
      <c r="AC270" s="9">
        <v>43</v>
      </c>
      <c r="AD270" s="9">
        <v>17</v>
      </c>
      <c r="AE270" s="9">
        <v>2670</v>
      </c>
      <c r="AF270" s="9">
        <v>3</v>
      </c>
      <c r="AG270" s="9">
        <v>1</v>
      </c>
      <c r="AH270" s="9" t="s">
        <v>279</v>
      </c>
      <c r="AI270" s="9" t="s">
        <v>314</v>
      </c>
      <c r="AJ270" s="9">
        <v>0.6</v>
      </c>
      <c r="AK270" s="9" t="s">
        <v>274</v>
      </c>
      <c r="AL270" s="9" t="s">
        <v>309</v>
      </c>
      <c r="AM270" s="9">
        <v>1</v>
      </c>
      <c r="AN270" s="9" t="s">
        <v>309</v>
      </c>
      <c r="AO270" s="9" t="s">
        <v>310</v>
      </c>
      <c r="AP270" s="9" t="s">
        <v>311</v>
      </c>
      <c r="AQ270" s="9">
        <v>2.2000000000000002</v>
      </c>
      <c r="AR270" s="9">
        <v>1</v>
      </c>
      <c r="AS270" s="9" t="s">
        <v>273</v>
      </c>
      <c r="AT270" s="9" t="s">
        <v>274</v>
      </c>
      <c r="AU270" s="9" t="s">
        <v>274</v>
      </c>
      <c r="AV270" s="9">
        <v>3.3</v>
      </c>
      <c r="AW270" s="9">
        <v>9</v>
      </c>
      <c r="AX270" s="9">
        <v>0.8</v>
      </c>
      <c r="AY270" s="9">
        <v>3.3</v>
      </c>
      <c r="AZ270" s="9">
        <v>0.7</v>
      </c>
      <c r="BA270" s="9">
        <v>0.1</v>
      </c>
      <c r="BB270" s="9">
        <v>0.5</v>
      </c>
      <c r="BC270" s="9" t="s">
        <v>274</v>
      </c>
      <c r="BD270" s="9">
        <v>0.3</v>
      </c>
      <c r="BE270" s="9" t="s">
        <v>274</v>
      </c>
      <c r="BF270" s="9">
        <v>0.3</v>
      </c>
      <c r="BG270" s="9" t="s">
        <v>274</v>
      </c>
      <c r="BH270" s="9">
        <v>0.2</v>
      </c>
      <c r="BI270" s="9" t="s">
        <v>274</v>
      </c>
      <c r="BJ270" s="9">
        <v>5</v>
      </c>
      <c r="BK270" s="9" t="s">
        <v>312</v>
      </c>
      <c r="BL270" s="9" t="s">
        <v>310</v>
      </c>
      <c r="BM270" s="9">
        <v>25800</v>
      </c>
      <c r="BN270" s="9">
        <v>111</v>
      </c>
      <c r="BO270" s="9">
        <v>489</v>
      </c>
      <c r="BP270" s="9">
        <v>0.2</v>
      </c>
      <c r="BQ270" s="9">
        <v>665</v>
      </c>
      <c r="BR270" s="9" t="s">
        <v>273</v>
      </c>
      <c r="BS270" s="9" t="s">
        <v>273</v>
      </c>
      <c r="BT270" s="9" t="s">
        <v>273</v>
      </c>
      <c r="BU270" s="9" t="s">
        <v>273</v>
      </c>
    </row>
    <row r="271" spans="1:73" x14ac:dyDescent="0.3">
      <c r="A271" s="15">
        <v>39</v>
      </c>
      <c r="B271" s="10">
        <v>687142</v>
      </c>
      <c r="C271" s="10">
        <v>846437</v>
      </c>
      <c r="D271" s="10">
        <v>368</v>
      </c>
      <c r="E271" s="8">
        <v>0.5</v>
      </c>
      <c r="F271" s="8" t="s">
        <v>352</v>
      </c>
      <c r="G271" s="9">
        <v>22.7</v>
      </c>
      <c r="H271" s="9">
        <v>101</v>
      </c>
      <c r="I271" s="9">
        <v>14</v>
      </c>
      <c r="J271" s="9">
        <v>11</v>
      </c>
      <c r="K271" s="9">
        <v>42</v>
      </c>
      <c r="L271" s="9" t="s">
        <v>308</v>
      </c>
      <c r="M271" s="9">
        <v>4000</v>
      </c>
      <c r="N271" s="9">
        <v>248</v>
      </c>
      <c r="O271" s="9">
        <v>141</v>
      </c>
      <c r="P271" s="9">
        <v>84</v>
      </c>
      <c r="Q271" s="9">
        <v>2</v>
      </c>
      <c r="R271" s="9" t="s">
        <v>308</v>
      </c>
      <c r="S271" s="9">
        <v>3</v>
      </c>
      <c r="T271" s="9">
        <v>2.2000000000000002</v>
      </c>
      <c r="U271" s="9" t="s">
        <v>273</v>
      </c>
      <c r="V271" s="9" t="s">
        <v>273</v>
      </c>
      <c r="W271" s="9" t="s">
        <v>277</v>
      </c>
      <c r="X271" s="9">
        <v>0.08</v>
      </c>
      <c r="Y271" s="9" t="s">
        <v>273</v>
      </c>
      <c r="Z271" s="9">
        <v>1.8</v>
      </c>
      <c r="AA271" s="9">
        <v>1</v>
      </c>
      <c r="AB271" s="9">
        <v>230</v>
      </c>
      <c r="AC271" s="9">
        <v>39</v>
      </c>
      <c r="AD271" s="9">
        <v>19</v>
      </c>
      <c r="AE271" s="9">
        <v>180</v>
      </c>
      <c r="AF271" s="9">
        <v>5</v>
      </c>
      <c r="AG271" s="9">
        <v>6</v>
      </c>
      <c r="AH271" s="9">
        <v>1</v>
      </c>
      <c r="AI271" s="9" t="s">
        <v>314</v>
      </c>
      <c r="AJ271" s="9">
        <v>0.7</v>
      </c>
      <c r="AK271" s="9" t="s">
        <v>274</v>
      </c>
      <c r="AL271" s="9" t="s">
        <v>309</v>
      </c>
      <c r="AM271" s="9">
        <v>1.7</v>
      </c>
      <c r="AN271" s="9" t="s">
        <v>309</v>
      </c>
      <c r="AO271" s="9">
        <v>400</v>
      </c>
      <c r="AP271" s="9">
        <v>20</v>
      </c>
      <c r="AQ271" s="9">
        <v>5.5</v>
      </c>
      <c r="AR271" s="9">
        <v>8</v>
      </c>
      <c r="AS271" s="9">
        <v>2</v>
      </c>
      <c r="AT271" s="9">
        <v>0.2</v>
      </c>
      <c r="AU271" s="9">
        <v>0.1</v>
      </c>
      <c r="AV271" s="9">
        <v>9.8000000000000007</v>
      </c>
      <c r="AW271" s="9">
        <v>31.8</v>
      </c>
      <c r="AX271" s="9">
        <v>2.2000000000000002</v>
      </c>
      <c r="AY271" s="9">
        <v>8.8000000000000007</v>
      </c>
      <c r="AZ271" s="9">
        <v>1.7</v>
      </c>
      <c r="BA271" s="9">
        <v>0.3</v>
      </c>
      <c r="BB271" s="9">
        <v>1.5</v>
      </c>
      <c r="BC271" s="9">
        <v>0.2</v>
      </c>
      <c r="BD271" s="9">
        <v>1.1000000000000001</v>
      </c>
      <c r="BE271" s="9">
        <v>0.2</v>
      </c>
      <c r="BF271" s="9">
        <v>0.6</v>
      </c>
      <c r="BG271" s="9" t="s">
        <v>274</v>
      </c>
      <c r="BH271" s="9">
        <v>0.6</v>
      </c>
      <c r="BI271" s="9">
        <v>0.1</v>
      </c>
      <c r="BJ271" s="9">
        <v>3</v>
      </c>
      <c r="BK271" s="9" t="s">
        <v>312</v>
      </c>
      <c r="BL271" s="9" t="s">
        <v>310</v>
      </c>
      <c r="BM271" s="9">
        <v>27200</v>
      </c>
      <c r="BN271" s="9">
        <v>151</v>
      </c>
      <c r="BO271" s="9">
        <v>571</v>
      </c>
      <c r="BP271" s="9">
        <v>0.6</v>
      </c>
      <c r="BQ271" s="9">
        <v>594</v>
      </c>
      <c r="BR271" s="9" t="s">
        <v>273</v>
      </c>
      <c r="BS271" s="9" t="s">
        <v>273</v>
      </c>
      <c r="BT271" s="9" t="s">
        <v>273</v>
      </c>
      <c r="BU271" s="9" t="s">
        <v>273</v>
      </c>
    </row>
    <row r="272" spans="1:73" x14ac:dyDescent="0.3">
      <c r="A272" s="15">
        <v>40</v>
      </c>
      <c r="B272" s="10">
        <v>687191</v>
      </c>
      <c r="C272" s="10">
        <v>846436</v>
      </c>
      <c r="D272" s="10">
        <v>366</v>
      </c>
      <c r="E272" s="8">
        <v>0.5</v>
      </c>
      <c r="F272" s="8" t="s">
        <v>353</v>
      </c>
      <c r="G272" s="9">
        <v>25.6</v>
      </c>
      <c r="H272" s="9">
        <v>119</v>
      </c>
      <c r="I272" s="9">
        <v>14</v>
      </c>
      <c r="J272" s="9">
        <v>8</v>
      </c>
      <c r="K272" s="9">
        <v>25</v>
      </c>
      <c r="L272" s="9">
        <v>6</v>
      </c>
      <c r="M272" s="9">
        <v>6000</v>
      </c>
      <c r="N272" s="9">
        <v>207</v>
      </c>
      <c r="O272" s="9">
        <v>94</v>
      </c>
      <c r="P272" s="9">
        <v>86</v>
      </c>
      <c r="Q272" s="9">
        <v>2</v>
      </c>
      <c r="R272" s="9" t="s">
        <v>308</v>
      </c>
      <c r="S272" s="9">
        <v>2</v>
      </c>
      <c r="T272" s="9">
        <v>2</v>
      </c>
      <c r="U272" s="9" t="s">
        <v>273</v>
      </c>
      <c r="V272" s="9" t="s">
        <v>273</v>
      </c>
      <c r="W272" s="9">
        <v>0.01</v>
      </c>
      <c r="X272" s="9">
        <v>0.06</v>
      </c>
      <c r="Y272" s="9" t="s">
        <v>273</v>
      </c>
      <c r="Z272" s="9">
        <v>1.5</v>
      </c>
      <c r="AA272" s="9">
        <v>0.3</v>
      </c>
      <c r="AB272" s="9">
        <v>164</v>
      </c>
      <c r="AC272" s="9">
        <v>56</v>
      </c>
      <c r="AD272" s="9">
        <v>34</v>
      </c>
      <c r="AE272" s="9">
        <v>180</v>
      </c>
      <c r="AF272" s="9">
        <v>5</v>
      </c>
      <c r="AG272" s="9">
        <v>6</v>
      </c>
      <c r="AH272" s="9">
        <v>0.8</v>
      </c>
      <c r="AI272" s="9" t="s">
        <v>314</v>
      </c>
      <c r="AJ272" s="9">
        <v>0.8</v>
      </c>
      <c r="AK272" s="9" t="s">
        <v>274</v>
      </c>
      <c r="AL272" s="9">
        <v>1.5</v>
      </c>
      <c r="AM272" s="9">
        <v>1.7</v>
      </c>
      <c r="AN272" s="9" t="s">
        <v>309</v>
      </c>
      <c r="AO272" s="9">
        <v>400</v>
      </c>
      <c r="AP272" s="9">
        <v>30</v>
      </c>
      <c r="AQ272" s="9">
        <v>6.2</v>
      </c>
      <c r="AR272" s="9">
        <v>8</v>
      </c>
      <c r="AS272" s="9">
        <v>2</v>
      </c>
      <c r="AT272" s="9">
        <v>0.2</v>
      </c>
      <c r="AU272" s="9">
        <v>0.1</v>
      </c>
      <c r="AV272" s="9">
        <v>10.199999999999999</v>
      </c>
      <c r="AW272" s="9">
        <v>25.8</v>
      </c>
      <c r="AX272" s="9">
        <v>2.1</v>
      </c>
      <c r="AY272" s="9">
        <v>8.4</v>
      </c>
      <c r="AZ272" s="9">
        <v>1.6</v>
      </c>
      <c r="BA272" s="9">
        <v>0.4</v>
      </c>
      <c r="BB272" s="9">
        <v>1.5</v>
      </c>
      <c r="BC272" s="9">
        <v>0.2</v>
      </c>
      <c r="BD272" s="9">
        <v>1.1000000000000001</v>
      </c>
      <c r="BE272" s="9">
        <v>0.2</v>
      </c>
      <c r="BF272" s="9">
        <v>0.6</v>
      </c>
      <c r="BG272" s="9" t="s">
        <v>274</v>
      </c>
      <c r="BH272" s="9">
        <v>0.6</v>
      </c>
      <c r="BI272" s="9" t="s">
        <v>274</v>
      </c>
      <c r="BJ272" s="9">
        <v>5</v>
      </c>
      <c r="BK272" s="9" t="s">
        <v>312</v>
      </c>
      <c r="BL272" s="9" t="s">
        <v>310</v>
      </c>
      <c r="BM272" s="9">
        <v>24900</v>
      </c>
      <c r="BN272" s="9">
        <v>150</v>
      </c>
      <c r="BO272" s="9">
        <v>847</v>
      </c>
      <c r="BP272" s="9">
        <v>0.9</v>
      </c>
      <c r="BQ272" s="9">
        <v>1760</v>
      </c>
      <c r="BR272" s="9" t="s">
        <v>273</v>
      </c>
      <c r="BS272" s="9" t="s">
        <v>273</v>
      </c>
      <c r="BT272" s="9" t="s">
        <v>273</v>
      </c>
      <c r="BU272" s="9" t="s">
        <v>273</v>
      </c>
    </row>
    <row r="273" spans="1:73" x14ac:dyDescent="0.3">
      <c r="A273" s="15">
        <v>41</v>
      </c>
      <c r="B273" s="10">
        <v>687241</v>
      </c>
      <c r="C273" s="10">
        <v>846437</v>
      </c>
      <c r="D273" s="10">
        <v>364</v>
      </c>
      <c r="E273" s="8">
        <v>0.5</v>
      </c>
      <c r="F273" s="8" t="s">
        <v>354</v>
      </c>
      <c r="G273" s="9">
        <v>7.4</v>
      </c>
      <c r="H273" s="9">
        <v>111</v>
      </c>
      <c r="I273" s="9">
        <v>4</v>
      </c>
      <c r="J273" s="9">
        <v>6</v>
      </c>
      <c r="K273" s="9">
        <v>28</v>
      </c>
      <c r="L273" s="9">
        <v>6</v>
      </c>
      <c r="M273" s="9">
        <v>6000</v>
      </c>
      <c r="N273" s="9">
        <v>198</v>
      </c>
      <c r="O273" s="9">
        <v>93</v>
      </c>
      <c r="P273" s="9">
        <v>98</v>
      </c>
      <c r="Q273" s="9" t="s">
        <v>273</v>
      </c>
      <c r="R273" s="9" t="s">
        <v>308</v>
      </c>
      <c r="S273" s="9">
        <v>2</v>
      </c>
      <c r="T273" s="9">
        <v>1.4</v>
      </c>
      <c r="U273" s="9" t="s">
        <v>273</v>
      </c>
      <c r="V273" s="9" t="s">
        <v>273</v>
      </c>
      <c r="W273" s="9" t="s">
        <v>277</v>
      </c>
      <c r="X273" s="9">
        <v>0.06</v>
      </c>
      <c r="Y273" s="9" t="s">
        <v>273</v>
      </c>
      <c r="Z273" s="9">
        <v>0.4</v>
      </c>
      <c r="AA273" s="9">
        <v>0.2</v>
      </c>
      <c r="AB273" s="9">
        <v>215</v>
      </c>
      <c r="AC273" s="9">
        <v>43</v>
      </c>
      <c r="AD273" s="9">
        <v>14</v>
      </c>
      <c r="AE273" s="9">
        <v>130</v>
      </c>
      <c r="AF273" s="9">
        <v>2</v>
      </c>
      <c r="AG273" s="9">
        <v>2</v>
      </c>
      <c r="AH273" s="9" t="s">
        <v>279</v>
      </c>
      <c r="AI273" s="9" t="s">
        <v>314</v>
      </c>
      <c r="AJ273" s="9">
        <v>0.6</v>
      </c>
      <c r="AK273" s="9" t="s">
        <v>274</v>
      </c>
      <c r="AL273" s="9" t="s">
        <v>309</v>
      </c>
      <c r="AM273" s="9">
        <v>1.8</v>
      </c>
      <c r="AN273" s="9" t="s">
        <v>309</v>
      </c>
      <c r="AO273" s="9">
        <v>100</v>
      </c>
      <c r="AP273" s="9" t="s">
        <v>311</v>
      </c>
      <c r="AQ273" s="9">
        <v>1.9</v>
      </c>
      <c r="AR273" s="9">
        <v>3</v>
      </c>
      <c r="AS273" s="9" t="s">
        <v>273</v>
      </c>
      <c r="AT273" s="9" t="s">
        <v>274</v>
      </c>
      <c r="AU273" s="9" t="s">
        <v>274</v>
      </c>
      <c r="AV273" s="9">
        <v>2.9</v>
      </c>
      <c r="AW273" s="9">
        <v>8.1</v>
      </c>
      <c r="AX273" s="9">
        <v>0.6</v>
      </c>
      <c r="AY273" s="9">
        <v>2.6</v>
      </c>
      <c r="AZ273" s="9">
        <v>0.5</v>
      </c>
      <c r="BA273" s="9">
        <v>0.1</v>
      </c>
      <c r="BB273" s="9">
        <v>0.5</v>
      </c>
      <c r="BC273" s="9" t="s">
        <v>274</v>
      </c>
      <c r="BD273" s="9">
        <v>0.3</v>
      </c>
      <c r="BE273" s="9" t="s">
        <v>274</v>
      </c>
      <c r="BF273" s="9">
        <v>0.2</v>
      </c>
      <c r="BG273" s="9" t="s">
        <v>274</v>
      </c>
      <c r="BH273" s="9">
        <v>0.2</v>
      </c>
      <c r="BI273" s="9" t="s">
        <v>274</v>
      </c>
      <c r="BJ273" s="9">
        <v>4</v>
      </c>
      <c r="BK273" s="9" t="s">
        <v>312</v>
      </c>
      <c r="BL273" s="9" t="s">
        <v>310</v>
      </c>
      <c r="BM273" s="9">
        <v>24300</v>
      </c>
      <c r="BN273" s="9">
        <v>148</v>
      </c>
      <c r="BO273" s="9">
        <v>629</v>
      </c>
      <c r="BP273" s="9">
        <v>0.8</v>
      </c>
      <c r="BQ273" s="9">
        <v>986</v>
      </c>
      <c r="BR273" s="9" t="s">
        <v>273</v>
      </c>
      <c r="BS273" s="9" t="s">
        <v>273</v>
      </c>
      <c r="BT273" s="9" t="s">
        <v>273</v>
      </c>
      <c r="BU273" s="9" t="s">
        <v>273</v>
      </c>
    </row>
    <row r="274" spans="1:73" x14ac:dyDescent="0.3">
      <c r="A274" s="15">
        <v>42</v>
      </c>
      <c r="B274" s="10">
        <v>687291</v>
      </c>
      <c r="C274" s="10">
        <v>846437</v>
      </c>
      <c r="D274" s="10">
        <v>362</v>
      </c>
      <c r="E274" s="8">
        <v>0.5</v>
      </c>
      <c r="F274" s="8" t="s">
        <v>355</v>
      </c>
      <c r="G274" s="9">
        <v>1.6</v>
      </c>
      <c r="H274" s="9">
        <v>41</v>
      </c>
      <c r="I274" s="9" t="s">
        <v>273</v>
      </c>
      <c r="J274" s="9">
        <v>50</v>
      </c>
      <c r="K274" s="9">
        <v>36</v>
      </c>
      <c r="L274" s="9">
        <v>17</v>
      </c>
      <c r="M274" s="9">
        <v>21000</v>
      </c>
      <c r="N274" s="9">
        <v>323</v>
      </c>
      <c r="O274" s="9">
        <v>178</v>
      </c>
      <c r="P274" s="9">
        <v>45</v>
      </c>
      <c r="Q274" s="9" t="s">
        <v>273</v>
      </c>
      <c r="R274" s="9" t="s">
        <v>308</v>
      </c>
      <c r="S274" s="9" t="s">
        <v>273</v>
      </c>
      <c r="T274" s="9">
        <v>0.2</v>
      </c>
      <c r="U274" s="9" t="s">
        <v>273</v>
      </c>
      <c r="V274" s="9" t="s">
        <v>273</v>
      </c>
      <c r="W274" s="9" t="s">
        <v>277</v>
      </c>
      <c r="X274" s="9" t="s">
        <v>275</v>
      </c>
      <c r="Y274" s="9" t="s">
        <v>273</v>
      </c>
      <c r="Z274" s="9" t="s">
        <v>274</v>
      </c>
      <c r="AA274" s="9">
        <v>0.2</v>
      </c>
      <c r="AB274" s="9">
        <v>165</v>
      </c>
      <c r="AC274" s="9">
        <v>38</v>
      </c>
      <c r="AD274" s="9">
        <v>9</v>
      </c>
      <c r="AE274" s="9">
        <v>540</v>
      </c>
      <c r="AF274" s="9">
        <v>3</v>
      </c>
      <c r="AG274" s="9" t="s">
        <v>273</v>
      </c>
      <c r="AH274" s="9" t="s">
        <v>279</v>
      </c>
      <c r="AI274" s="9" t="s">
        <v>314</v>
      </c>
      <c r="AJ274" s="9">
        <v>0.5</v>
      </c>
      <c r="AK274" s="9" t="s">
        <v>274</v>
      </c>
      <c r="AL274" s="9" t="s">
        <v>309</v>
      </c>
      <c r="AM274" s="9">
        <v>1.6</v>
      </c>
      <c r="AN274" s="9" t="s">
        <v>309</v>
      </c>
      <c r="AO274" s="9" t="s">
        <v>310</v>
      </c>
      <c r="AP274" s="9" t="s">
        <v>311</v>
      </c>
      <c r="AQ274" s="9">
        <v>4.9000000000000004</v>
      </c>
      <c r="AR274" s="9" t="s">
        <v>273</v>
      </c>
      <c r="AS274" s="9" t="s">
        <v>273</v>
      </c>
      <c r="AT274" s="9" t="s">
        <v>274</v>
      </c>
      <c r="AU274" s="9" t="s">
        <v>274</v>
      </c>
      <c r="AV274" s="9">
        <v>7</v>
      </c>
      <c r="AW274" s="9">
        <v>16</v>
      </c>
      <c r="AX274" s="9">
        <v>1.5</v>
      </c>
      <c r="AY274" s="9">
        <v>6</v>
      </c>
      <c r="AZ274" s="9">
        <v>1</v>
      </c>
      <c r="BA274" s="9">
        <v>0.3</v>
      </c>
      <c r="BB274" s="9">
        <v>1</v>
      </c>
      <c r="BC274" s="9">
        <v>0.1</v>
      </c>
      <c r="BD274" s="9">
        <v>0.8</v>
      </c>
      <c r="BE274" s="9">
        <v>0.2</v>
      </c>
      <c r="BF274" s="9">
        <v>0.5</v>
      </c>
      <c r="BG274" s="9" t="s">
        <v>274</v>
      </c>
      <c r="BH274" s="9">
        <v>0.5</v>
      </c>
      <c r="BI274" s="9" t="s">
        <v>274</v>
      </c>
      <c r="BJ274" s="9">
        <v>2</v>
      </c>
      <c r="BK274" s="9" t="s">
        <v>312</v>
      </c>
      <c r="BL274" s="9" t="s">
        <v>310</v>
      </c>
      <c r="BM274" s="9">
        <v>12300</v>
      </c>
      <c r="BN274" s="9">
        <v>128</v>
      </c>
      <c r="BO274" s="9">
        <v>231</v>
      </c>
      <c r="BP274" s="9">
        <v>0.2</v>
      </c>
      <c r="BQ274" s="9">
        <v>582</v>
      </c>
      <c r="BR274" s="9" t="s">
        <v>273</v>
      </c>
      <c r="BS274" s="9" t="s">
        <v>273</v>
      </c>
      <c r="BT274" s="9" t="s">
        <v>273</v>
      </c>
      <c r="BU274" s="9" t="s">
        <v>273</v>
      </c>
    </row>
    <row r="275" spans="1:73" x14ac:dyDescent="0.3">
      <c r="A275" s="15">
        <v>43</v>
      </c>
      <c r="B275" s="10">
        <v>687341</v>
      </c>
      <c r="C275" s="10">
        <v>846437</v>
      </c>
      <c r="D275" s="10">
        <v>360</v>
      </c>
      <c r="E275" s="8">
        <v>0.5</v>
      </c>
      <c r="F275" s="8" t="s">
        <v>356</v>
      </c>
      <c r="G275" s="9">
        <v>1.4</v>
      </c>
      <c r="H275" s="9">
        <v>25</v>
      </c>
      <c r="I275" s="9" t="s">
        <v>273</v>
      </c>
      <c r="J275" s="9">
        <v>6</v>
      </c>
      <c r="K275" s="9">
        <v>15</v>
      </c>
      <c r="L275" s="9" t="s">
        <v>308</v>
      </c>
      <c r="M275" s="9">
        <v>4000</v>
      </c>
      <c r="N275" s="9">
        <v>108</v>
      </c>
      <c r="O275" s="9">
        <v>358</v>
      </c>
      <c r="P275" s="9">
        <v>41</v>
      </c>
      <c r="Q275" s="9" t="s">
        <v>273</v>
      </c>
      <c r="R275" s="9" t="s">
        <v>308</v>
      </c>
      <c r="S275" s="9" t="s">
        <v>273</v>
      </c>
      <c r="T275" s="9" t="s">
        <v>274</v>
      </c>
      <c r="U275" s="9" t="s">
        <v>273</v>
      </c>
      <c r="V275" s="9" t="s">
        <v>273</v>
      </c>
      <c r="W275" s="9">
        <v>0.01</v>
      </c>
      <c r="X275" s="9" t="s">
        <v>275</v>
      </c>
      <c r="Y275" s="9" t="s">
        <v>273</v>
      </c>
      <c r="Z275" s="9" t="s">
        <v>274</v>
      </c>
      <c r="AA275" s="9">
        <v>0.2</v>
      </c>
      <c r="AB275" s="9">
        <v>37</v>
      </c>
      <c r="AC275" s="9">
        <v>23</v>
      </c>
      <c r="AD275" s="9">
        <v>28</v>
      </c>
      <c r="AE275" s="9">
        <v>120</v>
      </c>
      <c r="AF275" s="9">
        <v>6</v>
      </c>
      <c r="AG275" s="9" t="s">
        <v>273</v>
      </c>
      <c r="AH275" s="9" t="s">
        <v>279</v>
      </c>
      <c r="AI275" s="9" t="s">
        <v>314</v>
      </c>
      <c r="AJ275" s="9">
        <v>0.4</v>
      </c>
      <c r="AK275" s="9" t="s">
        <v>274</v>
      </c>
      <c r="AL275" s="9" t="s">
        <v>309</v>
      </c>
      <c r="AM275" s="9">
        <v>1</v>
      </c>
      <c r="AN275" s="9" t="s">
        <v>309</v>
      </c>
      <c r="AO275" s="9" t="s">
        <v>310</v>
      </c>
      <c r="AP275" s="9" t="s">
        <v>311</v>
      </c>
      <c r="AQ275" s="9">
        <v>15.3</v>
      </c>
      <c r="AR275" s="9" t="s">
        <v>273</v>
      </c>
      <c r="AS275" s="9" t="s">
        <v>273</v>
      </c>
      <c r="AT275" s="9" t="s">
        <v>274</v>
      </c>
      <c r="AU275" s="9" t="s">
        <v>274</v>
      </c>
      <c r="AV275" s="9">
        <v>15</v>
      </c>
      <c r="AW275" s="9">
        <v>21.7</v>
      </c>
      <c r="AX275" s="9">
        <v>3.7</v>
      </c>
      <c r="AY275" s="9">
        <v>14.5</v>
      </c>
      <c r="AZ275" s="9">
        <v>2.6</v>
      </c>
      <c r="BA275" s="9">
        <v>0.6</v>
      </c>
      <c r="BB275" s="9">
        <v>2.8</v>
      </c>
      <c r="BC275" s="9">
        <v>0.4</v>
      </c>
      <c r="BD275" s="9">
        <v>2.1</v>
      </c>
      <c r="BE275" s="9">
        <v>0.5</v>
      </c>
      <c r="BF275" s="9">
        <v>1.3</v>
      </c>
      <c r="BG275" s="9">
        <v>0.2</v>
      </c>
      <c r="BH275" s="9">
        <v>1.1000000000000001</v>
      </c>
      <c r="BI275" s="9">
        <v>0.2</v>
      </c>
      <c r="BJ275" s="9">
        <v>6</v>
      </c>
      <c r="BK275" s="9" t="s">
        <v>312</v>
      </c>
      <c r="BL275" s="9" t="s">
        <v>310</v>
      </c>
      <c r="BM275" s="9">
        <v>3160</v>
      </c>
      <c r="BN275" s="9">
        <v>96</v>
      </c>
      <c r="BO275" s="9">
        <v>196</v>
      </c>
      <c r="BP275" s="9">
        <v>0.5</v>
      </c>
      <c r="BQ275" s="9">
        <v>484</v>
      </c>
      <c r="BR275" s="9" t="s">
        <v>273</v>
      </c>
      <c r="BS275" s="9" t="s">
        <v>273</v>
      </c>
      <c r="BT275" s="9" t="s">
        <v>273</v>
      </c>
      <c r="BU275" s="9" t="s">
        <v>273</v>
      </c>
    </row>
    <row r="276" spans="1:73" x14ac:dyDescent="0.3">
      <c r="A276" s="15">
        <v>44</v>
      </c>
      <c r="B276" s="10">
        <v>687391</v>
      </c>
      <c r="C276" s="10">
        <v>846437</v>
      </c>
      <c r="D276" s="10">
        <v>364</v>
      </c>
      <c r="E276" s="8">
        <v>0.5</v>
      </c>
      <c r="F276" s="8" t="s">
        <v>357</v>
      </c>
      <c r="G276" s="9">
        <v>5.6</v>
      </c>
      <c r="H276" s="9">
        <v>34</v>
      </c>
      <c r="I276" s="9">
        <v>2</v>
      </c>
      <c r="J276" s="9">
        <v>18</v>
      </c>
      <c r="K276" s="9">
        <v>15</v>
      </c>
      <c r="L276" s="9" t="s">
        <v>308</v>
      </c>
      <c r="M276" s="9">
        <v>5000</v>
      </c>
      <c r="N276" s="9">
        <v>98</v>
      </c>
      <c r="O276" s="9">
        <v>181</v>
      </c>
      <c r="P276" s="9">
        <v>21</v>
      </c>
      <c r="Q276" s="9" t="s">
        <v>273</v>
      </c>
      <c r="R276" s="9" t="s">
        <v>308</v>
      </c>
      <c r="S276" s="9" t="s">
        <v>273</v>
      </c>
      <c r="T276" s="9">
        <v>0.1</v>
      </c>
      <c r="U276" s="9" t="s">
        <v>273</v>
      </c>
      <c r="V276" s="9" t="s">
        <v>273</v>
      </c>
      <c r="W276" s="9" t="s">
        <v>277</v>
      </c>
      <c r="X276" s="9" t="s">
        <v>275</v>
      </c>
      <c r="Y276" s="9" t="s">
        <v>273</v>
      </c>
      <c r="Z276" s="9">
        <v>0.3</v>
      </c>
      <c r="AA276" s="9">
        <v>0.7</v>
      </c>
      <c r="AB276" s="9">
        <v>186</v>
      </c>
      <c r="AC276" s="9">
        <v>41</v>
      </c>
      <c r="AD276" s="9">
        <v>12</v>
      </c>
      <c r="AE276" s="9">
        <v>130</v>
      </c>
      <c r="AF276" s="9">
        <v>5</v>
      </c>
      <c r="AG276" s="9">
        <v>1</v>
      </c>
      <c r="AH276" s="9" t="s">
        <v>279</v>
      </c>
      <c r="AI276" s="9" t="s">
        <v>314</v>
      </c>
      <c r="AJ276" s="9">
        <v>0.5</v>
      </c>
      <c r="AK276" s="9" t="s">
        <v>274</v>
      </c>
      <c r="AL276" s="9" t="s">
        <v>309</v>
      </c>
      <c r="AM276" s="9">
        <v>1.4</v>
      </c>
      <c r="AN276" s="9" t="s">
        <v>309</v>
      </c>
      <c r="AO276" s="9" t="s">
        <v>310</v>
      </c>
      <c r="AP276" s="9" t="s">
        <v>311</v>
      </c>
      <c r="AQ276" s="9">
        <v>7.5</v>
      </c>
      <c r="AR276" s="9">
        <v>3</v>
      </c>
      <c r="AS276" s="9" t="s">
        <v>273</v>
      </c>
      <c r="AT276" s="9" t="s">
        <v>274</v>
      </c>
      <c r="AU276" s="9" t="s">
        <v>274</v>
      </c>
      <c r="AV276" s="9">
        <v>9.1999999999999993</v>
      </c>
      <c r="AW276" s="9">
        <v>24.7</v>
      </c>
      <c r="AX276" s="9">
        <v>2.1</v>
      </c>
      <c r="AY276" s="9">
        <v>8.3000000000000007</v>
      </c>
      <c r="AZ276" s="9">
        <v>1.5</v>
      </c>
      <c r="BA276" s="9">
        <v>0.3</v>
      </c>
      <c r="BB276" s="9">
        <v>1.3</v>
      </c>
      <c r="BC276" s="9">
        <v>0.2</v>
      </c>
      <c r="BD276" s="9">
        <v>1.1000000000000001</v>
      </c>
      <c r="BE276" s="9">
        <v>0.2</v>
      </c>
      <c r="BF276" s="9">
        <v>0.7</v>
      </c>
      <c r="BG276" s="9">
        <v>0.1</v>
      </c>
      <c r="BH276" s="9">
        <v>0.7</v>
      </c>
      <c r="BI276" s="9">
        <v>0.1</v>
      </c>
      <c r="BJ276" s="9">
        <v>4</v>
      </c>
      <c r="BK276" s="9" t="s">
        <v>312</v>
      </c>
      <c r="BL276" s="9" t="s">
        <v>310</v>
      </c>
      <c r="BM276" s="9">
        <v>11700</v>
      </c>
      <c r="BN276" s="9">
        <v>119</v>
      </c>
      <c r="BO276" s="9">
        <v>218</v>
      </c>
      <c r="BP276" s="9">
        <v>0.6</v>
      </c>
      <c r="BQ276" s="9">
        <v>352</v>
      </c>
      <c r="BR276" s="9" t="s">
        <v>273</v>
      </c>
      <c r="BS276" s="9" t="s">
        <v>273</v>
      </c>
      <c r="BT276" s="9" t="s">
        <v>273</v>
      </c>
      <c r="BU276" s="9" t="s">
        <v>273</v>
      </c>
    </row>
    <row r="277" spans="1:73" x14ac:dyDescent="0.3">
      <c r="A277" s="15">
        <v>45</v>
      </c>
      <c r="B277" s="10">
        <v>687442</v>
      </c>
      <c r="C277" s="10">
        <v>846438</v>
      </c>
      <c r="D277" s="10">
        <v>368</v>
      </c>
      <c r="E277" s="8">
        <v>0.5</v>
      </c>
      <c r="F277" s="8" t="s">
        <v>358</v>
      </c>
      <c r="G277" s="9">
        <v>0.8</v>
      </c>
      <c r="H277" s="9">
        <v>79</v>
      </c>
      <c r="I277" s="9" t="s">
        <v>273</v>
      </c>
      <c r="J277" s="9" t="s">
        <v>308</v>
      </c>
      <c r="K277" s="9">
        <v>12</v>
      </c>
      <c r="L277" s="9" t="s">
        <v>308</v>
      </c>
      <c r="M277" s="9" t="s">
        <v>331</v>
      </c>
      <c r="N277" s="9">
        <v>149</v>
      </c>
      <c r="O277" s="9">
        <v>325</v>
      </c>
      <c r="P277" s="9">
        <v>135</v>
      </c>
      <c r="Q277" s="9" t="s">
        <v>273</v>
      </c>
      <c r="R277" s="9" t="s">
        <v>308</v>
      </c>
      <c r="S277" s="9">
        <v>2</v>
      </c>
      <c r="T277" s="9">
        <v>0.2</v>
      </c>
      <c r="U277" s="9" t="s">
        <v>273</v>
      </c>
      <c r="V277" s="9" t="s">
        <v>273</v>
      </c>
      <c r="W277" s="9" t="s">
        <v>277</v>
      </c>
      <c r="X277" s="9">
        <v>0.13</v>
      </c>
      <c r="Y277" s="9" t="s">
        <v>273</v>
      </c>
      <c r="Z277" s="9" t="s">
        <v>274</v>
      </c>
      <c r="AA277" s="9">
        <v>0.1</v>
      </c>
      <c r="AB277" s="9">
        <v>77</v>
      </c>
      <c r="AC277" s="9">
        <v>14</v>
      </c>
      <c r="AD277" s="9">
        <v>9</v>
      </c>
      <c r="AE277" s="9">
        <v>30</v>
      </c>
      <c r="AF277" s="9" t="s">
        <v>273</v>
      </c>
      <c r="AG277" s="9" t="s">
        <v>273</v>
      </c>
      <c r="AH277" s="9" t="s">
        <v>279</v>
      </c>
      <c r="AI277" s="9" t="s">
        <v>314</v>
      </c>
      <c r="AJ277" s="9" t="s">
        <v>314</v>
      </c>
      <c r="AK277" s="9" t="s">
        <v>274</v>
      </c>
      <c r="AL277" s="9" t="s">
        <v>309</v>
      </c>
      <c r="AM277" s="9">
        <v>0.4</v>
      </c>
      <c r="AN277" s="9" t="s">
        <v>309</v>
      </c>
      <c r="AO277" s="9" t="s">
        <v>310</v>
      </c>
      <c r="AP277" s="9" t="s">
        <v>311</v>
      </c>
      <c r="AQ277" s="9">
        <v>0.9</v>
      </c>
      <c r="AR277" s="9" t="s">
        <v>273</v>
      </c>
      <c r="AS277" s="9" t="s">
        <v>273</v>
      </c>
      <c r="AT277" s="9" t="s">
        <v>274</v>
      </c>
      <c r="AU277" s="9" t="s">
        <v>274</v>
      </c>
      <c r="AV277" s="9">
        <v>1.4</v>
      </c>
      <c r="AW277" s="9">
        <v>2.2000000000000002</v>
      </c>
      <c r="AX277" s="9">
        <v>0.3</v>
      </c>
      <c r="AY277" s="9">
        <v>1.2</v>
      </c>
      <c r="AZ277" s="9">
        <v>0.2</v>
      </c>
      <c r="BA277" s="9" t="s">
        <v>274</v>
      </c>
      <c r="BB277" s="9">
        <v>0.1</v>
      </c>
      <c r="BC277" s="9" t="s">
        <v>274</v>
      </c>
      <c r="BD277" s="9">
        <v>0.1</v>
      </c>
      <c r="BE277" s="9" t="s">
        <v>274</v>
      </c>
      <c r="BF277" s="9" t="s">
        <v>274</v>
      </c>
      <c r="BG277" s="9" t="s">
        <v>274</v>
      </c>
      <c r="BH277" s="9" t="s">
        <v>274</v>
      </c>
      <c r="BI277" s="9" t="s">
        <v>274</v>
      </c>
      <c r="BJ277" s="9" t="s">
        <v>312</v>
      </c>
      <c r="BK277" s="9" t="s">
        <v>312</v>
      </c>
      <c r="BL277" s="9" t="s">
        <v>310</v>
      </c>
      <c r="BM277" s="9">
        <v>8520</v>
      </c>
      <c r="BN277" s="9">
        <v>95</v>
      </c>
      <c r="BO277" s="9">
        <v>455</v>
      </c>
      <c r="BP277" s="9">
        <v>0.1</v>
      </c>
      <c r="BQ277" s="9">
        <v>254</v>
      </c>
      <c r="BR277" s="9" t="s">
        <v>273</v>
      </c>
      <c r="BS277" s="9" t="s">
        <v>273</v>
      </c>
      <c r="BT277" s="9" t="s">
        <v>273</v>
      </c>
      <c r="BU277" s="9" t="s">
        <v>273</v>
      </c>
    </row>
    <row r="278" spans="1:73" x14ac:dyDescent="0.3">
      <c r="A278" s="15">
        <v>46</v>
      </c>
      <c r="B278" s="18">
        <v>687492</v>
      </c>
      <c r="C278" s="18">
        <v>846438</v>
      </c>
      <c r="D278" s="18">
        <v>366</v>
      </c>
      <c r="E278" s="8">
        <v>0.5</v>
      </c>
      <c r="F278" s="8" t="s">
        <v>359</v>
      </c>
      <c r="G278" s="9">
        <v>10.199999999999999</v>
      </c>
      <c r="H278" s="9">
        <v>119</v>
      </c>
      <c r="I278" s="9">
        <v>8</v>
      </c>
      <c r="J278" s="9">
        <v>11</v>
      </c>
      <c r="K278" s="9">
        <v>36</v>
      </c>
      <c r="L278" s="9" t="s">
        <v>308</v>
      </c>
      <c r="M278" s="9" t="s">
        <v>331</v>
      </c>
      <c r="N278" s="9">
        <v>172</v>
      </c>
      <c r="O278" s="9">
        <v>152</v>
      </c>
      <c r="P278" s="9">
        <v>244</v>
      </c>
      <c r="Q278" s="9">
        <v>3</v>
      </c>
      <c r="R278" s="9">
        <v>5</v>
      </c>
      <c r="S278" s="9">
        <v>4</v>
      </c>
      <c r="T278" s="9">
        <v>2</v>
      </c>
      <c r="U278" s="9" t="s">
        <v>273</v>
      </c>
      <c r="V278" s="9" t="s">
        <v>273</v>
      </c>
      <c r="W278" s="9" t="s">
        <v>277</v>
      </c>
      <c r="X278" s="9" t="s">
        <v>275</v>
      </c>
      <c r="Y278" s="9" t="s">
        <v>273</v>
      </c>
      <c r="Z278" s="9">
        <v>1.1000000000000001</v>
      </c>
      <c r="AA278" s="9">
        <v>0.3</v>
      </c>
      <c r="AB278" s="9">
        <v>334</v>
      </c>
      <c r="AC278" s="9">
        <v>55</v>
      </c>
      <c r="AD278" s="9">
        <v>42</v>
      </c>
      <c r="AE278" s="9">
        <v>70</v>
      </c>
      <c r="AF278" s="9">
        <v>2</v>
      </c>
      <c r="AG278" s="9">
        <v>3</v>
      </c>
      <c r="AH278" s="9">
        <v>0.6</v>
      </c>
      <c r="AI278" s="9" t="s">
        <v>314</v>
      </c>
      <c r="AJ278" s="9">
        <v>0.4</v>
      </c>
      <c r="AK278" s="9" t="s">
        <v>274</v>
      </c>
      <c r="AL278" s="9" t="s">
        <v>309</v>
      </c>
      <c r="AM278" s="9">
        <v>0.9</v>
      </c>
      <c r="AN278" s="9" t="s">
        <v>309</v>
      </c>
      <c r="AO278" s="9">
        <v>200</v>
      </c>
      <c r="AP278" s="9" t="s">
        <v>311</v>
      </c>
      <c r="AQ278" s="9">
        <v>5.6</v>
      </c>
      <c r="AR278" s="9">
        <v>3</v>
      </c>
      <c r="AS278" s="9" t="s">
        <v>273</v>
      </c>
      <c r="AT278" s="9" t="s">
        <v>274</v>
      </c>
      <c r="AU278" s="9" t="s">
        <v>274</v>
      </c>
      <c r="AV278" s="9">
        <v>7.2</v>
      </c>
      <c r="AW278" s="9">
        <v>17.8</v>
      </c>
      <c r="AX278" s="9">
        <v>1.8</v>
      </c>
      <c r="AY278" s="9">
        <v>6.9</v>
      </c>
      <c r="AZ278" s="9">
        <v>1.3</v>
      </c>
      <c r="BA278" s="9">
        <v>0.2</v>
      </c>
      <c r="BB278" s="9">
        <v>1.2</v>
      </c>
      <c r="BC278" s="9">
        <v>0.2</v>
      </c>
      <c r="BD278" s="9">
        <v>1.1000000000000001</v>
      </c>
      <c r="BE278" s="9">
        <v>0.2</v>
      </c>
      <c r="BF278" s="9">
        <v>0.7</v>
      </c>
      <c r="BG278" s="9" t="s">
        <v>274</v>
      </c>
      <c r="BH278" s="9">
        <v>0.6</v>
      </c>
      <c r="BI278" s="9">
        <v>0.1</v>
      </c>
      <c r="BJ278" s="9">
        <v>3</v>
      </c>
      <c r="BK278" s="9" t="s">
        <v>312</v>
      </c>
      <c r="BL278" s="9" t="s">
        <v>310</v>
      </c>
      <c r="BM278" s="9">
        <v>29400</v>
      </c>
      <c r="BN278" s="9">
        <v>85</v>
      </c>
      <c r="BO278" s="9">
        <v>669</v>
      </c>
      <c r="BP278" s="9">
        <v>0.3</v>
      </c>
      <c r="BQ278" s="9">
        <v>547</v>
      </c>
      <c r="BR278" s="9" t="s">
        <v>273</v>
      </c>
      <c r="BS278" s="9" t="s">
        <v>273</v>
      </c>
      <c r="BT278" s="9" t="s">
        <v>273</v>
      </c>
      <c r="BU278" s="9" t="s">
        <v>273</v>
      </c>
    </row>
    <row r="279" spans="1:73" x14ac:dyDescent="0.3">
      <c r="A279" s="15">
        <v>47</v>
      </c>
      <c r="B279" s="18">
        <v>687492</v>
      </c>
      <c r="C279" s="18">
        <v>846438</v>
      </c>
      <c r="D279" s="18">
        <v>366</v>
      </c>
      <c r="E279" s="8">
        <v>0.5</v>
      </c>
      <c r="F279" s="8" t="s">
        <v>360</v>
      </c>
      <c r="G279" s="9">
        <v>11.2</v>
      </c>
      <c r="H279" s="9">
        <v>120</v>
      </c>
      <c r="I279" s="9">
        <v>8</v>
      </c>
      <c r="J279" s="9">
        <v>11</v>
      </c>
      <c r="K279" s="9">
        <v>36</v>
      </c>
      <c r="L279" s="9" t="s">
        <v>308</v>
      </c>
      <c r="M279" s="9">
        <v>4000</v>
      </c>
      <c r="N279" s="9">
        <v>162</v>
      </c>
      <c r="O279" s="9">
        <v>156</v>
      </c>
      <c r="P279" s="9">
        <v>254</v>
      </c>
      <c r="Q279" s="9">
        <v>3</v>
      </c>
      <c r="R279" s="9" t="s">
        <v>308</v>
      </c>
      <c r="S279" s="9">
        <v>4</v>
      </c>
      <c r="T279" s="9">
        <v>2.2999999999999998</v>
      </c>
      <c r="U279" s="9" t="s">
        <v>273</v>
      </c>
      <c r="V279" s="9" t="s">
        <v>273</v>
      </c>
      <c r="W279" s="9" t="s">
        <v>277</v>
      </c>
      <c r="X279" s="9">
        <v>0.06</v>
      </c>
      <c r="Y279" s="9" t="s">
        <v>273</v>
      </c>
      <c r="Z279" s="9">
        <v>1.2</v>
      </c>
      <c r="AA279" s="9">
        <v>0.2</v>
      </c>
      <c r="AB279" s="9">
        <v>392</v>
      </c>
      <c r="AC279" s="9">
        <v>58</v>
      </c>
      <c r="AD279" s="9">
        <v>38</v>
      </c>
      <c r="AE279" s="9">
        <v>60</v>
      </c>
      <c r="AF279" s="9">
        <v>2</v>
      </c>
      <c r="AG279" s="9">
        <v>4</v>
      </c>
      <c r="AH279" s="9">
        <v>0.7</v>
      </c>
      <c r="AI279" s="9" t="s">
        <v>314</v>
      </c>
      <c r="AJ279" s="9">
        <v>0.4</v>
      </c>
      <c r="AK279" s="9" t="s">
        <v>274</v>
      </c>
      <c r="AL279" s="9" t="s">
        <v>309</v>
      </c>
      <c r="AM279" s="9">
        <v>1</v>
      </c>
      <c r="AN279" s="9" t="s">
        <v>309</v>
      </c>
      <c r="AO279" s="9">
        <v>200</v>
      </c>
      <c r="AP279" s="9" t="s">
        <v>311</v>
      </c>
      <c r="AQ279" s="9">
        <v>5.9</v>
      </c>
      <c r="AR279" s="9">
        <v>4</v>
      </c>
      <c r="AS279" s="9" t="s">
        <v>273</v>
      </c>
      <c r="AT279" s="9" t="s">
        <v>274</v>
      </c>
      <c r="AU279" s="9" t="s">
        <v>274</v>
      </c>
      <c r="AV279" s="9">
        <v>7.6</v>
      </c>
      <c r="AW279" s="9">
        <v>17.100000000000001</v>
      </c>
      <c r="AX279" s="9">
        <v>1.8</v>
      </c>
      <c r="AY279" s="9">
        <v>7.2</v>
      </c>
      <c r="AZ279" s="9">
        <v>1.4</v>
      </c>
      <c r="BA279" s="9">
        <v>0.3</v>
      </c>
      <c r="BB279" s="9">
        <v>1.4</v>
      </c>
      <c r="BC279" s="9">
        <v>0.2</v>
      </c>
      <c r="BD279" s="9">
        <v>1</v>
      </c>
      <c r="BE279" s="9">
        <v>0.2</v>
      </c>
      <c r="BF279" s="9">
        <v>0.6</v>
      </c>
      <c r="BG279" s="9">
        <v>0.1</v>
      </c>
      <c r="BH279" s="9">
        <v>0.7</v>
      </c>
      <c r="BI279" s="9">
        <v>0.1</v>
      </c>
      <c r="BJ279" s="9">
        <v>3</v>
      </c>
      <c r="BK279" s="9" t="s">
        <v>312</v>
      </c>
      <c r="BL279" s="9" t="s">
        <v>310</v>
      </c>
      <c r="BM279" s="9">
        <v>34300</v>
      </c>
      <c r="BN279" s="9">
        <v>90</v>
      </c>
      <c r="BO279" s="9">
        <v>665</v>
      </c>
      <c r="BP279" s="9">
        <v>0.9</v>
      </c>
      <c r="BQ279" s="9">
        <v>583</v>
      </c>
      <c r="BR279" s="9" t="s">
        <v>273</v>
      </c>
      <c r="BS279" s="9" t="s">
        <v>273</v>
      </c>
      <c r="BT279" s="9" t="s">
        <v>273</v>
      </c>
      <c r="BU279" s="9" t="s">
        <v>273</v>
      </c>
    </row>
    <row r="280" spans="1:73" x14ac:dyDescent="0.3">
      <c r="A280" s="15">
        <v>48</v>
      </c>
      <c r="B280" s="10">
        <v>686496</v>
      </c>
      <c r="C280" s="10">
        <v>846632</v>
      </c>
      <c r="D280" s="10">
        <v>374</v>
      </c>
      <c r="E280" s="8">
        <v>0.5</v>
      </c>
      <c r="F280" s="8" t="s">
        <v>361</v>
      </c>
      <c r="G280" s="9" t="s">
        <v>279</v>
      </c>
      <c r="H280" s="9">
        <v>8</v>
      </c>
      <c r="I280" s="9" t="s">
        <v>273</v>
      </c>
      <c r="J280" s="9">
        <v>6</v>
      </c>
      <c r="K280" s="9">
        <v>12</v>
      </c>
      <c r="L280" s="9" t="s">
        <v>308</v>
      </c>
      <c r="M280" s="9">
        <v>5000</v>
      </c>
      <c r="N280" s="9">
        <v>8</v>
      </c>
      <c r="O280" s="9">
        <v>79</v>
      </c>
      <c r="P280" s="9">
        <v>17</v>
      </c>
      <c r="Q280" s="9" t="s">
        <v>273</v>
      </c>
      <c r="R280" s="9" t="s">
        <v>308</v>
      </c>
      <c r="S280" s="9" t="s">
        <v>273</v>
      </c>
      <c r="T280" s="9" t="s">
        <v>274</v>
      </c>
      <c r="U280" s="9" t="s">
        <v>273</v>
      </c>
      <c r="V280" s="9" t="s">
        <v>273</v>
      </c>
      <c r="W280" s="9" t="s">
        <v>277</v>
      </c>
      <c r="X280" s="9" t="s">
        <v>275</v>
      </c>
      <c r="Y280" s="9" t="s">
        <v>273</v>
      </c>
      <c r="Z280" s="9" t="s">
        <v>274</v>
      </c>
      <c r="AA280" s="9">
        <v>0.2</v>
      </c>
      <c r="AB280" s="9">
        <v>71</v>
      </c>
      <c r="AC280" s="9">
        <v>14</v>
      </c>
      <c r="AD280" s="9">
        <v>26</v>
      </c>
      <c r="AE280" s="9">
        <v>40</v>
      </c>
      <c r="AF280" s="9">
        <v>3</v>
      </c>
      <c r="AG280" s="9" t="s">
        <v>273</v>
      </c>
      <c r="AH280" s="9" t="s">
        <v>279</v>
      </c>
      <c r="AI280" s="9" t="s">
        <v>314</v>
      </c>
      <c r="AJ280" s="9" t="s">
        <v>314</v>
      </c>
      <c r="AK280" s="9" t="s">
        <v>274</v>
      </c>
      <c r="AL280" s="9" t="s">
        <v>309</v>
      </c>
      <c r="AM280" s="9">
        <v>0.3</v>
      </c>
      <c r="AN280" s="9" t="s">
        <v>309</v>
      </c>
      <c r="AO280" s="9" t="s">
        <v>310</v>
      </c>
      <c r="AP280" s="9">
        <v>20</v>
      </c>
      <c r="AQ280" s="9">
        <v>1.8</v>
      </c>
      <c r="AR280" s="9" t="s">
        <v>273</v>
      </c>
      <c r="AS280" s="9" t="s">
        <v>273</v>
      </c>
      <c r="AT280" s="9" t="s">
        <v>274</v>
      </c>
      <c r="AU280" s="9" t="s">
        <v>274</v>
      </c>
      <c r="AV280" s="9">
        <v>3</v>
      </c>
      <c r="AW280" s="9">
        <v>6.6</v>
      </c>
      <c r="AX280" s="9">
        <v>0.6</v>
      </c>
      <c r="AY280" s="9">
        <v>2.5</v>
      </c>
      <c r="AZ280" s="9">
        <v>0.4</v>
      </c>
      <c r="BA280" s="9" t="s">
        <v>274</v>
      </c>
      <c r="BB280" s="9">
        <v>0.3</v>
      </c>
      <c r="BC280" s="9" t="s">
        <v>274</v>
      </c>
      <c r="BD280" s="9">
        <v>0.3</v>
      </c>
      <c r="BE280" s="9" t="s">
        <v>274</v>
      </c>
      <c r="BF280" s="9">
        <v>0.1</v>
      </c>
      <c r="BG280" s="9" t="s">
        <v>274</v>
      </c>
      <c r="BH280" s="9">
        <v>0.1</v>
      </c>
      <c r="BI280" s="9" t="s">
        <v>274</v>
      </c>
      <c r="BJ280" s="9" t="s">
        <v>312</v>
      </c>
      <c r="BK280" s="9" t="s">
        <v>312</v>
      </c>
      <c r="BL280" s="9" t="s">
        <v>310</v>
      </c>
      <c r="BM280" s="9">
        <v>1140</v>
      </c>
      <c r="BN280" s="9">
        <v>24</v>
      </c>
      <c r="BO280" s="9">
        <v>76</v>
      </c>
      <c r="BP280" s="9">
        <v>0.3</v>
      </c>
      <c r="BQ280" s="9">
        <v>145</v>
      </c>
      <c r="BR280" s="9" t="s">
        <v>273</v>
      </c>
      <c r="BS280" s="9" t="s">
        <v>273</v>
      </c>
      <c r="BT280" s="9" t="s">
        <v>273</v>
      </c>
      <c r="BU280" s="9" t="s">
        <v>273</v>
      </c>
    </row>
    <row r="281" spans="1:73" x14ac:dyDescent="0.3">
      <c r="A281" s="15">
        <v>49</v>
      </c>
      <c r="B281" s="10">
        <v>686547</v>
      </c>
      <c r="C281" s="10">
        <v>846633</v>
      </c>
      <c r="D281" s="10">
        <v>372</v>
      </c>
      <c r="E281" s="8">
        <v>0.5</v>
      </c>
      <c r="F281" s="8" t="s">
        <v>362</v>
      </c>
      <c r="G281" s="9">
        <v>2.9</v>
      </c>
      <c r="H281" s="9">
        <v>65</v>
      </c>
      <c r="I281" s="9">
        <v>2</v>
      </c>
      <c r="J281" s="9">
        <v>15</v>
      </c>
      <c r="K281" s="9">
        <v>33</v>
      </c>
      <c r="L281" s="9" t="s">
        <v>308</v>
      </c>
      <c r="M281" s="9">
        <v>5000</v>
      </c>
      <c r="N281" s="9">
        <v>212</v>
      </c>
      <c r="O281" s="9">
        <v>222</v>
      </c>
      <c r="P281" s="9">
        <v>79</v>
      </c>
      <c r="Q281" s="9">
        <v>2</v>
      </c>
      <c r="R281" s="9" t="s">
        <v>308</v>
      </c>
      <c r="S281" s="9">
        <v>2</v>
      </c>
      <c r="T281" s="9">
        <v>1.4</v>
      </c>
      <c r="U281" s="9" t="s">
        <v>273</v>
      </c>
      <c r="V281" s="9" t="s">
        <v>273</v>
      </c>
      <c r="W281" s="9">
        <v>0.01</v>
      </c>
      <c r="X281" s="9" t="s">
        <v>275</v>
      </c>
      <c r="Y281" s="9" t="s">
        <v>273</v>
      </c>
      <c r="Z281" s="9">
        <v>0.1</v>
      </c>
      <c r="AA281" s="9">
        <v>0.4</v>
      </c>
      <c r="AB281" s="9">
        <v>753</v>
      </c>
      <c r="AC281" s="9">
        <v>84</v>
      </c>
      <c r="AD281" s="9">
        <v>13</v>
      </c>
      <c r="AE281" s="9">
        <v>50</v>
      </c>
      <c r="AF281" s="9">
        <v>6</v>
      </c>
      <c r="AG281" s="9">
        <v>2</v>
      </c>
      <c r="AH281" s="9" t="s">
        <v>279</v>
      </c>
      <c r="AI281" s="9">
        <v>0.6</v>
      </c>
      <c r="AJ281" s="9">
        <v>0.7</v>
      </c>
      <c r="AK281" s="9" t="s">
        <v>274</v>
      </c>
      <c r="AL281" s="9" t="s">
        <v>309</v>
      </c>
      <c r="AM281" s="9">
        <v>1.8</v>
      </c>
      <c r="AN281" s="9" t="s">
        <v>309</v>
      </c>
      <c r="AO281" s="9" t="s">
        <v>310</v>
      </c>
      <c r="AP281" s="9" t="s">
        <v>311</v>
      </c>
      <c r="AQ281" s="9">
        <v>3.7</v>
      </c>
      <c r="AR281" s="9">
        <v>1</v>
      </c>
      <c r="AS281" s="9" t="s">
        <v>273</v>
      </c>
      <c r="AT281" s="9" t="s">
        <v>274</v>
      </c>
      <c r="AU281" s="9" t="s">
        <v>274</v>
      </c>
      <c r="AV281" s="9">
        <v>5.9</v>
      </c>
      <c r="AW281" s="9">
        <v>11.6</v>
      </c>
      <c r="AX281" s="9">
        <v>1.2</v>
      </c>
      <c r="AY281" s="9">
        <v>4.8</v>
      </c>
      <c r="AZ281" s="9">
        <v>0.9</v>
      </c>
      <c r="BA281" s="9">
        <v>0.2</v>
      </c>
      <c r="BB281" s="9">
        <v>0.8</v>
      </c>
      <c r="BC281" s="9">
        <v>0.1</v>
      </c>
      <c r="BD281" s="9">
        <v>0.6</v>
      </c>
      <c r="BE281" s="9">
        <v>0.1</v>
      </c>
      <c r="BF281" s="9">
        <v>0.3</v>
      </c>
      <c r="BG281" s="9" t="s">
        <v>274</v>
      </c>
      <c r="BH281" s="9">
        <v>0.3</v>
      </c>
      <c r="BI281" s="9" t="s">
        <v>274</v>
      </c>
      <c r="BJ281" s="9">
        <v>2</v>
      </c>
      <c r="BK281" s="9" t="s">
        <v>312</v>
      </c>
      <c r="BL281" s="9" t="s">
        <v>310</v>
      </c>
      <c r="BM281" s="9">
        <v>38100</v>
      </c>
      <c r="BN281" s="9">
        <v>98</v>
      </c>
      <c r="BO281" s="9">
        <v>509</v>
      </c>
      <c r="BP281" s="9">
        <v>0.6</v>
      </c>
      <c r="BQ281" s="9">
        <v>859</v>
      </c>
      <c r="BR281" s="9" t="s">
        <v>273</v>
      </c>
      <c r="BS281" s="9" t="s">
        <v>273</v>
      </c>
      <c r="BT281" s="9" t="s">
        <v>273</v>
      </c>
      <c r="BU281" s="9" t="s">
        <v>273</v>
      </c>
    </row>
    <row r="282" spans="1:73" x14ac:dyDescent="0.3">
      <c r="A282" s="15">
        <v>50</v>
      </c>
      <c r="B282" s="10">
        <v>686596</v>
      </c>
      <c r="C282" s="10">
        <v>846633</v>
      </c>
      <c r="D282" s="10">
        <v>370</v>
      </c>
      <c r="E282" s="8">
        <v>0.5</v>
      </c>
      <c r="F282" s="8" t="s">
        <v>363</v>
      </c>
      <c r="G282" s="9">
        <v>1.2</v>
      </c>
      <c r="H282" s="9">
        <v>24</v>
      </c>
      <c r="I282" s="9" t="s">
        <v>273</v>
      </c>
      <c r="J282" s="9">
        <v>10</v>
      </c>
      <c r="K282" s="9">
        <v>10</v>
      </c>
      <c r="L282" s="9" t="s">
        <v>308</v>
      </c>
      <c r="M282" s="9">
        <v>4000</v>
      </c>
      <c r="N282" s="9">
        <v>72</v>
      </c>
      <c r="O282" s="9">
        <v>117</v>
      </c>
      <c r="P282" s="9">
        <v>21</v>
      </c>
      <c r="Q282" s="9" t="s">
        <v>273</v>
      </c>
      <c r="R282" s="9" t="s">
        <v>308</v>
      </c>
      <c r="S282" s="9" t="s">
        <v>273</v>
      </c>
      <c r="T282" s="9">
        <v>0.2</v>
      </c>
      <c r="U282" s="9" t="s">
        <v>273</v>
      </c>
      <c r="V282" s="9" t="s">
        <v>273</v>
      </c>
      <c r="W282" s="9" t="s">
        <v>277</v>
      </c>
      <c r="X282" s="9">
        <v>0.09</v>
      </c>
      <c r="Y282" s="9" t="s">
        <v>273</v>
      </c>
      <c r="Z282" s="9" t="s">
        <v>274</v>
      </c>
      <c r="AA282" s="9">
        <v>0.3</v>
      </c>
      <c r="AB282" s="9">
        <v>252</v>
      </c>
      <c r="AC282" s="9">
        <v>36</v>
      </c>
      <c r="AD282" s="9">
        <v>8</v>
      </c>
      <c r="AE282" s="9">
        <v>80</v>
      </c>
      <c r="AF282" s="9">
        <v>4</v>
      </c>
      <c r="AG282" s="9" t="s">
        <v>273</v>
      </c>
      <c r="AH282" s="9" t="s">
        <v>279</v>
      </c>
      <c r="AI282" s="9" t="s">
        <v>314</v>
      </c>
      <c r="AJ282" s="9">
        <v>0.2</v>
      </c>
      <c r="AK282" s="9" t="s">
        <v>274</v>
      </c>
      <c r="AL282" s="9" t="s">
        <v>309</v>
      </c>
      <c r="AM282" s="9">
        <v>0.9</v>
      </c>
      <c r="AN282" s="9" t="s">
        <v>309</v>
      </c>
      <c r="AO282" s="9" t="s">
        <v>310</v>
      </c>
      <c r="AP282" s="9" t="s">
        <v>311</v>
      </c>
      <c r="AQ282" s="9">
        <v>2.5</v>
      </c>
      <c r="AR282" s="9" t="s">
        <v>273</v>
      </c>
      <c r="AS282" s="9" t="s">
        <v>273</v>
      </c>
      <c r="AT282" s="9" t="s">
        <v>274</v>
      </c>
      <c r="AU282" s="9" t="s">
        <v>274</v>
      </c>
      <c r="AV282" s="9">
        <v>3.7</v>
      </c>
      <c r="AW282" s="9">
        <v>7.5</v>
      </c>
      <c r="AX282" s="9">
        <v>0.7</v>
      </c>
      <c r="AY282" s="9">
        <v>2.7</v>
      </c>
      <c r="AZ282" s="9">
        <v>0.4</v>
      </c>
      <c r="BA282" s="9">
        <v>0.1</v>
      </c>
      <c r="BB282" s="9">
        <v>0.5</v>
      </c>
      <c r="BC282" s="9" t="s">
        <v>274</v>
      </c>
      <c r="BD282" s="9">
        <v>0.4</v>
      </c>
      <c r="BE282" s="9" t="s">
        <v>274</v>
      </c>
      <c r="BF282" s="9">
        <v>0.2</v>
      </c>
      <c r="BG282" s="9" t="s">
        <v>274</v>
      </c>
      <c r="BH282" s="9">
        <v>0.2</v>
      </c>
      <c r="BI282" s="9" t="s">
        <v>274</v>
      </c>
      <c r="BJ282" s="9">
        <v>2</v>
      </c>
      <c r="BK282" s="9" t="s">
        <v>312</v>
      </c>
      <c r="BL282" s="9" t="s">
        <v>310</v>
      </c>
      <c r="BM282" s="9">
        <v>11800</v>
      </c>
      <c r="BN282" s="9">
        <v>79</v>
      </c>
      <c r="BO282" s="9">
        <v>190</v>
      </c>
      <c r="BP282" s="9">
        <v>0.4</v>
      </c>
      <c r="BQ282" s="9">
        <v>281</v>
      </c>
      <c r="BR282" s="9" t="s">
        <v>273</v>
      </c>
      <c r="BS282" s="9" t="s">
        <v>273</v>
      </c>
      <c r="BT282" s="9" t="s">
        <v>273</v>
      </c>
      <c r="BU282" s="9" t="s">
        <v>273</v>
      </c>
    </row>
    <row r="283" spans="1:73" x14ac:dyDescent="0.3">
      <c r="A283" s="15">
        <v>51</v>
      </c>
      <c r="B283" s="10">
        <v>686646</v>
      </c>
      <c r="C283" s="10">
        <v>846633</v>
      </c>
      <c r="D283" s="10">
        <v>366</v>
      </c>
      <c r="E283" s="8">
        <v>0.5</v>
      </c>
      <c r="F283" s="8" t="s">
        <v>364</v>
      </c>
      <c r="G283" s="9">
        <v>14.7</v>
      </c>
      <c r="H283" s="9">
        <v>42</v>
      </c>
      <c r="I283" s="9">
        <v>8</v>
      </c>
      <c r="J283" s="9">
        <v>8</v>
      </c>
      <c r="K283" s="9">
        <v>21</v>
      </c>
      <c r="L283" s="9" t="s">
        <v>308</v>
      </c>
      <c r="M283" s="9">
        <v>4000</v>
      </c>
      <c r="N283" s="9">
        <v>113</v>
      </c>
      <c r="O283" s="9">
        <v>168</v>
      </c>
      <c r="P283" s="9">
        <v>67</v>
      </c>
      <c r="Q283" s="9">
        <v>4</v>
      </c>
      <c r="R283" s="9" t="s">
        <v>308</v>
      </c>
      <c r="S283" s="9">
        <v>1</v>
      </c>
      <c r="T283" s="9">
        <v>0.4</v>
      </c>
      <c r="U283" s="9" t="s">
        <v>273</v>
      </c>
      <c r="V283" s="9" t="s">
        <v>273</v>
      </c>
      <c r="W283" s="9">
        <v>0.01</v>
      </c>
      <c r="X283" s="9" t="s">
        <v>275</v>
      </c>
      <c r="Y283" s="9" t="s">
        <v>273</v>
      </c>
      <c r="Z283" s="9">
        <v>1.8</v>
      </c>
      <c r="AA283" s="9">
        <v>0.6</v>
      </c>
      <c r="AB283" s="9">
        <v>59</v>
      </c>
      <c r="AC283" s="9">
        <v>54</v>
      </c>
      <c r="AD283" s="9">
        <v>12</v>
      </c>
      <c r="AE283" s="9">
        <v>40</v>
      </c>
      <c r="AF283" s="9">
        <v>5</v>
      </c>
      <c r="AG283" s="9">
        <v>4</v>
      </c>
      <c r="AH283" s="9">
        <v>0.8</v>
      </c>
      <c r="AI283" s="9" t="s">
        <v>314</v>
      </c>
      <c r="AJ283" s="9">
        <v>0.2</v>
      </c>
      <c r="AK283" s="9" t="s">
        <v>274</v>
      </c>
      <c r="AL283" s="9" t="s">
        <v>309</v>
      </c>
      <c r="AM283" s="9">
        <v>0.9</v>
      </c>
      <c r="AN283" s="9" t="s">
        <v>309</v>
      </c>
      <c r="AO283" s="9">
        <v>300</v>
      </c>
      <c r="AP283" s="9">
        <v>50</v>
      </c>
      <c r="AQ283" s="9">
        <v>10.4</v>
      </c>
      <c r="AR283" s="9">
        <v>8</v>
      </c>
      <c r="AS283" s="9">
        <v>2</v>
      </c>
      <c r="AT283" s="9">
        <v>0.2</v>
      </c>
      <c r="AU283" s="9">
        <v>0.1</v>
      </c>
      <c r="AV283" s="9">
        <v>11.6</v>
      </c>
      <c r="AW283" s="9">
        <v>18.5</v>
      </c>
      <c r="AX283" s="9">
        <v>2.9</v>
      </c>
      <c r="AY283" s="9">
        <v>11.6</v>
      </c>
      <c r="AZ283" s="9">
        <v>2.2000000000000002</v>
      </c>
      <c r="BA283" s="9">
        <v>0.5</v>
      </c>
      <c r="BB283" s="9">
        <v>2</v>
      </c>
      <c r="BC283" s="9">
        <v>0.3</v>
      </c>
      <c r="BD283" s="9">
        <v>1.6</v>
      </c>
      <c r="BE283" s="9">
        <v>0.3</v>
      </c>
      <c r="BF283" s="9">
        <v>1</v>
      </c>
      <c r="BG283" s="9">
        <v>0.1</v>
      </c>
      <c r="BH283" s="9">
        <v>0.9</v>
      </c>
      <c r="BI283" s="9">
        <v>0.1</v>
      </c>
      <c r="BJ283" s="9">
        <v>5</v>
      </c>
      <c r="BK283" s="9" t="s">
        <v>312</v>
      </c>
      <c r="BL283" s="9" t="s">
        <v>310</v>
      </c>
      <c r="BM283" s="9">
        <v>4290</v>
      </c>
      <c r="BN283" s="9">
        <v>85</v>
      </c>
      <c r="BO283" s="9">
        <v>300</v>
      </c>
      <c r="BP283" s="9">
        <v>0.8</v>
      </c>
      <c r="BQ283" s="9">
        <v>504</v>
      </c>
      <c r="BR283" s="9" t="s">
        <v>273</v>
      </c>
      <c r="BS283" s="9" t="s">
        <v>273</v>
      </c>
      <c r="BT283" s="9" t="s">
        <v>273</v>
      </c>
      <c r="BU283" s="9" t="s">
        <v>273</v>
      </c>
    </row>
    <row r="284" spans="1:73" x14ac:dyDescent="0.3">
      <c r="A284" s="15">
        <v>52</v>
      </c>
      <c r="B284" s="10">
        <v>686696</v>
      </c>
      <c r="C284" s="10">
        <v>846633</v>
      </c>
      <c r="D284" s="10">
        <v>365</v>
      </c>
      <c r="E284" s="8">
        <v>0.5</v>
      </c>
      <c r="F284" s="8" t="s">
        <v>365</v>
      </c>
      <c r="G284" s="9">
        <v>2.2999999999999998</v>
      </c>
      <c r="H284" s="9">
        <v>7</v>
      </c>
      <c r="I284" s="9" t="s">
        <v>273</v>
      </c>
      <c r="J284" s="9" t="s">
        <v>308</v>
      </c>
      <c r="K284" s="9">
        <v>11</v>
      </c>
      <c r="L284" s="9" t="s">
        <v>308</v>
      </c>
      <c r="M284" s="9">
        <v>4000</v>
      </c>
      <c r="N284" s="9">
        <v>88</v>
      </c>
      <c r="O284" s="9">
        <v>317</v>
      </c>
      <c r="P284" s="9">
        <v>40</v>
      </c>
      <c r="Q284" s="9" t="s">
        <v>273</v>
      </c>
      <c r="R284" s="9" t="s">
        <v>308</v>
      </c>
      <c r="S284" s="9" t="s">
        <v>273</v>
      </c>
      <c r="T284" s="9">
        <v>0.1</v>
      </c>
      <c r="U284" s="9" t="s">
        <v>273</v>
      </c>
      <c r="V284" s="9" t="s">
        <v>273</v>
      </c>
      <c r="W284" s="9" t="s">
        <v>277</v>
      </c>
      <c r="X284" s="9" t="s">
        <v>275</v>
      </c>
      <c r="Y284" s="9" t="s">
        <v>273</v>
      </c>
      <c r="Z284" s="9">
        <v>0.2</v>
      </c>
      <c r="AA284" s="9">
        <v>0.7</v>
      </c>
      <c r="AB284" s="9">
        <v>53</v>
      </c>
      <c r="AC284" s="9">
        <v>60</v>
      </c>
      <c r="AD284" s="9">
        <v>8</v>
      </c>
      <c r="AE284" s="9">
        <v>50</v>
      </c>
      <c r="AF284" s="9">
        <v>5</v>
      </c>
      <c r="AG284" s="9" t="s">
        <v>273</v>
      </c>
      <c r="AH284" s="9" t="s">
        <v>279</v>
      </c>
      <c r="AI284" s="9" t="s">
        <v>314</v>
      </c>
      <c r="AJ284" s="9">
        <v>0.2</v>
      </c>
      <c r="AK284" s="9" t="s">
        <v>274</v>
      </c>
      <c r="AL284" s="9" t="s">
        <v>309</v>
      </c>
      <c r="AM284" s="9">
        <v>0.9</v>
      </c>
      <c r="AN284" s="9" t="s">
        <v>309</v>
      </c>
      <c r="AO284" s="9" t="s">
        <v>310</v>
      </c>
      <c r="AP284" s="9" t="s">
        <v>311</v>
      </c>
      <c r="AQ284" s="9">
        <v>8.1</v>
      </c>
      <c r="AR284" s="9">
        <v>2</v>
      </c>
      <c r="AS284" s="9" t="s">
        <v>273</v>
      </c>
      <c r="AT284" s="9" t="s">
        <v>274</v>
      </c>
      <c r="AU284" s="9" t="s">
        <v>274</v>
      </c>
      <c r="AV284" s="9">
        <v>8.6</v>
      </c>
      <c r="AW284" s="9">
        <v>17</v>
      </c>
      <c r="AX284" s="9">
        <v>2.2000000000000002</v>
      </c>
      <c r="AY284" s="9">
        <v>9.1</v>
      </c>
      <c r="AZ284" s="9">
        <v>1.7</v>
      </c>
      <c r="BA284" s="9">
        <v>0.4</v>
      </c>
      <c r="BB284" s="9">
        <v>1.7</v>
      </c>
      <c r="BC284" s="9">
        <v>0.3</v>
      </c>
      <c r="BD284" s="9">
        <v>1.3</v>
      </c>
      <c r="BE284" s="9">
        <v>0.3</v>
      </c>
      <c r="BF284" s="9">
        <v>0.9</v>
      </c>
      <c r="BG284" s="9">
        <v>0.1</v>
      </c>
      <c r="BH284" s="9">
        <v>0.8</v>
      </c>
      <c r="BI284" s="9">
        <v>0.1</v>
      </c>
      <c r="BJ284" s="9">
        <v>5</v>
      </c>
      <c r="BK284" s="9" t="s">
        <v>312</v>
      </c>
      <c r="BL284" s="9" t="s">
        <v>310</v>
      </c>
      <c r="BM284" s="9">
        <v>1210</v>
      </c>
      <c r="BN284" s="9">
        <v>66</v>
      </c>
      <c r="BO284" s="9">
        <v>87</v>
      </c>
      <c r="BP284" s="9">
        <v>0.6</v>
      </c>
      <c r="BQ284" s="9">
        <v>429</v>
      </c>
      <c r="BR284" s="9" t="s">
        <v>273</v>
      </c>
      <c r="BS284" s="9" t="s">
        <v>273</v>
      </c>
      <c r="BT284" s="9" t="s">
        <v>273</v>
      </c>
      <c r="BU284" s="9" t="s">
        <v>273</v>
      </c>
    </row>
    <row r="285" spans="1:73" x14ac:dyDescent="0.3">
      <c r="A285" s="15">
        <v>53</v>
      </c>
      <c r="B285" s="10">
        <v>686746</v>
      </c>
      <c r="C285" s="10">
        <v>846633</v>
      </c>
      <c r="D285" s="10">
        <v>361</v>
      </c>
      <c r="E285" s="8">
        <v>0.5</v>
      </c>
      <c r="F285" s="8" t="s">
        <v>366</v>
      </c>
      <c r="G285" s="9">
        <v>52.9</v>
      </c>
      <c r="H285" s="9">
        <v>15</v>
      </c>
      <c r="I285" s="9">
        <v>25</v>
      </c>
      <c r="J285" s="9">
        <v>16</v>
      </c>
      <c r="K285" s="9">
        <v>12</v>
      </c>
      <c r="L285" s="9">
        <v>10</v>
      </c>
      <c r="M285" s="9">
        <v>9000</v>
      </c>
      <c r="N285" s="9">
        <v>41</v>
      </c>
      <c r="O285" s="9">
        <v>26</v>
      </c>
      <c r="P285" s="9">
        <v>365</v>
      </c>
      <c r="Q285" s="9">
        <v>36</v>
      </c>
      <c r="R285" s="9" t="s">
        <v>308</v>
      </c>
      <c r="S285" s="9">
        <v>1</v>
      </c>
      <c r="T285" s="9">
        <v>0.6</v>
      </c>
      <c r="U285" s="9" t="s">
        <v>273</v>
      </c>
      <c r="V285" s="9">
        <v>2</v>
      </c>
      <c r="W285" s="9">
        <v>0.01</v>
      </c>
      <c r="X285" s="9" t="s">
        <v>275</v>
      </c>
      <c r="Y285" s="9" t="s">
        <v>273</v>
      </c>
      <c r="Z285" s="9">
        <v>4</v>
      </c>
      <c r="AA285" s="9">
        <v>1.6</v>
      </c>
      <c r="AB285" s="9">
        <v>90</v>
      </c>
      <c r="AC285" s="9">
        <v>163</v>
      </c>
      <c r="AD285" s="9">
        <v>61</v>
      </c>
      <c r="AE285" s="9">
        <v>180</v>
      </c>
      <c r="AF285" s="9">
        <v>14</v>
      </c>
      <c r="AG285" s="9">
        <v>13</v>
      </c>
      <c r="AH285" s="9">
        <v>2.1</v>
      </c>
      <c r="AI285" s="9">
        <v>0.2</v>
      </c>
      <c r="AJ285" s="9">
        <v>0.3</v>
      </c>
      <c r="AK285" s="9" t="s">
        <v>274</v>
      </c>
      <c r="AL285" s="9">
        <v>1.1000000000000001</v>
      </c>
      <c r="AM285" s="9">
        <v>1.2</v>
      </c>
      <c r="AN285" s="9" t="s">
        <v>309</v>
      </c>
      <c r="AO285" s="9">
        <v>1200</v>
      </c>
      <c r="AP285" s="9">
        <v>200</v>
      </c>
      <c r="AQ285" s="9">
        <v>17.5</v>
      </c>
      <c r="AR285" s="9">
        <v>20</v>
      </c>
      <c r="AS285" s="9">
        <v>5</v>
      </c>
      <c r="AT285" s="9">
        <v>0.6</v>
      </c>
      <c r="AU285" s="9">
        <v>0.3</v>
      </c>
      <c r="AV285" s="9">
        <v>26.5</v>
      </c>
      <c r="AW285" s="9">
        <v>52</v>
      </c>
      <c r="AX285" s="9">
        <v>5</v>
      </c>
      <c r="AY285" s="9">
        <v>18.100000000000001</v>
      </c>
      <c r="AZ285" s="9">
        <v>3.5</v>
      </c>
      <c r="BA285" s="9">
        <v>0.9</v>
      </c>
      <c r="BB285" s="9">
        <v>3</v>
      </c>
      <c r="BC285" s="9">
        <v>0.5</v>
      </c>
      <c r="BD285" s="9">
        <v>3</v>
      </c>
      <c r="BE285" s="9">
        <v>0.7</v>
      </c>
      <c r="BF285" s="9">
        <v>2.1</v>
      </c>
      <c r="BG285" s="9">
        <v>0.3</v>
      </c>
      <c r="BH285" s="9">
        <v>2.2000000000000002</v>
      </c>
      <c r="BI285" s="9">
        <v>0.3</v>
      </c>
      <c r="BJ285" s="9">
        <v>22</v>
      </c>
      <c r="BK285" s="9">
        <v>4</v>
      </c>
      <c r="BL285" s="9" t="s">
        <v>310</v>
      </c>
      <c r="BM285" s="9">
        <v>5410</v>
      </c>
      <c r="BN285" s="9">
        <v>77</v>
      </c>
      <c r="BO285" s="9">
        <v>186</v>
      </c>
      <c r="BP285" s="9">
        <v>1</v>
      </c>
      <c r="BQ285" s="9">
        <v>943</v>
      </c>
      <c r="BR285" s="9" t="s">
        <v>273</v>
      </c>
      <c r="BS285" s="9" t="s">
        <v>273</v>
      </c>
      <c r="BT285" s="9" t="s">
        <v>273</v>
      </c>
      <c r="BU285" s="9" t="s">
        <v>273</v>
      </c>
    </row>
    <row r="286" spans="1:73" x14ac:dyDescent="0.3">
      <c r="A286" s="15">
        <v>54</v>
      </c>
      <c r="B286" s="10">
        <v>686796</v>
      </c>
      <c r="C286" s="10">
        <v>846634</v>
      </c>
      <c r="D286" s="10">
        <v>364</v>
      </c>
      <c r="E286" s="8">
        <v>0.5</v>
      </c>
      <c r="F286" s="8" t="s">
        <v>367</v>
      </c>
      <c r="G286" s="9">
        <v>22.3</v>
      </c>
      <c r="H286" s="9">
        <v>62</v>
      </c>
      <c r="I286" s="9">
        <v>9</v>
      </c>
      <c r="J286" s="9">
        <v>30</v>
      </c>
      <c r="K286" s="9">
        <v>47</v>
      </c>
      <c r="L286" s="9">
        <v>5</v>
      </c>
      <c r="M286" s="9">
        <v>14000</v>
      </c>
      <c r="N286" s="9">
        <v>158</v>
      </c>
      <c r="O286" s="9">
        <v>143</v>
      </c>
      <c r="P286" s="9">
        <v>80</v>
      </c>
      <c r="Q286" s="9">
        <v>4</v>
      </c>
      <c r="R286" s="9" t="s">
        <v>308</v>
      </c>
      <c r="S286" s="9">
        <v>2</v>
      </c>
      <c r="T286" s="9">
        <v>0.6</v>
      </c>
      <c r="U286" s="9" t="s">
        <v>273</v>
      </c>
      <c r="V286" s="9" t="s">
        <v>273</v>
      </c>
      <c r="W286" s="9" t="s">
        <v>277</v>
      </c>
      <c r="X286" s="9" t="s">
        <v>275</v>
      </c>
      <c r="Y286" s="9" t="s">
        <v>273</v>
      </c>
      <c r="Z286" s="9">
        <v>2.6</v>
      </c>
      <c r="AA286" s="9">
        <v>1.6</v>
      </c>
      <c r="AB286" s="9">
        <v>83</v>
      </c>
      <c r="AC286" s="9">
        <v>39</v>
      </c>
      <c r="AD286" s="9">
        <v>17</v>
      </c>
      <c r="AE286" s="9">
        <v>70</v>
      </c>
      <c r="AF286" s="9">
        <v>9</v>
      </c>
      <c r="AG286" s="9">
        <v>6</v>
      </c>
      <c r="AH286" s="9">
        <v>1.5</v>
      </c>
      <c r="AI286" s="9" t="s">
        <v>314</v>
      </c>
      <c r="AJ286" s="9">
        <v>0.6</v>
      </c>
      <c r="AK286" s="9" t="s">
        <v>274</v>
      </c>
      <c r="AL286" s="9" t="s">
        <v>309</v>
      </c>
      <c r="AM286" s="9">
        <v>1.3</v>
      </c>
      <c r="AN286" s="9" t="s">
        <v>309</v>
      </c>
      <c r="AO286" s="9">
        <v>400</v>
      </c>
      <c r="AP286" s="9">
        <v>40</v>
      </c>
      <c r="AQ286" s="9">
        <v>17.100000000000001</v>
      </c>
      <c r="AR286" s="9">
        <v>14</v>
      </c>
      <c r="AS286" s="9">
        <v>2</v>
      </c>
      <c r="AT286" s="9">
        <v>0.4</v>
      </c>
      <c r="AU286" s="9">
        <v>0.1</v>
      </c>
      <c r="AV286" s="9">
        <v>19.899999999999999</v>
      </c>
      <c r="AW286" s="9">
        <v>54.1</v>
      </c>
      <c r="AX286" s="9">
        <v>5.8</v>
      </c>
      <c r="AY286" s="9">
        <v>23.7</v>
      </c>
      <c r="AZ286" s="9">
        <v>4.5999999999999996</v>
      </c>
      <c r="BA286" s="9">
        <v>0.8</v>
      </c>
      <c r="BB286" s="9">
        <v>3.9</v>
      </c>
      <c r="BC286" s="9">
        <v>0.6</v>
      </c>
      <c r="BD286" s="9">
        <v>2.7</v>
      </c>
      <c r="BE286" s="9">
        <v>0.6</v>
      </c>
      <c r="BF286" s="9">
        <v>1.8</v>
      </c>
      <c r="BG286" s="9">
        <v>0.3</v>
      </c>
      <c r="BH286" s="9">
        <v>1.8</v>
      </c>
      <c r="BI286" s="9">
        <v>0.3</v>
      </c>
      <c r="BJ286" s="9">
        <v>4</v>
      </c>
      <c r="BK286" s="9" t="s">
        <v>312</v>
      </c>
      <c r="BL286" s="9" t="s">
        <v>310</v>
      </c>
      <c r="BM286" s="9">
        <v>8150</v>
      </c>
      <c r="BN286" s="9">
        <v>95</v>
      </c>
      <c r="BO286" s="9">
        <v>468</v>
      </c>
      <c r="BP286" s="9">
        <v>0.6</v>
      </c>
      <c r="BQ286" s="9">
        <v>707</v>
      </c>
      <c r="BR286" s="9" t="s">
        <v>273</v>
      </c>
      <c r="BS286" s="9" t="s">
        <v>273</v>
      </c>
      <c r="BT286" s="9" t="s">
        <v>273</v>
      </c>
      <c r="BU286" s="9" t="s">
        <v>273</v>
      </c>
    </row>
    <row r="287" spans="1:73" x14ac:dyDescent="0.3">
      <c r="A287" s="15">
        <v>55</v>
      </c>
      <c r="B287" s="10">
        <v>686845</v>
      </c>
      <c r="C287" s="10">
        <v>846634</v>
      </c>
      <c r="D287" s="10">
        <v>369</v>
      </c>
      <c r="E287" s="8">
        <v>0.5</v>
      </c>
      <c r="F287" s="8" t="s">
        <v>368</v>
      </c>
      <c r="G287" s="9">
        <v>1.9</v>
      </c>
      <c r="H287" s="9">
        <v>34</v>
      </c>
      <c r="I287" s="9" t="s">
        <v>273</v>
      </c>
      <c r="J287" s="9">
        <v>18</v>
      </c>
      <c r="K287" s="9">
        <v>16</v>
      </c>
      <c r="L287" s="9">
        <v>7</v>
      </c>
      <c r="M287" s="9">
        <v>11000</v>
      </c>
      <c r="N287" s="9">
        <v>83</v>
      </c>
      <c r="O287" s="9">
        <v>152</v>
      </c>
      <c r="P287" s="9">
        <v>24</v>
      </c>
      <c r="Q287" s="9" t="s">
        <v>273</v>
      </c>
      <c r="R287" s="9" t="s">
        <v>308</v>
      </c>
      <c r="S287" s="9" t="s">
        <v>273</v>
      </c>
      <c r="T287" s="9">
        <v>0.1</v>
      </c>
      <c r="U287" s="9" t="s">
        <v>273</v>
      </c>
      <c r="V287" s="9" t="s">
        <v>273</v>
      </c>
      <c r="W287" s="9" t="s">
        <v>277</v>
      </c>
      <c r="X287" s="9">
        <v>0.06</v>
      </c>
      <c r="Y287" s="9" t="s">
        <v>273</v>
      </c>
      <c r="Z287" s="9" t="s">
        <v>274</v>
      </c>
      <c r="AA287" s="9">
        <v>0.8</v>
      </c>
      <c r="AB287" s="9">
        <v>131</v>
      </c>
      <c r="AC287" s="9">
        <v>28</v>
      </c>
      <c r="AD287" s="9">
        <v>5</v>
      </c>
      <c r="AE287" s="9">
        <v>50</v>
      </c>
      <c r="AF287" s="9">
        <v>3</v>
      </c>
      <c r="AG287" s="9" t="s">
        <v>273</v>
      </c>
      <c r="AH287" s="9" t="s">
        <v>279</v>
      </c>
      <c r="AI287" s="9" t="s">
        <v>314</v>
      </c>
      <c r="AJ287" s="9">
        <v>0.3</v>
      </c>
      <c r="AK287" s="9" t="s">
        <v>274</v>
      </c>
      <c r="AL287" s="9" t="s">
        <v>309</v>
      </c>
      <c r="AM287" s="9">
        <v>1.3</v>
      </c>
      <c r="AN287" s="9" t="s">
        <v>309</v>
      </c>
      <c r="AO287" s="9" t="s">
        <v>310</v>
      </c>
      <c r="AP287" s="9" t="s">
        <v>311</v>
      </c>
      <c r="AQ287" s="9">
        <v>2.4</v>
      </c>
      <c r="AR287" s="9" t="s">
        <v>273</v>
      </c>
      <c r="AS287" s="9" t="s">
        <v>273</v>
      </c>
      <c r="AT287" s="9" t="s">
        <v>274</v>
      </c>
      <c r="AU287" s="9" t="s">
        <v>274</v>
      </c>
      <c r="AV287" s="9">
        <v>3.7</v>
      </c>
      <c r="AW287" s="9">
        <v>9.8000000000000007</v>
      </c>
      <c r="AX287" s="9">
        <v>0.7</v>
      </c>
      <c r="AY287" s="9">
        <v>2.9</v>
      </c>
      <c r="AZ287" s="9">
        <v>0.5</v>
      </c>
      <c r="BA287" s="9">
        <v>0.1</v>
      </c>
      <c r="BB287" s="9">
        <v>0.5</v>
      </c>
      <c r="BC287" s="9" t="s">
        <v>274</v>
      </c>
      <c r="BD287" s="9">
        <v>0.4</v>
      </c>
      <c r="BE287" s="9" t="s">
        <v>274</v>
      </c>
      <c r="BF287" s="9">
        <v>0.2</v>
      </c>
      <c r="BG287" s="9" t="s">
        <v>274</v>
      </c>
      <c r="BH287" s="9">
        <v>0.2</v>
      </c>
      <c r="BI287" s="9" t="s">
        <v>274</v>
      </c>
      <c r="BJ287" s="9">
        <v>3</v>
      </c>
      <c r="BK287" s="9" t="s">
        <v>312</v>
      </c>
      <c r="BL287" s="9" t="s">
        <v>310</v>
      </c>
      <c r="BM287" s="9">
        <v>8530</v>
      </c>
      <c r="BN287" s="9">
        <v>91</v>
      </c>
      <c r="BO287" s="9">
        <v>261</v>
      </c>
      <c r="BP287" s="9">
        <v>0.7</v>
      </c>
      <c r="BQ287" s="9">
        <v>279</v>
      </c>
      <c r="BR287" s="9" t="s">
        <v>273</v>
      </c>
      <c r="BS287" s="9" t="s">
        <v>273</v>
      </c>
      <c r="BT287" s="9" t="s">
        <v>273</v>
      </c>
      <c r="BU287" s="9" t="s">
        <v>273</v>
      </c>
    </row>
    <row r="288" spans="1:73" x14ac:dyDescent="0.3">
      <c r="A288" s="15">
        <v>56</v>
      </c>
      <c r="B288" s="10">
        <v>686895</v>
      </c>
      <c r="C288" s="10">
        <v>846634</v>
      </c>
      <c r="D288" s="10">
        <v>371</v>
      </c>
      <c r="E288" s="8">
        <v>0.5</v>
      </c>
      <c r="F288" s="8" t="s">
        <v>369</v>
      </c>
      <c r="G288" s="9">
        <v>8.6</v>
      </c>
      <c r="H288" s="9">
        <v>66</v>
      </c>
      <c r="I288" s="9">
        <v>5</v>
      </c>
      <c r="J288" s="9">
        <v>7</v>
      </c>
      <c r="K288" s="9">
        <v>26</v>
      </c>
      <c r="L288" s="9" t="s">
        <v>308</v>
      </c>
      <c r="M288" s="9">
        <v>8000</v>
      </c>
      <c r="N288" s="9">
        <v>183</v>
      </c>
      <c r="O288" s="9">
        <v>134</v>
      </c>
      <c r="P288" s="9">
        <v>73</v>
      </c>
      <c r="Q288" s="9">
        <v>2</v>
      </c>
      <c r="R288" s="9" t="s">
        <v>308</v>
      </c>
      <c r="S288" s="9">
        <v>2</v>
      </c>
      <c r="T288" s="9">
        <v>1.9</v>
      </c>
      <c r="U288" s="9" t="s">
        <v>273</v>
      </c>
      <c r="V288" s="9" t="s">
        <v>273</v>
      </c>
      <c r="W288" s="9" t="s">
        <v>277</v>
      </c>
      <c r="X288" s="9">
        <v>0.05</v>
      </c>
      <c r="Y288" s="9" t="s">
        <v>273</v>
      </c>
      <c r="Z288" s="9">
        <v>0.5</v>
      </c>
      <c r="AA288" s="9">
        <v>0.8</v>
      </c>
      <c r="AB288" s="9">
        <v>288</v>
      </c>
      <c r="AC288" s="9">
        <v>68</v>
      </c>
      <c r="AD288" s="9">
        <v>11</v>
      </c>
      <c r="AE288" s="9">
        <v>50</v>
      </c>
      <c r="AF288" s="9">
        <v>2</v>
      </c>
      <c r="AG288" s="9">
        <v>2</v>
      </c>
      <c r="AH288" s="9" t="s">
        <v>279</v>
      </c>
      <c r="AI288" s="9" t="s">
        <v>314</v>
      </c>
      <c r="AJ288" s="9">
        <v>0.4</v>
      </c>
      <c r="AK288" s="9" t="s">
        <v>274</v>
      </c>
      <c r="AL288" s="9" t="s">
        <v>309</v>
      </c>
      <c r="AM288" s="9">
        <v>1.3</v>
      </c>
      <c r="AN288" s="9" t="s">
        <v>309</v>
      </c>
      <c r="AO288" s="9">
        <v>100</v>
      </c>
      <c r="AP288" s="9">
        <v>30</v>
      </c>
      <c r="AQ288" s="9">
        <v>2.4</v>
      </c>
      <c r="AR288" s="9">
        <v>3</v>
      </c>
      <c r="AS288" s="9" t="s">
        <v>273</v>
      </c>
      <c r="AT288" s="9" t="s">
        <v>274</v>
      </c>
      <c r="AU288" s="9" t="s">
        <v>274</v>
      </c>
      <c r="AV288" s="9">
        <v>3.9</v>
      </c>
      <c r="AW288" s="9">
        <v>10.6</v>
      </c>
      <c r="AX288" s="9">
        <v>0.9</v>
      </c>
      <c r="AY288" s="9">
        <v>3.2</v>
      </c>
      <c r="AZ288" s="9">
        <v>0.7</v>
      </c>
      <c r="BA288" s="9">
        <v>0.1</v>
      </c>
      <c r="BB288" s="9">
        <v>0.6</v>
      </c>
      <c r="BC288" s="9" t="s">
        <v>274</v>
      </c>
      <c r="BD288" s="9">
        <v>0.5</v>
      </c>
      <c r="BE288" s="9" t="s">
        <v>274</v>
      </c>
      <c r="BF288" s="9">
        <v>0.3</v>
      </c>
      <c r="BG288" s="9" t="s">
        <v>274</v>
      </c>
      <c r="BH288" s="9">
        <v>0.3</v>
      </c>
      <c r="BI288" s="9" t="s">
        <v>274</v>
      </c>
      <c r="BJ288" s="9">
        <v>3</v>
      </c>
      <c r="BK288" s="9" t="s">
        <v>312</v>
      </c>
      <c r="BL288" s="9" t="s">
        <v>310</v>
      </c>
      <c r="BM288" s="9">
        <v>24700</v>
      </c>
      <c r="BN288" s="9">
        <v>71</v>
      </c>
      <c r="BO288" s="9">
        <v>428</v>
      </c>
      <c r="BP288" s="9">
        <v>0.5</v>
      </c>
      <c r="BQ288" s="9">
        <v>474</v>
      </c>
      <c r="BR288" s="9" t="s">
        <v>273</v>
      </c>
      <c r="BS288" s="9" t="s">
        <v>273</v>
      </c>
      <c r="BT288" s="9" t="s">
        <v>273</v>
      </c>
      <c r="BU288" s="9" t="s">
        <v>273</v>
      </c>
    </row>
    <row r="289" spans="1:73" x14ac:dyDescent="0.3">
      <c r="A289" s="15">
        <v>57</v>
      </c>
      <c r="B289" s="10">
        <v>686944</v>
      </c>
      <c r="C289" s="10">
        <v>846634</v>
      </c>
      <c r="D289" s="10">
        <v>374</v>
      </c>
      <c r="E289" s="8">
        <v>0.5</v>
      </c>
      <c r="F289" s="8" t="s">
        <v>370</v>
      </c>
      <c r="G289" s="9">
        <v>10.6</v>
      </c>
      <c r="H289" s="9">
        <v>73</v>
      </c>
      <c r="I289" s="9">
        <v>8</v>
      </c>
      <c r="J289" s="9">
        <v>26</v>
      </c>
      <c r="K289" s="9">
        <v>52</v>
      </c>
      <c r="L289" s="9">
        <v>6</v>
      </c>
      <c r="M289" s="9">
        <v>25000</v>
      </c>
      <c r="N289" s="9">
        <v>299</v>
      </c>
      <c r="O289" s="9">
        <v>170</v>
      </c>
      <c r="P289" s="9">
        <v>125</v>
      </c>
      <c r="Q289" s="9">
        <v>5</v>
      </c>
      <c r="R289" s="9" t="s">
        <v>308</v>
      </c>
      <c r="S289" s="9">
        <v>2</v>
      </c>
      <c r="T289" s="9">
        <v>1.9</v>
      </c>
      <c r="U289" s="9" t="s">
        <v>273</v>
      </c>
      <c r="V289" s="9" t="s">
        <v>273</v>
      </c>
      <c r="W289" s="9" t="s">
        <v>277</v>
      </c>
      <c r="X289" s="9" t="s">
        <v>275</v>
      </c>
      <c r="Y289" s="9" t="s">
        <v>273</v>
      </c>
      <c r="Z289" s="9">
        <v>0.5</v>
      </c>
      <c r="AA289" s="9">
        <v>0.8</v>
      </c>
      <c r="AB289" s="9">
        <v>342</v>
      </c>
      <c r="AC289" s="9">
        <v>91</v>
      </c>
      <c r="AD289" s="9">
        <v>17</v>
      </c>
      <c r="AE289" s="9">
        <v>130</v>
      </c>
      <c r="AF289" s="9">
        <v>4</v>
      </c>
      <c r="AG289" s="9">
        <v>3</v>
      </c>
      <c r="AH289" s="9">
        <v>0.6</v>
      </c>
      <c r="AI289" s="9" t="s">
        <v>314</v>
      </c>
      <c r="AJ289" s="9">
        <v>0.4</v>
      </c>
      <c r="AK289" s="9" t="s">
        <v>274</v>
      </c>
      <c r="AL289" s="9" t="s">
        <v>309</v>
      </c>
      <c r="AM289" s="9">
        <v>1.3</v>
      </c>
      <c r="AN289" s="9" t="s">
        <v>309</v>
      </c>
      <c r="AO289" s="9">
        <v>100</v>
      </c>
      <c r="AP289" s="9">
        <v>70</v>
      </c>
      <c r="AQ289" s="9">
        <v>3.7</v>
      </c>
      <c r="AR289" s="9">
        <v>3</v>
      </c>
      <c r="AS289" s="9" t="s">
        <v>273</v>
      </c>
      <c r="AT289" s="9" t="s">
        <v>274</v>
      </c>
      <c r="AU289" s="9" t="s">
        <v>274</v>
      </c>
      <c r="AV289" s="9">
        <v>4.4000000000000004</v>
      </c>
      <c r="AW289" s="9">
        <v>17</v>
      </c>
      <c r="AX289" s="9">
        <v>1.1000000000000001</v>
      </c>
      <c r="AY289" s="9">
        <v>4.7</v>
      </c>
      <c r="AZ289" s="9">
        <v>0.8</v>
      </c>
      <c r="BA289" s="9">
        <v>0.2</v>
      </c>
      <c r="BB289" s="9">
        <v>0.9</v>
      </c>
      <c r="BC289" s="9">
        <v>0.1</v>
      </c>
      <c r="BD289" s="9">
        <v>0.6</v>
      </c>
      <c r="BE289" s="9">
        <v>0.1</v>
      </c>
      <c r="BF289" s="9">
        <v>0.4</v>
      </c>
      <c r="BG289" s="9" t="s">
        <v>274</v>
      </c>
      <c r="BH289" s="9">
        <v>0.4</v>
      </c>
      <c r="BI289" s="9" t="s">
        <v>274</v>
      </c>
      <c r="BJ289" s="9">
        <v>3</v>
      </c>
      <c r="BK289" s="9" t="s">
        <v>312</v>
      </c>
      <c r="BL289" s="9" t="s">
        <v>310</v>
      </c>
      <c r="BM289" s="9">
        <v>21000</v>
      </c>
      <c r="BN289" s="9">
        <v>67</v>
      </c>
      <c r="BO289" s="9">
        <v>434</v>
      </c>
      <c r="BP289" s="9">
        <v>0.3</v>
      </c>
      <c r="BQ289" s="9">
        <v>636</v>
      </c>
      <c r="BR289" s="9" t="s">
        <v>273</v>
      </c>
      <c r="BS289" s="9" t="s">
        <v>273</v>
      </c>
      <c r="BT289" s="9" t="s">
        <v>273</v>
      </c>
      <c r="BU289" s="9" t="s">
        <v>273</v>
      </c>
    </row>
    <row r="290" spans="1:73" x14ac:dyDescent="0.3">
      <c r="A290" s="15">
        <v>58</v>
      </c>
      <c r="B290" s="10">
        <v>686993</v>
      </c>
      <c r="C290" s="10">
        <v>846634</v>
      </c>
      <c r="D290" s="10">
        <v>374</v>
      </c>
      <c r="E290" s="8">
        <v>0.5</v>
      </c>
      <c r="F290" s="8" t="s">
        <v>371</v>
      </c>
      <c r="G290" s="9" t="s">
        <v>279</v>
      </c>
      <c r="H290" s="9">
        <v>12</v>
      </c>
      <c r="I290" s="9" t="s">
        <v>273</v>
      </c>
      <c r="J290" s="9" t="s">
        <v>308</v>
      </c>
      <c r="K290" s="9">
        <v>6</v>
      </c>
      <c r="L290" s="9" t="s">
        <v>308</v>
      </c>
      <c r="M290" s="9" t="s">
        <v>331</v>
      </c>
      <c r="N290" s="9">
        <v>11</v>
      </c>
      <c r="O290" s="9">
        <v>22</v>
      </c>
      <c r="P290" s="9">
        <v>11</v>
      </c>
      <c r="Q290" s="9" t="s">
        <v>273</v>
      </c>
      <c r="R290" s="9" t="s">
        <v>308</v>
      </c>
      <c r="S290" s="9" t="s">
        <v>273</v>
      </c>
      <c r="T290" s="9" t="s">
        <v>274</v>
      </c>
      <c r="U290" s="9" t="s">
        <v>273</v>
      </c>
      <c r="V290" s="9" t="s">
        <v>273</v>
      </c>
      <c r="W290" s="9" t="s">
        <v>277</v>
      </c>
      <c r="X290" s="9" t="s">
        <v>275</v>
      </c>
      <c r="Y290" s="9" t="s">
        <v>273</v>
      </c>
      <c r="Z290" s="9" t="s">
        <v>274</v>
      </c>
      <c r="AA290" s="9" t="s">
        <v>274</v>
      </c>
      <c r="AB290" s="9">
        <v>48</v>
      </c>
      <c r="AC290" s="9">
        <v>25</v>
      </c>
      <c r="AD290" s="9">
        <v>7</v>
      </c>
      <c r="AE290" s="9">
        <v>20</v>
      </c>
      <c r="AF290" s="9" t="s">
        <v>273</v>
      </c>
      <c r="AG290" s="9" t="s">
        <v>273</v>
      </c>
      <c r="AH290" s="9" t="s">
        <v>279</v>
      </c>
      <c r="AI290" s="9" t="s">
        <v>314</v>
      </c>
      <c r="AJ290" s="9" t="s">
        <v>314</v>
      </c>
      <c r="AK290" s="9" t="s">
        <v>274</v>
      </c>
      <c r="AL290" s="9" t="s">
        <v>309</v>
      </c>
      <c r="AM290" s="9">
        <v>0.5</v>
      </c>
      <c r="AN290" s="9" t="s">
        <v>309</v>
      </c>
      <c r="AO290" s="9" t="s">
        <v>310</v>
      </c>
      <c r="AP290" s="9" t="s">
        <v>311</v>
      </c>
      <c r="AQ290" s="9">
        <v>1.6</v>
      </c>
      <c r="AR290" s="9" t="s">
        <v>273</v>
      </c>
      <c r="AS290" s="9" t="s">
        <v>273</v>
      </c>
      <c r="AT290" s="9" t="s">
        <v>274</v>
      </c>
      <c r="AU290" s="9" t="s">
        <v>274</v>
      </c>
      <c r="AV290" s="9">
        <v>1.3</v>
      </c>
      <c r="AW290" s="9">
        <v>1.3</v>
      </c>
      <c r="AX290" s="9">
        <v>0.3</v>
      </c>
      <c r="AY290" s="9">
        <v>1.4</v>
      </c>
      <c r="AZ290" s="9">
        <v>0.3</v>
      </c>
      <c r="BA290" s="9" t="s">
        <v>274</v>
      </c>
      <c r="BB290" s="9">
        <v>0.3</v>
      </c>
      <c r="BC290" s="9" t="s">
        <v>274</v>
      </c>
      <c r="BD290" s="9">
        <v>0.3</v>
      </c>
      <c r="BE290" s="9" t="s">
        <v>274</v>
      </c>
      <c r="BF290" s="9">
        <v>0.2</v>
      </c>
      <c r="BG290" s="9" t="s">
        <v>274</v>
      </c>
      <c r="BH290" s="9">
        <v>0.2</v>
      </c>
      <c r="BI290" s="9" t="s">
        <v>274</v>
      </c>
      <c r="BJ290" s="9" t="s">
        <v>312</v>
      </c>
      <c r="BK290" s="9" t="s">
        <v>312</v>
      </c>
      <c r="BL290" s="9" t="s">
        <v>310</v>
      </c>
      <c r="BM290" s="9">
        <v>2210</v>
      </c>
      <c r="BN290" s="9">
        <v>16</v>
      </c>
      <c r="BO290" s="9">
        <v>93</v>
      </c>
      <c r="BP290" s="9">
        <v>0.2</v>
      </c>
      <c r="BQ290" s="9">
        <v>209</v>
      </c>
      <c r="BR290" s="9" t="s">
        <v>273</v>
      </c>
      <c r="BS290" s="9" t="s">
        <v>273</v>
      </c>
      <c r="BT290" s="9" t="s">
        <v>273</v>
      </c>
      <c r="BU290" s="9" t="s">
        <v>273</v>
      </c>
    </row>
    <row r="291" spans="1:73" x14ac:dyDescent="0.3">
      <c r="A291" s="15">
        <v>59</v>
      </c>
      <c r="B291" s="10">
        <v>687042</v>
      </c>
      <c r="C291" s="10">
        <v>846634</v>
      </c>
      <c r="D291" s="10">
        <v>376</v>
      </c>
      <c r="E291" s="8">
        <v>0.5</v>
      </c>
      <c r="F291" s="8" t="s">
        <v>372</v>
      </c>
      <c r="G291" s="9">
        <v>10.4</v>
      </c>
      <c r="H291" s="9">
        <v>84</v>
      </c>
      <c r="I291" s="9">
        <v>7</v>
      </c>
      <c r="J291" s="9">
        <v>8</v>
      </c>
      <c r="K291" s="9">
        <v>20</v>
      </c>
      <c r="L291" s="9" t="s">
        <v>308</v>
      </c>
      <c r="M291" s="9">
        <v>6000</v>
      </c>
      <c r="N291" s="9">
        <v>155</v>
      </c>
      <c r="O291" s="9">
        <v>136</v>
      </c>
      <c r="P291" s="9">
        <v>58</v>
      </c>
      <c r="Q291" s="9" t="s">
        <v>273</v>
      </c>
      <c r="R291" s="9" t="s">
        <v>308</v>
      </c>
      <c r="S291" s="9">
        <v>2</v>
      </c>
      <c r="T291" s="9">
        <v>1.1000000000000001</v>
      </c>
      <c r="U291" s="9" t="s">
        <v>273</v>
      </c>
      <c r="V291" s="9" t="s">
        <v>273</v>
      </c>
      <c r="W291" s="9" t="s">
        <v>277</v>
      </c>
      <c r="X291" s="9" t="s">
        <v>275</v>
      </c>
      <c r="Y291" s="9" t="s">
        <v>273</v>
      </c>
      <c r="Z291" s="9">
        <v>0.9</v>
      </c>
      <c r="AA291" s="9">
        <v>0.5</v>
      </c>
      <c r="AB291" s="9">
        <v>132</v>
      </c>
      <c r="AC291" s="9">
        <v>21</v>
      </c>
      <c r="AD291" s="9">
        <v>12</v>
      </c>
      <c r="AE291" s="9">
        <v>60</v>
      </c>
      <c r="AF291" s="9">
        <v>3</v>
      </c>
      <c r="AG291" s="9">
        <v>3</v>
      </c>
      <c r="AH291" s="9">
        <v>0.5</v>
      </c>
      <c r="AI291" s="9" t="s">
        <v>314</v>
      </c>
      <c r="AJ291" s="9">
        <v>0.4</v>
      </c>
      <c r="AK291" s="9" t="s">
        <v>274</v>
      </c>
      <c r="AL291" s="9" t="s">
        <v>309</v>
      </c>
      <c r="AM291" s="9">
        <v>1.1000000000000001</v>
      </c>
      <c r="AN291" s="9" t="s">
        <v>309</v>
      </c>
      <c r="AO291" s="9">
        <v>200</v>
      </c>
      <c r="AP291" s="9">
        <v>20</v>
      </c>
      <c r="AQ291" s="9">
        <v>2.7</v>
      </c>
      <c r="AR291" s="9">
        <v>2</v>
      </c>
      <c r="AS291" s="9" t="s">
        <v>273</v>
      </c>
      <c r="AT291" s="9" t="s">
        <v>274</v>
      </c>
      <c r="AU291" s="9" t="s">
        <v>274</v>
      </c>
      <c r="AV291" s="9">
        <v>6.1</v>
      </c>
      <c r="AW291" s="9">
        <v>19.3</v>
      </c>
      <c r="AX291" s="9">
        <v>1.5</v>
      </c>
      <c r="AY291" s="9">
        <v>5.9</v>
      </c>
      <c r="AZ291" s="9">
        <v>1</v>
      </c>
      <c r="BA291" s="9">
        <v>0.2</v>
      </c>
      <c r="BB291" s="9">
        <v>0.8</v>
      </c>
      <c r="BC291" s="9">
        <v>0.1</v>
      </c>
      <c r="BD291" s="9">
        <v>0.6</v>
      </c>
      <c r="BE291" s="9">
        <v>0.1</v>
      </c>
      <c r="BF291" s="9">
        <v>0.3</v>
      </c>
      <c r="BG291" s="9" t="s">
        <v>274</v>
      </c>
      <c r="BH291" s="9">
        <v>0.4</v>
      </c>
      <c r="BI291" s="9" t="s">
        <v>274</v>
      </c>
      <c r="BJ291" s="9">
        <v>2</v>
      </c>
      <c r="BK291" s="9" t="s">
        <v>312</v>
      </c>
      <c r="BL291" s="9" t="s">
        <v>310</v>
      </c>
      <c r="BM291" s="9">
        <v>13400</v>
      </c>
      <c r="BN291" s="9">
        <v>70</v>
      </c>
      <c r="BO291" s="9">
        <v>519</v>
      </c>
      <c r="BP291" s="9">
        <v>0.4</v>
      </c>
      <c r="BQ291" s="9">
        <v>620</v>
      </c>
      <c r="BR291" s="9" t="s">
        <v>273</v>
      </c>
      <c r="BS291" s="9" t="s">
        <v>273</v>
      </c>
      <c r="BT291" s="9" t="s">
        <v>273</v>
      </c>
      <c r="BU291" s="9" t="s">
        <v>273</v>
      </c>
    </row>
    <row r="292" spans="1:73" x14ac:dyDescent="0.3">
      <c r="A292" s="15">
        <v>60</v>
      </c>
      <c r="B292" s="10">
        <v>687093</v>
      </c>
      <c r="C292" s="10">
        <v>846634</v>
      </c>
      <c r="D292" s="10">
        <v>380</v>
      </c>
      <c r="E292" s="8">
        <v>0.5</v>
      </c>
      <c r="F292" s="8" t="s">
        <v>373</v>
      </c>
      <c r="G292" s="9">
        <v>12.4</v>
      </c>
      <c r="H292" s="9">
        <v>649</v>
      </c>
      <c r="I292" s="9">
        <v>7</v>
      </c>
      <c r="J292" s="9">
        <v>5</v>
      </c>
      <c r="K292" s="9">
        <v>35</v>
      </c>
      <c r="L292" s="9" t="s">
        <v>308</v>
      </c>
      <c r="M292" s="9">
        <v>9000</v>
      </c>
      <c r="N292" s="9">
        <v>229</v>
      </c>
      <c r="O292" s="9">
        <v>45</v>
      </c>
      <c r="P292" s="9">
        <v>187</v>
      </c>
      <c r="Q292" s="9">
        <v>9</v>
      </c>
      <c r="R292" s="9">
        <v>14</v>
      </c>
      <c r="S292" s="9">
        <v>6</v>
      </c>
      <c r="T292" s="9">
        <v>0.5</v>
      </c>
      <c r="U292" s="9" t="s">
        <v>273</v>
      </c>
      <c r="V292" s="9" t="s">
        <v>273</v>
      </c>
      <c r="W292" s="9" t="s">
        <v>277</v>
      </c>
      <c r="X292" s="9">
        <v>0.06</v>
      </c>
      <c r="Y292" s="9" t="s">
        <v>273</v>
      </c>
      <c r="Z292" s="9">
        <v>1</v>
      </c>
      <c r="AA292" s="9">
        <v>0.2</v>
      </c>
      <c r="AB292" s="9">
        <v>5</v>
      </c>
      <c r="AC292" s="9">
        <v>22</v>
      </c>
      <c r="AD292" s="9">
        <v>54</v>
      </c>
      <c r="AE292" s="9">
        <v>30</v>
      </c>
      <c r="AF292" s="9">
        <v>1</v>
      </c>
      <c r="AG292" s="9">
        <v>3</v>
      </c>
      <c r="AH292" s="9">
        <v>0.7</v>
      </c>
      <c r="AI292" s="9" t="s">
        <v>314</v>
      </c>
      <c r="AJ292" s="9" t="s">
        <v>314</v>
      </c>
      <c r="AK292" s="9" t="s">
        <v>274</v>
      </c>
      <c r="AL292" s="9" t="s">
        <v>309</v>
      </c>
      <c r="AM292" s="9" t="s">
        <v>274</v>
      </c>
      <c r="AN292" s="9" t="s">
        <v>309</v>
      </c>
      <c r="AO292" s="9">
        <v>200</v>
      </c>
      <c r="AP292" s="9">
        <v>20</v>
      </c>
      <c r="AQ292" s="9">
        <v>3.3</v>
      </c>
      <c r="AR292" s="9">
        <v>3</v>
      </c>
      <c r="AS292" s="9" t="s">
        <v>273</v>
      </c>
      <c r="AT292" s="9" t="s">
        <v>274</v>
      </c>
      <c r="AU292" s="9" t="s">
        <v>274</v>
      </c>
      <c r="AV292" s="9">
        <v>7.7</v>
      </c>
      <c r="AW292" s="9">
        <v>18.7</v>
      </c>
      <c r="AX292" s="9">
        <v>1.6</v>
      </c>
      <c r="AY292" s="9">
        <v>5.9</v>
      </c>
      <c r="AZ292" s="9">
        <v>1</v>
      </c>
      <c r="BA292" s="9">
        <v>0.2</v>
      </c>
      <c r="BB292" s="9">
        <v>1</v>
      </c>
      <c r="BC292" s="9">
        <v>0.1</v>
      </c>
      <c r="BD292" s="9">
        <v>0.6</v>
      </c>
      <c r="BE292" s="9">
        <v>0.1</v>
      </c>
      <c r="BF292" s="9">
        <v>0.3</v>
      </c>
      <c r="BG292" s="9" t="s">
        <v>274</v>
      </c>
      <c r="BH292" s="9">
        <v>0.3</v>
      </c>
      <c r="BI292" s="9" t="s">
        <v>274</v>
      </c>
      <c r="BJ292" s="9" t="s">
        <v>312</v>
      </c>
      <c r="BK292" s="9" t="s">
        <v>312</v>
      </c>
      <c r="BL292" s="9" t="s">
        <v>310</v>
      </c>
      <c r="BM292" s="9">
        <v>994</v>
      </c>
      <c r="BN292" s="9">
        <v>61</v>
      </c>
      <c r="BO292" s="9">
        <v>3400</v>
      </c>
      <c r="BP292" s="9">
        <v>0.1</v>
      </c>
      <c r="BQ292" s="9">
        <v>632</v>
      </c>
      <c r="BR292" s="9" t="s">
        <v>273</v>
      </c>
      <c r="BS292" s="9" t="s">
        <v>273</v>
      </c>
      <c r="BT292" s="9" t="s">
        <v>273</v>
      </c>
      <c r="BU292" s="9" t="s">
        <v>273</v>
      </c>
    </row>
    <row r="293" spans="1:73" x14ac:dyDescent="0.3">
      <c r="A293" s="15">
        <v>61</v>
      </c>
      <c r="B293" s="10">
        <v>687142</v>
      </c>
      <c r="C293" s="10">
        <v>846635</v>
      </c>
      <c r="D293" s="10">
        <v>379</v>
      </c>
      <c r="E293" s="8">
        <v>0.5</v>
      </c>
      <c r="F293" s="8" t="s">
        <v>374</v>
      </c>
      <c r="G293" s="9">
        <v>7.3</v>
      </c>
      <c r="H293" s="9">
        <v>216</v>
      </c>
      <c r="I293" s="9">
        <v>5</v>
      </c>
      <c r="J293" s="9">
        <v>25</v>
      </c>
      <c r="K293" s="9">
        <v>26</v>
      </c>
      <c r="L293" s="9">
        <v>7</v>
      </c>
      <c r="M293" s="9">
        <v>12000</v>
      </c>
      <c r="N293" s="9">
        <v>236</v>
      </c>
      <c r="O293" s="9">
        <v>165</v>
      </c>
      <c r="P293" s="9">
        <v>231</v>
      </c>
      <c r="Q293" s="9">
        <v>3</v>
      </c>
      <c r="R293" s="9">
        <v>9</v>
      </c>
      <c r="S293" s="9">
        <v>20</v>
      </c>
      <c r="T293" s="9">
        <v>1</v>
      </c>
      <c r="U293" s="9" t="s">
        <v>273</v>
      </c>
      <c r="V293" s="9" t="s">
        <v>273</v>
      </c>
      <c r="W293" s="9" t="s">
        <v>277</v>
      </c>
      <c r="X293" s="9" t="s">
        <v>275</v>
      </c>
      <c r="Y293" s="9" t="s">
        <v>273</v>
      </c>
      <c r="Z293" s="9">
        <v>0.7</v>
      </c>
      <c r="AA293" s="9">
        <v>0.6</v>
      </c>
      <c r="AB293" s="9">
        <v>24</v>
      </c>
      <c r="AC293" s="9">
        <v>19</v>
      </c>
      <c r="AD293" s="9">
        <v>84</v>
      </c>
      <c r="AE293" s="9">
        <v>50</v>
      </c>
      <c r="AF293" s="9">
        <v>3</v>
      </c>
      <c r="AG293" s="9">
        <v>2</v>
      </c>
      <c r="AH293" s="9">
        <v>0.6</v>
      </c>
      <c r="AI293" s="9" t="s">
        <v>314</v>
      </c>
      <c r="AJ293" s="9" t="s">
        <v>314</v>
      </c>
      <c r="AK293" s="9" t="s">
        <v>274</v>
      </c>
      <c r="AL293" s="9" t="s">
        <v>309</v>
      </c>
      <c r="AM293" s="9">
        <v>0.4</v>
      </c>
      <c r="AN293" s="9" t="s">
        <v>309</v>
      </c>
      <c r="AO293" s="9" t="s">
        <v>310</v>
      </c>
      <c r="AP293" s="9" t="s">
        <v>311</v>
      </c>
      <c r="AQ293" s="9">
        <v>3.1</v>
      </c>
      <c r="AR293" s="9">
        <v>2</v>
      </c>
      <c r="AS293" s="9" t="s">
        <v>273</v>
      </c>
      <c r="AT293" s="9" t="s">
        <v>274</v>
      </c>
      <c r="AU293" s="9" t="s">
        <v>274</v>
      </c>
      <c r="AV293" s="9">
        <v>6</v>
      </c>
      <c r="AW293" s="9">
        <v>32.200000000000003</v>
      </c>
      <c r="AX293" s="9">
        <v>1.6</v>
      </c>
      <c r="AY293" s="9">
        <v>6.4</v>
      </c>
      <c r="AZ293" s="9">
        <v>1.2</v>
      </c>
      <c r="BA293" s="9">
        <v>0.2</v>
      </c>
      <c r="BB293" s="9">
        <v>1</v>
      </c>
      <c r="BC293" s="9">
        <v>0.1</v>
      </c>
      <c r="BD293" s="9">
        <v>0.6</v>
      </c>
      <c r="BE293" s="9" t="s">
        <v>274</v>
      </c>
      <c r="BF293" s="9">
        <v>0.3</v>
      </c>
      <c r="BG293" s="9" t="s">
        <v>274</v>
      </c>
      <c r="BH293" s="9">
        <v>0.4</v>
      </c>
      <c r="BI293" s="9" t="s">
        <v>274</v>
      </c>
      <c r="BJ293" s="9" t="s">
        <v>312</v>
      </c>
      <c r="BK293" s="9" t="s">
        <v>312</v>
      </c>
      <c r="BL293" s="9" t="s">
        <v>310</v>
      </c>
      <c r="BM293" s="9">
        <v>5440</v>
      </c>
      <c r="BN293" s="9">
        <v>106</v>
      </c>
      <c r="BO293" s="9">
        <v>964</v>
      </c>
      <c r="BP293" s="9" t="s">
        <v>274</v>
      </c>
      <c r="BQ293" s="9">
        <v>306</v>
      </c>
      <c r="BR293" s="9" t="s">
        <v>273</v>
      </c>
      <c r="BS293" s="9" t="s">
        <v>273</v>
      </c>
      <c r="BT293" s="9" t="s">
        <v>273</v>
      </c>
      <c r="BU293" s="9" t="s">
        <v>273</v>
      </c>
    </row>
    <row r="294" spans="1:73" x14ac:dyDescent="0.3">
      <c r="A294" s="15">
        <v>62</v>
      </c>
      <c r="B294" s="10">
        <v>687191</v>
      </c>
      <c r="C294" s="10">
        <v>846635</v>
      </c>
      <c r="D294" s="10">
        <v>375</v>
      </c>
      <c r="E294" s="8">
        <v>0.5</v>
      </c>
      <c r="F294" s="8" t="s">
        <v>375</v>
      </c>
      <c r="G294" s="9">
        <v>6.9</v>
      </c>
      <c r="H294" s="9">
        <v>95</v>
      </c>
      <c r="I294" s="9">
        <v>4</v>
      </c>
      <c r="J294" s="9">
        <v>6</v>
      </c>
      <c r="K294" s="9">
        <v>13</v>
      </c>
      <c r="L294" s="9" t="s">
        <v>308</v>
      </c>
      <c r="M294" s="9">
        <v>3000</v>
      </c>
      <c r="N294" s="9">
        <v>88</v>
      </c>
      <c r="O294" s="9">
        <v>99</v>
      </c>
      <c r="P294" s="9">
        <v>265</v>
      </c>
      <c r="Q294" s="9" t="s">
        <v>273</v>
      </c>
      <c r="R294" s="9" t="s">
        <v>308</v>
      </c>
      <c r="S294" s="9">
        <v>3</v>
      </c>
      <c r="T294" s="9">
        <v>1</v>
      </c>
      <c r="U294" s="9" t="s">
        <v>273</v>
      </c>
      <c r="V294" s="9" t="s">
        <v>273</v>
      </c>
      <c r="W294" s="9" t="s">
        <v>277</v>
      </c>
      <c r="X294" s="9" t="s">
        <v>275</v>
      </c>
      <c r="Y294" s="9" t="s">
        <v>273</v>
      </c>
      <c r="Z294" s="9">
        <v>0.6</v>
      </c>
      <c r="AA294" s="9">
        <v>0.3</v>
      </c>
      <c r="AB294" s="9">
        <v>46</v>
      </c>
      <c r="AC294" s="9">
        <v>13</v>
      </c>
      <c r="AD294" s="9">
        <v>16</v>
      </c>
      <c r="AE294" s="9">
        <v>20</v>
      </c>
      <c r="AF294" s="9" t="s">
        <v>273</v>
      </c>
      <c r="AG294" s="9">
        <v>2</v>
      </c>
      <c r="AH294" s="9" t="s">
        <v>279</v>
      </c>
      <c r="AI294" s="9" t="s">
        <v>314</v>
      </c>
      <c r="AJ294" s="9">
        <v>0.2</v>
      </c>
      <c r="AK294" s="9" t="s">
        <v>274</v>
      </c>
      <c r="AL294" s="9" t="s">
        <v>309</v>
      </c>
      <c r="AM294" s="9">
        <v>0.4</v>
      </c>
      <c r="AN294" s="9" t="s">
        <v>309</v>
      </c>
      <c r="AO294" s="9" t="s">
        <v>310</v>
      </c>
      <c r="AP294" s="9" t="s">
        <v>311</v>
      </c>
      <c r="AQ294" s="9">
        <v>0.6</v>
      </c>
      <c r="AR294" s="9">
        <v>1</v>
      </c>
      <c r="AS294" s="9" t="s">
        <v>273</v>
      </c>
      <c r="AT294" s="9" t="s">
        <v>274</v>
      </c>
      <c r="AU294" s="9" t="s">
        <v>274</v>
      </c>
      <c r="AV294" s="9">
        <v>1.4</v>
      </c>
      <c r="AW294" s="9">
        <v>8.4</v>
      </c>
      <c r="AX294" s="9">
        <v>0.3</v>
      </c>
      <c r="AY294" s="9">
        <v>1.2</v>
      </c>
      <c r="AZ294" s="9">
        <v>0.3</v>
      </c>
      <c r="BA294" s="9" t="s">
        <v>274</v>
      </c>
      <c r="BB294" s="9">
        <v>0.2</v>
      </c>
      <c r="BC294" s="9" t="s">
        <v>274</v>
      </c>
      <c r="BD294" s="9">
        <v>0.1</v>
      </c>
      <c r="BE294" s="9" t="s">
        <v>274</v>
      </c>
      <c r="BF294" s="9" t="s">
        <v>274</v>
      </c>
      <c r="BG294" s="9" t="s">
        <v>274</v>
      </c>
      <c r="BH294" s="9" t="s">
        <v>274</v>
      </c>
      <c r="BI294" s="9" t="s">
        <v>274</v>
      </c>
      <c r="BJ294" s="9" t="s">
        <v>312</v>
      </c>
      <c r="BK294" s="9" t="s">
        <v>312</v>
      </c>
      <c r="BL294" s="9" t="s">
        <v>310</v>
      </c>
      <c r="BM294" s="9">
        <v>9060</v>
      </c>
      <c r="BN294" s="9">
        <v>47</v>
      </c>
      <c r="BO294" s="9">
        <v>474</v>
      </c>
      <c r="BP294" s="9" t="s">
        <v>274</v>
      </c>
      <c r="BQ294" s="9">
        <v>344</v>
      </c>
      <c r="BR294" s="9" t="s">
        <v>273</v>
      </c>
      <c r="BS294" s="9" t="s">
        <v>273</v>
      </c>
      <c r="BT294" s="9" t="s">
        <v>273</v>
      </c>
      <c r="BU294" s="9" t="s">
        <v>273</v>
      </c>
    </row>
    <row r="295" spans="1:73" x14ac:dyDescent="0.3">
      <c r="A295" s="15">
        <v>63</v>
      </c>
      <c r="B295" s="10">
        <v>687242</v>
      </c>
      <c r="C295" s="10">
        <v>846635</v>
      </c>
      <c r="D295" s="10">
        <v>370</v>
      </c>
      <c r="E295" s="8">
        <v>0.5</v>
      </c>
      <c r="F295" s="8" t="s">
        <v>376</v>
      </c>
      <c r="G295" s="9">
        <v>1.3</v>
      </c>
      <c r="H295" s="9">
        <v>29</v>
      </c>
      <c r="I295" s="9" t="s">
        <v>273</v>
      </c>
      <c r="J295" s="9">
        <v>8</v>
      </c>
      <c r="K295" s="9">
        <v>13</v>
      </c>
      <c r="L295" s="9" t="s">
        <v>308</v>
      </c>
      <c r="M295" s="9">
        <v>7000</v>
      </c>
      <c r="N295" s="9">
        <v>159</v>
      </c>
      <c r="O295" s="9">
        <v>309</v>
      </c>
      <c r="P295" s="9">
        <v>75</v>
      </c>
      <c r="Q295" s="9" t="s">
        <v>273</v>
      </c>
      <c r="R295" s="9" t="s">
        <v>308</v>
      </c>
      <c r="S295" s="9" t="s">
        <v>273</v>
      </c>
      <c r="T295" s="9">
        <v>0.4</v>
      </c>
      <c r="U295" s="9" t="s">
        <v>273</v>
      </c>
      <c r="V295" s="9" t="s">
        <v>273</v>
      </c>
      <c r="W295" s="9" t="s">
        <v>277</v>
      </c>
      <c r="X295" s="9" t="s">
        <v>275</v>
      </c>
      <c r="Y295" s="9" t="s">
        <v>273</v>
      </c>
      <c r="Z295" s="9" t="s">
        <v>274</v>
      </c>
      <c r="AA295" s="9">
        <v>0.1</v>
      </c>
      <c r="AB295" s="9">
        <v>169</v>
      </c>
      <c r="AC295" s="9">
        <v>24</v>
      </c>
      <c r="AD295" s="9">
        <v>14</v>
      </c>
      <c r="AE295" s="9">
        <v>20</v>
      </c>
      <c r="AF295" s="9">
        <v>2</v>
      </c>
      <c r="AG295" s="9" t="s">
        <v>273</v>
      </c>
      <c r="AH295" s="9" t="s">
        <v>279</v>
      </c>
      <c r="AI295" s="9" t="s">
        <v>314</v>
      </c>
      <c r="AJ295" s="9">
        <v>0.3</v>
      </c>
      <c r="AK295" s="9" t="s">
        <v>274</v>
      </c>
      <c r="AL295" s="9" t="s">
        <v>309</v>
      </c>
      <c r="AM295" s="9">
        <v>1</v>
      </c>
      <c r="AN295" s="9" t="s">
        <v>309</v>
      </c>
      <c r="AO295" s="9" t="s">
        <v>310</v>
      </c>
      <c r="AP295" s="9" t="s">
        <v>311</v>
      </c>
      <c r="AQ295" s="9">
        <v>1.4</v>
      </c>
      <c r="AR295" s="9" t="s">
        <v>273</v>
      </c>
      <c r="AS295" s="9" t="s">
        <v>273</v>
      </c>
      <c r="AT295" s="9" t="s">
        <v>274</v>
      </c>
      <c r="AU295" s="9" t="s">
        <v>274</v>
      </c>
      <c r="AV295" s="9">
        <v>2.8</v>
      </c>
      <c r="AW295" s="9">
        <v>5.5</v>
      </c>
      <c r="AX295" s="9">
        <v>0.5</v>
      </c>
      <c r="AY295" s="9">
        <v>2</v>
      </c>
      <c r="AZ295" s="9">
        <v>0.3</v>
      </c>
      <c r="BA295" s="9">
        <v>0.1</v>
      </c>
      <c r="BB295" s="9">
        <v>0.3</v>
      </c>
      <c r="BC295" s="9" t="s">
        <v>274</v>
      </c>
      <c r="BD295" s="9">
        <v>0.2</v>
      </c>
      <c r="BE295" s="9" t="s">
        <v>274</v>
      </c>
      <c r="BF295" s="9">
        <v>0.1</v>
      </c>
      <c r="BG295" s="9" t="s">
        <v>274</v>
      </c>
      <c r="BH295" s="9">
        <v>0.2</v>
      </c>
      <c r="BI295" s="9" t="s">
        <v>274</v>
      </c>
      <c r="BJ295" s="9" t="s">
        <v>312</v>
      </c>
      <c r="BK295" s="9" t="s">
        <v>312</v>
      </c>
      <c r="BL295" s="9" t="s">
        <v>310</v>
      </c>
      <c r="BM295" s="9">
        <v>15400</v>
      </c>
      <c r="BN295" s="9">
        <v>77</v>
      </c>
      <c r="BO295" s="9">
        <v>212</v>
      </c>
      <c r="BP295" s="9">
        <v>0.2</v>
      </c>
      <c r="BQ295" s="9">
        <v>604</v>
      </c>
      <c r="BR295" s="9" t="s">
        <v>273</v>
      </c>
      <c r="BS295" s="9" t="s">
        <v>273</v>
      </c>
      <c r="BT295" s="9" t="s">
        <v>273</v>
      </c>
      <c r="BU295" s="9" t="s">
        <v>273</v>
      </c>
    </row>
    <row r="296" spans="1:73" x14ac:dyDescent="0.3">
      <c r="A296" s="15">
        <v>64</v>
      </c>
      <c r="B296" s="10">
        <v>687290</v>
      </c>
      <c r="C296" s="10">
        <v>846636</v>
      </c>
      <c r="D296" s="10">
        <v>366</v>
      </c>
      <c r="E296" s="8">
        <v>0.5</v>
      </c>
      <c r="F296" s="8" t="s">
        <v>377</v>
      </c>
      <c r="G296" s="9">
        <v>2.6</v>
      </c>
      <c r="H296" s="9">
        <v>76</v>
      </c>
      <c r="I296" s="9">
        <v>2</v>
      </c>
      <c r="J296" s="9" t="s">
        <v>308</v>
      </c>
      <c r="K296" s="9">
        <v>19</v>
      </c>
      <c r="L296" s="9" t="s">
        <v>308</v>
      </c>
      <c r="M296" s="9">
        <v>4000</v>
      </c>
      <c r="N296" s="9">
        <v>181</v>
      </c>
      <c r="O296" s="9">
        <v>107</v>
      </c>
      <c r="P296" s="9">
        <v>264</v>
      </c>
      <c r="Q296" s="9" t="s">
        <v>273</v>
      </c>
      <c r="R296" s="9" t="s">
        <v>308</v>
      </c>
      <c r="S296" s="9">
        <v>2</v>
      </c>
      <c r="T296" s="9">
        <v>0.7</v>
      </c>
      <c r="U296" s="9" t="s">
        <v>273</v>
      </c>
      <c r="V296" s="9" t="s">
        <v>273</v>
      </c>
      <c r="W296" s="9" t="s">
        <v>277</v>
      </c>
      <c r="X296" s="9" t="s">
        <v>275</v>
      </c>
      <c r="Y296" s="9" t="s">
        <v>273</v>
      </c>
      <c r="Z296" s="9">
        <v>0.3</v>
      </c>
      <c r="AA296" s="9">
        <v>0.2</v>
      </c>
      <c r="AB296" s="9">
        <v>99</v>
      </c>
      <c r="AC296" s="9">
        <v>17</v>
      </c>
      <c r="AD296" s="9">
        <v>24</v>
      </c>
      <c r="AE296" s="9">
        <v>70</v>
      </c>
      <c r="AF296" s="9" t="s">
        <v>273</v>
      </c>
      <c r="AG296" s="9" t="s">
        <v>273</v>
      </c>
      <c r="AH296" s="9" t="s">
        <v>279</v>
      </c>
      <c r="AI296" s="9" t="s">
        <v>314</v>
      </c>
      <c r="AJ296" s="9">
        <v>0.2</v>
      </c>
      <c r="AK296" s="9" t="s">
        <v>274</v>
      </c>
      <c r="AL296" s="9" t="s">
        <v>309</v>
      </c>
      <c r="AM296" s="9">
        <v>0.6</v>
      </c>
      <c r="AN296" s="9" t="s">
        <v>309</v>
      </c>
      <c r="AO296" s="9" t="s">
        <v>310</v>
      </c>
      <c r="AP296" s="9" t="s">
        <v>311</v>
      </c>
      <c r="AQ296" s="9">
        <v>0.7</v>
      </c>
      <c r="AR296" s="9" t="s">
        <v>273</v>
      </c>
      <c r="AS296" s="9" t="s">
        <v>273</v>
      </c>
      <c r="AT296" s="9" t="s">
        <v>274</v>
      </c>
      <c r="AU296" s="9" t="s">
        <v>274</v>
      </c>
      <c r="AV296" s="9">
        <v>1.3</v>
      </c>
      <c r="AW296" s="9">
        <v>4.2</v>
      </c>
      <c r="AX296" s="9">
        <v>0.3</v>
      </c>
      <c r="AY296" s="9">
        <v>1</v>
      </c>
      <c r="AZ296" s="9">
        <v>0.2</v>
      </c>
      <c r="BA296" s="9" t="s">
        <v>274</v>
      </c>
      <c r="BB296" s="9">
        <v>0.2</v>
      </c>
      <c r="BC296" s="9" t="s">
        <v>274</v>
      </c>
      <c r="BD296" s="9">
        <v>0.2</v>
      </c>
      <c r="BE296" s="9" t="s">
        <v>274</v>
      </c>
      <c r="BF296" s="9" t="s">
        <v>274</v>
      </c>
      <c r="BG296" s="9" t="s">
        <v>274</v>
      </c>
      <c r="BH296" s="9" t="s">
        <v>274</v>
      </c>
      <c r="BI296" s="9" t="s">
        <v>274</v>
      </c>
      <c r="BJ296" s="9" t="s">
        <v>312</v>
      </c>
      <c r="BK296" s="9" t="s">
        <v>312</v>
      </c>
      <c r="BL296" s="9" t="s">
        <v>310</v>
      </c>
      <c r="BM296" s="9">
        <v>12900</v>
      </c>
      <c r="BN296" s="9">
        <v>120</v>
      </c>
      <c r="BO296" s="9">
        <v>415</v>
      </c>
      <c r="BP296" s="9" t="s">
        <v>274</v>
      </c>
      <c r="BQ296" s="9">
        <v>323</v>
      </c>
      <c r="BR296" s="9" t="s">
        <v>273</v>
      </c>
      <c r="BS296" s="9" t="s">
        <v>273</v>
      </c>
      <c r="BT296" s="9" t="s">
        <v>273</v>
      </c>
      <c r="BU296" s="9" t="s">
        <v>273</v>
      </c>
    </row>
    <row r="297" spans="1:73" x14ac:dyDescent="0.3">
      <c r="A297" s="15">
        <v>65</v>
      </c>
      <c r="B297" s="10">
        <v>687339</v>
      </c>
      <c r="C297" s="10">
        <v>846637</v>
      </c>
      <c r="D297" s="10">
        <v>362</v>
      </c>
      <c r="E297" s="8">
        <v>0.5</v>
      </c>
      <c r="F297" s="8" t="s">
        <v>378</v>
      </c>
      <c r="G297" s="9">
        <v>1.6</v>
      </c>
      <c r="H297" s="9">
        <v>50</v>
      </c>
      <c r="I297" s="9" t="s">
        <v>273</v>
      </c>
      <c r="J297" s="9" t="s">
        <v>308</v>
      </c>
      <c r="K297" s="9">
        <v>20</v>
      </c>
      <c r="L297" s="9" t="s">
        <v>308</v>
      </c>
      <c r="M297" s="9">
        <v>4000</v>
      </c>
      <c r="N297" s="9">
        <v>114</v>
      </c>
      <c r="O297" s="9">
        <v>140</v>
      </c>
      <c r="P297" s="9">
        <v>170</v>
      </c>
      <c r="Q297" s="9" t="s">
        <v>273</v>
      </c>
      <c r="R297" s="9" t="s">
        <v>308</v>
      </c>
      <c r="S297" s="9">
        <v>2</v>
      </c>
      <c r="T297" s="9">
        <v>0.9</v>
      </c>
      <c r="U297" s="9" t="s">
        <v>273</v>
      </c>
      <c r="V297" s="9" t="s">
        <v>273</v>
      </c>
      <c r="W297" s="9" t="s">
        <v>277</v>
      </c>
      <c r="X297" s="9" t="s">
        <v>275</v>
      </c>
      <c r="Y297" s="9" t="s">
        <v>273</v>
      </c>
      <c r="Z297" s="9" t="s">
        <v>274</v>
      </c>
      <c r="AA297" s="9" t="s">
        <v>274</v>
      </c>
      <c r="AB297" s="9">
        <v>168</v>
      </c>
      <c r="AC297" s="9">
        <v>24</v>
      </c>
      <c r="AD297" s="9">
        <v>14</v>
      </c>
      <c r="AE297" s="9">
        <v>50</v>
      </c>
      <c r="AF297" s="9" t="s">
        <v>273</v>
      </c>
      <c r="AG297" s="9" t="s">
        <v>273</v>
      </c>
      <c r="AH297" s="9" t="s">
        <v>279</v>
      </c>
      <c r="AI297" s="9" t="s">
        <v>314</v>
      </c>
      <c r="AJ297" s="9">
        <v>0.3</v>
      </c>
      <c r="AK297" s="9" t="s">
        <v>274</v>
      </c>
      <c r="AL297" s="9" t="s">
        <v>309</v>
      </c>
      <c r="AM297" s="9">
        <v>0.6</v>
      </c>
      <c r="AN297" s="9" t="s">
        <v>309</v>
      </c>
      <c r="AO297" s="9" t="s">
        <v>310</v>
      </c>
      <c r="AP297" s="9" t="s">
        <v>311</v>
      </c>
      <c r="AQ297" s="9">
        <v>1.1000000000000001</v>
      </c>
      <c r="AR297" s="9" t="s">
        <v>273</v>
      </c>
      <c r="AS297" s="9" t="s">
        <v>273</v>
      </c>
      <c r="AT297" s="9" t="s">
        <v>274</v>
      </c>
      <c r="AU297" s="9" t="s">
        <v>274</v>
      </c>
      <c r="AV297" s="9">
        <v>1.5</v>
      </c>
      <c r="AW297" s="9">
        <v>4.7</v>
      </c>
      <c r="AX297" s="9">
        <v>0.3</v>
      </c>
      <c r="AY297" s="9">
        <v>1.4</v>
      </c>
      <c r="AZ297" s="9">
        <v>0.3</v>
      </c>
      <c r="BA297" s="9" t="s">
        <v>274</v>
      </c>
      <c r="BB297" s="9">
        <v>0.2</v>
      </c>
      <c r="BC297" s="9" t="s">
        <v>274</v>
      </c>
      <c r="BD297" s="9">
        <v>0.1</v>
      </c>
      <c r="BE297" s="9" t="s">
        <v>274</v>
      </c>
      <c r="BF297" s="9" t="s">
        <v>274</v>
      </c>
      <c r="BG297" s="9" t="s">
        <v>274</v>
      </c>
      <c r="BH297" s="9">
        <v>0.1</v>
      </c>
      <c r="BI297" s="9" t="s">
        <v>274</v>
      </c>
      <c r="BJ297" s="9">
        <v>2</v>
      </c>
      <c r="BK297" s="9" t="s">
        <v>312</v>
      </c>
      <c r="BL297" s="9" t="s">
        <v>310</v>
      </c>
      <c r="BM297" s="9">
        <v>15700</v>
      </c>
      <c r="BN297" s="9">
        <v>133</v>
      </c>
      <c r="BO297" s="9">
        <v>295</v>
      </c>
      <c r="BP297" s="9">
        <v>0.1</v>
      </c>
      <c r="BQ297" s="9">
        <v>393</v>
      </c>
      <c r="BR297" s="9" t="s">
        <v>273</v>
      </c>
      <c r="BS297" s="9" t="s">
        <v>273</v>
      </c>
      <c r="BT297" s="9" t="s">
        <v>273</v>
      </c>
      <c r="BU297" s="9" t="s">
        <v>273</v>
      </c>
    </row>
    <row r="298" spans="1:73" x14ac:dyDescent="0.3">
      <c r="A298" s="15">
        <v>66</v>
      </c>
      <c r="B298" s="10">
        <v>687390</v>
      </c>
      <c r="C298" s="10">
        <v>846636</v>
      </c>
      <c r="D298" s="10">
        <v>360</v>
      </c>
      <c r="E298" s="8">
        <v>0.5</v>
      </c>
      <c r="F298" s="8" t="s">
        <v>379</v>
      </c>
      <c r="G298" s="9">
        <v>12</v>
      </c>
      <c r="H298" s="9">
        <v>43</v>
      </c>
      <c r="I298" s="9">
        <v>7</v>
      </c>
      <c r="J298" s="9">
        <v>5</v>
      </c>
      <c r="K298" s="9">
        <v>16</v>
      </c>
      <c r="L298" s="9" t="s">
        <v>308</v>
      </c>
      <c r="M298" s="9">
        <v>4000</v>
      </c>
      <c r="N298" s="9">
        <v>92</v>
      </c>
      <c r="O298" s="9">
        <v>86</v>
      </c>
      <c r="P298" s="9">
        <v>83</v>
      </c>
      <c r="Q298" s="9">
        <v>3</v>
      </c>
      <c r="R298" s="9" t="s">
        <v>308</v>
      </c>
      <c r="S298" s="9">
        <v>1</v>
      </c>
      <c r="T298" s="9">
        <v>0.5</v>
      </c>
      <c r="U298" s="9" t="s">
        <v>273</v>
      </c>
      <c r="V298" s="9" t="s">
        <v>273</v>
      </c>
      <c r="W298" s="9" t="s">
        <v>277</v>
      </c>
      <c r="X298" s="9" t="s">
        <v>275</v>
      </c>
      <c r="Y298" s="9" t="s">
        <v>273</v>
      </c>
      <c r="Z298" s="9">
        <v>1</v>
      </c>
      <c r="AA298" s="9">
        <v>0.2</v>
      </c>
      <c r="AB298" s="9">
        <v>121</v>
      </c>
      <c r="AC298" s="9">
        <v>35</v>
      </c>
      <c r="AD298" s="9">
        <v>17</v>
      </c>
      <c r="AE298" s="9">
        <v>50</v>
      </c>
      <c r="AF298" s="9">
        <v>2</v>
      </c>
      <c r="AG298" s="9">
        <v>3</v>
      </c>
      <c r="AH298" s="9">
        <v>0.5</v>
      </c>
      <c r="AI298" s="9" t="s">
        <v>314</v>
      </c>
      <c r="AJ298" s="9">
        <v>0.4</v>
      </c>
      <c r="AK298" s="9" t="s">
        <v>274</v>
      </c>
      <c r="AL298" s="9" t="s">
        <v>309</v>
      </c>
      <c r="AM298" s="9">
        <v>0.8</v>
      </c>
      <c r="AN298" s="9" t="s">
        <v>309</v>
      </c>
      <c r="AO298" s="9">
        <v>200</v>
      </c>
      <c r="AP298" s="9">
        <v>20</v>
      </c>
      <c r="AQ298" s="9">
        <v>1.7</v>
      </c>
      <c r="AR298" s="9">
        <v>4</v>
      </c>
      <c r="AS298" s="9" t="s">
        <v>273</v>
      </c>
      <c r="AT298" s="9">
        <v>0.1</v>
      </c>
      <c r="AU298" s="9" t="s">
        <v>274</v>
      </c>
      <c r="AV298" s="9">
        <v>3.4</v>
      </c>
      <c r="AW298" s="9">
        <v>11.5</v>
      </c>
      <c r="AX298" s="9">
        <v>0.8</v>
      </c>
      <c r="AY298" s="9">
        <v>2.5</v>
      </c>
      <c r="AZ298" s="9">
        <v>0.5</v>
      </c>
      <c r="BA298" s="9">
        <v>0.1</v>
      </c>
      <c r="BB298" s="9">
        <v>0.4</v>
      </c>
      <c r="BC298" s="9" t="s">
        <v>274</v>
      </c>
      <c r="BD298" s="9">
        <v>0.3</v>
      </c>
      <c r="BE298" s="9" t="s">
        <v>274</v>
      </c>
      <c r="BF298" s="9">
        <v>0.2</v>
      </c>
      <c r="BG298" s="9" t="s">
        <v>274</v>
      </c>
      <c r="BH298" s="9">
        <v>0.2</v>
      </c>
      <c r="BI298" s="9" t="s">
        <v>274</v>
      </c>
      <c r="BJ298" s="9">
        <v>3</v>
      </c>
      <c r="BK298" s="9" t="s">
        <v>312</v>
      </c>
      <c r="BL298" s="9" t="s">
        <v>310</v>
      </c>
      <c r="BM298" s="9">
        <v>12500</v>
      </c>
      <c r="BN298" s="9">
        <v>114</v>
      </c>
      <c r="BO298" s="9">
        <v>267</v>
      </c>
      <c r="BP298" s="9">
        <v>0.3</v>
      </c>
      <c r="BQ298" s="9">
        <v>439</v>
      </c>
      <c r="BR298" s="9" t="s">
        <v>273</v>
      </c>
      <c r="BS298" s="9" t="s">
        <v>273</v>
      </c>
      <c r="BT298" s="9" t="s">
        <v>273</v>
      </c>
      <c r="BU298" s="9" t="s">
        <v>273</v>
      </c>
    </row>
    <row r="299" spans="1:73" x14ac:dyDescent="0.3">
      <c r="A299" s="15">
        <v>67</v>
      </c>
      <c r="B299" s="18">
        <v>687440</v>
      </c>
      <c r="C299" s="18">
        <v>846634</v>
      </c>
      <c r="D299" s="18">
        <v>357</v>
      </c>
      <c r="E299" s="8">
        <v>0.5</v>
      </c>
      <c r="F299" s="8" t="s">
        <v>380</v>
      </c>
      <c r="G299" s="9">
        <v>26.4</v>
      </c>
      <c r="H299" s="9">
        <v>16</v>
      </c>
      <c r="I299" s="9">
        <v>11</v>
      </c>
      <c r="J299" s="9">
        <v>10</v>
      </c>
      <c r="K299" s="9">
        <v>9</v>
      </c>
      <c r="L299" s="9">
        <v>506</v>
      </c>
      <c r="M299" s="9">
        <v>618000</v>
      </c>
      <c r="N299" s="9">
        <v>26</v>
      </c>
      <c r="O299" s="9">
        <v>17</v>
      </c>
      <c r="P299" s="9">
        <v>894</v>
      </c>
      <c r="Q299" s="9">
        <v>6</v>
      </c>
      <c r="R299" s="9">
        <v>5</v>
      </c>
      <c r="S299" s="9">
        <v>2</v>
      </c>
      <c r="T299" s="9">
        <v>0.5</v>
      </c>
      <c r="U299" s="9" t="s">
        <v>273</v>
      </c>
      <c r="V299" s="9" t="s">
        <v>273</v>
      </c>
      <c r="W299" s="9">
        <v>0.01</v>
      </c>
      <c r="X299" s="9" t="s">
        <v>275</v>
      </c>
      <c r="Y299" s="9" t="s">
        <v>273</v>
      </c>
      <c r="Z299" s="9">
        <v>3.4</v>
      </c>
      <c r="AA299" s="9">
        <v>1.4</v>
      </c>
      <c r="AB299" s="9">
        <v>47</v>
      </c>
      <c r="AC299" s="9">
        <v>122</v>
      </c>
      <c r="AD299" s="9">
        <v>63</v>
      </c>
      <c r="AE299" s="9">
        <v>220</v>
      </c>
      <c r="AF299" s="9">
        <v>6</v>
      </c>
      <c r="AG299" s="9">
        <v>7</v>
      </c>
      <c r="AH299" s="9">
        <v>1.5</v>
      </c>
      <c r="AI299" s="9" t="s">
        <v>314</v>
      </c>
      <c r="AJ299" s="9">
        <v>0.6</v>
      </c>
      <c r="AK299" s="9" t="s">
        <v>274</v>
      </c>
      <c r="AL299" s="9" t="s">
        <v>309</v>
      </c>
      <c r="AM299" s="9">
        <v>1.1000000000000001</v>
      </c>
      <c r="AN299" s="9" t="s">
        <v>309</v>
      </c>
      <c r="AO299" s="9">
        <v>400</v>
      </c>
      <c r="AP299" s="9">
        <v>140</v>
      </c>
      <c r="AQ299" s="9">
        <v>18.899999999999999</v>
      </c>
      <c r="AR299" s="9">
        <v>11</v>
      </c>
      <c r="AS299" s="9">
        <v>2</v>
      </c>
      <c r="AT299" s="9">
        <v>0.3</v>
      </c>
      <c r="AU299" s="9">
        <v>0.1</v>
      </c>
      <c r="AV299" s="9">
        <v>17.7</v>
      </c>
      <c r="AW299" s="9">
        <v>48.6</v>
      </c>
      <c r="AX299" s="9">
        <v>4.8</v>
      </c>
      <c r="AY299" s="9">
        <v>19.3</v>
      </c>
      <c r="AZ299" s="9">
        <v>4.3</v>
      </c>
      <c r="BA299" s="9">
        <v>0.9</v>
      </c>
      <c r="BB299" s="9">
        <v>4.0999999999999996</v>
      </c>
      <c r="BC299" s="9">
        <v>0.6</v>
      </c>
      <c r="BD299" s="9">
        <v>3.5</v>
      </c>
      <c r="BE299" s="9">
        <v>0.7</v>
      </c>
      <c r="BF299" s="9">
        <v>2.1</v>
      </c>
      <c r="BG299" s="9">
        <v>0.3</v>
      </c>
      <c r="BH299" s="9">
        <v>2.2000000000000002</v>
      </c>
      <c r="BI299" s="9">
        <v>0.3</v>
      </c>
      <c r="BJ299" s="9">
        <v>11</v>
      </c>
      <c r="BK299" s="9">
        <v>3</v>
      </c>
      <c r="BL299" s="9" t="s">
        <v>310</v>
      </c>
      <c r="BM299" s="9">
        <v>1220</v>
      </c>
      <c r="BN299" s="9">
        <v>49</v>
      </c>
      <c r="BO299" s="9">
        <v>110</v>
      </c>
      <c r="BP299" s="9">
        <v>0.5</v>
      </c>
      <c r="BQ299" s="9">
        <v>708</v>
      </c>
      <c r="BR299" s="9" t="s">
        <v>273</v>
      </c>
      <c r="BS299" s="9" t="s">
        <v>273</v>
      </c>
      <c r="BT299" s="9" t="s">
        <v>273</v>
      </c>
      <c r="BU299" s="9" t="s">
        <v>273</v>
      </c>
    </row>
    <row r="300" spans="1:73" x14ac:dyDescent="0.3">
      <c r="A300" s="15">
        <v>68</v>
      </c>
      <c r="B300" s="18">
        <v>687440</v>
      </c>
      <c r="C300" s="18">
        <v>846634</v>
      </c>
      <c r="D300" s="18">
        <v>357</v>
      </c>
      <c r="E300" s="8">
        <v>0.5</v>
      </c>
      <c r="F300" s="8" t="s">
        <v>381</v>
      </c>
      <c r="G300" s="9">
        <v>78.7</v>
      </c>
      <c r="H300" s="9">
        <v>24</v>
      </c>
      <c r="I300" s="9">
        <v>24</v>
      </c>
      <c r="J300" s="9">
        <v>16</v>
      </c>
      <c r="K300" s="9">
        <v>11</v>
      </c>
      <c r="L300" s="9">
        <v>67</v>
      </c>
      <c r="M300" s="9">
        <v>79000</v>
      </c>
      <c r="N300" s="9">
        <v>27</v>
      </c>
      <c r="O300" s="9">
        <v>15</v>
      </c>
      <c r="P300" s="9">
        <v>672</v>
      </c>
      <c r="Q300" s="9">
        <v>9</v>
      </c>
      <c r="R300" s="9" t="s">
        <v>308</v>
      </c>
      <c r="S300" s="9">
        <v>2</v>
      </c>
      <c r="T300" s="9">
        <v>0.5</v>
      </c>
      <c r="U300" s="9" t="s">
        <v>273</v>
      </c>
      <c r="V300" s="9" t="s">
        <v>273</v>
      </c>
      <c r="W300" s="9" t="s">
        <v>277</v>
      </c>
      <c r="X300" s="9" t="s">
        <v>275</v>
      </c>
      <c r="Y300" s="9" t="s">
        <v>273</v>
      </c>
      <c r="Z300" s="9">
        <v>8.9</v>
      </c>
      <c r="AA300" s="9">
        <v>1.6</v>
      </c>
      <c r="AB300" s="9">
        <v>72</v>
      </c>
      <c r="AC300" s="9">
        <v>188</v>
      </c>
      <c r="AD300" s="9">
        <v>70</v>
      </c>
      <c r="AE300" s="9">
        <v>280</v>
      </c>
      <c r="AF300" s="9">
        <v>13</v>
      </c>
      <c r="AG300" s="9">
        <v>18</v>
      </c>
      <c r="AH300" s="9">
        <v>2.8</v>
      </c>
      <c r="AI300" s="9">
        <v>0.2</v>
      </c>
      <c r="AJ300" s="9">
        <v>0.8</v>
      </c>
      <c r="AK300" s="9" t="s">
        <v>274</v>
      </c>
      <c r="AL300" s="9">
        <v>1</v>
      </c>
      <c r="AM300" s="9">
        <v>1.6</v>
      </c>
      <c r="AN300" s="9" t="s">
        <v>309</v>
      </c>
      <c r="AO300" s="9">
        <v>1500</v>
      </c>
      <c r="AP300" s="9">
        <v>320</v>
      </c>
      <c r="AQ300" s="9">
        <v>25.4</v>
      </c>
      <c r="AR300" s="9">
        <v>27</v>
      </c>
      <c r="AS300" s="9">
        <v>6</v>
      </c>
      <c r="AT300" s="9">
        <v>0.7</v>
      </c>
      <c r="AU300" s="9">
        <v>0.4</v>
      </c>
      <c r="AV300" s="9">
        <v>41.7</v>
      </c>
      <c r="AW300" s="9">
        <v>90.6</v>
      </c>
      <c r="AX300" s="9">
        <v>8.5</v>
      </c>
      <c r="AY300" s="9">
        <v>31.2</v>
      </c>
      <c r="AZ300" s="9">
        <v>6.1</v>
      </c>
      <c r="BA300" s="9">
        <v>1.1000000000000001</v>
      </c>
      <c r="BB300" s="9">
        <v>5.4</v>
      </c>
      <c r="BC300" s="9">
        <v>0.9</v>
      </c>
      <c r="BD300" s="9">
        <v>4.5</v>
      </c>
      <c r="BE300" s="9">
        <v>0.9</v>
      </c>
      <c r="BF300" s="9">
        <v>2.8</v>
      </c>
      <c r="BG300" s="9">
        <v>0.4</v>
      </c>
      <c r="BH300" s="9">
        <v>2.5</v>
      </c>
      <c r="BI300" s="9">
        <v>0.4</v>
      </c>
      <c r="BJ300" s="9">
        <v>26</v>
      </c>
      <c r="BK300" s="9">
        <v>4</v>
      </c>
      <c r="BL300" s="9" t="s">
        <v>310</v>
      </c>
      <c r="BM300" s="9">
        <v>2070</v>
      </c>
      <c r="BN300" s="9">
        <v>75</v>
      </c>
      <c r="BO300" s="9">
        <v>146</v>
      </c>
      <c r="BP300" s="9">
        <v>1.2</v>
      </c>
      <c r="BQ300" s="9">
        <v>880</v>
      </c>
      <c r="BR300" s="9" t="s">
        <v>273</v>
      </c>
      <c r="BS300" s="9" t="s">
        <v>273</v>
      </c>
      <c r="BT300" s="9" t="s">
        <v>273</v>
      </c>
      <c r="BU300" s="9" t="s">
        <v>273</v>
      </c>
    </row>
    <row r="301" spans="1:73" x14ac:dyDescent="0.3">
      <c r="A301" s="15">
        <v>69</v>
      </c>
      <c r="B301" s="10">
        <v>687488</v>
      </c>
      <c r="C301" s="10">
        <v>846636</v>
      </c>
      <c r="D301" s="10">
        <v>356</v>
      </c>
      <c r="E301" s="8">
        <v>0.5</v>
      </c>
      <c r="F301" s="8" t="s">
        <v>382</v>
      </c>
      <c r="G301" s="9">
        <v>47.1</v>
      </c>
      <c r="H301" s="9">
        <v>18</v>
      </c>
      <c r="I301" s="9">
        <v>21</v>
      </c>
      <c r="J301" s="9">
        <v>20</v>
      </c>
      <c r="K301" s="9">
        <v>21</v>
      </c>
      <c r="L301" s="9">
        <v>30</v>
      </c>
      <c r="M301" s="9">
        <v>39000</v>
      </c>
      <c r="N301" s="9">
        <v>158</v>
      </c>
      <c r="O301" s="9">
        <v>74</v>
      </c>
      <c r="P301" s="9">
        <v>264</v>
      </c>
      <c r="Q301" s="9">
        <v>8</v>
      </c>
      <c r="R301" s="9" t="s">
        <v>308</v>
      </c>
      <c r="S301" s="9">
        <v>1</v>
      </c>
      <c r="T301" s="9">
        <v>0.5</v>
      </c>
      <c r="U301" s="9" t="s">
        <v>273</v>
      </c>
      <c r="V301" s="9" t="s">
        <v>273</v>
      </c>
      <c r="W301" s="9" t="s">
        <v>277</v>
      </c>
      <c r="X301" s="9" t="s">
        <v>275</v>
      </c>
      <c r="Y301" s="9" t="s">
        <v>273</v>
      </c>
      <c r="Z301" s="9">
        <v>5.2</v>
      </c>
      <c r="AA301" s="9">
        <v>1.4</v>
      </c>
      <c r="AB301" s="9">
        <v>180</v>
      </c>
      <c r="AC301" s="9">
        <v>144</v>
      </c>
      <c r="AD301" s="9">
        <v>44</v>
      </c>
      <c r="AE301" s="9">
        <v>90</v>
      </c>
      <c r="AF301" s="9">
        <v>10</v>
      </c>
      <c r="AG301" s="9">
        <v>10</v>
      </c>
      <c r="AH301" s="9">
        <v>1.8</v>
      </c>
      <c r="AI301" s="9" t="s">
        <v>314</v>
      </c>
      <c r="AJ301" s="9">
        <v>0.5</v>
      </c>
      <c r="AK301" s="9" t="s">
        <v>274</v>
      </c>
      <c r="AL301" s="9" t="s">
        <v>309</v>
      </c>
      <c r="AM301" s="9">
        <v>1.5</v>
      </c>
      <c r="AN301" s="9" t="s">
        <v>309</v>
      </c>
      <c r="AO301" s="9">
        <v>1000</v>
      </c>
      <c r="AP301" s="9">
        <v>120</v>
      </c>
      <c r="AQ301" s="9">
        <v>28.4</v>
      </c>
      <c r="AR301" s="9">
        <v>19</v>
      </c>
      <c r="AS301" s="9">
        <v>4</v>
      </c>
      <c r="AT301" s="9">
        <v>0.5</v>
      </c>
      <c r="AU301" s="9">
        <v>0.2</v>
      </c>
      <c r="AV301" s="9">
        <v>26.7</v>
      </c>
      <c r="AW301" s="9">
        <v>68.400000000000006</v>
      </c>
      <c r="AX301" s="9">
        <v>6.8</v>
      </c>
      <c r="AY301" s="9">
        <v>27.4</v>
      </c>
      <c r="AZ301" s="9">
        <v>5.4</v>
      </c>
      <c r="BA301" s="9">
        <v>1</v>
      </c>
      <c r="BB301" s="9">
        <v>5.4</v>
      </c>
      <c r="BC301" s="9">
        <v>0.9</v>
      </c>
      <c r="BD301" s="9">
        <v>4.7</v>
      </c>
      <c r="BE301" s="9">
        <v>0.9</v>
      </c>
      <c r="BF301" s="9">
        <v>2.8</v>
      </c>
      <c r="BG301" s="9">
        <v>0.4</v>
      </c>
      <c r="BH301" s="9">
        <v>2.7</v>
      </c>
      <c r="BI301" s="9">
        <v>0.4</v>
      </c>
      <c r="BJ301" s="9">
        <v>13</v>
      </c>
      <c r="BK301" s="9">
        <v>2</v>
      </c>
      <c r="BL301" s="9" t="s">
        <v>310</v>
      </c>
      <c r="BM301" s="9">
        <v>8950</v>
      </c>
      <c r="BN301" s="9">
        <v>98</v>
      </c>
      <c r="BO301" s="9">
        <v>125</v>
      </c>
      <c r="BP301" s="9">
        <v>1.1000000000000001</v>
      </c>
      <c r="BQ301" s="9">
        <v>1070</v>
      </c>
      <c r="BR301" s="9" t="s">
        <v>273</v>
      </c>
      <c r="BS301" s="9" t="s">
        <v>273</v>
      </c>
      <c r="BT301" s="9" t="s">
        <v>273</v>
      </c>
      <c r="BU301" s="9" t="s">
        <v>273</v>
      </c>
    </row>
    <row r="302" spans="1:73" x14ac:dyDescent="0.3">
      <c r="A302" s="15">
        <v>70</v>
      </c>
      <c r="B302" s="10">
        <v>686495</v>
      </c>
      <c r="C302" s="10">
        <v>846831</v>
      </c>
      <c r="D302" s="10">
        <v>384</v>
      </c>
      <c r="E302" s="8">
        <v>0.5</v>
      </c>
      <c r="F302" s="8" t="s">
        <v>383</v>
      </c>
      <c r="G302" s="9">
        <v>7.5</v>
      </c>
      <c r="H302" s="9">
        <v>120</v>
      </c>
      <c r="I302" s="9">
        <v>5</v>
      </c>
      <c r="J302" s="9">
        <v>29</v>
      </c>
      <c r="K302" s="9">
        <v>45</v>
      </c>
      <c r="L302" s="9">
        <v>18</v>
      </c>
      <c r="M302" s="9">
        <v>28000</v>
      </c>
      <c r="N302" s="9">
        <v>284</v>
      </c>
      <c r="O302" s="9">
        <v>167</v>
      </c>
      <c r="P302" s="9">
        <v>168</v>
      </c>
      <c r="Q302" s="9">
        <v>3</v>
      </c>
      <c r="R302" s="9">
        <v>6</v>
      </c>
      <c r="S302" s="9">
        <v>7</v>
      </c>
      <c r="T302" s="9">
        <v>2.5</v>
      </c>
      <c r="U302" s="9" t="s">
        <v>273</v>
      </c>
      <c r="V302" s="9">
        <v>1</v>
      </c>
      <c r="W302" s="9">
        <v>0.01</v>
      </c>
      <c r="X302" s="9" t="s">
        <v>275</v>
      </c>
      <c r="Y302" s="9" t="s">
        <v>273</v>
      </c>
      <c r="Z302" s="9">
        <v>0.4</v>
      </c>
      <c r="AA302" s="9">
        <v>1.2</v>
      </c>
      <c r="AB302" s="9">
        <v>983</v>
      </c>
      <c r="AC302" s="9">
        <v>167</v>
      </c>
      <c r="AD302" s="9">
        <v>20</v>
      </c>
      <c r="AE302" s="9">
        <v>460</v>
      </c>
      <c r="AF302" s="9">
        <v>8</v>
      </c>
      <c r="AG302" s="9">
        <v>3</v>
      </c>
      <c r="AH302" s="9">
        <v>0.6</v>
      </c>
      <c r="AI302" s="9" t="s">
        <v>314</v>
      </c>
      <c r="AJ302" s="9">
        <v>0.6</v>
      </c>
      <c r="AK302" s="9" t="s">
        <v>274</v>
      </c>
      <c r="AL302" s="9" t="s">
        <v>309</v>
      </c>
      <c r="AM302" s="9">
        <v>3.7</v>
      </c>
      <c r="AN302" s="9" t="s">
        <v>309</v>
      </c>
      <c r="AO302" s="9">
        <v>100</v>
      </c>
      <c r="AP302" s="9">
        <v>40</v>
      </c>
      <c r="AQ302" s="9">
        <v>6.3</v>
      </c>
      <c r="AR302" s="9">
        <v>4</v>
      </c>
      <c r="AS302" s="9" t="s">
        <v>273</v>
      </c>
      <c r="AT302" s="9">
        <v>0.1</v>
      </c>
      <c r="AU302" s="9" t="s">
        <v>274</v>
      </c>
      <c r="AV302" s="9">
        <v>6.8</v>
      </c>
      <c r="AW302" s="9">
        <v>21</v>
      </c>
      <c r="AX302" s="9">
        <v>1.8</v>
      </c>
      <c r="AY302" s="9">
        <v>7.3</v>
      </c>
      <c r="AZ302" s="9">
        <v>1.5</v>
      </c>
      <c r="BA302" s="9">
        <v>0.4</v>
      </c>
      <c r="BB302" s="9">
        <v>1.5</v>
      </c>
      <c r="BC302" s="9">
        <v>0.2</v>
      </c>
      <c r="BD302" s="9">
        <v>1</v>
      </c>
      <c r="BE302" s="9">
        <v>0.2</v>
      </c>
      <c r="BF302" s="9">
        <v>0.6</v>
      </c>
      <c r="BG302" s="9" t="s">
        <v>274</v>
      </c>
      <c r="BH302" s="9">
        <v>0.6</v>
      </c>
      <c r="BI302" s="9" t="s">
        <v>274</v>
      </c>
      <c r="BJ302" s="9">
        <v>3</v>
      </c>
      <c r="BK302" s="9" t="s">
        <v>312</v>
      </c>
      <c r="BL302" s="9" t="s">
        <v>310</v>
      </c>
      <c r="BM302" s="9">
        <v>59200</v>
      </c>
      <c r="BN302" s="9">
        <v>126</v>
      </c>
      <c r="BO302" s="9">
        <v>639</v>
      </c>
      <c r="BP302" s="9">
        <v>0.5</v>
      </c>
      <c r="BQ302" s="9">
        <v>1150</v>
      </c>
      <c r="BR302" s="9" t="s">
        <v>273</v>
      </c>
      <c r="BS302" s="9" t="s">
        <v>273</v>
      </c>
      <c r="BT302" s="9" t="s">
        <v>273</v>
      </c>
      <c r="BU302" s="9" t="s">
        <v>273</v>
      </c>
    </row>
    <row r="303" spans="1:73" x14ac:dyDescent="0.3">
      <c r="A303" s="15">
        <v>71</v>
      </c>
      <c r="B303" s="10">
        <v>686545</v>
      </c>
      <c r="C303" s="10">
        <v>846831</v>
      </c>
      <c r="D303" s="10">
        <v>381</v>
      </c>
      <c r="E303" s="8">
        <v>0.5</v>
      </c>
      <c r="F303" s="8" t="s">
        <v>384</v>
      </c>
      <c r="G303" s="9">
        <v>4.4000000000000004</v>
      </c>
      <c r="H303" s="9">
        <v>45</v>
      </c>
      <c r="I303" s="9">
        <v>3</v>
      </c>
      <c r="J303" s="9">
        <v>8</v>
      </c>
      <c r="K303" s="9">
        <v>23</v>
      </c>
      <c r="L303" s="9">
        <v>44</v>
      </c>
      <c r="M303" s="9">
        <v>57000</v>
      </c>
      <c r="N303" s="9">
        <v>258</v>
      </c>
      <c r="O303" s="9">
        <v>138</v>
      </c>
      <c r="P303" s="9">
        <v>62</v>
      </c>
      <c r="Q303" s="9">
        <v>2</v>
      </c>
      <c r="R303" s="9" t="s">
        <v>308</v>
      </c>
      <c r="S303" s="9">
        <v>2</v>
      </c>
      <c r="T303" s="9">
        <v>1.4</v>
      </c>
      <c r="U303" s="9" t="s">
        <v>273</v>
      </c>
      <c r="V303" s="9" t="s">
        <v>273</v>
      </c>
      <c r="W303" s="9" t="s">
        <v>277</v>
      </c>
      <c r="X303" s="9" t="s">
        <v>275</v>
      </c>
      <c r="Y303" s="9" t="s">
        <v>273</v>
      </c>
      <c r="Z303" s="9">
        <v>0.2</v>
      </c>
      <c r="AA303" s="9">
        <v>0.4</v>
      </c>
      <c r="AB303" s="9">
        <v>676</v>
      </c>
      <c r="AC303" s="9">
        <v>142</v>
      </c>
      <c r="AD303" s="9">
        <v>11</v>
      </c>
      <c r="AE303" s="9">
        <v>20</v>
      </c>
      <c r="AF303" s="9">
        <v>3</v>
      </c>
      <c r="AG303" s="9">
        <v>2</v>
      </c>
      <c r="AH303" s="9" t="s">
        <v>279</v>
      </c>
      <c r="AI303" s="9" t="s">
        <v>314</v>
      </c>
      <c r="AJ303" s="9">
        <v>0.3</v>
      </c>
      <c r="AK303" s="9" t="s">
        <v>274</v>
      </c>
      <c r="AL303" s="9" t="s">
        <v>309</v>
      </c>
      <c r="AM303" s="9">
        <v>1.8</v>
      </c>
      <c r="AN303" s="9" t="s">
        <v>309</v>
      </c>
      <c r="AO303" s="9" t="s">
        <v>310</v>
      </c>
      <c r="AP303" s="9">
        <v>40</v>
      </c>
      <c r="AQ303" s="9">
        <v>3.1</v>
      </c>
      <c r="AR303" s="9">
        <v>2</v>
      </c>
      <c r="AS303" s="9" t="s">
        <v>273</v>
      </c>
      <c r="AT303" s="9" t="s">
        <v>274</v>
      </c>
      <c r="AU303" s="9" t="s">
        <v>274</v>
      </c>
      <c r="AV303" s="9">
        <v>3.8</v>
      </c>
      <c r="AW303" s="9">
        <v>6</v>
      </c>
      <c r="AX303" s="9">
        <v>0.8</v>
      </c>
      <c r="AY303" s="9">
        <v>3.3</v>
      </c>
      <c r="AZ303" s="9">
        <v>0.6</v>
      </c>
      <c r="BA303" s="9">
        <v>0.2</v>
      </c>
      <c r="BB303" s="9">
        <v>0.6</v>
      </c>
      <c r="BC303" s="9" t="s">
        <v>274</v>
      </c>
      <c r="BD303" s="9">
        <v>0.5</v>
      </c>
      <c r="BE303" s="9" t="s">
        <v>274</v>
      </c>
      <c r="BF303" s="9">
        <v>0.3</v>
      </c>
      <c r="BG303" s="9" t="s">
        <v>274</v>
      </c>
      <c r="BH303" s="9">
        <v>0.3</v>
      </c>
      <c r="BI303" s="9" t="s">
        <v>274</v>
      </c>
      <c r="BJ303" s="9" t="s">
        <v>312</v>
      </c>
      <c r="BK303" s="9" t="s">
        <v>312</v>
      </c>
      <c r="BL303" s="9" t="s">
        <v>310</v>
      </c>
      <c r="BM303" s="9">
        <v>28500</v>
      </c>
      <c r="BN303" s="9">
        <v>51</v>
      </c>
      <c r="BO303" s="9">
        <v>285</v>
      </c>
      <c r="BP303" s="9">
        <v>0.6</v>
      </c>
      <c r="BQ303" s="9">
        <v>778</v>
      </c>
      <c r="BR303" s="9" t="s">
        <v>273</v>
      </c>
      <c r="BS303" s="9" t="s">
        <v>273</v>
      </c>
      <c r="BT303" s="9" t="s">
        <v>273</v>
      </c>
      <c r="BU303" s="9" t="s">
        <v>273</v>
      </c>
    </row>
    <row r="304" spans="1:73" x14ac:dyDescent="0.3">
      <c r="A304" s="15">
        <v>72</v>
      </c>
      <c r="B304" s="18">
        <v>686594</v>
      </c>
      <c r="C304" s="18">
        <v>846831</v>
      </c>
      <c r="D304" s="18">
        <v>379</v>
      </c>
      <c r="E304" s="8">
        <v>0.5</v>
      </c>
      <c r="F304" s="8" t="s">
        <v>385</v>
      </c>
      <c r="G304" s="9">
        <v>18.5</v>
      </c>
      <c r="H304" s="9">
        <v>55</v>
      </c>
      <c r="I304" s="9">
        <v>12</v>
      </c>
      <c r="J304" s="9">
        <v>9</v>
      </c>
      <c r="K304" s="9">
        <v>18</v>
      </c>
      <c r="L304" s="9">
        <v>11</v>
      </c>
      <c r="M304" s="9">
        <v>13000</v>
      </c>
      <c r="N304" s="9">
        <v>100</v>
      </c>
      <c r="O304" s="9">
        <v>111</v>
      </c>
      <c r="P304" s="9">
        <v>61</v>
      </c>
      <c r="Q304" s="9">
        <v>10</v>
      </c>
      <c r="R304" s="9" t="s">
        <v>308</v>
      </c>
      <c r="S304" s="9">
        <v>2</v>
      </c>
      <c r="T304" s="9">
        <v>0.9</v>
      </c>
      <c r="U304" s="9" t="s">
        <v>273</v>
      </c>
      <c r="V304" s="9" t="s">
        <v>273</v>
      </c>
      <c r="W304" s="9" t="s">
        <v>277</v>
      </c>
      <c r="X304" s="9" t="s">
        <v>275</v>
      </c>
      <c r="Y304" s="9" t="s">
        <v>273</v>
      </c>
      <c r="Z304" s="9">
        <v>1.4</v>
      </c>
      <c r="AA304" s="9">
        <v>0.7</v>
      </c>
      <c r="AB304" s="9">
        <v>287</v>
      </c>
      <c r="AC304" s="9">
        <v>80</v>
      </c>
      <c r="AD304" s="9">
        <v>17</v>
      </c>
      <c r="AE304" s="9">
        <v>70</v>
      </c>
      <c r="AF304" s="9">
        <v>5</v>
      </c>
      <c r="AG304" s="9">
        <v>5</v>
      </c>
      <c r="AH304" s="9">
        <v>0.7</v>
      </c>
      <c r="AI304" s="9" t="s">
        <v>314</v>
      </c>
      <c r="AJ304" s="9">
        <v>0.5</v>
      </c>
      <c r="AK304" s="9" t="s">
        <v>274</v>
      </c>
      <c r="AL304" s="9" t="s">
        <v>309</v>
      </c>
      <c r="AM304" s="9">
        <v>1</v>
      </c>
      <c r="AN304" s="9" t="s">
        <v>309</v>
      </c>
      <c r="AO304" s="9">
        <v>400</v>
      </c>
      <c r="AP304" s="9">
        <v>60</v>
      </c>
      <c r="AQ304" s="9">
        <v>3.3</v>
      </c>
      <c r="AR304" s="9">
        <v>6</v>
      </c>
      <c r="AS304" s="9">
        <v>1</v>
      </c>
      <c r="AT304" s="9">
        <v>0.1</v>
      </c>
      <c r="AU304" s="9">
        <v>0.1</v>
      </c>
      <c r="AV304" s="9">
        <v>7.4</v>
      </c>
      <c r="AW304" s="9">
        <v>15.9</v>
      </c>
      <c r="AX304" s="9">
        <v>1.4</v>
      </c>
      <c r="AY304" s="9">
        <v>5.0999999999999996</v>
      </c>
      <c r="AZ304" s="9">
        <v>0.9</v>
      </c>
      <c r="BA304" s="9">
        <v>0.2</v>
      </c>
      <c r="BB304" s="9">
        <v>0.9</v>
      </c>
      <c r="BC304" s="9">
        <v>0.1</v>
      </c>
      <c r="BD304" s="9">
        <v>0.6</v>
      </c>
      <c r="BE304" s="9">
        <v>0.1</v>
      </c>
      <c r="BF304" s="9">
        <v>0.3</v>
      </c>
      <c r="BG304" s="9" t="s">
        <v>274</v>
      </c>
      <c r="BH304" s="9">
        <v>0.3</v>
      </c>
      <c r="BI304" s="9" t="s">
        <v>274</v>
      </c>
      <c r="BJ304" s="9">
        <v>3</v>
      </c>
      <c r="BK304" s="9" t="s">
        <v>312</v>
      </c>
      <c r="BL304" s="9" t="s">
        <v>310</v>
      </c>
      <c r="BM304" s="9">
        <v>21200</v>
      </c>
      <c r="BN304" s="9">
        <v>78</v>
      </c>
      <c r="BO304" s="9">
        <v>359</v>
      </c>
      <c r="BP304" s="9">
        <v>0.5</v>
      </c>
      <c r="BQ304" s="9">
        <v>519</v>
      </c>
      <c r="BR304" s="9" t="s">
        <v>273</v>
      </c>
      <c r="BS304" s="9" t="s">
        <v>273</v>
      </c>
      <c r="BT304" s="9" t="s">
        <v>273</v>
      </c>
      <c r="BU304" s="9" t="s">
        <v>273</v>
      </c>
    </row>
    <row r="305" spans="1:73" x14ac:dyDescent="0.3">
      <c r="A305" s="15">
        <v>73</v>
      </c>
      <c r="B305" s="18">
        <v>689165</v>
      </c>
      <c r="C305" s="18">
        <v>844953</v>
      </c>
      <c r="D305" s="18">
        <v>360</v>
      </c>
      <c r="E305" s="8">
        <v>0.5</v>
      </c>
      <c r="F305" s="8" t="s">
        <v>386</v>
      </c>
      <c r="G305" s="9">
        <v>2.4</v>
      </c>
      <c r="H305" s="9">
        <v>34</v>
      </c>
      <c r="I305" s="9">
        <v>2</v>
      </c>
      <c r="J305" s="9">
        <v>18</v>
      </c>
      <c r="K305" s="9">
        <v>7</v>
      </c>
      <c r="L305" s="9">
        <v>28</v>
      </c>
      <c r="M305" s="9">
        <v>33000</v>
      </c>
      <c r="N305" s="9">
        <v>21</v>
      </c>
      <c r="O305" s="9">
        <v>10</v>
      </c>
      <c r="P305" s="9">
        <v>88</v>
      </c>
      <c r="Q305" s="9">
        <v>6</v>
      </c>
      <c r="R305" s="9" t="s">
        <v>308</v>
      </c>
      <c r="S305" s="9" t="s">
        <v>273</v>
      </c>
      <c r="T305" s="9">
        <v>0.3</v>
      </c>
      <c r="U305" s="9" t="s">
        <v>273</v>
      </c>
      <c r="V305" s="9" t="s">
        <v>273</v>
      </c>
      <c r="W305" s="9">
        <v>0.01</v>
      </c>
      <c r="X305" s="9">
        <v>0.05</v>
      </c>
      <c r="Y305" s="9" t="s">
        <v>273</v>
      </c>
      <c r="Z305" s="9">
        <v>0.3</v>
      </c>
      <c r="AA305" s="9">
        <v>0.7</v>
      </c>
      <c r="AB305" s="9">
        <v>69</v>
      </c>
      <c r="AC305" s="9">
        <v>24</v>
      </c>
      <c r="AD305" s="9">
        <v>19</v>
      </c>
      <c r="AE305" s="9">
        <v>360</v>
      </c>
      <c r="AF305" s="9">
        <v>10</v>
      </c>
      <c r="AG305" s="9" t="s">
        <v>273</v>
      </c>
      <c r="AH305" s="9" t="s">
        <v>279</v>
      </c>
      <c r="AI305" s="9" t="s">
        <v>314</v>
      </c>
      <c r="AJ305" s="9">
        <v>1.8</v>
      </c>
      <c r="AK305" s="9" t="s">
        <v>274</v>
      </c>
      <c r="AL305" s="9" t="s">
        <v>309</v>
      </c>
      <c r="AM305" s="9">
        <v>1.1000000000000001</v>
      </c>
      <c r="AN305" s="9" t="s">
        <v>309</v>
      </c>
      <c r="AO305" s="9" t="s">
        <v>310</v>
      </c>
      <c r="AP305" s="9" t="s">
        <v>311</v>
      </c>
      <c r="AQ305" s="9">
        <v>2.2000000000000002</v>
      </c>
      <c r="AR305" s="9">
        <v>2</v>
      </c>
      <c r="AS305" s="9" t="s">
        <v>273</v>
      </c>
      <c r="AT305" s="9" t="s">
        <v>274</v>
      </c>
      <c r="AU305" s="9" t="s">
        <v>274</v>
      </c>
      <c r="AV305" s="9">
        <v>3.5</v>
      </c>
      <c r="AW305" s="9">
        <v>15.4</v>
      </c>
      <c r="AX305" s="9">
        <v>0.9</v>
      </c>
      <c r="AY305" s="9">
        <v>3.5</v>
      </c>
      <c r="AZ305" s="9">
        <v>0.8</v>
      </c>
      <c r="BA305" s="9">
        <v>0.2</v>
      </c>
      <c r="BB305" s="9">
        <v>0.6</v>
      </c>
      <c r="BC305" s="9" t="s">
        <v>274</v>
      </c>
      <c r="BD305" s="9">
        <v>0.4</v>
      </c>
      <c r="BE305" s="9" t="s">
        <v>274</v>
      </c>
      <c r="BF305" s="9">
        <v>0.2</v>
      </c>
      <c r="BG305" s="9" t="s">
        <v>274</v>
      </c>
      <c r="BH305" s="9">
        <v>0.2</v>
      </c>
      <c r="BI305" s="9" t="s">
        <v>274</v>
      </c>
      <c r="BJ305" s="9">
        <v>4</v>
      </c>
      <c r="BK305" s="9" t="s">
        <v>312</v>
      </c>
      <c r="BL305" s="9" t="s">
        <v>310</v>
      </c>
      <c r="BM305" s="9">
        <v>5420</v>
      </c>
      <c r="BN305" s="9">
        <v>135</v>
      </c>
      <c r="BO305" s="9">
        <v>193</v>
      </c>
      <c r="BP305" s="9">
        <v>0.8</v>
      </c>
      <c r="BQ305" s="9">
        <v>620</v>
      </c>
      <c r="BR305" s="9" t="s">
        <v>273</v>
      </c>
      <c r="BS305" s="9" t="s">
        <v>273</v>
      </c>
      <c r="BT305" s="9" t="s">
        <v>273</v>
      </c>
      <c r="BU305" s="9" t="s">
        <v>273</v>
      </c>
    </row>
    <row r="306" spans="1:73" x14ac:dyDescent="0.3">
      <c r="A306" s="15">
        <v>74</v>
      </c>
      <c r="B306" s="10">
        <v>686642</v>
      </c>
      <c r="C306" s="10">
        <v>846832</v>
      </c>
      <c r="D306" s="10">
        <v>376</v>
      </c>
      <c r="E306" s="8">
        <v>0.5</v>
      </c>
      <c r="F306" s="8" t="s">
        <v>387</v>
      </c>
      <c r="G306" s="9">
        <v>18.5</v>
      </c>
      <c r="H306" s="9">
        <v>81</v>
      </c>
      <c r="I306" s="9">
        <v>12</v>
      </c>
      <c r="J306" s="9">
        <v>16</v>
      </c>
      <c r="K306" s="9">
        <v>25</v>
      </c>
      <c r="L306" s="9">
        <v>11</v>
      </c>
      <c r="M306" s="9">
        <v>14000</v>
      </c>
      <c r="N306" s="9">
        <v>146</v>
      </c>
      <c r="O306" s="9">
        <v>109</v>
      </c>
      <c r="P306" s="9">
        <v>55</v>
      </c>
      <c r="Q306" s="9">
        <v>12</v>
      </c>
      <c r="R306" s="9">
        <v>5</v>
      </c>
      <c r="S306" s="9">
        <v>2</v>
      </c>
      <c r="T306" s="9">
        <v>1.3</v>
      </c>
      <c r="U306" s="9" t="s">
        <v>273</v>
      </c>
      <c r="V306" s="9" t="s">
        <v>273</v>
      </c>
      <c r="W306" s="9">
        <v>0.01</v>
      </c>
      <c r="X306" s="9">
        <v>0.08</v>
      </c>
      <c r="Y306" s="9" t="s">
        <v>273</v>
      </c>
      <c r="Z306" s="9">
        <v>1.6</v>
      </c>
      <c r="AA306" s="9">
        <v>1.2</v>
      </c>
      <c r="AB306" s="9">
        <v>365</v>
      </c>
      <c r="AC306" s="9">
        <v>81</v>
      </c>
      <c r="AD306" s="9">
        <v>18</v>
      </c>
      <c r="AE306" s="9">
        <v>120</v>
      </c>
      <c r="AF306" s="9">
        <v>8</v>
      </c>
      <c r="AG306" s="9">
        <v>5</v>
      </c>
      <c r="AH306" s="9">
        <v>0.8</v>
      </c>
      <c r="AI306" s="9" t="s">
        <v>314</v>
      </c>
      <c r="AJ306" s="9">
        <v>0.9</v>
      </c>
      <c r="AK306" s="9" t="s">
        <v>274</v>
      </c>
      <c r="AL306" s="9" t="s">
        <v>309</v>
      </c>
      <c r="AM306" s="9">
        <v>1.1000000000000001</v>
      </c>
      <c r="AN306" s="9" t="s">
        <v>309</v>
      </c>
      <c r="AO306" s="9">
        <v>400</v>
      </c>
      <c r="AP306" s="9">
        <v>40</v>
      </c>
      <c r="AQ306" s="9">
        <v>4.7</v>
      </c>
      <c r="AR306" s="9">
        <v>8</v>
      </c>
      <c r="AS306" s="9">
        <v>2</v>
      </c>
      <c r="AT306" s="9">
        <v>0.2</v>
      </c>
      <c r="AU306" s="9">
        <v>0.1</v>
      </c>
      <c r="AV306" s="9">
        <v>8.5</v>
      </c>
      <c r="AW306" s="9">
        <v>23.6</v>
      </c>
      <c r="AX306" s="9">
        <v>1.9</v>
      </c>
      <c r="AY306" s="9">
        <v>7.4</v>
      </c>
      <c r="AZ306" s="9">
        <v>1.3</v>
      </c>
      <c r="BA306" s="9">
        <v>0.3</v>
      </c>
      <c r="BB306" s="9">
        <v>1.2</v>
      </c>
      <c r="BC306" s="9">
        <v>0.2</v>
      </c>
      <c r="BD306" s="9">
        <v>0.9</v>
      </c>
      <c r="BE306" s="9">
        <v>0.2</v>
      </c>
      <c r="BF306" s="9">
        <v>0.5</v>
      </c>
      <c r="BG306" s="9" t="s">
        <v>274</v>
      </c>
      <c r="BH306" s="9">
        <v>0.5</v>
      </c>
      <c r="BI306" s="9" t="s">
        <v>274</v>
      </c>
      <c r="BJ306" s="9">
        <v>3</v>
      </c>
      <c r="BK306" s="9" t="s">
        <v>312</v>
      </c>
      <c r="BL306" s="9" t="s">
        <v>310</v>
      </c>
      <c r="BM306" s="9">
        <v>34300</v>
      </c>
      <c r="BN306" s="9">
        <v>111</v>
      </c>
      <c r="BO306" s="9">
        <v>520</v>
      </c>
      <c r="BP306" s="9">
        <v>0.5</v>
      </c>
      <c r="BQ306" s="9">
        <v>606</v>
      </c>
      <c r="BR306" s="9" t="s">
        <v>273</v>
      </c>
      <c r="BS306" s="9" t="s">
        <v>273</v>
      </c>
      <c r="BT306" s="9" t="s">
        <v>273</v>
      </c>
      <c r="BU306" s="9" t="s">
        <v>273</v>
      </c>
    </row>
    <row r="307" spans="1:73" x14ac:dyDescent="0.3">
      <c r="A307" s="15">
        <v>75</v>
      </c>
      <c r="B307" s="10">
        <v>686691</v>
      </c>
      <c r="C307" s="10">
        <v>846832</v>
      </c>
      <c r="D307" s="10">
        <v>374</v>
      </c>
      <c r="E307" s="8">
        <v>0.5</v>
      </c>
      <c r="F307" s="8" t="s">
        <v>388</v>
      </c>
      <c r="G307" s="9">
        <v>4.3</v>
      </c>
      <c r="H307" s="9">
        <v>44</v>
      </c>
      <c r="I307" s="9">
        <v>2</v>
      </c>
      <c r="J307" s="9">
        <v>9</v>
      </c>
      <c r="K307" s="9">
        <v>13</v>
      </c>
      <c r="L307" s="9">
        <v>16</v>
      </c>
      <c r="M307" s="9">
        <v>19000</v>
      </c>
      <c r="N307" s="9">
        <v>143</v>
      </c>
      <c r="O307" s="9">
        <v>211</v>
      </c>
      <c r="P307" s="9">
        <v>49</v>
      </c>
      <c r="Q307" s="9" t="s">
        <v>273</v>
      </c>
      <c r="R307" s="9" t="s">
        <v>308</v>
      </c>
      <c r="S307" s="9">
        <v>1</v>
      </c>
      <c r="T307" s="9">
        <v>2</v>
      </c>
      <c r="U307" s="9" t="s">
        <v>273</v>
      </c>
      <c r="V307" s="9" t="s">
        <v>273</v>
      </c>
      <c r="W307" s="9" t="s">
        <v>277</v>
      </c>
      <c r="X307" s="9" t="s">
        <v>275</v>
      </c>
      <c r="Y307" s="9" t="s">
        <v>273</v>
      </c>
      <c r="Z307" s="9">
        <v>0.3</v>
      </c>
      <c r="AA307" s="9">
        <v>0.5</v>
      </c>
      <c r="AB307" s="9">
        <v>452</v>
      </c>
      <c r="AC307" s="9">
        <v>49</v>
      </c>
      <c r="AD307" s="9">
        <v>13</v>
      </c>
      <c r="AE307" s="9">
        <v>30</v>
      </c>
      <c r="AF307" s="9">
        <v>3</v>
      </c>
      <c r="AG307" s="9">
        <v>2</v>
      </c>
      <c r="AH307" s="9" t="s">
        <v>279</v>
      </c>
      <c r="AI307" s="9" t="s">
        <v>314</v>
      </c>
      <c r="AJ307" s="9">
        <v>0.5</v>
      </c>
      <c r="AK307" s="9" t="s">
        <v>274</v>
      </c>
      <c r="AL307" s="9" t="s">
        <v>309</v>
      </c>
      <c r="AM307" s="9">
        <v>1</v>
      </c>
      <c r="AN307" s="9" t="s">
        <v>309</v>
      </c>
      <c r="AO307" s="9" t="s">
        <v>310</v>
      </c>
      <c r="AP307" s="9" t="s">
        <v>311</v>
      </c>
      <c r="AQ307" s="9">
        <v>2.6</v>
      </c>
      <c r="AR307" s="9">
        <v>2</v>
      </c>
      <c r="AS307" s="9" t="s">
        <v>273</v>
      </c>
      <c r="AT307" s="9" t="s">
        <v>274</v>
      </c>
      <c r="AU307" s="9" t="s">
        <v>274</v>
      </c>
      <c r="AV307" s="9">
        <v>4.0999999999999996</v>
      </c>
      <c r="AW307" s="9">
        <v>7.9</v>
      </c>
      <c r="AX307" s="9">
        <v>0.8</v>
      </c>
      <c r="AY307" s="9">
        <v>3.2</v>
      </c>
      <c r="AZ307" s="9">
        <v>0.5</v>
      </c>
      <c r="BA307" s="9">
        <v>0.2</v>
      </c>
      <c r="BB307" s="9">
        <v>0.6</v>
      </c>
      <c r="BC307" s="9" t="s">
        <v>274</v>
      </c>
      <c r="BD307" s="9">
        <v>0.4</v>
      </c>
      <c r="BE307" s="9" t="s">
        <v>274</v>
      </c>
      <c r="BF307" s="9">
        <v>0.2</v>
      </c>
      <c r="BG307" s="9" t="s">
        <v>274</v>
      </c>
      <c r="BH307" s="9">
        <v>0.3</v>
      </c>
      <c r="BI307" s="9" t="s">
        <v>274</v>
      </c>
      <c r="BJ307" s="9">
        <v>4</v>
      </c>
      <c r="BK307" s="9" t="s">
        <v>312</v>
      </c>
      <c r="BL307" s="9" t="s">
        <v>310</v>
      </c>
      <c r="BM307" s="9">
        <v>20600</v>
      </c>
      <c r="BN307" s="9">
        <v>91</v>
      </c>
      <c r="BO307" s="9">
        <v>333</v>
      </c>
      <c r="BP307" s="9">
        <v>0.5</v>
      </c>
      <c r="BQ307" s="9">
        <v>632</v>
      </c>
      <c r="BR307" s="9" t="s">
        <v>273</v>
      </c>
      <c r="BS307" s="9" t="s">
        <v>273</v>
      </c>
      <c r="BT307" s="9" t="s">
        <v>273</v>
      </c>
      <c r="BU307" s="9" t="s">
        <v>273</v>
      </c>
    </row>
    <row r="308" spans="1:73" x14ac:dyDescent="0.3">
      <c r="A308" s="15">
        <v>76</v>
      </c>
      <c r="B308" s="10">
        <v>686740</v>
      </c>
      <c r="C308" s="10">
        <v>846831</v>
      </c>
      <c r="D308" s="10">
        <v>372</v>
      </c>
      <c r="E308" s="8">
        <v>0.5</v>
      </c>
      <c r="F308" s="8" t="s">
        <v>389</v>
      </c>
      <c r="G308" s="9">
        <v>23</v>
      </c>
      <c r="H308" s="9">
        <v>43</v>
      </c>
      <c r="I308" s="9">
        <v>15</v>
      </c>
      <c r="J308" s="9">
        <v>34</v>
      </c>
      <c r="K308" s="9">
        <v>27</v>
      </c>
      <c r="L308" s="9">
        <v>18</v>
      </c>
      <c r="M308" s="9">
        <v>29000</v>
      </c>
      <c r="N308" s="9">
        <v>205</v>
      </c>
      <c r="O308" s="9">
        <v>140</v>
      </c>
      <c r="P308" s="9">
        <v>52</v>
      </c>
      <c r="Q308" s="9">
        <v>13</v>
      </c>
      <c r="R308" s="9" t="s">
        <v>308</v>
      </c>
      <c r="S308" s="9">
        <v>2</v>
      </c>
      <c r="T308" s="9">
        <v>0.5</v>
      </c>
      <c r="U308" s="9" t="s">
        <v>273</v>
      </c>
      <c r="V308" s="9" t="s">
        <v>273</v>
      </c>
      <c r="W308" s="9">
        <v>0.02</v>
      </c>
      <c r="X308" s="9" t="s">
        <v>275</v>
      </c>
      <c r="Y308" s="9" t="s">
        <v>273</v>
      </c>
      <c r="Z308" s="9">
        <v>2.9</v>
      </c>
      <c r="AA308" s="9">
        <v>3.1</v>
      </c>
      <c r="AB308" s="9">
        <v>128</v>
      </c>
      <c r="AC308" s="9">
        <v>47</v>
      </c>
      <c r="AD308" s="9">
        <v>48</v>
      </c>
      <c r="AE308" s="9">
        <v>160</v>
      </c>
      <c r="AF308" s="9">
        <v>12</v>
      </c>
      <c r="AG308" s="9">
        <v>6</v>
      </c>
      <c r="AH308" s="9">
        <v>1.2</v>
      </c>
      <c r="AI308" s="9" t="s">
        <v>314</v>
      </c>
      <c r="AJ308" s="9">
        <v>0.6</v>
      </c>
      <c r="AK308" s="9" t="s">
        <v>274</v>
      </c>
      <c r="AL308" s="9" t="s">
        <v>309</v>
      </c>
      <c r="AM308" s="9">
        <v>1.1000000000000001</v>
      </c>
      <c r="AN308" s="9" t="s">
        <v>309</v>
      </c>
      <c r="AO308" s="9">
        <v>500</v>
      </c>
      <c r="AP308" s="9">
        <v>60</v>
      </c>
      <c r="AQ308" s="9">
        <v>10.5</v>
      </c>
      <c r="AR308" s="9">
        <v>20</v>
      </c>
      <c r="AS308" s="9">
        <v>2</v>
      </c>
      <c r="AT308" s="9">
        <v>0.5</v>
      </c>
      <c r="AU308" s="9">
        <v>0.1</v>
      </c>
      <c r="AV308" s="9">
        <v>14</v>
      </c>
      <c r="AW308" s="9">
        <v>67.7</v>
      </c>
      <c r="AX308" s="9">
        <v>3.7</v>
      </c>
      <c r="AY308" s="9">
        <v>15.2</v>
      </c>
      <c r="AZ308" s="9">
        <v>2.9</v>
      </c>
      <c r="BA308" s="9">
        <v>0.6</v>
      </c>
      <c r="BB308" s="9">
        <v>2.7</v>
      </c>
      <c r="BC308" s="9">
        <v>0.4</v>
      </c>
      <c r="BD308" s="9">
        <v>1.9</v>
      </c>
      <c r="BE308" s="9">
        <v>0.4</v>
      </c>
      <c r="BF308" s="9">
        <v>1.2</v>
      </c>
      <c r="BG308" s="9">
        <v>0.2</v>
      </c>
      <c r="BH308" s="9">
        <v>1.3</v>
      </c>
      <c r="BI308" s="9">
        <v>0.2</v>
      </c>
      <c r="BJ308" s="9">
        <v>4</v>
      </c>
      <c r="BK308" s="9" t="s">
        <v>312</v>
      </c>
      <c r="BL308" s="9" t="s">
        <v>310</v>
      </c>
      <c r="BM308" s="9">
        <v>11700</v>
      </c>
      <c r="BN308" s="9">
        <v>125</v>
      </c>
      <c r="BO308" s="9">
        <v>306</v>
      </c>
      <c r="BP308" s="9">
        <v>0.7</v>
      </c>
      <c r="BQ308" s="9">
        <v>196</v>
      </c>
      <c r="BR308" s="9" t="s">
        <v>273</v>
      </c>
      <c r="BS308" s="9" t="s">
        <v>273</v>
      </c>
      <c r="BT308" s="9" t="s">
        <v>273</v>
      </c>
      <c r="BU308" s="9" t="s">
        <v>273</v>
      </c>
    </row>
    <row r="309" spans="1:73" x14ac:dyDescent="0.3">
      <c r="A309" s="15">
        <v>77</v>
      </c>
      <c r="B309" s="10">
        <v>686787</v>
      </c>
      <c r="C309" s="10">
        <v>846832</v>
      </c>
      <c r="D309" s="10">
        <v>370</v>
      </c>
      <c r="E309" s="8">
        <v>0.5</v>
      </c>
      <c r="F309" s="8" t="s">
        <v>390</v>
      </c>
      <c r="G309" s="9">
        <v>3.3</v>
      </c>
      <c r="H309" s="9">
        <v>35</v>
      </c>
      <c r="I309" s="9">
        <v>1</v>
      </c>
      <c r="J309" s="9">
        <v>13</v>
      </c>
      <c r="K309" s="9">
        <v>12</v>
      </c>
      <c r="L309" s="9">
        <v>12</v>
      </c>
      <c r="M309" s="9">
        <v>14000</v>
      </c>
      <c r="N309" s="9">
        <v>124</v>
      </c>
      <c r="O309" s="9">
        <v>108</v>
      </c>
      <c r="P309" s="9">
        <v>35</v>
      </c>
      <c r="Q309" s="9" t="s">
        <v>273</v>
      </c>
      <c r="R309" s="9" t="s">
        <v>308</v>
      </c>
      <c r="S309" s="9">
        <v>2</v>
      </c>
      <c r="T309" s="9">
        <v>0.2</v>
      </c>
      <c r="U309" s="9" t="s">
        <v>273</v>
      </c>
      <c r="V309" s="9" t="s">
        <v>273</v>
      </c>
      <c r="W309" s="9" t="s">
        <v>277</v>
      </c>
      <c r="X309" s="9" t="s">
        <v>275</v>
      </c>
      <c r="Y309" s="9" t="s">
        <v>273</v>
      </c>
      <c r="Z309" s="9">
        <v>0.1</v>
      </c>
      <c r="AA309" s="9">
        <v>0.6</v>
      </c>
      <c r="AB309" s="9">
        <v>420</v>
      </c>
      <c r="AC309" s="9">
        <v>65</v>
      </c>
      <c r="AD309" s="9">
        <v>9</v>
      </c>
      <c r="AE309" s="9">
        <v>80</v>
      </c>
      <c r="AF309" s="9">
        <v>5</v>
      </c>
      <c r="AG309" s="9">
        <v>1</v>
      </c>
      <c r="AH309" s="9" t="s">
        <v>279</v>
      </c>
      <c r="AI309" s="9" t="s">
        <v>314</v>
      </c>
      <c r="AJ309" s="9">
        <v>0.7</v>
      </c>
      <c r="AK309" s="9" t="s">
        <v>274</v>
      </c>
      <c r="AL309" s="9" t="s">
        <v>309</v>
      </c>
      <c r="AM309" s="9">
        <v>1.2</v>
      </c>
      <c r="AN309" s="9" t="s">
        <v>309</v>
      </c>
      <c r="AO309" s="9" t="s">
        <v>310</v>
      </c>
      <c r="AP309" s="9" t="s">
        <v>311</v>
      </c>
      <c r="AQ309" s="9">
        <v>3.9</v>
      </c>
      <c r="AR309" s="9">
        <v>1</v>
      </c>
      <c r="AS309" s="9" t="s">
        <v>273</v>
      </c>
      <c r="AT309" s="9" t="s">
        <v>274</v>
      </c>
      <c r="AU309" s="9" t="s">
        <v>274</v>
      </c>
      <c r="AV309" s="9">
        <v>6.1</v>
      </c>
      <c r="AW309" s="9">
        <v>12.9</v>
      </c>
      <c r="AX309" s="9">
        <v>1.2</v>
      </c>
      <c r="AY309" s="9">
        <v>4.8</v>
      </c>
      <c r="AZ309" s="9">
        <v>0.9</v>
      </c>
      <c r="BA309" s="9">
        <v>0.2</v>
      </c>
      <c r="BB309" s="9">
        <v>0.7</v>
      </c>
      <c r="BC309" s="9">
        <v>0.1</v>
      </c>
      <c r="BD309" s="9">
        <v>0.7</v>
      </c>
      <c r="BE309" s="9">
        <v>0.1</v>
      </c>
      <c r="BF309" s="9">
        <v>0.4</v>
      </c>
      <c r="BG309" s="9" t="s">
        <v>274</v>
      </c>
      <c r="BH309" s="9">
        <v>0.4</v>
      </c>
      <c r="BI309" s="9" t="s">
        <v>274</v>
      </c>
      <c r="BJ309" s="9">
        <v>2</v>
      </c>
      <c r="BK309" s="9" t="s">
        <v>312</v>
      </c>
      <c r="BL309" s="9" t="s">
        <v>310</v>
      </c>
      <c r="BM309" s="9">
        <v>26800</v>
      </c>
      <c r="BN309" s="9">
        <v>98</v>
      </c>
      <c r="BO309" s="9">
        <v>265</v>
      </c>
      <c r="BP309" s="9">
        <v>0.6</v>
      </c>
      <c r="BQ309" s="9">
        <v>474</v>
      </c>
      <c r="BR309" s="9" t="s">
        <v>273</v>
      </c>
      <c r="BS309" s="9" t="s">
        <v>273</v>
      </c>
      <c r="BT309" s="9" t="s">
        <v>273</v>
      </c>
      <c r="BU309" s="9" t="s">
        <v>273</v>
      </c>
    </row>
    <row r="310" spans="1:73" x14ac:dyDescent="0.3">
      <c r="A310" s="15">
        <v>78</v>
      </c>
      <c r="B310" s="10">
        <v>686836</v>
      </c>
      <c r="C310" s="10">
        <v>846832</v>
      </c>
      <c r="D310" s="10">
        <v>368</v>
      </c>
      <c r="E310" s="8">
        <v>0.5</v>
      </c>
      <c r="F310" s="8" t="s">
        <v>391</v>
      </c>
      <c r="G310" s="9">
        <v>1.2</v>
      </c>
      <c r="H310" s="9">
        <v>18</v>
      </c>
      <c r="I310" s="9" t="s">
        <v>273</v>
      </c>
      <c r="J310" s="9" t="s">
        <v>308</v>
      </c>
      <c r="K310" s="9">
        <v>10</v>
      </c>
      <c r="L310" s="9">
        <v>10</v>
      </c>
      <c r="M310" s="9">
        <v>9000</v>
      </c>
      <c r="N310" s="9">
        <v>104</v>
      </c>
      <c r="O310" s="9">
        <v>163</v>
      </c>
      <c r="P310" s="9">
        <v>30</v>
      </c>
      <c r="Q310" s="9" t="s">
        <v>273</v>
      </c>
      <c r="R310" s="9" t="s">
        <v>308</v>
      </c>
      <c r="S310" s="9" t="s">
        <v>273</v>
      </c>
      <c r="T310" s="9">
        <v>0.1</v>
      </c>
      <c r="U310" s="9" t="s">
        <v>273</v>
      </c>
      <c r="V310" s="9" t="s">
        <v>273</v>
      </c>
      <c r="W310" s="9" t="s">
        <v>277</v>
      </c>
      <c r="X310" s="9">
        <v>0.06</v>
      </c>
      <c r="Y310" s="9" t="s">
        <v>273</v>
      </c>
      <c r="Z310" s="9" t="s">
        <v>274</v>
      </c>
      <c r="AA310" s="9">
        <v>0.3</v>
      </c>
      <c r="AB310" s="9">
        <v>138</v>
      </c>
      <c r="AC310" s="9">
        <v>33</v>
      </c>
      <c r="AD310" s="9">
        <v>5</v>
      </c>
      <c r="AE310" s="9">
        <v>60</v>
      </c>
      <c r="AF310" s="9">
        <v>4</v>
      </c>
      <c r="AG310" s="9" t="s">
        <v>273</v>
      </c>
      <c r="AH310" s="9" t="s">
        <v>279</v>
      </c>
      <c r="AI310" s="9" t="s">
        <v>314</v>
      </c>
      <c r="AJ310" s="9">
        <v>0.5</v>
      </c>
      <c r="AK310" s="9" t="s">
        <v>274</v>
      </c>
      <c r="AL310" s="9" t="s">
        <v>309</v>
      </c>
      <c r="AM310" s="9">
        <v>1</v>
      </c>
      <c r="AN310" s="9" t="s">
        <v>309</v>
      </c>
      <c r="AO310" s="9" t="s">
        <v>310</v>
      </c>
      <c r="AP310" s="9" t="s">
        <v>311</v>
      </c>
      <c r="AQ310" s="9">
        <v>3.1</v>
      </c>
      <c r="AR310" s="9" t="s">
        <v>273</v>
      </c>
      <c r="AS310" s="9" t="s">
        <v>273</v>
      </c>
      <c r="AT310" s="9" t="s">
        <v>274</v>
      </c>
      <c r="AU310" s="9" t="s">
        <v>274</v>
      </c>
      <c r="AV310" s="9">
        <v>4.5999999999999996</v>
      </c>
      <c r="AW310" s="9">
        <v>8.9</v>
      </c>
      <c r="AX310" s="9">
        <v>0.9</v>
      </c>
      <c r="AY310" s="9">
        <v>3.5</v>
      </c>
      <c r="AZ310" s="9">
        <v>0.6</v>
      </c>
      <c r="BA310" s="9">
        <v>0.1</v>
      </c>
      <c r="BB310" s="9">
        <v>0.6</v>
      </c>
      <c r="BC310" s="9" t="s">
        <v>274</v>
      </c>
      <c r="BD310" s="9">
        <v>0.4</v>
      </c>
      <c r="BE310" s="9" t="s">
        <v>274</v>
      </c>
      <c r="BF310" s="9">
        <v>0.3</v>
      </c>
      <c r="BG310" s="9" t="s">
        <v>274</v>
      </c>
      <c r="BH310" s="9">
        <v>0.3</v>
      </c>
      <c r="BI310" s="9" t="s">
        <v>274</v>
      </c>
      <c r="BJ310" s="9">
        <v>3</v>
      </c>
      <c r="BK310" s="9" t="s">
        <v>312</v>
      </c>
      <c r="BL310" s="9" t="s">
        <v>310</v>
      </c>
      <c r="BM310" s="9">
        <v>9690</v>
      </c>
      <c r="BN310" s="9">
        <v>79</v>
      </c>
      <c r="BO310" s="9">
        <v>156</v>
      </c>
      <c r="BP310" s="9">
        <v>0.6</v>
      </c>
      <c r="BQ310" s="9">
        <v>311</v>
      </c>
      <c r="BR310" s="9" t="s">
        <v>273</v>
      </c>
      <c r="BS310" s="9" t="s">
        <v>273</v>
      </c>
      <c r="BT310" s="9" t="s">
        <v>273</v>
      </c>
      <c r="BU310" s="9" t="s">
        <v>273</v>
      </c>
    </row>
    <row r="311" spans="1:73" x14ac:dyDescent="0.3">
      <c r="A311" s="15">
        <v>79</v>
      </c>
      <c r="B311" s="18">
        <v>686885</v>
      </c>
      <c r="C311" s="18">
        <v>846833</v>
      </c>
      <c r="D311" s="18">
        <v>362</v>
      </c>
      <c r="E311" s="8">
        <v>0.5</v>
      </c>
      <c r="F311" s="8" t="s">
        <v>392</v>
      </c>
      <c r="G311" s="9" t="s">
        <v>279</v>
      </c>
      <c r="H311" s="9">
        <v>6</v>
      </c>
      <c r="I311" s="9" t="s">
        <v>273</v>
      </c>
      <c r="J311" s="9" t="s">
        <v>308</v>
      </c>
      <c r="K311" s="9">
        <v>10</v>
      </c>
      <c r="L311" s="9">
        <v>10</v>
      </c>
      <c r="M311" s="9">
        <v>14000</v>
      </c>
      <c r="N311" s="9">
        <v>74</v>
      </c>
      <c r="O311" s="9">
        <v>397</v>
      </c>
      <c r="P311" s="9">
        <v>34</v>
      </c>
      <c r="Q311" s="9" t="s">
        <v>273</v>
      </c>
      <c r="R311" s="9" t="s">
        <v>308</v>
      </c>
      <c r="S311" s="9" t="s">
        <v>273</v>
      </c>
      <c r="T311" s="9" t="s">
        <v>274</v>
      </c>
      <c r="U311" s="9" t="s">
        <v>273</v>
      </c>
      <c r="V311" s="9" t="s">
        <v>273</v>
      </c>
      <c r="W311" s="9" t="s">
        <v>277</v>
      </c>
      <c r="X311" s="9">
        <v>0.11</v>
      </c>
      <c r="Y311" s="9" t="s">
        <v>273</v>
      </c>
      <c r="Z311" s="9" t="s">
        <v>274</v>
      </c>
      <c r="AA311" s="9">
        <v>0.2</v>
      </c>
      <c r="AB311" s="9">
        <v>28</v>
      </c>
      <c r="AC311" s="9">
        <v>11</v>
      </c>
      <c r="AD311" s="9">
        <v>7</v>
      </c>
      <c r="AE311" s="9">
        <v>30</v>
      </c>
      <c r="AF311" s="9">
        <v>5</v>
      </c>
      <c r="AG311" s="9" t="s">
        <v>273</v>
      </c>
      <c r="AH311" s="9" t="s">
        <v>279</v>
      </c>
      <c r="AI311" s="9" t="s">
        <v>314</v>
      </c>
      <c r="AJ311" s="9" t="s">
        <v>314</v>
      </c>
      <c r="AK311" s="9" t="s">
        <v>274</v>
      </c>
      <c r="AL311" s="9" t="s">
        <v>309</v>
      </c>
      <c r="AM311" s="9">
        <v>0.9</v>
      </c>
      <c r="AN311" s="9" t="s">
        <v>309</v>
      </c>
      <c r="AO311" s="9" t="s">
        <v>310</v>
      </c>
      <c r="AP311" s="9" t="s">
        <v>311</v>
      </c>
      <c r="AQ311" s="9">
        <v>6.4</v>
      </c>
      <c r="AR311" s="9" t="s">
        <v>273</v>
      </c>
      <c r="AS311" s="9" t="s">
        <v>273</v>
      </c>
      <c r="AT311" s="9" t="s">
        <v>274</v>
      </c>
      <c r="AU311" s="9" t="s">
        <v>274</v>
      </c>
      <c r="AV311" s="9">
        <v>6.6</v>
      </c>
      <c r="AW311" s="9">
        <v>10.8</v>
      </c>
      <c r="AX311" s="9">
        <v>2</v>
      </c>
      <c r="AY311" s="9">
        <v>8</v>
      </c>
      <c r="AZ311" s="9">
        <v>1.8</v>
      </c>
      <c r="BA311" s="9">
        <v>0.4</v>
      </c>
      <c r="BB311" s="9">
        <v>1.6</v>
      </c>
      <c r="BC311" s="9">
        <v>0.2</v>
      </c>
      <c r="BD311" s="9">
        <v>1.2</v>
      </c>
      <c r="BE311" s="9">
        <v>0.2</v>
      </c>
      <c r="BF311" s="9">
        <v>0.6</v>
      </c>
      <c r="BG311" s="9" t="s">
        <v>274</v>
      </c>
      <c r="BH311" s="9">
        <v>0.6</v>
      </c>
      <c r="BI311" s="9" t="s">
        <v>274</v>
      </c>
      <c r="BJ311" s="9">
        <v>4</v>
      </c>
      <c r="BK311" s="9" t="s">
        <v>312</v>
      </c>
      <c r="BL311" s="9" t="s">
        <v>310</v>
      </c>
      <c r="BM311" s="9">
        <v>969</v>
      </c>
      <c r="BN311" s="9">
        <v>61</v>
      </c>
      <c r="BO311" s="9">
        <v>86</v>
      </c>
      <c r="BP311" s="9">
        <v>0.9</v>
      </c>
      <c r="BQ311" s="9">
        <v>306</v>
      </c>
      <c r="BR311" s="9" t="s">
        <v>273</v>
      </c>
      <c r="BS311" s="9" t="s">
        <v>273</v>
      </c>
      <c r="BT311" s="9" t="s">
        <v>273</v>
      </c>
      <c r="BU311" s="9" t="s">
        <v>273</v>
      </c>
    </row>
    <row r="312" spans="1:73" x14ac:dyDescent="0.3">
      <c r="A312" s="15">
        <v>80</v>
      </c>
      <c r="B312" s="18">
        <v>686933</v>
      </c>
      <c r="C312" s="18">
        <v>846832</v>
      </c>
      <c r="D312" s="18">
        <v>365</v>
      </c>
      <c r="E312" s="8">
        <v>0.5</v>
      </c>
      <c r="F312" s="8" t="s">
        <v>393</v>
      </c>
      <c r="G312" s="9">
        <v>68.8</v>
      </c>
      <c r="H312" s="9">
        <v>8</v>
      </c>
      <c r="I312" s="9">
        <v>42</v>
      </c>
      <c r="J312" s="9">
        <v>61</v>
      </c>
      <c r="K312" s="9">
        <v>12</v>
      </c>
      <c r="L312" s="9">
        <v>7</v>
      </c>
      <c r="M312" s="9">
        <v>10000</v>
      </c>
      <c r="N312" s="9">
        <v>191</v>
      </c>
      <c r="O312" s="9">
        <v>542</v>
      </c>
      <c r="P312" s="9">
        <v>138</v>
      </c>
      <c r="Q312" s="9">
        <v>19</v>
      </c>
      <c r="R312" s="9" t="s">
        <v>308</v>
      </c>
      <c r="S312" s="9">
        <v>2</v>
      </c>
      <c r="T312" s="9">
        <v>0.1</v>
      </c>
      <c r="U312" s="9" t="s">
        <v>273</v>
      </c>
      <c r="V312" s="9" t="s">
        <v>273</v>
      </c>
      <c r="W312" s="9" t="s">
        <v>277</v>
      </c>
      <c r="X312" s="9">
        <v>0.06</v>
      </c>
      <c r="Y312" s="9" t="s">
        <v>273</v>
      </c>
      <c r="Z312" s="9">
        <v>6.9</v>
      </c>
      <c r="AA312" s="9">
        <v>1.5</v>
      </c>
      <c r="AB312" s="9">
        <v>47</v>
      </c>
      <c r="AC312" s="9">
        <v>65</v>
      </c>
      <c r="AD312" s="9">
        <v>35</v>
      </c>
      <c r="AE312" s="9">
        <v>40</v>
      </c>
      <c r="AF312" s="9">
        <v>14</v>
      </c>
      <c r="AG312" s="9">
        <v>18</v>
      </c>
      <c r="AH312" s="9">
        <v>3.3</v>
      </c>
      <c r="AI312" s="9">
        <v>0.2</v>
      </c>
      <c r="AJ312" s="9">
        <v>0.2</v>
      </c>
      <c r="AK312" s="9" t="s">
        <v>274</v>
      </c>
      <c r="AL312" s="9">
        <v>1.1000000000000001</v>
      </c>
      <c r="AM312" s="9">
        <v>1.6</v>
      </c>
      <c r="AN312" s="9" t="s">
        <v>309</v>
      </c>
      <c r="AO312" s="9">
        <v>1400</v>
      </c>
      <c r="AP312" s="9">
        <v>80</v>
      </c>
      <c r="AQ312" s="9">
        <v>43.2</v>
      </c>
      <c r="AR312" s="9">
        <v>29</v>
      </c>
      <c r="AS312" s="9">
        <v>7</v>
      </c>
      <c r="AT312" s="9">
        <v>0.8</v>
      </c>
      <c r="AU312" s="9">
        <v>0.4</v>
      </c>
      <c r="AV312" s="9">
        <v>55.7</v>
      </c>
      <c r="AW312" s="9">
        <v>124</v>
      </c>
      <c r="AX312" s="9">
        <v>15</v>
      </c>
      <c r="AY312" s="9">
        <v>59.2</v>
      </c>
      <c r="AZ312" s="9">
        <v>11.7</v>
      </c>
      <c r="BA312" s="9">
        <v>2.4</v>
      </c>
      <c r="BB312" s="9">
        <v>10.199999999999999</v>
      </c>
      <c r="BC312" s="9">
        <v>1.5</v>
      </c>
      <c r="BD312" s="9">
        <v>8.3000000000000007</v>
      </c>
      <c r="BE312" s="9">
        <v>1.6</v>
      </c>
      <c r="BF312" s="9">
        <v>4.9000000000000004</v>
      </c>
      <c r="BG312" s="9">
        <v>0.7</v>
      </c>
      <c r="BH312" s="9">
        <v>4.7</v>
      </c>
      <c r="BI312" s="9">
        <v>0.7</v>
      </c>
      <c r="BJ312" s="9">
        <v>10</v>
      </c>
      <c r="BK312" s="9" t="s">
        <v>312</v>
      </c>
      <c r="BL312" s="9" t="s">
        <v>310</v>
      </c>
      <c r="BM312" s="9">
        <v>1430</v>
      </c>
      <c r="BN312" s="9">
        <v>166</v>
      </c>
      <c r="BO312" s="9">
        <v>122</v>
      </c>
      <c r="BP312" s="9">
        <v>1.7</v>
      </c>
      <c r="BQ312" s="9">
        <v>595</v>
      </c>
      <c r="BR312" s="9" t="s">
        <v>273</v>
      </c>
      <c r="BS312" s="9" t="s">
        <v>273</v>
      </c>
      <c r="BT312" s="9" t="s">
        <v>273</v>
      </c>
      <c r="BU312" s="9" t="s">
        <v>273</v>
      </c>
    </row>
    <row r="313" spans="1:73" x14ac:dyDescent="0.3">
      <c r="A313" s="15">
        <v>81</v>
      </c>
      <c r="B313" s="10">
        <v>686982</v>
      </c>
      <c r="C313" s="10">
        <v>846833</v>
      </c>
      <c r="D313" s="10">
        <v>367</v>
      </c>
      <c r="E313" s="8">
        <v>0.5</v>
      </c>
      <c r="F313" s="8" t="s">
        <v>394</v>
      </c>
      <c r="G313" s="9">
        <v>2.2000000000000002</v>
      </c>
      <c r="H313" s="9">
        <v>28</v>
      </c>
      <c r="I313" s="9">
        <v>1</v>
      </c>
      <c r="J313" s="9" t="s">
        <v>308</v>
      </c>
      <c r="K313" s="9">
        <v>13</v>
      </c>
      <c r="L313" s="9" t="s">
        <v>308</v>
      </c>
      <c r="M313" s="9">
        <v>3000</v>
      </c>
      <c r="N313" s="9">
        <v>136</v>
      </c>
      <c r="O313" s="9">
        <v>212</v>
      </c>
      <c r="P313" s="9">
        <v>37</v>
      </c>
      <c r="Q313" s="9" t="s">
        <v>273</v>
      </c>
      <c r="R313" s="9" t="s">
        <v>308</v>
      </c>
      <c r="S313" s="9" t="s">
        <v>273</v>
      </c>
      <c r="T313" s="9">
        <v>0.2</v>
      </c>
      <c r="U313" s="9" t="s">
        <v>273</v>
      </c>
      <c r="V313" s="9" t="s">
        <v>273</v>
      </c>
      <c r="W313" s="9" t="s">
        <v>277</v>
      </c>
      <c r="X313" s="9" t="s">
        <v>275</v>
      </c>
      <c r="Y313" s="9" t="s">
        <v>273</v>
      </c>
      <c r="Z313" s="9">
        <v>0.2</v>
      </c>
      <c r="AA313" s="9">
        <v>0.5</v>
      </c>
      <c r="AB313" s="9">
        <v>92</v>
      </c>
      <c r="AC313" s="9">
        <v>24</v>
      </c>
      <c r="AD313" s="9">
        <v>6</v>
      </c>
      <c r="AE313" s="9">
        <v>20</v>
      </c>
      <c r="AF313" s="9">
        <v>3</v>
      </c>
      <c r="AG313" s="9" t="s">
        <v>273</v>
      </c>
      <c r="AH313" s="9" t="s">
        <v>279</v>
      </c>
      <c r="AI313" s="9" t="s">
        <v>314</v>
      </c>
      <c r="AJ313" s="9">
        <v>0.4</v>
      </c>
      <c r="AK313" s="9" t="s">
        <v>274</v>
      </c>
      <c r="AL313" s="9" t="s">
        <v>309</v>
      </c>
      <c r="AM313" s="9">
        <v>1</v>
      </c>
      <c r="AN313" s="9" t="s">
        <v>309</v>
      </c>
      <c r="AO313" s="9" t="s">
        <v>310</v>
      </c>
      <c r="AP313" s="9" t="s">
        <v>311</v>
      </c>
      <c r="AQ313" s="9">
        <v>2.5</v>
      </c>
      <c r="AR313" s="9">
        <v>1</v>
      </c>
      <c r="AS313" s="9" t="s">
        <v>273</v>
      </c>
      <c r="AT313" s="9" t="s">
        <v>274</v>
      </c>
      <c r="AU313" s="9" t="s">
        <v>274</v>
      </c>
      <c r="AV313" s="9">
        <v>3.7</v>
      </c>
      <c r="AW313" s="9">
        <v>9.1</v>
      </c>
      <c r="AX313" s="9">
        <v>0.8</v>
      </c>
      <c r="AY313" s="9">
        <v>3.4</v>
      </c>
      <c r="AZ313" s="9">
        <v>0.6</v>
      </c>
      <c r="BA313" s="9">
        <v>0.1</v>
      </c>
      <c r="BB313" s="9">
        <v>0.5</v>
      </c>
      <c r="BC313" s="9" t="s">
        <v>274</v>
      </c>
      <c r="BD313" s="9">
        <v>0.5</v>
      </c>
      <c r="BE313" s="9" t="s">
        <v>274</v>
      </c>
      <c r="BF313" s="9">
        <v>0.2</v>
      </c>
      <c r="BG313" s="9" t="s">
        <v>274</v>
      </c>
      <c r="BH313" s="9">
        <v>0.3</v>
      </c>
      <c r="BI313" s="9" t="s">
        <v>274</v>
      </c>
      <c r="BJ313" s="9">
        <v>2</v>
      </c>
      <c r="BK313" s="9" t="s">
        <v>312</v>
      </c>
      <c r="BL313" s="9" t="s">
        <v>310</v>
      </c>
      <c r="BM313" s="9">
        <v>12600</v>
      </c>
      <c r="BN313" s="9">
        <v>68</v>
      </c>
      <c r="BO313" s="9">
        <v>275</v>
      </c>
      <c r="BP313" s="9">
        <v>0.6</v>
      </c>
      <c r="BQ313" s="9">
        <v>328</v>
      </c>
      <c r="BR313" s="9" t="s">
        <v>273</v>
      </c>
      <c r="BS313" s="9" t="s">
        <v>273</v>
      </c>
      <c r="BT313" s="9" t="s">
        <v>273</v>
      </c>
      <c r="BU313" s="9" t="s">
        <v>273</v>
      </c>
    </row>
    <row r="314" spans="1:73" x14ac:dyDescent="0.3">
      <c r="A314" s="15">
        <v>82</v>
      </c>
      <c r="B314" s="18">
        <v>687030</v>
      </c>
      <c r="C314" s="18">
        <v>846833</v>
      </c>
      <c r="D314" s="18">
        <v>368</v>
      </c>
      <c r="E314" s="8">
        <v>0.5</v>
      </c>
      <c r="F314" s="8" t="s">
        <v>395</v>
      </c>
      <c r="G314" s="9">
        <v>35.4</v>
      </c>
      <c r="H314" s="9">
        <v>41</v>
      </c>
      <c r="I314" s="9">
        <v>19</v>
      </c>
      <c r="J314" s="9">
        <v>33</v>
      </c>
      <c r="K314" s="9">
        <v>17</v>
      </c>
      <c r="L314" s="9" t="s">
        <v>308</v>
      </c>
      <c r="M314" s="9">
        <v>8000</v>
      </c>
      <c r="N314" s="9">
        <v>152</v>
      </c>
      <c r="O314" s="9">
        <v>171</v>
      </c>
      <c r="P314" s="9">
        <v>71</v>
      </c>
      <c r="Q314" s="9">
        <v>4</v>
      </c>
      <c r="R314" s="9" t="s">
        <v>308</v>
      </c>
      <c r="S314" s="9">
        <v>1</v>
      </c>
      <c r="T314" s="9">
        <v>0.3</v>
      </c>
      <c r="U314" s="9" t="s">
        <v>273</v>
      </c>
      <c r="V314" s="9" t="s">
        <v>273</v>
      </c>
      <c r="W314" s="9" t="s">
        <v>277</v>
      </c>
      <c r="X314" s="9">
        <v>0.05</v>
      </c>
      <c r="Y314" s="9" t="s">
        <v>273</v>
      </c>
      <c r="Z314" s="9">
        <v>3.9</v>
      </c>
      <c r="AA314" s="9">
        <v>1.9</v>
      </c>
      <c r="AB314" s="9">
        <v>53</v>
      </c>
      <c r="AC314" s="9">
        <v>44</v>
      </c>
      <c r="AD314" s="9">
        <v>20</v>
      </c>
      <c r="AE314" s="9">
        <v>140</v>
      </c>
      <c r="AF314" s="9">
        <v>8</v>
      </c>
      <c r="AG314" s="9">
        <v>9</v>
      </c>
      <c r="AH314" s="9">
        <v>1.3</v>
      </c>
      <c r="AI314" s="9" t="s">
        <v>314</v>
      </c>
      <c r="AJ314" s="9">
        <v>0.5</v>
      </c>
      <c r="AK314" s="9" t="s">
        <v>274</v>
      </c>
      <c r="AL314" s="9" t="s">
        <v>309</v>
      </c>
      <c r="AM314" s="9">
        <v>1</v>
      </c>
      <c r="AN314" s="9" t="s">
        <v>309</v>
      </c>
      <c r="AO314" s="9">
        <v>700</v>
      </c>
      <c r="AP314" s="9">
        <v>40</v>
      </c>
      <c r="AQ314" s="9">
        <v>3.1</v>
      </c>
      <c r="AR314" s="9">
        <v>17</v>
      </c>
      <c r="AS314" s="9">
        <v>3</v>
      </c>
      <c r="AT314" s="9">
        <v>0.4</v>
      </c>
      <c r="AU314" s="9">
        <v>0.2</v>
      </c>
      <c r="AV314" s="9">
        <v>8.5</v>
      </c>
      <c r="AW314" s="9">
        <v>27.8</v>
      </c>
      <c r="AX314" s="9">
        <v>1.7</v>
      </c>
      <c r="AY314" s="9">
        <v>5.8</v>
      </c>
      <c r="AZ314" s="9">
        <v>1.1000000000000001</v>
      </c>
      <c r="BA314" s="9">
        <v>0.2</v>
      </c>
      <c r="BB314" s="9">
        <v>0.9</v>
      </c>
      <c r="BC314" s="9">
        <v>0.1</v>
      </c>
      <c r="BD314" s="9">
        <v>0.7</v>
      </c>
      <c r="BE314" s="9">
        <v>0.1</v>
      </c>
      <c r="BF314" s="9">
        <v>0.4</v>
      </c>
      <c r="BG314" s="9" t="s">
        <v>274</v>
      </c>
      <c r="BH314" s="9">
        <v>0.4</v>
      </c>
      <c r="BI314" s="9" t="s">
        <v>274</v>
      </c>
      <c r="BJ314" s="9">
        <v>6</v>
      </c>
      <c r="BK314" s="9" t="s">
        <v>312</v>
      </c>
      <c r="BL314" s="9" t="s">
        <v>310</v>
      </c>
      <c r="BM314" s="9">
        <v>12500</v>
      </c>
      <c r="BN314" s="9">
        <v>85</v>
      </c>
      <c r="BO314" s="9">
        <v>294</v>
      </c>
      <c r="BP314" s="9">
        <v>0.8</v>
      </c>
      <c r="BQ314" s="9">
        <v>337</v>
      </c>
      <c r="BR314" s="9" t="s">
        <v>273</v>
      </c>
      <c r="BS314" s="9" t="s">
        <v>273</v>
      </c>
      <c r="BT314" s="9" t="s">
        <v>273</v>
      </c>
      <c r="BU314" s="9" t="s">
        <v>273</v>
      </c>
    </row>
    <row r="315" spans="1:73" x14ac:dyDescent="0.3">
      <c r="A315" s="15">
        <v>83</v>
      </c>
      <c r="B315" s="18">
        <v>687030</v>
      </c>
      <c r="C315" s="18">
        <v>846833</v>
      </c>
      <c r="D315" s="18">
        <v>368</v>
      </c>
      <c r="E315" s="8">
        <v>0.5</v>
      </c>
      <c r="F315" s="8" t="s">
        <v>396</v>
      </c>
      <c r="G315" s="9">
        <v>0.8</v>
      </c>
      <c r="H315" s="9">
        <v>2950</v>
      </c>
      <c r="I315" s="9">
        <v>5</v>
      </c>
      <c r="J315" s="9">
        <v>87</v>
      </c>
      <c r="K315" s="9">
        <v>412</v>
      </c>
      <c r="L315" s="9">
        <v>56</v>
      </c>
      <c r="M315" s="9">
        <v>31000</v>
      </c>
      <c r="N315" s="9">
        <v>449</v>
      </c>
      <c r="O315" s="9">
        <v>30</v>
      </c>
      <c r="P315" s="9">
        <v>2</v>
      </c>
      <c r="Q315" s="9">
        <v>43</v>
      </c>
      <c r="R315" s="9">
        <v>143</v>
      </c>
      <c r="S315" s="9">
        <v>142</v>
      </c>
      <c r="T315" s="9">
        <v>127</v>
      </c>
      <c r="U315" s="9" t="s">
        <v>273</v>
      </c>
      <c r="V315" s="9" t="s">
        <v>273</v>
      </c>
      <c r="W315" s="9">
        <v>1.1399999999999999</v>
      </c>
      <c r="X315" s="9">
        <v>0.27</v>
      </c>
      <c r="Y315" s="9" t="s">
        <v>273</v>
      </c>
      <c r="Z315" s="9" t="s">
        <v>274</v>
      </c>
      <c r="AA315" s="9">
        <v>0.2</v>
      </c>
      <c r="AB315" s="9">
        <v>158</v>
      </c>
      <c r="AC315" s="9">
        <v>1180</v>
      </c>
      <c r="AD315" s="9">
        <v>13200</v>
      </c>
      <c r="AE315" s="9">
        <v>57800</v>
      </c>
      <c r="AF315" s="9">
        <v>3220</v>
      </c>
      <c r="AG315" s="9" t="s">
        <v>273</v>
      </c>
      <c r="AH315" s="9">
        <v>1.1000000000000001</v>
      </c>
      <c r="AI315" s="9">
        <v>0.5</v>
      </c>
      <c r="AJ315" s="9">
        <v>784</v>
      </c>
      <c r="AK315" s="9" t="s">
        <v>274</v>
      </c>
      <c r="AL315" s="9">
        <v>3.6</v>
      </c>
      <c r="AM315" s="9">
        <v>5.6</v>
      </c>
      <c r="AN315" s="9" t="s">
        <v>309</v>
      </c>
      <c r="AO315" s="9" t="s">
        <v>310</v>
      </c>
      <c r="AP315" s="9" t="s">
        <v>311</v>
      </c>
      <c r="AQ315" s="9">
        <v>3.7</v>
      </c>
      <c r="AR315" s="9" t="s">
        <v>273</v>
      </c>
      <c r="AS315" s="9" t="s">
        <v>273</v>
      </c>
      <c r="AT315" s="9" t="s">
        <v>274</v>
      </c>
      <c r="AU315" s="9" t="s">
        <v>274</v>
      </c>
      <c r="AV315" s="9">
        <v>9.6999999999999993</v>
      </c>
      <c r="AW315" s="9">
        <v>6.9</v>
      </c>
      <c r="AX315" s="9">
        <v>0.9</v>
      </c>
      <c r="AY315" s="9">
        <v>3.3</v>
      </c>
      <c r="AZ315" s="9">
        <v>0.6</v>
      </c>
      <c r="BA315" s="9">
        <v>0.2</v>
      </c>
      <c r="BB315" s="9">
        <v>0.5</v>
      </c>
      <c r="BC315" s="9" t="s">
        <v>274</v>
      </c>
      <c r="BD315" s="9">
        <v>0.4</v>
      </c>
      <c r="BE315" s="9" t="s">
        <v>274</v>
      </c>
      <c r="BF315" s="9">
        <v>0.2</v>
      </c>
      <c r="BG315" s="9" t="s">
        <v>274</v>
      </c>
      <c r="BH315" s="9">
        <v>0.2</v>
      </c>
      <c r="BI315" s="9" t="s">
        <v>274</v>
      </c>
      <c r="BJ315" s="9">
        <v>62</v>
      </c>
      <c r="BK315" s="9" t="s">
        <v>312</v>
      </c>
      <c r="BL315" s="9" t="s">
        <v>310</v>
      </c>
      <c r="BM315" s="9">
        <v>18300</v>
      </c>
      <c r="BN315" s="9">
        <v>195</v>
      </c>
      <c r="BO315" s="9">
        <v>9180</v>
      </c>
      <c r="BP315" s="9">
        <v>7.1</v>
      </c>
      <c r="BQ315" s="9">
        <v>1490</v>
      </c>
      <c r="BR315" s="9" t="s">
        <v>273</v>
      </c>
      <c r="BS315" s="9">
        <v>24</v>
      </c>
      <c r="BT315" s="9">
        <v>1</v>
      </c>
      <c r="BU315" s="9" t="s">
        <v>273</v>
      </c>
    </row>
    <row r="316" spans="1:73" x14ac:dyDescent="0.3">
      <c r="A316" s="15">
        <v>84</v>
      </c>
      <c r="B316" s="10">
        <v>687078</v>
      </c>
      <c r="C316" s="10">
        <v>846833</v>
      </c>
      <c r="D316" s="10">
        <v>371</v>
      </c>
      <c r="E316" s="8">
        <v>0.5</v>
      </c>
      <c r="F316" s="8" t="s">
        <v>397</v>
      </c>
      <c r="G316" s="9">
        <v>2.2999999999999998</v>
      </c>
      <c r="H316" s="9">
        <v>8</v>
      </c>
      <c r="I316" s="9" t="s">
        <v>273</v>
      </c>
      <c r="J316" s="9">
        <v>8</v>
      </c>
      <c r="K316" s="9">
        <v>7</v>
      </c>
      <c r="L316" s="9">
        <v>5</v>
      </c>
      <c r="M316" s="9">
        <v>7000</v>
      </c>
      <c r="N316" s="9">
        <v>177</v>
      </c>
      <c r="O316" s="9">
        <v>709</v>
      </c>
      <c r="P316" s="9">
        <v>23</v>
      </c>
      <c r="Q316" s="9" t="s">
        <v>273</v>
      </c>
      <c r="R316" s="9" t="s">
        <v>308</v>
      </c>
      <c r="S316" s="9" t="s">
        <v>273</v>
      </c>
      <c r="T316" s="9">
        <v>0.4</v>
      </c>
      <c r="U316" s="9" t="s">
        <v>273</v>
      </c>
      <c r="V316" s="9" t="s">
        <v>273</v>
      </c>
      <c r="W316" s="9" t="s">
        <v>277</v>
      </c>
      <c r="X316" s="9" t="s">
        <v>275</v>
      </c>
      <c r="Y316" s="9" t="s">
        <v>273</v>
      </c>
      <c r="Z316" s="9">
        <v>0.1</v>
      </c>
      <c r="AA316" s="9">
        <v>0.4</v>
      </c>
      <c r="AB316" s="9">
        <v>50</v>
      </c>
      <c r="AC316" s="9">
        <v>26</v>
      </c>
      <c r="AD316" s="9">
        <v>26</v>
      </c>
      <c r="AE316" s="9">
        <v>120</v>
      </c>
      <c r="AF316" s="9">
        <v>12</v>
      </c>
      <c r="AG316" s="9" t="s">
        <v>273</v>
      </c>
      <c r="AH316" s="9" t="s">
        <v>279</v>
      </c>
      <c r="AI316" s="9" t="s">
        <v>314</v>
      </c>
      <c r="AJ316" s="9">
        <v>1</v>
      </c>
      <c r="AK316" s="9" t="s">
        <v>274</v>
      </c>
      <c r="AL316" s="9" t="s">
        <v>309</v>
      </c>
      <c r="AM316" s="9">
        <v>1.1000000000000001</v>
      </c>
      <c r="AN316" s="9" t="s">
        <v>309</v>
      </c>
      <c r="AO316" s="9" t="s">
        <v>310</v>
      </c>
      <c r="AP316" s="9" t="s">
        <v>311</v>
      </c>
      <c r="AQ316" s="9">
        <v>2.7</v>
      </c>
      <c r="AR316" s="9">
        <v>1</v>
      </c>
      <c r="AS316" s="9" t="s">
        <v>273</v>
      </c>
      <c r="AT316" s="9" t="s">
        <v>274</v>
      </c>
      <c r="AU316" s="9" t="s">
        <v>274</v>
      </c>
      <c r="AV316" s="9">
        <v>5.2</v>
      </c>
      <c r="AW316" s="9">
        <v>22.2</v>
      </c>
      <c r="AX316" s="9">
        <v>1.1000000000000001</v>
      </c>
      <c r="AY316" s="9">
        <v>4</v>
      </c>
      <c r="AZ316" s="9">
        <v>0.8</v>
      </c>
      <c r="BA316" s="9">
        <v>0.2</v>
      </c>
      <c r="BB316" s="9">
        <v>0.6</v>
      </c>
      <c r="BC316" s="9" t="s">
        <v>274</v>
      </c>
      <c r="BD316" s="9">
        <v>0.5</v>
      </c>
      <c r="BE316" s="9" t="s">
        <v>274</v>
      </c>
      <c r="BF316" s="9">
        <v>0.3</v>
      </c>
      <c r="BG316" s="9" t="s">
        <v>274</v>
      </c>
      <c r="BH316" s="9">
        <v>0.3</v>
      </c>
      <c r="BI316" s="9" t="s">
        <v>274</v>
      </c>
      <c r="BJ316" s="9">
        <v>4</v>
      </c>
      <c r="BK316" s="9" t="s">
        <v>312</v>
      </c>
      <c r="BL316" s="9" t="s">
        <v>310</v>
      </c>
      <c r="BM316" s="9">
        <v>7160</v>
      </c>
      <c r="BN316" s="9">
        <v>60</v>
      </c>
      <c r="BO316" s="9">
        <v>128</v>
      </c>
      <c r="BP316" s="9">
        <v>0.4</v>
      </c>
      <c r="BQ316" s="9">
        <v>378</v>
      </c>
      <c r="BR316" s="9" t="s">
        <v>273</v>
      </c>
      <c r="BS316" s="9" t="s">
        <v>273</v>
      </c>
      <c r="BT316" s="9" t="s">
        <v>273</v>
      </c>
      <c r="BU316" s="9" t="s">
        <v>273</v>
      </c>
    </row>
    <row r="317" spans="1:73" x14ac:dyDescent="0.3">
      <c r="A317" s="15">
        <v>85</v>
      </c>
      <c r="B317" s="10">
        <v>687127</v>
      </c>
      <c r="C317" s="10">
        <v>846833</v>
      </c>
      <c r="D317" s="10">
        <v>372</v>
      </c>
      <c r="E317" s="8">
        <v>0.5</v>
      </c>
      <c r="F317" s="8" t="s">
        <v>398</v>
      </c>
      <c r="G317" s="9">
        <v>1.2</v>
      </c>
      <c r="H317" s="9">
        <v>24</v>
      </c>
      <c r="I317" s="9" t="s">
        <v>273</v>
      </c>
      <c r="J317" s="9" t="s">
        <v>308</v>
      </c>
      <c r="K317" s="9">
        <v>10</v>
      </c>
      <c r="L317" s="9">
        <v>9</v>
      </c>
      <c r="M317" s="9">
        <v>10000</v>
      </c>
      <c r="N317" s="9">
        <v>152</v>
      </c>
      <c r="O317" s="9">
        <v>283</v>
      </c>
      <c r="P317" s="9">
        <v>23</v>
      </c>
      <c r="Q317" s="9" t="s">
        <v>273</v>
      </c>
      <c r="R317" s="9" t="s">
        <v>308</v>
      </c>
      <c r="S317" s="9" t="s">
        <v>273</v>
      </c>
      <c r="T317" s="9">
        <v>0.3</v>
      </c>
      <c r="U317" s="9" t="s">
        <v>273</v>
      </c>
      <c r="V317" s="9" t="s">
        <v>273</v>
      </c>
      <c r="W317" s="9" t="s">
        <v>277</v>
      </c>
      <c r="X317" s="9">
        <v>0.06</v>
      </c>
      <c r="Y317" s="9" t="s">
        <v>273</v>
      </c>
      <c r="Z317" s="9" t="s">
        <v>274</v>
      </c>
      <c r="AA317" s="9">
        <v>0.3</v>
      </c>
      <c r="AB317" s="9">
        <v>60</v>
      </c>
      <c r="AC317" s="9">
        <v>16</v>
      </c>
      <c r="AD317" s="9">
        <v>15</v>
      </c>
      <c r="AE317" s="9">
        <v>80</v>
      </c>
      <c r="AF317" s="9">
        <v>5</v>
      </c>
      <c r="AG317" s="9" t="s">
        <v>273</v>
      </c>
      <c r="AH317" s="9" t="s">
        <v>279</v>
      </c>
      <c r="AI317" s="9" t="s">
        <v>314</v>
      </c>
      <c r="AJ317" s="9">
        <v>0.5</v>
      </c>
      <c r="AK317" s="9" t="s">
        <v>274</v>
      </c>
      <c r="AL317" s="9" t="s">
        <v>309</v>
      </c>
      <c r="AM317" s="9">
        <v>0.8</v>
      </c>
      <c r="AN317" s="9" t="s">
        <v>309</v>
      </c>
      <c r="AO317" s="9" t="s">
        <v>310</v>
      </c>
      <c r="AP317" s="9" t="s">
        <v>311</v>
      </c>
      <c r="AQ317" s="9">
        <v>1.6</v>
      </c>
      <c r="AR317" s="9" t="s">
        <v>273</v>
      </c>
      <c r="AS317" s="9" t="s">
        <v>273</v>
      </c>
      <c r="AT317" s="9" t="s">
        <v>274</v>
      </c>
      <c r="AU317" s="9" t="s">
        <v>274</v>
      </c>
      <c r="AV317" s="9">
        <v>3</v>
      </c>
      <c r="AW317" s="9">
        <v>7.8</v>
      </c>
      <c r="AX317" s="9">
        <v>0.6</v>
      </c>
      <c r="AY317" s="9">
        <v>2.1</v>
      </c>
      <c r="AZ317" s="9">
        <v>0.4</v>
      </c>
      <c r="BA317" s="9">
        <v>0.1</v>
      </c>
      <c r="BB317" s="9">
        <v>0.3</v>
      </c>
      <c r="BC317" s="9" t="s">
        <v>274</v>
      </c>
      <c r="BD317" s="9">
        <v>0.3</v>
      </c>
      <c r="BE317" s="9" t="s">
        <v>274</v>
      </c>
      <c r="BF317" s="9">
        <v>0.1</v>
      </c>
      <c r="BG317" s="9" t="s">
        <v>274</v>
      </c>
      <c r="BH317" s="9">
        <v>0.2</v>
      </c>
      <c r="BI317" s="9" t="s">
        <v>274</v>
      </c>
      <c r="BJ317" s="9">
        <v>2</v>
      </c>
      <c r="BK317" s="9" t="s">
        <v>312</v>
      </c>
      <c r="BL317" s="9" t="s">
        <v>310</v>
      </c>
      <c r="BM317" s="9">
        <v>7470</v>
      </c>
      <c r="BN317" s="9">
        <v>55</v>
      </c>
      <c r="BO317" s="9">
        <v>214</v>
      </c>
      <c r="BP317" s="9">
        <v>0.5</v>
      </c>
      <c r="BQ317" s="9">
        <v>294</v>
      </c>
      <c r="BR317" s="9" t="s">
        <v>273</v>
      </c>
      <c r="BS317" s="9" t="s">
        <v>273</v>
      </c>
      <c r="BT317" s="9" t="s">
        <v>273</v>
      </c>
      <c r="BU317" s="9" t="s">
        <v>273</v>
      </c>
    </row>
    <row r="318" spans="1:73" x14ac:dyDescent="0.3">
      <c r="A318" s="15">
        <v>86</v>
      </c>
      <c r="B318" s="10">
        <v>687176</v>
      </c>
      <c r="C318" s="10">
        <v>846834</v>
      </c>
      <c r="D318" s="10">
        <v>372</v>
      </c>
      <c r="E318" s="8">
        <v>0.5</v>
      </c>
      <c r="F318" s="8" t="s">
        <v>399</v>
      </c>
      <c r="G318" s="9">
        <v>2.2000000000000002</v>
      </c>
      <c r="H318" s="9">
        <v>22</v>
      </c>
      <c r="I318" s="9" t="s">
        <v>273</v>
      </c>
      <c r="J318" s="9">
        <v>7</v>
      </c>
      <c r="K318" s="9">
        <v>13</v>
      </c>
      <c r="L318" s="9" t="s">
        <v>308</v>
      </c>
      <c r="M318" s="9">
        <v>5000</v>
      </c>
      <c r="N318" s="9">
        <v>163</v>
      </c>
      <c r="O318" s="9">
        <v>140</v>
      </c>
      <c r="P318" s="9">
        <v>18</v>
      </c>
      <c r="Q318" s="9" t="s">
        <v>273</v>
      </c>
      <c r="R318" s="9" t="s">
        <v>308</v>
      </c>
      <c r="S318" s="9" t="s">
        <v>273</v>
      </c>
      <c r="T318" s="9">
        <v>0.1</v>
      </c>
      <c r="U318" s="9" t="s">
        <v>273</v>
      </c>
      <c r="V318" s="9" t="s">
        <v>273</v>
      </c>
      <c r="W318" s="9" t="s">
        <v>277</v>
      </c>
      <c r="X318" s="9" t="s">
        <v>275</v>
      </c>
      <c r="Y318" s="9" t="s">
        <v>273</v>
      </c>
      <c r="Z318" s="9" t="s">
        <v>274</v>
      </c>
      <c r="AA318" s="9">
        <v>0.4</v>
      </c>
      <c r="AB318" s="9">
        <v>90</v>
      </c>
      <c r="AC318" s="9">
        <v>23</v>
      </c>
      <c r="AD318" s="9">
        <v>17</v>
      </c>
      <c r="AE318" s="9">
        <v>110</v>
      </c>
      <c r="AF318" s="9">
        <v>5</v>
      </c>
      <c r="AG318" s="9" t="s">
        <v>273</v>
      </c>
      <c r="AH318" s="9" t="s">
        <v>279</v>
      </c>
      <c r="AI318" s="9" t="s">
        <v>314</v>
      </c>
      <c r="AJ318" s="9">
        <v>0.5</v>
      </c>
      <c r="AK318" s="9" t="s">
        <v>274</v>
      </c>
      <c r="AL318" s="9" t="s">
        <v>309</v>
      </c>
      <c r="AM318" s="9">
        <v>0.9</v>
      </c>
      <c r="AN318" s="9" t="s">
        <v>309</v>
      </c>
      <c r="AO318" s="9" t="s">
        <v>310</v>
      </c>
      <c r="AP318" s="9" t="s">
        <v>311</v>
      </c>
      <c r="AQ318" s="9">
        <v>3.2</v>
      </c>
      <c r="AR318" s="9" t="s">
        <v>273</v>
      </c>
      <c r="AS318" s="9" t="s">
        <v>273</v>
      </c>
      <c r="AT318" s="9" t="s">
        <v>274</v>
      </c>
      <c r="AU318" s="9" t="s">
        <v>274</v>
      </c>
      <c r="AV318" s="9">
        <v>6.5</v>
      </c>
      <c r="AW318" s="9">
        <v>17.600000000000001</v>
      </c>
      <c r="AX318" s="9">
        <v>1.3</v>
      </c>
      <c r="AY318" s="9">
        <v>4.5999999999999996</v>
      </c>
      <c r="AZ318" s="9">
        <v>0.8</v>
      </c>
      <c r="BA318" s="9">
        <v>0.2</v>
      </c>
      <c r="BB318" s="9">
        <v>0.7</v>
      </c>
      <c r="BC318" s="9">
        <v>0.1</v>
      </c>
      <c r="BD318" s="9">
        <v>0.5</v>
      </c>
      <c r="BE318" s="9">
        <v>0.1</v>
      </c>
      <c r="BF318" s="9">
        <v>0.3</v>
      </c>
      <c r="BG318" s="9" t="s">
        <v>274</v>
      </c>
      <c r="BH318" s="9">
        <v>0.3</v>
      </c>
      <c r="BI318" s="9" t="s">
        <v>274</v>
      </c>
      <c r="BJ318" s="9">
        <v>3</v>
      </c>
      <c r="BK318" s="9" t="s">
        <v>312</v>
      </c>
      <c r="BL318" s="9" t="s">
        <v>310</v>
      </c>
      <c r="BM318" s="9">
        <v>9760</v>
      </c>
      <c r="BN318" s="9">
        <v>69</v>
      </c>
      <c r="BO318" s="9">
        <v>194</v>
      </c>
      <c r="BP318" s="9">
        <v>0.5</v>
      </c>
      <c r="BQ318" s="9">
        <v>373</v>
      </c>
      <c r="BR318" s="9" t="s">
        <v>273</v>
      </c>
      <c r="BS318" s="9" t="s">
        <v>273</v>
      </c>
      <c r="BT318" s="9" t="s">
        <v>273</v>
      </c>
      <c r="BU318" s="9" t="s">
        <v>273</v>
      </c>
    </row>
    <row r="319" spans="1:73" x14ac:dyDescent="0.3">
      <c r="A319" s="15">
        <v>87</v>
      </c>
      <c r="B319" s="18">
        <v>687225</v>
      </c>
      <c r="C319" s="18">
        <v>846833</v>
      </c>
      <c r="D319" s="18">
        <v>372</v>
      </c>
      <c r="E319" s="8">
        <v>0.5</v>
      </c>
      <c r="F319" s="8" t="s">
        <v>400</v>
      </c>
      <c r="G319" s="9">
        <v>4.3</v>
      </c>
      <c r="H319" s="9">
        <v>27</v>
      </c>
      <c r="I319" s="9">
        <v>1</v>
      </c>
      <c r="J319" s="9">
        <v>12</v>
      </c>
      <c r="K319" s="9">
        <v>21</v>
      </c>
      <c r="L319" s="9" t="s">
        <v>308</v>
      </c>
      <c r="M319" s="9">
        <v>4000</v>
      </c>
      <c r="N319" s="9">
        <v>131</v>
      </c>
      <c r="O319" s="9">
        <v>100</v>
      </c>
      <c r="P319" s="9">
        <v>15</v>
      </c>
      <c r="Q319" s="9">
        <v>2</v>
      </c>
      <c r="R319" s="9" t="s">
        <v>308</v>
      </c>
      <c r="S319" s="9" t="s">
        <v>273</v>
      </c>
      <c r="T319" s="9">
        <v>0.7</v>
      </c>
      <c r="U319" s="9" t="s">
        <v>273</v>
      </c>
      <c r="V319" s="9" t="s">
        <v>273</v>
      </c>
      <c r="W319" s="9">
        <v>0.01</v>
      </c>
      <c r="X319" s="9" t="s">
        <v>275</v>
      </c>
      <c r="Y319" s="9" t="s">
        <v>273</v>
      </c>
      <c r="Z319" s="9">
        <v>0.3</v>
      </c>
      <c r="AA319" s="9">
        <v>0.6</v>
      </c>
      <c r="AB319" s="9">
        <v>130</v>
      </c>
      <c r="AC319" s="9">
        <v>28</v>
      </c>
      <c r="AD319" s="9">
        <v>29</v>
      </c>
      <c r="AE319" s="9">
        <v>220</v>
      </c>
      <c r="AF319" s="9">
        <v>7</v>
      </c>
      <c r="AG319" s="9">
        <v>1</v>
      </c>
      <c r="AH319" s="9" t="s">
        <v>279</v>
      </c>
      <c r="AI319" s="9" t="s">
        <v>314</v>
      </c>
      <c r="AJ319" s="9">
        <v>1.1000000000000001</v>
      </c>
      <c r="AK319" s="9" t="s">
        <v>274</v>
      </c>
      <c r="AL319" s="9" t="s">
        <v>309</v>
      </c>
      <c r="AM319" s="9">
        <v>1</v>
      </c>
      <c r="AN319" s="9" t="s">
        <v>309</v>
      </c>
      <c r="AO319" s="9" t="s">
        <v>310</v>
      </c>
      <c r="AP319" s="9" t="s">
        <v>311</v>
      </c>
      <c r="AQ319" s="9">
        <v>6.2</v>
      </c>
      <c r="AR319" s="9">
        <v>2</v>
      </c>
      <c r="AS319" s="9" t="s">
        <v>273</v>
      </c>
      <c r="AT319" s="9" t="s">
        <v>274</v>
      </c>
      <c r="AU319" s="9" t="s">
        <v>274</v>
      </c>
      <c r="AV319" s="9">
        <v>10.4</v>
      </c>
      <c r="AW319" s="9">
        <v>30.1</v>
      </c>
      <c r="AX319" s="9">
        <v>2.2999999999999998</v>
      </c>
      <c r="AY319" s="9">
        <v>9.1</v>
      </c>
      <c r="AZ319" s="9">
        <v>1.7</v>
      </c>
      <c r="BA319" s="9">
        <v>0.3</v>
      </c>
      <c r="BB319" s="9">
        <v>1.4</v>
      </c>
      <c r="BC319" s="9">
        <v>0.2</v>
      </c>
      <c r="BD319" s="9">
        <v>1</v>
      </c>
      <c r="BE319" s="9">
        <v>0.2</v>
      </c>
      <c r="BF319" s="9">
        <v>0.6</v>
      </c>
      <c r="BG319" s="9">
        <v>0.1</v>
      </c>
      <c r="BH319" s="9">
        <v>0.6</v>
      </c>
      <c r="BI319" s="9">
        <v>0.1</v>
      </c>
      <c r="BJ319" s="9" t="s">
        <v>312</v>
      </c>
      <c r="BK319" s="9" t="s">
        <v>312</v>
      </c>
      <c r="BL319" s="9" t="s">
        <v>310</v>
      </c>
      <c r="BM319" s="9">
        <v>17200</v>
      </c>
      <c r="BN319" s="9">
        <v>89</v>
      </c>
      <c r="BO319" s="9">
        <v>228</v>
      </c>
      <c r="BP319" s="9">
        <v>0.6</v>
      </c>
      <c r="BQ319" s="9">
        <v>337</v>
      </c>
      <c r="BR319" s="9" t="s">
        <v>273</v>
      </c>
      <c r="BS319" s="9" t="s">
        <v>273</v>
      </c>
      <c r="BT319" s="9" t="s">
        <v>273</v>
      </c>
      <c r="BU319" s="9" t="s">
        <v>273</v>
      </c>
    </row>
    <row r="320" spans="1:73" x14ac:dyDescent="0.3">
      <c r="A320" s="15">
        <v>88</v>
      </c>
      <c r="B320" s="18">
        <v>687273</v>
      </c>
      <c r="C320" s="18">
        <v>846834</v>
      </c>
      <c r="D320" s="18">
        <v>371</v>
      </c>
      <c r="E320" s="8">
        <v>0.5</v>
      </c>
      <c r="F320" s="8" t="s">
        <v>401</v>
      </c>
      <c r="G320" s="9">
        <v>0.8</v>
      </c>
      <c r="H320" s="9">
        <v>22</v>
      </c>
      <c r="I320" s="9" t="s">
        <v>273</v>
      </c>
      <c r="J320" s="9" t="s">
        <v>308</v>
      </c>
      <c r="K320" s="9">
        <v>17</v>
      </c>
      <c r="L320" s="9" t="s">
        <v>308</v>
      </c>
      <c r="M320" s="9">
        <v>5000</v>
      </c>
      <c r="N320" s="9">
        <v>134</v>
      </c>
      <c r="O320" s="9">
        <v>199</v>
      </c>
      <c r="P320" s="9">
        <v>34</v>
      </c>
      <c r="Q320" s="9" t="s">
        <v>273</v>
      </c>
      <c r="R320" s="9" t="s">
        <v>308</v>
      </c>
      <c r="S320" s="9" t="s">
        <v>273</v>
      </c>
      <c r="T320" s="9">
        <v>0.2</v>
      </c>
      <c r="U320" s="9" t="s">
        <v>273</v>
      </c>
      <c r="V320" s="9" t="s">
        <v>273</v>
      </c>
      <c r="W320" s="9" t="s">
        <v>277</v>
      </c>
      <c r="X320" s="9">
        <v>0.06</v>
      </c>
      <c r="Y320" s="9" t="s">
        <v>273</v>
      </c>
      <c r="Z320" s="9" t="s">
        <v>274</v>
      </c>
      <c r="AA320" s="9">
        <v>0.2</v>
      </c>
      <c r="AB320" s="9">
        <v>115</v>
      </c>
      <c r="AC320" s="9">
        <v>25</v>
      </c>
      <c r="AD320" s="9">
        <v>22</v>
      </c>
      <c r="AE320" s="9">
        <v>70</v>
      </c>
      <c r="AF320" s="9">
        <v>4</v>
      </c>
      <c r="AG320" s="9" t="s">
        <v>273</v>
      </c>
      <c r="AH320" s="9" t="s">
        <v>279</v>
      </c>
      <c r="AI320" s="9" t="s">
        <v>314</v>
      </c>
      <c r="AJ320" s="9">
        <v>0.3</v>
      </c>
      <c r="AK320" s="9" t="s">
        <v>274</v>
      </c>
      <c r="AL320" s="9" t="s">
        <v>309</v>
      </c>
      <c r="AM320" s="9">
        <v>0.9</v>
      </c>
      <c r="AN320" s="9" t="s">
        <v>309</v>
      </c>
      <c r="AO320" s="9" t="s">
        <v>310</v>
      </c>
      <c r="AP320" s="9" t="s">
        <v>311</v>
      </c>
      <c r="AQ320" s="9">
        <v>2.7</v>
      </c>
      <c r="AR320" s="9" t="s">
        <v>273</v>
      </c>
      <c r="AS320" s="9" t="s">
        <v>273</v>
      </c>
      <c r="AT320" s="9" t="s">
        <v>274</v>
      </c>
      <c r="AU320" s="9" t="s">
        <v>274</v>
      </c>
      <c r="AV320" s="9">
        <v>3.9</v>
      </c>
      <c r="AW320" s="9">
        <v>6.5</v>
      </c>
      <c r="AX320" s="9">
        <v>0.7</v>
      </c>
      <c r="AY320" s="9">
        <v>2.9</v>
      </c>
      <c r="AZ320" s="9">
        <v>0.5</v>
      </c>
      <c r="BA320" s="9" t="s">
        <v>274</v>
      </c>
      <c r="BB320" s="9">
        <v>0.5</v>
      </c>
      <c r="BC320" s="9" t="s">
        <v>274</v>
      </c>
      <c r="BD320" s="9">
        <v>0.4</v>
      </c>
      <c r="BE320" s="9" t="s">
        <v>274</v>
      </c>
      <c r="BF320" s="9">
        <v>0.3</v>
      </c>
      <c r="BG320" s="9" t="s">
        <v>274</v>
      </c>
      <c r="BH320" s="9">
        <v>0.2</v>
      </c>
      <c r="BI320" s="9" t="s">
        <v>274</v>
      </c>
      <c r="BJ320" s="9" t="s">
        <v>312</v>
      </c>
      <c r="BK320" s="9" t="s">
        <v>312</v>
      </c>
      <c r="BL320" s="9" t="s">
        <v>310</v>
      </c>
      <c r="BM320" s="9">
        <v>9590</v>
      </c>
      <c r="BN320" s="9">
        <v>49</v>
      </c>
      <c r="BO320" s="9">
        <v>208</v>
      </c>
      <c r="BP320" s="9">
        <v>0.6</v>
      </c>
      <c r="BQ320" s="9">
        <v>296</v>
      </c>
      <c r="BR320" s="9" t="s">
        <v>273</v>
      </c>
      <c r="BS320" s="9" t="s">
        <v>273</v>
      </c>
      <c r="BT320" s="9" t="s">
        <v>273</v>
      </c>
      <c r="BU320" s="9" t="s">
        <v>273</v>
      </c>
    </row>
    <row r="321" spans="1:73" x14ac:dyDescent="0.3">
      <c r="A321" s="15">
        <v>89</v>
      </c>
      <c r="B321" s="10">
        <v>687321</v>
      </c>
      <c r="C321" s="10">
        <v>846834</v>
      </c>
      <c r="D321" s="10">
        <v>369</v>
      </c>
      <c r="E321" s="8">
        <v>0.5</v>
      </c>
      <c r="F321" s="8" t="s">
        <v>402</v>
      </c>
      <c r="G321" s="9">
        <v>1.9</v>
      </c>
      <c r="H321" s="9">
        <v>27</v>
      </c>
      <c r="I321" s="9" t="s">
        <v>273</v>
      </c>
      <c r="J321" s="9" t="s">
        <v>308</v>
      </c>
      <c r="K321" s="9">
        <v>9</v>
      </c>
      <c r="L321" s="9">
        <v>5</v>
      </c>
      <c r="M321" s="9">
        <v>5000</v>
      </c>
      <c r="N321" s="9">
        <v>150</v>
      </c>
      <c r="O321" s="9">
        <v>106</v>
      </c>
      <c r="P321" s="9">
        <v>35</v>
      </c>
      <c r="Q321" s="9" t="s">
        <v>273</v>
      </c>
      <c r="R321" s="9" t="s">
        <v>308</v>
      </c>
      <c r="S321" s="9" t="s">
        <v>273</v>
      </c>
      <c r="T321" s="9">
        <v>0.5</v>
      </c>
      <c r="U321" s="9" t="s">
        <v>273</v>
      </c>
      <c r="V321" s="9" t="s">
        <v>273</v>
      </c>
      <c r="W321" s="9" t="s">
        <v>277</v>
      </c>
      <c r="X321" s="9" t="s">
        <v>275</v>
      </c>
      <c r="Y321" s="9" t="s">
        <v>273</v>
      </c>
      <c r="Z321" s="9" t="s">
        <v>274</v>
      </c>
      <c r="AA321" s="9">
        <v>0.2</v>
      </c>
      <c r="AB321" s="9">
        <v>236</v>
      </c>
      <c r="AC321" s="9">
        <v>46</v>
      </c>
      <c r="AD321" s="9">
        <v>15</v>
      </c>
      <c r="AE321" s="9">
        <v>60</v>
      </c>
      <c r="AF321" s="9">
        <v>5</v>
      </c>
      <c r="AG321" s="9">
        <v>1</v>
      </c>
      <c r="AH321" s="9" t="s">
        <v>279</v>
      </c>
      <c r="AI321" s="9" t="s">
        <v>314</v>
      </c>
      <c r="AJ321" s="9">
        <v>0.7</v>
      </c>
      <c r="AK321" s="9" t="s">
        <v>274</v>
      </c>
      <c r="AL321" s="9" t="s">
        <v>309</v>
      </c>
      <c r="AM321" s="9">
        <v>1.3</v>
      </c>
      <c r="AN321" s="9" t="s">
        <v>309</v>
      </c>
      <c r="AO321" s="9" t="s">
        <v>310</v>
      </c>
      <c r="AP321" s="9" t="s">
        <v>311</v>
      </c>
      <c r="AQ321" s="9">
        <v>4.7</v>
      </c>
      <c r="AR321" s="9" t="s">
        <v>273</v>
      </c>
      <c r="AS321" s="9" t="s">
        <v>273</v>
      </c>
      <c r="AT321" s="9" t="s">
        <v>274</v>
      </c>
      <c r="AU321" s="9" t="s">
        <v>274</v>
      </c>
      <c r="AV321" s="9">
        <v>7</v>
      </c>
      <c r="AW321" s="9">
        <v>10.4</v>
      </c>
      <c r="AX321" s="9">
        <v>1.5</v>
      </c>
      <c r="AY321" s="9">
        <v>5.9</v>
      </c>
      <c r="AZ321" s="9">
        <v>1.1000000000000001</v>
      </c>
      <c r="BA321" s="9">
        <v>0.2</v>
      </c>
      <c r="BB321" s="9">
        <v>0.9</v>
      </c>
      <c r="BC321" s="9">
        <v>0.1</v>
      </c>
      <c r="BD321" s="9">
        <v>0.7</v>
      </c>
      <c r="BE321" s="9">
        <v>0.1</v>
      </c>
      <c r="BF321" s="9">
        <v>0.4</v>
      </c>
      <c r="BG321" s="9" t="s">
        <v>274</v>
      </c>
      <c r="BH321" s="9">
        <v>0.5</v>
      </c>
      <c r="BI321" s="9" t="s">
        <v>274</v>
      </c>
      <c r="BJ321" s="9">
        <v>2</v>
      </c>
      <c r="BK321" s="9" t="s">
        <v>312</v>
      </c>
      <c r="BL321" s="9" t="s">
        <v>310</v>
      </c>
      <c r="BM321" s="9">
        <v>21100</v>
      </c>
      <c r="BN321" s="9">
        <v>52</v>
      </c>
      <c r="BO321" s="9">
        <v>257</v>
      </c>
      <c r="BP321" s="9">
        <v>0.7</v>
      </c>
      <c r="BQ321" s="9">
        <v>472</v>
      </c>
      <c r="BR321" s="9" t="s">
        <v>273</v>
      </c>
      <c r="BS321" s="9" t="s">
        <v>273</v>
      </c>
      <c r="BT321" s="9" t="s">
        <v>273</v>
      </c>
      <c r="BU321" s="9" t="s">
        <v>273</v>
      </c>
    </row>
    <row r="322" spans="1:73" x14ac:dyDescent="0.3">
      <c r="A322" s="15">
        <v>90</v>
      </c>
      <c r="B322" s="18">
        <v>687369</v>
      </c>
      <c r="C322" s="18">
        <v>846834</v>
      </c>
      <c r="D322" s="18">
        <v>366</v>
      </c>
      <c r="E322" s="8">
        <v>0.5</v>
      </c>
      <c r="F322" s="8" t="s">
        <v>403</v>
      </c>
      <c r="G322" s="9">
        <v>1.2</v>
      </c>
      <c r="H322" s="9">
        <v>37</v>
      </c>
      <c r="I322" s="9" t="s">
        <v>273</v>
      </c>
      <c r="J322" s="9" t="s">
        <v>308</v>
      </c>
      <c r="K322" s="9">
        <v>16</v>
      </c>
      <c r="L322" s="9">
        <v>6</v>
      </c>
      <c r="M322" s="9">
        <v>2000</v>
      </c>
      <c r="N322" s="9">
        <v>145</v>
      </c>
      <c r="O322" s="9">
        <v>132</v>
      </c>
      <c r="P322" s="9">
        <v>45</v>
      </c>
      <c r="Q322" s="9">
        <v>1</v>
      </c>
      <c r="R322" s="9" t="s">
        <v>308</v>
      </c>
      <c r="S322" s="9" t="s">
        <v>273</v>
      </c>
      <c r="T322" s="9">
        <v>0.2</v>
      </c>
      <c r="U322" s="9" t="s">
        <v>273</v>
      </c>
      <c r="V322" s="9" t="s">
        <v>273</v>
      </c>
      <c r="W322" s="9" t="s">
        <v>277</v>
      </c>
      <c r="X322" s="9">
        <v>7.0000000000000007E-2</v>
      </c>
      <c r="Y322" s="9" t="s">
        <v>273</v>
      </c>
      <c r="Z322" s="9">
        <v>0.1</v>
      </c>
      <c r="AA322" s="9">
        <v>0.2</v>
      </c>
      <c r="AB322" s="9">
        <v>93</v>
      </c>
      <c r="AC322" s="9">
        <v>22</v>
      </c>
      <c r="AD322" s="9">
        <v>10</v>
      </c>
      <c r="AE322" s="9">
        <v>60</v>
      </c>
      <c r="AF322" s="9">
        <v>2</v>
      </c>
      <c r="AG322" s="9" t="s">
        <v>273</v>
      </c>
      <c r="AH322" s="9" t="s">
        <v>279</v>
      </c>
      <c r="AI322" s="9" t="s">
        <v>314</v>
      </c>
      <c r="AJ322" s="9">
        <v>0.4</v>
      </c>
      <c r="AK322" s="9" t="s">
        <v>274</v>
      </c>
      <c r="AL322" s="9" t="s">
        <v>309</v>
      </c>
      <c r="AM322" s="9">
        <v>0.9</v>
      </c>
      <c r="AN322" s="9" t="s">
        <v>309</v>
      </c>
      <c r="AO322" s="9" t="s">
        <v>310</v>
      </c>
      <c r="AP322" s="9" t="s">
        <v>311</v>
      </c>
      <c r="AQ322" s="9">
        <v>1.6</v>
      </c>
      <c r="AR322" s="9" t="s">
        <v>273</v>
      </c>
      <c r="AS322" s="9" t="s">
        <v>273</v>
      </c>
      <c r="AT322" s="9" t="s">
        <v>274</v>
      </c>
      <c r="AU322" s="9" t="s">
        <v>274</v>
      </c>
      <c r="AV322" s="9">
        <v>2.7</v>
      </c>
      <c r="AW322" s="9">
        <v>5.4</v>
      </c>
      <c r="AX322" s="9">
        <v>0.6</v>
      </c>
      <c r="AY322" s="9">
        <v>2.2000000000000002</v>
      </c>
      <c r="AZ322" s="9">
        <v>0.4</v>
      </c>
      <c r="BA322" s="9" t="s">
        <v>274</v>
      </c>
      <c r="BB322" s="9">
        <v>0.4</v>
      </c>
      <c r="BC322" s="9" t="s">
        <v>274</v>
      </c>
      <c r="BD322" s="9">
        <v>0.3</v>
      </c>
      <c r="BE322" s="9" t="s">
        <v>274</v>
      </c>
      <c r="BF322" s="9">
        <v>0.1</v>
      </c>
      <c r="BG322" s="9" t="s">
        <v>274</v>
      </c>
      <c r="BH322" s="9">
        <v>0.2</v>
      </c>
      <c r="BI322" s="9" t="s">
        <v>274</v>
      </c>
      <c r="BJ322" s="9" t="s">
        <v>312</v>
      </c>
      <c r="BK322" s="9" t="s">
        <v>312</v>
      </c>
      <c r="BL322" s="9" t="s">
        <v>310</v>
      </c>
      <c r="BM322" s="9">
        <v>8200</v>
      </c>
      <c r="BN322" s="9">
        <v>67</v>
      </c>
      <c r="BO322" s="9">
        <v>335</v>
      </c>
      <c r="BP322" s="9">
        <v>0.4</v>
      </c>
      <c r="BQ322" s="9">
        <v>362</v>
      </c>
      <c r="BR322" s="9" t="s">
        <v>273</v>
      </c>
      <c r="BS322" s="9" t="s">
        <v>273</v>
      </c>
      <c r="BT322" s="9" t="s">
        <v>273</v>
      </c>
      <c r="BU322" s="9" t="s">
        <v>273</v>
      </c>
    </row>
    <row r="323" spans="1:73" x14ac:dyDescent="0.3">
      <c r="A323" s="15">
        <v>91</v>
      </c>
      <c r="B323" s="18">
        <v>687369</v>
      </c>
      <c r="C323" s="18">
        <v>846834</v>
      </c>
      <c r="D323" s="18">
        <v>366</v>
      </c>
      <c r="E323" s="8">
        <v>0.5</v>
      </c>
      <c r="F323" s="8" t="s">
        <v>404</v>
      </c>
      <c r="G323" s="9">
        <v>1.2</v>
      </c>
      <c r="H323" s="9">
        <v>41</v>
      </c>
      <c r="I323" s="9" t="s">
        <v>273</v>
      </c>
      <c r="J323" s="9" t="s">
        <v>308</v>
      </c>
      <c r="K323" s="9">
        <v>17</v>
      </c>
      <c r="L323" s="9">
        <v>6</v>
      </c>
      <c r="M323" s="9">
        <v>2000</v>
      </c>
      <c r="N323" s="9">
        <v>138</v>
      </c>
      <c r="O323" s="9">
        <v>129</v>
      </c>
      <c r="P323" s="9">
        <v>46</v>
      </c>
      <c r="Q323" s="9" t="s">
        <v>273</v>
      </c>
      <c r="R323" s="9" t="s">
        <v>308</v>
      </c>
      <c r="S323" s="9" t="s">
        <v>273</v>
      </c>
      <c r="T323" s="9">
        <v>0.2</v>
      </c>
      <c r="U323" s="9" t="s">
        <v>273</v>
      </c>
      <c r="V323" s="9" t="s">
        <v>273</v>
      </c>
      <c r="W323" s="9">
        <v>0.01</v>
      </c>
      <c r="X323" s="9">
        <v>0.06</v>
      </c>
      <c r="Y323" s="9" t="s">
        <v>273</v>
      </c>
      <c r="Z323" s="9">
        <v>0.1</v>
      </c>
      <c r="AA323" s="9">
        <v>0.2</v>
      </c>
      <c r="AB323" s="9">
        <v>93</v>
      </c>
      <c r="AC323" s="9">
        <v>21</v>
      </c>
      <c r="AD323" s="9">
        <v>11</v>
      </c>
      <c r="AE323" s="9">
        <v>60</v>
      </c>
      <c r="AF323" s="9">
        <v>2</v>
      </c>
      <c r="AG323" s="9" t="s">
        <v>273</v>
      </c>
      <c r="AH323" s="9" t="s">
        <v>279</v>
      </c>
      <c r="AI323" s="9" t="s">
        <v>314</v>
      </c>
      <c r="AJ323" s="9">
        <v>0.4</v>
      </c>
      <c r="AK323" s="9" t="s">
        <v>274</v>
      </c>
      <c r="AL323" s="9" t="s">
        <v>309</v>
      </c>
      <c r="AM323" s="9">
        <v>0.8</v>
      </c>
      <c r="AN323" s="9" t="s">
        <v>309</v>
      </c>
      <c r="AO323" s="9" t="s">
        <v>310</v>
      </c>
      <c r="AP323" s="9" t="s">
        <v>311</v>
      </c>
      <c r="AQ323" s="9">
        <v>1.8</v>
      </c>
      <c r="AR323" s="9" t="s">
        <v>273</v>
      </c>
      <c r="AS323" s="9" t="s">
        <v>273</v>
      </c>
      <c r="AT323" s="9" t="s">
        <v>274</v>
      </c>
      <c r="AU323" s="9" t="s">
        <v>274</v>
      </c>
      <c r="AV323" s="9">
        <v>3</v>
      </c>
      <c r="AW323" s="9">
        <v>6</v>
      </c>
      <c r="AX323" s="9">
        <v>0.6</v>
      </c>
      <c r="AY323" s="9">
        <v>2.4</v>
      </c>
      <c r="AZ323" s="9">
        <v>0.5</v>
      </c>
      <c r="BA323" s="9">
        <v>0.1</v>
      </c>
      <c r="BB323" s="9">
        <v>0.4</v>
      </c>
      <c r="BC323" s="9" t="s">
        <v>274</v>
      </c>
      <c r="BD323" s="9">
        <v>0.3</v>
      </c>
      <c r="BE323" s="9" t="s">
        <v>274</v>
      </c>
      <c r="BF323" s="9">
        <v>0.2</v>
      </c>
      <c r="BG323" s="9" t="s">
        <v>274</v>
      </c>
      <c r="BH323" s="9">
        <v>0.2</v>
      </c>
      <c r="BI323" s="9" t="s">
        <v>274</v>
      </c>
      <c r="BJ323" s="9" t="s">
        <v>312</v>
      </c>
      <c r="BK323" s="9" t="s">
        <v>312</v>
      </c>
      <c r="BL323" s="9" t="s">
        <v>310</v>
      </c>
      <c r="BM323" s="9">
        <v>8370</v>
      </c>
      <c r="BN323" s="9">
        <v>70</v>
      </c>
      <c r="BO323" s="9">
        <v>360</v>
      </c>
      <c r="BP323" s="9">
        <v>0.4</v>
      </c>
      <c r="BQ323" s="9">
        <v>367</v>
      </c>
      <c r="BR323" s="9" t="s">
        <v>273</v>
      </c>
      <c r="BS323" s="9" t="s">
        <v>273</v>
      </c>
      <c r="BT323" s="9" t="s">
        <v>273</v>
      </c>
      <c r="BU323" s="9" t="s">
        <v>273</v>
      </c>
    </row>
    <row r="324" spans="1:73" x14ac:dyDescent="0.3">
      <c r="A324" s="15">
        <v>92</v>
      </c>
      <c r="B324" s="10">
        <v>687418</v>
      </c>
      <c r="C324" s="10">
        <v>846834</v>
      </c>
      <c r="D324" s="10">
        <v>363</v>
      </c>
      <c r="E324" s="8">
        <v>0.5</v>
      </c>
      <c r="F324" s="8" t="s">
        <v>405</v>
      </c>
      <c r="G324" s="9">
        <v>2.9</v>
      </c>
      <c r="H324" s="9">
        <v>28</v>
      </c>
      <c r="I324" s="9">
        <v>1</v>
      </c>
      <c r="J324" s="9">
        <v>5</v>
      </c>
      <c r="K324" s="9">
        <v>12</v>
      </c>
      <c r="L324" s="9" t="s">
        <v>308</v>
      </c>
      <c r="M324" s="9">
        <v>3000</v>
      </c>
      <c r="N324" s="9">
        <v>150</v>
      </c>
      <c r="O324" s="9">
        <v>306</v>
      </c>
      <c r="P324" s="9">
        <v>23</v>
      </c>
      <c r="Q324" s="9" t="s">
        <v>273</v>
      </c>
      <c r="R324" s="9" t="s">
        <v>308</v>
      </c>
      <c r="S324" s="9" t="s">
        <v>273</v>
      </c>
      <c r="T324" s="9">
        <v>0.2</v>
      </c>
      <c r="U324" s="9" t="s">
        <v>273</v>
      </c>
      <c r="V324" s="9" t="s">
        <v>273</v>
      </c>
      <c r="W324" s="9" t="s">
        <v>277</v>
      </c>
      <c r="X324" s="9" t="s">
        <v>275</v>
      </c>
      <c r="Y324" s="9" t="s">
        <v>273</v>
      </c>
      <c r="Z324" s="9">
        <v>0.2</v>
      </c>
      <c r="AA324" s="9">
        <v>0.4</v>
      </c>
      <c r="AB324" s="9">
        <v>78</v>
      </c>
      <c r="AC324" s="9">
        <v>31</v>
      </c>
      <c r="AD324" s="9">
        <v>8</v>
      </c>
      <c r="AE324" s="9">
        <v>50</v>
      </c>
      <c r="AF324" s="9">
        <v>3</v>
      </c>
      <c r="AG324" s="9" t="s">
        <v>273</v>
      </c>
      <c r="AH324" s="9" t="s">
        <v>279</v>
      </c>
      <c r="AI324" s="9" t="s">
        <v>314</v>
      </c>
      <c r="AJ324" s="9">
        <v>0.5</v>
      </c>
      <c r="AK324" s="9" t="s">
        <v>274</v>
      </c>
      <c r="AL324" s="9" t="s">
        <v>309</v>
      </c>
      <c r="AM324" s="9">
        <v>0.9</v>
      </c>
      <c r="AN324" s="9" t="s">
        <v>309</v>
      </c>
      <c r="AO324" s="9" t="s">
        <v>310</v>
      </c>
      <c r="AP324" s="9" t="s">
        <v>311</v>
      </c>
      <c r="AQ324" s="9">
        <v>2.2000000000000002</v>
      </c>
      <c r="AR324" s="9">
        <v>1</v>
      </c>
      <c r="AS324" s="9" t="s">
        <v>273</v>
      </c>
      <c r="AT324" s="9" t="s">
        <v>274</v>
      </c>
      <c r="AU324" s="9" t="s">
        <v>274</v>
      </c>
      <c r="AV324" s="9">
        <v>4.7</v>
      </c>
      <c r="AW324" s="9">
        <v>13.7</v>
      </c>
      <c r="AX324" s="9">
        <v>1</v>
      </c>
      <c r="AY324" s="9">
        <v>3.5</v>
      </c>
      <c r="AZ324" s="9">
        <v>0.6</v>
      </c>
      <c r="BA324" s="9">
        <v>0.1</v>
      </c>
      <c r="BB324" s="9">
        <v>0.6</v>
      </c>
      <c r="BC324" s="9" t="s">
        <v>274</v>
      </c>
      <c r="BD324" s="9">
        <v>0.4</v>
      </c>
      <c r="BE324" s="9" t="s">
        <v>274</v>
      </c>
      <c r="BF324" s="9">
        <v>0.3</v>
      </c>
      <c r="BG324" s="9" t="s">
        <v>274</v>
      </c>
      <c r="BH324" s="9">
        <v>0.2</v>
      </c>
      <c r="BI324" s="9" t="s">
        <v>274</v>
      </c>
      <c r="BJ324" s="9">
        <v>3</v>
      </c>
      <c r="BK324" s="9" t="s">
        <v>312</v>
      </c>
      <c r="BL324" s="9" t="s">
        <v>310</v>
      </c>
      <c r="BM324" s="9">
        <v>9130</v>
      </c>
      <c r="BN324" s="9">
        <v>64</v>
      </c>
      <c r="BO324" s="9">
        <v>208</v>
      </c>
      <c r="BP324" s="9">
        <v>0.5</v>
      </c>
      <c r="BQ324" s="9">
        <v>416</v>
      </c>
      <c r="BR324" s="9" t="s">
        <v>273</v>
      </c>
      <c r="BS324" s="9" t="s">
        <v>273</v>
      </c>
      <c r="BT324" s="9" t="s">
        <v>273</v>
      </c>
      <c r="BU324" s="9" t="s">
        <v>273</v>
      </c>
    </row>
    <row r="325" spans="1:73" x14ac:dyDescent="0.3">
      <c r="A325" s="15">
        <v>93</v>
      </c>
      <c r="B325" s="10">
        <v>687466</v>
      </c>
      <c r="C325" s="10">
        <v>846834</v>
      </c>
      <c r="D325" s="10">
        <v>360</v>
      </c>
      <c r="E325" s="8">
        <v>0.5</v>
      </c>
      <c r="F325" s="8" t="s">
        <v>406</v>
      </c>
      <c r="G325" s="9">
        <v>4.5999999999999996</v>
      </c>
      <c r="H325" s="9">
        <v>52</v>
      </c>
      <c r="I325" s="9">
        <v>3</v>
      </c>
      <c r="J325" s="9">
        <v>11</v>
      </c>
      <c r="K325" s="9">
        <v>21</v>
      </c>
      <c r="L325" s="9" t="s">
        <v>308</v>
      </c>
      <c r="M325" s="9">
        <v>2000</v>
      </c>
      <c r="N325" s="9">
        <v>91</v>
      </c>
      <c r="O325" s="9">
        <v>75</v>
      </c>
      <c r="P325" s="9">
        <v>52</v>
      </c>
      <c r="Q325" s="9">
        <v>1</v>
      </c>
      <c r="R325" s="9" t="s">
        <v>308</v>
      </c>
      <c r="S325" s="9">
        <v>1</v>
      </c>
      <c r="T325" s="9">
        <v>0.3</v>
      </c>
      <c r="U325" s="9" t="s">
        <v>273</v>
      </c>
      <c r="V325" s="9" t="s">
        <v>273</v>
      </c>
      <c r="W325" s="9">
        <v>0.01</v>
      </c>
      <c r="X325" s="9" t="s">
        <v>275</v>
      </c>
      <c r="Y325" s="9" t="s">
        <v>273</v>
      </c>
      <c r="Z325" s="9">
        <v>0.4</v>
      </c>
      <c r="AA325" s="9">
        <v>0.4</v>
      </c>
      <c r="AB325" s="9">
        <v>113</v>
      </c>
      <c r="AC325" s="9">
        <v>18</v>
      </c>
      <c r="AD325" s="9">
        <v>4</v>
      </c>
      <c r="AE325" s="9">
        <v>160</v>
      </c>
      <c r="AF325" s="9">
        <v>4</v>
      </c>
      <c r="AG325" s="9">
        <v>1</v>
      </c>
      <c r="AH325" s="9" t="s">
        <v>279</v>
      </c>
      <c r="AI325" s="9" t="s">
        <v>314</v>
      </c>
      <c r="AJ325" s="9">
        <v>0.3</v>
      </c>
      <c r="AK325" s="9" t="s">
        <v>274</v>
      </c>
      <c r="AL325" s="9" t="s">
        <v>309</v>
      </c>
      <c r="AM325" s="9">
        <v>1.4</v>
      </c>
      <c r="AN325" s="9" t="s">
        <v>309</v>
      </c>
      <c r="AO325" s="9" t="s">
        <v>310</v>
      </c>
      <c r="AP325" s="9" t="s">
        <v>311</v>
      </c>
      <c r="AQ325" s="9">
        <v>0.6</v>
      </c>
      <c r="AR325" s="9">
        <v>2</v>
      </c>
      <c r="AS325" s="9" t="s">
        <v>273</v>
      </c>
      <c r="AT325" s="9" t="s">
        <v>274</v>
      </c>
      <c r="AU325" s="9" t="s">
        <v>274</v>
      </c>
      <c r="AV325" s="9">
        <v>1.5</v>
      </c>
      <c r="AW325" s="9">
        <v>5.8</v>
      </c>
      <c r="AX325" s="9">
        <v>0.2</v>
      </c>
      <c r="AY325" s="9">
        <v>0.9</v>
      </c>
      <c r="AZ325" s="9">
        <v>0.2</v>
      </c>
      <c r="BA325" s="9" t="s">
        <v>274</v>
      </c>
      <c r="BB325" s="9">
        <v>0.2</v>
      </c>
      <c r="BC325" s="9" t="s">
        <v>274</v>
      </c>
      <c r="BD325" s="9" t="s">
        <v>274</v>
      </c>
      <c r="BE325" s="9" t="s">
        <v>274</v>
      </c>
      <c r="BF325" s="9" t="s">
        <v>274</v>
      </c>
      <c r="BG325" s="9" t="s">
        <v>274</v>
      </c>
      <c r="BH325" s="9" t="s">
        <v>274</v>
      </c>
      <c r="BI325" s="9" t="s">
        <v>274</v>
      </c>
      <c r="BJ325" s="9" t="s">
        <v>312</v>
      </c>
      <c r="BK325" s="9" t="s">
        <v>312</v>
      </c>
      <c r="BL325" s="9" t="s">
        <v>310</v>
      </c>
      <c r="BM325" s="9">
        <v>10600</v>
      </c>
      <c r="BN325" s="9">
        <v>57</v>
      </c>
      <c r="BO325" s="9">
        <v>325</v>
      </c>
      <c r="BP325" s="9">
        <v>0.2</v>
      </c>
      <c r="BQ325" s="9">
        <v>400</v>
      </c>
      <c r="BR325" s="9" t="s">
        <v>273</v>
      </c>
      <c r="BS325" s="9" t="s">
        <v>273</v>
      </c>
      <c r="BT325" s="9" t="s">
        <v>273</v>
      </c>
      <c r="BU325" s="9" t="s">
        <v>273</v>
      </c>
    </row>
    <row r="326" spans="1:73" x14ac:dyDescent="0.3">
      <c r="A326" s="15">
        <v>94</v>
      </c>
      <c r="B326" s="10">
        <v>686493</v>
      </c>
      <c r="C326" s="10">
        <v>847029</v>
      </c>
      <c r="D326" s="10">
        <v>379</v>
      </c>
      <c r="E326" s="8">
        <v>0.5</v>
      </c>
      <c r="F326" s="8" t="s">
        <v>407</v>
      </c>
      <c r="G326" s="9">
        <v>1.4</v>
      </c>
      <c r="H326" s="9">
        <v>68</v>
      </c>
      <c r="I326" s="9">
        <v>1</v>
      </c>
      <c r="J326" s="9">
        <v>22</v>
      </c>
      <c r="K326" s="9">
        <v>29</v>
      </c>
      <c r="L326" s="9" t="s">
        <v>308</v>
      </c>
      <c r="M326" s="9" t="s">
        <v>331</v>
      </c>
      <c r="N326" s="9">
        <v>199</v>
      </c>
      <c r="O326" s="9">
        <v>408</v>
      </c>
      <c r="P326" s="9">
        <v>105</v>
      </c>
      <c r="Q326" s="9" t="s">
        <v>273</v>
      </c>
      <c r="R326" s="9" t="s">
        <v>308</v>
      </c>
      <c r="S326" s="9">
        <v>1</v>
      </c>
      <c r="T326" s="9">
        <v>0.4</v>
      </c>
      <c r="U326" s="9" t="s">
        <v>273</v>
      </c>
      <c r="V326" s="9" t="s">
        <v>273</v>
      </c>
      <c r="W326" s="9" t="s">
        <v>277</v>
      </c>
      <c r="X326" s="9" t="s">
        <v>275</v>
      </c>
      <c r="Y326" s="9" t="s">
        <v>273</v>
      </c>
      <c r="Z326" s="9" t="s">
        <v>274</v>
      </c>
      <c r="AA326" s="9">
        <v>0.5</v>
      </c>
      <c r="AB326" s="9">
        <v>706</v>
      </c>
      <c r="AC326" s="9">
        <v>36</v>
      </c>
      <c r="AD326" s="9">
        <v>15</v>
      </c>
      <c r="AE326" s="9">
        <v>60</v>
      </c>
      <c r="AF326" s="9">
        <v>4</v>
      </c>
      <c r="AG326" s="9">
        <v>1</v>
      </c>
      <c r="AH326" s="9" t="s">
        <v>279</v>
      </c>
      <c r="AI326" s="9" t="s">
        <v>314</v>
      </c>
      <c r="AJ326" s="9">
        <v>0.5</v>
      </c>
      <c r="AK326" s="9" t="s">
        <v>274</v>
      </c>
      <c r="AL326" s="9" t="s">
        <v>309</v>
      </c>
      <c r="AM326" s="9">
        <v>2.9</v>
      </c>
      <c r="AN326" s="9" t="s">
        <v>309</v>
      </c>
      <c r="AO326" s="9" t="s">
        <v>310</v>
      </c>
      <c r="AP326" s="9" t="s">
        <v>311</v>
      </c>
      <c r="AQ326" s="9">
        <v>6.2</v>
      </c>
      <c r="AR326" s="9" t="s">
        <v>273</v>
      </c>
      <c r="AS326" s="9" t="s">
        <v>273</v>
      </c>
      <c r="AT326" s="9" t="s">
        <v>274</v>
      </c>
      <c r="AU326" s="9" t="s">
        <v>274</v>
      </c>
      <c r="AV326" s="9">
        <v>5.0999999999999996</v>
      </c>
      <c r="AW326" s="9">
        <v>6.8</v>
      </c>
      <c r="AX326" s="9">
        <v>1.1000000000000001</v>
      </c>
      <c r="AY326" s="9">
        <v>4.8</v>
      </c>
      <c r="AZ326" s="9">
        <v>0.9</v>
      </c>
      <c r="BA326" s="9">
        <v>0.3</v>
      </c>
      <c r="BB326" s="9">
        <v>0.9</v>
      </c>
      <c r="BC326" s="9">
        <v>0.1</v>
      </c>
      <c r="BD326" s="9">
        <v>0.7</v>
      </c>
      <c r="BE326" s="9">
        <v>0.2</v>
      </c>
      <c r="BF326" s="9">
        <v>0.6</v>
      </c>
      <c r="BG326" s="9">
        <v>0.1</v>
      </c>
      <c r="BH326" s="9">
        <v>0.5</v>
      </c>
      <c r="BI326" s="9" t="s">
        <v>274</v>
      </c>
      <c r="BJ326" s="9" t="s">
        <v>312</v>
      </c>
      <c r="BK326" s="9" t="s">
        <v>312</v>
      </c>
      <c r="BL326" s="9" t="s">
        <v>310</v>
      </c>
      <c r="BM326" s="9">
        <v>32200</v>
      </c>
      <c r="BN326" s="9">
        <v>122</v>
      </c>
      <c r="BO326" s="9">
        <v>556</v>
      </c>
      <c r="BP326" s="9">
        <v>0.8</v>
      </c>
      <c r="BQ326" s="9">
        <v>931</v>
      </c>
      <c r="BR326" s="9" t="s">
        <v>273</v>
      </c>
      <c r="BS326" s="9" t="s">
        <v>273</v>
      </c>
      <c r="BT326" s="9" t="s">
        <v>273</v>
      </c>
      <c r="BU326" s="9" t="s">
        <v>273</v>
      </c>
    </row>
    <row r="327" spans="1:73" x14ac:dyDescent="0.3">
      <c r="A327" s="15">
        <v>95</v>
      </c>
      <c r="B327" s="10">
        <v>686542</v>
      </c>
      <c r="C327" s="10">
        <v>847030</v>
      </c>
      <c r="D327" s="10">
        <v>379</v>
      </c>
      <c r="E327" s="8">
        <v>0.5</v>
      </c>
      <c r="F327" s="8" t="s">
        <v>408</v>
      </c>
      <c r="G327" s="9">
        <v>2.5</v>
      </c>
      <c r="H327" s="9">
        <v>72</v>
      </c>
      <c r="I327" s="9">
        <v>1</v>
      </c>
      <c r="J327" s="9">
        <v>31</v>
      </c>
      <c r="K327" s="9">
        <v>29</v>
      </c>
      <c r="L327" s="9" t="s">
        <v>308</v>
      </c>
      <c r="M327" s="9">
        <v>3000</v>
      </c>
      <c r="N327" s="9">
        <v>213</v>
      </c>
      <c r="O327" s="9">
        <v>112</v>
      </c>
      <c r="P327" s="9">
        <v>112</v>
      </c>
      <c r="Q327" s="9" t="s">
        <v>273</v>
      </c>
      <c r="R327" s="9" t="s">
        <v>308</v>
      </c>
      <c r="S327" s="9">
        <v>2</v>
      </c>
      <c r="T327" s="9">
        <v>0.4</v>
      </c>
      <c r="U327" s="9" t="s">
        <v>273</v>
      </c>
      <c r="V327" s="9" t="s">
        <v>273</v>
      </c>
      <c r="W327" s="9" t="s">
        <v>277</v>
      </c>
      <c r="X327" s="9" t="s">
        <v>275</v>
      </c>
      <c r="Y327" s="9" t="s">
        <v>273</v>
      </c>
      <c r="Z327" s="9">
        <v>0.1</v>
      </c>
      <c r="AA327" s="9">
        <v>0.7</v>
      </c>
      <c r="AB327" s="9">
        <v>496</v>
      </c>
      <c r="AC327" s="9">
        <v>24</v>
      </c>
      <c r="AD327" s="9">
        <v>9</v>
      </c>
      <c r="AE327" s="9">
        <v>90</v>
      </c>
      <c r="AF327" s="9">
        <v>2</v>
      </c>
      <c r="AG327" s="9">
        <v>1</v>
      </c>
      <c r="AH327" s="9" t="s">
        <v>279</v>
      </c>
      <c r="AI327" s="9" t="s">
        <v>314</v>
      </c>
      <c r="AJ327" s="9">
        <v>0.3</v>
      </c>
      <c r="AK327" s="9" t="s">
        <v>274</v>
      </c>
      <c r="AL327" s="9" t="s">
        <v>309</v>
      </c>
      <c r="AM327" s="9">
        <v>2.2999999999999998</v>
      </c>
      <c r="AN327" s="9" t="s">
        <v>309</v>
      </c>
      <c r="AO327" s="9" t="s">
        <v>310</v>
      </c>
      <c r="AP327" s="9" t="s">
        <v>311</v>
      </c>
      <c r="AQ327" s="9">
        <v>3.7</v>
      </c>
      <c r="AR327" s="9">
        <v>1</v>
      </c>
      <c r="AS327" s="9" t="s">
        <v>273</v>
      </c>
      <c r="AT327" s="9" t="s">
        <v>274</v>
      </c>
      <c r="AU327" s="9" t="s">
        <v>274</v>
      </c>
      <c r="AV327" s="9">
        <v>3.7</v>
      </c>
      <c r="AW327" s="9">
        <v>7.4</v>
      </c>
      <c r="AX327" s="9">
        <v>0.8</v>
      </c>
      <c r="AY327" s="9">
        <v>3.4</v>
      </c>
      <c r="AZ327" s="9">
        <v>0.5</v>
      </c>
      <c r="BA327" s="9">
        <v>0.2</v>
      </c>
      <c r="BB327" s="9">
        <v>0.6</v>
      </c>
      <c r="BC327" s="9" t="s">
        <v>274</v>
      </c>
      <c r="BD327" s="9">
        <v>0.5</v>
      </c>
      <c r="BE327" s="9">
        <v>0.1</v>
      </c>
      <c r="BF327" s="9">
        <v>0.3</v>
      </c>
      <c r="BG327" s="9" t="s">
        <v>274</v>
      </c>
      <c r="BH327" s="9">
        <v>0.3</v>
      </c>
      <c r="BI327" s="9" t="s">
        <v>274</v>
      </c>
      <c r="BJ327" s="9" t="s">
        <v>312</v>
      </c>
      <c r="BK327" s="9" t="s">
        <v>312</v>
      </c>
      <c r="BL327" s="9" t="s">
        <v>310</v>
      </c>
      <c r="BM327" s="9">
        <v>21900</v>
      </c>
      <c r="BN327" s="9">
        <v>214</v>
      </c>
      <c r="BO327" s="9">
        <v>657</v>
      </c>
      <c r="BP327" s="9">
        <v>0.8</v>
      </c>
      <c r="BQ327" s="9">
        <v>801</v>
      </c>
      <c r="BR327" s="9" t="s">
        <v>273</v>
      </c>
      <c r="BS327" s="9" t="s">
        <v>273</v>
      </c>
      <c r="BT327" s="9" t="s">
        <v>273</v>
      </c>
      <c r="BU327" s="9" t="s">
        <v>273</v>
      </c>
    </row>
    <row r="328" spans="1:73" x14ac:dyDescent="0.3">
      <c r="A328" s="15">
        <v>96</v>
      </c>
      <c r="B328" s="10">
        <v>686591</v>
      </c>
      <c r="C328" s="10">
        <v>847030</v>
      </c>
      <c r="D328" s="10">
        <v>379</v>
      </c>
      <c r="E328" s="8">
        <v>0.5</v>
      </c>
      <c r="F328" s="8" t="s">
        <v>409</v>
      </c>
      <c r="G328" s="9">
        <v>6.8</v>
      </c>
      <c r="H328" s="9">
        <v>56</v>
      </c>
      <c r="I328" s="9">
        <v>5</v>
      </c>
      <c r="J328" s="9">
        <v>11</v>
      </c>
      <c r="K328" s="9">
        <v>25</v>
      </c>
      <c r="L328" s="9" t="s">
        <v>308</v>
      </c>
      <c r="M328" s="9" t="s">
        <v>331</v>
      </c>
      <c r="N328" s="9">
        <v>200</v>
      </c>
      <c r="O328" s="9">
        <v>136</v>
      </c>
      <c r="P328" s="9">
        <v>46</v>
      </c>
      <c r="Q328" s="9">
        <v>1</v>
      </c>
      <c r="R328" s="9" t="s">
        <v>308</v>
      </c>
      <c r="S328" s="9">
        <v>2</v>
      </c>
      <c r="T328" s="9">
        <v>0.6</v>
      </c>
      <c r="U328" s="9" t="s">
        <v>273</v>
      </c>
      <c r="V328" s="9" t="s">
        <v>273</v>
      </c>
      <c r="W328" s="9" t="s">
        <v>277</v>
      </c>
      <c r="X328" s="9" t="s">
        <v>275</v>
      </c>
      <c r="Y328" s="9" t="s">
        <v>273</v>
      </c>
      <c r="Z328" s="9">
        <v>0.5</v>
      </c>
      <c r="AA328" s="9">
        <v>1.3</v>
      </c>
      <c r="AB328" s="9">
        <v>436</v>
      </c>
      <c r="AC328" s="9">
        <v>34</v>
      </c>
      <c r="AD328" s="9">
        <v>16</v>
      </c>
      <c r="AE328" s="9">
        <v>40</v>
      </c>
      <c r="AF328" s="9">
        <v>4</v>
      </c>
      <c r="AG328" s="9">
        <v>3</v>
      </c>
      <c r="AH328" s="9">
        <v>0.6</v>
      </c>
      <c r="AI328" s="9" t="s">
        <v>314</v>
      </c>
      <c r="AJ328" s="9">
        <v>0.4</v>
      </c>
      <c r="AK328" s="9" t="s">
        <v>274</v>
      </c>
      <c r="AL328" s="9" t="s">
        <v>309</v>
      </c>
      <c r="AM328" s="9">
        <v>2.1</v>
      </c>
      <c r="AN328" s="9" t="s">
        <v>309</v>
      </c>
      <c r="AO328" s="9">
        <v>100</v>
      </c>
      <c r="AP328" s="9">
        <v>20</v>
      </c>
      <c r="AQ328" s="9">
        <v>3.9</v>
      </c>
      <c r="AR328" s="9">
        <v>4</v>
      </c>
      <c r="AS328" s="9" t="s">
        <v>273</v>
      </c>
      <c r="AT328" s="9" t="s">
        <v>274</v>
      </c>
      <c r="AU328" s="9" t="s">
        <v>274</v>
      </c>
      <c r="AV328" s="9">
        <v>4.3</v>
      </c>
      <c r="AW328" s="9">
        <v>11</v>
      </c>
      <c r="AX328" s="9">
        <v>0.9</v>
      </c>
      <c r="AY328" s="9">
        <v>4</v>
      </c>
      <c r="AZ328" s="9">
        <v>0.7</v>
      </c>
      <c r="BA328" s="9">
        <v>0.2</v>
      </c>
      <c r="BB328" s="9">
        <v>0.6</v>
      </c>
      <c r="BC328" s="9">
        <v>0.1</v>
      </c>
      <c r="BD328" s="9">
        <v>0.6</v>
      </c>
      <c r="BE328" s="9">
        <v>0.1</v>
      </c>
      <c r="BF328" s="9">
        <v>0.4</v>
      </c>
      <c r="BG328" s="9" t="s">
        <v>274</v>
      </c>
      <c r="BH328" s="9">
        <v>0.4</v>
      </c>
      <c r="BI328" s="9" t="s">
        <v>274</v>
      </c>
      <c r="BJ328" s="9" t="s">
        <v>312</v>
      </c>
      <c r="BK328" s="9" t="s">
        <v>312</v>
      </c>
      <c r="BL328" s="9" t="s">
        <v>310</v>
      </c>
      <c r="BM328" s="9">
        <v>24700</v>
      </c>
      <c r="BN328" s="9">
        <v>76</v>
      </c>
      <c r="BO328" s="9">
        <v>431</v>
      </c>
      <c r="BP328" s="9">
        <v>0.7</v>
      </c>
      <c r="BQ328" s="9">
        <v>569</v>
      </c>
      <c r="BR328" s="9" t="s">
        <v>273</v>
      </c>
      <c r="BS328" s="9" t="s">
        <v>273</v>
      </c>
      <c r="BT328" s="9" t="s">
        <v>273</v>
      </c>
      <c r="BU328" s="9" t="s">
        <v>273</v>
      </c>
    </row>
    <row r="329" spans="1:73" x14ac:dyDescent="0.3">
      <c r="A329" s="15">
        <v>97</v>
      </c>
      <c r="B329" s="10">
        <v>686639</v>
      </c>
      <c r="C329" s="10">
        <v>847031</v>
      </c>
      <c r="D329" s="10">
        <v>376</v>
      </c>
      <c r="E329" s="8">
        <v>0.5</v>
      </c>
      <c r="F329" s="8" t="s">
        <v>410</v>
      </c>
      <c r="G329" s="9">
        <v>5.2</v>
      </c>
      <c r="H329" s="9">
        <v>71</v>
      </c>
      <c r="I329" s="9">
        <v>3</v>
      </c>
      <c r="J329" s="9">
        <v>6</v>
      </c>
      <c r="K329" s="9">
        <v>30</v>
      </c>
      <c r="L329" s="9">
        <v>5</v>
      </c>
      <c r="M329" s="9">
        <v>3000</v>
      </c>
      <c r="N329" s="9">
        <v>181</v>
      </c>
      <c r="O329" s="9">
        <v>98</v>
      </c>
      <c r="P329" s="9">
        <v>61</v>
      </c>
      <c r="Q329" s="9">
        <v>1</v>
      </c>
      <c r="R329" s="9" t="s">
        <v>308</v>
      </c>
      <c r="S329" s="9">
        <v>2</v>
      </c>
      <c r="T329" s="9">
        <v>0.7</v>
      </c>
      <c r="U329" s="9" t="s">
        <v>273</v>
      </c>
      <c r="V329" s="9" t="s">
        <v>273</v>
      </c>
      <c r="W329" s="9" t="s">
        <v>277</v>
      </c>
      <c r="X329" s="9" t="s">
        <v>275</v>
      </c>
      <c r="Y329" s="9" t="s">
        <v>273</v>
      </c>
      <c r="Z329" s="9">
        <v>0.4</v>
      </c>
      <c r="AA329" s="9">
        <v>1.4</v>
      </c>
      <c r="AB329" s="9">
        <v>349</v>
      </c>
      <c r="AC329" s="9">
        <v>34</v>
      </c>
      <c r="AD329" s="9">
        <v>14</v>
      </c>
      <c r="AE329" s="9">
        <v>60</v>
      </c>
      <c r="AF329" s="9">
        <v>5</v>
      </c>
      <c r="AG329" s="9">
        <v>2</v>
      </c>
      <c r="AH329" s="9">
        <v>0.8</v>
      </c>
      <c r="AI329" s="9" t="s">
        <v>314</v>
      </c>
      <c r="AJ329" s="9">
        <v>0.5</v>
      </c>
      <c r="AK329" s="9" t="s">
        <v>274</v>
      </c>
      <c r="AL329" s="9" t="s">
        <v>309</v>
      </c>
      <c r="AM329" s="9">
        <v>1.7</v>
      </c>
      <c r="AN329" s="9" t="s">
        <v>309</v>
      </c>
      <c r="AO329" s="9">
        <v>100</v>
      </c>
      <c r="AP329" s="9" t="s">
        <v>311</v>
      </c>
      <c r="AQ329" s="9">
        <v>3.8</v>
      </c>
      <c r="AR329" s="9">
        <v>4</v>
      </c>
      <c r="AS329" s="9" t="s">
        <v>273</v>
      </c>
      <c r="AT329" s="9" t="s">
        <v>274</v>
      </c>
      <c r="AU329" s="9" t="s">
        <v>274</v>
      </c>
      <c r="AV329" s="9">
        <v>4.3</v>
      </c>
      <c r="AW329" s="9">
        <v>10.199999999999999</v>
      </c>
      <c r="AX329" s="9">
        <v>1.1000000000000001</v>
      </c>
      <c r="AY329" s="9">
        <v>4.5999999999999996</v>
      </c>
      <c r="AZ329" s="9">
        <v>0.8</v>
      </c>
      <c r="BA329" s="9">
        <v>0.3</v>
      </c>
      <c r="BB329" s="9">
        <v>0.8</v>
      </c>
      <c r="BC329" s="9" t="s">
        <v>274</v>
      </c>
      <c r="BD329" s="9">
        <v>0.5</v>
      </c>
      <c r="BE329" s="9">
        <v>0.1</v>
      </c>
      <c r="BF329" s="9">
        <v>0.4</v>
      </c>
      <c r="BG329" s="9" t="s">
        <v>274</v>
      </c>
      <c r="BH329" s="9">
        <v>0.4</v>
      </c>
      <c r="BI329" s="9" t="s">
        <v>274</v>
      </c>
      <c r="BJ329" s="9" t="s">
        <v>312</v>
      </c>
      <c r="BK329" s="9" t="s">
        <v>312</v>
      </c>
      <c r="BL329" s="9" t="s">
        <v>310</v>
      </c>
      <c r="BM329" s="9">
        <v>24600</v>
      </c>
      <c r="BN329" s="9">
        <v>74</v>
      </c>
      <c r="BO329" s="9">
        <v>495</v>
      </c>
      <c r="BP329" s="9">
        <v>0.8</v>
      </c>
      <c r="BQ329" s="9">
        <v>507</v>
      </c>
      <c r="BR329" s="9" t="s">
        <v>273</v>
      </c>
      <c r="BS329" s="9" t="s">
        <v>273</v>
      </c>
      <c r="BT329" s="9" t="s">
        <v>273</v>
      </c>
      <c r="BU329" s="9" t="s">
        <v>273</v>
      </c>
    </row>
    <row r="330" spans="1:73" x14ac:dyDescent="0.3">
      <c r="A330" s="15">
        <v>98</v>
      </c>
      <c r="B330" s="10">
        <v>686688</v>
      </c>
      <c r="C330" s="10">
        <v>847030</v>
      </c>
      <c r="D330" s="10">
        <v>375</v>
      </c>
      <c r="E330" s="8">
        <v>0.5</v>
      </c>
      <c r="F330" s="8" t="s">
        <v>411</v>
      </c>
      <c r="G330" s="9">
        <v>6.9</v>
      </c>
      <c r="H330" s="9">
        <v>51</v>
      </c>
      <c r="I330" s="9">
        <v>5</v>
      </c>
      <c r="J330" s="9">
        <v>7</v>
      </c>
      <c r="K330" s="9">
        <v>32</v>
      </c>
      <c r="L330" s="9" t="s">
        <v>308</v>
      </c>
      <c r="M330" s="9" t="s">
        <v>331</v>
      </c>
      <c r="N330" s="9">
        <v>224</v>
      </c>
      <c r="O330" s="9">
        <v>100</v>
      </c>
      <c r="P330" s="9">
        <v>54</v>
      </c>
      <c r="Q330" s="9">
        <v>2</v>
      </c>
      <c r="R330" s="9" t="s">
        <v>308</v>
      </c>
      <c r="S330" s="9">
        <v>1</v>
      </c>
      <c r="T330" s="9">
        <v>0.7</v>
      </c>
      <c r="U330" s="9" t="s">
        <v>273</v>
      </c>
      <c r="V330" s="9" t="s">
        <v>273</v>
      </c>
      <c r="W330" s="9" t="s">
        <v>277</v>
      </c>
      <c r="X330" s="9" t="s">
        <v>275</v>
      </c>
      <c r="Y330" s="9" t="s">
        <v>273</v>
      </c>
      <c r="Z330" s="9">
        <v>0.5</v>
      </c>
      <c r="AA330" s="9">
        <v>0.9</v>
      </c>
      <c r="AB330" s="9">
        <v>153</v>
      </c>
      <c r="AC330" s="9">
        <v>35</v>
      </c>
      <c r="AD330" s="9">
        <v>14</v>
      </c>
      <c r="AE330" s="9">
        <v>80</v>
      </c>
      <c r="AF330" s="9">
        <v>5</v>
      </c>
      <c r="AG330" s="9">
        <v>2</v>
      </c>
      <c r="AH330" s="9" t="s">
        <v>279</v>
      </c>
      <c r="AI330" s="9" t="s">
        <v>314</v>
      </c>
      <c r="AJ330" s="9">
        <v>0.4</v>
      </c>
      <c r="AK330" s="9" t="s">
        <v>274</v>
      </c>
      <c r="AL330" s="9" t="s">
        <v>309</v>
      </c>
      <c r="AM330" s="9">
        <v>1.1000000000000001</v>
      </c>
      <c r="AN330" s="9" t="s">
        <v>309</v>
      </c>
      <c r="AO330" s="9">
        <v>100</v>
      </c>
      <c r="AP330" s="9">
        <v>40</v>
      </c>
      <c r="AQ330" s="9">
        <v>3.5</v>
      </c>
      <c r="AR330" s="9">
        <v>3</v>
      </c>
      <c r="AS330" s="9" t="s">
        <v>273</v>
      </c>
      <c r="AT330" s="9" t="s">
        <v>274</v>
      </c>
      <c r="AU330" s="9" t="s">
        <v>274</v>
      </c>
      <c r="AV330" s="9">
        <v>5.3</v>
      </c>
      <c r="AW330" s="9">
        <v>10.7</v>
      </c>
      <c r="AX330" s="9">
        <v>1.2</v>
      </c>
      <c r="AY330" s="9">
        <v>4.5999999999999996</v>
      </c>
      <c r="AZ330" s="9">
        <v>1</v>
      </c>
      <c r="BA330" s="9">
        <v>0.2</v>
      </c>
      <c r="BB330" s="9">
        <v>0.8</v>
      </c>
      <c r="BC330" s="9">
        <v>0.1</v>
      </c>
      <c r="BD330" s="9">
        <v>0.6</v>
      </c>
      <c r="BE330" s="9">
        <v>0.1</v>
      </c>
      <c r="BF330" s="9">
        <v>0.4</v>
      </c>
      <c r="BG330" s="9" t="s">
        <v>274</v>
      </c>
      <c r="BH330" s="9">
        <v>0.4</v>
      </c>
      <c r="BI330" s="9" t="s">
        <v>274</v>
      </c>
      <c r="BJ330" s="9" t="s">
        <v>312</v>
      </c>
      <c r="BK330" s="9" t="s">
        <v>312</v>
      </c>
      <c r="BL330" s="9" t="s">
        <v>310</v>
      </c>
      <c r="BM330" s="9">
        <v>13400</v>
      </c>
      <c r="BN330" s="9">
        <v>77</v>
      </c>
      <c r="BO330" s="9">
        <v>371</v>
      </c>
      <c r="BP330" s="9">
        <v>0.6</v>
      </c>
      <c r="BQ330" s="9">
        <v>400</v>
      </c>
      <c r="BR330" s="9" t="s">
        <v>273</v>
      </c>
      <c r="BS330" s="9" t="s">
        <v>273</v>
      </c>
      <c r="BT330" s="9" t="s">
        <v>273</v>
      </c>
      <c r="BU330" s="9" t="s">
        <v>273</v>
      </c>
    </row>
    <row r="331" spans="1:73" x14ac:dyDescent="0.3">
      <c r="A331" s="15">
        <v>99</v>
      </c>
      <c r="B331" s="10">
        <v>686736</v>
      </c>
      <c r="C331" s="10">
        <v>847031</v>
      </c>
      <c r="D331" s="10">
        <v>372</v>
      </c>
      <c r="E331" s="8">
        <v>0.5</v>
      </c>
      <c r="F331" s="8" t="s">
        <v>412</v>
      </c>
      <c r="G331" s="9">
        <v>24.3</v>
      </c>
      <c r="H331" s="9">
        <v>84</v>
      </c>
      <c r="I331" s="9">
        <v>14</v>
      </c>
      <c r="J331" s="9">
        <v>8</v>
      </c>
      <c r="K331" s="9">
        <v>30</v>
      </c>
      <c r="L331" s="9" t="s">
        <v>308</v>
      </c>
      <c r="M331" s="9">
        <v>6000</v>
      </c>
      <c r="N331" s="9">
        <v>230</v>
      </c>
      <c r="O331" s="9">
        <v>138</v>
      </c>
      <c r="P331" s="9">
        <v>84</v>
      </c>
      <c r="Q331" s="9">
        <v>4</v>
      </c>
      <c r="R331" s="9">
        <v>5</v>
      </c>
      <c r="S331" s="9">
        <v>2</v>
      </c>
      <c r="T331" s="9">
        <v>1.6</v>
      </c>
      <c r="U331" s="9" t="s">
        <v>273</v>
      </c>
      <c r="V331" s="9" t="s">
        <v>273</v>
      </c>
      <c r="W331" s="9" t="s">
        <v>277</v>
      </c>
      <c r="X331" s="9" t="s">
        <v>275</v>
      </c>
      <c r="Y331" s="9" t="s">
        <v>273</v>
      </c>
      <c r="Z331" s="9">
        <v>2.2999999999999998</v>
      </c>
      <c r="AA331" s="9">
        <v>0.8</v>
      </c>
      <c r="AB331" s="9">
        <v>203</v>
      </c>
      <c r="AC331" s="9">
        <v>41</v>
      </c>
      <c r="AD331" s="9">
        <v>16</v>
      </c>
      <c r="AE331" s="9">
        <v>70</v>
      </c>
      <c r="AF331" s="9">
        <v>6</v>
      </c>
      <c r="AG331" s="9">
        <v>6</v>
      </c>
      <c r="AH331" s="9">
        <v>0.9</v>
      </c>
      <c r="AI331" s="9" t="s">
        <v>314</v>
      </c>
      <c r="AJ331" s="9">
        <v>0.5</v>
      </c>
      <c r="AK331" s="9" t="s">
        <v>274</v>
      </c>
      <c r="AL331" s="9" t="s">
        <v>309</v>
      </c>
      <c r="AM331" s="9">
        <v>0.9</v>
      </c>
      <c r="AN331" s="9" t="s">
        <v>309</v>
      </c>
      <c r="AO331" s="9">
        <v>500</v>
      </c>
      <c r="AP331" s="9">
        <v>40</v>
      </c>
      <c r="AQ331" s="9">
        <v>4.3</v>
      </c>
      <c r="AR331" s="9">
        <v>8</v>
      </c>
      <c r="AS331" s="9">
        <v>2</v>
      </c>
      <c r="AT331" s="9">
        <v>0.2</v>
      </c>
      <c r="AU331" s="9">
        <v>0.1</v>
      </c>
      <c r="AV331" s="9">
        <v>9.1999999999999993</v>
      </c>
      <c r="AW331" s="9">
        <v>24.8</v>
      </c>
      <c r="AX331" s="9">
        <v>2</v>
      </c>
      <c r="AY331" s="9">
        <v>7.4</v>
      </c>
      <c r="AZ331" s="9">
        <v>1.5</v>
      </c>
      <c r="BA331" s="9">
        <v>0.3</v>
      </c>
      <c r="BB331" s="9">
        <v>1.1000000000000001</v>
      </c>
      <c r="BC331" s="9">
        <v>0.2</v>
      </c>
      <c r="BD331" s="9">
        <v>0.9</v>
      </c>
      <c r="BE331" s="9">
        <v>0.2</v>
      </c>
      <c r="BF331" s="9">
        <v>0.5</v>
      </c>
      <c r="BG331" s="9" t="s">
        <v>274</v>
      </c>
      <c r="BH331" s="9">
        <v>0.5</v>
      </c>
      <c r="BI331" s="9" t="s">
        <v>274</v>
      </c>
      <c r="BJ331" s="9">
        <v>3</v>
      </c>
      <c r="BK331" s="9" t="s">
        <v>312</v>
      </c>
      <c r="BL331" s="9" t="s">
        <v>310</v>
      </c>
      <c r="BM331" s="9">
        <v>22000</v>
      </c>
      <c r="BN331" s="9">
        <v>79</v>
      </c>
      <c r="BO331" s="9">
        <v>471</v>
      </c>
      <c r="BP331" s="9">
        <v>0.6</v>
      </c>
      <c r="BQ331" s="9">
        <v>516</v>
      </c>
      <c r="BR331" s="9" t="s">
        <v>273</v>
      </c>
      <c r="BS331" s="9" t="s">
        <v>273</v>
      </c>
      <c r="BT331" s="9" t="s">
        <v>273</v>
      </c>
      <c r="BU331" s="9" t="s">
        <v>273</v>
      </c>
    </row>
    <row r="332" spans="1:73" x14ac:dyDescent="0.3">
      <c r="A332" s="15">
        <v>100</v>
      </c>
      <c r="B332" s="10">
        <v>686785</v>
      </c>
      <c r="C332" s="10">
        <v>847032</v>
      </c>
      <c r="D332" s="10">
        <v>368</v>
      </c>
      <c r="E332" s="8">
        <v>0.5</v>
      </c>
      <c r="F332" s="8" t="s">
        <v>413</v>
      </c>
      <c r="G332" s="9">
        <v>14.8</v>
      </c>
      <c r="H332" s="9">
        <v>78</v>
      </c>
      <c r="I332" s="9">
        <v>7</v>
      </c>
      <c r="J332" s="9">
        <v>8</v>
      </c>
      <c r="K332" s="9">
        <v>24</v>
      </c>
      <c r="L332" s="9">
        <v>5</v>
      </c>
      <c r="M332" s="9">
        <v>6000</v>
      </c>
      <c r="N332" s="9">
        <v>167</v>
      </c>
      <c r="O332" s="9">
        <v>89</v>
      </c>
      <c r="P332" s="9">
        <v>42</v>
      </c>
      <c r="Q332" s="9">
        <v>3</v>
      </c>
      <c r="R332" s="9" t="s">
        <v>308</v>
      </c>
      <c r="S332" s="9">
        <v>3</v>
      </c>
      <c r="T332" s="9">
        <v>1.8</v>
      </c>
      <c r="U332" s="9" t="s">
        <v>273</v>
      </c>
      <c r="V332" s="9" t="s">
        <v>273</v>
      </c>
      <c r="W332" s="9" t="s">
        <v>277</v>
      </c>
      <c r="X332" s="9" t="s">
        <v>275</v>
      </c>
      <c r="Y332" s="9" t="s">
        <v>273</v>
      </c>
      <c r="Z332" s="9">
        <v>1.4</v>
      </c>
      <c r="AA332" s="9">
        <v>0.8</v>
      </c>
      <c r="AB332" s="9">
        <v>184</v>
      </c>
      <c r="AC332" s="9">
        <v>38</v>
      </c>
      <c r="AD332" s="9">
        <v>16</v>
      </c>
      <c r="AE332" s="9">
        <v>600</v>
      </c>
      <c r="AF332" s="9">
        <v>6</v>
      </c>
      <c r="AG332" s="9">
        <v>4</v>
      </c>
      <c r="AH332" s="9">
        <v>0.8</v>
      </c>
      <c r="AI332" s="9" t="s">
        <v>314</v>
      </c>
      <c r="AJ332" s="9">
        <v>0.6</v>
      </c>
      <c r="AK332" s="9" t="s">
        <v>274</v>
      </c>
      <c r="AL332" s="9" t="s">
        <v>309</v>
      </c>
      <c r="AM332" s="9">
        <v>0.7</v>
      </c>
      <c r="AN332" s="9" t="s">
        <v>309</v>
      </c>
      <c r="AO332" s="9">
        <v>200</v>
      </c>
      <c r="AP332" s="9">
        <v>20</v>
      </c>
      <c r="AQ332" s="9">
        <v>4.5999999999999996</v>
      </c>
      <c r="AR332" s="9">
        <v>5</v>
      </c>
      <c r="AS332" s="9">
        <v>1</v>
      </c>
      <c r="AT332" s="9">
        <v>0.2</v>
      </c>
      <c r="AU332" s="9" t="s">
        <v>274</v>
      </c>
      <c r="AV332" s="9">
        <v>9.1</v>
      </c>
      <c r="AW332" s="9">
        <v>22.5</v>
      </c>
      <c r="AX332" s="9">
        <v>2.2000000000000002</v>
      </c>
      <c r="AY332" s="9">
        <v>9</v>
      </c>
      <c r="AZ332" s="9">
        <v>1.6</v>
      </c>
      <c r="BA332" s="9">
        <v>0.3</v>
      </c>
      <c r="BB332" s="9">
        <v>1.3</v>
      </c>
      <c r="BC332" s="9">
        <v>0.2</v>
      </c>
      <c r="BD332" s="9">
        <v>0.9</v>
      </c>
      <c r="BE332" s="9">
        <v>0.2</v>
      </c>
      <c r="BF332" s="9">
        <v>0.5</v>
      </c>
      <c r="BG332" s="9" t="s">
        <v>274</v>
      </c>
      <c r="BH332" s="9">
        <v>0.5</v>
      </c>
      <c r="BI332" s="9" t="s">
        <v>274</v>
      </c>
      <c r="BJ332" s="9">
        <v>3</v>
      </c>
      <c r="BK332" s="9" t="s">
        <v>312</v>
      </c>
      <c r="BL332" s="9" t="s">
        <v>310</v>
      </c>
      <c r="BM332" s="9">
        <v>23700</v>
      </c>
      <c r="BN332" s="9">
        <v>84</v>
      </c>
      <c r="BO332" s="9">
        <v>413</v>
      </c>
      <c r="BP332" s="9">
        <v>0.4</v>
      </c>
      <c r="BQ332" s="9">
        <v>488</v>
      </c>
      <c r="BR332" s="9" t="s">
        <v>273</v>
      </c>
      <c r="BS332" s="9" t="s">
        <v>273</v>
      </c>
      <c r="BT332" s="9" t="s">
        <v>273</v>
      </c>
      <c r="BU332" s="9" t="s">
        <v>273</v>
      </c>
    </row>
    <row r="333" spans="1:73" x14ac:dyDescent="0.3">
      <c r="A333" s="15">
        <v>101</v>
      </c>
      <c r="B333" s="18">
        <v>686834</v>
      </c>
      <c r="C333" s="10">
        <v>847031</v>
      </c>
      <c r="D333" s="10">
        <v>368</v>
      </c>
      <c r="E333" s="8">
        <v>0.5</v>
      </c>
      <c r="F333" s="8" t="s">
        <v>414</v>
      </c>
      <c r="G333" s="9">
        <v>12.2</v>
      </c>
      <c r="H333" s="9">
        <v>88</v>
      </c>
      <c r="I333" s="9">
        <v>6</v>
      </c>
      <c r="J333" s="9">
        <v>6</v>
      </c>
      <c r="K333" s="9">
        <v>27</v>
      </c>
      <c r="L333" s="9">
        <v>5</v>
      </c>
      <c r="M333" s="9">
        <v>7000</v>
      </c>
      <c r="N333" s="9">
        <v>232</v>
      </c>
      <c r="O333" s="9">
        <v>89</v>
      </c>
      <c r="P333" s="9">
        <v>91</v>
      </c>
      <c r="Q333" s="9">
        <v>2</v>
      </c>
      <c r="R333" s="9" t="s">
        <v>308</v>
      </c>
      <c r="S333" s="9">
        <v>3</v>
      </c>
      <c r="T333" s="9">
        <v>1.7</v>
      </c>
      <c r="U333" s="9" t="s">
        <v>273</v>
      </c>
      <c r="V333" s="9" t="s">
        <v>273</v>
      </c>
      <c r="W333" s="9" t="s">
        <v>277</v>
      </c>
      <c r="X333" s="9">
        <v>7.0000000000000007E-2</v>
      </c>
      <c r="Y333" s="9" t="s">
        <v>273</v>
      </c>
      <c r="Z333" s="9">
        <v>0.8</v>
      </c>
      <c r="AA333" s="9">
        <v>0.2</v>
      </c>
      <c r="AB333" s="9">
        <v>315</v>
      </c>
      <c r="AC333" s="9">
        <v>50</v>
      </c>
      <c r="AD333" s="9">
        <v>40</v>
      </c>
      <c r="AE333" s="9">
        <v>90</v>
      </c>
      <c r="AF333" s="9">
        <v>3</v>
      </c>
      <c r="AG333" s="9">
        <v>4</v>
      </c>
      <c r="AH333" s="9">
        <v>0.8</v>
      </c>
      <c r="AI333" s="9" t="s">
        <v>314</v>
      </c>
      <c r="AJ333" s="9">
        <v>0.6</v>
      </c>
      <c r="AK333" s="9" t="s">
        <v>274</v>
      </c>
      <c r="AL333" s="9" t="s">
        <v>309</v>
      </c>
      <c r="AM333" s="9">
        <v>1.3</v>
      </c>
      <c r="AN333" s="9" t="s">
        <v>309</v>
      </c>
      <c r="AO333" s="9">
        <v>200</v>
      </c>
      <c r="AP333" s="9" t="s">
        <v>311</v>
      </c>
      <c r="AQ333" s="9">
        <v>3.4</v>
      </c>
      <c r="AR333" s="9">
        <v>3</v>
      </c>
      <c r="AS333" s="9" t="s">
        <v>273</v>
      </c>
      <c r="AT333" s="9" t="s">
        <v>274</v>
      </c>
      <c r="AU333" s="9" t="s">
        <v>274</v>
      </c>
      <c r="AV333" s="9">
        <v>6.7</v>
      </c>
      <c r="AW333" s="9">
        <v>16.100000000000001</v>
      </c>
      <c r="AX333" s="9">
        <v>1.4</v>
      </c>
      <c r="AY333" s="9">
        <v>5.6</v>
      </c>
      <c r="AZ333" s="9">
        <v>1.1000000000000001</v>
      </c>
      <c r="BA333" s="9">
        <v>0.2</v>
      </c>
      <c r="BB333" s="9">
        <v>0.9</v>
      </c>
      <c r="BC333" s="9">
        <v>0.1</v>
      </c>
      <c r="BD333" s="9">
        <v>0.7</v>
      </c>
      <c r="BE333" s="9">
        <v>0.1</v>
      </c>
      <c r="BF333" s="9">
        <v>0.4</v>
      </c>
      <c r="BG333" s="9" t="s">
        <v>274</v>
      </c>
      <c r="BH333" s="9">
        <v>0.4</v>
      </c>
      <c r="BI333" s="9" t="s">
        <v>274</v>
      </c>
      <c r="BJ333" s="9">
        <v>3</v>
      </c>
      <c r="BK333" s="9" t="s">
        <v>312</v>
      </c>
      <c r="BL333" s="9" t="s">
        <v>310</v>
      </c>
      <c r="BM333" s="9">
        <v>37000</v>
      </c>
      <c r="BN333" s="9">
        <v>90</v>
      </c>
      <c r="BO333" s="9">
        <v>459</v>
      </c>
      <c r="BP333" s="9">
        <v>0.5</v>
      </c>
      <c r="BQ333" s="9">
        <v>610</v>
      </c>
      <c r="BR333" s="9" t="s">
        <v>273</v>
      </c>
      <c r="BS333" s="9" t="s">
        <v>273</v>
      </c>
      <c r="BT333" s="9" t="s">
        <v>273</v>
      </c>
      <c r="BU333" s="9" t="s">
        <v>273</v>
      </c>
    </row>
    <row r="334" spans="1:73" x14ac:dyDescent="0.3">
      <c r="A334" s="15">
        <v>102</v>
      </c>
      <c r="B334" s="18">
        <v>686884</v>
      </c>
      <c r="C334" s="18">
        <v>847032</v>
      </c>
      <c r="D334" s="18">
        <v>368</v>
      </c>
      <c r="E334" s="8">
        <v>0.5</v>
      </c>
      <c r="F334" s="8" t="s">
        <v>415</v>
      </c>
      <c r="G334" s="9">
        <v>10.9</v>
      </c>
      <c r="H334" s="9">
        <v>76</v>
      </c>
      <c r="I334" s="9">
        <v>6</v>
      </c>
      <c r="J334" s="9">
        <v>23</v>
      </c>
      <c r="K334" s="9">
        <v>40</v>
      </c>
      <c r="L334" s="9" t="s">
        <v>308</v>
      </c>
      <c r="M334" s="9">
        <v>5000</v>
      </c>
      <c r="N334" s="9">
        <v>197</v>
      </c>
      <c r="O334" s="9">
        <v>111</v>
      </c>
      <c r="P334" s="9">
        <v>79</v>
      </c>
      <c r="Q334" s="9">
        <v>3</v>
      </c>
      <c r="R334" s="9" t="s">
        <v>308</v>
      </c>
      <c r="S334" s="9">
        <v>5</v>
      </c>
      <c r="T334" s="9">
        <v>0.9</v>
      </c>
      <c r="U334" s="9" t="s">
        <v>273</v>
      </c>
      <c r="V334" s="9" t="s">
        <v>273</v>
      </c>
      <c r="W334" s="9" t="s">
        <v>277</v>
      </c>
      <c r="X334" s="9" t="s">
        <v>275</v>
      </c>
      <c r="Y334" s="9" t="s">
        <v>273</v>
      </c>
      <c r="Z334" s="9">
        <v>0.8</v>
      </c>
      <c r="AA334" s="9">
        <v>1.5</v>
      </c>
      <c r="AB334" s="9">
        <v>176</v>
      </c>
      <c r="AC334" s="9">
        <v>19</v>
      </c>
      <c r="AD334" s="9">
        <v>14</v>
      </c>
      <c r="AE334" s="9">
        <v>120</v>
      </c>
      <c r="AF334" s="9">
        <v>5</v>
      </c>
      <c r="AG334" s="9">
        <v>3</v>
      </c>
      <c r="AH334" s="9">
        <v>0.7</v>
      </c>
      <c r="AI334" s="9" t="s">
        <v>314</v>
      </c>
      <c r="AJ334" s="9">
        <v>0.4</v>
      </c>
      <c r="AK334" s="9" t="s">
        <v>274</v>
      </c>
      <c r="AL334" s="9" t="s">
        <v>309</v>
      </c>
      <c r="AM334" s="9">
        <v>1.2</v>
      </c>
      <c r="AN334" s="9" t="s">
        <v>309</v>
      </c>
      <c r="AO334" s="9">
        <v>200</v>
      </c>
      <c r="AP334" s="9">
        <v>20</v>
      </c>
      <c r="AQ334" s="9">
        <v>5.6</v>
      </c>
      <c r="AR334" s="9">
        <v>4</v>
      </c>
      <c r="AS334" s="9" t="s">
        <v>273</v>
      </c>
      <c r="AT334" s="9">
        <v>0.1</v>
      </c>
      <c r="AU334" s="9" t="s">
        <v>274</v>
      </c>
      <c r="AV334" s="9">
        <v>8.9</v>
      </c>
      <c r="AW334" s="9">
        <v>22.8</v>
      </c>
      <c r="AX334" s="9">
        <v>2.2999999999999998</v>
      </c>
      <c r="AY334" s="9">
        <v>9.4</v>
      </c>
      <c r="AZ334" s="9">
        <v>2</v>
      </c>
      <c r="BA334" s="9">
        <v>0.4</v>
      </c>
      <c r="BB334" s="9">
        <v>1.6</v>
      </c>
      <c r="BC334" s="9">
        <v>0.2</v>
      </c>
      <c r="BD334" s="9">
        <v>1.1000000000000001</v>
      </c>
      <c r="BE334" s="9">
        <v>0.2</v>
      </c>
      <c r="BF334" s="9">
        <v>0.7</v>
      </c>
      <c r="BG334" s="9" t="s">
        <v>274</v>
      </c>
      <c r="BH334" s="9">
        <v>0.7</v>
      </c>
      <c r="BI334" s="9">
        <v>0.1</v>
      </c>
      <c r="BJ334" s="9" t="s">
        <v>312</v>
      </c>
      <c r="BK334" s="9" t="s">
        <v>312</v>
      </c>
      <c r="BL334" s="9" t="s">
        <v>310</v>
      </c>
      <c r="BM334" s="9">
        <v>19600</v>
      </c>
      <c r="BN334" s="9">
        <v>121</v>
      </c>
      <c r="BO334" s="9">
        <v>430</v>
      </c>
      <c r="BP334" s="9">
        <v>0.4</v>
      </c>
      <c r="BQ334" s="9">
        <v>510</v>
      </c>
      <c r="BR334" s="9" t="s">
        <v>273</v>
      </c>
      <c r="BS334" s="9" t="s">
        <v>273</v>
      </c>
      <c r="BT334" s="9" t="s">
        <v>273</v>
      </c>
      <c r="BU334" s="9" t="s">
        <v>273</v>
      </c>
    </row>
    <row r="335" spans="1:73" x14ac:dyDescent="0.3">
      <c r="A335" s="15">
        <v>103</v>
      </c>
      <c r="B335" s="18">
        <v>686932</v>
      </c>
      <c r="C335" s="18">
        <v>847032</v>
      </c>
      <c r="D335" s="18">
        <v>366</v>
      </c>
      <c r="E335" s="8">
        <v>0.5</v>
      </c>
      <c r="F335" s="8" t="s">
        <v>416</v>
      </c>
      <c r="G335" s="9">
        <v>9.4</v>
      </c>
      <c r="H335" s="9">
        <v>91</v>
      </c>
      <c r="I335" s="9">
        <v>4</v>
      </c>
      <c r="J335" s="9">
        <v>12</v>
      </c>
      <c r="K335" s="9">
        <v>25</v>
      </c>
      <c r="L335" s="9">
        <v>5</v>
      </c>
      <c r="M335" s="9">
        <v>12000</v>
      </c>
      <c r="N335" s="9">
        <v>191</v>
      </c>
      <c r="O335" s="9">
        <v>109</v>
      </c>
      <c r="P335" s="9">
        <v>67</v>
      </c>
      <c r="Q335" s="9">
        <v>2</v>
      </c>
      <c r="R335" s="9" t="s">
        <v>308</v>
      </c>
      <c r="S335" s="9">
        <v>2</v>
      </c>
      <c r="T335" s="9">
        <v>1.1000000000000001</v>
      </c>
      <c r="U335" s="9" t="s">
        <v>273</v>
      </c>
      <c r="V335" s="9" t="s">
        <v>273</v>
      </c>
      <c r="W335" s="9" t="s">
        <v>277</v>
      </c>
      <c r="X335" s="9" t="s">
        <v>275</v>
      </c>
      <c r="Y335" s="9" t="s">
        <v>273</v>
      </c>
      <c r="Z335" s="9">
        <v>0.6</v>
      </c>
      <c r="AA335" s="9">
        <v>1.2</v>
      </c>
      <c r="AB335" s="9">
        <v>156</v>
      </c>
      <c r="AC335" s="9">
        <v>20</v>
      </c>
      <c r="AD335" s="9">
        <v>9</v>
      </c>
      <c r="AE335" s="9">
        <v>70</v>
      </c>
      <c r="AF335" s="9">
        <v>5</v>
      </c>
      <c r="AG335" s="9">
        <v>3</v>
      </c>
      <c r="AH335" s="9" t="s">
        <v>279</v>
      </c>
      <c r="AI335" s="9" t="s">
        <v>314</v>
      </c>
      <c r="AJ335" s="9">
        <v>0.4</v>
      </c>
      <c r="AK335" s="9" t="s">
        <v>274</v>
      </c>
      <c r="AL335" s="9" t="s">
        <v>309</v>
      </c>
      <c r="AM335" s="9">
        <v>1.5</v>
      </c>
      <c r="AN335" s="9" t="s">
        <v>309</v>
      </c>
      <c r="AO335" s="9">
        <v>100</v>
      </c>
      <c r="AP335" s="9">
        <v>20</v>
      </c>
      <c r="AQ335" s="9">
        <v>3.4</v>
      </c>
      <c r="AR335" s="9">
        <v>3</v>
      </c>
      <c r="AS335" s="9" t="s">
        <v>273</v>
      </c>
      <c r="AT335" s="9">
        <v>0.1</v>
      </c>
      <c r="AU335" s="9" t="s">
        <v>274</v>
      </c>
      <c r="AV335" s="9">
        <v>5.4</v>
      </c>
      <c r="AW335" s="9">
        <v>13.7</v>
      </c>
      <c r="AX335" s="9">
        <v>1.4</v>
      </c>
      <c r="AY335" s="9">
        <v>5.8</v>
      </c>
      <c r="AZ335" s="9">
        <v>1.1000000000000001</v>
      </c>
      <c r="BA335" s="9">
        <v>0.3</v>
      </c>
      <c r="BB335" s="9">
        <v>0.9</v>
      </c>
      <c r="BC335" s="9">
        <v>0.1</v>
      </c>
      <c r="BD335" s="9">
        <v>0.6</v>
      </c>
      <c r="BE335" s="9">
        <v>0.1</v>
      </c>
      <c r="BF335" s="9">
        <v>0.4</v>
      </c>
      <c r="BG335" s="9" t="s">
        <v>274</v>
      </c>
      <c r="BH335" s="9">
        <v>0.4</v>
      </c>
      <c r="BI335" s="9" t="s">
        <v>274</v>
      </c>
      <c r="BJ335" s="9">
        <v>2</v>
      </c>
      <c r="BK335" s="9" t="s">
        <v>312</v>
      </c>
      <c r="BL335" s="9" t="s">
        <v>310</v>
      </c>
      <c r="BM335" s="9">
        <v>20800</v>
      </c>
      <c r="BN335" s="9">
        <v>100</v>
      </c>
      <c r="BO335" s="9">
        <v>485</v>
      </c>
      <c r="BP335" s="9">
        <v>0.5</v>
      </c>
      <c r="BQ335" s="9">
        <v>450</v>
      </c>
      <c r="BR335" s="9" t="s">
        <v>273</v>
      </c>
      <c r="BS335" s="9" t="s">
        <v>273</v>
      </c>
      <c r="BT335" s="9" t="s">
        <v>273</v>
      </c>
      <c r="BU335" s="9" t="s">
        <v>273</v>
      </c>
    </row>
    <row r="336" spans="1:73" x14ac:dyDescent="0.3">
      <c r="A336" s="15">
        <v>104</v>
      </c>
      <c r="B336" s="18">
        <v>686981</v>
      </c>
      <c r="C336" s="18">
        <v>847033</v>
      </c>
      <c r="D336" s="18">
        <v>364</v>
      </c>
      <c r="E336" s="8">
        <v>0.5</v>
      </c>
      <c r="F336" s="8" t="s">
        <v>417</v>
      </c>
      <c r="G336" s="9">
        <v>11</v>
      </c>
      <c r="H336" s="9">
        <v>69</v>
      </c>
      <c r="I336" s="9">
        <v>5</v>
      </c>
      <c r="J336" s="9">
        <v>20</v>
      </c>
      <c r="K336" s="9">
        <v>41</v>
      </c>
      <c r="L336" s="9">
        <v>6</v>
      </c>
      <c r="M336" s="9">
        <v>20000</v>
      </c>
      <c r="N336" s="9">
        <v>282</v>
      </c>
      <c r="O336" s="9">
        <v>129</v>
      </c>
      <c r="P336" s="9">
        <v>57</v>
      </c>
      <c r="Q336" s="9">
        <v>3</v>
      </c>
      <c r="R336" s="9" t="s">
        <v>308</v>
      </c>
      <c r="S336" s="9">
        <v>2</v>
      </c>
      <c r="T336" s="9">
        <v>1.3</v>
      </c>
      <c r="U336" s="9" t="s">
        <v>273</v>
      </c>
      <c r="V336" s="9" t="s">
        <v>273</v>
      </c>
      <c r="W336" s="9" t="s">
        <v>277</v>
      </c>
      <c r="X336" s="9" t="s">
        <v>275</v>
      </c>
      <c r="Y336" s="9" t="s">
        <v>273</v>
      </c>
      <c r="Z336" s="9">
        <v>0.7</v>
      </c>
      <c r="AA336" s="9">
        <v>1.1000000000000001</v>
      </c>
      <c r="AB336" s="9">
        <v>183</v>
      </c>
      <c r="AC336" s="9">
        <v>30</v>
      </c>
      <c r="AD336" s="9">
        <v>16</v>
      </c>
      <c r="AE336" s="9">
        <v>70</v>
      </c>
      <c r="AF336" s="9">
        <v>5</v>
      </c>
      <c r="AG336" s="9">
        <v>3</v>
      </c>
      <c r="AH336" s="9" t="s">
        <v>279</v>
      </c>
      <c r="AI336" s="9" t="s">
        <v>314</v>
      </c>
      <c r="AJ336" s="9">
        <v>0.4</v>
      </c>
      <c r="AK336" s="9" t="s">
        <v>274</v>
      </c>
      <c r="AL336" s="9" t="s">
        <v>309</v>
      </c>
      <c r="AM336" s="9">
        <v>2</v>
      </c>
      <c r="AN336" s="9" t="s">
        <v>309</v>
      </c>
      <c r="AO336" s="9">
        <v>200</v>
      </c>
      <c r="AP336" s="9">
        <v>20</v>
      </c>
      <c r="AQ336" s="9">
        <v>4.4000000000000004</v>
      </c>
      <c r="AR336" s="9">
        <v>4</v>
      </c>
      <c r="AS336" s="9" t="s">
        <v>273</v>
      </c>
      <c r="AT336" s="9">
        <v>0.1</v>
      </c>
      <c r="AU336" s="9" t="s">
        <v>274</v>
      </c>
      <c r="AV336" s="9">
        <v>6.9</v>
      </c>
      <c r="AW336" s="9">
        <v>16</v>
      </c>
      <c r="AX336" s="9">
        <v>1.7</v>
      </c>
      <c r="AY336" s="9">
        <v>7.3</v>
      </c>
      <c r="AZ336" s="9">
        <v>1.2</v>
      </c>
      <c r="BA336" s="9">
        <v>0.3</v>
      </c>
      <c r="BB336" s="9">
        <v>1.1000000000000001</v>
      </c>
      <c r="BC336" s="9">
        <v>0.1</v>
      </c>
      <c r="BD336" s="9">
        <v>0.7</v>
      </c>
      <c r="BE336" s="9">
        <v>0.2</v>
      </c>
      <c r="BF336" s="9">
        <v>0.5</v>
      </c>
      <c r="BG336" s="9" t="s">
        <v>274</v>
      </c>
      <c r="BH336" s="9">
        <v>0.6</v>
      </c>
      <c r="BI336" s="9" t="s">
        <v>274</v>
      </c>
      <c r="BJ336" s="9">
        <v>2</v>
      </c>
      <c r="BK336" s="9" t="s">
        <v>312</v>
      </c>
      <c r="BL336" s="9" t="s">
        <v>310</v>
      </c>
      <c r="BM336" s="9">
        <v>31400</v>
      </c>
      <c r="BN336" s="9">
        <v>102</v>
      </c>
      <c r="BO336" s="9">
        <v>394</v>
      </c>
      <c r="BP336" s="9">
        <v>0.4</v>
      </c>
      <c r="BQ336" s="9">
        <v>535</v>
      </c>
      <c r="BR336" s="9" t="s">
        <v>273</v>
      </c>
      <c r="BS336" s="9" t="s">
        <v>273</v>
      </c>
      <c r="BT336" s="9" t="s">
        <v>273</v>
      </c>
      <c r="BU336" s="9" t="s">
        <v>273</v>
      </c>
    </row>
    <row r="337" spans="1:73" x14ac:dyDescent="0.3">
      <c r="A337" s="15">
        <v>105</v>
      </c>
      <c r="B337" s="10">
        <v>687030</v>
      </c>
      <c r="C337" s="10">
        <v>847032</v>
      </c>
      <c r="D337" s="10">
        <v>362</v>
      </c>
      <c r="E337" s="8">
        <v>0.5</v>
      </c>
      <c r="F337" s="8" t="s">
        <v>418</v>
      </c>
      <c r="G337" s="9">
        <v>6.3</v>
      </c>
      <c r="H337" s="9">
        <v>62</v>
      </c>
      <c r="I337" s="9">
        <v>3</v>
      </c>
      <c r="J337" s="9">
        <v>14</v>
      </c>
      <c r="K337" s="9">
        <v>22</v>
      </c>
      <c r="L337" s="9" t="s">
        <v>308</v>
      </c>
      <c r="M337" s="9">
        <v>4000</v>
      </c>
      <c r="N337" s="9">
        <v>174</v>
      </c>
      <c r="O337" s="9">
        <v>92</v>
      </c>
      <c r="P337" s="9">
        <v>25</v>
      </c>
      <c r="Q337" s="9">
        <v>2</v>
      </c>
      <c r="R337" s="9" t="s">
        <v>308</v>
      </c>
      <c r="S337" s="9">
        <v>1</v>
      </c>
      <c r="T337" s="9">
        <v>1</v>
      </c>
      <c r="U337" s="9" t="s">
        <v>273</v>
      </c>
      <c r="V337" s="9" t="s">
        <v>273</v>
      </c>
      <c r="W337" s="9" t="s">
        <v>277</v>
      </c>
      <c r="X337" s="9" t="s">
        <v>275</v>
      </c>
      <c r="Y337" s="9" t="s">
        <v>273</v>
      </c>
      <c r="Z337" s="9">
        <v>0.5</v>
      </c>
      <c r="AA337" s="9">
        <v>1.5</v>
      </c>
      <c r="AB337" s="9">
        <v>112</v>
      </c>
      <c r="AC337" s="9">
        <v>26</v>
      </c>
      <c r="AD337" s="9">
        <v>11</v>
      </c>
      <c r="AE337" s="9">
        <v>370</v>
      </c>
      <c r="AF337" s="9">
        <v>7</v>
      </c>
      <c r="AG337" s="9">
        <v>2</v>
      </c>
      <c r="AH337" s="9">
        <v>0.8</v>
      </c>
      <c r="AI337" s="9" t="s">
        <v>314</v>
      </c>
      <c r="AJ337" s="9">
        <v>0.4</v>
      </c>
      <c r="AK337" s="9" t="s">
        <v>274</v>
      </c>
      <c r="AL337" s="9" t="s">
        <v>309</v>
      </c>
      <c r="AM337" s="9">
        <v>1.6</v>
      </c>
      <c r="AN337" s="9" t="s">
        <v>309</v>
      </c>
      <c r="AO337" s="9" t="s">
        <v>310</v>
      </c>
      <c r="AP337" s="9" t="s">
        <v>311</v>
      </c>
      <c r="AQ337" s="9">
        <v>2.5</v>
      </c>
      <c r="AR337" s="9">
        <v>3</v>
      </c>
      <c r="AS337" s="9" t="s">
        <v>273</v>
      </c>
      <c r="AT337" s="9">
        <v>0.1</v>
      </c>
      <c r="AU337" s="9" t="s">
        <v>274</v>
      </c>
      <c r="AV337" s="9">
        <v>3.9</v>
      </c>
      <c r="AW337" s="9">
        <v>10.3</v>
      </c>
      <c r="AX337" s="9">
        <v>1</v>
      </c>
      <c r="AY337" s="9">
        <v>4.0999999999999996</v>
      </c>
      <c r="AZ337" s="9">
        <v>0.7</v>
      </c>
      <c r="BA337" s="9">
        <v>0.2</v>
      </c>
      <c r="BB337" s="9">
        <v>0.6</v>
      </c>
      <c r="BC337" s="9" t="s">
        <v>274</v>
      </c>
      <c r="BD337" s="9">
        <v>0.5</v>
      </c>
      <c r="BE337" s="9" t="s">
        <v>274</v>
      </c>
      <c r="BF337" s="9">
        <v>0.3</v>
      </c>
      <c r="BG337" s="9" t="s">
        <v>274</v>
      </c>
      <c r="BH337" s="9">
        <v>0.4</v>
      </c>
      <c r="BI337" s="9" t="s">
        <v>274</v>
      </c>
      <c r="BJ337" s="9" t="s">
        <v>312</v>
      </c>
      <c r="BK337" s="9" t="s">
        <v>312</v>
      </c>
      <c r="BL337" s="9" t="s">
        <v>310</v>
      </c>
      <c r="BM337" s="9">
        <v>16000</v>
      </c>
      <c r="BN337" s="9">
        <v>105</v>
      </c>
      <c r="BO337" s="9">
        <v>411</v>
      </c>
      <c r="BP337" s="9">
        <v>0.3</v>
      </c>
      <c r="BQ337" s="9">
        <v>310</v>
      </c>
      <c r="BR337" s="9" t="s">
        <v>273</v>
      </c>
      <c r="BS337" s="9" t="s">
        <v>273</v>
      </c>
      <c r="BT337" s="9" t="s">
        <v>273</v>
      </c>
      <c r="BU337" s="9" t="s">
        <v>273</v>
      </c>
    </row>
    <row r="338" spans="1:73" x14ac:dyDescent="0.3">
      <c r="A338" s="15">
        <v>106</v>
      </c>
      <c r="B338" s="18">
        <v>687078</v>
      </c>
      <c r="C338" s="18">
        <v>847033</v>
      </c>
      <c r="D338" s="18">
        <v>359</v>
      </c>
      <c r="E338" s="8">
        <v>0.5</v>
      </c>
      <c r="F338" s="8" t="s">
        <v>419</v>
      </c>
      <c r="G338" s="9">
        <v>9.3000000000000007</v>
      </c>
      <c r="H338" s="9">
        <v>62</v>
      </c>
      <c r="I338" s="9">
        <v>4</v>
      </c>
      <c r="J338" s="9">
        <v>12</v>
      </c>
      <c r="K338" s="9">
        <v>19</v>
      </c>
      <c r="L338" s="9" t="s">
        <v>308</v>
      </c>
      <c r="M338" s="9">
        <v>3000</v>
      </c>
      <c r="N338" s="9">
        <v>107</v>
      </c>
      <c r="O338" s="9">
        <v>112</v>
      </c>
      <c r="P338" s="9">
        <v>31</v>
      </c>
      <c r="Q338" s="9">
        <v>2</v>
      </c>
      <c r="R338" s="9" t="s">
        <v>308</v>
      </c>
      <c r="S338" s="9">
        <v>1</v>
      </c>
      <c r="T338" s="9">
        <v>0.9</v>
      </c>
      <c r="U338" s="9" t="s">
        <v>273</v>
      </c>
      <c r="V338" s="9" t="s">
        <v>273</v>
      </c>
      <c r="W338" s="9" t="s">
        <v>277</v>
      </c>
      <c r="X338" s="9" t="s">
        <v>275</v>
      </c>
      <c r="Y338" s="9" t="s">
        <v>273</v>
      </c>
      <c r="Z338" s="9">
        <v>0.6</v>
      </c>
      <c r="AA338" s="9">
        <v>0.6</v>
      </c>
      <c r="AB338" s="9">
        <v>373</v>
      </c>
      <c r="AC338" s="9">
        <v>31</v>
      </c>
      <c r="AD338" s="9">
        <v>14</v>
      </c>
      <c r="AE338" s="9">
        <v>2600</v>
      </c>
      <c r="AF338" s="9">
        <v>3</v>
      </c>
      <c r="AG338" s="9">
        <v>3</v>
      </c>
      <c r="AH338" s="9" t="s">
        <v>279</v>
      </c>
      <c r="AI338" s="9" t="s">
        <v>314</v>
      </c>
      <c r="AJ338" s="9">
        <v>0.7</v>
      </c>
      <c r="AK338" s="9" t="s">
        <v>274</v>
      </c>
      <c r="AL338" s="9" t="s">
        <v>309</v>
      </c>
      <c r="AM338" s="9">
        <v>1.4</v>
      </c>
      <c r="AN338" s="9" t="s">
        <v>309</v>
      </c>
      <c r="AO338" s="9">
        <v>100</v>
      </c>
      <c r="AP338" s="9" t="s">
        <v>311</v>
      </c>
      <c r="AQ338" s="9">
        <v>1.9</v>
      </c>
      <c r="AR338" s="9">
        <v>3</v>
      </c>
      <c r="AS338" s="9" t="s">
        <v>273</v>
      </c>
      <c r="AT338" s="9">
        <v>0.1</v>
      </c>
      <c r="AU338" s="9" t="s">
        <v>274</v>
      </c>
      <c r="AV338" s="9">
        <v>3.7</v>
      </c>
      <c r="AW338" s="9">
        <v>10.4</v>
      </c>
      <c r="AX338" s="9">
        <v>0.7</v>
      </c>
      <c r="AY338" s="9">
        <v>2.6</v>
      </c>
      <c r="AZ338" s="9">
        <v>0.5</v>
      </c>
      <c r="BA338" s="9">
        <v>0.1</v>
      </c>
      <c r="BB338" s="9">
        <v>0.5</v>
      </c>
      <c r="BC338" s="9" t="s">
        <v>274</v>
      </c>
      <c r="BD338" s="9">
        <v>0.3</v>
      </c>
      <c r="BE338" s="9" t="s">
        <v>274</v>
      </c>
      <c r="BF338" s="9">
        <v>0.2</v>
      </c>
      <c r="BG338" s="9" t="s">
        <v>274</v>
      </c>
      <c r="BH338" s="9">
        <v>0.2</v>
      </c>
      <c r="BI338" s="9" t="s">
        <v>274</v>
      </c>
      <c r="BJ338" s="9">
        <v>2</v>
      </c>
      <c r="BK338" s="9" t="s">
        <v>312</v>
      </c>
      <c r="BL338" s="9" t="s">
        <v>310</v>
      </c>
      <c r="BM338" s="9">
        <v>26900</v>
      </c>
      <c r="BN338" s="9">
        <v>92</v>
      </c>
      <c r="BO338" s="9">
        <v>409</v>
      </c>
      <c r="BP338" s="9">
        <v>0.4</v>
      </c>
      <c r="BQ338" s="9">
        <v>553</v>
      </c>
      <c r="BR338" s="9" t="s">
        <v>273</v>
      </c>
      <c r="BS338" s="9" t="s">
        <v>273</v>
      </c>
      <c r="BT338" s="9" t="s">
        <v>273</v>
      </c>
      <c r="BU338" s="9" t="s">
        <v>273</v>
      </c>
    </row>
    <row r="339" spans="1:73" x14ac:dyDescent="0.3">
      <c r="A339" s="15">
        <v>107</v>
      </c>
      <c r="B339" s="10">
        <v>687127</v>
      </c>
      <c r="C339" s="10">
        <v>847033</v>
      </c>
      <c r="D339" s="10">
        <v>365</v>
      </c>
      <c r="E339" s="8">
        <v>0.5</v>
      </c>
      <c r="F339" s="8" t="s">
        <v>420</v>
      </c>
      <c r="G339" s="9">
        <v>17.3</v>
      </c>
      <c r="H339" s="9">
        <v>46</v>
      </c>
      <c r="I339" s="9">
        <v>7</v>
      </c>
      <c r="J339" s="9">
        <v>33</v>
      </c>
      <c r="K339" s="9">
        <v>20</v>
      </c>
      <c r="L339" s="9" t="s">
        <v>308</v>
      </c>
      <c r="M339" s="9">
        <v>5000</v>
      </c>
      <c r="N339" s="9">
        <v>171</v>
      </c>
      <c r="O339" s="9">
        <v>182</v>
      </c>
      <c r="P339" s="9">
        <v>57</v>
      </c>
      <c r="Q339" s="9">
        <v>3</v>
      </c>
      <c r="R339" s="9" t="s">
        <v>308</v>
      </c>
      <c r="S339" s="9">
        <v>1</v>
      </c>
      <c r="T339" s="9" t="s">
        <v>274</v>
      </c>
      <c r="U339" s="9" t="s">
        <v>273</v>
      </c>
      <c r="V339" s="9" t="s">
        <v>273</v>
      </c>
      <c r="W339" s="9" t="s">
        <v>277</v>
      </c>
      <c r="X339" s="9" t="s">
        <v>275</v>
      </c>
      <c r="Y339" s="9" t="s">
        <v>273</v>
      </c>
      <c r="Z339" s="9">
        <v>1.5</v>
      </c>
      <c r="AA339" s="9">
        <v>1</v>
      </c>
      <c r="AB339" s="9">
        <v>121</v>
      </c>
      <c r="AC339" s="9">
        <v>41</v>
      </c>
      <c r="AD339" s="9">
        <v>18</v>
      </c>
      <c r="AE339" s="9">
        <v>230</v>
      </c>
      <c r="AF339" s="9">
        <v>5</v>
      </c>
      <c r="AG339" s="9">
        <v>4</v>
      </c>
      <c r="AH339" s="9">
        <v>0.7</v>
      </c>
      <c r="AI339" s="9" t="s">
        <v>314</v>
      </c>
      <c r="AJ339" s="9">
        <v>0.7</v>
      </c>
      <c r="AK339" s="9" t="s">
        <v>274</v>
      </c>
      <c r="AL339" s="9" t="s">
        <v>309</v>
      </c>
      <c r="AM339" s="9">
        <v>1.2</v>
      </c>
      <c r="AN339" s="9" t="s">
        <v>309</v>
      </c>
      <c r="AO339" s="9">
        <v>300</v>
      </c>
      <c r="AP339" s="9">
        <v>30</v>
      </c>
      <c r="AQ339" s="9">
        <v>4.5</v>
      </c>
      <c r="AR339" s="9">
        <v>8</v>
      </c>
      <c r="AS339" s="9">
        <v>2</v>
      </c>
      <c r="AT339" s="9">
        <v>0.3</v>
      </c>
      <c r="AU339" s="9" t="s">
        <v>274</v>
      </c>
      <c r="AV339" s="9">
        <v>7.5</v>
      </c>
      <c r="AW339" s="9">
        <v>19.899999999999999</v>
      </c>
      <c r="AX339" s="9">
        <v>1.7</v>
      </c>
      <c r="AY339" s="9">
        <v>6.6</v>
      </c>
      <c r="AZ339" s="9">
        <v>1.2</v>
      </c>
      <c r="BA339" s="9">
        <v>0.3</v>
      </c>
      <c r="BB339" s="9">
        <v>1.1000000000000001</v>
      </c>
      <c r="BC339" s="9">
        <v>0.2</v>
      </c>
      <c r="BD339" s="9">
        <v>0.8</v>
      </c>
      <c r="BE339" s="9">
        <v>0.2</v>
      </c>
      <c r="BF339" s="9">
        <v>0.5</v>
      </c>
      <c r="BG339" s="9" t="s">
        <v>274</v>
      </c>
      <c r="BH339" s="9">
        <v>0.5</v>
      </c>
      <c r="BI339" s="9" t="s">
        <v>274</v>
      </c>
      <c r="BJ339" s="9">
        <v>4</v>
      </c>
      <c r="BK339" s="9" t="s">
        <v>312</v>
      </c>
      <c r="BL339" s="9" t="s">
        <v>310</v>
      </c>
      <c r="BM339" s="9">
        <v>11000</v>
      </c>
      <c r="BN339" s="9">
        <v>74</v>
      </c>
      <c r="BO339" s="9">
        <v>291</v>
      </c>
      <c r="BP339" s="9">
        <v>0.5</v>
      </c>
      <c r="BQ339" s="9">
        <v>678</v>
      </c>
      <c r="BR339" s="9" t="s">
        <v>273</v>
      </c>
      <c r="BS339" s="9" t="s">
        <v>273</v>
      </c>
      <c r="BT339" s="9" t="s">
        <v>273</v>
      </c>
      <c r="BU339" s="9" t="s">
        <v>273</v>
      </c>
    </row>
    <row r="340" spans="1:73" x14ac:dyDescent="0.3">
      <c r="A340" s="15">
        <v>108</v>
      </c>
      <c r="B340" s="18">
        <v>687176</v>
      </c>
      <c r="C340" s="18">
        <v>847033</v>
      </c>
      <c r="D340" s="18">
        <v>353</v>
      </c>
      <c r="E340" s="8">
        <v>0.5</v>
      </c>
      <c r="F340" s="8" t="s">
        <v>421</v>
      </c>
      <c r="G340" s="9">
        <v>24.6</v>
      </c>
      <c r="H340" s="9">
        <v>15</v>
      </c>
      <c r="I340" s="9">
        <v>9</v>
      </c>
      <c r="J340" s="9">
        <v>6</v>
      </c>
      <c r="K340" s="9">
        <v>23</v>
      </c>
      <c r="L340" s="9">
        <v>10</v>
      </c>
      <c r="M340" s="9">
        <v>5000</v>
      </c>
      <c r="N340" s="9">
        <v>143</v>
      </c>
      <c r="O340" s="9">
        <v>204</v>
      </c>
      <c r="P340" s="9">
        <v>140</v>
      </c>
      <c r="Q340" s="9">
        <v>4</v>
      </c>
      <c r="R340" s="9" t="s">
        <v>308</v>
      </c>
      <c r="S340" s="9" t="s">
        <v>273</v>
      </c>
      <c r="T340" s="9" t="s">
        <v>274</v>
      </c>
      <c r="U340" s="9" t="s">
        <v>273</v>
      </c>
      <c r="V340" s="9" t="s">
        <v>273</v>
      </c>
      <c r="W340" s="9">
        <v>0.02</v>
      </c>
      <c r="X340" s="9" t="s">
        <v>275</v>
      </c>
      <c r="Y340" s="9" t="s">
        <v>273</v>
      </c>
      <c r="Z340" s="9">
        <v>3.2</v>
      </c>
      <c r="AA340" s="9">
        <v>0.9</v>
      </c>
      <c r="AB340" s="9">
        <v>49</v>
      </c>
      <c r="AC340" s="9">
        <v>59</v>
      </c>
      <c r="AD340" s="9">
        <v>28</v>
      </c>
      <c r="AE340" s="9">
        <v>50</v>
      </c>
      <c r="AF340" s="9">
        <v>6</v>
      </c>
      <c r="AG340" s="9">
        <v>6</v>
      </c>
      <c r="AH340" s="9">
        <v>1.1000000000000001</v>
      </c>
      <c r="AI340" s="9" t="s">
        <v>314</v>
      </c>
      <c r="AJ340" s="9">
        <v>0.4</v>
      </c>
      <c r="AK340" s="9" t="s">
        <v>274</v>
      </c>
      <c r="AL340" s="9" t="s">
        <v>309</v>
      </c>
      <c r="AM340" s="9">
        <v>1.3</v>
      </c>
      <c r="AN340" s="9" t="s">
        <v>309</v>
      </c>
      <c r="AO340" s="9">
        <v>600</v>
      </c>
      <c r="AP340" s="9">
        <v>60</v>
      </c>
      <c r="AQ340" s="9">
        <v>12.6</v>
      </c>
      <c r="AR340" s="9">
        <v>12</v>
      </c>
      <c r="AS340" s="9">
        <v>3</v>
      </c>
      <c r="AT340" s="9">
        <v>0.3</v>
      </c>
      <c r="AU340" s="9">
        <v>0.2</v>
      </c>
      <c r="AV340" s="9">
        <v>16.5</v>
      </c>
      <c r="AW340" s="9">
        <v>46.2</v>
      </c>
      <c r="AX340" s="9">
        <v>4.5</v>
      </c>
      <c r="AY340" s="9">
        <v>18.100000000000001</v>
      </c>
      <c r="AZ340" s="9">
        <v>3.9</v>
      </c>
      <c r="BA340" s="9">
        <v>0.8</v>
      </c>
      <c r="BB340" s="9">
        <v>3.3</v>
      </c>
      <c r="BC340" s="9">
        <v>0.5</v>
      </c>
      <c r="BD340" s="9">
        <v>2.6</v>
      </c>
      <c r="BE340" s="9">
        <v>0.5</v>
      </c>
      <c r="BF340" s="9">
        <v>1.5</v>
      </c>
      <c r="BG340" s="9">
        <v>0.2</v>
      </c>
      <c r="BH340" s="9">
        <v>1.5</v>
      </c>
      <c r="BI340" s="9">
        <v>0.2</v>
      </c>
      <c r="BJ340" s="9">
        <v>12</v>
      </c>
      <c r="BK340" s="9">
        <v>2</v>
      </c>
      <c r="BL340" s="9" t="s">
        <v>310</v>
      </c>
      <c r="BM340" s="9">
        <v>2070</v>
      </c>
      <c r="BN340" s="9">
        <v>81</v>
      </c>
      <c r="BO340" s="9">
        <v>134</v>
      </c>
      <c r="BP340" s="9">
        <v>0.7</v>
      </c>
      <c r="BQ340" s="9">
        <v>825</v>
      </c>
      <c r="BR340" s="9" t="s">
        <v>273</v>
      </c>
      <c r="BS340" s="9" t="s">
        <v>273</v>
      </c>
      <c r="BT340" s="9" t="s">
        <v>273</v>
      </c>
      <c r="BU340" s="9" t="s">
        <v>273</v>
      </c>
    </row>
    <row r="341" spans="1:73" x14ac:dyDescent="0.3">
      <c r="A341" s="15">
        <v>109</v>
      </c>
      <c r="B341" s="18">
        <v>689165</v>
      </c>
      <c r="C341" s="18">
        <v>844953</v>
      </c>
      <c r="D341" s="18">
        <v>360</v>
      </c>
      <c r="E341" s="8">
        <v>0.5</v>
      </c>
      <c r="F341" s="8" t="s">
        <v>422</v>
      </c>
      <c r="G341" s="9">
        <v>15</v>
      </c>
      <c r="H341" s="9">
        <v>35</v>
      </c>
      <c r="I341" s="9">
        <v>7</v>
      </c>
      <c r="J341" s="9">
        <v>22</v>
      </c>
      <c r="K341" s="9">
        <v>7</v>
      </c>
      <c r="L341" s="9">
        <v>13</v>
      </c>
      <c r="M341" s="9">
        <v>15000</v>
      </c>
      <c r="N341" s="9">
        <v>38</v>
      </c>
      <c r="O341" s="9">
        <v>16</v>
      </c>
      <c r="P341" s="9">
        <v>199</v>
      </c>
      <c r="Q341" s="9">
        <v>14</v>
      </c>
      <c r="R341" s="9" t="s">
        <v>308</v>
      </c>
      <c r="S341" s="9" t="s">
        <v>273</v>
      </c>
      <c r="T341" s="9">
        <v>0.4</v>
      </c>
      <c r="U341" s="9" t="s">
        <v>273</v>
      </c>
      <c r="V341" s="9" t="s">
        <v>273</v>
      </c>
      <c r="W341" s="9" t="s">
        <v>277</v>
      </c>
      <c r="X341" s="9">
        <v>0.06</v>
      </c>
      <c r="Y341" s="9" t="s">
        <v>273</v>
      </c>
      <c r="Z341" s="9">
        <v>1.6</v>
      </c>
      <c r="AA341" s="9">
        <v>1.1000000000000001</v>
      </c>
      <c r="AB341" s="9">
        <v>72</v>
      </c>
      <c r="AC341" s="9">
        <v>38</v>
      </c>
      <c r="AD341" s="9">
        <v>28</v>
      </c>
      <c r="AE341" s="9">
        <v>560</v>
      </c>
      <c r="AF341" s="9">
        <v>14</v>
      </c>
      <c r="AG341" s="9">
        <v>4</v>
      </c>
      <c r="AH341" s="9">
        <v>0.7</v>
      </c>
      <c r="AI341" s="9" t="s">
        <v>314</v>
      </c>
      <c r="AJ341" s="9">
        <v>2.1</v>
      </c>
      <c r="AK341" s="9" t="s">
        <v>274</v>
      </c>
      <c r="AL341" s="9" t="s">
        <v>309</v>
      </c>
      <c r="AM341" s="9">
        <v>1.5</v>
      </c>
      <c r="AN341" s="9" t="s">
        <v>309</v>
      </c>
      <c r="AO341" s="9">
        <v>300</v>
      </c>
      <c r="AP341" s="9">
        <v>30</v>
      </c>
      <c r="AQ341" s="9">
        <v>3.4</v>
      </c>
      <c r="AR341" s="9">
        <v>6</v>
      </c>
      <c r="AS341" s="9">
        <v>1</v>
      </c>
      <c r="AT341" s="9">
        <v>0.2</v>
      </c>
      <c r="AU341" s="9" t="s">
        <v>274</v>
      </c>
      <c r="AV341" s="9">
        <v>7.1</v>
      </c>
      <c r="AW341" s="9">
        <v>25.4</v>
      </c>
      <c r="AX341" s="9">
        <v>1.6</v>
      </c>
      <c r="AY341" s="9">
        <v>6.3</v>
      </c>
      <c r="AZ341" s="9">
        <v>1.2</v>
      </c>
      <c r="BA341" s="9">
        <v>0.3</v>
      </c>
      <c r="BB341" s="9">
        <v>0.9</v>
      </c>
      <c r="BC341" s="9">
        <v>0.1</v>
      </c>
      <c r="BD341" s="9">
        <v>0.7</v>
      </c>
      <c r="BE341" s="9">
        <v>0.1</v>
      </c>
      <c r="BF341" s="9">
        <v>0.4</v>
      </c>
      <c r="BG341" s="9" t="s">
        <v>274</v>
      </c>
      <c r="BH341" s="9">
        <v>0.4</v>
      </c>
      <c r="BI341" s="9" t="s">
        <v>274</v>
      </c>
      <c r="BJ341" s="9">
        <v>7</v>
      </c>
      <c r="BK341" s="9" t="s">
        <v>312</v>
      </c>
      <c r="BL341" s="9" t="s">
        <v>310</v>
      </c>
      <c r="BM341" s="9">
        <v>5770</v>
      </c>
      <c r="BN341" s="9">
        <v>158</v>
      </c>
      <c r="BO341" s="9">
        <v>184</v>
      </c>
      <c r="BP341" s="9">
        <v>1.3</v>
      </c>
      <c r="BQ341" s="9">
        <v>786</v>
      </c>
      <c r="BR341" s="9" t="s">
        <v>273</v>
      </c>
      <c r="BS341" s="9" t="s">
        <v>273</v>
      </c>
      <c r="BT341" s="9" t="s">
        <v>273</v>
      </c>
      <c r="BU341" s="9" t="s">
        <v>273</v>
      </c>
    </row>
    <row r="342" spans="1:73" x14ac:dyDescent="0.3">
      <c r="A342" s="15">
        <v>110</v>
      </c>
      <c r="B342" s="10">
        <v>687224</v>
      </c>
      <c r="C342" s="10">
        <v>847033</v>
      </c>
      <c r="D342" s="10">
        <v>355</v>
      </c>
      <c r="E342" s="8">
        <v>0.5</v>
      </c>
      <c r="F342" s="8" t="s">
        <v>423</v>
      </c>
      <c r="G342" s="9">
        <v>20.100000000000001</v>
      </c>
      <c r="H342" s="9">
        <v>18</v>
      </c>
      <c r="I342" s="9">
        <v>6</v>
      </c>
      <c r="J342" s="9">
        <v>16</v>
      </c>
      <c r="K342" s="9">
        <v>12</v>
      </c>
      <c r="L342" s="9" t="s">
        <v>308</v>
      </c>
      <c r="M342" s="9" t="s">
        <v>331</v>
      </c>
      <c r="N342" s="9">
        <v>142</v>
      </c>
      <c r="O342" s="9">
        <v>297</v>
      </c>
      <c r="P342" s="9">
        <v>57</v>
      </c>
      <c r="Q342" s="9">
        <v>5</v>
      </c>
      <c r="R342" s="9" t="s">
        <v>308</v>
      </c>
      <c r="S342" s="9" t="s">
        <v>273</v>
      </c>
      <c r="T342" s="9">
        <v>0.1</v>
      </c>
      <c r="U342" s="9" t="s">
        <v>273</v>
      </c>
      <c r="V342" s="9" t="s">
        <v>273</v>
      </c>
      <c r="W342" s="9">
        <v>0.01</v>
      </c>
      <c r="X342" s="9" t="s">
        <v>275</v>
      </c>
      <c r="Y342" s="9" t="s">
        <v>273</v>
      </c>
      <c r="Z342" s="9">
        <v>3.1</v>
      </c>
      <c r="AA342" s="9">
        <v>0.9</v>
      </c>
      <c r="AB342" s="9">
        <v>60</v>
      </c>
      <c r="AC342" s="9">
        <v>53</v>
      </c>
      <c r="AD342" s="9">
        <v>24</v>
      </c>
      <c r="AE342" s="9">
        <v>70</v>
      </c>
      <c r="AF342" s="9">
        <v>6</v>
      </c>
      <c r="AG342" s="9">
        <v>5</v>
      </c>
      <c r="AH342" s="9">
        <v>0.8</v>
      </c>
      <c r="AI342" s="9" t="s">
        <v>314</v>
      </c>
      <c r="AJ342" s="9">
        <v>0.7</v>
      </c>
      <c r="AK342" s="9" t="s">
        <v>274</v>
      </c>
      <c r="AL342" s="9" t="s">
        <v>309</v>
      </c>
      <c r="AM342" s="9">
        <v>1.4</v>
      </c>
      <c r="AN342" s="9" t="s">
        <v>309</v>
      </c>
      <c r="AO342" s="9">
        <v>400</v>
      </c>
      <c r="AP342" s="9">
        <v>40</v>
      </c>
      <c r="AQ342" s="9">
        <v>13.7</v>
      </c>
      <c r="AR342" s="9">
        <v>11</v>
      </c>
      <c r="AS342" s="9">
        <v>2</v>
      </c>
      <c r="AT342" s="9">
        <v>0.4</v>
      </c>
      <c r="AU342" s="9">
        <v>0.1</v>
      </c>
      <c r="AV342" s="9">
        <v>15.3</v>
      </c>
      <c r="AW342" s="9">
        <v>31.3</v>
      </c>
      <c r="AX342" s="9">
        <v>4.0999999999999996</v>
      </c>
      <c r="AY342" s="9">
        <v>16.399999999999999</v>
      </c>
      <c r="AZ342" s="9">
        <v>3.6</v>
      </c>
      <c r="BA342" s="9">
        <v>0.6</v>
      </c>
      <c r="BB342" s="9">
        <v>3.1</v>
      </c>
      <c r="BC342" s="9">
        <v>0.5</v>
      </c>
      <c r="BD342" s="9">
        <v>2.4</v>
      </c>
      <c r="BE342" s="9">
        <v>0.5</v>
      </c>
      <c r="BF342" s="9">
        <v>1.5</v>
      </c>
      <c r="BG342" s="9">
        <v>0.2</v>
      </c>
      <c r="BH342" s="9">
        <v>1.6</v>
      </c>
      <c r="BI342" s="9">
        <v>0.2</v>
      </c>
      <c r="BJ342" s="9">
        <v>7</v>
      </c>
      <c r="BK342" s="9" t="s">
        <v>312</v>
      </c>
      <c r="BL342" s="9" t="s">
        <v>310</v>
      </c>
      <c r="BM342" s="9">
        <v>2870</v>
      </c>
      <c r="BN342" s="9">
        <v>111</v>
      </c>
      <c r="BO342" s="9">
        <v>152</v>
      </c>
      <c r="BP342" s="9">
        <v>0.7</v>
      </c>
      <c r="BQ342" s="9">
        <v>461</v>
      </c>
      <c r="BR342" s="9" t="s">
        <v>273</v>
      </c>
      <c r="BS342" s="9" t="s">
        <v>273</v>
      </c>
      <c r="BT342" s="9" t="s">
        <v>273</v>
      </c>
      <c r="BU342" s="9" t="s">
        <v>273</v>
      </c>
    </row>
    <row r="343" spans="1:73" x14ac:dyDescent="0.3">
      <c r="A343" s="15">
        <v>111</v>
      </c>
      <c r="B343" s="10">
        <v>687273</v>
      </c>
      <c r="C343" s="10">
        <v>847034</v>
      </c>
      <c r="D343" s="10">
        <v>357</v>
      </c>
      <c r="E343" s="8">
        <v>0.5</v>
      </c>
      <c r="F343" s="8" t="s">
        <v>424</v>
      </c>
      <c r="G343" s="9">
        <v>38.200000000000003</v>
      </c>
      <c r="H343" s="9">
        <v>37</v>
      </c>
      <c r="I343" s="9">
        <v>14</v>
      </c>
      <c r="J343" s="9">
        <v>8</v>
      </c>
      <c r="K343" s="9">
        <v>16</v>
      </c>
      <c r="L343" s="9" t="s">
        <v>308</v>
      </c>
      <c r="M343" s="9" t="s">
        <v>331</v>
      </c>
      <c r="N343" s="9">
        <v>146</v>
      </c>
      <c r="O343" s="9">
        <v>219</v>
      </c>
      <c r="P343" s="9">
        <v>78</v>
      </c>
      <c r="Q343" s="9">
        <v>8</v>
      </c>
      <c r="R343" s="9" t="s">
        <v>308</v>
      </c>
      <c r="S343" s="9" t="s">
        <v>273</v>
      </c>
      <c r="T343" s="9" t="s">
        <v>274</v>
      </c>
      <c r="U343" s="9" t="s">
        <v>273</v>
      </c>
      <c r="V343" s="9">
        <v>1</v>
      </c>
      <c r="W343" s="9" t="s">
        <v>277</v>
      </c>
      <c r="X343" s="9" t="s">
        <v>275</v>
      </c>
      <c r="Y343" s="9" t="s">
        <v>273</v>
      </c>
      <c r="Z343" s="9">
        <v>5.0999999999999996</v>
      </c>
      <c r="AA343" s="9">
        <v>1.2</v>
      </c>
      <c r="AB343" s="9">
        <v>26</v>
      </c>
      <c r="AC343" s="9">
        <v>48</v>
      </c>
      <c r="AD343" s="9">
        <v>23</v>
      </c>
      <c r="AE343" s="9">
        <v>90</v>
      </c>
      <c r="AF343" s="9">
        <v>6</v>
      </c>
      <c r="AG343" s="9">
        <v>8</v>
      </c>
      <c r="AH343" s="9">
        <v>1.4</v>
      </c>
      <c r="AI343" s="9" t="s">
        <v>314</v>
      </c>
      <c r="AJ343" s="9">
        <v>0.4</v>
      </c>
      <c r="AK343" s="9" t="s">
        <v>274</v>
      </c>
      <c r="AL343" s="9" t="s">
        <v>309</v>
      </c>
      <c r="AM343" s="9">
        <v>1.3</v>
      </c>
      <c r="AN343" s="9" t="s">
        <v>309</v>
      </c>
      <c r="AO343" s="9">
        <v>800</v>
      </c>
      <c r="AP343" s="9">
        <v>60</v>
      </c>
      <c r="AQ343" s="9">
        <v>11.8</v>
      </c>
      <c r="AR343" s="9">
        <v>19</v>
      </c>
      <c r="AS343" s="9">
        <v>4</v>
      </c>
      <c r="AT343" s="9">
        <v>0.5</v>
      </c>
      <c r="AU343" s="9">
        <v>0.2</v>
      </c>
      <c r="AV343" s="9">
        <v>19.399999999999999</v>
      </c>
      <c r="AW343" s="9">
        <v>44.2</v>
      </c>
      <c r="AX343" s="9">
        <v>4.5999999999999996</v>
      </c>
      <c r="AY343" s="9">
        <v>17.899999999999999</v>
      </c>
      <c r="AZ343" s="9">
        <v>3.6</v>
      </c>
      <c r="BA343" s="9">
        <v>0.6</v>
      </c>
      <c r="BB343" s="9">
        <v>3</v>
      </c>
      <c r="BC343" s="9">
        <v>0.5</v>
      </c>
      <c r="BD343" s="9">
        <v>2.5</v>
      </c>
      <c r="BE343" s="9">
        <v>0.5</v>
      </c>
      <c r="BF343" s="9">
        <v>1.6</v>
      </c>
      <c r="BG343" s="9">
        <v>0.2</v>
      </c>
      <c r="BH343" s="9">
        <v>1.6</v>
      </c>
      <c r="BI343" s="9">
        <v>0.2</v>
      </c>
      <c r="BJ343" s="9">
        <v>7</v>
      </c>
      <c r="BK343" s="9" t="s">
        <v>312</v>
      </c>
      <c r="BL343" s="9" t="s">
        <v>310</v>
      </c>
      <c r="BM343" s="9">
        <v>3880</v>
      </c>
      <c r="BN343" s="9">
        <v>71</v>
      </c>
      <c r="BO343" s="9">
        <v>235</v>
      </c>
      <c r="BP343" s="9">
        <v>1.2</v>
      </c>
      <c r="BQ343" s="9">
        <v>364</v>
      </c>
      <c r="BR343" s="9" t="s">
        <v>273</v>
      </c>
      <c r="BS343" s="9" t="s">
        <v>273</v>
      </c>
      <c r="BT343" s="9" t="s">
        <v>273</v>
      </c>
      <c r="BU343" s="9" t="s">
        <v>273</v>
      </c>
    </row>
    <row r="344" spans="1:73" x14ac:dyDescent="0.3">
      <c r="A344" s="15">
        <v>112</v>
      </c>
      <c r="B344" s="18">
        <v>687321</v>
      </c>
      <c r="C344" s="18">
        <v>847034</v>
      </c>
      <c r="D344" s="18">
        <v>357</v>
      </c>
      <c r="E344" s="8">
        <v>0.5</v>
      </c>
      <c r="F344" s="8" t="s">
        <v>425</v>
      </c>
      <c r="G344" s="9">
        <v>35</v>
      </c>
      <c r="H344" s="9">
        <v>37</v>
      </c>
      <c r="I344" s="9">
        <v>15</v>
      </c>
      <c r="J344" s="9">
        <v>12</v>
      </c>
      <c r="K344" s="9">
        <v>20</v>
      </c>
      <c r="L344" s="9" t="s">
        <v>308</v>
      </c>
      <c r="M344" s="9">
        <v>4000</v>
      </c>
      <c r="N344" s="9">
        <v>105</v>
      </c>
      <c r="O344" s="9">
        <v>156</v>
      </c>
      <c r="P344" s="9">
        <v>104</v>
      </c>
      <c r="Q344" s="9">
        <v>6</v>
      </c>
      <c r="R344" s="9" t="s">
        <v>308</v>
      </c>
      <c r="S344" s="9">
        <v>1</v>
      </c>
      <c r="T344" s="9">
        <v>0.4</v>
      </c>
      <c r="U344" s="9" t="s">
        <v>273</v>
      </c>
      <c r="V344" s="9">
        <v>4</v>
      </c>
      <c r="W344" s="9" t="s">
        <v>277</v>
      </c>
      <c r="X344" s="9" t="s">
        <v>275</v>
      </c>
      <c r="Y344" s="9" t="s">
        <v>273</v>
      </c>
      <c r="Z344" s="9">
        <v>2.6</v>
      </c>
      <c r="AA344" s="9">
        <v>1</v>
      </c>
      <c r="AB344" s="9">
        <v>175</v>
      </c>
      <c r="AC344" s="9">
        <v>93</v>
      </c>
      <c r="AD344" s="9">
        <v>27</v>
      </c>
      <c r="AE344" s="9">
        <v>110</v>
      </c>
      <c r="AF344" s="9">
        <v>4</v>
      </c>
      <c r="AG344" s="9">
        <v>8</v>
      </c>
      <c r="AH344" s="9">
        <v>1.2</v>
      </c>
      <c r="AI344" s="9" t="s">
        <v>314</v>
      </c>
      <c r="AJ344" s="9">
        <v>0.5</v>
      </c>
      <c r="AK344" s="9" t="s">
        <v>274</v>
      </c>
      <c r="AL344" s="9" t="s">
        <v>309</v>
      </c>
      <c r="AM344" s="9">
        <v>1.9</v>
      </c>
      <c r="AN344" s="9" t="s">
        <v>309</v>
      </c>
      <c r="AO344" s="9">
        <v>600</v>
      </c>
      <c r="AP344" s="9">
        <v>60</v>
      </c>
      <c r="AQ344" s="9">
        <v>9.9</v>
      </c>
      <c r="AR344" s="9">
        <v>13</v>
      </c>
      <c r="AS344" s="9">
        <v>3</v>
      </c>
      <c r="AT344" s="9">
        <v>0.4</v>
      </c>
      <c r="AU344" s="9">
        <v>0.2</v>
      </c>
      <c r="AV344" s="9">
        <v>10.8</v>
      </c>
      <c r="AW344" s="9">
        <v>23.6</v>
      </c>
      <c r="AX344" s="9">
        <v>2.5</v>
      </c>
      <c r="AY344" s="9">
        <v>10.1</v>
      </c>
      <c r="AZ344" s="9">
        <v>2</v>
      </c>
      <c r="BA344" s="9">
        <v>0.5</v>
      </c>
      <c r="BB344" s="9">
        <v>1.9</v>
      </c>
      <c r="BC344" s="9">
        <v>0.3</v>
      </c>
      <c r="BD344" s="9">
        <v>1.8</v>
      </c>
      <c r="BE344" s="9">
        <v>0.4</v>
      </c>
      <c r="BF344" s="9">
        <v>1.2</v>
      </c>
      <c r="BG344" s="9">
        <v>0.2</v>
      </c>
      <c r="BH344" s="9">
        <v>1.2</v>
      </c>
      <c r="BI344" s="9">
        <v>0.2</v>
      </c>
      <c r="BJ344" s="9">
        <v>8</v>
      </c>
      <c r="BK344" s="9" t="s">
        <v>312</v>
      </c>
      <c r="BL344" s="9" t="s">
        <v>310</v>
      </c>
      <c r="BM344" s="9">
        <v>16100</v>
      </c>
      <c r="BN344" s="9">
        <v>72</v>
      </c>
      <c r="BO344" s="9">
        <v>261</v>
      </c>
      <c r="BP344" s="9">
        <v>1</v>
      </c>
      <c r="BQ344" s="9">
        <v>715</v>
      </c>
      <c r="BR344" s="9" t="s">
        <v>273</v>
      </c>
      <c r="BS344" s="9" t="s">
        <v>273</v>
      </c>
      <c r="BT344" s="9" t="s">
        <v>273</v>
      </c>
      <c r="BU344" s="9" t="s">
        <v>273</v>
      </c>
    </row>
    <row r="345" spans="1:73" x14ac:dyDescent="0.3">
      <c r="A345" s="15">
        <v>113</v>
      </c>
      <c r="B345" s="18">
        <v>687321</v>
      </c>
      <c r="C345" s="18">
        <v>847034</v>
      </c>
      <c r="D345" s="18">
        <v>357</v>
      </c>
      <c r="E345" s="8">
        <v>0.5</v>
      </c>
      <c r="F345" s="8" t="s">
        <v>426</v>
      </c>
      <c r="G345" s="9">
        <v>29</v>
      </c>
      <c r="H345" s="9">
        <v>39</v>
      </c>
      <c r="I345" s="9">
        <v>12</v>
      </c>
      <c r="J345" s="9">
        <v>12</v>
      </c>
      <c r="K345" s="9">
        <v>22</v>
      </c>
      <c r="L345" s="9" t="s">
        <v>308</v>
      </c>
      <c r="M345" s="9">
        <v>5000</v>
      </c>
      <c r="N345" s="9">
        <v>152</v>
      </c>
      <c r="O345" s="9">
        <v>168</v>
      </c>
      <c r="P345" s="9">
        <v>91</v>
      </c>
      <c r="Q345" s="9">
        <v>5</v>
      </c>
      <c r="R345" s="9" t="s">
        <v>308</v>
      </c>
      <c r="S345" s="9">
        <v>1</v>
      </c>
      <c r="T345" s="9">
        <v>0.4</v>
      </c>
      <c r="U345" s="9" t="s">
        <v>273</v>
      </c>
      <c r="V345" s="9">
        <v>3</v>
      </c>
      <c r="W345" s="9" t="s">
        <v>277</v>
      </c>
      <c r="X345" s="9" t="s">
        <v>275</v>
      </c>
      <c r="Y345" s="9" t="s">
        <v>273</v>
      </c>
      <c r="Z345" s="9">
        <v>2</v>
      </c>
      <c r="AA345" s="9">
        <v>0.9</v>
      </c>
      <c r="AB345" s="9">
        <v>172</v>
      </c>
      <c r="AC345" s="9">
        <v>90</v>
      </c>
      <c r="AD345" s="9">
        <v>24</v>
      </c>
      <c r="AE345" s="9">
        <v>100</v>
      </c>
      <c r="AF345" s="9">
        <v>3</v>
      </c>
      <c r="AG345" s="9">
        <v>6</v>
      </c>
      <c r="AH345" s="9">
        <v>0.9</v>
      </c>
      <c r="AI345" s="9" t="s">
        <v>314</v>
      </c>
      <c r="AJ345" s="9">
        <v>0.5</v>
      </c>
      <c r="AK345" s="9" t="s">
        <v>274</v>
      </c>
      <c r="AL345" s="9" t="s">
        <v>309</v>
      </c>
      <c r="AM345" s="9">
        <v>1.8</v>
      </c>
      <c r="AN345" s="9" t="s">
        <v>309</v>
      </c>
      <c r="AO345" s="9">
        <v>400</v>
      </c>
      <c r="AP345" s="9">
        <v>50</v>
      </c>
      <c r="AQ345" s="9">
        <v>9.3000000000000007</v>
      </c>
      <c r="AR345" s="9">
        <v>10</v>
      </c>
      <c r="AS345" s="9">
        <v>2</v>
      </c>
      <c r="AT345" s="9">
        <v>0.3</v>
      </c>
      <c r="AU345" s="9">
        <v>0.1</v>
      </c>
      <c r="AV345" s="9">
        <v>9.1</v>
      </c>
      <c r="AW345" s="9">
        <v>20.2</v>
      </c>
      <c r="AX345" s="9">
        <v>2.2000000000000002</v>
      </c>
      <c r="AY345" s="9">
        <v>9.1</v>
      </c>
      <c r="AZ345" s="9">
        <v>1.9</v>
      </c>
      <c r="BA345" s="9">
        <v>0.4</v>
      </c>
      <c r="BB345" s="9">
        <v>1.7</v>
      </c>
      <c r="BC345" s="9">
        <v>0.3</v>
      </c>
      <c r="BD345" s="9">
        <v>1.6</v>
      </c>
      <c r="BE345" s="9">
        <v>0.4</v>
      </c>
      <c r="BF345" s="9">
        <v>1</v>
      </c>
      <c r="BG345" s="9">
        <v>0.2</v>
      </c>
      <c r="BH345" s="9">
        <v>1.2</v>
      </c>
      <c r="BI345" s="9">
        <v>0.2</v>
      </c>
      <c r="BJ345" s="9">
        <v>6</v>
      </c>
      <c r="BK345" s="9" t="s">
        <v>312</v>
      </c>
      <c r="BL345" s="9" t="s">
        <v>310</v>
      </c>
      <c r="BM345" s="9">
        <v>16000</v>
      </c>
      <c r="BN345" s="9">
        <v>70</v>
      </c>
      <c r="BO345" s="9">
        <v>275</v>
      </c>
      <c r="BP345" s="9">
        <v>0.8</v>
      </c>
      <c r="BQ345" s="9">
        <v>741</v>
      </c>
      <c r="BR345" s="9" t="s">
        <v>273</v>
      </c>
      <c r="BS345" s="9" t="s">
        <v>273</v>
      </c>
      <c r="BT345" s="9" t="s">
        <v>273</v>
      </c>
      <c r="BU345" s="9" t="s">
        <v>273</v>
      </c>
    </row>
    <row r="346" spans="1:73" x14ac:dyDescent="0.3">
      <c r="A346" s="15">
        <v>114</v>
      </c>
      <c r="B346" s="10">
        <v>687370</v>
      </c>
      <c r="C346" s="10">
        <v>847034</v>
      </c>
      <c r="D346" s="10">
        <v>356</v>
      </c>
      <c r="E346" s="8">
        <v>0.5</v>
      </c>
      <c r="F346" s="8" t="s">
        <v>427</v>
      </c>
      <c r="G346" s="9">
        <v>36.299999999999997</v>
      </c>
      <c r="H346" s="9">
        <v>77</v>
      </c>
      <c r="I346" s="9">
        <v>12</v>
      </c>
      <c r="J346" s="9">
        <v>21</v>
      </c>
      <c r="K346" s="9">
        <v>27</v>
      </c>
      <c r="L346" s="9" t="s">
        <v>308</v>
      </c>
      <c r="M346" s="9">
        <v>8000</v>
      </c>
      <c r="N346" s="9">
        <v>124</v>
      </c>
      <c r="O346" s="9">
        <v>77</v>
      </c>
      <c r="P346" s="9">
        <v>112</v>
      </c>
      <c r="Q346" s="9">
        <v>4</v>
      </c>
      <c r="R346" s="9" t="s">
        <v>308</v>
      </c>
      <c r="S346" s="9">
        <v>2</v>
      </c>
      <c r="T346" s="9">
        <v>1.2</v>
      </c>
      <c r="U346" s="9" t="s">
        <v>273</v>
      </c>
      <c r="V346" s="9">
        <v>6</v>
      </c>
      <c r="W346" s="9" t="s">
        <v>277</v>
      </c>
      <c r="X346" s="9" t="s">
        <v>275</v>
      </c>
      <c r="Y346" s="9" t="s">
        <v>273</v>
      </c>
      <c r="Z346" s="9">
        <v>2.7</v>
      </c>
      <c r="AA346" s="9">
        <v>1</v>
      </c>
      <c r="AB346" s="9">
        <v>109</v>
      </c>
      <c r="AC346" s="9">
        <v>70</v>
      </c>
      <c r="AD346" s="9">
        <v>22</v>
      </c>
      <c r="AE346" s="9">
        <v>190</v>
      </c>
      <c r="AF346" s="9">
        <v>4</v>
      </c>
      <c r="AG346" s="9">
        <v>8</v>
      </c>
      <c r="AH346" s="9">
        <v>1.1000000000000001</v>
      </c>
      <c r="AI346" s="9" t="s">
        <v>314</v>
      </c>
      <c r="AJ346" s="9">
        <v>0.5</v>
      </c>
      <c r="AK346" s="9" t="s">
        <v>274</v>
      </c>
      <c r="AL346" s="9" t="s">
        <v>309</v>
      </c>
      <c r="AM346" s="9">
        <v>1.5</v>
      </c>
      <c r="AN346" s="9" t="s">
        <v>309</v>
      </c>
      <c r="AO346" s="9">
        <v>600</v>
      </c>
      <c r="AP346" s="9">
        <v>70</v>
      </c>
      <c r="AQ346" s="9">
        <v>8.8000000000000007</v>
      </c>
      <c r="AR346" s="9">
        <v>15</v>
      </c>
      <c r="AS346" s="9">
        <v>3</v>
      </c>
      <c r="AT346" s="9">
        <v>0.4</v>
      </c>
      <c r="AU346" s="9">
        <v>0.2</v>
      </c>
      <c r="AV346" s="9">
        <v>9.8000000000000007</v>
      </c>
      <c r="AW346" s="9">
        <v>23.5</v>
      </c>
      <c r="AX346" s="9">
        <v>2.2000000000000002</v>
      </c>
      <c r="AY346" s="9">
        <v>9.4</v>
      </c>
      <c r="AZ346" s="9">
        <v>1.7</v>
      </c>
      <c r="BA346" s="9">
        <v>0.4</v>
      </c>
      <c r="BB346" s="9">
        <v>1.8</v>
      </c>
      <c r="BC346" s="9">
        <v>0.3</v>
      </c>
      <c r="BD346" s="9">
        <v>1.6</v>
      </c>
      <c r="BE346" s="9">
        <v>0.3</v>
      </c>
      <c r="BF346" s="9">
        <v>0.9</v>
      </c>
      <c r="BG346" s="9">
        <v>0.1</v>
      </c>
      <c r="BH346" s="9">
        <v>1.1000000000000001</v>
      </c>
      <c r="BI346" s="9">
        <v>0.2</v>
      </c>
      <c r="BJ346" s="9">
        <v>6</v>
      </c>
      <c r="BK346" s="9" t="s">
        <v>312</v>
      </c>
      <c r="BL346" s="9" t="s">
        <v>310</v>
      </c>
      <c r="BM346" s="9">
        <v>20000</v>
      </c>
      <c r="BN346" s="9">
        <v>81</v>
      </c>
      <c r="BO346" s="9">
        <v>390</v>
      </c>
      <c r="BP346" s="9">
        <v>0.8</v>
      </c>
      <c r="BQ346" s="9">
        <v>538</v>
      </c>
      <c r="BR346" s="9" t="s">
        <v>273</v>
      </c>
      <c r="BS346" s="9" t="s">
        <v>273</v>
      </c>
      <c r="BT346" s="9" t="s">
        <v>273</v>
      </c>
      <c r="BU346" s="9" t="s">
        <v>273</v>
      </c>
    </row>
    <row r="347" spans="1:73" x14ac:dyDescent="0.3">
      <c r="A347" s="15">
        <v>115</v>
      </c>
      <c r="B347" s="10">
        <v>687418</v>
      </c>
      <c r="C347" s="10">
        <v>847033</v>
      </c>
      <c r="D347" s="10">
        <v>356</v>
      </c>
      <c r="E347" s="8">
        <v>0.5</v>
      </c>
      <c r="F347" s="8" t="s">
        <v>428</v>
      </c>
      <c r="G347" s="9">
        <v>125</v>
      </c>
      <c r="H347" s="9">
        <v>12</v>
      </c>
      <c r="I347" s="9">
        <v>23</v>
      </c>
      <c r="J347" s="9">
        <v>100</v>
      </c>
      <c r="K347" s="9">
        <v>10</v>
      </c>
      <c r="L347" s="9">
        <v>18</v>
      </c>
      <c r="M347" s="9">
        <v>47000</v>
      </c>
      <c r="N347" s="9">
        <v>176</v>
      </c>
      <c r="O347" s="9">
        <v>24</v>
      </c>
      <c r="P347" s="9">
        <v>2340</v>
      </c>
      <c r="Q347" s="9">
        <v>15</v>
      </c>
      <c r="R347" s="9" t="s">
        <v>308</v>
      </c>
      <c r="S347" s="9">
        <v>5</v>
      </c>
      <c r="T347" s="9">
        <v>0.8</v>
      </c>
      <c r="U347" s="9" t="s">
        <v>273</v>
      </c>
      <c r="V347" s="9">
        <v>4</v>
      </c>
      <c r="W347" s="9">
        <v>0.01</v>
      </c>
      <c r="X347" s="9" t="s">
        <v>275</v>
      </c>
      <c r="Y347" s="9" t="s">
        <v>273</v>
      </c>
      <c r="Z347" s="9">
        <v>13.1</v>
      </c>
      <c r="AA347" s="9">
        <v>3.4</v>
      </c>
      <c r="AB347" s="9">
        <v>37</v>
      </c>
      <c r="AC347" s="9">
        <v>112</v>
      </c>
      <c r="AD347" s="9">
        <v>99</v>
      </c>
      <c r="AE347" s="9">
        <v>150</v>
      </c>
      <c r="AF347" s="9">
        <v>28</v>
      </c>
      <c r="AG347" s="9">
        <v>25</v>
      </c>
      <c r="AH347" s="9">
        <v>4.3</v>
      </c>
      <c r="AI347" s="9">
        <v>0.3</v>
      </c>
      <c r="AJ347" s="9">
        <v>0.3</v>
      </c>
      <c r="AK347" s="9">
        <v>0.1</v>
      </c>
      <c r="AL347" s="9">
        <v>1.7</v>
      </c>
      <c r="AM347" s="9">
        <v>3.7</v>
      </c>
      <c r="AN347" s="9" t="s">
        <v>309</v>
      </c>
      <c r="AO347" s="9">
        <v>3100</v>
      </c>
      <c r="AP347" s="9">
        <v>400</v>
      </c>
      <c r="AQ347" s="9">
        <v>42.1</v>
      </c>
      <c r="AR347" s="9">
        <v>53</v>
      </c>
      <c r="AS347" s="9">
        <v>13</v>
      </c>
      <c r="AT347" s="9">
        <v>1.5</v>
      </c>
      <c r="AU347" s="9">
        <v>0.8</v>
      </c>
      <c r="AV347" s="9">
        <v>82.4</v>
      </c>
      <c r="AW347" s="9">
        <v>153</v>
      </c>
      <c r="AX347" s="9">
        <v>18.100000000000001</v>
      </c>
      <c r="AY347" s="9">
        <v>69.599999999999994</v>
      </c>
      <c r="AZ347" s="9">
        <v>13.5</v>
      </c>
      <c r="BA347" s="9">
        <v>2.4</v>
      </c>
      <c r="BB347" s="9">
        <v>11.1</v>
      </c>
      <c r="BC347" s="9">
        <v>1.9</v>
      </c>
      <c r="BD347" s="9">
        <v>10.3</v>
      </c>
      <c r="BE347" s="9">
        <v>1.9</v>
      </c>
      <c r="BF347" s="9">
        <v>5.7</v>
      </c>
      <c r="BG347" s="9">
        <v>0.8</v>
      </c>
      <c r="BH347" s="9">
        <v>5.4</v>
      </c>
      <c r="BI347" s="9">
        <v>0.8</v>
      </c>
      <c r="BJ347" s="9">
        <v>28</v>
      </c>
      <c r="BK347" s="9">
        <v>6</v>
      </c>
      <c r="BL347" s="9" t="s">
        <v>310</v>
      </c>
      <c r="BM347" s="9">
        <v>1700</v>
      </c>
      <c r="BN347" s="9">
        <v>253</v>
      </c>
      <c r="BO347" s="9">
        <v>90</v>
      </c>
      <c r="BP347" s="9">
        <v>1.8</v>
      </c>
      <c r="BQ347" s="9">
        <v>691</v>
      </c>
      <c r="BR347" s="9" t="s">
        <v>273</v>
      </c>
      <c r="BS347" s="9" t="s">
        <v>273</v>
      </c>
      <c r="BT347" s="9" t="s">
        <v>273</v>
      </c>
      <c r="BU347" s="9" t="s">
        <v>273</v>
      </c>
    </row>
    <row r="348" spans="1:73" x14ac:dyDescent="0.3">
      <c r="A348" s="15">
        <v>116</v>
      </c>
      <c r="B348" s="10">
        <v>687467</v>
      </c>
      <c r="C348" s="10">
        <v>847034</v>
      </c>
      <c r="D348" s="10">
        <v>358</v>
      </c>
      <c r="E348" s="8">
        <v>0.5</v>
      </c>
      <c r="F348" s="8" t="s">
        <v>429</v>
      </c>
      <c r="G348" s="9">
        <v>211</v>
      </c>
      <c r="H348" s="9">
        <v>60</v>
      </c>
      <c r="I348" s="9">
        <v>76</v>
      </c>
      <c r="J348" s="9">
        <v>21</v>
      </c>
      <c r="K348" s="9">
        <v>31</v>
      </c>
      <c r="L348" s="9" t="s">
        <v>308</v>
      </c>
      <c r="M348" s="9">
        <v>6000</v>
      </c>
      <c r="N348" s="9">
        <v>136</v>
      </c>
      <c r="O348" s="9">
        <v>192</v>
      </c>
      <c r="P348" s="9">
        <v>276</v>
      </c>
      <c r="Q348" s="9">
        <v>14</v>
      </c>
      <c r="R348" s="9" t="s">
        <v>308</v>
      </c>
      <c r="S348" s="9">
        <v>3</v>
      </c>
      <c r="T348" s="9">
        <v>0.5</v>
      </c>
      <c r="U348" s="9" t="s">
        <v>273</v>
      </c>
      <c r="V348" s="9">
        <v>2</v>
      </c>
      <c r="W348" s="9">
        <v>0.01</v>
      </c>
      <c r="X348" s="9">
        <v>0.06</v>
      </c>
      <c r="Y348" s="9" t="s">
        <v>273</v>
      </c>
      <c r="Z348" s="9">
        <v>19.3</v>
      </c>
      <c r="AA348" s="9">
        <v>3.5</v>
      </c>
      <c r="AB348" s="9">
        <v>72</v>
      </c>
      <c r="AC348" s="9">
        <v>130</v>
      </c>
      <c r="AD348" s="9">
        <v>53</v>
      </c>
      <c r="AE348" s="9">
        <v>130</v>
      </c>
      <c r="AF348" s="9">
        <v>24</v>
      </c>
      <c r="AG348" s="9">
        <v>39</v>
      </c>
      <c r="AH348" s="9">
        <v>5.0999999999999996</v>
      </c>
      <c r="AI348" s="9">
        <v>0.4</v>
      </c>
      <c r="AJ348" s="9">
        <v>0.5</v>
      </c>
      <c r="AK348" s="9">
        <v>0.2</v>
      </c>
      <c r="AL348" s="9">
        <v>2.5</v>
      </c>
      <c r="AM348" s="9">
        <v>1.5</v>
      </c>
      <c r="AN348" s="9" t="s">
        <v>309</v>
      </c>
      <c r="AO348" s="9">
        <v>4400</v>
      </c>
      <c r="AP348" s="9">
        <v>270</v>
      </c>
      <c r="AQ348" s="9">
        <v>32.5</v>
      </c>
      <c r="AR348" s="9">
        <v>77</v>
      </c>
      <c r="AS348" s="9">
        <v>19</v>
      </c>
      <c r="AT348" s="9">
        <v>2.2999999999999998</v>
      </c>
      <c r="AU348" s="9">
        <v>1.2</v>
      </c>
      <c r="AV348" s="9">
        <v>74.8</v>
      </c>
      <c r="AW348" s="9">
        <v>143</v>
      </c>
      <c r="AX348" s="9">
        <v>14.4</v>
      </c>
      <c r="AY348" s="9">
        <v>52.6</v>
      </c>
      <c r="AZ348" s="9">
        <v>10.1</v>
      </c>
      <c r="BA348" s="9">
        <v>1.9</v>
      </c>
      <c r="BB348" s="9">
        <v>8.1</v>
      </c>
      <c r="BC348" s="9">
        <v>1.3</v>
      </c>
      <c r="BD348" s="9">
        <v>7.1</v>
      </c>
      <c r="BE348" s="9">
        <v>1.4</v>
      </c>
      <c r="BF348" s="9">
        <v>4.2</v>
      </c>
      <c r="BG348" s="9">
        <v>0.6</v>
      </c>
      <c r="BH348" s="9">
        <v>4</v>
      </c>
      <c r="BI348" s="9">
        <v>0.6</v>
      </c>
      <c r="BJ348" s="9">
        <v>30</v>
      </c>
      <c r="BK348" s="9">
        <v>3</v>
      </c>
      <c r="BL348" s="9" t="s">
        <v>310</v>
      </c>
      <c r="BM348" s="9">
        <v>9330</v>
      </c>
      <c r="BN348" s="9">
        <v>101</v>
      </c>
      <c r="BO348" s="9">
        <v>357</v>
      </c>
      <c r="BP348" s="9">
        <v>3.1</v>
      </c>
      <c r="BQ348" s="9">
        <v>953</v>
      </c>
      <c r="BR348" s="9" t="s">
        <v>273</v>
      </c>
      <c r="BS348" s="9" t="s">
        <v>273</v>
      </c>
      <c r="BT348" s="9" t="s">
        <v>273</v>
      </c>
      <c r="BU348" s="9" t="s">
        <v>273</v>
      </c>
    </row>
    <row r="349" spans="1:73" x14ac:dyDescent="0.3">
      <c r="A349" s="15">
        <v>117</v>
      </c>
      <c r="B349" s="10">
        <v>686491</v>
      </c>
      <c r="C349" s="10">
        <v>847228</v>
      </c>
      <c r="D349" s="10">
        <v>371</v>
      </c>
      <c r="E349" s="8">
        <v>0.5</v>
      </c>
      <c r="F349" s="8" t="s">
        <v>430</v>
      </c>
      <c r="G349" s="9">
        <v>7.1</v>
      </c>
      <c r="H349" s="9">
        <v>108</v>
      </c>
      <c r="I349" s="9">
        <v>5</v>
      </c>
      <c r="J349" s="9">
        <v>20</v>
      </c>
      <c r="K349" s="9">
        <v>37</v>
      </c>
      <c r="L349" s="9" t="s">
        <v>308</v>
      </c>
      <c r="M349" s="9">
        <v>7000</v>
      </c>
      <c r="N349" s="9">
        <v>236</v>
      </c>
      <c r="O349" s="9">
        <v>175</v>
      </c>
      <c r="P349" s="9">
        <v>328</v>
      </c>
      <c r="Q349" s="9">
        <v>2</v>
      </c>
      <c r="R349" s="9" t="s">
        <v>308</v>
      </c>
      <c r="S349" s="9">
        <v>4</v>
      </c>
      <c r="T349" s="9">
        <v>0.9</v>
      </c>
      <c r="U349" s="9" t="s">
        <v>273</v>
      </c>
      <c r="V349" s="9" t="s">
        <v>273</v>
      </c>
      <c r="W349" s="9" t="s">
        <v>277</v>
      </c>
      <c r="X349" s="9">
        <v>7.0000000000000007E-2</v>
      </c>
      <c r="Y349" s="9" t="s">
        <v>273</v>
      </c>
      <c r="Z349" s="9">
        <v>0.4</v>
      </c>
      <c r="AA349" s="9">
        <v>0.4</v>
      </c>
      <c r="AB349" s="9">
        <v>1070</v>
      </c>
      <c r="AC349" s="9">
        <v>59</v>
      </c>
      <c r="AD349" s="9">
        <v>16</v>
      </c>
      <c r="AE349" s="9">
        <v>90</v>
      </c>
      <c r="AF349" s="9">
        <v>2</v>
      </c>
      <c r="AG349" s="9">
        <v>3</v>
      </c>
      <c r="AH349" s="9">
        <v>0.5</v>
      </c>
      <c r="AI349" s="9" t="s">
        <v>314</v>
      </c>
      <c r="AJ349" s="9">
        <v>1.1000000000000001</v>
      </c>
      <c r="AK349" s="9" t="s">
        <v>274</v>
      </c>
      <c r="AL349" s="9" t="s">
        <v>309</v>
      </c>
      <c r="AM349" s="9">
        <v>3.8</v>
      </c>
      <c r="AN349" s="9" t="s">
        <v>309</v>
      </c>
      <c r="AO349" s="9">
        <v>100</v>
      </c>
      <c r="AP349" s="9">
        <v>30</v>
      </c>
      <c r="AQ349" s="9">
        <v>5.4</v>
      </c>
      <c r="AR349" s="9">
        <v>2</v>
      </c>
      <c r="AS349" s="9" t="s">
        <v>273</v>
      </c>
      <c r="AT349" s="9" t="s">
        <v>274</v>
      </c>
      <c r="AU349" s="9" t="s">
        <v>274</v>
      </c>
      <c r="AV349" s="9">
        <v>5.0999999999999996</v>
      </c>
      <c r="AW349" s="9">
        <v>11.6</v>
      </c>
      <c r="AX349" s="9">
        <v>1.3</v>
      </c>
      <c r="AY349" s="9">
        <v>5.3</v>
      </c>
      <c r="AZ349" s="9">
        <v>1.1000000000000001</v>
      </c>
      <c r="BA349" s="9">
        <v>0.4</v>
      </c>
      <c r="BB349" s="9">
        <v>1</v>
      </c>
      <c r="BC349" s="9">
        <v>0.1</v>
      </c>
      <c r="BD349" s="9">
        <v>0.9</v>
      </c>
      <c r="BE349" s="9">
        <v>0.2</v>
      </c>
      <c r="BF349" s="9">
        <v>0.6</v>
      </c>
      <c r="BG349" s="9" t="s">
        <v>274</v>
      </c>
      <c r="BH349" s="9">
        <v>0.7</v>
      </c>
      <c r="BI349" s="9" t="s">
        <v>274</v>
      </c>
      <c r="BJ349" s="9">
        <v>3</v>
      </c>
      <c r="BK349" s="9" t="s">
        <v>312</v>
      </c>
      <c r="BL349" s="9" t="s">
        <v>310</v>
      </c>
      <c r="BM349" s="9">
        <v>67900</v>
      </c>
      <c r="BN349" s="9">
        <v>90</v>
      </c>
      <c r="BO349" s="9">
        <v>582</v>
      </c>
      <c r="BP349" s="9">
        <v>0.7</v>
      </c>
      <c r="BQ349" s="9">
        <v>1300</v>
      </c>
      <c r="BR349" s="9" t="s">
        <v>273</v>
      </c>
      <c r="BS349" s="9" t="s">
        <v>273</v>
      </c>
      <c r="BT349" s="9" t="s">
        <v>273</v>
      </c>
      <c r="BU349" s="9" t="s">
        <v>273</v>
      </c>
    </row>
    <row r="350" spans="1:73" x14ac:dyDescent="0.3">
      <c r="A350" s="15">
        <v>118</v>
      </c>
      <c r="B350" s="10">
        <v>686539</v>
      </c>
      <c r="C350" s="10">
        <v>847229</v>
      </c>
      <c r="D350" s="10">
        <v>372</v>
      </c>
      <c r="E350" s="8">
        <v>0.5</v>
      </c>
      <c r="F350" s="8" t="s">
        <v>431</v>
      </c>
      <c r="G350" s="9">
        <v>1.3</v>
      </c>
      <c r="H350" s="9">
        <v>78</v>
      </c>
      <c r="I350" s="9" t="s">
        <v>273</v>
      </c>
      <c r="J350" s="9">
        <v>18</v>
      </c>
      <c r="K350" s="9">
        <v>22</v>
      </c>
      <c r="L350" s="9" t="s">
        <v>308</v>
      </c>
      <c r="M350" s="9">
        <v>8000</v>
      </c>
      <c r="N350" s="9">
        <v>143</v>
      </c>
      <c r="O350" s="9">
        <v>111</v>
      </c>
      <c r="P350" s="9">
        <v>227</v>
      </c>
      <c r="Q350" s="9" t="s">
        <v>273</v>
      </c>
      <c r="R350" s="9" t="s">
        <v>308</v>
      </c>
      <c r="S350" s="9">
        <v>2</v>
      </c>
      <c r="T350" s="9">
        <v>0.7</v>
      </c>
      <c r="U350" s="9" t="s">
        <v>273</v>
      </c>
      <c r="V350" s="9" t="s">
        <v>273</v>
      </c>
      <c r="W350" s="9" t="s">
        <v>277</v>
      </c>
      <c r="X350" s="9">
        <v>0.05</v>
      </c>
      <c r="Y350" s="9" t="s">
        <v>273</v>
      </c>
      <c r="Z350" s="9" t="s">
        <v>274</v>
      </c>
      <c r="AA350" s="9">
        <v>0.4</v>
      </c>
      <c r="AB350" s="9">
        <v>1020</v>
      </c>
      <c r="AC350" s="9">
        <v>39</v>
      </c>
      <c r="AD350" s="9">
        <v>8</v>
      </c>
      <c r="AE350" s="9">
        <v>70</v>
      </c>
      <c r="AF350" s="9">
        <v>1</v>
      </c>
      <c r="AG350" s="9">
        <v>1</v>
      </c>
      <c r="AH350" s="9" t="s">
        <v>279</v>
      </c>
      <c r="AI350" s="9" t="s">
        <v>314</v>
      </c>
      <c r="AJ350" s="9">
        <v>0.5</v>
      </c>
      <c r="AK350" s="9" t="s">
        <v>274</v>
      </c>
      <c r="AL350" s="9" t="s">
        <v>309</v>
      </c>
      <c r="AM350" s="9">
        <v>2.9</v>
      </c>
      <c r="AN350" s="9" t="s">
        <v>309</v>
      </c>
      <c r="AO350" s="9" t="s">
        <v>310</v>
      </c>
      <c r="AP350" s="9">
        <v>20</v>
      </c>
      <c r="AQ350" s="9">
        <v>1.8</v>
      </c>
      <c r="AR350" s="9" t="s">
        <v>273</v>
      </c>
      <c r="AS350" s="9" t="s">
        <v>273</v>
      </c>
      <c r="AT350" s="9" t="s">
        <v>274</v>
      </c>
      <c r="AU350" s="9" t="s">
        <v>274</v>
      </c>
      <c r="AV350" s="9">
        <v>1.5</v>
      </c>
      <c r="AW350" s="9">
        <v>3.3</v>
      </c>
      <c r="AX350" s="9">
        <v>0.4</v>
      </c>
      <c r="AY350" s="9">
        <v>1.6</v>
      </c>
      <c r="AZ350" s="9">
        <v>0.3</v>
      </c>
      <c r="BA350" s="9">
        <v>0.2</v>
      </c>
      <c r="BB350" s="9">
        <v>0.3</v>
      </c>
      <c r="BC350" s="9" t="s">
        <v>274</v>
      </c>
      <c r="BD350" s="9">
        <v>0.3</v>
      </c>
      <c r="BE350" s="9" t="s">
        <v>274</v>
      </c>
      <c r="BF350" s="9">
        <v>0.2</v>
      </c>
      <c r="BG350" s="9" t="s">
        <v>274</v>
      </c>
      <c r="BH350" s="9">
        <v>0.2</v>
      </c>
      <c r="BI350" s="9" t="s">
        <v>274</v>
      </c>
      <c r="BJ350" s="9" t="s">
        <v>312</v>
      </c>
      <c r="BK350" s="9" t="s">
        <v>312</v>
      </c>
      <c r="BL350" s="9" t="s">
        <v>310</v>
      </c>
      <c r="BM350" s="9">
        <v>48200</v>
      </c>
      <c r="BN350" s="9">
        <v>64</v>
      </c>
      <c r="BO350" s="9">
        <v>447</v>
      </c>
      <c r="BP350" s="9">
        <v>0.6</v>
      </c>
      <c r="BQ350" s="9">
        <v>1000</v>
      </c>
      <c r="BR350" s="9" t="s">
        <v>273</v>
      </c>
      <c r="BS350" s="9" t="s">
        <v>273</v>
      </c>
      <c r="BT350" s="9" t="s">
        <v>273</v>
      </c>
      <c r="BU350" s="9" t="s">
        <v>273</v>
      </c>
    </row>
    <row r="351" spans="1:73" x14ac:dyDescent="0.3">
      <c r="A351" s="15">
        <v>119</v>
      </c>
      <c r="B351" s="10">
        <v>686588</v>
      </c>
      <c r="C351" s="10">
        <v>847228</v>
      </c>
      <c r="D351" s="10">
        <v>375</v>
      </c>
      <c r="E351" s="8">
        <v>0.5</v>
      </c>
      <c r="F351" s="8" t="s">
        <v>432</v>
      </c>
      <c r="G351" s="9">
        <v>5</v>
      </c>
      <c r="H351" s="9">
        <v>78</v>
      </c>
      <c r="I351" s="9">
        <v>3</v>
      </c>
      <c r="J351" s="9">
        <v>6</v>
      </c>
      <c r="K351" s="9">
        <v>28</v>
      </c>
      <c r="L351" s="9" t="s">
        <v>308</v>
      </c>
      <c r="M351" s="9">
        <v>5000</v>
      </c>
      <c r="N351" s="9">
        <v>288</v>
      </c>
      <c r="O351" s="9">
        <v>213</v>
      </c>
      <c r="P351" s="9">
        <v>201</v>
      </c>
      <c r="Q351" s="9" t="s">
        <v>273</v>
      </c>
      <c r="R351" s="9">
        <v>6</v>
      </c>
      <c r="S351" s="9">
        <v>3</v>
      </c>
      <c r="T351" s="9">
        <v>1.4</v>
      </c>
      <c r="U351" s="9" t="s">
        <v>273</v>
      </c>
      <c r="V351" s="9" t="s">
        <v>273</v>
      </c>
      <c r="W351" s="9" t="s">
        <v>277</v>
      </c>
      <c r="X351" s="9" t="s">
        <v>275</v>
      </c>
      <c r="Y351" s="9" t="s">
        <v>273</v>
      </c>
      <c r="Z351" s="9">
        <v>0.2</v>
      </c>
      <c r="AA351" s="9">
        <v>0.6</v>
      </c>
      <c r="AB351" s="9">
        <v>1400</v>
      </c>
      <c r="AC351" s="9">
        <v>58</v>
      </c>
      <c r="AD351" s="9">
        <v>16</v>
      </c>
      <c r="AE351" s="9">
        <v>100</v>
      </c>
      <c r="AF351" s="9">
        <v>2</v>
      </c>
      <c r="AG351" s="9">
        <v>3</v>
      </c>
      <c r="AH351" s="9" t="s">
        <v>279</v>
      </c>
      <c r="AI351" s="9" t="s">
        <v>314</v>
      </c>
      <c r="AJ351" s="9">
        <v>0.8</v>
      </c>
      <c r="AK351" s="9" t="s">
        <v>274</v>
      </c>
      <c r="AL351" s="9" t="s">
        <v>309</v>
      </c>
      <c r="AM351" s="9">
        <v>3.4</v>
      </c>
      <c r="AN351" s="9" t="s">
        <v>309</v>
      </c>
      <c r="AO351" s="9" t="s">
        <v>310</v>
      </c>
      <c r="AP351" s="9" t="s">
        <v>311</v>
      </c>
      <c r="AQ351" s="9">
        <v>2.7</v>
      </c>
      <c r="AR351" s="9">
        <v>2</v>
      </c>
      <c r="AS351" s="9" t="s">
        <v>273</v>
      </c>
      <c r="AT351" s="9" t="s">
        <v>274</v>
      </c>
      <c r="AU351" s="9" t="s">
        <v>274</v>
      </c>
      <c r="AV351" s="9">
        <v>2.5</v>
      </c>
      <c r="AW351" s="9">
        <v>6.7</v>
      </c>
      <c r="AX351" s="9">
        <v>0.6</v>
      </c>
      <c r="AY351" s="9">
        <v>2.6</v>
      </c>
      <c r="AZ351" s="9">
        <v>0.4</v>
      </c>
      <c r="BA351" s="9">
        <v>0.2</v>
      </c>
      <c r="BB351" s="9">
        <v>0.4</v>
      </c>
      <c r="BC351" s="9" t="s">
        <v>274</v>
      </c>
      <c r="BD351" s="9">
        <v>0.4</v>
      </c>
      <c r="BE351" s="9" t="s">
        <v>274</v>
      </c>
      <c r="BF351" s="9">
        <v>0.3</v>
      </c>
      <c r="BG351" s="9" t="s">
        <v>274</v>
      </c>
      <c r="BH351" s="9">
        <v>0.3</v>
      </c>
      <c r="BI351" s="9" t="s">
        <v>274</v>
      </c>
      <c r="BJ351" s="9">
        <v>3</v>
      </c>
      <c r="BK351" s="9" t="s">
        <v>312</v>
      </c>
      <c r="BL351" s="9" t="s">
        <v>310</v>
      </c>
      <c r="BM351" s="9">
        <v>68500</v>
      </c>
      <c r="BN351" s="9">
        <v>71</v>
      </c>
      <c r="BO351" s="9">
        <v>467</v>
      </c>
      <c r="BP351" s="9">
        <v>0.9</v>
      </c>
      <c r="BQ351" s="9">
        <v>1300</v>
      </c>
      <c r="BR351" s="9" t="s">
        <v>273</v>
      </c>
      <c r="BS351" s="9" t="s">
        <v>273</v>
      </c>
      <c r="BT351" s="9" t="s">
        <v>273</v>
      </c>
      <c r="BU351" s="9" t="s">
        <v>273</v>
      </c>
    </row>
    <row r="352" spans="1:73" x14ac:dyDescent="0.3">
      <c r="A352" s="15">
        <v>120</v>
      </c>
      <c r="B352" s="10">
        <v>686636</v>
      </c>
      <c r="C352" s="10">
        <v>847229</v>
      </c>
      <c r="D352" s="10">
        <v>375</v>
      </c>
      <c r="E352" s="8">
        <v>0.5</v>
      </c>
      <c r="F352" s="8" t="s">
        <v>433</v>
      </c>
      <c r="G352" s="9">
        <v>9.9</v>
      </c>
      <c r="H352" s="9">
        <v>133</v>
      </c>
      <c r="I352" s="9">
        <v>6</v>
      </c>
      <c r="J352" s="9">
        <v>9</v>
      </c>
      <c r="K352" s="9">
        <v>25</v>
      </c>
      <c r="L352" s="9" t="s">
        <v>308</v>
      </c>
      <c r="M352" s="9">
        <v>8000</v>
      </c>
      <c r="N352" s="9">
        <v>240</v>
      </c>
      <c r="O352" s="9">
        <v>179</v>
      </c>
      <c r="P352" s="9">
        <v>169</v>
      </c>
      <c r="Q352" s="9">
        <v>2</v>
      </c>
      <c r="R352" s="9" t="s">
        <v>308</v>
      </c>
      <c r="S352" s="9">
        <v>5</v>
      </c>
      <c r="T352" s="9">
        <v>3</v>
      </c>
      <c r="U352" s="9" t="s">
        <v>273</v>
      </c>
      <c r="V352" s="9" t="s">
        <v>273</v>
      </c>
      <c r="W352" s="9" t="s">
        <v>277</v>
      </c>
      <c r="X352" s="9" t="s">
        <v>275</v>
      </c>
      <c r="Y352" s="9" t="s">
        <v>273</v>
      </c>
      <c r="Z352" s="9">
        <v>0.6</v>
      </c>
      <c r="AA352" s="9">
        <v>1.3</v>
      </c>
      <c r="AB352" s="9">
        <v>1360</v>
      </c>
      <c r="AC352" s="9">
        <v>125</v>
      </c>
      <c r="AD352" s="9">
        <v>21</v>
      </c>
      <c r="AE352" s="9">
        <v>110</v>
      </c>
      <c r="AF352" s="9">
        <v>5</v>
      </c>
      <c r="AG352" s="9">
        <v>5</v>
      </c>
      <c r="AH352" s="9" t="s">
        <v>279</v>
      </c>
      <c r="AI352" s="9" t="s">
        <v>314</v>
      </c>
      <c r="AJ352" s="9">
        <v>1.2</v>
      </c>
      <c r="AK352" s="9" t="s">
        <v>274</v>
      </c>
      <c r="AL352" s="9" t="s">
        <v>309</v>
      </c>
      <c r="AM352" s="9">
        <v>2.8</v>
      </c>
      <c r="AN352" s="9" t="s">
        <v>309</v>
      </c>
      <c r="AO352" s="9">
        <v>200</v>
      </c>
      <c r="AP352" s="9">
        <v>30</v>
      </c>
      <c r="AQ352" s="9">
        <v>5.5</v>
      </c>
      <c r="AR352" s="9">
        <v>5</v>
      </c>
      <c r="AS352" s="9" t="s">
        <v>273</v>
      </c>
      <c r="AT352" s="9">
        <v>0.1</v>
      </c>
      <c r="AU352" s="9" t="s">
        <v>274</v>
      </c>
      <c r="AV352" s="9">
        <v>7.1</v>
      </c>
      <c r="AW352" s="9">
        <v>27.8</v>
      </c>
      <c r="AX352" s="9">
        <v>1.7</v>
      </c>
      <c r="AY352" s="9">
        <v>7.1</v>
      </c>
      <c r="AZ352" s="9">
        <v>1.4</v>
      </c>
      <c r="BA352" s="9">
        <v>0.4</v>
      </c>
      <c r="BB352" s="9">
        <v>1.2</v>
      </c>
      <c r="BC352" s="9">
        <v>0.2</v>
      </c>
      <c r="BD352" s="9">
        <v>1</v>
      </c>
      <c r="BE352" s="9">
        <v>0.2</v>
      </c>
      <c r="BF352" s="9">
        <v>0.6</v>
      </c>
      <c r="BG352" s="9" t="s">
        <v>274</v>
      </c>
      <c r="BH352" s="9">
        <v>0.7</v>
      </c>
      <c r="BI352" s="9" t="s">
        <v>274</v>
      </c>
      <c r="BJ352" s="9">
        <v>3</v>
      </c>
      <c r="BK352" s="9" t="s">
        <v>312</v>
      </c>
      <c r="BL352" s="9" t="s">
        <v>310</v>
      </c>
      <c r="BM352" s="9">
        <v>108000</v>
      </c>
      <c r="BN352" s="9">
        <v>91</v>
      </c>
      <c r="BO352" s="9">
        <v>760</v>
      </c>
      <c r="BP352" s="9">
        <v>0.6</v>
      </c>
      <c r="BQ352" s="9">
        <v>1210</v>
      </c>
      <c r="BR352" s="9" t="s">
        <v>273</v>
      </c>
      <c r="BS352" s="9" t="s">
        <v>273</v>
      </c>
      <c r="BT352" s="9" t="s">
        <v>273</v>
      </c>
      <c r="BU352" s="9" t="s">
        <v>273</v>
      </c>
    </row>
    <row r="353" spans="1:73" x14ac:dyDescent="0.3">
      <c r="A353" s="15">
        <v>121</v>
      </c>
      <c r="B353" s="10">
        <v>686685</v>
      </c>
      <c r="C353" s="10">
        <v>847229</v>
      </c>
      <c r="D353" s="10">
        <v>375</v>
      </c>
      <c r="E353" s="8">
        <v>0.5</v>
      </c>
      <c r="F353" s="8" t="s">
        <v>434</v>
      </c>
      <c r="G353" s="9">
        <v>4.0999999999999996</v>
      </c>
      <c r="H353" s="9">
        <v>31</v>
      </c>
      <c r="I353" s="9">
        <v>2</v>
      </c>
      <c r="J353" s="9" t="s">
        <v>308</v>
      </c>
      <c r="K353" s="9">
        <v>17</v>
      </c>
      <c r="L353" s="9" t="s">
        <v>308</v>
      </c>
      <c r="M353" s="9">
        <v>2000</v>
      </c>
      <c r="N353" s="9">
        <v>128</v>
      </c>
      <c r="O353" s="9">
        <v>92</v>
      </c>
      <c r="P353" s="9">
        <v>40</v>
      </c>
      <c r="Q353" s="9">
        <v>1</v>
      </c>
      <c r="R353" s="9" t="s">
        <v>308</v>
      </c>
      <c r="S353" s="9">
        <v>2</v>
      </c>
      <c r="T353" s="9">
        <v>0.6</v>
      </c>
      <c r="U353" s="9" t="s">
        <v>273</v>
      </c>
      <c r="V353" s="9" t="s">
        <v>273</v>
      </c>
      <c r="W353" s="9" t="s">
        <v>277</v>
      </c>
      <c r="X353" s="9" t="s">
        <v>275</v>
      </c>
      <c r="Y353" s="9" t="s">
        <v>273</v>
      </c>
      <c r="Z353" s="9">
        <v>0.1</v>
      </c>
      <c r="AA353" s="9">
        <v>0.3</v>
      </c>
      <c r="AB353" s="9">
        <v>1020</v>
      </c>
      <c r="AC353" s="9">
        <v>153</v>
      </c>
      <c r="AD353" s="9">
        <v>21</v>
      </c>
      <c r="AE353" s="9">
        <v>30</v>
      </c>
      <c r="AF353" s="9">
        <v>4</v>
      </c>
      <c r="AG353" s="9">
        <v>2</v>
      </c>
      <c r="AH353" s="9">
        <v>0.6</v>
      </c>
      <c r="AI353" s="9" t="s">
        <v>314</v>
      </c>
      <c r="AJ353" s="9">
        <v>0.8</v>
      </c>
      <c r="AK353" s="9" t="s">
        <v>274</v>
      </c>
      <c r="AL353" s="9" t="s">
        <v>309</v>
      </c>
      <c r="AM353" s="9">
        <v>1.9</v>
      </c>
      <c r="AN353" s="9" t="s">
        <v>309</v>
      </c>
      <c r="AO353" s="9" t="s">
        <v>310</v>
      </c>
      <c r="AP353" s="9">
        <v>30</v>
      </c>
      <c r="AQ353" s="9">
        <v>4.9000000000000004</v>
      </c>
      <c r="AR353" s="9">
        <v>1</v>
      </c>
      <c r="AS353" s="9" t="s">
        <v>273</v>
      </c>
      <c r="AT353" s="9" t="s">
        <v>274</v>
      </c>
      <c r="AU353" s="9" t="s">
        <v>274</v>
      </c>
      <c r="AV353" s="9">
        <v>8.8000000000000007</v>
      </c>
      <c r="AW353" s="9">
        <v>13.4</v>
      </c>
      <c r="AX353" s="9">
        <v>1.7</v>
      </c>
      <c r="AY353" s="9">
        <v>7</v>
      </c>
      <c r="AZ353" s="9">
        <v>1.2</v>
      </c>
      <c r="BA353" s="9">
        <v>0.3</v>
      </c>
      <c r="BB353" s="9">
        <v>1</v>
      </c>
      <c r="BC353" s="9">
        <v>0.1</v>
      </c>
      <c r="BD353" s="9">
        <v>0.8</v>
      </c>
      <c r="BE353" s="9">
        <v>0.2</v>
      </c>
      <c r="BF353" s="9">
        <v>0.5</v>
      </c>
      <c r="BG353" s="9" t="s">
        <v>274</v>
      </c>
      <c r="BH353" s="9">
        <v>0.5</v>
      </c>
      <c r="BI353" s="9" t="s">
        <v>274</v>
      </c>
      <c r="BJ353" s="9">
        <v>4</v>
      </c>
      <c r="BK353" s="9" t="s">
        <v>312</v>
      </c>
      <c r="BL353" s="9" t="s">
        <v>310</v>
      </c>
      <c r="BM353" s="9">
        <v>62000</v>
      </c>
      <c r="BN353" s="9">
        <v>80</v>
      </c>
      <c r="BO353" s="9">
        <v>215</v>
      </c>
      <c r="BP353" s="9">
        <v>0.7</v>
      </c>
      <c r="BQ353" s="9">
        <v>782</v>
      </c>
      <c r="BR353" s="9" t="s">
        <v>273</v>
      </c>
      <c r="BS353" s="9" t="s">
        <v>273</v>
      </c>
      <c r="BT353" s="9" t="s">
        <v>273</v>
      </c>
      <c r="BU353" s="9" t="s">
        <v>273</v>
      </c>
    </row>
    <row r="354" spans="1:73" x14ac:dyDescent="0.3">
      <c r="A354" s="15">
        <v>122</v>
      </c>
      <c r="B354" s="10">
        <v>686735</v>
      </c>
      <c r="C354" s="10">
        <v>847229</v>
      </c>
      <c r="D354" s="10">
        <v>379</v>
      </c>
      <c r="E354" s="8">
        <v>0.5</v>
      </c>
      <c r="F354" s="8" t="s">
        <v>435</v>
      </c>
      <c r="G354" s="9">
        <v>29</v>
      </c>
      <c r="H354" s="9">
        <v>79</v>
      </c>
      <c r="I354" s="9">
        <v>15</v>
      </c>
      <c r="J354" s="9">
        <v>6</v>
      </c>
      <c r="K354" s="9">
        <v>26</v>
      </c>
      <c r="L354" s="9" t="s">
        <v>308</v>
      </c>
      <c r="M354" s="9">
        <v>3000</v>
      </c>
      <c r="N354" s="9">
        <v>238</v>
      </c>
      <c r="O354" s="9">
        <v>107</v>
      </c>
      <c r="P354" s="9">
        <v>110</v>
      </c>
      <c r="Q354" s="9">
        <v>8</v>
      </c>
      <c r="R354" s="9" t="s">
        <v>308</v>
      </c>
      <c r="S354" s="9">
        <v>3</v>
      </c>
      <c r="T354" s="9">
        <v>2.9</v>
      </c>
      <c r="U354" s="9" t="s">
        <v>273</v>
      </c>
      <c r="V354" s="9" t="s">
        <v>273</v>
      </c>
      <c r="W354" s="9" t="s">
        <v>277</v>
      </c>
      <c r="X354" s="9" t="s">
        <v>275</v>
      </c>
      <c r="Y354" s="9" t="s">
        <v>273</v>
      </c>
      <c r="Z354" s="9">
        <v>1.8</v>
      </c>
      <c r="AA354" s="9">
        <v>0.5</v>
      </c>
      <c r="AB354" s="9">
        <v>452</v>
      </c>
      <c r="AC354" s="9">
        <v>59</v>
      </c>
      <c r="AD354" s="9">
        <v>32</v>
      </c>
      <c r="AE354" s="9">
        <v>70</v>
      </c>
      <c r="AF354" s="9">
        <v>5</v>
      </c>
      <c r="AG354" s="9">
        <v>7</v>
      </c>
      <c r="AH354" s="9">
        <v>1.1000000000000001</v>
      </c>
      <c r="AI354" s="9" t="s">
        <v>314</v>
      </c>
      <c r="AJ354" s="9">
        <v>0.6</v>
      </c>
      <c r="AK354" s="9" t="s">
        <v>274</v>
      </c>
      <c r="AL354" s="9" t="s">
        <v>309</v>
      </c>
      <c r="AM354" s="9">
        <v>1</v>
      </c>
      <c r="AN354" s="9" t="s">
        <v>309</v>
      </c>
      <c r="AO354" s="9">
        <v>500</v>
      </c>
      <c r="AP354" s="9">
        <v>50</v>
      </c>
      <c r="AQ354" s="9">
        <v>3.6</v>
      </c>
      <c r="AR354" s="9">
        <v>9</v>
      </c>
      <c r="AS354" s="9">
        <v>2</v>
      </c>
      <c r="AT354" s="9">
        <v>0.2</v>
      </c>
      <c r="AU354" s="9">
        <v>0.1</v>
      </c>
      <c r="AV354" s="9">
        <v>8.6999999999999993</v>
      </c>
      <c r="AW354" s="9">
        <v>25.3</v>
      </c>
      <c r="AX354" s="9">
        <v>1.8</v>
      </c>
      <c r="AY354" s="9">
        <v>6.4</v>
      </c>
      <c r="AZ354" s="9">
        <v>1.2</v>
      </c>
      <c r="BA354" s="9">
        <v>0.3</v>
      </c>
      <c r="BB354" s="9">
        <v>1</v>
      </c>
      <c r="BC354" s="9">
        <v>0.2</v>
      </c>
      <c r="BD354" s="9">
        <v>0.8</v>
      </c>
      <c r="BE354" s="9">
        <v>0.1</v>
      </c>
      <c r="BF354" s="9">
        <v>0.4</v>
      </c>
      <c r="BG354" s="9" t="s">
        <v>274</v>
      </c>
      <c r="BH354" s="9">
        <v>0.4</v>
      </c>
      <c r="BI354" s="9" t="s">
        <v>274</v>
      </c>
      <c r="BJ354" s="9">
        <v>4</v>
      </c>
      <c r="BK354" s="9" t="s">
        <v>312</v>
      </c>
      <c r="BL354" s="9" t="s">
        <v>310</v>
      </c>
      <c r="BM354" s="9">
        <v>35600</v>
      </c>
      <c r="BN354" s="9">
        <v>84</v>
      </c>
      <c r="BO354" s="9">
        <v>496</v>
      </c>
      <c r="BP354" s="9">
        <v>0.6</v>
      </c>
      <c r="BQ354" s="9">
        <v>627</v>
      </c>
      <c r="BR354" s="9" t="s">
        <v>273</v>
      </c>
      <c r="BS354" s="9" t="s">
        <v>273</v>
      </c>
      <c r="BT354" s="9" t="s">
        <v>273</v>
      </c>
      <c r="BU354" s="9" t="s">
        <v>273</v>
      </c>
    </row>
    <row r="355" spans="1:73" x14ac:dyDescent="0.3">
      <c r="A355" s="15">
        <v>123</v>
      </c>
      <c r="B355" s="10">
        <v>686781</v>
      </c>
      <c r="C355" s="10">
        <v>847229</v>
      </c>
      <c r="D355" s="10">
        <v>380</v>
      </c>
      <c r="E355" s="8">
        <v>0.5</v>
      </c>
      <c r="F355" s="8" t="s">
        <v>436</v>
      </c>
      <c r="G355" s="9">
        <v>4</v>
      </c>
      <c r="H355" s="9">
        <v>37</v>
      </c>
      <c r="I355" s="9">
        <v>2</v>
      </c>
      <c r="J355" s="9">
        <v>14</v>
      </c>
      <c r="K355" s="9">
        <v>15</v>
      </c>
      <c r="L355" s="9" t="s">
        <v>308</v>
      </c>
      <c r="M355" s="9">
        <v>3000</v>
      </c>
      <c r="N355" s="9">
        <v>139</v>
      </c>
      <c r="O355" s="9">
        <v>93</v>
      </c>
      <c r="P355" s="9">
        <v>54</v>
      </c>
      <c r="Q355" s="9">
        <v>1</v>
      </c>
      <c r="R355" s="9" t="s">
        <v>308</v>
      </c>
      <c r="S355" s="9">
        <v>2</v>
      </c>
      <c r="T355" s="9">
        <v>0.7</v>
      </c>
      <c r="U355" s="9" t="s">
        <v>273</v>
      </c>
      <c r="V355" s="9" t="s">
        <v>273</v>
      </c>
      <c r="W355" s="9" t="s">
        <v>277</v>
      </c>
      <c r="X355" s="9" t="s">
        <v>275</v>
      </c>
      <c r="Y355" s="9" t="s">
        <v>273</v>
      </c>
      <c r="Z355" s="9">
        <v>0.1</v>
      </c>
      <c r="AA355" s="9">
        <v>0.3</v>
      </c>
      <c r="AB355" s="9">
        <v>782</v>
      </c>
      <c r="AC355" s="9">
        <v>95</v>
      </c>
      <c r="AD355" s="9">
        <v>29</v>
      </c>
      <c r="AE355" s="9">
        <v>50</v>
      </c>
      <c r="AF355" s="9">
        <v>3</v>
      </c>
      <c r="AG355" s="9">
        <v>2</v>
      </c>
      <c r="AH355" s="9" t="s">
        <v>279</v>
      </c>
      <c r="AI355" s="9" t="s">
        <v>314</v>
      </c>
      <c r="AJ355" s="9">
        <v>0.9</v>
      </c>
      <c r="AK355" s="9" t="s">
        <v>274</v>
      </c>
      <c r="AL355" s="9" t="s">
        <v>309</v>
      </c>
      <c r="AM355" s="9">
        <v>1.8</v>
      </c>
      <c r="AN355" s="9" t="s">
        <v>309</v>
      </c>
      <c r="AO355" s="9" t="s">
        <v>310</v>
      </c>
      <c r="AP355" s="9">
        <v>20</v>
      </c>
      <c r="AQ355" s="9">
        <v>5.2</v>
      </c>
      <c r="AR355" s="9">
        <v>1</v>
      </c>
      <c r="AS355" s="9" t="s">
        <v>273</v>
      </c>
      <c r="AT355" s="9" t="s">
        <v>274</v>
      </c>
      <c r="AU355" s="9" t="s">
        <v>274</v>
      </c>
      <c r="AV355" s="9">
        <v>8.5</v>
      </c>
      <c r="AW355" s="9">
        <v>11.2</v>
      </c>
      <c r="AX355" s="9">
        <v>1.8</v>
      </c>
      <c r="AY355" s="9">
        <v>6.9</v>
      </c>
      <c r="AZ355" s="9">
        <v>1.4</v>
      </c>
      <c r="BA355" s="9">
        <v>0.4</v>
      </c>
      <c r="BB355" s="9">
        <v>1</v>
      </c>
      <c r="BC355" s="9">
        <v>0.2</v>
      </c>
      <c r="BD355" s="9">
        <v>0.8</v>
      </c>
      <c r="BE355" s="9">
        <v>0.2</v>
      </c>
      <c r="BF355" s="9">
        <v>0.5</v>
      </c>
      <c r="BG355" s="9" t="s">
        <v>274</v>
      </c>
      <c r="BH355" s="9">
        <v>0.5</v>
      </c>
      <c r="BI355" s="9" t="s">
        <v>274</v>
      </c>
      <c r="BJ355" s="9">
        <v>3</v>
      </c>
      <c r="BK355" s="9" t="s">
        <v>312</v>
      </c>
      <c r="BL355" s="9" t="s">
        <v>310</v>
      </c>
      <c r="BM355" s="9">
        <v>43900</v>
      </c>
      <c r="BN355" s="9">
        <v>100</v>
      </c>
      <c r="BO355" s="9">
        <v>232</v>
      </c>
      <c r="BP355" s="9">
        <v>0.3</v>
      </c>
      <c r="BQ355" s="9">
        <v>781</v>
      </c>
      <c r="BR355" s="9" t="s">
        <v>273</v>
      </c>
      <c r="BS355" s="9" t="s">
        <v>273</v>
      </c>
      <c r="BT355" s="9" t="s">
        <v>273</v>
      </c>
      <c r="BU355" s="9" t="s">
        <v>273</v>
      </c>
    </row>
    <row r="356" spans="1:73" x14ac:dyDescent="0.3">
      <c r="A356" s="15">
        <v>124</v>
      </c>
      <c r="B356" s="18">
        <v>686831</v>
      </c>
      <c r="C356" s="18">
        <v>847229</v>
      </c>
      <c r="D356" s="18">
        <v>383</v>
      </c>
      <c r="E356" s="8">
        <v>0.5</v>
      </c>
      <c r="F356" s="8" t="s">
        <v>437</v>
      </c>
      <c r="G356" s="9">
        <v>1.7</v>
      </c>
      <c r="H356" s="9">
        <v>63</v>
      </c>
      <c r="I356" s="9">
        <v>1</v>
      </c>
      <c r="J356" s="9" t="s">
        <v>308</v>
      </c>
      <c r="K356" s="9">
        <v>22</v>
      </c>
      <c r="L356" s="9" t="s">
        <v>308</v>
      </c>
      <c r="M356" s="9">
        <v>3000</v>
      </c>
      <c r="N356" s="9">
        <v>199</v>
      </c>
      <c r="O356" s="9">
        <v>161</v>
      </c>
      <c r="P356" s="9">
        <v>62</v>
      </c>
      <c r="Q356" s="9" t="s">
        <v>273</v>
      </c>
      <c r="R356" s="9" t="s">
        <v>308</v>
      </c>
      <c r="S356" s="9">
        <v>1</v>
      </c>
      <c r="T356" s="9">
        <v>0.9</v>
      </c>
      <c r="U356" s="9" t="s">
        <v>273</v>
      </c>
      <c r="V356" s="9" t="s">
        <v>273</v>
      </c>
      <c r="W356" s="9" t="s">
        <v>277</v>
      </c>
      <c r="X356" s="9" t="s">
        <v>275</v>
      </c>
      <c r="Y356" s="9" t="s">
        <v>273</v>
      </c>
      <c r="Z356" s="9" t="s">
        <v>274</v>
      </c>
      <c r="AA356" s="9">
        <v>0.2</v>
      </c>
      <c r="AB356" s="9">
        <v>465</v>
      </c>
      <c r="AC356" s="9">
        <v>43</v>
      </c>
      <c r="AD356" s="9">
        <v>7</v>
      </c>
      <c r="AE356" s="9">
        <v>40</v>
      </c>
      <c r="AF356" s="9">
        <v>2</v>
      </c>
      <c r="AG356" s="9">
        <v>1</v>
      </c>
      <c r="AH356" s="9">
        <v>0.5</v>
      </c>
      <c r="AI356" s="9" t="s">
        <v>314</v>
      </c>
      <c r="AJ356" s="9">
        <v>0.5</v>
      </c>
      <c r="AK356" s="9" t="s">
        <v>274</v>
      </c>
      <c r="AL356" s="9" t="s">
        <v>309</v>
      </c>
      <c r="AM356" s="9">
        <v>1.3</v>
      </c>
      <c r="AN356" s="9" t="s">
        <v>309</v>
      </c>
      <c r="AO356" s="9" t="s">
        <v>310</v>
      </c>
      <c r="AP356" s="9" t="s">
        <v>311</v>
      </c>
      <c r="AQ356" s="9">
        <v>2.1</v>
      </c>
      <c r="AR356" s="9" t="s">
        <v>273</v>
      </c>
      <c r="AS356" s="9" t="s">
        <v>273</v>
      </c>
      <c r="AT356" s="9" t="s">
        <v>274</v>
      </c>
      <c r="AU356" s="9" t="s">
        <v>274</v>
      </c>
      <c r="AV356" s="9">
        <v>3.1</v>
      </c>
      <c r="AW356" s="9">
        <v>4.9000000000000004</v>
      </c>
      <c r="AX356" s="9">
        <v>0.7</v>
      </c>
      <c r="AY356" s="9">
        <v>3</v>
      </c>
      <c r="AZ356" s="9">
        <v>0.5</v>
      </c>
      <c r="BA356" s="9">
        <v>0.1</v>
      </c>
      <c r="BB356" s="9">
        <v>0.4</v>
      </c>
      <c r="BC356" s="9" t="s">
        <v>274</v>
      </c>
      <c r="BD356" s="9">
        <v>0.4</v>
      </c>
      <c r="BE356" s="9" t="s">
        <v>274</v>
      </c>
      <c r="BF356" s="9">
        <v>0.2</v>
      </c>
      <c r="BG356" s="9" t="s">
        <v>274</v>
      </c>
      <c r="BH356" s="9">
        <v>0.2</v>
      </c>
      <c r="BI356" s="9" t="s">
        <v>274</v>
      </c>
      <c r="BJ356" s="9" t="s">
        <v>312</v>
      </c>
      <c r="BK356" s="9" t="s">
        <v>312</v>
      </c>
      <c r="BL356" s="9" t="s">
        <v>310</v>
      </c>
      <c r="BM356" s="9">
        <v>33600</v>
      </c>
      <c r="BN356" s="9">
        <v>78</v>
      </c>
      <c r="BO356" s="9">
        <v>364</v>
      </c>
      <c r="BP356" s="9">
        <v>0.4</v>
      </c>
      <c r="BQ356" s="9">
        <v>491</v>
      </c>
      <c r="BR356" s="9" t="s">
        <v>273</v>
      </c>
      <c r="BS356" s="9" t="s">
        <v>273</v>
      </c>
      <c r="BT356" s="9" t="s">
        <v>273</v>
      </c>
      <c r="BU356" s="9" t="s">
        <v>273</v>
      </c>
    </row>
    <row r="357" spans="1:73" x14ac:dyDescent="0.3">
      <c r="A357" s="15">
        <v>125</v>
      </c>
      <c r="B357" s="18">
        <v>686880</v>
      </c>
      <c r="C357" s="18">
        <v>847230</v>
      </c>
      <c r="D357" s="18">
        <v>381</v>
      </c>
      <c r="E357" s="8">
        <v>0.5</v>
      </c>
      <c r="F357" s="8" t="s">
        <v>438</v>
      </c>
      <c r="G357" s="9">
        <v>1.6</v>
      </c>
      <c r="H357" s="9">
        <v>42</v>
      </c>
      <c r="I357" s="9" t="s">
        <v>273</v>
      </c>
      <c r="J357" s="9" t="s">
        <v>308</v>
      </c>
      <c r="K357" s="9">
        <v>12</v>
      </c>
      <c r="L357" s="9" t="s">
        <v>308</v>
      </c>
      <c r="M357" s="9" t="s">
        <v>331</v>
      </c>
      <c r="N357" s="9">
        <v>176</v>
      </c>
      <c r="O357" s="9">
        <v>161</v>
      </c>
      <c r="P357" s="9">
        <v>33</v>
      </c>
      <c r="Q357" s="9" t="s">
        <v>273</v>
      </c>
      <c r="R357" s="9" t="s">
        <v>308</v>
      </c>
      <c r="S357" s="9" t="s">
        <v>273</v>
      </c>
      <c r="T357" s="9">
        <v>0.1</v>
      </c>
      <c r="U357" s="9" t="s">
        <v>273</v>
      </c>
      <c r="V357" s="9" t="s">
        <v>273</v>
      </c>
      <c r="W357" s="9" t="s">
        <v>277</v>
      </c>
      <c r="X357" s="9">
        <v>0.06</v>
      </c>
      <c r="Y357" s="9" t="s">
        <v>273</v>
      </c>
      <c r="Z357" s="9" t="s">
        <v>274</v>
      </c>
      <c r="AA357" s="9">
        <v>0.2</v>
      </c>
      <c r="AB357" s="9">
        <v>336</v>
      </c>
      <c r="AC357" s="9">
        <v>37</v>
      </c>
      <c r="AD357" s="9">
        <v>9</v>
      </c>
      <c r="AE357" s="9">
        <v>40</v>
      </c>
      <c r="AF357" s="9">
        <v>3</v>
      </c>
      <c r="AG357" s="9">
        <v>1</v>
      </c>
      <c r="AH357" s="9" t="s">
        <v>279</v>
      </c>
      <c r="AI357" s="9" t="s">
        <v>314</v>
      </c>
      <c r="AJ357" s="9">
        <v>0.5</v>
      </c>
      <c r="AK357" s="9" t="s">
        <v>274</v>
      </c>
      <c r="AL357" s="9" t="s">
        <v>309</v>
      </c>
      <c r="AM357" s="9">
        <v>1</v>
      </c>
      <c r="AN357" s="9" t="s">
        <v>309</v>
      </c>
      <c r="AO357" s="9" t="s">
        <v>310</v>
      </c>
      <c r="AP357" s="9" t="s">
        <v>311</v>
      </c>
      <c r="AQ357" s="9">
        <v>4.0999999999999996</v>
      </c>
      <c r="AR357" s="9" t="s">
        <v>273</v>
      </c>
      <c r="AS357" s="9" t="s">
        <v>273</v>
      </c>
      <c r="AT357" s="9" t="s">
        <v>274</v>
      </c>
      <c r="AU357" s="9" t="s">
        <v>274</v>
      </c>
      <c r="AV357" s="9">
        <v>6.1</v>
      </c>
      <c r="AW357" s="9">
        <v>10.5</v>
      </c>
      <c r="AX357" s="9">
        <v>1.3</v>
      </c>
      <c r="AY357" s="9">
        <v>5.2</v>
      </c>
      <c r="AZ357" s="9">
        <v>1.1000000000000001</v>
      </c>
      <c r="BA357" s="9">
        <v>0.3</v>
      </c>
      <c r="BB357" s="9">
        <v>0.8</v>
      </c>
      <c r="BC357" s="9">
        <v>0.1</v>
      </c>
      <c r="BD357" s="9">
        <v>0.7</v>
      </c>
      <c r="BE357" s="9">
        <v>0.1</v>
      </c>
      <c r="BF357" s="9">
        <v>0.4</v>
      </c>
      <c r="BG357" s="9" t="s">
        <v>274</v>
      </c>
      <c r="BH357" s="9">
        <v>0.5</v>
      </c>
      <c r="BI357" s="9" t="s">
        <v>274</v>
      </c>
      <c r="BJ357" s="9" t="s">
        <v>312</v>
      </c>
      <c r="BK357" s="9" t="s">
        <v>312</v>
      </c>
      <c r="BL357" s="9" t="s">
        <v>310</v>
      </c>
      <c r="BM357" s="9">
        <v>21600</v>
      </c>
      <c r="BN357" s="9">
        <v>64</v>
      </c>
      <c r="BO357" s="9">
        <v>310</v>
      </c>
      <c r="BP357" s="9">
        <v>0.3</v>
      </c>
      <c r="BQ357" s="9">
        <v>599</v>
      </c>
      <c r="BR357" s="9" t="s">
        <v>273</v>
      </c>
      <c r="BS357" s="9" t="s">
        <v>273</v>
      </c>
      <c r="BT357" s="9" t="s">
        <v>273</v>
      </c>
      <c r="BU357" s="9" t="s">
        <v>273</v>
      </c>
    </row>
    <row r="358" spans="1:73" x14ac:dyDescent="0.3">
      <c r="A358" s="15">
        <v>126</v>
      </c>
      <c r="B358" s="10">
        <v>686928</v>
      </c>
      <c r="C358" s="10">
        <v>847229</v>
      </c>
      <c r="D358" s="10">
        <v>380</v>
      </c>
      <c r="E358" s="8">
        <v>0.5</v>
      </c>
      <c r="F358" s="8" t="s">
        <v>439</v>
      </c>
      <c r="G358" s="9">
        <v>3.1</v>
      </c>
      <c r="H358" s="9">
        <v>49</v>
      </c>
      <c r="I358" s="9">
        <v>2</v>
      </c>
      <c r="J358" s="9">
        <v>11</v>
      </c>
      <c r="K358" s="9">
        <v>19</v>
      </c>
      <c r="L358" s="9">
        <v>5</v>
      </c>
      <c r="M358" s="9">
        <v>9000</v>
      </c>
      <c r="N358" s="9">
        <v>156</v>
      </c>
      <c r="O358" s="9">
        <v>104</v>
      </c>
      <c r="P358" s="9">
        <v>37</v>
      </c>
      <c r="Q358" s="9" t="s">
        <v>273</v>
      </c>
      <c r="R358" s="9" t="s">
        <v>308</v>
      </c>
      <c r="S358" s="9">
        <v>1</v>
      </c>
      <c r="T358" s="9">
        <v>0.2</v>
      </c>
      <c r="U358" s="9" t="s">
        <v>273</v>
      </c>
      <c r="V358" s="9" t="s">
        <v>273</v>
      </c>
      <c r="W358" s="9" t="s">
        <v>277</v>
      </c>
      <c r="X358" s="9" t="s">
        <v>275</v>
      </c>
      <c r="Y358" s="9" t="s">
        <v>273</v>
      </c>
      <c r="Z358" s="9">
        <v>0.2</v>
      </c>
      <c r="AA358" s="9">
        <v>0.3</v>
      </c>
      <c r="AB358" s="9">
        <v>327</v>
      </c>
      <c r="AC358" s="9">
        <v>39</v>
      </c>
      <c r="AD358" s="9">
        <v>18</v>
      </c>
      <c r="AE358" s="9">
        <v>20</v>
      </c>
      <c r="AF358" s="9">
        <v>4</v>
      </c>
      <c r="AG358" s="9">
        <v>1</v>
      </c>
      <c r="AH358" s="9" t="s">
        <v>279</v>
      </c>
      <c r="AI358" s="9" t="s">
        <v>314</v>
      </c>
      <c r="AJ358" s="9">
        <v>0.7</v>
      </c>
      <c r="AK358" s="9" t="s">
        <v>274</v>
      </c>
      <c r="AL358" s="9" t="s">
        <v>309</v>
      </c>
      <c r="AM358" s="9">
        <v>1.1000000000000001</v>
      </c>
      <c r="AN358" s="9" t="s">
        <v>309</v>
      </c>
      <c r="AO358" s="9" t="s">
        <v>310</v>
      </c>
      <c r="AP358" s="9" t="s">
        <v>311</v>
      </c>
      <c r="AQ358" s="9">
        <v>2.8</v>
      </c>
      <c r="AR358" s="9" t="s">
        <v>273</v>
      </c>
      <c r="AS358" s="9" t="s">
        <v>273</v>
      </c>
      <c r="AT358" s="9" t="s">
        <v>274</v>
      </c>
      <c r="AU358" s="9" t="s">
        <v>274</v>
      </c>
      <c r="AV358" s="9">
        <v>5</v>
      </c>
      <c r="AW358" s="9">
        <v>11.3</v>
      </c>
      <c r="AX358" s="9">
        <v>1.1000000000000001</v>
      </c>
      <c r="AY358" s="9">
        <v>4.5999999999999996</v>
      </c>
      <c r="AZ358" s="9">
        <v>0.9</v>
      </c>
      <c r="BA358" s="9">
        <v>0.2</v>
      </c>
      <c r="BB358" s="9">
        <v>0.7</v>
      </c>
      <c r="BC358" s="9">
        <v>0.1</v>
      </c>
      <c r="BD358" s="9">
        <v>0.5</v>
      </c>
      <c r="BE358" s="9">
        <v>0.1</v>
      </c>
      <c r="BF358" s="9">
        <v>0.4</v>
      </c>
      <c r="BG358" s="9" t="s">
        <v>274</v>
      </c>
      <c r="BH358" s="9">
        <v>0.3</v>
      </c>
      <c r="BI358" s="9" t="s">
        <v>274</v>
      </c>
      <c r="BJ358" s="9">
        <v>3</v>
      </c>
      <c r="BK358" s="9" t="s">
        <v>312</v>
      </c>
      <c r="BL358" s="9" t="s">
        <v>310</v>
      </c>
      <c r="BM358" s="9">
        <v>28300</v>
      </c>
      <c r="BN358" s="9">
        <v>75</v>
      </c>
      <c r="BO358" s="9">
        <v>312</v>
      </c>
      <c r="BP358" s="9">
        <v>0.3</v>
      </c>
      <c r="BQ358" s="9">
        <v>554</v>
      </c>
      <c r="BR358" s="9" t="s">
        <v>273</v>
      </c>
      <c r="BS358" s="9" t="s">
        <v>273</v>
      </c>
      <c r="BT358" s="9" t="s">
        <v>273</v>
      </c>
      <c r="BU358" s="9" t="s">
        <v>273</v>
      </c>
    </row>
    <row r="359" spans="1:73" x14ac:dyDescent="0.3">
      <c r="A359" s="15">
        <v>127</v>
      </c>
      <c r="B359" s="10">
        <v>686977</v>
      </c>
      <c r="C359" s="10">
        <v>847230</v>
      </c>
      <c r="D359" s="10">
        <v>377</v>
      </c>
      <c r="E359" s="8">
        <v>0.5</v>
      </c>
      <c r="F359" s="8" t="s">
        <v>440</v>
      </c>
      <c r="G359" s="9">
        <v>8.9</v>
      </c>
      <c r="H359" s="9">
        <v>76</v>
      </c>
      <c r="I359" s="9">
        <v>5</v>
      </c>
      <c r="J359" s="9">
        <v>12</v>
      </c>
      <c r="K359" s="9">
        <v>21</v>
      </c>
      <c r="L359" s="9" t="s">
        <v>308</v>
      </c>
      <c r="M359" s="9">
        <v>4000</v>
      </c>
      <c r="N359" s="9">
        <v>250</v>
      </c>
      <c r="O359" s="9">
        <v>148</v>
      </c>
      <c r="P359" s="9">
        <v>136</v>
      </c>
      <c r="Q359" s="9">
        <v>2</v>
      </c>
      <c r="R359" s="9" t="s">
        <v>308</v>
      </c>
      <c r="S359" s="9">
        <v>2</v>
      </c>
      <c r="T359" s="9">
        <v>1.4</v>
      </c>
      <c r="U359" s="9" t="s">
        <v>273</v>
      </c>
      <c r="V359" s="9" t="s">
        <v>273</v>
      </c>
      <c r="W359" s="9" t="s">
        <v>277</v>
      </c>
      <c r="X359" s="9" t="s">
        <v>275</v>
      </c>
      <c r="Y359" s="9" t="s">
        <v>273</v>
      </c>
      <c r="Z359" s="9">
        <v>0.5</v>
      </c>
      <c r="AA359" s="9">
        <v>0.3</v>
      </c>
      <c r="AB359" s="9">
        <v>297</v>
      </c>
      <c r="AC359" s="9">
        <v>34</v>
      </c>
      <c r="AD359" s="9">
        <v>20</v>
      </c>
      <c r="AE359" s="9">
        <v>60</v>
      </c>
      <c r="AF359" s="9">
        <v>2</v>
      </c>
      <c r="AG359" s="9">
        <v>3</v>
      </c>
      <c r="AH359" s="9" t="s">
        <v>279</v>
      </c>
      <c r="AI359" s="9" t="s">
        <v>314</v>
      </c>
      <c r="AJ359" s="9">
        <v>0.5</v>
      </c>
      <c r="AK359" s="9" t="s">
        <v>274</v>
      </c>
      <c r="AL359" s="9" t="s">
        <v>309</v>
      </c>
      <c r="AM359" s="9">
        <v>1.2</v>
      </c>
      <c r="AN359" s="9" t="s">
        <v>309</v>
      </c>
      <c r="AO359" s="9">
        <v>100</v>
      </c>
      <c r="AP359" s="9">
        <v>30</v>
      </c>
      <c r="AQ359" s="9">
        <v>2.1</v>
      </c>
      <c r="AR359" s="9">
        <v>2</v>
      </c>
      <c r="AS359" s="9" t="s">
        <v>273</v>
      </c>
      <c r="AT359" s="9" t="s">
        <v>274</v>
      </c>
      <c r="AU359" s="9" t="s">
        <v>274</v>
      </c>
      <c r="AV359" s="9">
        <v>4.2</v>
      </c>
      <c r="AW359" s="9">
        <v>10</v>
      </c>
      <c r="AX359" s="9">
        <v>0.9</v>
      </c>
      <c r="AY359" s="9">
        <v>3.3</v>
      </c>
      <c r="AZ359" s="9">
        <v>0.7</v>
      </c>
      <c r="BA359" s="9">
        <v>0.2</v>
      </c>
      <c r="BB359" s="9">
        <v>0.6</v>
      </c>
      <c r="BC359" s="9" t="s">
        <v>274</v>
      </c>
      <c r="BD359" s="9">
        <v>0.4</v>
      </c>
      <c r="BE359" s="9" t="s">
        <v>274</v>
      </c>
      <c r="BF359" s="9">
        <v>0.3</v>
      </c>
      <c r="BG359" s="9" t="s">
        <v>274</v>
      </c>
      <c r="BH359" s="9">
        <v>0.3</v>
      </c>
      <c r="BI359" s="9" t="s">
        <v>274</v>
      </c>
      <c r="BJ359" s="9">
        <v>3</v>
      </c>
      <c r="BK359" s="9" t="s">
        <v>312</v>
      </c>
      <c r="BL359" s="9" t="s">
        <v>310</v>
      </c>
      <c r="BM359" s="9">
        <v>31100</v>
      </c>
      <c r="BN359" s="9">
        <v>77</v>
      </c>
      <c r="BO359" s="9">
        <v>451</v>
      </c>
      <c r="BP359" s="9">
        <v>0.2</v>
      </c>
      <c r="BQ359" s="9">
        <v>782</v>
      </c>
      <c r="BR359" s="9" t="s">
        <v>273</v>
      </c>
      <c r="BS359" s="9" t="s">
        <v>273</v>
      </c>
      <c r="BT359" s="9" t="s">
        <v>273</v>
      </c>
      <c r="BU359" s="9" t="s">
        <v>273</v>
      </c>
    </row>
    <row r="360" spans="1:73" x14ac:dyDescent="0.3">
      <c r="A360" s="15">
        <v>128</v>
      </c>
      <c r="B360" s="10">
        <v>687026</v>
      </c>
      <c r="C360" s="10">
        <v>847230</v>
      </c>
      <c r="D360" s="10">
        <v>375</v>
      </c>
      <c r="E360" s="8">
        <v>0.5</v>
      </c>
      <c r="F360" s="8" t="s">
        <v>441</v>
      </c>
      <c r="G360" s="9">
        <v>20.2</v>
      </c>
      <c r="H360" s="9">
        <v>85</v>
      </c>
      <c r="I360" s="9">
        <v>10</v>
      </c>
      <c r="J360" s="9">
        <v>16</v>
      </c>
      <c r="K360" s="9">
        <v>18</v>
      </c>
      <c r="L360" s="9" t="s">
        <v>308</v>
      </c>
      <c r="M360" s="9" t="s">
        <v>331</v>
      </c>
      <c r="N360" s="9">
        <v>140</v>
      </c>
      <c r="O360" s="9">
        <v>84</v>
      </c>
      <c r="P360" s="9">
        <v>330</v>
      </c>
      <c r="Q360" s="9">
        <v>5</v>
      </c>
      <c r="R360" s="9" t="s">
        <v>308</v>
      </c>
      <c r="S360" s="9">
        <v>6</v>
      </c>
      <c r="T360" s="9">
        <v>1.3</v>
      </c>
      <c r="U360" s="9" t="s">
        <v>273</v>
      </c>
      <c r="V360" s="9" t="s">
        <v>273</v>
      </c>
      <c r="W360" s="9" t="s">
        <v>277</v>
      </c>
      <c r="X360" s="9" t="s">
        <v>275</v>
      </c>
      <c r="Y360" s="9" t="s">
        <v>273</v>
      </c>
      <c r="Z360" s="9">
        <v>1.3</v>
      </c>
      <c r="AA360" s="9">
        <v>0.3</v>
      </c>
      <c r="AB360" s="9">
        <v>293</v>
      </c>
      <c r="AC360" s="9">
        <v>35</v>
      </c>
      <c r="AD360" s="9">
        <v>29</v>
      </c>
      <c r="AE360" s="9">
        <v>130</v>
      </c>
      <c r="AF360" s="9">
        <v>4</v>
      </c>
      <c r="AG360" s="9">
        <v>5</v>
      </c>
      <c r="AH360" s="9">
        <v>0.8</v>
      </c>
      <c r="AI360" s="9" t="s">
        <v>314</v>
      </c>
      <c r="AJ360" s="9">
        <v>0.4</v>
      </c>
      <c r="AK360" s="9" t="s">
        <v>274</v>
      </c>
      <c r="AL360" s="9" t="s">
        <v>309</v>
      </c>
      <c r="AM360" s="9">
        <v>1</v>
      </c>
      <c r="AN360" s="9" t="s">
        <v>309</v>
      </c>
      <c r="AO360" s="9">
        <v>300</v>
      </c>
      <c r="AP360" s="9">
        <v>30</v>
      </c>
      <c r="AQ360" s="9">
        <v>5.2</v>
      </c>
      <c r="AR360" s="9">
        <v>4</v>
      </c>
      <c r="AS360" s="9">
        <v>1</v>
      </c>
      <c r="AT360" s="9">
        <v>0.1</v>
      </c>
      <c r="AU360" s="9" t="s">
        <v>274</v>
      </c>
      <c r="AV360" s="9">
        <v>9.6999999999999993</v>
      </c>
      <c r="AW360" s="9">
        <v>27.5</v>
      </c>
      <c r="AX360" s="9">
        <v>2.1</v>
      </c>
      <c r="AY360" s="9">
        <v>7.6</v>
      </c>
      <c r="AZ360" s="9">
        <v>1.5</v>
      </c>
      <c r="BA360" s="9">
        <v>0.4</v>
      </c>
      <c r="BB360" s="9">
        <v>1.4</v>
      </c>
      <c r="BC360" s="9">
        <v>0.2</v>
      </c>
      <c r="BD360" s="9">
        <v>1.1000000000000001</v>
      </c>
      <c r="BE360" s="9">
        <v>0.2</v>
      </c>
      <c r="BF360" s="9">
        <v>0.6</v>
      </c>
      <c r="BG360" s="9" t="s">
        <v>274</v>
      </c>
      <c r="BH360" s="9">
        <v>0.6</v>
      </c>
      <c r="BI360" s="9" t="s">
        <v>274</v>
      </c>
      <c r="BJ360" s="9">
        <v>3</v>
      </c>
      <c r="BK360" s="9" t="s">
        <v>312</v>
      </c>
      <c r="BL360" s="9" t="s">
        <v>310</v>
      </c>
      <c r="BM360" s="9">
        <v>29800</v>
      </c>
      <c r="BN360" s="9">
        <v>115</v>
      </c>
      <c r="BO360" s="9">
        <v>495</v>
      </c>
      <c r="BP360" s="9">
        <v>0.3</v>
      </c>
      <c r="BQ360" s="9">
        <v>511</v>
      </c>
      <c r="BR360" s="9" t="s">
        <v>273</v>
      </c>
      <c r="BS360" s="9" t="s">
        <v>273</v>
      </c>
      <c r="BT360" s="9" t="s">
        <v>273</v>
      </c>
      <c r="BU360" s="9" t="s">
        <v>273</v>
      </c>
    </row>
    <row r="361" spans="1:73" x14ac:dyDescent="0.3">
      <c r="A361" s="15">
        <v>129</v>
      </c>
      <c r="B361" s="10">
        <v>687075</v>
      </c>
      <c r="C361" s="10">
        <v>847230</v>
      </c>
      <c r="D361" s="10">
        <v>375</v>
      </c>
      <c r="E361" s="8">
        <v>0.5</v>
      </c>
      <c r="F361" s="8" t="s">
        <v>442</v>
      </c>
      <c r="G361" s="9">
        <v>16.3</v>
      </c>
      <c r="H361" s="9">
        <v>508</v>
      </c>
      <c r="I361" s="9">
        <v>7</v>
      </c>
      <c r="J361" s="9">
        <v>21</v>
      </c>
      <c r="K361" s="9">
        <v>20</v>
      </c>
      <c r="L361" s="9" t="s">
        <v>308</v>
      </c>
      <c r="M361" s="9">
        <v>2000</v>
      </c>
      <c r="N361" s="9">
        <v>247</v>
      </c>
      <c r="O361" s="9">
        <v>79</v>
      </c>
      <c r="P361" s="9">
        <v>257</v>
      </c>
      <c r="Q361" s="9">
        <v>18</v>
      </c>
      <c r="R361" s="9">
        <v>11</v>
      </c>
      <c r="S361" s="9">
        <v>11</v>
      </c>
      <c r="T361" s="9">
        <v>7.1</v>
      </c>
      <c r="U361" s="9" t="s">
        <v>273</v>
      </c>
      <c r="V361" s="9" t="s">
        <v>273</v>
      </c>
      <c r="W361" s="9" t="s">
        <v>277</v>
      </c>
      <c r="X361" s="9">
        <v>0.05</v>
      </c>
      <c r="Y361" s="9" t="s">
        <v>273</v>
      </c>
      <c r="Z361" s="9">
        <v>1.3</v>
      </c>
      <c r="AA361" s="9">
        <v>0.3</v>
      </c>
      <c r="AB361" s="9">
        <v>21</v>
      </c>
      <c r="AC361" s="9">
        <v>27</v>
      </c>
      <c r="AD361" s="9">
        <v>81</v>
      </c>
      <c r="AE361" s="9">
        <v>40</v>
      </c>
      <c r="AF361" s="9">
        <v>4</v>
      </c>
      <c r="AG361" s="9">
        <v>3</v>
      </c>
      <c r="AH361" s="9">
        <v>1.1000000000000001</v>
      </c>
      <c r="AI361" s="9" t="s">
        <v>314</v>
      </c>
      <c r="AJ361" s="9">
        <v>0.2</v>
      </c>
      <c r="AK361" s="9" t="s">
        <v>274</v>
      </c>
      <c r="AL361" s="9">
        <v>0.9</v>
      </c>
      <c r="AM361" s="9">
        <v>0.3</v>
      </c>
      <c r="AN361" s="9" t="s">
        <v>309</v>
      </c>
      <c r="AO361" s="9">
        <v>200</v>
      </c>
      <c r="AP361" s="9">
        <v>20</v>
      </c>
      <c r="AQ361" s="9">
        <v>9.8000000000000007</v>
      </c>
      <c r="AR361" s="9">
        <v>3</v>
      </c>
      <c r="AS361" s="9">
        <v>1</v>
      </c>
      <c r="AT361" s="9">
        <v>0.1</v>
      </c>
      <c r="AU361" s="9" t="s">
        <v>274</v>
      </c>
      <c r="AV361" s="9">
        <v>19.3</v>
      </c>
      <c r="AW361" s="9">
        <v>31</v>
      </c>
      <c r="AX361" s="9">
        <v>4.4000000000000004</v>
      </c>
      <c r="AY361" s="9">
        <v>16.8</v>
      </c>
      <c r="AZ361" s="9">
        <v>3.2</v>
      </c>
      <c r="BA361" s="9">
        <v>0.6</v>
      </c>
      <c r="BB361" s="9">
        <v>2.6</v>
      </c>
      <c r="BC361" s="9">
        <v>0.4</v>
      </c>
      <c r="BD361" s="9">
        <v>1.7</v>
      </c>
      <c r="BE361" s="9">
        <v>0.3</v>
      </c>
      <c r="BF361" s="9">
        <v>1</v>
      </c>
      <c r="BG361" s="9">
        <v>0.1</v>
      </c>
      <c r="BH361" s="9">
        <v>1</v>
      </c>
      <c r="BI361" s="9">
        <v>0.1</v>
      </c>
      <c r="BJ361" s="9" t="s">
        <v>312</v>
      </c>
      <c r="BK361" s="9" t="s">
        <v>312</v>
      </c>
      <c r="BL361" s="9" t="s">
        <v>310</v>
      </c>
      <c r="BM361" s="9">
        <v>3950</v>
      </c>
      <c r="BN361" s="9">
        <v>139</v>
      </c>
      <c r="BO361" s="9">
        <v>2650</v>
      </c>
      <c r="BP361" s="9">
        <v>0.2</v>
      </c>
      <c r="BQ361" s="9">
        <v>390</v>
      </c>
      <c r="BR361" s="9" t="s">
        <v>273</v>
      </c>
      <c r="BS361" s="9" t="s">
        <v>273</v>
      </c>
      <c r="BT361" s="9" t="s">
        <v>273</v>
      </c>
      <c r="BU361" s="9" t="s">
        <v>273</v>
      </c>
    </row>
    <row r="362" spans="1:73" x14ac:dyDescent="0.3">
      <c r="A362" s="15">
        <v>130</v>
      </c>
      <c r="B362" s="10">
        <v>687126</v>
      </c>
      <c r="C362" s="10">
        <v>847229</v>
      </c>
      <c r="D362" s="10">
        <v>374</v>
      </c>
      <c r="E362" s="8">
        <v>0.5</v>
      </c>
      <c r="F362" s="8" t="s">
        <v>443</v>
      </c>
      <c r="G362" s="9">
        <v>23.7</v>
      </c>
      <c r="H362" s="9">
        <v>65</v>
      </c>
      <c r="I362" s="9">
        <v>12</v>
      </c>
      <c r="J362" s="9">
        <v>29</v>
      </c>
      <c r="K362" s="9">
        <v>32</v>
      </c>
      <c r="L362" s="9" t="s">
        <v>308</v>
      </c>
      <c r="M362" s="9">
        <v>3000</v>
      </c>
      <c r="N362" s="9">
        <v>121</v>
      </c>
      <c r="O362" s="9">
        <v>114</v>
      </c>
      <c r="P362" s="9">
        <v>60</v>
      </c>
      <c r="Q362" s="9">
        <v>5</v>
      </c>
      <c r="R362" s="9" t="s">
        <v>308</v>
      </c>
      <c r="S362" s="9">
        <v>2</v>
      </c>
      <c r="T362" s="9">
        <v>1.3</v>
      </c>
      <c r="U362" s="9" t="s">
        <v>273</v>
      </c>
      <c r="V362" s="9" t="s">
        <v>273</v>
      </c>
      <c r="W362" s="9">
        <v>0.01</v>
      </c>
      <c r="X362" s="9" t="s">
        <v>275</v>
      </c>
      <c r="Y362" s="9" t="s">
        <v>273</v>
      </c>
      <c r="Z362" s="9">
        <v>2.1</v>
      </c>
      <c r="AA362" s="9">
        <v>0.6</v>
      </c>
      <c r="AB362" s="9">
        <v>296</v>
      </c>
      <c r="AC362" s="9">
        <v>27</v>
      </c>
      <c r="AD362" s="9">
        <v>19</v>
      </c>
      <c r="AE362" s="9">
        <v>80</v>
      </c>
      <c r="AF362" s="9">
        <v>5</v>
      </c>
      <c r="AG362" s="9">
        <v>6</v>
      </c>
      <c r="AH362" s="9">
        <v>0.8</v>
      </c>
      <c r="AI362" s="9" t="s">
        <v>314</v>
      </c>
      <c r="AJ362" s="9">
        <v>0.5</v>
      </c>
      <c r="AK362" s="9" t="s">
        <v>274</v>
      </c>
      <c r="AL362" s="9" t="s">
        <v>309</v>
      </c>
      <c r="AM362" s="9">
        <v>1.4</v>
      </c>
      <c r="AN362" s="9" t="s">
        <v>309</v>
      </c>
      <c r="AO362" s="9">
        <v>400</v>
      </c>
      <c r="AP362" s="9">
        <v>30</v>
      </c>
      <c r="AQ362" s="9">
        <v>7</v>
      </c>
      <c r="AR362" s="9">
        <v>7</v>
      </c>
      <c r="AS362" s="9">
        <v>2</v>
      </c>
      <c r="AT362" s="9">
        <v>0.2</v>
      </c>
      <c r="AU362" s="9">
        <v>0.1</v>
      </c>
      <c r="AV362" s="9">
        <v>12.3</v>
      </c>
      <c r="AW362" s="9">
        <v>30.9</v>
      </c>
      <c r="AX362" s="9">
        <v>3</v>
      </c>
      <c r="AY362" s="9">
        <v>12.6</v>
      </c>
      <c r="AZ362" s="9">
        <v>2.6</v>
      </c>
      <c r="BA362" s="9">
        <v>0.5</v>
      </c>
      <c r="BB362" s="9">
        <v>2.1</v>
      </c>
      <c r="BC362" s="9">
        <v>0.3</v>
      </c>
      <c r="BD362" s="9">
        <v>1.4</v>
      </c>
      <c r="BE362" s="9">
        <v>0.3</v>
      </c>
      <c r="BF362" s="9">
        <v>0.8</v>
      </c>
      <c r="BG362" s="9">
        <v>0.1</v>
      </c>
      <c r="BH362" s="9">
        <v>1</v>
      </c>
      <c r="BI362" s="9">
        <v>0.1</v>
      </c>
      <c r="BJ362" s="9">
        <v>4</v>
      </c>
      <c r="BK362" s="9" t="s">
        <v>312</v>
      </c>
      <c r="BL362" s="9" t="s">
        <v>310</v>
      </c>
      <c r="BM362" s="9">
        <v>30400</v>
      </c>
      <c r="BN362" s="9">
        <v>102</v>
      </c>
      <c r="BO362" s="9">
        <v>426</v>
      </c>
      <c r="BP362" s="9">
        <v>0.4</v>
      </c>
      <c r="BQ362" s="9">
        <v>650</v>
      </c>
      <c r="BR362" s="9" t="s">
        <v>273</v>
      </c>
      <c r="BS362" s="9" t="s">
        <v>273</v>
      </c>
      <c r="BT362" s="9" t="s">
        <v>273</v>
      </c>
      <c r="BU362" s="9" t="s">
        <v>273</v>
      </c>
    </row>
    <row r="363" spans="1:73" x14ac:dyDescent="0.3">
      <c r="A363" s="15">
        <v>131</v>
      </c>
      <c r="B363" s="10">
        <v>687172</v>
      </c>
      <c r="C363" s="10">
        <v>847230</v>
      </c>
      <c r="D363" s="10">
        <v>372</v>
      </c>
      <c r="E363" s="8">
        <v>0.5</v>
      </c>
      <c r="F363" s="8" t="s">
        <v>444</v>
      </c>
      <c r="G363" s="9">
        <v>15.3</v>
      </c>
      <c r="H363" s="9">
        <v>74</v>
      </c>
      <c r="I363" s="9">
        <v>7</v>
      </c>
      <c r="J363" s="9">
        <v>13</v>
      </c>
      <c r="K363" s="9">
        <v>27</v>
      </c>
      <c r="L363" s="9" t="s">
        <v>308</v>
      </c>
      <c r="M363" s="9">
        <v>6000</v>
      </c>
      <c r="N363" s="9">
        <v>185</v>
      </c>
      <c r="O363" s="9">
        <v>151</v>
      </c>
      <c r="P363" s="9">
        <v>40</v>
      </c>
      <c r="Q363" s="9">
        <v>3</v>
      </c>
      <c r="R363" s="9" t="s">
        <v>308</v>
      </c>
      <c r="S363" s="9">
        <v>1</v>
      </c>
      <c r="T363" s="9">
        <v>1.2</v>
      </c>
      <c r="U363" s="9" t="s">
        <v>273</v>
      </c>
      <c r="V363" s="9" t="s">
        <v>273</v>
      </c>
      <c r="W363" s="9" t="s">
        <v>277</v>
      </c>
      <c r="X363" s="9" t="s">
        <v>275</v>
      </c>
      <c r="Y363" s="9" t="s">
        <v>273</v>
      </c>
      <c r="Z363" s="9">
        <v>1.3</v>
      </c>
      <c r="AA363" s="9">
        <v>0.6</v>
      </c>
      <c r="AB363" s="9">
        <v>270</v>
      </c>
      <c r="AC363" s="9">
        <v>33</v>
      </c>
      <c r="AD363" s="9">
        <v>11</v>
      </c>
      <c r="AE363" s="9">
        <v>60</v>
      </c>
      <c r="AF363" s="9">
        <v>4</v>
      </c>
      <c r="AG363" s="9">
        <v>4</v>
      </c>
      <c r="AH363" s="9">
        <v>0.5</v>
      </c>
      <c r="AI363" s="9" t="s">
        <v>314</v>
      </c>
      <c r="AJ363" s="9">
        <v>0.6</v>
      </c>
      <c r="AK363" s="9" t="s">
        <v>274</v>
      </c>
      <c r="AL363" s="9" t="s">
        <v>309</v>
      </c>
      <c r="AM363" s="9">
        <v>1</v>
      </c>
      <c r="AN363" s="9" t="s">
        <v>309</v>
      </c>
      <c r="AO363" s="9">
        <v>200</v>
      </c>
      <c r="AP363" s="9">
        <v>20</v>
      </c>
      <c r="AQ363" s="9">
        <v>3.4</v>
      </c>
      <c r="AR363" s="9">
        <v>5</v>
      </c>
      <c r="AS363" s="9">
        <v>1</v>
      </c>
      <c r="AT363" s="9">
        <v>0.1</v>
      </c>
      <c r="AU363" s="9" t="s">
        <v>274</v>
      </c>
      <c r="AV363" s="9">
        <v>6.7</v>
      </c>
      <c r="AW363" s="9">
        <v>17.100000000000001</v>
      </c>
      <c r="AX363" s="9">
        <v>1.5</v>
      </c>
      <c r="AY363" s="9">
        <v>6</v>
      </c>
      <c r="AZ363" s="9">
        <v>1</v>
      </c>
      <c r="BA363" s="9">
        <v>0.3</v>
      </c>
      <c r="BB363" s="9">
        <v>1</v>
      </c>
      <c r="BC363" s="9">
        <v>0.2</v>
      </c>
      <c r="BD363" s="9">
        <v>0.7</v>
      </c>
      <c r="BE363" s="9">
        <v>0.2</v>
      </c>
      <c r="BF363" s="9">
        <v>0.4</v>
      </c>
      <c r="BG363" s="9" t="s">
        <v>274</v>
      </c>
      <c r="BH363" s="9">
        <v>0.4</v>
      </c>
      <c r="BI363" s="9" t="s">
        <v>274</v>
      </c>
      <c r="BJ363" s="9">
        <v>3</v>
      </c>
      <c r="BK363" s="9" t="s">
        <v>312</v>
      </c>
      <c r="BL363" s="9" t="s">
        <v>310</v>
      </c>
      <c r="BM363" s="9">
        <v>28900</v>
      </c>
      <c r="BN363" s="9">
        <v>78</v>
      </c>
      <c r="BO363" s="9">
        <v>432</v>
      </c>
      <c r="BP363" s="9">
        <v>0.3</v>
      </c>
      <c r="BQ363" s="9">
        <v>650</v>
      </c>
      <c r="BR363" s="9" t="s">
        <v>273</v>
      </c>
      <c r="BS363" s="9" t="s">
        <v>273</v>
      </c>
      <c r="BT363" s="9" t="s">
        <v>273</v>
      </c>
      <c r="BU363" s="9" t="s">
        <v>273</v>
      </c>
    </row>
    <row r="364" spans="1:73" x14ac:dyDescent="0.3">
      <c r="A364" s="15">
        <v>132</v>
      </c>
      <c r="B364" s="10">
        <v>687221</v>
      </c>
      <c r="C364" s="10">
        <v>847230</v>
      </c>
      <c r="D364" s="10">
        <v>368</v>
      </c>
      <c r="E364" s="8">
        <v>0.5</v>
      </c>
      <c r="F364" s="8" t="s">
        <v>445</v>
      </c>
      <c r="G364" s="9">
        <v>59.2</v>
      </c>
      <c r="H364" s="9">
        <v>70</v>
      </c>
      <c r="I364" s="9">
        <v>22</v>
      </c>
      <c r="J364" s="9">
        <v>20</v>
      </c>
      <c r="K364" s="9">
        <v>19</v>
      </c>
      <c r="L364" s="9" t="s">
        <v>308</v>
      </c>
      <c r="M364" s="9">
        <v>3000</v>
      </c>
      <c r="N364" s="9">
        <v>161</v>
      </c>
      <c r="O364" s="9">
        <v>187</v>
      </c>
      <c r="P364" s="9">
        <v>62</v>
      </c>
      <c r="Q364" s="9">
        <v>7</v>
      </c>
      <c r="R364" s="9" t="s">
        <v>308</v>
      </c>
      <c r="S364" s="9">
        <v>2</v>
      </c>
      <c r="T364" s="9" t="s">
        <v>274</v>
      </c>
      <c r="U364" s="9" t="s">
        <v>273</v>
      </c>
      <c r="V364" s="9" t="s">
        <v>273</v>
      </c>
      <c r="W364" s="9" t="s">
        <v>277</v>
      </c>
      <c r="X364" s="9" t="s">
        <v>275</v>
      </c>
      <c r="Y364" s="9" t="s">
        <v>273</v>
      </c>
      <c r="Z364" s="9">
        <v>4.9000000000000004</v>
      </c>
      <c r="AA364" s="9">
        <v>1.7</v>
      </c>
      <c r="AB364" s="9">
        <v>227</v>
      </c>
      <c r="AC364" s="9">
        <v>63</v>
      </c>
      <c r="AD364" s="9">
        <v>30</v>
      </c>
      <c r="AE364" s="9">
        <v>120</v>
      </c>
      <c r="AF364" s="9">
        <v>9</v>
      </c>
      <c r="AG364" s="9">
        <v>10</v>
      </c>
      <c r="AH364" s="9">
        <v>1.3</v>
      </c>
      <c r="AI364" s="9" t="s">
        <v>314</v>
      </c>
      <c r="AJ364" s="9">
        <v>0.9</v>
      </c>
      <c r="AK364" s="9" t="s">
        <v>274</v>
      </c>
      <c r="AL364" s="9" t="s">
        <v>309</v>
      </c>
      <c r="AM364" s="9">
        <v>1.3</v>
      </c>
      <c r="AN364" s="9" t="s">
        <v>309</v>
      </c>
      <c r="AO364" s="9">
        <v>900</v>
      </c>
      <c r="AP364" s="9">
        <v>50</v>
      </c>
      <c r="AQ364" s="9">
        <v>12.5</v>
      </c>
      <c r="AR364" s="9">
        <v>24</v>
      </c>
      <c r="AS364" s="9">
        <v>4</v>
      </c>
      <c r="AT364" s="9">
        <v>0.7</v>
      </c>
      <c r="AU364" s="9">
        <v>0.3</v>
      </c>
      <c r="AV364" s="9">
        <v>23</v>
      </c>
      <c r="AW364" s="9">
        <v>92.7</v>
      </c>
      <c r="AX364" s="9">
        <v>5.3</v>
      </c>
      <c r="AY364" s="9">
        <v>20.5</v>
      </c>
      <c r="AZ364" s="9">
        <v>3.7</v>
      </c>
      <c r="BA364" s="9">
        <v>0.8</v>
      </c>
      <c r="BB364" s="9">
        <v>3.4</v>
      </c>
      <c r="BC364" s="9">
        <v>0.5</v>
      </c>
      <c r="BD364" s="9">
        <v>2.4</v>
      </c>
      <c r="BE364" s="9">
        <v>0.5</v>
      </c>
      <c r="BF364" s="9">
        <v>1.4</v>
      </c>
      <c r="BG364" s="9">
        <v>0.2</v>
      </c>
      <c r="BH364" s="9">
        <v>1.6</v>
      </c>
      <c r="BI364" s="9">
        <v>0.3</v>
      </c>
      <c r="BJ364" s="9">
        <v>8</v>
      </c>
      <c r="BK364" s="9" t="s">
        <v>312</v>
      </c>
      <c r="BL364" s="9" t="s">
        <v>310</v>
      </c>
      <c r="BM364" s="9">
        <v>21800</v>
      </c>
      <c r="BN364" s="9">
        <v>130</v>
      </c>
      <c r="BO364" s="9">
        <v>419</v>
      </c>
      <c r="BP364" s="9">
        <v>1.1000000000000001</v>
      </c>
      <c r="BQ364" s="9">
        <v>564</v>
      </c>
      <c r="BR364" s="9" t="s">
        <v>273</v>
      </c>
      <c r="BS364" s="9" t="s">
        <v>273</v>
      </c>
      <c r="BT364" s="9" t="s">
        <v>273</v>
      </c>
      <c r="BU364" s="9" t="s">
        <v>273</v>
      </c>
    </row>
    <row r="365" spans="1:73" x14ac:dyDescent="0.3">
      <c r="A365" s="15">
        <v>133</v>
      </c>
      <c r="B365" s="18">
        <v>687269</v>
      </c>
      <c r="C365" s="18">
        <v>847230</v>
      </c>
      <c r="D365" s="18">
        <v>346</v>
      </c>
      <c r="E365" s="8">
        <v>0.5</v>
      </c>
      <c r="F365" s="8" t="s">
        <v>446</v>
      </c>
      <c r="G365" s="9">
        <v>2.4</v>
      </c>
      <c r="H365" s="9">
        <v>9</v>
      </c>
      <c r="I365" s="9">
        <v>1</v>
      </c>
      <c r="J365" s="9">
        <v>6</v>
      </c>
      <c r="K365" s="9">
        <v>14</v>
      </c>
      <c r="L365" s="9">
        <v>6</v>
      </c>
      <c r="M365" s="9">
        <v>3000</v>
      </c>
      <c r="N365" s="9">
        <v>33</v>
      </c>
      <c r="O365" s="9">
        <v>18</v>
      </c>
      <c r="P365" s="9">
        <v>190</v>
      </c>
      <c r="Q365" s="9">
        <v>5</v>
      </c>
      <c r="R365" s="9" t="s">
        <v>308</v>
      </c>
      <c r="S365" s="9" t="s">
        <v>273</v>
      </c>
      <c r="T365" s="9" t="s">
        <v>274</v>
      </c>
      <c r="U365" s="9" t="s">
        <v>273</v>
      </c>
      <c r="V365" s="9" t="s">
        <v>273</v>
      </c>
      <c r="W365" s="9" t="s">
        <v>277</v>
      </c>
      <c r="X365" s="9" t="s">
        <v>275</v>
      </c>
      <c r="Y365" s="9" t="s">
        <v>273</v>
      </c>
      <c r="Z365" s="9">
        <v>0.2</v>
      </c>
      <c r="AA365" s="9">
        <v>0.4</v>
      </c>
      <c r="AB365" s="9">
        <v>25</v>
      </c>
      <c r="AC365" s="9">
        <v>34</v>
      </c>
      <c r="AD365" s="9">
        <v>33</v>
      </c>
      <c r="AE365" s="9">
        <v>30</v>
      </c>
      <c r="AF365" s="9">
        <v>2</v>
      </c>
      <c r="AG365" s="9" t="s">
        <v>273</v>
      </c>
      <c r="AH365" s="9" t="s">
        <v>279</v>
      </c>
      <c r="AI365" s="9" t="s">
        <v>314</v>
      </c>
      <c r="AJ365" s="9" t="s">
        <v>314</v>
      </c>
      <c r="AK365" s="9" t="s">
        <v>274</v>
      </c>
      <c r="AL365" s="9" t="s">
        <v>309</v>
      </c>
      <c r="AM365" s="9">
        <v>1</v>
      </c>
      <c r="AN365" s="9" t="s">
        <v>309</v>
      </c>
      <c r="AO365" s="9" t="s">
        <v>310</v>
      </c>
      <c r="AP365" s="9">
        <v>20</v>
      </c>
      <c r="AQ365" s="9">
        <v>1.7</v>
      </c>
      <c r="AR365" s="9" t="s">
        <v>273</v>
      </c>
      <c r="AS365" s="9" t="s">
        <v>273</v>
      </c>
      <c r="AT365" s="9" t="s">
        <v>274</v>
      </c>
      <c r="AU365" s="9" t="s">
        <v>274</v>
      </c>
      <c r="AV365" s="9">
        <v>1.8</v>
      </c>
      <c r="AW365" s="9">
        <v>5.0999999999999996</v>
      </c>
      <c r="AX365" s="9">
        <v>0.6</v>
      </c>
      <c r="AY365" s="9">
        <v>2.4</v>
      </c>
      <c r="AZ365" s="9">
        <v>0.5</v>
      </c>
      <c r="BA365" s="9">
        <v>0.2</v>
      </c>
      <c r="BB365" s="9">
        <v>0.5</v>
      </c>
      <c r="BC365" s="9" t="s">
        <v>274</v>
      </c>
      <c r="BD365" s="9">
        <v>0.4</v>
      </c>
      <c r="BE365" s="9" t="s">
        <v>274</v>
      </c>
      <c r="BF365" s="9">
        <v>0.2</v>
      </c>
      <c r="BG365" s="9" t="s">
        <v>274</v>
      </c>
      <c r="BH365" s="9">
        <v>0.2</v>
      </c>
      <c r="BI365" s="9" t="s">
        <v>274</v>
      </c>
      <c r="BJ365" s="9">
        <v>12</v>
      </c>
      <c r="BK365" s="9">
        <v>4</v>
      </c>
      <c r="BL365" s="9" t="s">
        <v>310</v>
      </c>
      <c r="BM365" s="9">
        <v>718</v>
      </c>
      <c r="BN365" s="9">
        <v>49</v>
      </c>
      <c r="BO365" s="9">
        <v>76</v>
      </c>
      <c r="BP365" s="9">
        <v>0.3</v>
      </c>
      <c r="BQ365" s="9">
        <v>664</v>
      </c>
      <c r="BR365" s="9" t="s">
        <v>273</v>
      </c>
      <c r="BS365" s="9" t="s">
        <v>273</v>
      </c>
      <c r="BT365" s="9" t="s">
        <v>273</v>
      </c>
      <c r="BU365" s="9" t="s">
        <v>273</v>
      </c>
    </row>
    <row r="366" spans="1:73" x14ac:dyDescent="0.3">
      <c r="A366" s="15">
        <v>134</v>
      </c>
      <c r="B366" s="18">
        <v>687269</v>
      </c>
      <c r="C366" s="18">
        <v>847230</v>
      </c>
      <c r="D366" s="18">
        <v>346</v>
      </c>
      <c r="E366" s="8">
        <v>0.5</v>
      </c>
      <c r="F366" s="8" t="s">
        <v>447</v>
      </c>
      <c r="G366" s="9">
        <v>5.9</v>
      </c>
      <c r="H366" s="9">
        <v>9</v>
      </c>
      <c r="I366" s="9">
        <v>2</v>
      </c>
      <c r="J366" s="9">
        <v>7</v>
      </c>
      <c r="K366" s="9">
        <v>15</v>
      </c>
      <c r="L366" s="9">
        <v>5</v>
      </c>
      <c r="M366" s="9">
        <v>3000</v>
      </c>
      <c r="N366" s="9">
        <v>38</v>
      </c>
      <c r="O366" s="9">
        <v>16</v>
      </c>
      <c r="P366" s="9">
        <v>227</v>
      </c>
      <c r="Q366" s="9">
        <v>6</v>
      </c>
      <c r="R366" s="9" t="s">
        <v>308</v>
      </c>
      <c r="S366" s="9" t="s">
        <v>273</v>
      </c>
      <c r="T366" s="9" t="s">
        <v>274</v>
      </c>
      <c r="U366" s="9" t="s">
        <v>273</v>
      </c>
      <c r="V366" s="9" t="s">
        <v>273</v>
      </c>
      <c r="W366" s="9" t="s">
        <v>277</v>
      </c>
      <c r="X366" s="9" t="s">
        <v>275</v>
      </c>
      <c r="Y366" s="9" t="s">
        <v>273</v>
      </c>
      <c r="Z366" s="9">
        <v>0.4</v>
      </c>
      <c r="AA366" s="9">
        <v>0.5</v>
      </c>
      <c r="AB366" s="9">
        <v>26</v>
      </c>
      <c r="AC366" s="9">
        <v>40</v>
      </c>
      <c r="AD366" s="9">
        <v>37</v>
      </c>
      <c r="AE366" s="9">
        <v>40</v>
      </c>
      <c r="AF366" s="9">
        <v>2</v>
      </c>
      <c r="AG366" s="9">
        <v>1</v>
      </c>
      <c r="AH366" s="9" t="s">
        <v>279</v>
      </c>
      <c r="AI366" s="9" t="s">
        <v>314</v>
      </c>
      <c r="AJ366" s="9" t="s">
        <v>314</v>
      </c>
      <c r="AK366" s="9" t="s">
        <v>274</v>
      </c>
      <c r="AL366" s="9" t="s">
        <v>309</v>
      </c>
      <c r="AM366" s="9">
        <v>1.1000000000000001</v>
      </c>
      <c r="AN366" s="9" t="s">
        <v>309</v>
      </c>
      <c r="AO366" s="9" t="s">
        <v>310</v>
      </c>
      <c r="AP366" s="9">
        <v>30</v>
      </c>
      <c r="AQ366" s="9">
        <v>2.1</v>
      </c>
      <c r="AR366" s="9">
        <v>1</v>
      </c>
      <c r="AS366" s="9" t="s">
        <v>273</v>
      </c>
      <c r="AT366" s="9" t="s">
        <v>274</v>
      </c>
      <c r="AU366" s="9" t="s">
        <v>274</v>
      </c>
      <c r="AV366" s="9">
        <v>3.1</v>
      </c>
      <c r="AW366" s="9">
        <v>7.2</v>
      </c>
      <c r="AX366" s="9">
        <v>0.8</v>
      </c>
      <c r="AY366" s="9">
        <v>3.1</v>
      </c>
      <c r="AZ366" s="9">
        <v>0.6</v>
      </c>
      <c r="BA366" s="9">
        <v>0.2</v>
      </c>
      <c r="BB366" s="9">
        <v>0.6</v>
      </c>
      <c r="BC366" s="9" t="s">
        <v>274</v>
      </c>
      <c r="BD366" s="9">
        <v>0.5</v>
      </c>
      <c r="BE366" s="9" t="s">
        <v>274</v>
      </c>
      <c r="BF366" s="9">
        <v>0.3</v>
      </c>
      <c r="BG366" s="9" t="s">
        <v>274</v>
      </c>
      <c r="BH366" s="9">
        <v>0.2</v>
      </c>
      <c r="BI366" s="9" t="s">
        <v>274</v>
      </c>
      <c r="BJ366" s="9">
        <v>13</v>
      </c>
      <c r="BK366" s="9">
        <v>4</v>
      </c>
      <c r="BL366" s="9" t="s">
        <v>310</v>
      </c>
      <c r="BM366" s="9">
        <v>698</v>
      </c>
      <c r="BN366" s="9">
        <v>54</v>
      </c>
      <c r="BO366" s="9">
        <v>79</v>
      </c>
      <c r="BP366" s="9">
        <v>0.4</v>
      </c>
      <c r="BQ366" s="9">
        <v>741</v>
      </c>
      <c r="BR366" s="9" t="s">
        <v>273</v>
      </c>
      <c r="BS366" s="9" t="s">
        <v>273</v>
      </c>
      <c r="BT366" s="9" t="s">
        <v>273</v>
      </c>
      <c r="BU366" s="9" t="s">
        <v>273</v>
      </c>
    </row>
    <row r="367" spans="1:73" x14ac:dyDescent="0.3">
      <c r="A367" s="15">
        <v>135</v>
      </c>
      <c r="B367" s="10">
        <v>687318</v>
      </c>
      <c r="C367" s="10">
        <v>847231</v>
      </c>
      <c r="D367" s="10">
        <v>348</v>
      </c>
      <c r="E367" s="8">
        <v>0.5</v>
      </c>
      <c r="F367" s="8" t="s">
        <v>448</v>
      </c>
      <c r="G367" s="9">
        <v>147</v>
      </c>
      <c r="H367" s="9">
        <v>42</v>
      </c>
      <c r="I367" s="9">
        <v>50</v>
      </c>
      <c r="J367" s="9">
        <v>18</v>
      </c>
      <c r="K367" s="9">
        <v>34</v>
      </c>
      <c r="L367" s="9" t="s">
        <v>308</v>
      </c>
      <c r="M367" s="9">
        <v>8000</v>
      </c>
      <c r="N367" s="9">
        <v>165</v>
      </c>
      <c r="O367" s="9">
        <v>102</v>
      </c>
      <c r="P367" s="9">
        <v>173</v>
      </c>
      <c r="Q367" s="9">
        <v>15</v>
      </c>
      <c r="R367" s="9" t="s">
        <v>308</v>
      </c>
      <c r="S367" s="9">
        <v>3</v>
      </c>
      <c r="T367" s="9">
        <v>0.5</v>
      </c>
      <c r="U367" s="9" t="s">
        <v>273</v>
      </c>
      <c r="V367" s="9">
        <v>2</v>
      </c>
      <c r="W367" s="9">
        <v>0.02</v>
      </c>
      <c r="X367" s="9" t="s">
        <v>275</v>
      </c>
      <c r="Y367" s="9" t="s">
        <v>273</v>
      </c>
      <c r="Z367" s="9">
        <v>12</v>
      </c>
      <c r="AA367" s="9">
        <v>1.5</v>
      </c>
      <c r="AB367" s="9">
        <v>252</v>
      </c>
      <c r="AC367" s="9">
        <v>136</v>
      </c>
      <c r="AD367" s="9">
        <v>34</v>
      </c>
      <c r="AE367" s="9">
        <v>150</v>
      </c>
      <c r="AF367" s="9">
        <v>18</v>
      </c>
      <c r="AG367" s="9">
        <v>26</v>
      </c>
      <c r="AH367" s="9">
        <v>3.5</v>
      </c>
      <c r="AI367" s="9">
        <v>0.3</v>
      </c>
      <c r="AJ367" s="9">
        <v>1</v>
      </c>
      <c r="AK367" s="9" t="s">
        <v>274</v>
      </c>
      <c r="AL367" s="9">
        <v>1.7</v>
      </c>
      <c r="AM367" s="9">
        <v>1.7</v>
      </c>
      <c r="AN367" s="9" t="s">
        <v>309</v>
      </c>
      <c r="AO367" s="9">
        <v>2800</v>
      </c>
      <c r="AP367" s="9">
        <v>200</v>
      </c>
      <c r="AQ367" s="9">
        <v>20.3</v>
      </c>
      <c r="AR367" s="9">
        <v>52</v>
      </c>
      <c r="AS367" s="9">
        <v>13</v>
      </c>
      <c r="AT367" s="9">
        <v>1.5</v>
      </c>
      <c r="AU367" s="9">
        <v>0.8</v>
      </c>
      <c r="AV367" s="9">
        <v>43.9</v>
      </c>
      <c r="AW367" s="9">
        <v>105</v>
      </c>
      <c r="AX367" s="9">
        <v>8.6999999999999993</v>
      </c>
      <c r="AY367" s="9">
        <v>32.700000000000003</v>
      </c>
      <c r="AZ367" s="9">
        <v>6.2</v>
      </c>
      <c r="BA367" s="9">
        <v>1.2</v>
      </c>
      <c r="BB367" s="9">
        <v>5.3</v>
      </c>
      <c r="BC367" s="9">
        <v>0.8</v>
      </c>
      <c r="BD367" s="9">
        <v>4.4000000000000004</v>
      </c>
      <c r="BE367" s="9">
        <v>0.9</v>
      </c>
      <c r="BF367" s="9">
        <v>2.5</v>
      </c>
      <c r="BG367" s="9">
        <v>0.4</v>
      </c>
      <c r="BH367" s="9">
        <v>2.5</v>
      </c>
      <c r="BI367" s="9">
        <v>0.3</v>
      </c>
      <c r="BJ367" s="9">
        <v>24</v>
      </c>
      <c r="BK367" s="9">
        <v>3</v>
      </c>
      <c r="BL367" s="9" t="s">
        <v>310</v>
      </c>
      <c r="BM367" s="9">
        <v>17900</v>
      </c>
      <c r="BN367" s="9">
        <v>97</v>
      </c>
      <c r="BO367" s="9">
        <v>237</v>
      </c>
      <c r="BP367" s="9">
        <v>2.4</v>
      </c>
      <c r="BQ367" s="9">
        <v>842</v>
      </c>
      <c r="BR367" s="9" t="s">
        <v>273</v>
      </c>
      <c r="BS367" s="9" t="s">
        <v>273</v>
      </c>
      <c r="BT367" s="9" t="s">
        <v>273</v>
      </c>
      <c r="BU367" s="9" t="s">
        <v>273</v>
      </c>
    </row>
    <row r="368" spans="1:73" x14ac:dyDescent="0.3">
      <c r="A368" s="15">
        <v>136</v>
      </c>
      <c r="B368" s="10">
        <v>687346</v>
      </c>
      <c r="C368" s="10">
        <v>847231</v>
      </c>
      <c r="D368" s="10">
        <v>355</v>
      </c>
      <c r="E368" s="8">
        <v>0.5</v>
      </c>
      <c r="F368" s="8" t="s">
        <v>449</v>
      </c>
      <c r="G368" s="9">
        <v>228</v>
      </c>
      <c r="H368" s="9">
        <v>27</v>
      </c>
      <c r="I368" s="9">
        <v>108</v>
      </c>
      <c r="J368" s="9">
        <v>36</v>
      </c>
      <c r="K368" s="9">
        <v>27</v>
      </c>
      <c r="L368" s="9">
        <v>11</v>
      </c>
      <c r="M368" s="9">
        <v>20000</v>
      </c>
      <c r="N368" s="9">
        <v>748</v>
      </c>
      <c r="O368" s="9">
        <v>151</v>
      </c>
      <c r="P368" s="9">
        <v>315</v>
      </c>
      <c r="Q368" s="9">
        <v>19</v>
      </c>
      <c r="R368" s="9">
        <v>6</v>
      </c>
      <c r="S368" s="9">
        <v>3</v>
      </c>
      <c r="T368" s="9">
        <v>0.7</v>
      </c>
      <c r="U368" s="9" t="s">
        <v>273</v>
      </c>
      <c r="V368" s="9">
        <v>3</v>
      </c>
      <c r="W368" s="9" t="s">
        <v>277</v>
      </c>
      <c r="X368" s="9" t="s">
        <v>275</v>
      </c>
      <c r="Y368" s="9" t="s">
        <v>273</v>
      </c>
      <c r="Z368" s="9">
        <v>25</v>
      </c>
      <c r="AA368" s="9">
        <v>3.5</v>
      </c>
      <c r="AB368" s="9">
        <v>93</v>
      </c>
      <c r="AC368" s="9">
        <v>125</v>
      </c>
      <c r="AD368" s="9">
        <v>69</v>
      </c>
      <c r="AE368" s="9">
        <v>230</v>
      </c>
      <c r="AF368" s="9">
        <v>33</v>
      </c>
      <c r="AG368" s="9">
        <v>38</v>
      </c>
      <c r="AH368" s="9">
        <v>6.2</v>
      </c>
      <c r="AI368" s="9">
        <v>0.6</v>
      </c>
      <c r="AJ368" s="9">
        <v>0.6</v>
      </c>
      <c r="AK368" s="9">
        <v>0.2</v>
      </c>
      <c r="AL368" s="9">
        <v>2.6</v>
      </c>
      <c r="AM368" s="9">
        <v>1.4</v>
      </c>
      <c r="AN368" s="9" t="s">
        <v>309</v>
      </c>
      <c r="AO368" s="9">
        <v>4700</v>
      </c>
      <c r="AP368" s="9">
        <v>290</v>
      </c>
      <c r="AQ368" s="9">
        <v>36</v>
      </c>
      <c r="AR368" s="9">
        <v>80</v>
      </c>
      <c r="AS368" s="9">
        <v>22</v>
      </c>
      <c r="AT368" s="9">
        <v>2.4</v>
      </c>
      <c r="AU368" s="9">
        <v>1.3</v>
      </c>
      <c r="AV368" s="9">
        <v>88.5</v>
      </c>
      <c r="AW368" s="9">
        <v>189</v>
      </c>
      <c r="AX368" s="9">
        <v>18.3</v>
      </c>
      <c r="AY368" s="9">
        <v>65.400000000000006</v>
      </c>
      <c r="AZ368" s="9">
        <v>12.4</v>
      </c>
      <c r="BA368" s="9">
        <v>2.2999999999999998</v>
      </c>
      <c r="BB368" s="9">
        <v>10.6</v>
      </c>
      <c r="BC368" s="9">
        <v>1.6</v>
      </c>
      <c r="BD368" s="9">
        <v>8.1999999999999993</v>
      </c>
      <c r="BE368" s="9">
        <v>1.8</v>
      </c>
      <c r="BF368" s="9">
        <v>4.2</v>
      </c>
      <c r="BG368" s="9">
        <v>0.6</v>
      </c>
      <c r="BH368" s="9">
        <v>3.8</v>
      </c>
      <c r="BI368" s="9">
        <v>0.5</v>
      </c>
      <c r="BJ368" s="9">
        <v>34</v>
      </c>
      <c r="BK368" s="9">
        <v>3</v>
      </c>
      <c r="BL368" s="9" t="s">
        <v>310</v>
      </c>
      <c r="BM368" s="9">
        <v>17400</v>
      </c>
      <c r="BN368" s="9">
        <v>151</v>
      </c>
      <c r="BO368" s="9">
        <v>159</v>
      </c>
      <c r="BP368" s="9">
        <v>3.7</v>
      </c>
      <c r="BQ368" s="9">
        <v>572</v>
      </c>
      <c r="BR368" s="9" t="s">
        <v>273</v>
      </c>
      <c r="BS368" s="9" t="s">
        <v>273</v>
      </c>
      <c r="BT368" s="9" t="s">
        <v>273</v>
      </c>
      <c r="BU368" s="9" t="s">
        <v>273</v>
      </c>
    </row>
    <row r="369" spans="1:73" x14ac:dyDescent="0.3">
      <c r="A369" s="15">
        <v>137</v>
      </c>
      <c r="B369" s="18">
        <v>687437</v>
      </c>
      <c r="C369" s="18">
        <v>847229</v>
      </c>
      <c r="D369" s="18">
        <v>353</v>
      </c>
      <c r="E369" s="8">
        <v>0.5</v>
      </c>
      <c r="F369" s="8" t="s">
        <v>450</v>
      </c>
      <c r="G369" s="9">
        <v>282</v>
      </c>
      <c r="H369" s="9">
        <v>19</v>
      </c>
      <c r="I369" s="9">
        <v>52</v>
      </c>
      <c r="J369" s="9">
        <v>33</v>
      </c>
      <c r="K369" s="9">
        <v>20</v>
      </c>
      <c r="L369" s="9">
        <v>7</v>
      </c>
      <c r="M369" s="9">
        <v>11000</v>
      </c>
      <c r="N369" s="9">
        <v>321</v>
      </c>
      <c r="O369" s="9">
        <v>49</v>
      </c>
      <c r="P369" s="9">
        <v>665</v>
      </c>
      <c r="Q369" s="9">
        <v>9</v>
      </c>
      <c r="R369" s="9" t="s">
        <v>308</v>
      </c>
      <c r="S369" s="9">
        <v>3</v>
      </c>
      <c r="T369" s="9">
        <v>0.6</v>
      </c>
      <c r="U369" s="9" t="s">
        <v>273</v>
      </c>
      <c r="V369" s="9">
        <v>3</v>
      </c>
      <c r="W369" s="9" t="s">
        <v>277</v>
      </c>
      <c r="X369" s="9" t="s">
        <v>275</v>
      </c>
      <c r="Y369" s="9" t="s">
        <v>273</v>
      </c>
      <c r="Z369" s="9">
        <v>22</v>
      </c>
      <c r="AA369" s="9">
        <v>3.7</v>
      </c>
      <c r="AB369" s="9">
        <v>36</v>
      </c>
      <c r="AC369" s="9">
        <v>99</v>
      </c>
      <c r="AD369" s="9">
        <v>69</v>
      </c>
      <c r="AE369" s="9">
        <v>170</v>
      </c>
      <c r="AF369" s="9">
        <v>32</v>
      </c>
      <c r="AG369" s="9">
        <v>43</v>
      </c>
      <c r="AH369" s="9">
        <v>7.2</v>
      </c>
      <c r="AI369" s="9">
        <v>0.6</v>
      </c>
      <c r="AJ369" s="9">
        <v>0.5</v>
      </c>
      <c r="AK369" s="9">
        <v>0.2</v>
      </c>
      <c r="AL369" s="9">
        <v>3.5</v>
      </c>
      <c r="AM369" s="9">
        <v>2.9</v>
      </c>
      <c r="AN369" s="9" t="s">
        <v>309</v>
      </c>
      <c r="AO369" s="9">
        <v>4800</v>
      </c>
      <c r="AP369" s="9">
        <v>310</v>
      </c>
      <c r="AQ369" s="9">
        <v>68</v>
      </c>
      <c r="AR369" s="9">
        <v>103</v>
      </c>
      <c r="AS369" s="9">
        <v>24</v>
      </c>
      <c r="AT369" s="9">
        <v>3.1</v>
      </c>
      <c r="AU369" s="9">
        <v>1.5</v>
      </c>
      <c r="AV369" s="9">
        <v>85.2</v>
      </c>
      <c r="AW369" s="9">
        <v>192</v>
      </c>
      <c r="AX369" s="9">
        <v>20.399999999999999</v>
      </c>
      <c r="AY369" s="9">
        <v>80.400000000000006</v>
      </c>
      <c r="AZ369" s="9">
        <v>17.8</v>
      </c>
      <c r="BA369" s="9">
        <v>3.1</v>
      </c>
      <c r="BB369" s="9">
        <v>15.5</v>
      </c>
      <c r="BC369" s="9">
        <v>2.7</v>
      </c>
      <c r="BD369" s="9">
        <v>15</v>
      </c>
      <c r="BE369" s="9">
        <v>3.1</v>
      </c>
      <c r="BF369" s="9">
        <v>9.1999999999999993</v>
      </c>
      <c r="BG369" s="9">
        <v>1.4</v>
      </c>
      <c r="BH369" s="9">
        <v>9.6999999999999993</v>
      </c>
      <c r="BI369" s="9">
        <v>1.5</v>
      </c>
      <c r="BJ369" s="9">
        <v>67</v>
      </c>
      <c r="BK369" s="9">
        <v>8</v>
      </c>
      <c r="BL369" s="9" t="s">
        <v>310</v>
      </c>
      <c r="BM369" s="9">
        <v>2100</v>
      </c>
      <c r="BN369" s="9">
        <v>211</v>
      </c>
      <c r="BO369" s="9">
        <v>154</v>
      </c>
      <c r="BP369" s="9">
        <v>5.2</v>
      </c>
      <c r="BQ369" s="9">
        <v>1260</v>
      </c>
      <c r="BR369" s="9" t="s">
        <v>273</v>
      </c>
      <c r="BS369" s="9" t="s">
        <v>273</v>
      </c>
      <c r="BT369" s="9" t="s">
        <v>273</v>
      </c>
      <c r="BU369" s="9" t="s">
        <v>273</v>
      </c>
    </row>
    <row r="370" spans="1:73" x14ac:dyDescent="0.3">
      <c r="A370" s="15">
        <v>138</v>
      </c>
      <c r="B370" s="18">
        <v>687437</v>
      </c>
      <c r="C370" s="18">
        <v>847229</v>
      </c>
      <c r="D370" s="18">
        <v>353</v>
      </c>
      <c r="E370" s="8">
        <v>0.5</v>
      </c>
      <c r="F370" s="8" t="s">
        <v>451</v>
      </c>
      <c r="G370" s="9">
        <v>1</v>
      </c>
      <c r="H370" s="9">
        <v>3070</v>
      </c>
      <c r="I370" s="9">
        <v>5</v>
      </c>
      <c r="J370" s="9">
        <v>84</v>
      </c>
      <c r="K370" s="9">
        <v>427</v>
      </c>
      <c r="L370" s="9">
        <v>58</v>
      </c>
      <c r="M370" s="9">
        <v>39000</v>
      </c>
      <c r="N370" s="9">
        <v>417</v>
      </c>
      <c r="O370" s="9">
        <v>25</v>
      </c>
      <c r="P370" s="9" t="s">
        <v>273</v>
      </c>
      <c r="Q370" s="9">
        <v>39</v>
      </c>
      <c r="R370" s="9">
        <v>130</v>
      </c>
      <c r="S370" s="9">
        <v>123</v>
      </c>
      <c r="T370" s="9">
        <v>108</v>
      </c>
      <c r="U370" s="9" t="s">
        <v>273</v>
      </c>
      <c r="V370" s="9" t="s">
        <v>273</v>
      </c>
      <c r="W370" s="9">
        <v>1.1299999999999999</v>
      </c>
      <c r="X370" s="9">
        <v>0.2</v>
      </c>
      <c r="Y370" s="9" t="s">
        <v>273</v>
      </c>
      <c r="Z370" s="9">
        <v>0.1</v>
      </c>
      <c r="AA370" s="9">
        <v>0.2</v>
      </c>
      <c r="AB370" s="9">
        <v>173</v>
      </c>
      <c r="AC370" s="9">
        <v>1170</v>
      </c>
      <c r="AD370" s="9">
        <v>13500</v>
      </c>
      <c r="AE370" s="9">
        <v>58100</v>
      </c>
      <c r="AF370" s="9">
        <v>2460</v>
      </c>
      <c r="AG370" s="9" t="s">
        <v>273</v>
      </c>
      <c r="AH370" s="9">
        <v>1.1000000000000001</v>
      </c>
      <c r="AI370" s="9">
        <v>0.3</v>
      </c>
      <c r="AJ370" s="9">
        <v>751</v>
      </c>
      <c r="AK370" s="9" t="s">
        <v>274</v>
      </c>
      <c r="AL370" s="9">
        <v>3.2</v>
      </c>
      <c r="AM370" s="9">
        <v>5.9</v>
      </c>
      <c r="AN370" s="9" t="s">
        <v>309</v>
      </c>
      <c r="AO370" s="9" t="s">
        <v>310</v>
      </c>
      <c r="AP370" s="9" t="s">
        <v>311</v>
      </c>
      <c r="AQ370" s="9">
        <v>3.3</v>
      </c>
      <c r="AR370" s="9" t="s">
        <v>273</v>
      </c>
      <c r="AS370" s="9" t="s">
        <v>273</v>
      </c>
      <c r="AT370" s="9" t="s">
        <v>274</v>
      </c>
      <c r="AU370" s="9" t="s">
        <v>274</v>
      </c>
      <c r="AV370" s="9">
        <v>8.8000000000000007</v>
      </c>
      <c r="AW370" s="9">
        <v>6.4</v>
      </c>
      <c r="AX370" s="9">
        <v>0.9</v>
      </c>
      <c r="AY370" s="9">
        <v>3.2</v>
      </c>
      <c r="AZ370" s="9">
        <v>0.5</v>
      </c>
      <c r="BA370" s="9">
        <v>0.3</v>
      </c>
      <c r="BB370" s="9">
        <v>0.6</v>
      </c>
      <c r="BC370" s="9" t="s">
        <v>274</v>
      </c>
      <c r="BD370" s="9">
        <v>0.3</v>
      </c>
      <c r="BE370" s="9" t="s">
        <v>274</v>
      </c>
      <c r="BF370" s="9">
        <v>0.2</v>
      </c>
      <c r="BG370" s="9" t="s">
        <v>274</v>
      </c>
      <c r="BH370" s="9">
        <v>0.2</v>
      </c>
      <c r="BI370" s="9" t="s">
        <v>274</v>
      </c>
      <c r="BJ370" s="9">
        <v>60</v>
      </c>
      <c r="BK370" s="9" t="s">
        <v>312</v>
      </c>
      <c r="BL370" s="9" t="s">
        <v>310</v>
      </c>
      <c r="BM370" s="9">
        <v>18800</v>
      </c>
      <c r="BN370" s="9">
        <v>173</v>
      </c>
      <c r="BO370" s="9">
        <v>8250</v>
      </c>
      <c r="BP370" s="9">
        <v>6.9</v>
      </c>
      <c r="BQ370" s="9">
        <v>1440</v>
      </c>
      <c r="BR370" s="9" t="s">
        <v>273</v>
      </c>
      <c r="BS370" s="9">
        <v>25</v>
      </c>
      <c r="BT370" s="9">
        <v>1</v>
      </c>
      <c r="BU370" s="9" t="s">
        <v>273</v>
      </c>
    </row>
    <row r="371" spans="1:73" x14ac:dyDescent="0.3">
      <c r="A371" s="15">
        <v>139</v>
      </c>
      <c r="B371" s="10">
        <v>687464</v>
      </c>
      <c r="C371" s="10">
        <v>847230</v>
      </c>
      <c r="D371" s="10">
        <v>351</v>
      </c>
      <c r="E371" s="8">
        <v>0.5</v>
      </c>
      <c r="F371" s="8" t="s">
        <v>452</v>
      </c>
      <c r="G371" s="9">
        <v>130</v>
      </c>
      <c r="H371" s="9">
        <v>20</v>
      </c>
      <c r="I371" s="9">
        <v>31</v>
      </c>
      <c r="J371" s="9">
        <v>10</v>
      </c>
      <c r="K371" s="9">
        <v>15</v>
      </c>
      <c r="L371" s="9" t="s">
        <v>308</v>
      </c>
      <c r="M371" s="9">
        <v>4000</v>
      </c>
      <c r="N371" s="9">
        <v>170</v>
      </c>
      <c r="O371" s="9">
        <v>131</v>
      </c>
      <c r="P371" s="9">
        <v>138</v>
      </c>
      <c r="Q371" s="9">
        <v>4</v>
      </c>
      <c r="R371" s="9" t="s">
        <v>308</v>
      </c>
      <c r="S371" s="9">
        <v>2</v>
      </c>
      <c r="T371" s="9">
        <v>0.3</v>
      </c>
      <c r="U371" s="9" t="s">
        <v>273</v>
      </c>
      <c r="V371" s="9">
        <v>1</v>
      </c>
      <c r="W371" s="9">
        <v>0.01</v>
      </c>
      <c r="X371" s="9" t="s">
        <v>275</v>
      </c>
      <c r="Y371" s="9" t="s">
        <v>273</v>
      </c>
      <c r="Z371" s="9">
        <v>11.9</v>
      </c>
      <c r="AA371" s="9">
        <v>1.9</v>
      </c>
      <c r="AB371" s="9">
        <v>108</v>
      </c>
      <c r="AC371" s="9">
        <v>78</v>
      </c>
      <c r="AD371" s="9">
        <v>29</v>
      </c>
      <c r="AE371" s="9">
        <v>70</v>
      </c>
      <c r="AF371" s="9">
        <v>20</v>
      </c>
      <c r="AG371" s="9">
        <v>23</v>
      </c>
      <c r="AH371" s="9">
        <v>3</v>
      </c>
      <c r="AI371" s="9">
        <v>0.3</v>
      </c>
      <c r="AJ371" s="9">
        <v>0.9</v>
      </c>
      <c r="AK371" s="9" t="s">
        <v>274</v>
      </c>
      <c r="AL371" s="9">
        <v>1.8</v>
      </c>
      <c r="AM371" s="9">
        <v>2.6</v>
      </c>
      <c r="AN371" s="9" t="s">
        <v>309</v>
      </c>
      <c r="AO371" s="9">
        <v>2800</v>
      </c>
      <c r="AP371" s="9">
        <v>100</v>
      </c>
      <c r="AQ371" s="9">
        <v>16.7</v>
      </c>
      <c r="AR371" s="9">
        <v>54</v>
      </c>
      <c r="AS371" s="9">
        <v>13</v>
      </c>
      <c r="AT371" s="9">
        <v>1.6</v>
      </c>
      <c r="AU371" s="9">
        <v>0.9</v>
      </c>
      <c r="AV371" s="9">
        <v>37.299999999999997</v>
      </c>
      <c r="AW371" s="9">
        <v>82.1</v>
      </c>
      <c r="AX371" s="9">
        <v>6.9</v>
      </c>
      <c r="AY371" s="9">
        <v>23.9</v>
      </c>
      <c r="AZ371" s="9">
        <v>4.5</v>
      </c>
      <c r="BA371" s="9">
        <v>0.9</v>
      </c>
      <c r="BB371" s="9">
        <v>4.4000000000000004</v>
      </c>
      <c r="BC371" s="9">
        <v>0.7</v>
      </c>
      <c r="BD371" s="9">
        <v>3.7</v>
      </c>
      <c r="BE371" s="9">
        <v>0.7</v>
      </c>
      <c r="BF371" s="9">
        <v>2.2999999999999998</v>
      </c>
      <c r="BG371" s="9">
        <v>0.3</v>
      </c>
      <c r="BH371" s="9">
        <v>1.9</v>
      </c>
      <c r="BI371" s="9">
        <v>0.3</v>
      </c>
      <c r="BJ371" s="9">
        <v>28</v>
      </c>
      <c r="BK371" s="9">
        <v>3</v>
      </c>
      <c r="BL371" s="9" t="s">
        <v>310</v>
      </c>
      <c r="BM371" s="9">
        <v>12300</v>
      </c>
      <c r="BN371" s="9">
        <v>150</v>
      </c>
      <c r="BO371" s="9">
        <v>164</v>
      </c>
      <c r="BP371" s="9">
        <v>3.1</v>
      </c>
      <c r="BQ371" s="9">
        <v>1310</v>
      </c>
      <c r="BR371" s="9" t="s">
        <v>273</v>
      </c>
      <c r="BS371" s="9" t="s">
        <v>273</v>
      </c>
      <c r="BT371" s="9" t="s">
        <v>273</v>
      </c>
      <c r="BU371" s="9" t="s">
        <v>273</v>
      </c>
    </row>
  </sheetData>
  <sheetProtection sheet="1" formatCells="0" formatColumns="0" formatRows="0" insertColumns="0" insertRows="0" insertHyperlinks="0" deleteColumns="0" deleteRows="0" sort="0" autoFilter="0" pivotTables="0"/>
  <hyperlinks>
    <hyperlink ref="A1" location="Menu!A1" display="ToC" xr:uid="{B8194E3E-0517-4EA8-848B-35857C2C53BA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92ECD-8150-431F-9B38-13C2EC969B16}">
  <sheetPr>
    <tabColor theme="4"/>
  </sheetPr>
  <dimension ref="A1:BQ216"/>
  <sheetViews>
    <sheetView showGridLines="0" zoomScaleNormal="100" workbookViewId="0">
      <selection activeCell="F31" sqref="F31"/>
    </sheetView>
  </sheetViews>
  <sheetFormatPr defaultColWidth="9.109375" defaultRowHeight="15.6" x14ac:dyDescent="0.3"/>
  <cols>
    <col min="1" max="1" width="7.33203125" style="7" customWidth="1"/>
    <col min="2" max="2" width="11.5546875" style="7" customWidth="1"/>
    <col min="3" max="4" width="12.33203125" style="7" customWidth="1"/>
    <col min="5" max="5" width="10.44140625" style="7" customWidth="1"/>
    <col min="6" max="6" width="15.88671875" style="7" customWidth="1"/>
    <col min="7" max="7" width="11.44140625" style="7" customWidth="1"/>
    <col min="8" max="8" width="15.5546875" style="7" customWidth="1"/>
    <col min="9" max="9" width="23.5546875" style="7" customWidth="1"/>
    <col min="10" max="10" width="23.88671875" style="7" customWidth="1"/>
    <col min="11" max="16384" width="9.109375" style="7"/>
  </cols>
  <sheetData>
    <row r="1" spans="1:69" x14ac:dyDescent="0.3">
      <c r="A1" s="19" t="s">
        <v>461</v>
      </c>
      <c r="F1" s="8" t="s">
        <v>200</v>
      </c>
      <c r="H1" s="6"/>
    </row>
    <row r="2" spans="1:69" x14ac:dyDescent="0.3">
      <c r="F2" s="8" t="s">
        <v>201</v>
      </c>
      <c r="H2" s="6"/>
      <c r="I2" s="6"/>
    </row>
    <row r="3" spans="1:69" x14ac:dyDescent="0.3">
      <c r="F3" s="8" t="s">
        <v>202</v>
      </c>
      <c r="G3" s="9" t="s">
        <v>206</v>
      </c>
      <c r="H3" s="9" t="s">
        <v>207</v>
      </c>
      <c r="I3" s="9" t="s">
        <v>208</v>
      </c>
      <c r="J3" s="9" t="s">
        <v>209</v>
      </c>
      <c r="K3" s="9" t="s">
        <v>210</v>
      </c>
      <c r="L3" s="9" t="s">
        <v>211</v>
      </c>
      <c r="M3" s="9" t="s">
        <v>212</v>
      </c>
      <c r="N3" s="9" t="s">
        <v>213</v>
      </c>
      <c r="O3" s="9" t="s">
        <v>214</v>
      </c>
      <c r="P3" s="9" t="s">
        <v>215</v>
      </c>
      <c r="Q3" s="9" t="s">
        <v>216</v>
      </c>
      <c r="R3" s="9" t="s">
        <v>217</v>
      </c>
      <c r="S3" s="9" t="s">
        <v>218</v>
      </c>
      <c r="T3" s="9" t="s">
        <v>219</v>
      </c>
      <c r="U3" s="9" t="s">
        <v>220</v>
      </c>
      <c r="V3" s="9" t="s">
        <v>221</v>
      </c>
      <c r="W3" s="9" t="s">
        <v>222</v>
      </c>
      <c r="X3" s="9" t="s">
        <v>223</v>
      </c>
      <c r="Y3" s="9" t="s">
        <v>224</v>
      </c>
      <c r="Z3" s="9" t="s">
        <v>225</v>
      </c>
      <c r="AA3" s="9" t="s">
        <v>226</v>
      </c>
      <c r="AB3" s="9" t="s">
        <v>227</v>
      </c>
      <c r="AC3" s="9" t="s">
        <v>228</v>
      </c>
      <c r="AD3" s="9" t="s">
        <v>229</v>
      </c>
      <c r="AE3" s="9" t="s">
        <v>230</v>
      </c>
      <c r="AF3" s="9" t="s">
        <v>231</v>
      </c>
      <c r="AG3" s="9" t="s">
        <v>232</v>
      </c>
      <c r="AH3" s="9" t="s">
        <v>233</v>
      </c>
      <c r="AI3" s="9" t="s">
        <v>234</v>
      </c>
      <c r="AJ3" s="9" t="s">
        <v>235</v>
      </c>
      <c r="AK3" s="9" t="s">
        <v>236</v>
      </c>
      <c r="AL3" s="9" t="s">
        <v>237</v>
      </c>
      <c r="AM3" s="9" t="s">
        <v>238</v>
      </c>
      <c r="AN3" s="9" t="s">
        <v>239</v>
      </c>
      <c r="AO3" s="9" t="s">
        <v>240</v>
      </c>
      <c r="AP3" s="9" t="s">
        <v>241</v>
      </c>
      <c r="AQ3" s="9" t="s">
        <v>242</v>
      </c>
      <c r="AR3" s="9" t="s">
        <v>243</v>
      </c>
      <c r="AS3" s="9" t="s">
        <v>244</v>
      </c>
      <c r="AT3" s="9" t="s">
        <v>245</v>
      </c>
      <c r="AU3" s="9" t="s">
        <v>246</v>
      </c>
      <c r="AV3" s="9" t="s">
        <v>247</v>
      </c>
      <c r="AW3" s="9" t="s">
        <v>248</v>
      </c>
      <c r="AX3" s="9" t="s">
        <v>249</v>
      </c>
      <c r="AY3" s="9" t="s">
        <v>250</v>
      </c>
      <c r="AZ3" s="9" t="s">
        <v>251</v>
      </c>
      <c r="BA3" s="9" t="s">
        <v>252</v>
      </c>
      <c r="BB3" s="9" t="s">
        <v>253</v>
      </c>
      <c r="BC3" s="9" t="s">
        <v>254</v>
      </c>
      <c r="BD3" s="9" t="s">
        <v>255</v>
      </c>
      <c r="BE3" s="9" t="s">
        <v>256</v>
      </c>
      <c r="BF3" s="9" t="s">
        <v>257</v>
      </c>
      <c r="BG3" s="9" t="s">
        <v>258</v>
      </c>
      <c r="BH3" s="9" t="s">
        <v>259</v>
      </c>
      <c r="BI3" s="9" t="s">
        <v>260</v>
      </c>
      <c r="BJ3" s="9" t="s">
        <v>261</v>
      </c>
      <c r="BK3" s="9" t="s">
        <v>262</v>
      </c>
      <c r="BL3" s="9" t="s">
        <v>263</v>
      </c>
      <c r="BM3" s="9" t="s">
        <v>264</v>
      </c>
      <c r="BN3" s="9" t="s">
        <v>265</v>
      </c>
      <c r="BO3" s="9" t="s">
        <v>266</v>
      </c>
      <c r="BP3" s="9" t="s">
        <v>267</v>
      </c>
      <c r="BQ3" s="9" t="s">
        <v>268</v>
      </c>
    </row>
    <row r="4" spans="1:69" x14ac:dyDescent="0.3">
      <c r="F4" s="8" t="s">
        <v>203</v>
      </c>
      <c r="G4" s="9" t="s">
        <v>269</v>
      </c>
      <c r="H4" s="9" t="s">
        <v>269</v>
      </c>
      <c r="I4" s="9" t="s">
        <v>269</v>
      </c>
      <c r="J4" s="9" t="s">
        <v>270</v>
      </c>
      <c r="K4" s="9" t="s">
        <v>270</v>
      </c>
      <c r="L4" s="9" t="s">
        <v>270</v>
      </c>
      <c r="M4" s="9" t="s">
        <v>269</v>
      </c>
      <c r="N4" s="9" t="s">
        <v>269</v>
      </c>
      <c r="O4" s="9" t="s">
        <v>269</v>
      </c>
      <c r="P4" s="9" t="s">
        <v>269</v>
      </c>
      <c r="Q4" s="9" t="s">
        <v>270</v>
      </c>
      <c r="R4" s="9" t="s">
        <v>269</v>
      </c>
      <c r="S4" s="9" t="s">
        <v>270</v>
      </c>
      <c r="T4" s="9" t="s">
        <v>270</v>
      </c>
      <c r="U4" s="9" t="s">
        <v>270</v>
      </c>
      <c r="V4" s="9" t="s">
        <v>270</v>
      </c>
      <c r="W4" s="9" t="s">
        <v>269</v>
      </c>
      <c r="X4" s="9" t="s">
        <v>270</v>
      </c>
      <c r="Y4" s="9" t="s">
        <v>270</v>
      </c>
      <c r="Z4" s="9" t="s">
        <v>270</v>
      </c>
      <c r="AA4" s="9" t="s">
        <v>270</v>
      </c>
      <c r="AB4" s="9" t="s">
        <v>270</v>
      </c>
      <c r="AC4" s="9" t="s">
        <v>270</v>
      </c>
      <c r="AD4" s="9" t="s">
        <v>270</v>
      </c>
      <c r="AE4" s="9" t="s">
        <v>270</v>
      </c>
      <c r="AF4" s="9" t="s">
        <v>270</v>
      </c>
      <c r="AG4" s="9" t="s">
        <v>270</v>
      </c>
      <c r="AH4" s="9" t="s">
        <v>270</v>
      </c>
      <c r="AI4" s="9" t="s">
        <v>270</v>
      </c>
      <c r="AJ4" s="9" t="s">
        <v>270</v>
      </c>
      <c r="AK4" s="9" t="s">
        <v>270</v>
      </c>
      <c r="AL4" s="9" t="s">
        <v>270</v>
      </c>
      <c r="AM4" s="9" t="s">
        <v>270</v>
      </c>
      <c r="AN4" s="9" t="s">
        <v>270</v>
      </c>
      <c r="AO4" s="9" t="s">
        <v>270</v>
      </c>
      <c r="AP4" s="9" t="s">
        <v>270</v>
      </c>
      <c r="AQ4" s="9" t="s">
        <v>270</v>
      </c>
      <c r="AR4" s="9" t="s">
        <v>270</v>
      </c>
      <c r="AS4" s="9" t="s">
        <v>270</v>
      </c>
      <c r="AT4" s="9" t="s">
        <v>270</v>
      </c>
      <c r="AU4" s="9" t="s">
        <v>270</v>
      </c>
      <c r="AV4" s="9" t="s">
        <v>270</v>
      </c>
      <c r="AW4" s="9" t="s">
        <v>270</v>
      </c>
      <c r="AX4" s="9" t="s">
        <v>270</v>
      </c>
      <c r="AY4" s="9" t="s">
        <v>270</v>
      </c>
      <c r="AZ4" s="9" t="s">
        <v>270</v>
      </c>
      <c r="BA4" s="9" t="s">
        <v>270</v>
      </c>
      <c r="BB4" s="9" t="s">
        <v>270</v>
      </c>
      <c r="BC4" s="9" t="s">
        <v>270</v>
      </c>
      <c r="BD4" s="9" t="s">
        <v>270</v>
      </c>
      <c r="BE4" s="9" t="s">
        <v>270</v>
      </c>
      <c r="BF4" s="9" t="s">
        <v>270</v>
      </c>
      <c r="BG4" s="9" t="s">
        <v>270</v>
      </c>
      <c r="BH4" s="9" t="s">
        <v>270</v>
      </c>
      <c r="BI4" s="9" t="s">
        <v>270</v>
      </c>
      <c r="BJ4" s="9" t="s">
        <v>270</v>
      </c>
      <c r="BK4" s="9" t="s">
        <v>270</v>
      </c>
      <c r="BL4" s="9" t="s">
        <v>271</v>
      </c>
      <c r="BM4" s="9" t="s">
        <v>270</v>
      </c>
      <c r="BN4" s="9" t="s">
        <v>270</v>
      </c>
      <c r="BO4" s="9" t="s">
        <v>270</v>
      </c>
      <c r="BP4" s="9" t="s">
        <v>270</v>
      </c>
      <c r="BQ4" s="9" t="s">
        <v>271</v>
      </c>
    </row>
    <row r="5" spans="1:69" x14ac:dyDescent="0.3">
      <c r="F5" s="8" t="s">
        <v>204</v>
      </c>
      <c r="G5" s="9">
        <v>1E-3</v>
      </c>
      <c r="H5" s="9">
        <v>1</v>
      </c>
      <c r="I5" s="9">
        <v>1E-3</v>
      </c>
      <c r="J5" s="9">
        <v>0.1</v>
      </c>
      <c r="K5" s="9">
        <v>0.1</v>
      </c>
      <c r="L5" s="9">
        <v>1</v>
      </c>
      <c r="M5" s="9">
        <v>1E-3</v>
      </c>
      <c r="N5" s="9">
        <v>0.01</v>
      </c>
      <c r="O5" s="9">
        <v>0.01</v>
      </c>
      <c r="P5" s="9">
        <v>0.01</v>
      </c>
      <c r="Q5" s="9">
        <v>0.02</v>
      </c>
      <c r="R5" s="9">
        <v>0.01</v>
      </c>
      <c r="S5" s="9">
        <v>0.1</v>
      </c>
      <c r="T5" s="9">
        <v>1</v>
      </c>
      <c r="U5" s="9">
        <v>1</v>
      </c>
      <c r="V5" s="9">
        <v>1</v>
      </c>
      <c r="W5" s="9">
        <v>0.01</v>
      </c>
      <c r="X5" s="9">
        <v>0.1</v>
      </c>
      <c r="Y5" s="9">
        <v>0.1</v>
      </c>
      <c r="Z5" s="9">
        <v>0.2</v>
      </c>
      <c r="AA5" s="9">
        <v>0.1</v>
      </c>
      <c r="AB5" s="9">
        <v>0.02</v>
      </c>
      <c r="AC5" s="9">
        <v>0.1</v>
      </c>
      <c r="AD5" s="9">
        <v>0.1</v>
      </c>
      <c r="AE5" s="9">
        <v>0.1</v>
      </c>
      <c r="AF5" s="9">
        <v>0.5</v>
      </c>
      <c r="AG5" s="9">
        <v>0.01</v>
      </c>
      <c r="AH5" s="9">
        <v>0.1</v>
      </c>
      <c r="AI5" s="9">
        <v>0.1</v>
      </c>
      <c r="AJ5" s="9">
        <v>0.01</v>
      </c>
      <c r="AK5" s="9">
        <v>2E-3</v>
      </c>
      <c r="AL5" s="9">
        <v>0.02</v>
      </c>
      <c r="AM5" s="9">
        <v>0.05</v>
      </c>
      <c r="AN5" s="9">
        <v>0.02</v>
      </c>
      <c r="AO5" s="9">
        <v>0.02</v>
      </c>
      <c r="AP5" s="9">
        <v>0.02</v>
      </c>
      <c r="AQ5" s="9">
        <v>0.5</v>
      </c>
      <c r="AR5" s="9">
        <v>0.5</v>
      </c>
      <c r="AS5" s="9">
        <v>0.01</v>
      </c>
      <c r="AT5" s="9">
        <v>0.01</v>
      </c>
      <c r="AU5" s="9">
        <v>0.1</v>
      </c>
      <c r="AV5" s="9">
        <v>0.02</v>
      </c>
      <c r="AW5" s="9">
        <v>0.1</v>
      </c>
      <c r="AX5" s="9">
        <v>0.1</v>
      </c>
      <c r="AY5" s="9">
        <v>0.1</v>
      </c>
      <c r="AZ5" s="9">
        <v>0.1</v>
      </c>
      <c r="BA5" s="9">
        <v>0.1</v>
      </c>
      <c r="BB5" s="9">
        <v>0.1</v>
      </c>
      <c r="BC5" s="9">
        <v>0.1</v>
      </c>
      <c r="BD5" s="9">
        <v>0.1</v>
      </c>
      <c r="BE5" s="9">
        <v>0.1</v>
      </c>
      <c r="BF5" s="9">
        <v>0.1</v>
      </c>
      <c r="BG5" s="9">
        <v>0.1</v>
      </c>
      <c r="BH5" s="9">
        <v>0.1</v>
      </c>
      <c r="BI5" s="9">
        <v>0.05</v>
      </c>
      <c r="BJ5" s="9">
        <v>0.1</v>
      </c>
      <c r="BK5" s="9">
        <v>1E-3</v>
      </c>
      <c r="BL5" s="9">
        <v>0.5</v>
      </c>
      <c r="BM5" s="9">
        <v>0.02</v>
      </c>
      <c r="BN5" s="9">
        <v>0.1</v>
      </c>
      <c r="BO5" s="9">
        <v>0.1</v>
      </c>
      <c r="BP5" s="9">
        <v>0.1</v>
      </c>
      <c r="BQ5" s="9">
        <v>10</v>
      </c>
    </row>
    <row r="6" spans="1:69" x14ac:dyDescent="0.3">
      <c r="A6" s="20" t="s">
        <v>284</v>
      </c>
      <c r="B6" s="21" t="s">
        <v>0</v>
      </c>
      <c r="C6" s="21" t="s">
        <v>1</v>
      </c>
      <c r="D6" s="21" t="s">
        <v>282</v>
      </c>
      <c r="E6" s="22" t="s">
        <v>462</v>
      </c>
      <c r="F6" s="23" t="s">
        <v>205</v>
      </c>
      <c r="G6" s="24" t="s">
        <v>272</v>
      </c>
      <c r="H6" s="24" t="s">
        <v>272</v>
      </c>
      <c r="I6" s="24" t="s">
        <v>272</v>
      </c>
      <c r="J6" s="24" t="s">
        <v>272</v>
      </c>
      <c r="K6" s="24" t="s">
        <v>272</v>
      </c>
      <c r="L6" s="24" t="s">
        <v>272</v>
      </c>
      <c r="M6" s="24" t="s">
        <v>272</v>
      </c>
      <c r="N6" s="24" t="s">
        <v>272</v>
      </c>
      <c r="O6" s="24" t="s">
        <v>272</v>
      </c>
      <c r="P6" s="24" t="s">
        <v>272</v>
      </c>
      <c r="Q6" s="24" t="s">
        <v>272</v>
      </c>
      <c r="R6" s="24" t="s">
        <v>272</v>
      </c>
      <c r="S6" s="24" t="s">
        <v>272</v>
      </c>
      <c r="T6" s="24" t="s">
        <v>272</v>
      </c>
      <c r="U6" s="24" t="s">
        <v>272</v>
      </c>
      <c r="V6" s="24" t="s">
        <v>272</v>
      </c>
      <c r="W6" s="24" t="s">
        <v>272</v>
      </c>
      <c r="X6" s="24" t="s">
        <v>272</v>
      </c>
      <c r="Y6" s="24" t="s">
        <v>272</v>
      </c>
      <c r="Z6" s="24" t="s">
        <v>272</v>
      </c>
      <c r="AA6" s="24" t="s">
        <v>272</v>
      </c>
      <c r="AB6" s="24" t="s">
        <v>272</v>
      </c>
      <c r="AC6" s="24" t="s">
        <v>272</v>
      </c>
      <c r="AD6" s="24" t="s">
        <v>272</v>
      </c>
      <c r="AE6" s="24" t="s">
        <v>272</v>
      </c>
      <c r="AF6" s="24" t="s">
        <v>272</v>
      </c>
      <c r="AG6" s="24" t="s">
        <v>272</v>
      </c>
      <c r="AH6" s="24" t="s">
        <v>272</v>
      </c>
      <c r="AI6" s="24" t="s">
        <v>272</v>
      </c>
      <c r="AJ6" s="24" t="s">
        <v>272</v>
      </c>
      <c r="AK6" s="24" t="s">
        <v>272</v>
      </c>
      <c r="AL6" s="24" t="s">
        <v>272</v>
      </c>
      <c r="AM6" s="24" t="s">
        <v>272</v>
      </c>
      <c r="AN6" s="24" t="s">
        <v>272</v>
      </c>
      <c r="AO6" s="24" t="s">
        <v>272</v>
      </c>
      <c r="AP6" s="24" t="s">
        <v>272</v>
      </c>
      <c r="AQ6" s="24" t="s">
        <v>272</v>
      </c>
      <c r="AR6" s="24" t="s">
        <v>272</v>
      </c>
      <c r="AS6" s="24" t="s">
        <v>272</v>
      </c>
      <c r="AT6" s="24" t="s">
        <v>272</v>
      </c>
      <c r="AU6" s="24" t="s">
        <v>272</v>
      </c>
      <c r="AV6" s="24" t="s">
        <v>272</v>
      </c>
      <c r="AW6" s="24" t="s">
        <v>272</v>
      </c>
      <c r="AX6" s="24" t="s">
        <v>272</v>
      </c>
      <c r="AY6" s="24" t="s">
        <v>272</v>
      </c>
      <c r="AZ6" s="24" t="s">
        <v>272</v>
      </c>
      <c r="BA6" s="24" t="s">
        <v>272</v>
      </c>
      <c r="BB6" s="24" t="s">
        <v>272</v>
      </c>
      <c r="BC6" s="24" t="s">
        <v>272</v>
      </c>
      <c r="BD6" s="24" t="s">
        <v>272</v>
      </c>
      <c r="BE6" s="24" t="s">
        <v>272</v>
      </c>
      <c r="BF6" s="24" t="s">
        <v>272</v>
      </c>
      <c r="BG6" s="24" t="s">
        <v>272</v>
      </c>
      <c r="BH6" s="24" t="s">
        <v>272</v>
      </c>
      <c r="BI6" s="24" t="s">
        <v>272</v>
      </c>
      <c r="BJ6" s="24" t="s">
        <v>272</v>
      </c>
      <c r="BK6" s="24" t="s">
        <v>272</v>
      </c>
      <c r="BL6" s="24" t="s">
        <v>272</v>
      </c>
      <c r="BM6" s="24" t="s">
        <v>272</v>
      </c>
      <c r="BN6" s="24" t="s">
        <v>272</v>
      </c>
      <c r="BO6" s="24" t="s">
        <v>272</v>
      </c>
      <c r="BP6" s="24" t="s">
        <v>272</v>
      </c>
      <c r="BQ6" s="24" t="s">
        <v>272</v>
      </c>
    </row>
    <row r="7" spans="1:69" x14ac:dyDescent="0.3">
      <c r="A7" s="25">
        <v>1</v>
      </c>
      <c r="B7" s="26">
        <v>687403</v>
      </c>
      <c r="C7" s="26">
        <v>846362</v>
      </c>
      <c r="D7" s="26">
        <v>370</v>
      </c>
      <c r="E7" s="26">
        <v>1</v>
      </c>
      <c r="F7" s="27" t="s">
        <v>2</v>
      </c>
      <c r="G7" s="28">
        <v>5.8999999999999997E-2</v>
      </c>
      <c r="H7" s="28" t="s">
        <v>273</v>
      </c>
      <c r="I7" s="28">
        <v>2.4E-2</v>
      </c>
      <c r="J7" s="28">
        <v>5.3</v>
      </c>
      <c r="K7" s="28">
        <v>0.4</v>
      </c>
      <c r="L7" s="28">
        <v>3</v>
      </c>
      <c r="M7" s="28">
        <v>1.2999999999999999E-2</v>
      </c>
      <c r="N7" s="28">
        <v>0.04</v>
      </c>
      <c r="O7" s="28">
        <v>4.7300000000000004</v>
      </c>
      <c r="P7" s="28">
        <v>0.1</v>
      </c>
      <c r="Q7" s="28">
        <v>7.0000000000000007E-2</v>
      </c>
      <c r="R7" s="28">
        <v>0.02</v>
      </c>
      <c r="S7" s="28">
        <v>14</v>
      </c>
      <c r="T7" s="28">
        <v>118</v>
      </c>
      <c r="U7" s="28">
        <v>160</v>
      </c>
      <c r="V7" s="28">
        <v>213</v>
      </c>
      <c r="W7" s="28">
        <v>7.56</v>
      </c>
      <c r="X7" s="28">
        <v>5.0999999999999996</v>
      </c>
      <c r="Y7" s="28">
        <v>23.4</v>
      </c>
      <c r="Z7" s="28">
        <v>34.700000000000003</v>
      </c>
      <c r="AA7" s="28">
        <v>24.9</v>
      </c>
      <c r="AB7" s="28">
        <v>13.8</v>
      </c>
      <c r="AC7" s="28" t="s">
        <v>274</v>
      </c>
      <c r="AD7" s="28">
        <v>13.4</v>
      </c>
      <c r="AE7" s="28">
        <v>8.9</v>
      </c>
      <c r="AF7" s="28">
        <v>13.4</v>
      </c>
      <c r="AG7" s="28">
        <v>11.7</v>
      </c>
      <c r="AH7" s="28">
        <v>5.2</v>
      </c>
      <c r="AI7" s="28">
        <v>0.1</v>
      </c>
      <c r="AJ7" s="28">
        <v>1.76</v>
      </c>
      <c r="AK7" s="28">
        <v>1.7999999999999999E-2</v>
      </c>
      <c r="AL7" s="28">
        <v>0.08</v>
      </c>
      <c r="AM7" s="28">
        <v>0.87</v>
      </c>
      <c r="AN7" s="28">
        <v>0.23</v>
      </c>
      <c r="AO7" s="28">
        <v>7.0000000000000007E-2</v>
      </c>
      <c r="AP7" s="28">
        <v>0.69</v>
      </c>
      <c r="AQ7" s="28">
        <v>63.9</v>
      </c>
      <c r="AR7" s="28">
        <v>48.4</v>
      </c>
      <c r="AS7" s="28">
        <v>94.9</v>
      </c>
      <c r="AT7" s="28">
        <v>0.03</v>
      </c>
      <c r="AU7" s="28">
        <v>9.1999999999999993</v>
      </c>
      <c r="AV7" s="28">
        <v>28.1</v>
      </c>
      <c r="AW7" s="28">
        <v>4.8</v>
      </c>
      <c r="AX7" s="28">
        <v>0.3</v>
      </c>
      <c r="AY7" s="28">
        <v>0.8</v>
      </c>
      <c r="AZ7" s="28">
        <v>3.8</v>
      </c>
      <c r="BA7" s="28">
        <v>0.6</v>
      </c>
      <c r="BB7" s="28">
        <v>2.9</v>
      </c>
      <c r="BC7" s="28">
        <v>0.5</v>
      </c>
      <c r="BD7" s="28">
        <v>1.5</v>
      </c>
      <c r="BE7" s="28">
        <v>0.2</v>
      </c>
      <c r="BF7" s="28">
        <v>1.4</v>
      </c>
      <c r="BG7" s="28">
        <v>0.2</v>
      </c>
      <c r="BH7" s="28">
        <v>0.1</v>
      </c>
      <c r="BI7" s="28" t="s">
        <v>275</v>
      </c>
      <c r="BJ7" s="28" t="s">
        <v>274</v>
      </c>
      <c r="BK7" s="28" t="s">
        <v>276</v>
      </c>
      <c r="BL7" s="28">
        <v>3.3</v>
      </c>
      <c r="BM7" s="28">
        <v>0.11</v>
      </c>
      <c r="BN7" s="28">
        <v>15.8</v>
      </c>
      <c r="BO7" s="28">
        <v>11.7</v>
      </c>
      <c r="BP7" s="28">
        <v>1.6</v>
      </c>
      <c r="BQ7" s="28">
        <v>60</v>
      </c>
    </row>
    <row r="8" spans="1:69" x14ac:dyDescent="0.3">
      <c r="A8" s="25">
        <f>A7+1</f>
        <v>2</v>
      </c>
      <c r="B8" s="26">
        <v>687404</v>
      </c>
      <c r="C8" s="26">
        <v>846462</v>
      </c>
      <c r="D8" s="26">
        <v>370</v>
      </c>
      <c r="E8" s="26">
        <v>1</v>
      </c>
      <c r="F8" s="27" t="s">
        <v>3</v>
      </c>
      <c r="G8" s="28">
        <v>7.0999999999999994E-2</v>
      </c>
      <c r="H8" s="28" t="s">
        <v>273</v>
      </c>
      <c r="I8" s="28">
        <v>2.1000000000000001E-2</v>
      </c>
      <c r="J8" s="28">
        <v>4.9000000000000004</v>
      </c>
      <c r="K8" s="28">
        <v>0.4</v>
      </c>
      <c r="L8" s="28">
        <v>2</v>
      </c>
      <c r="M8" s="28">
        <v>1.4999999999999999E-2</v>
      </c>
      <c r="N8" s="28">
        <v>0.04</v>
      </c>
      <c r="O8" s="28">
        <v>5.63</v>
      </c>
      <c r="P8" s="28">
        <v>0.13</v>
      </c>
      <c r="Q8" s="28">
        <v>7.0000000000000007E-2</v>
      </c>
      <c r="R8" s="28">
        <v>0.03</v>
      </c>
      <c r="S8" s="28">
        <v>14.9</v>
      </c>
      <c r="T8" s="28">
        <v>128</v>
      </c>
      <c r="U8" s="28">
        <v>119</v>
      </c>
      <c r="V8" s="28">
        <v>263</v>
      </c>
      <c r="W8" s="28">
        <v>8.2899999999999991</v>
      </c>
      <c r="X8" s="28">
        <v>5.3</v>
      </c>
      <c r="Y8" s="28">
        <v>23.6</v>
      </c>
      <c r="Z8" s="28">
        <v>32.1</v>
      </c>
      <c r="AA8" s="28">
        <v>23.6</v>
      </c>
      <c r="AB8" s="28">
        <v>15.4</v>
      </c>
      <c r="AC8" s="28" t="s">
        <v>274</v>
      </c>
      <c r="AD8" s="28">
        <v>11.5</v>
      </c>
      <c r="AE8" s="28">
        <v>8.8000000000000007</v>
      </c>
      <c r="AF8" s="28">
        <v>13.8</v>
      </c>
      <c r="AG8" s="28">
        <v>16.5</v>
      </c>
      <c r="AH8" s="28">
        <v>4.3</v>
      </c>
      <c r="AI8" s="28">
        <v>0.1</v>
      </c>
      <c r="AJ8" s="28">
        <v>1.69</v>
      </c>
      <c r="AK8" s="28">
        <v>0.02</v>
      </c>
      <c r="AL8" s="28">
        <v>0.08</v>
      </c>
      <c r="AM8" s="28">
        <v>0.92</v>
      </c>
      <c r="AN8" s="28">
        <v>0.16</v>
      </c>
      <c r="AO8" s="28">
        <v>0.03</v>
      </c>
      <c r="AP8" s="28">
        <v>0.68</v>
      </c>
      <c r="AQ8" s="28">
        <v>80.900000000000006</v>
      </c>
      <c r="AR8" s="28">
        <v>53.7</v>
      </c>
      <c r="AS8" s="28">
        <v>98</v>
      </c>
      <c r="AT8" s="28">
        <v>0.02</v>
      </c>
      <c r="AU8" s="28">
        <v>11.9</v>
      </c>
      <c r="AV8" s="28">
        <v>40.4</v>
      </c>
      <c r="AW8" s="28">
        <v>7.2</v>
      </c>
      <c r="AX8" s="28" t="s">
        <v>274</v>
      </c>
      <c r="AY8" s="28">
        <v>1.2</v>
      </c>
      <c r="AZ8" s="28">
        <v>5.7</v>
      </c>
      <c r="BA8" s="28">
        <v>0.7</v>
      </c>
      <c r="BB8" s="28">
        <v>4</v>
      </c>
      <c r="BC8" s="28">
        <v>0.7</v>
      </c>
      <c r="BD8" s="28">
        <v>1.9</v>
      </c>
      <c r="BE8" s="28">
        <v>0.3</v>
      </c>
      <c r="BF8" s="28">
        <v>1.8</v>
      </c>
      <c r="BG8" s="28">
        <v>0.3</v>
      </c>
      <c r="BH8" s="28">
        <v>0.1</v>
      </c>
      <c r="BI8" s="28" t="s">
        <v>275</v>
      </c>
      <c r="BJ8" s="28">
        <v>0.5</v>
      </c>
      <c r="BK8" s="28" t="s">
        <v>276</v>
      </c>
      <c r="BL8" s="28">
        <v>3</v>
      </c>
      <c r="BM8" s="28">
        <v>0.11</v>
      </c>
      <c r="BN8" s="28">
        <v>17.7</v>
      </c>
      <c r="BO8" s="28">
        <v>11.7</v>
      </c>
      <c r="BP8" s="28">
        <v>1.8</v>
      </c>
      <c r="BQ8" s="28">
        <v>40</v>
      </c>
    </row>
    <row r="9" spans="1:69" x14ac:dyDescent="0.3">
      <c r="A9" s="25">
        <f t="shared" ref="A9:A72" si="0">A8+1</f>
        <v>3</v>
      </c>
      <c r="B9" s="26">
        <v>687406</v>
      </c>
      <c r="C9" s="26">
        <v>846462</v>
      </c>
      <c r="D9" s="26">
        <v>370</v>
      </c>
      <c r="E9" s="26">
        <v>1</v>
      </c>
      <c r="F9" s="27" t="s">
        <v>23</v>
      </c>
      <c r="G9" s="28">
        <v>7.6999999999999999E-2</v>
      </c>
      <c r="H9" s="28" t="s">
        <v>273</v>
      </c>
      <c r="I9" s="28">
        <v>1.9E-2</v>
      </c>
      <c r="J9" s="28">
        <v>4.8</v>
      </c>
      <c r="K9" s="28">
        <v>0.4</v>
      </c>
      <c r="L9" s="28">
        <v>2</v>
      </c>
      <c r="M9" s="28">
        <v>1.4999999999999999E-2</v>
      </c>
      <c r="N9" s="28">
        <v>0.04</v>
      </c>
      <c r="O9" s="28">
        <v>5.77</v>
      </c>
      <c r="P9" s="28">
        <v>0.13</v>
      </c>
      <c r="Q9" s="28">
        <v>7.0000000000000007E-2</v>
      </c>
      <c r="R9" s="28">
        <v>0.02</v>
      </c>
      <c r="S9" s="28">
        <v>14.3</v>
      </c>
      <c r="T9" s="28">
        <v>125</v>
      </c>
      <c r="U9" s="28">
        <v>115</v>
      </c>
      <c r="V9" s="28">
        <v>263</v>
      </c>
      <c r="W9" s="28">
        <v>8.35</v>
      </c>
      <c r="X9" s="28">
        <v>5.3</v>
      </c>
      <c r="Y9" s="28">
        <v>24.2</v>
      </c>
      <c r="Z9" s="28">
        <v>29.6</v>
      </c>
      <c r="AA9" s="28">
        <v>20.8</v>
      </c>
      <c r="AB9" s="28">
        <v>15.2</v>
      </c>
      <c r="AC9" s="28" t="s">
        <v>274</v>
      </c>
      <c r="AD9" s="28">
        <v>11.9</v>
      </c>
      <c r="AE9" s="28">
        <v>8.8000000000000007</v>
      </c>
      <c r="AF9" s="28">
        <v>14.7</v>
      </c>
      <c r="AG9" s="28">
        <v>16.7</v>
      </c>
      <c r="AH9" s="28">
        <v>4.5</v>
      </c>
      <c r="AI9" s="28">
        <v>0.1</v>
      </c>
      <c r="AJ9" s="28">
        <v>1.74</v>
      </c>
      <c r="AK9" s="28">
        <v>1.2999999999999999E-2</v>
      </c>
      <c r="AL9" s="28">
        <v>0.09</v>
      </c>
      <c r="AM9" s="28">
        <v>0.92</v>
      </c>
      <c r="AN9" s="28">
        <v>0.19</v>
      </c>
      <c r="AO9" s="28">
        <v>0.03</v>
      </c>
      <c r="AP9" s="28">
        <v>0.64</v>
      </c>
      <c r="AQ9" s="28">
        <v>84.3</v>
      </c>
      <c r="AR9" s="28">
        <v>53.5</v>
      </c>
      <c r="AS9" s="28">
        <v>96.7</v>
      </c>
      <c r="AT9" s="28">
        <v>0.01</v>
      </c>
      <c r="AU9" s="28">
        <v>11.8</v>
      </c>
      <c r="AV9" s="28">
        <v>40.799999999999997</v>
      </c>
      <c r="AW9" s="28">
        <v>7.3</v>
      </c>
      <c r="AX9" s="28" t="s">
        <v>274</v>
      </c>
      <c r="AY9" s="28">
        <v>1.3</v>
      </c>
      <c r="AZ9" s="28">
        <v>5.7</v>
      </c>
      <c r="BA9" s="28">
        <v>0.8</v>
      </c>
      <c r="BB9" s="28">
        <v>4</v>
      </c>
      <c r="BC9" s="28">
        <v>0.8</v>
      </c>
      <c r="BD9" s="28">
        <v>2</v>
      </c>
      <c r="BE9" s="28">
        <v>0.3</v>
      </c>
      <c r="BF9" s="28">
        <v>1.9</v>
      </c>
      <c r="BG9" s="28">
        <v>0.3</v>
      </c>
      <c r="BH9" s="28">
        <v>0.1</v>
      </c>
      <c r="BI9" s="28" t="s">
        <v>275</v>
      </c>
      <c r="BJ9" s="28" t="s">
        <v>274</v>
      </c>
      <c r="BK9" s="28" t="s">
        <v>276</v>
      </c>
      <c r="BL9" s="28">
        <v>4.0999999999999996</v>
      </c>
      <c r="BM9" s="28">
        <v>0.11</v>
      </c>
      <c r="BN9" s="28">
        <v>17.399999999999999</v>
      </c>
      <c r="BO9" s="28">
        <v>11.8</v>
      </c>
      <c r="BP9" s="28">
        <v>1.7</v>
      </c>
      <c r="BQ9" s="28">
        <v>40</v>
      </c>
    </row>
    <row r="10" spans="1:69" x14ac:dyDescent="0.3">
      <c r="A10" s="25">
        <f t="shared" si="0"/>
        <v>4</v>
      </c>
      <c r="B10" s="26">
        <v>687408</v>
      </c>
      <c r="C10" s="26">
        <v>846363</v>
      </c>
      <c r="D10" s="26">
        <v>370</v>
      </c>
      <c r="E10" s="26">
        <v>1</v>
      </c>
      <c r="F10" s="27" t="s">
        <v>4</v>
      </c>
      <c r="G10" s="28">
        <v>6.9000000000000006E-2</v>
      </c>
      <c r="H10" s="28" t="s">
        <v>273</v>
      </c>
      <c r="I10" s="28">
        <v>1.7999999999999999E-2</v>
      </c>
      <c r="J10" s="28">
        <v>4.0999999999999996</v>
      </c>
      <c r="K10" s="28">
        <v>0.4</v>
      </c>
      <c r="L10" s="28">
        <v>2</v>
      </c>
      <c r="M10" s="28">
        <v>1.2999999999999999E-2</v>
      </c>
      <c r="N10" s="28">
        <v>0.04</v>
      </c>
      <c r="O10" s="28">
        <v>5.16</v>
      </c>
      <c r="P10" s="28">
        <v>0.11</v>
      </c>
      <c r="Q10" s="28">
        <v>0.06</v>
      </c>
      <c r="R10" s="28">
        <v>0.02</v>
      </c>
      <c r="S10" s="28">
        <v>13</v>
      </c>
      <c r="T10" s="28">
        <v>125</v>
      </c>
      <c r="U10" s="28">
        <v>105</v>
      </c>
      <c r="V10" s="28">
        <v>195</v>
      </c>
      <c r="W10" s="28">
        <v>8.44</v>
      </c>
      <c r="X10" s="28">
        <v>4.5</v>
      </c>
      <c r="Y10" s="28">
        <v>23.1</v>
      </c>
      <c r="Z10" s="28">
        <v>27.9</v>
      </c>
      <c r="AA10" s="28">
        <v>19.899999999999999</v>
      </c>
      <c r="AB10" s="28">
        <v>14.3</v>
      </c>
      <c r="AC10" s="28" t="s">
        <v>274</v>
      </c>
      <c r="AD10" s="28">
        <v>10.4</v>
      </c>
      <c r="AE10" s="28">
        <v>7.2</v>
      </c>
      <c r="AF10" s="28">
        <v>13.6</v>
      </c>
      <c r="AG10" s="28">
        <v>15.8</v>
      </c>
      <c r="AH10" s="28">
        <v>3.8</v>
      </c>
      <c r="AI10" s="28" t="s">
        <v>274</v>
      </c>
      <c r="AJ10" s="28">
        <v>1.7</v>
      </c>
      <c r="AK10" s="28">
        <v>1.2E-2</v>
      </c>
      <c r="AL10" s="28">
        <v>7.0000000000000007E-2</v>
      </c>
      <c r="AM10" s="28">
        <v>0.83</v>
      </c>
      <c r="AN10" s="28">
        <v>0.18</v>
      </c>
      <c r="AO10" s="28">
        <v>0.04</v>
      </c>
      <c r="AP10" s="28">
        <v>0.6</v>
      </c>
      <c r="AQ10" s="28">
        <v>88.6</v>
      </c>
      <c r="AR10" s="28">
        <v>47.8</v>
      </c>
      <c r="AS10" s="28">
        <v>83.8</v>
      </c>
      <c r="AT10" s="28">
        <v>0.03</v>
      </c>
      <c r="AU10" s="28">
        <v>10.9</v>
      </c>
      <c r="AV10" s="28">
        <v>39.299999999999997</v>
      </c>
      <c r="AW10" s="28">
        <v>7.4</v>
      </c>
      <c r="AX10" s="28" t="s">
        <v>274</v>
      </c>
      <c r="AY10" s="28">
        <v>1.3</v>
      </c>
      <c r="AZ10" s="28">
        <v>5.8</v>
      </c>
      <c r="BA10" s="28">
        <v>0.8</v>
      </c>
      <c r="BB10" s="28">
        <v>3.9</v>
      </c>
      <c r="BC10" s="28">
        <v>0.7</v>
      </c>
      <c r="BD10" s="28">
        <v>2</v>
      </c>
      <c r="BE10" s="28">
        <v>0.3</v>
      </c>
      <c r="BF10" s="28">
        <v>1.8</v>
      </c>
      <c r="BG10" s="28">
        <v>0.3</v>
      </c>
      <c r="BH10" s="28" t="s">
        <v>274</v>
      </c>
      <c r="BI10" s="28" t="s">
        <v>275</v>
      </c>
      <c r="BJ10" s="28" t="s">
        <v>274</v>
      </c>
      <c r="BK10" s="28" t="s">
        <v>276</v>
      </c>
      <c r="BL10" s="28">
        <v>2.6</v>
      </c>
      <c r="BM10" s="28">
        <v>0.09</v>
      </c>
      <c r="BN10" s="28">
        <v>17.600000000000001</v>
      </c>
      <c r="BO10" s="28">
        <v>10.7</v>
      </c>
      <c r="BP10" s="28">
        <v>1.5</v>
      </c>
      <c r="BQ10" s="28">
        <v>30</v>
      </c>
    </row>
    <row r="11" spans="1:69" x14ac:dyDescent="0.3">
      <c r="A11" s="25">
        <f t="shared" si="0"/>
        <v>5</v>
      </c>
      <c r="B11" s="26">
        <v>687410</v>
      </c>
      <c r="C11" s="26">
        <v>846363</v>
      </c>
      <c r="D11" s="26">
        <v>370</v>
      </c>
      <c r="E11" s="26">
        <v>1</v>
      </c>
      <c r="F11" s="27" t="s">
        <v>5</v>
      </c>
      <c r="G11" s="28">
        <v>6.3E-2</v>
      </c>
      <c r="H11" s="28" t="s">
        <v>273</v>
      </c>
      <c r="I11" s="28">
        <v>1.4999999999999999E-2</v>
      </c>
      <c r="J11" s="28">
        <v>3.3</v>
      </c>
      <c r="K11" s="28">
        <v>0.3</v>
      </c>
      <c r="L11" s="28">
        <v>1</v>
      </c>
      <c r="M11" s="28">
        <v>1.2999999999999999E-2</v>
      </c>
      <c r="N11" s="28">
        <v>0.04</v>
      </c>
      <c r="O11" s="28">
        <v>4.45</v>
      </c>
      <c r="P11" s="28">
        <v>0.12</v>
      </c>
      <c r="Q11" s="28">
        <v>0.05</v>
      </c>
      <c r="R11" s="28">
        <v>0.03</v>
      </c>
      <c r="S11" s="28">
        <v>10.9</v>
      </c>
      <c r="T11" s="28">
        <v>98</v>
      </c>
      <c r="U11" s="28">
        <v>85</v>
      </c>
      <c r="V11" s="28">
        <v>163</v>
      </c>
      <c r="W11" s="28">
        <v>6.86</v>
      </c>
      <c r="X11" s="28">
        <v>3.9</v>
      </c>
      <c r="Y11" s="28">
        <v>20.3</v>
      </c>
      <c r="Z11" s="28">
        <v>23.1</v>
      </c>
      <c r="AA11" s="28">
        <v>18.2</v>
      </c>
      <c r="AB11" s="28">
        <v>12.1</v>
      </c>
      <c r="AC11" s="28" t="s">
        <v>274</v>
      </c>
      <c r="AD11" s="28">
        <v>7.7</v>
      </c>
      <c r="AE11" s="28">
        <v>6.4</v>
      </c>
      <c r="AF11" s="28">
        <v>11.3</v>
      </c>
      <c r="AG11" s="28">
        <v>14.8</v>
      </c>
      <c r="AH11" s="28">
        <v>3</v>
      </c>
      <c r="AI11" s="28" t="s">
        <v>274</v>
      </c>
      <c r="AJ11" s="28">
        <v>1.49</v>
      </c>
      <c r="AK11" s="28">
        <v>1.2E-2</v>
      </c>
      <c r="AL11" s="28">
        <v>0.06</v>
      </c>
      <c r="AM11" s="28">
        <v>0.74</v>
      </c>
      <c r="AN11" s="28">
        <v>0.16</v>
      </c>
      <c r="AO11" s="28">
        <v>0.02</v>
      </c>
      <c r="AP11" s="28">
        <v>0.46</v>
      </c>
      <c r="AQ11" s="28">
        <v>117</v>
      </c>
      <c r="AR11" s="28">
        <v>43.9</v>
      </c>
      <c r="AS11" s="28">
        <v>77.8</v>
      </c>
      <c r="AT11" s="28" t="s">
        <v>277</v>
      </c>
      <c r="AU11" s="28">
        <v>10.6</v>
      </c>
      <c r="AV11" s="28">
        <v>38.5</v>
      </c>
      <c r="AW11" s="28">
        <v>7.4</v>
      </c>
      <c r="AX11" s="28" t="s">
        <v>274</v>
      </c>
      <c r="AY11" s="28">
        <v>1.3</v>
      </c>
      <c r="AZ11" s="28">
        <v>5.6</v>
      </c>
      <c r="BA11" s="28">
        <v>0.8</v>
      </c>
      <c r="BB11" s="28">
        <v>3.8</v>
      </c>
      <c r="BC11" s="28">
        <v>0.7</v>
      </c>
      <c r="BD11" s="28">
        <v>1.8</v>
      </c>
      <c r="BE11" s="28">
        <v>0.2</v>
      </c>
      <c r="BF11" s="28">
        <v>1.6</v>
      </c>
      <c r="BG11" s="28">
        <v>0.2</v>
      </c>
      <c r="BH11" s="28" t="s">
        <v>274</v>
      </c>
      <c r="BI11" s="28" t="s">
        <v>275</v>
      </c>
      <c r="BJ11" s="28" t="s">
        <v>274</v>
      </c>
      <c r="BK11" s="28" t="s">
        <v>276</v>
      </c>
      <c r="BL11" s="28">
        <v>2.1</v>
      </c>
      <c r="BM11" s="28">
        <v>0.08</v>
      </c>
      <c r="BN11" s="28">
        <v>14.5</v>
      </c>
      <c r="BO11" s="28">
        <v>9.1999999999999993</v>
      </c>
      <c r="BP11" s="28">
        <v>1.1000000000000001</v>
      </c>
      <c r="BQ11" s="28">
        <v>30</v>
      </c>
    </row>
    <row r="12" spans="1:69" x14ac:dyDescent="0.3">
      <c r="A12" s="25">
        <f t="shared" si="0"/>
        <v>6</v>
      </c>
      <c r="B12" s="26">
        <v>687411</v>
      </c>
      <c r="C12" s="26">
        <v>846363</v>
      </c>
      <c r="D12" s="26">
        <v>370</v>
      </c>
      <c r="E12" s="26">
        <v>1</v>
      </c>
      <c r="F12" s="27" t="s">
        <v>6</v>
      </c>
      <c r="G12" s="28">
        <v>9.0999999999999998E-2</v>
      </c>
      <c r="H12" s="28" t="s">
        <v>273</v>
      </c>
      <c r="I12" s="28">
        <v>1.2999999999999999E-2</v>
      </c>
      <c r="J12" s="28">
        <v>3.6</v>
      </c>
      <c r="K12" s="28">
        <v>0.3</v>
      </c>
      <c r="L12" s="28">
        <v>2</v>
      </c>
      <c r="M12" s="28">
        <v>1.4E-2</v>
      </c>
      <c r="N12" s="28">
        <v>0.04</v>
      </c>
      <c r="O12" s="28">
        <v>4.6500000000000004</v>
      </c>
      <c r="P12" s="28">
        <v>0.16</v>
      </c>
      <c r="Q12" s="28">
        <v>0.05</v>
      </c>
      <c r="R12" s="28">
        <v>0.03</v>
      </c>
      <c r="S12" s="28">
        <v>10.4</v>
      </c>
      <c r="T12" s="28">
        <v>93</v>
      </c>
      <c r="U12" s="28">
        <v>82</v>
      </c>
      <c r="V12" s="28">
        <v>182</v>
      </c>
      <c r="W12" s="28">
        <v>6.11</v>
      </c>
      <c r="X12" s="28">
        <v>3.8</v>
      </c>
      <c r="Y12" s="28">
        <v>19.600000000000001</v>
      </c>
      <c r="Z12" s="28">
        <v>22.9</v>
      </c>
      <c r="AA12" s="28">
        <v>16.2</v>
      </c>
      <c r="AB12" s="28">
        <v>11.3</v>
      </c>
      <c r="AC12" s="28" t="s">
        <v>274</v>
      </c>
      <c r="AD12" s="28">
        <v>7</v>
      </c>
      <c r="AE12" s="28">
        <v>7.1</v>
      </c>
      <c r="AF12" s="28">
        <v>13</v>
      </c>
      <c r="AG12" s="28">
        <v>15</v>
      </c>
      <c r="AH12" s="28">
        <v>3.2</v>
      </c>
      <c r="AI12" s="28">
        <v>0.1</v>
      </c>
      <c r="AJ12" s="28">
        <v>1.39</v>
      </c>
      <c r="AK12" s="28">
        <v>6.0000000000000001E-3</v>
      </c>
      <c r="AL12" s="28">
        <v>0.05</v>
      </c>
      <c r="AM12" s="28">
        <v>0.78</v>
      </c>
      <c r="AN12" s="28">
        <v>0.16</v>
      </c>
      <c r="AO12" s="28">
        <v>0.03</v>
      </c>
      <c r="AP12" s="28">
        <v>0.46</v>
      </c>
      <c r="AQ12" s="28">
        <v>163</v>
      </c>
      <c r="AR12" s="28">
        <v>45.2</v>
      </c>
      <c r="AS12" s="28">
        <v>80.099999999999994</v>
      </c>
      <c r="AT12" s="28" t="s">
        <v>277</v>
      </c>
      <c r="AU12" s="28">
        <v>10.7</v>
      </c>
      <c r="AV12" s="28">
        <v>38</v>
      </c>
      <c r="AW12" s="28">
        <v>7.6</v>
      </c>
      <c r="AX12" s="28" t="s">
        <v>274</v>
      </c>
      <c r="AY12" s="28">
        <v>1.3</v>
      </c>
      <c r="AZ12" s="28">
        <v>5.5</v>
      </c>
      <c r="BA12" s="28">
        <v>0.8</v>
      </c>
      <c r="BB12" s="28">
        <v>3.8</v>
      </c>
      <c r="BC12" s="28">
        <v>0.7</v>
      </c>
      <c r="BD12" s="28">
        <v>1.7</v>
      </c>
      <c r="BE12" s="28">
        <v>0.3</v>
      </c>
      <c r="BF12" s="28">
        <v>1.5</v>
      </c>
      <c r="BG12" s="28">
        <v>0.2</v>
      </c>
      <c r="BH12" s="28" t="s">
        <v>274</v>
      </c>
      <c r="BI12" s="28" t="s">
        <v>275</v>
      </c>
      <c r="BJ12" s="28" t="s">
        <v>274</v>
      </c>
      <c r="BK12" s="28" t="s">
        <v>276</v>
      </c>
      <c r="BL12" s="28">
        <v>1.4</v>
      </c>
      <c r="BM12" s="28">
        <v>0.09</v>
      </c>
      <c r="BN12" s="28">
        <v>13.9</v>
      </c>
      <c r="BO12" s="28">
        <v>9.6</v>
      </c>
      <c r="BP12" s="28">
        <v>1</v>
      </c>
      <c r="BQ12" s="28">
        <v>30</v>
      </c>
    </row>
    <row r="13" spans="1:69" ht="16.5" customHeight="1" x14ac:dyDescent="0.3">
      <c r="A13" s="25">
        <f t="shared" si="0"/>
        <v>7</v>
      </c>
      <c r="B13" s="26">
        <v>687412</v>
      </c>
      <c r="C13" s="26">
        <v>846362</v>
      </c>
      <c r="D13" s="26">
        <v>370</v>
      </c>
      <c r="E13" s="26">
        <v>1</v>
      </c>
      <c r="F13" s="27" t="s">
        <v>7</v>
      </c>
      <c r="G13" s="28">
        <v>7.8E-2</v>
      </c>
      <c r="H13" s="28" t="s">
        <v>273</v>
      </c>
      <c r="I13" s="28">
        <v>1.4999999999999999E-2</v>
      </c>
      <c r="J13" s="28">
        <v>4.0999999999999996</v>
      </c>
      <c r="K13" s="28">
        <v>0.4</v>
      </c>
      <c r="L13" s="28">
        <v>1</v>
      </c>
      <c r="M13" s="28">
        <v>1.4E-2</v>
      </c>
      <c r="N13" s="28">
        <v>0.04</v>
      </c>
      <c r="O13" s="28">
        <v>5.55</v>
      </c>
      <c r="P13" s="28">
        <v>0.14000000000000001</v>
      </c>
      <c r="Q13" s="28">
        <v>0.05</v>
      </c>
      <c r="R13" s="28">
        <v>0.03</v>
      </c>
      <c r="S13" s="28">
        <v>13.2</v>
      </c>
      <c r="T13" s="28">
        <v>108</v>
      </c>
      <c r="U13" s="28">
        <v>85</v>
      </c>
      <c r="V13" s="28">
        <v>175</v>
      </c>
      <c r="W13" s="28">
        <v>7.11</v>
      </c>
      <c r="X13" s="28">
        <v>4.3</v>
      </c>
      <c r="Y13" s="28">
        <v>21.6</v>
      </c>
      <c r="Z13" s="28">
        <v>26</v>
      </c>
      <c r="AA13" s="28">
        <v>18.3</v>
      </c>
      <c r="AB13" s="28">
        <v>14.2</v>
      </c>
      <c r="AC13" s="28" t="s">
        <v>274</v>
      </c>
      <c r="AD13" s="28">
        <v>7.7</v>
      </c>
      <c r="AE13" s="28">
        <v>7.3</v>
      </c>
      <c r="AF13" s="28">
        <v>11</v>
      </c>
      <c r="AG13" s="28">
        <v>14.9</v>
      </c>
      <c r="AH13" s="28">
        <v>2.1</v>
      </c>
      <c r="AI13" s="28" t="s">
        <v>274</v>
      </c>
      <c r="AJ13" s="28">
        <v>1.22</v>
      </c>
      <c r="AK13" s="28">
        <v>8.9999999999999993E-3</v>
      </c>
      <c r="AL13" s="28">
        <v>7.0000000000000007E-2</v>
      </c>
      <c r="AM13" s="28">
        <v>0.83</v>
      </c>
      <c r="AN13" s="28">
        <v>0.16</v>
      </c>
      <c r="AO13" s="28">
        <v>0.02</v>
      </c>
      <c r="AP13" s="28">
        <v>0.54</v>
      </c>
      <c r="AQ13" s="28">
        <v>88.5</v>
      </c>
      <c r="AR13" s="28">
        <v>44.2</v>
      </c>
      <c r="AS13" s="28">
        <v>91.2</v>
      </c>
      <c r="AT13" s="28">
        <v>0.03</v>
      </c>
      <c r="AU13" s="28">
        <v>10.7</v>
      </c>
      <c r="AV13" s="28">
        <v>38.299999999999997</v>
      </c>
      <c r="AW13" s="28">
        <v>7.2</v>
      </c>
      <c r="AX13" s="28" t="s">
        <v>274</v>
      </c>
      <c r="AY13" s="28">
        <v>1.2</v>
      </c>
      <c r="AZ13" s="28">
        <v>5.8</v>
      </c>
      <c r="BA13" s="28">
        <v>0.7</v>
      </c>
      <c r="BB13" s="28">
        <v>3.6</v>
      </c>
      <c r="BC13" s="28">
        <v>0.7</v>
      </c>
      <c r="BD13" s="28">
        <v>2</v>
      </c>
      <c r="BE13" s="28">
        <v>0.3</v>
      </c>
      <c r="BF13" s="28">
        <v>1.6</v>
      </c>
      <c r="BG13" s="28">
        <v>0.2</v>
      </c>
      <c r="BH13" s="28" t="s">
        <v>274</v>
      </c>
      <c r="BI13" s="28" t="s">
        <v>275</v>
      </c>
      <c r="BJ13" s="28" t="s">
        <v>274</v>
      </c>
      <c r="BK13" s="28" t="s">
        <v>276</v>
      </c>
      <c r="BL13" s="28">
        <v>1.7</v>
      </c>
      <c r="BM13" s="28">
        <v>0.09</v>
      </c>
      <c r="BN13" s="28">
        <v>15.6</v>
      </c>
      <c r="BO13" s="28">
        <v>10</v>
      </c>
      <c r="BP13" s="28">
        <v>1.2</v>
      </c>
      <c r="BQ13" s="28">
        <v>50</v>
      </c>
    </row>
    <row r="14" spans="1:69" x14ac:dyDescent="0.3">
      <c r="A14" s="25">
        <f t="shared" si="0"/>
        <v>8</v>
      </c>
      <c r="B14" s="26">
        <v>687447</v>
      </c>
      <c r="C14" s="26">
        <v>846362</v>
      </c>
      <c r="D14" s="26">
        <v>320</v>
      </c>
      <c r="E14" s="26">
        <v>1</v>
      </c>
      <c r="F14" s="27" t="s">
        <v>8</v>
      </c>
      <c r="G14" s="28">
        <v>0.19700000000000001</v>
      </c>
      <c r="H14" s="28" t="s">
        <v>273</v>
      </c>
      <c r="I14" s="28">
        <v>1.4E-2</v>
      </c>
      <c r="J14" s="28">
        <v>3.5</v>
      </c>
      <c r="K14" s="28">
        <v>0.2</v>
      </c>
      <c r="L14" s="28">
        <v>3</v>
      </c>
      <c r="M14" s="28">
        <v>2.4E-2</v>
      </c>
      <c r="N14" s="28">
        <v>0.14000000000000001</v>
      </c>
      <c r="O14" s="28">
        <v>2.92</v>
      </c>
      <c r="P14" s="28">
        <v>0.4</v>
      </c>
      <c r="Q14" s="28">
        <v>0.03</v>
      </c>
      <c r="R14" s="28">
        <v>0.03</v>
      </c>
      <c r="S14" s="28">
        <v>6.2</v>
      </c>
      <c r="T14" s="28">
        <v>39</v>
      </c>
      <c r="U14" s="28">
        <v>53</v>
      </c>
      <c r="V14" s="28">
        <v>576</v>
      </c>
      <c r="W14" s="28">
        <v>2.93</v>
      </c>
      <c r="X14" s="28">
        <v>8.1</v>
      </c>
      <c r="Y14" s="28">
        <v>15.1</v>
      </c>
      <c r="Z14" s="28">
        <v>15.6</v>
      </c>
      <c r="AA14" s="28">
        <v>29</v>
      </c>
      <c r="AB14" s="28">
        <v>6.15</v>
      </c>
      <c r="AC14" s="28" t="s">
        <v>274</v>
      </c>
      <c r="AD14" s="28">
        <v>2.2999999999999998</v>
      </c>
      <c r="AE14" s="28">
        <v>22.9</v>
      </c>
      <c r="AF14" s="28">
        <v>9.8000000000000007</v>
      </c>
      <c r="AG14" s="28">
        <v>10.9</v>
      </c>
      <c r="AH14" s="28">
        <v>2.7</v>
      </c>
      <c r="AI14" s="28">
        <v>0.9</v>
      </c>
      <c r="AJ14" s="28">
        <v>1.94</v>
      </c>
      <c r="AK14" s="28">
        <v>3.1E-2</v>
      </c>
      <c r="AL14" s="28">
        <v>0.04</v>
      </c>
      <c r="AM14" s="28">
        <v>0.64</v>
      </c>
      <c r="AN14" s="28">
        <v>0.16</v>
      </c>
      <c r="AO14" s="28" t="s">
        <v>278</v>
      </c>
      <c r="AP14" s="28">
        <v>0.4</v>
      </c>
      <c r="AQ14" s="28">
        <v>128</v>
      </c>
      <c r="AR14" s="28">
        <v>16.5</v>
      </c>
      <c r="AS14" s="28">
        <v>53.2</v>
      </c>
      <c r="AT14" s="28">
        <v>0.06</v>
      </c>
      <c r="AU14" s="28">
        <v>4.0999999999999996</v>
      </c>
      <c r="AV14" s="28">
        <v>15.6</v>
      </c>
      <c r="AW14" s="28">
        <v>3.5</v>
      </c>
      <c r="AX14" s="28" t="s">
        <v>274</v>
      </c>
      <c r="AY14" s="28">
        <v>0.5</v>
      </c>
      <c r="AZ14" s="28">
        <v>3.2</v>
      </c>
      <c r="BA14" s="28">
        <v>0.4</v>
      </c>
      <c r="BB14" s="28">
        <v>2.2999999999999998</v>
      </c>
      <c r="BC14" s="28">
        <v>0.4</v>
      </c>
      <c r="BD14" s="28">
        <v>1.3</v>
      </c>
      <c r="BE14" s="28">
        <v>0.2</v>
      </c>
      <c r="BF14" s="28">
        <v>0.9</v>
      </c>
      <c r="BG14" s="28">
        <v>0.1</v>
      </c>
      <c r="BH14" s="28">
        <v>2.6</v>
      </c>
      <c r="BI14" s="28">
        <v>0.69</v>
      </c>
      <c r="BJ14" s="28" t="s">
        <v>274</v>
      </c>
      <c r="BK14" s="28" t="s">
        <v>276</v>
      </c>
      <c r="BL14" s="28">
        <v>1.9</v>
      </c>
      <c r="BM14" s="28">
        <v>0.12</v>
      </c>
      <c r="BN14" s="28">
        <v>8.5</v>
      </c>
      <c r="BO14" s="28">
        <v>8.5</v>
      </c>
      <c r="BP14" s="28">
        <v>0.5</v>
      </c>
      <c r="BQ14" s="28">
        <v>30</v>
      </c>
    </row>
    <row r="15" spans="1:69" x14ac:dyDescent="0.3">
      <c r="A15" s="25">
        <f t="shared" si="0"/>
        <v>9</v>
      </c>
      <c r="B15" s="26">
        <v>686809</v>
      </c>
      <c r="C15" s="26">
        <v>846560</v>
      </c>
      <c r="D15" s="26">
        <v>367</v>
      </c>
      <c r="E15" s="26">
        <v>1</v>
      </c>
      <c r="F15" s="27" t="s">
        <v>9</v>
      </c>
      <c r="G15" s="28">
        <v>9.6000000000000002E-2</v>
      </c>
      <c r="H15" s="28" t="s">
        <v>273</v>
      </c>
      <c r="I15" s="28">
        <v>1.7000000000000001E-2</v>
      </c>
      <c r="J15" s="28">
        <v>3.2</v>
      </c>
      <c r="K15" s="28">
        <v>0.4</v>
      </c>
      <c r="L15" s="28">
        <v>2</v>
      </c>
      <c r="M15" s="28">
        <v>1.2E-2</v>
      </c>
      <c r="N15" s="28">
        <v>0.02</v>
      </c>
      <c r="O15" s="28">
        <v>5.09</v>
      </c>
      <c r="P15" s="28">
        <v>0.05</v>
      </c>
      <c r="Q15" s="28">
        <v>0.05</v>
      </c>
      <c r="R15" s="28" t="s">
        <v>277</v>
      </c>
      <c r="S15" s="28">
        <v>12.8</v>
      </c>
      <c r="T15" s="28">
        <v>137</v>
      </c>
      <c r="U15" s="28">
        <v>102</v>
      </c>
      <c r="V15" s="28">
        <v>89</v>
      </c>
      <c r="W15" s="28">
        <v>8.0399999999999991</v>
      </c>
      <c r="X15" s="28">
        <v>2.2999999999999998</v>
      </c>
      <c r="Y15" s="28">
        <v>17.600000000000001</v>
      </c>
      <c r="Z15" s="28">
        <v>21</v>
      </c>
      <c r="AA15" s="28">
        <v>13.6</v>
      </c>
      <c r="AB15" s="28">
        <v>15.4</v>
      </c>
      <c r="AC15" s="28" t="s">
        <v>274</v>
      </c>
      <c r="AD15" s="28">
        <v>8.4</v>
      </c>
      <c r="AE15" s="28">
        <v>4.3</v>
      </c>
      <c r="AF15" s="28">
        <v>12.2</v>
      </c>
      <c r="AG15" s="28">
        <v>7.94</v>
      </c>
      <c r="AH15" s="28">
        <v>2.8</v>
      </c>
      <c r="AI15" s="28" t="s">
        <v>274</v>
      </c>
      <c r="AJ15" s="28">
        <v>1.1000000000000001</v>
      </c>
      <c r="AK15" s="28">
        <v>6.0000000000000001E-3</v>
      </c>
      <c r="AL15" s="28">
        <v>0.1</v>
      </c>
      <c r="AM15" s="28">
        <v>1.17</v>
      </c>
      <c r="AN15" s="28">
        <v>0.09</v>
      </c>
      <c r="AO15" s="28">
        <v>0.03</v>
      </c>
      <c r="AP15" s="28">
        <v>0.36</v>
      </c>
      <c r="AQ15" s="28">
        <v>30.6</v>
      </c>
      <c r="AR15" s="28">
        <v>35.9</v>
      </c>
      <c r="AS15" s="28">
        <v>56.6</v>
      </c>
      <c r="AT15" s="28">
        <v>0.02</v>
      </c>
      <c r="AU15" s="28">
        <v>7.2</v>
      </c>
      <c r="AV15" s="28">
        <v>22.2</v>
      </c>
      <c r="AW15" s="28">
        <v>4.5</v>
      </c>
      <c r="AX15" s="28" t="s">
        <v>274</v>
      </c>
      <c r="AY15" s="28">
        <v>0.7</v>
      </c>
      <c r="AZ15" s="28">
        <v>3.5</v>
      </c>
      <c r="BA15" s="28">
        <v>0.5</v>
      </c>
      <c r="BB15" s="28">
        <v>2.2999999999999998</v>
      </c>
      <c r="BC15" s="28">
        <v>0.4</v>
      </c>
      <c r="BD15" s="28">
        <v>1.1000000000000001</v>
      </c>
      <c r="BE15" s="28">
        <v>0.2</v>
      </c>
      <c r="BF15" s="28">
        <v>1</v>
      </c>
      <c r="BG15" s="28">
        <v>0.2</v>
      </c>
      <c r="BH15" s="28" t="s">
        <v>274</v>
      </c>
      <c r="BI15" s="28" t="s">
        <v>275</v>
      </c>
      <c r="BJ15" s="28" t="s">
        <v>274</v>
      </c>
      <c r="BK15" s="28" t="s">
        <v>276</v>
      </c>
      <c r="BL15" s="28">
        <v>3.1</v>
      </c>
      <c r="BM15" s="28">
        <v>0.06</v>
      </c>
      <c r="BN15" s="28">
        <v>22.9</v>
      </c>
      <c r="BO15" s="28">
        <v>8.1</v>
      </c>
      <c r="BP15" s="28">
        <v>1.6</v>
      </c>
      <c r="BQ15" s="28">
        <v>50</v>
      </c>
    </row>
    <row r="16" spans="1:69" x14ac:dyDescent="0.3">
      <c r="A16" s="25">
        <f t="shared" si="0"/>
        <v>10</v>
      </c>
      <c r="B16" s="26">
        <v>686810</v>
      </c>
      <c r="C16" s="26">
        <v>846560</v>
      </c>
      <c r="D16" s="26">
        <v>367</v>
      </c>
      <c r="E16" s="26">
        <v>1</v>
      </c>
      <c r="F16" s="27" t="s">
        <v>10</v>
      </c>
      <c r="G16" s="28">
        <v>0.08</v>
      </c>
      <c r="H16" s="28" t="s">
        <v>273</v>
      </c>
      <c r="I16" s="28">
        <v>1.7999999999999999E-2</v>
      </c>
      <c r="J16" s="28">
        <v>4.5999999999999996</v>
      </c>
      <c r="K16" s="28">
        <v>0.4</v>
      </c>
      <c r="L16" s="28">
        <v>1</v>
      </c>
      <c r="M16" s="28">
        <v>1.2999999999999999E-2</v>
      </c>
      <c r="N16" s="28">
        <v>0.03</v>
      </c>
      <c r="O16" s="28">
        <v>5.79</v>
      </c>
      <c r="P16" s="28">
        <v>7.0000000000000007E-2</v>
      </c>
      <c r="Q16" s="28">
        <v>0.06</v>
      </c>
      <c r="R16" s="28" t="s">
        <v>277</v>
      </c>
      <c r="S16" s="28">
        <v>14.7</v>
      </c>
      <c r="T16" s="28">
        <v>161</v>
      </c>
      <c r="U16" s="28">
        <v>134</v>
      </c>
      <c r="V16" s="28">
        <v>117</v>
      </c>
      <c r="W16" s="28">
        <v>9.14</v>
      </c>
      <c r="X16" s="28">
        <v>3.1</v>
      </c>
      <c r="Y16" s="28">
        <v>22.3</v>
      </c>
      <c r="Z16" s="28">
        <v>27.1</v>
      </c>
      <c r="AA16" s="28">
        <v>17.3</v>
      </c>
      <c r="AB16" s="28">
        <v>18.2</v>
      </c>
      <c r="AC16" s="28" t="s">
        <v>274</v>
      </c>
      <c r="AD16" s="28">
        <v>12.5</v>
      </c>
      <c r="AE16" s="28">
        <v>7.1</v>
      </c>
      <c r="AF16" s="28">
        <v>8.1999999999999993</v>
      </c>
      <c r="AG16" s="28">
        <v>10.6</v>
      </c>
      <c r="AH16" s="28">
        <v>3.4</v>
      </c>
      <c r="AI16" s="28" t="s">
        <v>274</v>
      </c>
      <c r="AJ16" s="28">
        <v>1.42</v>
      </c>
      <c r="AK16" s="28">
        <v>1.7000000000000001E-2</v>
      </c>
      <c r="AL16" s="28">
        <v>0.13</v>
      </c>
      <c r="AM16" s="28">
        <v>1.48</v>
      </c>
      <c r="AN16" s="28">
        <v>0.11</v>
      </c>
      <c r="AO16" s="28">
        <v>0.04</v>
      </c>
      <c r="AP16" s="28">
        <v>0.64</v>
      </c>
      <c r="AQ16" s="28">
        <v>34.9</v>
      </c>
      <c r="AR16" s="28">
        <v>37.1</v>
      </c>
      <c r="AS16" s="28">
        <v>57.8</v>
      </c>
      <c r="AT16" s="28">
        <v>0.1</v>
      </c>
      <c r="AU16" s="28">
        <v>8</v>
      </c>
      <c r="AV16" s="28">
        <v>26.8</v>
      </c>
      <c r="AW16" s="28">
        <v>4.7</v>
      </c>
      <c r="AX16" s="28">
        <v>0.1</v>
      </c>
      <c r="AY16" s="28">
        <v>0.9</v>
      </c>
      <c r="AZ16" s="28">
        <v>4</v>
      </c>
      <c r="BA16" s="28">
        <v>0.5</v>
      </c>
      <c r="BB16" s="28">
        <v>2.7</v>
      </c>
      <c r="BC16" s="28">
        <v>0.5</v>
      </c>
      <c r="BD16" s="28">
        <v>1.4</v>
      </c>
      <c r="BE16" s="28">
        <v>0.2</v>
      </c>
      <c r="BF16" s="28">
        <v>1.4</v>
      </c>
      <c r="BG16" s="28">
        <v>0.2</v>
      </c>
      <c r="BH16" s="28">
        <v>0.1</v>
      </c>
      <c r="BI16" s="28" t="s">
        <v>275</v>
      </c>
      <c r="BJ16" s="28" t="s">
        <v>274</v>
      </c>
      <c r="BK16" s="28" t="s">
        <v>276</v>
      </c>
      <c r="BL16" s="28" t="s">
        <v>279</v>
      </c>
      <c r="BM16" s="28">
        <v>0.1</v>
      </c>
      <c r="BN16" s="28">
        <v>24.4</v>
      </c>
      <c r="BO16" s="28">
        <v>9.8000000000000007</v>
      </c>
      <c r="BP16" s="28">
        <v>1.8</v>
      </c>
      <c r="BQ16" s="28">
        <v>40</v>
      </c>
    </row>
    <row r="17" spans="1:69" x14ac:dyDescent="0.3">
      <c r="A17" s="25">
        <f t="shared" si="0"/>
        <v>11</v>
      </c>
      <c r="B17" s="26">
        <v>686812</v>
      </c>
      <c r="C17" s="26">
        <v>846563</v>
      </c>
      <c r="D17" s="26">
        <v>367</v>
      </c>
      <c r="E17" s="26">
        <v>1</v>
      </c>
      <c r="F17" s="27" t="s">
        <v>11</v>
      </c>
      <c r="G17" s="28">
        <v>6.8000000000000005E-2</v>
      </c>
      <c r="H17" s="28" t="s">
        <v>273</v>
      </c>
      <c r="I17" s="28">
        <v>2.1000000000000001E-2</v>
      </c>
      <c r="J17" s="28">
        <v>5.0999999999999996</v>
      </c>
      <c r="K17" s="28">
        <v>0.5</v>
      </c>
      <c r="L17" s="28">
        <v>2</v>
      </c>
      <c r="M17" s="28">
        <v>1.0999999999999999E-2</v>
      </c>
      <c r="N17" s="28">
        <v>0.03</v>
      </c>
      <c r="O17" s="28">
        <v>5.83</v>
      </c>
      <c r="P17" s="28">
        <v>7.0000000000000007E-2</v>
      </c>
      <c r="Q17" s="28">
        <v>7.0000000000000007E-2</v>
      </c>
      <c r="R17" s="28">
        <v>0.01</v>
      </c>
      <c r="S17" s="28">
        <v>15.4</v>
      </c>
      <c r="T17" s="28">
        <v>191</v>
      </c>
      <c r="U17" s="28">
        <v>176</v>
      </c>
      <c r="V17" s="28">
        <v>163</v>
      </c>
      <c r="W17" s="28">
        <v>11.7</v>
      </c>
      <c r="X17" s="28">
        <v>3.9</v>
      </c>
      <c r="Y17" s="28">
        <v>21.7</v>
      </c>
      <c r="Z17" s="28">
        <v>32.6</v>
      </c>
      <c r="AA17" s="28">
        <v>21.9</v>
      </c>
      <c r="AB17" s="28">
        <v>18.5</v>
      </c>
      <c r="AC17" s="28" t="s">
        <v>274</v>
      </c>
      <c r="AD17" s="28">
        <v>16.399999999999999</v>
      </c>
      <c r="AE17" s="28">
        <v>8.6</v>
      </c>
      <c r="AF17" s="28">
        <v>5.4</v>
      </c>
      <c r="AG17" s="28">
        <v>7.87</v>
      </c>
      <c r="AH17" s="28">
        <v>5.0999999999999996</v>
      </c>
      <c r="AI17" s="28" t="s">
        <v>274</v>
      </c>
      <c r="AJ17" s="28">
        <v>2.31</v>
      </c>
      <c r="AK17" s="28">
        <v>1.2999999999999999E-2</v>
      </c>
      <c r="AL17" s="28">
        <v>0.13</v>
      </c>
      <c r="AM17" s="28">
        <v>1.72</v>
      </c>
      <c r="AN17" s="28">
        <v>0.15</v>
      </c>
      <c r="AO17" s="28">
        <v>0.09</v>
      </c>
      <c r="AP17" s="28">
        <v>0.72</v>
      </c>
      <c r="AQ17" s="28">
        <v>33.1</v>
      </c>
      <c r="AR17" s="28">
        <v>23.5</v>
      </c>
      <c r="AS17" s="28">
        <v>63.7</v>
      </c>
      <c r="AT17" s="28">
        <v>0.02</v>
      </c>
      <c r="AU17" s="28">
        <v>4.9000000000000004</v>
      </c>
      <c r="AV17" s="28">
        <v>17.100000000000001</v>
      </c>
      <c r="AW17" s="28">
        <v>2.4</v>
      </c>
      <c r="AX17" s="28">
        <v>0.5</v>
      </c>
      <c r="AY17" s="28">
        <v>0.6</v>
      </c>
      <c r="AZ17" s="28">
        <v>2.7</v>
      </c>
      <c r="BA17" s="28">
        <v>0.4</v>
      </c>
      <c r="BB17" s="28">
        <v>2.1</v>
      </c>
      <c r="BC17" s="28">
        <v>0.4</v>
      </c>
      <c r="BD17" s="28">
        <v>1.2</v>
      </c>
      <c r="BE17" s="28">
        <v>0.2</v>
      </c>
      <c r="BF17" s="28">
        <v>1.3</v>
      </c>
      <c r="BG17" s="28">
        <v>0.2</v>
      </c>
      <c r="BH17" s="28" t="s">
        <v>274</v>
      </c>
      <c r="BI17" s="28" t="s">
        <v>275</v>
      </c>
      <c r="BJ17" s="28" t="s">
        <v>274</v>
      </c>
      <c r="BK17" s="28" t="s">
        <v>276</v>
      </c>
      <c r="BL17" s="28">
        <v>2.2999999999999998</v>
      </c>
      <c r="BM17" s="28">
        <v>0.11</v>
      </c>
      <c r="BN17" s="28">
        <v>25.7</v>
      </c>
      <c r="BO17" s="28">
        <v>11.4</v>
      </c>
      <c r="BP17" s="28">
        <v>2.1</v>
      </c>
      <c r="BQ17" s="28">
        <v>40</v>
      </c>
    </row>
    <row r="18" spans="1:69" x14ac:dyDescent="0.3">
      <c r="A18" s="25">
        <f t="shared" si="0"/>
        <v>12</v>
      </c>
      <c r="B18" s="26">
        <v>686813</v>
      </c>
      <c r="C18" s="26">
        <v>846569</v>
      </c>
      <c r="D18" s="26">
        <v>367</v>
      </c>
      <c r="E18" s="26">
        <v>1</v>
      </c>
      <c r="F18" s="27" t="s">
        <v>12</v>
      </c>
      <c r="G18" s="28">
        <v>3.7999999999999999E-2</v>
      </c>
      <c r="H18" s="28" t="s">
        <v>273</v>
      </c>
      <c r="I18" s="28">
        <v>7.0000000000000001E-3</v>
      </c>
      <c r="J18" s="28">
        <v>3.3</v>
      </c>
      <c r="K18" s="28">
        <v>0.3</v>
      </c>
      <c r="L18" s="28">
        <v>1</v>
      </c>
      <c r="M18" s="28">
        <v>1.0999999999999999E-2</v>
      </c>
      <c r="N18" s="28">
        <v>0.02</v>
      </c>
      <c r="O18" s="28">
        <v>4.99</v>
      </c>
      <c r="P18" s="28">
        <v>0.08</v>
      </c>
      <c r="Q18" s="28">
        <v>0.04</v>
      </c>
      <c r="R18" s="28">
        <v>0.02</v>
      </c>
      <c r="S18" s="28">
        <v>8.9</v>
      </c>
      <c r="T18" s="28">
        <v>67</v>
      </c>
      <c r="U18" s="28">
        <v>47</v>
      </c>
      <c r="V18" s="28">
        <v>49</v>
      </c>
      <c r="W18" s="28">
        <v>4.2300000000000004</v>
      </c>
      <c r="X18" s="28">
        <v>3</v>
      </c>
      <c r="Y18" s="28">
        <v>15.1</v>
      </c>
      <c r="Z18" s="28">
        <v>12.9</v>
      </c>
      <c r="AA18" s="28">
        <v>19.3</v>
      </c>
      <c r="AB18" s="28">
        <v>14.3</v>
      </c>
      <c r="AC18" s="28" t="s">
        <v>274</v>
      </c>
      <c r="AD18" s="28">
        <v>3.5</v>
      </c>
      <c r="AE18" s="28">
        <v>6.1</v>
      </c>
      <c r="AF18" s="28">
        <v>3.6</v>
      </c>
      <c r="AG18" s="28">
        <v>5.84</v>
      </c>
      <c r="AH18" s="28">
        <v>1.7</v>
      </c>
      <c r="AI18" s="28" t="s">
        <v>274</v>
      </c>
      <c r="AJ18" s="28">
        <v>0.71</v>
      </c>
      <c r="AK18" s="28">
        <v>1.2999999999999999E-2</v>
      </c>
      <c r="AL18" s="28">
        <v>0.05</v>
      </c>
      <c r="AM18" s="28">
        <v>1.49</v>
      </c>
      <c r="AN18" s="28">
        <v>0.04</v>
      </c>
      <c r="AO18" s="28">
        <v>0.03</v>
      </c>
      <c r="AP18" s="28">
        <v>0.4</v>
      </c>
      <c r="AQ18" s="28">
        <v>26.7</v>
      </c>
      <c r="AR18" s="28">
        <v>19.2</v>
      </c>
      <c r="AS18" s="28">
        <v>41</v>
      </c>
      <c r="AT18" s="28" t="s">
        <v>277</v>
      </c>
      <c r="AU18" s="28">
        <v>4.2</v>
      </c>
      <c r="AV18" s="28">
        <v>15.1</v>
      </c>
      <c r="AW18" s="28">
        <v>2.6</v>
      </c>
      <c r="AX18" s="28" t="s">
        <v>274</v>
      </c>
      <c r="AY18" s="28">
        <v>0.4</v>
      </c>
      <c r="AZ18" s="28">
        <v>2.2000000000000002</v>
      </c>
      <c r="BA18" s="28">
        <v>0.3</v>
      </c>
      <c r="BB18" s="28">
        <v>1.2</v>
      </c>
      <c r="BC18" s="28">
        <v>0.2</v>
      </c>
      <c r="BD18" s="28">
        <v>0.6</v>
      </c>
      <c r="BE18" s="28" t="s">
        <v>274</v>
      </c>
      <c r="BF18" s="28">
        <v>0.6</v>
      </c>
      <c r="BG18" s="28" t="s">
        <v>274</v>
      </c>
      <c r="BH18" s="28" t="s">
        <v>274</v>
      </c>
      <c r="BI18" s="28" t="s">
        <v>275</v>
      </c>
      <c r="BJ18" s="28" t="s">
        <v>274</v>
      </c>
      <c r="BK18" s="28" t="s">
        <v>276</v>
      </c>
      <c r="BL18" s="28">
        <v>0.8</v>
      </c>
      <c r="BM18" s="28">
        <v>7.0000000000000007E-2</v>
      </c>
      <c r="BN18" s="28">
        <v>12</v>
      </c>
      <c r="BO18" s="28">
        <v>9.1999999999999993</v>
      </c>
      <c r="BP18" s="28">
        <v>1.6</v>
      </c>
      <c r="BQ18" s="28">
        <v>40</v>
      </c>
    </row>
    <row r="19" spans="1:69" x14ac:dyDescent="0.3">
      <c r="A19" s="25">
        <f t="shared" si="0"/>
        <v>13</v>
      </c>
      <c r="B19" s="26">
        <v>686814</v>
      </c>
      <c r="C19" s="26">
        <v>846570</v>
      </c>
      <c r="D19" s="26">
        <v>367</v>
      </c>
      <c r="E19" s="26">
        <v>1</v>
      </c>
      <c r="F19" s="27" t="s">
        <v>13</v>
      </c>
      <c r="G19" s="28">
        <v>4.9000000000000002E-2</v>
      </c>
      <c r="H19" s="28" t="s">
        <v>273</v>
      </c>
      <c r="I19" s="28">
        <v>1.0999999999999999E-2</v>
      </c>
      <c r="J19" s="28">
        <v>4.3</v>
      </c>
      <c r="K19" s="28">
        <v>0.3</v>
      </c>
      <c r="L19" s="28">
        <v>1</v>
      </c>
      <c r="M19" s="28">
        <v>1.2E-2</v>
      </c>
      <c r="N19" s="28">
        <v>0.03</v>
      </c>
      <c r="O19" s="28">
        <v>5.26</v>
      </c>
      <c r="P19" s="28">
        <v>0.11</v>
      </c>
      <c r="Q19" s="28">
        <v>0.05</v>
      </c>
      <c r="R19" s="28" t="s">
        <v>277</v>
      </c>
      <c r="S19" s="28">
        <v>9.5</v>
      </c>
      <c r="T19" s="28">
        <v>86</v>
      </c>
      <c r="U19" s="28">
        <v>76</v>
      </c>
      <c r="V19" s="28">
        <v>76</v>
      </c>
      <c r="W19" s="28">
        <v>5.68</v>
      </c>
      <c r="X19" s="28">
        <v>3.6</v>
      </c>
      <c r="Y19" s="28">
        <v>20.5</v>
      </c>
      <c r="Z19" s="28">
        <v>16.399999999999999</v>
      </c>
      <c r="AA19" s="28">
        <v>23.6</v>
      </c>
      <c r="AB19" s="28">
        <v>14.4</v>
      </c>
      <c r="AC19" s="28" t="s">
        <v>274</v>
      </c>
      <c r="AD19" s="28">
        <v>4.8</v>
      </c>
      <c r="AE19" s="28">
        <v>7.6</v>
      </c>
      <c r="AF19" s="28">
        <v>6.7</v>
      </c>
      <c r="AG19" s="28">
        <v>7.8</v>
      </c>
      <c r="AH19" s="28">
        <v>3.3</v>
      </c>
      <c r="AI19" s="28" t="s">
        <v>274</v>
      </c>
      <c r="AJ19" s="28">
        <v>1.1599999999999999</v>
      </c>
      <c r="AK19" s="28">
        <v>8.9999999999999993E-3</v>
      </c>
      <c r="AL19" s="28">
        <v>7.0000000000000007E-2</v>
      </c>
      <c r="AM19" s="28">
        <v>1.48</v>
      </c>
      <c r="AN19" s="28">
        <v>0.08</v>
      </c>
      <c r="AO19" s="28" t="s">
        <v>278</v>
      </c>
      <c r="AP19" s="28">
        <v>0.54</v>
      </c>
      <c r="AQ19" s="28">
        <v>47.7</v>
      </c>
      <c r="AR19" s="28">
        <v>25.6</v>
      </c>
      <c r="AS19" s="28">
        <v>47.1</v>
      </c>
      <c r="AT19" s="28">
        <v>0.13</v>
      </c>
      <c r="AU19" s="28">
        <v>5.2</v>
      </c>
      <c r="AV19" s="28">
        <v>18.3</v>
      </c>
      <c r="AW19" s="28">
        <v>2.8</v>
      </c>
      <c r="AX19" s="28" t="s">
        <v>274</v>
      </c>
      <c r="AY19" s="28">
        <v>0.6</v>
      </c>
      <c r="AZ19" s="28">
        <v>2.8</v>
      </c>
      <c r="BA19" s="28">
        <v>0.4</v>
      </c>
      <c r="BB19" s="28">
        <v>1.9</v>
      </c>
      <c r="BC19" s="28">
        <v>0.3</v>
      </c>
      <c r="BD19" s="28">
        <v>0.9</v>
      </c>
      <c r="BE19" s="28">
        <v>0.1</v>
      </c>
      <c r="BF19" s="28">
        <v>0.8</v>
      </c>
      <c r="BG19" s="28">
        <v>0.1</v>
      </c>
      <c r="BH19" s="28" t="s">
        <v>274</v>
      </c>
      <c r="BI19" s="28" t="s">
        <v>275</v>
      </c>
      <c r="BJ19" s="28" t="s">
        <v>274</v>
      </c>
      <c r="BK19" s="28" t="s">
        <v>276</v>
      </c>
      <c r="BL19" s="28">
        <v>1.3</v>
      </c>
      <c r="BM19" s="28">
        <v>0.09</v>
      </c>
      <c r="BN19" s="28">
        <v>16.600000000000001</v>
      </c>
      <c r="BO19" s="28">
        <v>10.7</v>
      </c>
      <c r="BP19" s="28">
        <v>1.8</v>
      </c>
      <c r="BQ19" s="28">
        <v>30</v>
      </c>
    </row>
    <row r="20" spans="1:69" x14ac:dyDescent="0.3">
      <c r="A20" s="25">
        <f t="shared" si="0"/>
        <v>14</v>
      </c>
      <c r="B20" s="26">
        <v>686816</v>
      </c>
      <c r="C20" s="26">
        <v>846571</v>
      </c>
      <c r="D20" s="26">
        <v>367</v>
      </c>
      <c r="E20" s="26">
        <v>1</v>
      </c>
      <c r="F20" s="27" t="s">
        <v>14</v>
      </c>
      <c r="G20" s="28">
        <v>5.0999999999999997E-2</v>
      </c>
      <c r="H20" s="28" t="s">
        <v>273</v>
      </c>
      <c r="I20" s="28">
        <v>1.4E-2</v>
      </c>
      <c r="J20" s="28">
        <v>5</v>
      </c>
      <c r="K20" s="28">
        <v>0.3</v>
      </c>
      <c r="L20" s="28">
        <v>2</v>
      </c>
      <c r="M20" s="28">
        <v>1.2999999999999999E-2</v>
      </c>
      <c r="N20" s="28">
        <v>0.04</v>
      </c>
      <c r="O20" s="28">
        <v>6.17</v>
      </c>
      <c r="P20" s="28">
        <v>0.1</v>
      </c>
      <c r="Q20" s="28">
        <v>0.08</v>
      </c>
      <c r="R20" s="28" t="s">
        <v>277</v>
      </c>
      <c r="S20" s="28">
        <v>11.5</v>
      </c>
      <c r="T20" s="28">
        <v>137</v>
      </c>
      <c r="U20" s="28">
        <v>123</v>
      </c>
      <c r="V20" s="28">
        <v>140</v>
      </c>
      <c r="W20" s="28">
        <v>8.0299999999999994</v>
      </c>
      <c r="X20" s="28">
        <v>3.8</v>
      </c>
      <c r="Y20" s="28">
        <v>22.1</v>
      </c>
      <c r="Z20" s="28">
        <v>22.1</v>
      </c>
      <c r="AA20" s="28">
        <v>17.5</v>
      </c>
      <c r="AB20" s="28">
        <v>17.8</v>
      </c>
      <c r="AC20" s="28" t="s">
        <v>274</v>
      </c>
      <c r="AD20" s="28">
        <v>7.8</v>
      </c>
      <c r="AE20" s="28">
        <v>10</v>
      </c>
      <c r="AF20" s="28">
        <v>7.3</v>
      </c>
      <c r="AG20" s="28">
        <v>7.11</v>
      </c>
      <c r="AH20" s="28">
        <v>4.2</v>
      </c>
      <c r="AI20" s="28" t="s">
        <v>274</v>
      </c>
      <c r="AJ20" s="28">
        <v>1.68</v>
      </c>
      <c r="AK20" s="28">
        <v>1.9E-2</v>
      </c>
      <c r="AL20" s="28">
        <v>0.09</v>
      </c>
      <c r="AM20" s="28">
        <v>1.79</v>
      </c>
      <c r="AN20" s="28">
        <v>0.1</v>
      </c>
      <c r="AO20" s="28">
        <v>0.03</v>
      </c>
      <c r="AP20" s="28">
        <v>0.83</v>
      </c>
      <c r="AQ20" s="28">
        <v>47.8</v>
      </c>
      <c r="AR20" s="28">
        <v>25.7</v>
      </c>
      <c r="AS20" s="28">
        <v>60.5</v>
      </c>
      <c r="AT20" s="28">
        <v>0.05</v>
      </c>
      <c r="AU20" s="28">
        <v>5.0999999999999996</v>
      </c>
      <c r="AV20" s="28">
        <v>18</v>
      </c>
      <c r="AW20" s="28">
        <v>3</v>
      </c>
      <c r="AX20" s="28">
        <v>0.3</v>
      </c>
      <c r="AY20" s="28">
        <v>0.5</v>
      </c>
      <c r="AZ20" s="28">
        <v>2.5</v>
      </c>
      <c r="BA20" s="28">
        <v>0.3</v>
      </c>
      <c r="BB20" s="28">
        <v>1.7</v>
      </c>
      <c r="BC20" s="28">
        <v>0.3</v>
      </c>
      <c r="BD20" s="28">
        <v>0.8</v>
      </c>
      <c r="BE20" s="28">
        <v>0.1</v>
      </c>
      <c r="BF20" s="28">
        <v>0.8</v>
      </c>
      <c r="BG20" s="28">
        <v>0.1</v>
      </c>
      <c r="BH20" s="28">
        <v>0.2</v>
      </c>
      <c r="BI20" s="28" t="s">
        <v>275</v>
      </c>
      <c r="BJ20" s="28" t="s">
        <v>274</v>
      </c>
      <c r="BK20" s="28" t="s">
        <v>276</v>
      </c>
      <c r="BL20" s="28">
        <v>2.1</v>
      </c>
      <c r="BM20" s="28">
        <v>0.13</v>
      </c>
      <c r="BN20" s="28">
        <v>17.899999999999999</v>
      </c>
      <c r="BO20" s="28">
        <v>12.7</v>
      </c>
      <c r="BP20" s="28">
        <v>1.8</v>
      </c>
      <c r="BQ20" s="28">
        <v>30</v>
      </c>
    </row>
    <row r="21" spans="1:69" x14ac:dyDescent="0.3">
      <c r="A21" s="25">
        <f t="shared" si="0"/>
        <v>15</v>
      </c>
      <c r="B21" s="26">
        <v>686817</v>
      </c>
      <c r="C21" s="26">
        <v>846571</v>
      </c>
      <c r="D21" s="26">
        <v>367</v>
      </c>
      <c r="E21" s="26">
        <v>1</v>
      </c>
      <c r="F21" s="27" t="s">
        <v>15</v>
      </c>
      <c r="G21" s="28">
        <v>5.8000000000000003E-2</v>
      </c>
      <c r="H21" s="28" t="s">
        <v>273</v>
      </c>
      <c r="I21" s="28">
        <v>2.7E-2</v>
      </c>
      <c r="J21" s="28">
        <v>5.0999999999999996</v>
      </c>
      <c r="K21" s="28">
        <v>0.4</v>
      </c>
      <c r="L21" s="28">
        <v>2</v>
      </c>
      <c r="M21" s="28">
        <v>1.0999999999999999E-2</v>
      </c>
      <c r="N21" s="28">
        <v>0.04</v>
      </c>
      <c r="O21" s="28">
        <v>5.41</v>
      </c>
      <c r="P21" s="28">
        <v>0.08</v>
      </c>
      <c r="Q21" s="28">
        <v>0.09</v>
      </c>
      <c r="R21" s="28">
        <v>0.01</v>
      </c>
      <c r="S21" s="28">
        <v>13.7</v>
      </c>
      <c r="T21" s="28">
        <v>222</v>
      </c>
      <c r="U21" s="28">
        <v>390</v>
      </c>
      <c r="V21" s="28">
        <v>205</v>
      </c>
      <c r="W21" s="28">
        <v>12.5</v>
      </c>
      <c r="X21" s="28">
        <v>5</v>
      </c>
      <c r="Y21" s="28">
        <v>23.3</v>
      </c>
      <c r="Z21" s="28">
        <v>34.299999999999997</v>
      </c>
      <c r="AA21" s="28">
        <v>27.7</v>
      </c>
      <c r="AB21" s="28">
        <v>17.100000000000001</v>
      </c>
      <c r="AC21" s="28">
        <v>0.1</v>
      </c>
      <c r="AD21" s="28">
        <v>15.7</v>
      </c>
      <c r="AE21" s="28">
        <v>10.1</v>
      </c>
      <c r="AF21" s="28">
        <v>6.2</v>
      </c>
      <c r="AG21" s="28">
        <v>3.25</v>
      </c>
      <c r="AH21" s="28">
        <v>9.1999999999999993</v>
      </c>
      <c r="AI21" s="28">
        <v>0.3</v>
      </c>
      <c r="AJ21" s="28">
        <v>2.82</v>
      </c>
      <c r="AK21" s="28">
        <v>6.3E-2</v>
      </c>
      <c r="AL21" s="28">
        <v>0.12</v>
      </c>
      <c r="AM21" s="28">
        <v>1.62</v>
      </c>
      <c r="AN21" s="28">
        <v>0.21</v>
      </c>
      <c r="AO21" s="28">
        <v>0.15</v>
      </c>
      <c r="AP21" s="28">
        <v>0.76</v>
      </c>
      <c r="AQ21" s="28">
        <v>36.9</v>
      </c>
      <c r="AR21" s="28">
        <v>12</v>
      </c>
      <c r="AS21" s="28">
        <v>54</v>
      </c>
      <c r="AT21" s="28" t="s">
        <v>277</v>
      </c>
      <c r="AU21" s="28">
        <v>2.4</v>
      </c>
      <c r="AV21" s="28">
        <v>8.24</v>
      </c>
      <c r="AW21" s="28">
        <v>1.6</v>
      </c>
      <c r="AX21" s="28">
        <v>1.2</v>
      </c>
      <c r="AY21" s="28">
        <v>0.3</v>
      </c>
      <c r="AZ21" s="28">
        <v>1.6</v>
      </c>
      <c r="BA21" s="28">
        <v>0.2</v>
      </c>
      <c r="BB21" s="28">
        <v>1</v>
      </c>
      <c r="BC21" s="28">
        <v>0.2</v>
      </c>
      <c r="BD21" s="28">
        <v>0.6</v>
      </c>
      <c r="BE21" s="28" t="s">
        <v>274</v>
      </c>
      <c r="BF21" s="28">
        <v>0.6</v>
      </c>
      <c r="BG21" s="28" t="s">
        <v>274</v>
      </c>
      <c r="BH21" s="28">
        <v>2.6</v>
      </c>
      <c r="BI21" s="28">
        <v>0.69</v>
      </c>
      <c r="BJ21" s="28" t="s">
        <v>274</v>
      </c>
      <c r="BK21" s="28" t="s">
        <v>276</v>
      </c>
      <c r="BL21" s="28">
        <v>0.7</v>
      </c>
      <c r="BM21" s="28">
        <v>0.14000000000000001</v>
      </c>
      <c r="BN21" s="28">
        <v>24.5</v>
      </c>
      <c r="BO21" s="28">
        <v>14.7</v>
      </c>
      <c r="BP21" s="28">
        <v>2.2000000000000002</v>
      </c>
      <c r="BQ21" s="28">
        <v>70</v>
      </c>
    </row>
    <row r="22" spans="1:69" x14ac:dyDescent="0.3">
      <c r="A22" s="25">
        <f t="shared" si="0"/>
        <v>16</v>
      </c>
      <c r="B22" s="26">
        <v>686810</v>
      </c>
      <c r="C22" s="26">
        <v>846572</v>
      </c>
      <c r="D22" s="26">
        <v>366</v>
      </c>
      <c r="E22" s="26">
        <v>1</v>
      </c>
      <c r="F22" s="27" t="s">
        <v>16</v>
      </c>
      <c r="G22" s="28">
        <v>5.1999999999999998E-2</v>
      </c>
      <c r="H22" s="28" t="s">
        <v>273</v>
      </c>
      <c r="I22" s="28">
        <v>1.7999999999999999E-2</v>
      </c>
      <c r="J22" s="28">
        <v>4</v>
      </c>
      <c r="K22" s="28">
        <v>0.3</v>
      </c>
      <c r="L22" s="28">
        <v>2</v>
      </c>
      <c r="M22" s="28">
        <v>1.0999999999999999E-2</v>
      </c>
      <c r="N22" s="28">
        <v>0.03</v>
      </c>
      <c r="O22" s="28">
        <v>4.93</v>
      </c>
      <c r="P22" s="28">
        <v>0.08</v>
      </c>
      <c r="Q22" s="28">
        <v>7.0000000000000007E-2</v>
      </c>
      <c r="R22" s="28">
        <v>0.02</v>
      </c>
      <c r="S22" s="28">
        <v>12.1</v>
      </c>
      <c r="T22" s="28">
        <v>175</v>
      </c>
      <c r="U22" s="28">
        <v>269</v>
      </c>
      <c r="V22" s="28">
        <v>163</v>
      </c>
      <c r="W22" s="28">
        <v>10.199999999999999</v>
      </c>
      <c r="X22" s="28">
        <v>4.2</v>
      </c>
      <c r="Y22" s="28">
        <v>19.399999999999999</v>
      </c>
      <c r="Z22" s="28">
        <v>24.5</v>
      </c>
      <c r="AA22" s="28">
        <v>23.7</v>
      </c>
      <c r="AB22" s="28">
        <v>15.2</v>
      </c>
      <c r="AC22" s="28" t="s">
        <v>274</v>
      </c>
      <c r="AD22" s="28">
        <v>11.8</v>
      </c>
      <c r="AE22" s="28">
        <v>8.3000000000000007</v>
      </c>
      <c r="AF22" s="28">
        <v>5.0999999999999996</v>
      </c>
      <c r="AG22" s="28">
        <v>3.98</v>
      </c>
      <c r="AH22" s="28">
        <v>7.3</v>
      </c>
      <c r="AI22" s="28">
        <v>0.2</v>
      </c>
      <c r="AJ22" s="28">
        <v>2.67</v>
      </c>
      <c r="AK22" s="28">
        <v>3.9E-2</v>
      </c>
      <c r="AL22" s="28">
        <v>0.09</v>
      </c>
      <c r="AM22" s="28">
        <v>1.43</v>
      </c>
      <c r="AN22" s="28">
        <v>0.24</v>
      </c>
      <c r="AO22" s="28">
        <v>0.12</v>
      </c>
      <c r="AP22" s="28">
        <v>0.56999999999999995</v>
      </c>
      <c r="AQ22" s="28">
        <v>32.299999999999997</v>
      </c>
      <c r="AR22" s="28">
        <v>13.7</v>
      </c>
      <c r="AS22" s="28">
        <v>39.200000000000003</v>
      </c>
      <c r="AT22" s="28">
        <v>0.9</v>
      </c>
      <c r="AU22" s="28">
        <v>2.7</v>
      </c>
      <c r="AV22" s="28">
        <v>9.74</v>
      </c>
      <c r="AW22" s="28">
        <v>2</v>
      </c>
      <c r="AX22" s="28">
        <v>0.9</v>
      </c>
      <c r="AY22" s="28">
        <v>0.3</v>
      </c>
      <c r="AZ22" s="28">
        <v>1.6</v>
      </c>
      <c r="BA22" s="28">
        <v>0.2</v>
      </c>
      <c r="BB22" s="28">
        <v>1.1000000000000001</v>
      </c>
      <c r="BC22" s="28">
        <v>0.2</v>
      </c>
      <c r="BD22" s="28">
        <v>0.5</v>
      </c>
      <c r="BE22" s="28" t="s">
        <v>274</v>
      </c>
      <c r="BF22" s="28">
        <v>0.5</v>
      </c>
      <c r="BG22" s="28" t="s">
        <v>274</v>
      </c>
      <c r="BH22" s="28">
        <v>0.2</v>
      </c>
      <c r="BI22" s="28" t="s">
        <v>275</v>
      </c>
      <c r="BJ22" s="28">
        <v>0.1</v>
      </c>
      <c r="BK22" s="28" t="s">
        <v>276</v>
      </c>
      <c r="BL22" s="28">
        <v>1.1000000000000001</v>
      </c>
      <c r="BM22" s="28">
        <v>0.1</v>
      </c>
      <c r="BN22" s="28">
        <v>19.600000000000001</v>
      </c>
      <c r="BO22" s="28">
        <v>13</v>
      </c>
      <c r="BP22" s="28">
        <v>2.1</v>
      </c>
      <c r="BQ22" s="28">
        <v>100</v>
      </c>
    </row>
    <row r="23" spans="1:69" ht="15.75" customHeight="1" x14ac:dyDescent="0.3">
      <c r="A23" s="25">
        <f t="shared" si="0"/>
        <v>17</v>
      </c>
      <c r="B23" s="26">
        <v>686809</v>
      </c>
      <c r="C23" s="26">
        <v>846572</v>
      </c>
      <c r="D23" s="26">
        <v>366</v>
      </c>
      <c r="E23" s="26">
        <v>1</v>
      </c>
      <c r="F23" s="27" t="s">
        <v>17</v>
      </c>
      <c r="G23" s="28">
        <v>7.3999999999999996E-2</v>
      </c>
      <c r="H23" s="28" t="s">
        <v>273</v>
      </c>
      <c r="I23" s="28">
        <v>2.7E-2</v>
      </c>
      <c r="J23" s="28">
        <v>5.5</v>
      </c>
      <c r="K23" s="28">
        <v>0.5</v>
      </c>
      <c r="L23" s="28">
        <v>3</v>
      </c>
      <c r="M23" s="28">
        <v>1.7000000000000001E-2</v>
      </c>
      <c r="N23" s="28">
        <v>0.05</v>
      </c>
      <c r="O23" s="28">
        <v>6.41</v>
      </c>
      <c r="P23" s="28">
        <v>0.14000000000000001</v>
      </c>
      <c r="Q23" s="28">
        <v>0.09</v>
      </c>
      <c r="R23" s="28">
        <v>0.02</v>
      </c>
      <c r="S23" s="28">
        <v>14.8</v>
      </c>
      <c r="T23" s="28">
        <v>230</v>
      </c>
      <c r="U23" s="28">
        <v>396</v>
      </c>
      <c r="V23" s="28">
        <v>241</v>
      </c>
      <c r="W23" s="28">
        <v>12.4</v>
      </c>
      <c r="X23" s="28">
        <v>5.9</v>
      </c>
      <c r="Y23" s="28">
        <v>26.3</v>
      </c>
      <c r="Z23" s="28">
        <v>36</v>
      </c>
      <c r="AA23" s="28">
        <v>180</v>
      </c>
      <c r="AB23" s="28">
        <v>17.2</v>
      </c>
      <c r="AC23" s="28">
        <v>0.1</v>
      </c>
      <c r="AD23" s="28">
        <v>15.2</v>
      </c>
      <c r="AE23" s="28">
        <v>12.9</v>
      </c>
      <c r="AF23" s="28">
        <v>7.5</v>
      </c>
      <c r="AG23" s="28">
        <v>3.97</v>
      </c>
      <c r="AH23" s="28">
        <v>9.9</v>
      </c>
      <c r="AI23" s="28">
        <v>0.3</v>
      </c>
      <c r="AJ23" s="28">
        <v>4.08</v>
      </c>
      <c r="AK23" s="28">
        <v>6.7000000000000004E-2</v>
      </c>
      <c r="AL23" s="28">
        <v>0.11</v>
      </c>
      <c r="AM23" s="28">
        <v>1.52</v>
      </c>
      <c r="AN23" s="28">
        <v>0.36</v>
      </c>
      <c r="AO23" s="28">
        <v>0.17</v>
      </c>
      <c r="AP23" s="28">
        <v>0.89</v>
      </c>
      <c r="AQ23" s="28">
        <v>59.8</v>
      </c>
      <c r="AR23" s="28">
        <v>12.4</v>
      </c>
      <c r="AS23" s="28">
        <v>43.2</v>
      </c>
      <c r="AT23" s="28">
        <v>0.14000000000000001</v>
      </c>
      <c r="AU23" s="28">
        <v>2.5</v>
      </c>
      <c r="AV23" s="28">
        <v>8.9700000000000006</v>
      </c>
      <c r="AW23" s="28">
        <v>2.2999999999999998</v>
      </c>
      <c r="AX23" s="28">
        <v>1.1000000000000001</v>
      </c>
      <c r="AY23" s="28">
        <v>0.3</v>
      </c>
      <c r="AZ23" s="28">
        <v>1.7</v>
      </c>
      <c r="BA23" s="28">
        <v>0.2</v>
      </c>
      <c r="BB23" s="28">
        <v>1.1000000000000001</v>
      </c>
      <c r="BC23" s="28">
        <v>0.2</v>
      </c>
      <c r="BD23" s="28">
        <v>0.6</v>
      </c>
      <c r="BE23" s="28" t="s">
        <v>274</v>
      </c>
      <c r="BF23" s="28">
        <v>0.6</v>
      </c>
      <c r="BG23" s="28" t="s">
        <v>274</v>
      </c>
      <c r="BH23" s="28">
        <v>0.1</v>
      </c>
      <c r="BI23" s="28" t="s">
        <v>275</v>
      </c>
      <c r="BJ23" s="28">
        <v>0.2</v>
      </c>
      <c r="BK23" s="28" t="s">
        <v>276</v>
      </c>
      <c r="BL23" s="28">
        <v>2</v>
      </c>
      <c r="BM23" s="28">
        <v>0.14000000000000001</v>
      </c>
      <c r="BN23" s="28">
        <v>23</v>
      </c>
      <c r="BO23" s="28">
        <v>15.2</v>
      </c>
      <c r="BP23" s="28">
        <v>2.2999999999999998</v>
      </c>
      <c r="BQ23" s="28">
        <v>120</v>
      </c>
    </row>
    <row r="24" spans="1:69" x14ac:dyDescent="0.3">
      <c r="A24" s="25">
        <f t="shared" si="0"/>
        <v>18</v>
      </c>
      <c r="B24" s="26">
        <v>686804</v>
      </c>
      <c r="C24" s="26">
        <v>846573</v>
      </c>
      <c r="D24" s="26">
        <v>367</v>
      </c>
      <c r="E24" s="26">
        <v>1</v>
      </c>
      <c r="F24" s="27" t="s">
        <v>18</v>
      </c>
      <c r="G24" s="28">
        <v>5.5E-2</v>
      </c>
      <c r="H24" s="28" t="s">
        <v>273</v>
      </c>
      <c r="I24" s="28">
        <v>1.2999999999999999E-2</v>
      </c>
      <c r="J24" s="28">
        <v>4.7</v>
      </c>
      <c r="K24" s="28">
        <v>0.4</v>
      </c>
      <c r="L24" s="28">
        <v>2</v>
      </c>
      <c r="M24" s="28">
        <v>1.2E-2</v>
      </c>
      <c r="N24" s="28">
        <v>0.03</v>
      </c>
      <c r="O24" s="28">
        <v>5.97</v>
      </c>
      <c r="P24" s="28">
        <v>0.1</v>
      </c>
      <c r="Q24" s="28">
        <v>7.0000000000000007E-2</v>
      </c>
      <c r="R24" s="28">
        <v>0.01</v>
      </c>
      <c r="S24" s="28">
        <v>12.5</v>
      </c>
      <c r="T24" s="28">
        <v>153</v>
      </c>
      <c r="U24" s="28">
        <v>165</v>
      </c>
      <c r="V24" s="28">
        <v>121</v>
      </c>
      <c r="W24" s="28">
        <v>9.17</v>
      </c>
      <c r="X24" s="28">
        <v>3.8</v>
      </c>
      <c r="Y24" s="28">
        <v>20.2</v>
      </c>
      <c r="Z24" s="28">
        <v>22.8</v>
      </c>
      <c r="AA24" s="28">
        <v>19.7</v>
      </c>
      <c r="AB24" s="28">
        <v>17</v>
      </c>
      <c r="AC24" s="28" t="s">
        <v>274</v>
      </c>
      <c r="AD24" s="28">
        <v>8.4</v>
      </c>
      <c r="AE24" s="28">
        <v>8.8000000000000007</v>
      </c>
      <c r="AF24" s="28">
        <v>4.7</v>
      </c>
      <c r="AG24" s="28">
        <v>5.39</v>
      </c>
      <c r="AH24" s="28">
        <v>4.5999999999999996</v>
      </c>
      <c r="AI24" s="28" t="s">
        <v>274</v>
      </c>
      <c r="AJ24" s="28">
        <v>2.2799999999999998</v>
      </c>
      <c r="AK24" s="28">
        <v>0.02</v>
      </c>
      <c r="AL24" s="28">
        <v>0.09</v>
      </c>
      <c r="AM24" s="28">
        <v>1.63</v>
      </c>
      <c r="AN24" s="28">
        <v>0.14000000000000001</v>
      </c>
      <c r="AO24" s="28">
        <v>0.06</v>
      </c>
      <c r="AP24" s="28">
        <v>0.67</v>
      </c>
      <c r="AQ24" s="28">
        <v>39.1</v>
      </c>
      <c r="AR24" s="28">
        <v>18.2</v>
      </c>
      <c r="AS24" s="28">
        <v>43.9</v>
      </c>
      <c r="AT24" s="28" t="s">
        <v>277</v>
      </c>
      <c r="AU24" s="28">
        <v>3.8</v>
      </c>
      <c r="AV24" s="28">
        <v>13.9</v>
      </c>
      <c r="AW24" s="28">
        <v>2.2999999999999998</v>
      </c>
      <c r="AX24" s="28">
        <v>0.5</v>
      </c>
      <c r="AY24" s="28">
        <v>0.4</v>
      </c>
      <c r="AZ24" s="28">
        <v>2.2000000000000002</v>
      </c>
      <c r="BA24" s="28">
        <v>0.3</v>
      </c>
      <c r="BB24" s="28">
        <v>1.2</v>
      </c>
      <c r="BC24" s="28">
        <v>0.2</v>
      </c>
      <c r="BD24" s="28">
        <v>0.7</v>
      </c>
      <c r="BE24" s="28" t="s">
        <v>274</v>
      </c>
      <c r="BF24" s="28">
        <v>0.6</v>
      </c>
      <c r="BG24" s="28" t="s">
        <v>274</v>
      </c>
      <c r="BH24" s="28">
        <v>0.1</v>
      </c>
      <c r="BI24" s="28" t="s">
        <v>275</v>
      </c>
      <c r="BJ24" s="28" t="s">
        <v>274</v>
      </c>
      <c r="BK24" s="28" t="s">
        <v>276</v>
      </c>
      <c r="BL24" s="28" t="s">
        <v>279</v>
      </c>
      <c r="BM24" s="28">
        <v>0.11</v>
      </c>
      <c r="BN24" s="28">
        <v>19</v>
      </c>
      <c r="BO24" s="28">
        <v>13.2</v>
      </c>
      <c r="BP24" s="28">
        <v>2.2000000000000002</v>
      </c>
      <c r="BQ24" s="28">
        <v>50</v>
      </c>
    </row>
    <row r="25" spans="1:69" x14ac:dyDescent="0.3">
      <c r="A25" s="25">
        <f t="shared" si="0"/>
        <v>19</v>
      </c>
      <c r="B25" s="26">
        <v>686803</v>
      </c>
      <c r="C25" s="26">
        <v>846573</v>
      </c>
      <c r="D25" s="26">
        <v>367</v>
      </c>
      <c r="E25" s="26">
        <v>1</v>
      </c>
      <c r="F25" s="27" t="s">
        <v>19</v>
      </c>
      <c r="G25" s="28">
        <v>6.0999999999999999E-2</v>
      </c>
      <c r="H25" s="28" t="s">
        <v>273</v>
      </c>
      <c r="I25" s="28">
        <v>2.4E-2</v>
      </c>
      <c r="J25" s="28">
        <v>4.7</v>
      </c>
      <c r="K25" s="28">
        <v>0.5</v>
      </c>
      <c r="L25" s="28">
        <v>2</v>
      </c>
      <c r="M25" s="28">
        <v>1.2E-2</v>
      </c>
      <c r="N25" s="28">
        <v>0.04</v>
      </c>
      <c r="O25" s="28">
        <v>5.12</v>
      </c>
      <c r="P25" s="28">
        <v>0.09</v>
      </c>
      <c r="Q25" s="28">
        <v>0.09</v>
      </c>
      <c r="R25" s="28">
        <v>0.03</v>
      </c>
      <c r="S25" s="28">
        <v>14.9</v>
      </c>
      <c r="T25" s="28">
        <v>211</v>
      </c>
      <c r="U25" s="28">
        <v>284</v>
      </c>
      <c r="V25" s="28">
        <v>215</v>
      </c>
      <c r="W25" s="28">
        <v>11.7</v>
      </c>
      <c r="X25" s="28">
        <v>5.2</v>
      </c>
      <c r="Y25" s="28">
        <v>22.1</v>
      </c>
      <c r="Z25" s="28">
        <v>32.799999999999997</v>
      </c>
      <c r="AA25" s="28">
        <v>24.3</v>
      </c>
      <c r="AB25" s="28">
        <v>15.8</v>
      </c>
      <c r="AC25" s="28">
        <v>0.1</v>
      </c>
      <c r="AD25" s="28">
        <v>13.2</v>
      </c>
      <c r="AE25" s="28">
        <v>9.9</v>
      </c>
      <c r="AF25" s="28">
        <v>7.2</v>
      </c>
      <c r="AG25" s="28">
        <v>4.34</v>
      </c>
      <c r="AH25" s="28">
        <v>6.9</v>
      </c>
      <c r="AI25" s="28">
        <v>0.2</v>
      </c>
      <c r="AJ25" s="28">
        <v>3.17</v>
      </c>
      <c r="AK25" s="28">
        <v>4.2999999999999997E-2</v>
      </c>
      <c r="AL25" s="28">
        <v>0.11</v>
      </c>
      <c r="AM25" s="28">
        <v>1.44</v>
      </c>
      <c r="AN25" s="28">
        <v>0.3</v>
      </c>
      <c r="AO25" s="28">
        <v>0.08</v>
      </c>
      <c r="AP25" s="28">
        <v>0.73</v>
      </c>
      <c r="AQ25" s="28">
        <v>45.4</v>
      </c>
      <c r="AR25" s="28">
        <v>13.2</v>
      </c>
      <c r="AS25" s="28">
        <v>48.1</v>
      </c>
      <c r="AT25" s="28">
        <v>0.25</v>
      </c>
      <c r="AU25" s="28">
        <v>2.6</v>
      </c>
      <c r="AV25" s="28">
        <v>9.17</v>
      </c>
      <c r="AW25" s="28">
        <v>2</v>
      </c>
      <c r="AX25" s="28">
        <v>0.7</v>
      </c>
      <c r="AY25" s="28">
        <v>0.4</v>
      </c>
      <c r="AZ25" s="28">
        <v>1.9</v>
      </c>
      <c r="BA25" s="28">
        <v>0.2</v>
      </c>
      <c r="BB25" s="28">
        <v>1.2</v>
      </c>
      <c r="BC25" s="28">
        <v>0.2</v>
      </c>
      <c r="BD25" s="28">
        <v>0.6</v>
      </c>
      <c r="BE25" s="28">
        <v>0.1</v>
      </c>
      <c r="BF25" s="28">
        <v>0.7</v>
      </c>
      <c r="BG25" s="28" t="s">
        <v>274</v>
      </c>
      <c r="BH25" s="28" t="s">
        <v>274</v>
      </c>
      <c r="BI25" s="28" t="s">
        <v>275</v>
      </c>
      <c r="BJ25" s="28" t="s">
        <v>274</v>
      </c>
      <c r="BK25" s="28" t="s">
        <v>276</v>
      </c>
      <c r="BL25" s="28">
        <v>2.1</v>
      </c>
      <c r="BM25" s="28">
        <v>0.12</v>
      </c>
      <c r="BN25" s="28">
        <v>23.3</v>
      </c>
      <c r="BO25" s="28">
        <v>12.7</v>
      </c>
      <c r="BP25" s="28">
        <v>2.4</v>
      </c>
      <c r="BQ25" s="28">
        <v>50</v>
      </c>
    </row>
    <row r="26" spans="1:69" x14ac:dyDescent="0.3">
      <c r="A26" s="25">
        <f t="shared" si="0"/>
        <v>20</v>
      </c>
      <c r="B26" s="26">
        <v>686802</v>
      </c>
      <c r="C26" s="26">
        <v>846574</v>
      </c>
      <c r="D26" s="26">
        <v>367</v>
      </c>
      <c r="E26" s="26">
        <v>1</v>
      </c>
      <c r="F26" s="27" t="s">
        <v>20</v>
      </c>
      <c r="G26" s="28">
        <v>6.0999999999999999E-2</v>
      </c>
      <c r="H26" s="28" t="s">
        <v>273</v>
      </c>
      <c r="I26" s="28">
        <v>0.02</v>
      </c>
      <c r="J26" s="28">
        <v>4.0999999999999996</v>
      </c>
      <c r="K26" s="28">
        <v>0.4</v>
      </c>
      <c r="L26" s="28">
        <v>2</v>
      </c>
      <c r="M26" s="28">
        <v>1.0999999999999999E-2</v>
      </c>
      <c r="N26" s="28">
        <v>0.03</v>
      </c>
      <c r="O26" s="28">
        <v>5.03</v>
      </c>
      <c r="P26" s="28">
        <v>0.09</v>
      </c>
      <c r="Q26" s="28">
        <v>7.0000000000000007E-2</v>
      </c>
      <c r="R26" s="28">
        <v>0.02</v>
      </c>
      <c r="S26" s="28">
        <v>13.2</v>
      </c>
      <c r="T26" s="28">
        <v>179</v>
      </c>
      <c r="U26" s="28">
        <v>227</v>
      </c>
      <c r="V26" s="28">
        <v>185</v>
      </c>
      <c r="W26" s="28">
        <v>10.8</v>
      </c>
      <c r="X26" s="28">
        <v>4.4000000000000004</v>
      </c>
      <c r="Y26" s="28">
        <v>19.899999999999999</v>
      </c>
      <c r="Z26" s="28">
        <v>26.6</v>
      </c>
      <c r="AA26" s="28">
        <v>22.2</v>
      </c>
      <c r="AB26" s="28">
        <v>15.3</v>
      </c>
      <c r="AC26" s="28">
        <v>0.1</v>
      </c>
      <c r="AD26" s="28">
        <v>10.8</v>
      </c>
      <c r="AE26" s="28">
        <v>8.4</v>
      </c>
      <c r="AF26" s="28">
        <v>6.5</v>
      </c>
      <c r="AG26" s="28">
        <v>5.61</v>
      </c>
      <c r="AH26" s="28">
        <v>6</v>
      </c>
      <c r="AI26" s="28">
        <v>0.2</v>
      </c>
      <c r="AJ26" s="28">
        <v>2.5</v>
      </c>
      <c r="AK26" s="28">
        <v>2.7E-2</v>
      </c>
      <c r="AL26" s="28">
        <v>0.1</v>
      </c>
      <c r="AM26" s="28">
        <v>1.45</v>
      </c>
      <c r="AN26" s="28">
        <v>0.18</v>
      </c>
      <c r="AO26" s="28">
        <v>0.1</v>
      </c>
      <c r="AP26" s="28">
        <v>0.66</v>
      </c>
      <c r="AQ26" s="28">
        <v>44</v>
      </c>
      <c r="AR26" s="28">
        <v>17.3</v>
      </c>
      <c r="AS26" s="28">
        <v>44.5</v>
      </c>
      <c r="AT26" s="28">
        <v>0.11</v>
      </c>
      <c r="AU26" s="28">
        <v>3.6</v>
      </c>
      <c r="AV26" s="28">
        <v>13.1</v>
      </c>
      <c r="AW26" s="28">
        <v>2.4</v>
      </c>
      <c r="AX26" s="28">
        <v>0.5</v>
      </c>
      <c r="AY26" s="28">
        <v>0.4</v>
      </c>
      <c r="AZ26" s="28">
        <v>2</v>
      </c>
      <c r="BA26" s="28">
        <v>0.3</v>
      </c>
      <c r="BB26" s="28">
        <v>1.5</v>
      </c>
      <c r="BC26" s="28">
        <v>0.3</v>
      </c>
      <c r="BD26" s="28">
        <v>0.8</v>
      </c>
      <c r="BE26" s="28">
        <v>0.1</v>
      </c>
      <c r="BF26" s="28">
        <v>0.7</v>
      </c>
      <c r="BG26" s="28">
        <v>0.1</v>
      </c>
      <c r="BH26" s="28">
        <v>0.1</v>
      </c>
      <c r="BI26" s="28" t="s">
        <v>275</v>
      </c>
      <c r="BJ26" s="28" t="s">
        <v>274</v>
      </c>
      <c r="BK26" s="28" t="s">
        <v>276</v>
      </c>
      <c r="BL26" s="28">
        <v>0.8</v>
      </c>
      <c r="BM26" s="28">
        <v>0.11</v>
      </c>
      <c r="BN26" s="28">
        <v>22</v>
      </c>
      <c r="BO26" s="28">
        <v>12.9</v>
      </c>
      <c r="BP26" s="28">
        <v>2.2000000000000002</v>
      </c>
      <c r="BQ26" s="28">
        <v>80</v>
      </c>
    </row>
    <row r="27" spans="1:69" x14ac:dyDescent="0.3">
      <c r="A27" s="25">
        <f t="shared" si="0"/>
        <v>21</v>
      </c>
      <c r="B27" s="26">
        <v>686801</v>
      </c>
      <c r="C27" s="26">
        <v>846574</v>
      </c>
      <c r="D27" s="26">
        <v>366</v>
      </c>
      <c r="E27" s="26">
        <v>1</v>
      </c>
      <c r="F27" s="27" t="s">
        <v>21</v>
      </c>
      <c r="G27" s="28">
        <v>5.5E-2</v>
      </c>
      <c r="H27" s="28" t="s">
        <v>273</v>
      </c>
      <c r="I27" s="28">
        <v>2.5000000000000001E-2</v>
      </c>
      <c r="J27" s="28">
        <v>4.0999999999999996</v>
      </c>
      <c r="K27" s="28">
        <v>0.5</v>
      </c>
      <c r="L27" s="28">
        <v>2</v>
      </c>
      <c r="M27" s="28">
        <v>1.2E-2</v>
      </c>
      <c r="N27" s="28">
        <v>0.03</v>
      </c>
      <c r="O27" s="28">
        <v>4.9800000000000004</v>
      </c>
      <c r="P27" s="28">
        <v>0.09</v>
      </c>
      <c r="Q27" s="28">
        <v>7.0000000000000007E-2</v>
      </c>
      <c r="R27" s="28">
        <v>0.02</v>
      </c>
      <c r="S27" s="28">
        <v>14.6</v>
      </c>
      <c r="T27" s="28">
        <v>183</v>
      </c>
      <c r="U27" s="28">
        <v>261</v>
      </c>
      <c r="V27" s="28">
        <v>162</v>
      </c>
      <c r="W27" s="28">
        <v>11.1</v>
      </c>
      <c r="X27" s="28">
        <v>4.7</v>
      </c>
      <c r="Y27" s="28">
        <v>20.2</v>
      </c>
      <c r="Z27" s="28">
        <v>27.3</v>
      </c>
      <c r="AA27" s="28">
        <v>25.3</v>
      </c>
      <c r="AB27" s="28">
        <v>15.6</v>
      </c>
      <c r="AC27" s="28">
        <v>0.1</v>
      </c>
      <c r="AD27" s="28">
        <v>12.8</v>
      </c>
      <c r="AE27" s="28">
        <v>8.3000000000000007</v>
      </c>
      <c r="AF27" s="28">
        <v>6.3</v>
      </c>
      <c r="AG27" s="28">
        <v>5.79</v>
      </c>
      <c r="AH27" s="28">
        <v>6.5</v>
      </c>
      <c r="AI27" s="28">
        <v>0.2</v>
      </c>
      <c r="AJ27" s="28">
        <v>2.5099999999999998</v>
      </c>
      <c r="AK27" s="28">
        <v>3.5999999999999997E-2</v>
      </c>
      <c r="AL27" s="28">
        <v>0.09</v>
      </c>
      <c r="AM27" s="28">
        <v>1.47</v>
      </c>
      <c r="AN27" s="28">
        <v>0.19</v>
      </c>
      <c r="AO27" s="28">
        <v>0.1</v>
      </c>
      <c r="AP27" s="28">
        <v>0.64</v>
      </c>
      <c r="AQ27" s="28">
        <v>41.1</v>
      </c>
      <c r="AR27" s="28">
        <v>17.600000000000001</v>
      </c>
      <c r="AS27" s="28">
        <v>45.2</v>
      </c>
      <c r="AT27" s="28" t="s">
        <v>277</v>
      </c>
      <c r="AU27" s="28">
        <v>3.6</v>
      </c>
      <c r="AV27" s="28">
        <v>13</v>
      </c>
      <c r="AW27" s="28">
        <v>2.6</v>
      </c>
      <c r="AX27" s="28">
        <v>0.8</v>
      </c>
      <c r="AY27" s="28">
        <v>0.4</v>
      </c>
      <c r="AZ27" s="28">
        <v>2.2000000000000002</v>
      </c>
      <c r="BA27" s="28">
        <v>0.3</v>
      </c>
      <c r="BB27" s="28">
        <v>1.6</v>
      </c>
      <c r="BC27" s="28">
        <v>0.3</v>
      </c>
      <c r="BD27" s="28">
        <v>0.9</v>
      </c>
      <c r="BE27" s="28">
        <v>0.1</v>
      </c>
      <c r="BF27" s="28">
        <v>0.9</v>
      </c>
      <c r="BG27" s="28">
        <v>0.1</v>
      </c>
      <c r="BH27" s="28" t="s">
        <v>274</v>
      </c>
      <c r="BI27" s="28" t="s">
        <v>275</v>
      </c>
      <c r="BJ27" s="28" t="s">
        <v>274</v>
      </c>
      <c r="BK27" s="28" t="s">
        <v>276</v>
      </c>
      <c r="BL27" s="28">
        <v>4.5</v>
      </c>
      <c r="BM27" s="28">
        <v>0.1</v>
      </c>
      <c r="BN27" s="28">
        <v>21.9</v>
      </c>
      <c r="BO27" s="28">
        <v>13</v>
      </c>
      <c r="BP27" s="28">
        <v>2.4</v>
      </c>
      <c r="BQ27" s="28">
        <v>60</v>
      </c>
    </row>
    <row r="28" spans="1:69" x14ac:dyDescent="0.3">
      <c r="A28" s="25">
        <f t="shared" si="0"/>
        <v>22</v>
      </c>
      <c r="B28" s="26">
        <v>687115</v>
      </c>
      <c r="C28" s="26">
        <v>846600</v>
      </c>
      <c r="D28" s="26">
        <v>379</v>
      </c>
      <c r="E28" s="26">
        <v>1</v>
      </c>
      <c r="F28" s="27" t="s">
        <v>22</v>
      </c>
      <c r="G28" s="28">
        <v>0.105</v>
      </c>
      <c r="H28" s="28" t="s">
        <v>273</v>
      </c>
      <c r="I28" s="28">
        <v>3.3000000000000002E-2</v>
      </c>
      <c r="J28" s="28">
        <v>2.2999999999999998</v>
      </c>
      <c r="K28" s="28">
        <v>0.4</v>
      </c>
      <c r="L28" s="28">
        <v>3</v>
      </c>
      <c r="M28" s="28">
        <v>1.4E-2</v>
      </c>
      <c r="N28" s="28">
        <v>0.03</v>
      </c>
      <c r="O28" s="28">
        <v>5.0999999999999996</v>
      </c>
      <c r="P28" s="28">
        <v>0.1</v>
      </c>
      <c r="Q28" s="28">
        <v>0.02</v>
      </c>
      <c r="R28" s="28">
        <v>0.06</v>
      </c>
      <c r="S28" s="28">
        <v>13</v>
      </c>
      <c r="T28" s="28">
        <v>88</v>
      </c>
      <c r="U28" s="28">
        <v>88</v>
      </c>
      <c r="V28" s="28">
        <v>189</v>
      </c>
      <c r="W28" s="28">
        <v>5.07</v>
      </c>
      <c r="X28" s="28">
        <v>3.1</v>
      </c>
      <c r="Y28" s="28">
        <v>12.3</v>
      </c>
      <c r="Z28" s="28">
        <v>29.4</v>
      </c>
      <c r="AA28" s="28">
        <v>17.2</v>
      </c>
      <c r="AB28" s="28">
        <v>12.3</v>
      </c>
      <c r="AC28" s="28" t="s">
        <v>274</v>
      </c>
      <c r="AD28" s="28">
        <v>4.0999999999999996</v>
      </c>
      <c r="AE28" s="28">
        <v>4</v>
      </c>
      <c r="AF28" s="28">
        <v>19.7</v>
      </c>
      <c r="AG28" s="28">
        <v>6.41</v>
      </c>
      <c r="AH28" s="28">
        <v>2.2999999999999998</v>
      </c>
      <c r="AI28" s="28">
        <v>0.2</v>
      </c>
      <c r="AJ28" s="28">
        <v>0.95</v>
      </c>
      <c r="AK28" s="28">
        <v>2.9000000000000001E-2</v>
      </c>
      <c r="AL28" s="28">
        <v>0.05</v>
      </c>
      <c r="AM28" s="28">
        <v>1.0900000000000001</v>
      </c>
      <c r="AN28" s="28">
        <v>0.06</v>
      </c>
      <c r="AO28" s="28">
        <v>0.03</v>
      </c>
      <c r="AP28" s="28">
        <v>0.13</v>
      </c>
      <c r="AQ28" s="28">
        <v>87</v>
      </c>
      <c r="AR28" s="28">
        <v>22.3</v>
      </c>
      <c r="AS28" s="28">
        <v>85.9</v>
      </c>
      <c r="AT28" s="28">
        <v>0.47</v>
      </c>
      <c r="AU28" s="28">
        <v>4.5</v>
      </c>
      <c r="AV28" s="28">
        <v>16</v>
      </c>
      <c r="AW28" s="28">
        <v>3.1</v>
      </c>
      <c r="AX28" s="28" t="s">
        <v>274</v>
      </c>
      <c r="AY28" s="28">
        <v>0.5</v>
      </c>
      <c r="AZ28" s="28">
        <v>3</v>
      </c>
      <c r="BA28" s="28">
        <v>0.4</v>
      </c>
      <c r="BB28" s="28">
        <v>1.9</v>
      </c>
      <c r="BC28" s="28">
        <v>0.3</v>
      </c>
      <c r="BD28" s="28">
        <v>0.9</v>
      </c>
      <c r="BE28" s="28">
        <v>0.1</v>
      </c>
      <c r="BF28" s="28">
        <v>0.8</v>
      </c>
      <c r="BG28" s="28">
        <v>0.1</v>
      </c>
      <c r="BH28" s="28">
        <v>0.1</v>
      </c>
      <c r="BI28" s="28" t="s">
        <v>275</v>
      </c>
      <c r="BJ28" s="28" t="s">
        <v>274</v>
      </c>
      <c r="BK28" s="28" t="s">
        <v>276</v>
      </c>
      <c r="BL28" s="28">
        <v>1.2</v>
      </c>
      <c r="BM28" s="28">
        <v>0.04</v>
      </c>
      <c r="BN28" s="28">
        <v>12.2</v>
      </c>
      <c r="BO28" s="28">
        <v>10.9</v>
      </c>
      <c r="BP28" s="28">
        <v>0.8</v>
      </c>
      <c r="BQ28" s="28">
        <v>60</v>
      </c>
    </row>
    <row r="29" spans="1:69" x14ac:dyDescent="0.3">
      <c r="A29" s="25">
        <f t="shared" si="0"/>
        <v>23</v>
      </c>
      <c r="B29" s="26">
        <v>687115</v>
      </c>
      <c r="C29" s="26">
        <v>846601</v>
      </c>
      <c r="D29" s="26">
        <v>379</v>
      </c>
      <c r="E29" s="26">
        <v>1</v>
      </c>
      <c r="F29" s="27" t="s">
        <v>24</v>
      </c>
      <c r="G29" s="28">
        <v>0.122</v>
      </c>
      <c r="H29" s="28" t="s">
        <v>273</v>
      </c>
      <c r="I29" s="28">
        <v>3.5999999999999997E-2</v>
      </c>
      <c r="J29" s="28">
        <v>3</v>
      </c>
      <c r="K29" s="28">
        <v>0.4</v>
      </c>
      <c r="L29" s="28">
        <v>4</v>
      </c>
      <c r="M29" s="28">
        <v>1.7000000000000001E-2</v>
      </c>
      <c r="N29" s="28">
        <v>0.04</v>
      </c>
      <c r="O29" s="28">
        <v>5.75</v>
      </c>
      <c r="P29" s="28">
        <v>0.13</v>
      </c>
      <c r="Q29" s="28">
        <v>0.03</v>
      </c>
      <c r="R29" s="28">
        <v>0.08</v>
      </c>
      <c r="S29" s="28">
        <v>13.8</v>
      </c>
      <c r="T29" s="28">
        <v>104</v>
      </c>
      <c r="U29" s="28">
        <v>125</v>
      </c>
      <c r="V29" s="28">
        <v>255</v>
      </c>
      <c r="W29" s="28">
        <v>5.7</v>
      </c>
      <c r="X29" s="28">
        <v>4.7</v>
      </c>
      <c r="Y29" s="28">
        <v>18.399999999999999</v>
      </c>
      <c r="Z29" s="28">
        <v>34.799999999999997</v>
      </c>
      <c r="AA29" s="28">
        <v>24.8</v>
      </c>
      <c r="AB29" s="28">
        <v>13.1</v>
      </c>
      <c r="AC29" s="28" t="s">
        <v>274</v>
      </c>
      <c r="AD29" s="28">
        <v>4.5</v>
      </c>
      <c r="AE29" s="28">
        <v>5.7</v>
      </c>
      <c r="AF29" s="28">
        <v>18.399999999999999</v>
      </c>
      <c r="AG29" s="28">
        <v>6.4</v>
      </c>
      <c r="AH29" s="28">
        <v>3.5</v>
      </c>
      <c r="AI29" s="28">
        <v>0.4</v>
      </c>
      <c r="AJ29" s="28">
        <v>1.79</v>
      </c>
      <c r="AK29" s="28">
        <v>4.5999999999999999E-2</v>
      </c>
      <c r="AL29" s="28">
        <v>0.06</v>
      </c>
      <c r="AM29" s="28">
        <v>1.05</v>
      </c>
      <c r="AN29" s="28">
        <v>0.11</v>
      </c>
      <c r="AO29" s="28" t="s">
        <v>278</v>
      </c>
      <c r="AP29" s="28">
        <v>0.19</v>
      </c>
      <c r="AQ29" s="28">
        <v>106</v>
      </c>
      <c r="AR29" s="28">
        <v>20.2</v>
      </c>
      <c r="AS29" s="28">
        <v>80</v>
      </c>
      <c r="AT29" s="28">
        <v>0.27</v>
      </c>
      <c r="AU29" s="28">
        <v>4.0999999999999996</v>
      </c>
      <c r="AV29" s="28">
        <v>14.4</v>
      </c>
      <c r="AW29" s="28">
        <v>2.9</v>
      </c>
      <c r="AX29" s="28" t="s">
        <v>274</v>
      </c>
      <c r="AY29" s="28">
        <v>0.5</v>
      </c>
      <c r="AZ29" s="28">
        <v>2.6</v>
      </c>
      <c r="BA29" s="28">
        <v>0.4</v>
      </c>
      <c r="BB29" s="28">
        <v>1.8</v>
      </c>
      <c r="BC29" s="28">
        <v>0.3</v>
      </c>
      <c r="BD29" s="28">
        <v>0.9</v>
      </c>
      <c r="BE29" s="28">
        <v>0.1</v>
      </c>
      <c r="BF29" s="28">
        <v>0.8</v>
      </c>
      <c r="BG29" s="28">
        <v>0.1</v>
      </c>
      <c r="BH29" s="28">
        <v>0.1</v>
      </c>
      <c r="BI29" s="28" t="s">
        <v>275</v>
      </c>
      <c r="BJ29" s="28" t="s">
        <v>274</v>
      </c>
      <c r="BK29" s="28" t="s">
        <v>276</v>
      </c>
      <c r="BL29" s="28">
        <v>11.2</v>
      </c>
      <c r="BM29" s="28">
        <v>0.05</v>
      </c>
      <c r="BN29" s="28">
        <v>11.7</v>
      </c>
      <c r="BO29" s="28">
        <v>9.8000000000000007</v>
      </c>
      <c r="BP29" s="28">
        <v>0.8</v>
      </c>
      <c r="BQ29" s="28">
        <v>40</v>
      </c>
    </row>
    <row r="30" spans="1:69" x14ac:dyDescent="0.3">
      <c r="A30" s="25">
        <f t="shared" si="0"/>
        <v>24</v>
      </c>
      <c r="B30" s="26">
        <v>687114</v>
      </c>
      <c r="C30" s="26">
        <v>846601</v>
      </c>
      <c r="D30" s="26">
        <v>379</v>
      </c>
      <c r="E30" s="26">
        <v>1</v>
      </c>
      <c r="F30" s="27" t="s">
        <v>26</v>
      </c>
      <c r="G30" s="28">
        <v>0.13400000000000001</v>
      </c>
      <c r="H30" s="28" t="s">
        <v>273</v>
      </c>
      <c r="I30" s="28">
        <v>4.2000000000000003E-2</v>
      </c>
      <c r="J30" s="28">
        <v>3.2</v>
      </c>
      <c r="K30" s="28">
        <v>0.4</v>
      </c>
      <c r="L30" s="28">
        <v>4</v>
      </c>
      <c r="M30" s="28">
        <v>2.8000000000000001E-2</v>
      </c>
      <c r="N30" s="28">
        <v>0.04</v>
      </c>
      <c r="O30" s="28">
        <v>5.66</v>
      </c>
      <c r="P30" s="28">
        <v>0.16</v>
      </c>
      <c r="Q30" s="28">
        <v>0.03</v>
      </c>
      <c r="R30" s="28">
        <v>7.0000000000000007E-2</v>
      </c>
      <c r="S30" s="28">
        <v>13.6</v>
      </c>
      <c r="T30" s="28">
        <v>96</v>
      </c>
      <c r="U30" s="28">
        <v>138</v>
      </c>
      <c r="V30" s="28">
        <v>268</v>
      </c>
      <c r="W30" s="28">
        <v>6.11</v>
      </c>
      <c r="X30" s="28">
        <v>4.5999999999999996</v>
      </c>
      <c r="Y30" s="28">
        <v>17.7</v>
      </c>
      <c r="Z30" s="28">
        <v>39.299999999999997</v>
      </c>
      <c r="AA30" s="28">
        <v>30</v>
      </c>
      <c r="AB30" s="28">
        <v>12.7</v>
      </c>
      <c r="AC30" s="28">
        <v>0.1</v>
      </c>
      <c r="AD30" s="28">
        <v>6.1</v>
      </c>
      <c r="AE30" s="28">
        <v>6.1</v>
      </c>
      <c r="AF30" s="28">
        <v>19.100000000000001</v>
      </c>
      <c r="AG30" s="28">
        <v>8.02</v>
      </c>
      <c r="AH30" s="28">
        <v>4.0999999999999996</v>
      </c>
      <c r="AI30" s="28">
        <v>0.3</v>
      </c>
      <c r="AJ30" s="28">
        <v>3.56</v>
      </c>
      <c r="AK30" s="28">
        <v>2.9000000000000001E-2</v>
      </c>
      <c r="AL30" s="28">
        <v>0.09</v>
      </c>
      <c r="AM30" s="28">
        <v>1.05</v>
      </c>
      <c r="AN30" s="28">
        <v>0.15</v>
      </c>
      <c r="AO30" s="28">
        <v>0.06</v>
      </c>
      <c r="AP30" s="28">
        <v>0.2</v>
      </c>
      <c r="AQ30" s="28">
        <v>113</v>
      </c>
      <c r="AR30" s="28">
        <v>20</v>
      </c>
      <c r="AS30" s="28">
        <v>77.099999999999994</v>
      </c>
      <c r="AT30" s="28" t="s">
        <v>277</v>
      </c>
      <c r="AU30" s="28">
        <v>4.4000000000000004</v>
      </c>
      <c r="AV30" s="28">
        <v>14.7</v>
      </c>
      <c r="AW30" s="28">
        <v>3.9</v>
      </c>
      <c r="AX30" s="28" t="s">
        <v>274</v>
      </c>
      <c r="AY30" s="28">
        <v>0.5</v>
      </c>
      <c r="AZ30" s="28">
        <v>3.1</v>
      </c>
      <c r="BA30" s="28">
        <v>0.4</v>
      </c>
      <c r="BB30" s="28">
        <v>2.4</v>
      </c>
      <c r="BC30" s="28">
        <v>0.5</v>
      </c>
      <c r="BD30" s="28">
        <v>1.4</v>
      </c>
      <c r="BE30" s="28">
        <v>0.2</v>
      </c>
      <c r="BF30" s="28">
        <v>1.3</v>
      </c>
      <c r="BG30" s="28">
        <v>0.2</v>
      </c>
      <c r="BH30" s="28" t="s">
        <v>274</v>
      </c>
      <c r="BI30" s="28" t="s">
        <v>275</v>
      </c>
      <c r="BJ30" s="28" t="s">
        <v>274</v>
      </c>
      <c r="BK30" s="28" t="s">
        <v>276</v>
      </c>
      <c r="BL30" s="28" t="s">
        <v>279</v>
      </c>
      <c r="BM30" s="28">
        <v>0.05</v>
      </c>
      <c r="BN30" s="28">
        <v>11.5</v>
      </c>
      <c r="BO30" s="28">
        <v>9.4</v>
      </c>
      <c r="BP30" s="28">
        <v>0.8</v>
      </c>
      <c r="BQ30" s="28">
        <v>40</v>
      </c>
    </row>
    <row r="31" spans="1:69" x14ac:dyDescent="0.3">
      <c r="A31" s="25">
        <f t="shared" si="0"/>
        <v>25</v>
      </c>
      <c r="B31" s="26">
        <v>687114</v>
      </c>
      <c r="C31" s="26">
        <v>846600</v>
      </c>
      <c r="D31" s="26">
        <v>379</v>
      </c>
      <c r="E31" s="26">
        <v>1</v>
      </c>
      <c r="F31" s="27" t="s">
        <v>25</v>
      </c>
      <c r="G31" s="28">
        <v>0.11</v>
      </c>
      <c r="H31" s="28" t="s">
        <v>273</v>
      </c>
      <c r="I31" s="28">
        <v>3.3000000000000002E-2</v>
      </c>
      <c r="J31" s="28">
        <v>1.8</v>
      </c>
      <c r="K31" s="28">
        <v>0.2</v>
      </c>
      <c r="L31" s="28">
        <v>2</v>
      </c>
      <c r="M31" s="28">
        <v>1.2E-2</v>
      </c>
      <c r="N31" s="28">
        <v>0.02</v>
      </c>
      <c r="O31" s="28">
        <v>3.83</v>
      </c>
      <c r="P31" s="28">
        <v>0.05</v>
      </c>
      <c r="Q31" s="28">
        <v>0.02</v>
      </c>
      <c r="R31" s="28">
        <v>0.06</v>
      </c>
      <c r="S31" s="28">
        <v>12.3</v>
      </c>
      <c r="T31" s="28">
        <v>109</v>
      </c>
      <c r="U31" s="28">
        <v>108</v>
      </c>
      <c r="V31" s="28">
        <v>257</v>
      </c>
      <c r="W31" s="28">
        <v>5.24</v>
      </c>
      <c r="X31" s="28">
        <v>4</v>
      </c>
      <c r="Y31" s="28">
        <v>12.2</v>
      </c>
      <c r="Z31" s="28">
        <v>23.2</v>
      </c>
      <c r="AA31" s="28">
        <v>13.8</v>
      </c>
      <c r="AB31" s="28">
        <v>12</v>
      </c>
      <c r="AC31" s="28">
        <v>0.1</v>
      </c>
      <c r="AD31" s="28">
        <v>3.4</v>
      </c>
      <c r="AE31" s="28">
        <v>3.4</v>
      </c>
      <c r="AF31" s="28">
        <v>12.1</v>
      </c>
      <c r="AG31" s="28">
        <v>5.07</v>
      </c>
      <c r="AH31" s="28">
        <v>2.2000000000000002</v>
      </c>
      <c r="AI31" s="28">
        <v>0.3</v>
      </c>
      <c r="AJ31" s="28">
        <v>1.08</v>
      </c>
      <c r="AK31" s="28">
        <v>0.04</v>
      </c>
      <c r="AL31" s="28">
        <v>7.0000000000000007E-2</v>
      </c>
      <c r="AM31" s="28">
        <v>0.83</v>
      </c>
      <c r="AN31" s="28">
        <v>0.05</v>
      </c>
      <c r="AO31" s="28">
        <v>0.03</v>
      </c>
      <c r="AP31" s="28">
        <v>0.12</v>
      </c>
      <c r="AQ31" s="28">
        <v>63.3</v>
      </c>
      <c r="AR31" s="28">
        <v>16.600000000000001</v>
      </c>
      <c r="AS31" s="28">
        <v>69</v>
      </c>
      <c r="AT31" s="28">
        <v>0.38</v>
      </c>
      <c r="AU31" s="28">
        <v>3.8</v>
      </c>
      <c r="AV31" s="28">
        <v>13.8</v>
      </c>
      <c r="AW31" s="28">
        <v>2.5</v>
      </c>
      <c r="AX31" s="28" t="s">
        <v>274</v>
      </c>
      <c r="AY31" s="28">
        <v>0.4</v>
      </c>
      <c r="AZ31" s="28">
        <v>2.6</v>
      </c>
      <c r="BA31" s="28">
        <v>0.3</v>
      </c>
      <c r="BB31" s="28">
        <v>1.6</v>
      </c>
      <c r="BC31" s="28">
        <v>0.3</v>
      </c>
      <c r="BD31" s="28">
        <v>0.8</v>
      </c>
      <c r="BE31" s="28">
        <v>0.1</v>
      </c>
      <c r="BF31" s="28">
        <v>0.7</v>
      </c>
      <c r="BG31" s="28">
        <v>0.1</v>
      </c>
      <c r="BH31" s="28" t="s">
        <v>274</v>
      </c>
      <c r="BI31" s="28" t="s">
        <v>275</v>
      </c>
      <c r="BJ31" s="28" t="s">
        <v>274</v>
      </c>
      <c r="BK31" s="28" t="s">
        <v>276</v>
      </c>
      <c r="BL31" s="28" t="s">
        <v>279</v>
      </c>
      <c r="BM31" s="28">
        <v>0.04</v>
      </c>
      <c r="BN31" s="28">
        <v>9</v>
      </c>
      <c r="BO31" s="28">
        <v>18.8</v>
      </c>
      <c r="BP31" s="28">
        <v>0.8</v>
      </c>
      <c r="BQ31" s="28">
        <v>40</v>
      </c>
    </row>
    <row r="32" spans="1:69" x14ac:dyDescent="0.3">
      <c r="A32" s="25">
        <f t="shared" si="0"/>
        <v>26</v>
      </c>
      <c r="B32" s="26">
        <v>687116</v>
      </c>
      <c r="C32" s="26">
        <v>846601</v>
      </c>
      <c r="D32" s="26">
        <v>379</v>
      </c>
      <c r="E32" s="26">
        <v>1</v>
      </c>
      <c r="F32" s="27" t="s">
        <v>27</v>
      </c>
      <c r="G32" s="28">
        <v>0.1</v>
      </c>
      <c r="H32" s="28" t="s">
        <v>273</v>
      </c>
      <c r="I32" s="28">
        <v>4.7E-2</v>
      </c>
      <c r="J32" s="28">
        <v>2.1</v>
      </c>
      <c r="K32" s="28">
        <v>0.3</v>
      </c>
      <c r="L32" s="28">
        <v>2</v>
      </c>
      <c r="M32" s="28">
        <v>1.2E-2</v>
      </c>
      <c r="N32" s="28">
        <v>0.02</v>
      </c>
      <c r="O32" s="28">
        <v>4.55</v>
      </c>
      <c r="P32" s="28">
        <v>0.04</v>
      </c>
      <c r="Q32" s="28">
        <v>0.02</v>
      </c>
      <c r="R32" s="28">
        <v>0.05</v>
      </c>
      <c r="S32" s="28">
        <v>17.399999999999999</v>
      </c>
      <c r="T32" s="28">
        <v>124</v>
      </c>
      <c r="U32" s="28">
        <v>114</v>
      </c>
      <c r="V32" s="28">
        <v>211</v>
      </c>
      <c r="W32" s="28">
        <v>6.66</v>
      </c>
      <c r="X32" s="28">
        <v>5.0999999999999996</v>
      </c>
      <c r="Y32" s="28">
        <v>15.9</v>
      </c>
      <c r="Z32" s="28">
        <v>27.2</v>
      </c>
      <c r="AA32" s="28">
        <v>21.2</v>
      </c>
      <c r="AB32" s="28">
        <v>13.6</v>
      </c>
      <c r="AC32" s="28" t="s">
        <v>274</v>
      </c>
      <c r="AD32" s="28">
        <v>3.6</v>
      </c>
      <c r="AE32" s="28">
        <v>3.2</v>
      </c>
      <c r="AF32" s="28">
        <v>24.8</v>
      </c>
      <c r="AG32" s="28">
        <v>7.4</v>
      </c>
      <c r="AH32" s="28">
        <v>2.4</v>
      </c>
      <c r="AI32" s="28">
        <v>0.3</v>
      </c>
      <c r="AJ32" s="28">
        <v>0.93</v>
      </c>
      <c r="AK32" s="28">
        <v>3.9E-2</v>
      </c>
      <c r="AL32" s="28">
        <v>0.11</v>
      </c>
      <c r="AM32" s="28">
        <v>0.68</v>
      </c>
      <c r="AN32" s="28">
        <v>0.04</v>
      </c>
      <c r="AO32" s="28" t="s">
        <v>278</v>
      </c>
      <c r="AP32" s="28">
        <v>0.14000000000000001</v>
      </c>
      <c r="AQ32" s="28">
        <v>73.900000000000006</v>
      </c>
      <c r="AR32" s="28">
        <v>24</v>
      </c>
      <c r="AS32" s="28">
        <v>133</v>
      </c>
      <c r="AT32" s="28">
        <v>0.69</v>
      </c>
      <c r="AU32" s="28">
        <v>5.0999999999999996</v>
      </c>
      <c r="AV32" s="28">
        <v>18.100000000000001</v>
      </c>
      <c r="AW32" s="28">
        <v>3.7</v>
      </c>
      <c r="AX32" s="28" t="s">
        <v>274</v>
      </c>
      <c r="AY32" s="28">
        <v>0.7</v>
      </c>
      <c r="AZ32" s="28">
        <v>3.8</v>
      </c>
      <c r="BA32" s="28">
        <v>0.5</v>
      </c>
      <c r="BB32" s="28">
        <v>2.5</v>
      </c>
      <c r="BC32" s="28">
        <v>0.4</v>
      </c>
      <c r="BD32" s="28">
        <v>1.1000000000000001</v>
      </c>
      <c r="BE32" s="28">
        <v>0.2</v>
      </c>
      <c r="BF32" s="28">
        <v>1.1000000000000001</v>
      </c>
      <c r="BG32" s="28">
        <v>0.2</v>
      </c>
      <c r="BH32" s="28" t="s">
        <v>274</v>
      </c>
      <c r="BI32" s="28" t="s">
        <v>275</v>
      </c>
      <c r="BJ32" s="28" t="s">
        <v>274</v>
      </c>
      <c r="BK32" s="28" t="s">
        <v>276</v>
      </c>
      <c r="BL32" s="28">
        <v>2.6</v>
      </c>
      <c r="BM32" s="28">
        <v>0.04</v>
      </c>
      <c r="BN32" s="28">
        <v>10.5</v>
      </c>
      <c r="BO32" s="28">
        <v>11.8</v>
      </c>
      <c r="BP32" s="28">
        <v>1</v>
      </c>
      <c r="BQ32" s="28">
        <v>40</v>
      </c>
    </row>
    <row r="33" spans="1:69" x14ac:dyDescent="0.3">
      <c r="A33" s="25">
        <f t="shared" si="0"/>
        <v>27</v>
      </c>
      <c r="B33" s="26">
        <v>687116</v>
      </c>
      <c r="C33" s="26">
        <v>846600</v>
      </c>
      <c r="D33" s="26">
        <v>379</v>
      </c>
      <c r="E33" s="26">
        <v>1</v>
      </c>
      <c r="F33" s="27" t="s">
        <v>28</v>
      </c>
      <c r="G33" s="28">
        <v>8.5999999999999993E-2</v>
      </c>
      <c r="H33" s="28" t="s">
        <v>273</v>
      </c>
      <c r="I33" s="28">
        <v>4.3999999999999997E-2</v>
      </c>
      <c r="J33" s="28">
        <v>1.7</v>
      </c>
      <c r="K33" s="28">
        <v>0.2</v>
      </c>
      <c r="L33" s="28">
        <v>3</v>
      </c>
      <c r="M33" s="28">
        <v>1.2E-2</v>
      </c>
      <c r="N33" s="28">
        <v>0.03</v>
      </c>
      <c r="O33" s="28">
        <v>2.8</v>
      </c>
      <c r="P33" s="28">
        <v>0.05</v>
      </c>
      <c r="Q33" s="28">
        <v>0.02</v>
      </c>
      <c r="R33" s="28">
        <v>0.08</v>
      </c>
      <c r="S33" s="28">
        <v>9.1999999999999993</v>
      </c>
      <c r="T33" s="28">
        <v>72</v>
      </c>
      <c r="U33" s="28">
        <v>103</v>
      </c>
      <c r="V33" s="28">
        <v>293</v>
      </c>
      <c r="W33" s="28">
        <v>4.0599999999999996</v>
      </c>
      <c r="X33" s="28">
        <v>3.8</v>
      </c>
      <c r="Y33" s="28">
        <v>10.9</v>
      </c>
      <c r="Z33" s="28">
        <v>34.200000000000003</v>
      </c>
      <c r="AA33" s="28">
        <v>21</v>
      </c>
      <c r="AB33" s="28">
        <v>7.17</v>
      </c>
      <c r="AC33" s="28">
        <v>0.1</v>
      </c>
      <c r="AD33" s="28">
        <v>3.8</v>
      </c>
      <c r="AE33" s="28">
        <v>5.6</v>
      </c>
      <c r="AF33" s="28">
        <v>14.8</v>
      </c>
      <c r="AG33" s="28">
        <v>4.82</v>
      </c>
      <c r="AH33" s="28">
        <v>1.1000000000000001</v>
      </c>
      <c r="AI33" s="28">
        <v>0.9</v>
      </c>
      <c r="AJ33" s="28">
        <v>2.2000000000000002</v>
      </c>
      <c r="AK33" s="28">
        <v>6.3E-2</v>
      </c>
      <c r="AL33" s="28">
        <v>0.06</v>
      </c>
      <c r="AM33" s="28">
        <v>0.6</v>
      </c>
      <c r="AN33" s="28">
        <v>0.1</v>
      </c>
      <c r="AO33" s="28">
        <v>0.02</v>
      </c>
      <c r="AP33" s="28">
        <v>0.15</v>
      </c>
      <c r="AQ33" s="28">
        <v>69.2</v>
      </c>
      <c r="AR33" s="28">
        <v>12.8</v>
      </c>
      <c r="AS33" s="28">
        <v>90</v>
      </c>
      <c r="AT33" s="28">
        <v>0.05</v>
      </c>
      <c r="AU33" s="28">
        <v>2.7</v>
      </c>
      <c r="AV33" s="28">
        <v>10.3</v>
      </c>
      <c r="AW33" s="28">
        <v>2</v>
      </c>
      <c r="AX33" s="28" t="s">
        <v>274</v>
      </c>
      <c r="AY33" s="28">
        <v>0.4</v>
      </c>
      <c r="AZ33" s="28">
        <v>2.4</v>
      </c>
      <c r="BA33" s="28">
        <v>0.3</v>
      </c>
      <c r="BB33" s="28">
        <v>1.4</v>
      </c>
      <c r="BC33" s="28">
        <v>0.2</v>
      </c>
      <c r="BD33" s="28">
        <v>0.6</v>
      </c>
      <c r="BE33" s="28">
        <v>0.1</v>
      </c>
      <c r="BF33" s="28">
        <v>0.6</v>
      </c>
      <c r="BG33" s="28" t="s">
        <v>274</v>
      </c>
      <c r="BH33" s="28">
        <v>0.2</v>
      </c>
      <c r="BI33" s="28" t="s">
        <v>275</v>
      </c>
      <c r="BJ33" s="28" t="s">
        <v>274</v>
      </c>
      <c r="BK33" s="28" t="s">
        <v>276</v>
      </c>
      <c r="BL33" s="28">
        <v>1.4</v>
      </c>
      <c r="BM33" s="28">
        <v>0.03</v>
      </c>
      <c r="BN33" s="28">
        <v>7.4</v>
      </c>
      <c r="BO33" s="28">
        <v>5.5</v>
      </c>
      <c r="BP33" s="28">
        <v>0.5</v>
      </c>
      <c r="BQ33" s="28">
        <v>30</v>
      </c>
    </row>
    <row r="34" spans="1:69" x14ac:dyDescent="0.3">
      <c r="A34" s="25">
        <f t="shared" si="0"/>
        <v>28</v>
      </c>
      <c r="B34" s="26">
        <v>687117</v>
      </c>
      <c r="C34" s="26">
        <v>846600</v>
      </c>
      <c r="D34" s="26">
        <v>379</v>
      </c>
      <c r="E34" s="26">
        <v>1</v>
      </c>
      <c r="F34" s="27" t="s">
        <v>30</v>
      </c>
      <c r="G34" s="28">
        <v>9.8000000000000004E-2</v>
      </c>
      <c r="H34" s="28">
        <v>4</v>
      </c>
      <c r="I34" s="28">
        <v>4.1000000000000002E-2</v>
      </c>
      <c r="J34" s="28">
        <v>13.5</v>
      </c>
      <c r="K34" s="28">
        <v>0.4</v>
      </c>
      <c r="L34" s="28">
        <v>24</v>
      </c>
      <c r="M34" s="28">
        <v>0.33800000000000002</v>
      </c>
      <c r="N34" s="28">
        <v>3.01</v>
      </c>
      <c r="O34" s="28">
        <v>3.62</v>
      </c>
      <c r="P34" s="28">
        <v>0.48</v>
      </c>
      <c r="Q34" s="28">
        <v>5.61</v>
      </c>
      <c r="R34" s="28">
        <v>2.34</v>
      </c>
      <c r="S34" s="28">
        <v>11.4</v>
      </c>
      <c r="T34" s="28">
        <v>99</v>
      </c>
      <c r="U34" s="28">
        <v>221</v>
      </c>
      <c r="V34" s="28">
        <v>973</v>
      </c>
      <c r="W34" s="28">
        <v>7.82</v>
      </c>
      <c r="X34" s="28">
        <v>53.6</v>
      </c>
      <c r="Y34" s="28">
        <v>1270</v>
      </c>
      <c r="Z34" s="28" t="s">
        <v>280</v>
      </c>
      <c r="AA34" s="28">
        <v>4430</v>
      </c>
      <c r="AB34" s="28">
        <v>8.77</v>
      </c>
      <c r="AC34" s="28">
        <v>0.2</v>
      </c>
      <c r="AD34" s="28">
        <v>298</v>
      </c>
      <c r="AE34" s="28">
        <v>17.8</v>
      </c>
      <c r="AF34" s="28">
        <v>94.3</v>
      </c>
      <c r="AG34" s="28">
        <v>8.44</v>
      </c>
      <c r="AH34" s="28">
        <v>5.3</v>
      </c>
      <c r="AI34" s="28" t="s">
        <v>274</v>
      </c>
      <c r="AJ34" s="28">
        <v>194</v>
      </c>
      <c r="AK34" s="28">
        <v>42.5</v>
      </c>
      <c r="AL34" s="28">
        <v>1.0900000000000001</v>
      </c>
      <c r="AM34" s="28">
        <v>5.14</v>
      </c>
      <c r="AN34" s="28">
        <v>32.4</v>
      </c>
      <c r="AO34" s="28">
        <v>1.88</v>
      </c>
      <c r="AP34" s="28">
        <v>2.23</v>
      </c>
      <c r="AQ34" s="28">
        <v>4.3</v>
      </c>
      <c r="AR34" s="28">
        <v>8.4</v>
      </c>
      <c r="AS34" s="28">
        <v>22.5</v>
      </c>
      <c r="AT34" s="28">
        <v>26.6</v>
      </c>
      <c r="AU34" s="28">
        <v>2.2999999999999998</v>
      </c>
      <c r="AV34" s="28">
        <v>9.41</v>
      </c>
      <c r="AW34" s="28">
        <v>2.6</v>
      </c>
      <c r="AX34" s="28">
        <v>16.399999999999999</v>
      </c>
      <c r="AY34" s="28">
        <v>0.5</v>
      </c>
      <c r="AZ34" s="28">
        <v>2</v>
      </c>
      <c r="BA34" s="28">
        <v>0.3</v>
      </c>
      <c r="BB34" s="28">
        <v>1.7</v>
      </c>
      <c r="BC34" s="28">
        <v>0.3</v>
      </c>
      <c r="BD34" s="28">
        <v>1</v>
      </c>
      <c r="BE34" s="28">
        <v>0.1</v>
      </c>
      <c r="BF34" s="28">
        <v>0.9</v>
      </c>
      <c r="BG34" s="28">
        <v>0.1</v>
      </c>
      <c r="BH34" s="28" t="s">
        <v>274</v>
      </c>
      <c r="BI34" s="28" t="s">
        <v>275</v>
      </c>
      <c r="BJ34" s="28">
        <v>3.2</v>
      </c>
      <c r="BK34" s="28">
        <v>0.121</v>
      </c>
      <c r="BL34" s="28" t="s">
        <v>280</v>
      </c>
      <c r="BM34" s="28">
        <v>1.75</v>
      </c>
      <c r="BN34" s="28">
        <v>2700</v>
      </c>
      <c r="BO34" s="28">
        <v>2</v>
      </c>
      <c r="BP34" s="28">
        <v>1.1000000000000001</v>
      </c>
      <c r="BQ34" s="28">
        <v>1970</v>
      </c>
    </row>
    <row r="35" spans="1:69" x14ac:dyDescent="0.3">
      <c r="A35" s="25">
        <f t="shared" si="0"/>
        <v>29</v>
      </c>
      <c r="B35" s="26">
        <v>687117</v>
      </c>
      <c r="C35" s="26">
        <v>846601</v>
      </c>
      <c r="D35" s="26">
        <v>379</v>
      </c>
      <c r="E35" s="26">
        <v>1</v>
      </c>
      <c r="F35" s="27" t="s">
        <v>29</v>
      </c>
      <c r="G35" s="28">
        <v>0.11</v>
      </c>
      <c r="H35" s="28" t="s">
        <v>273</v>
      </c>
      <c r="I35" s="28">
        <v>0.04</v>
      </c>
      <c r="J35" s="28">
        <v>2</v>
      </c>
      <c r="K35" s="28">
        <v>0.3</v>
      </c>
      <c r="L35" s="28">
        <v>3</v>
      </c>
      <c r="M35" s="28">
        <v>1.0999999999999999E-2</v>
      </c>
      <c r="N35" s="28">
        <v>0.03</v>
      </c>
      <c r="O35" s="28">
        <v>5.01</v>
      </c>
      <c r="P35" s="28">
        <v>0.05</v>
      </c>
      <c r="Q35" s="28">
        <v>0.04</v>
      </c>
      <c r="R35" s="28">
        <v>7.0000000000000007E-2</v>
      </c>
      <c r="S35" s="28">
        <v>19.100000000000001</v>
      </c>
      <c r="T35" s="28">
        <v>140</v>
      </c>
      <c r="U35" s="28">
        <v>149</v>
      </c>
      <c r="V35" s="28">
        <v>790</v>
      </c>
      <c r="W35" s="28">
        <v>7.51</v>
      </c>
      <c r="X35" s="28">
        <v>6.4</v>
      </c>
      <c r="Y35" s="28">
        <v>17.399999999999999</v>
      </c>
      <c r="Z35" s="28">
        <v>58.3</v>
      </c>
      <c r="AA35" s="28">
        <v>29.7</v>
      </c>
      <c r="AB35" s="28">
        <v>12.3</v>
      </c>
      <c r="AC35" s="28" t="s">
        <v>274</v>
      </c>
      <c r="AD35" s="28">
        <v>6.9</v>
      </c>
      <c r="AE35" s="28">
        <v>2.9</v>
      </c>
      <c r="AF35" s="28">
        <v>17</v>
      </c>
      <c r="AG35" s="28">
        <v>7.45</v>
      </c>
      <c r="AH35" s="28">
        <v>2.7</v>
      </c>
      <c r="AI35" s="28">
        <v>0.2</v>
      </c>
      <c r="AJ35" s="28">
        <v>1.88</v>
      </c>
      <c r="AK35" s="28">
        <v>0.159</v>
      </c>
      <c r="AL35" s="28">
        <v>0.1</v>
      </c>
      <c r="AM35" s="28">
        <v>0.65</v>
      </c>
      <c r="AN35" s="28">
        <v>0.15</v>
      </c>
      <c r="AO35" s="28">
        <v>0.08</v>
      </c>
      <c r="AP35" s="28">
        <v>0.11</v>
      </c>
      <c r="AQ35" s="28">
        <v>194</v>
      </c>
      <c r="AR35" s="28">
        <v>22.2</v>
      </c>
      <c r="AS35" s="28">
        <v>152</v>
      </c>
      <c r="AT35" s="28">
        <v>0.34</v>
      </c>
      <c r="AU35" s="28">
        <v>4.7</v>
      </c>
      <c r="AV35" s="28">
        <v>16.7</v>
      </c>
      <c r="AW35" s="28">
        <v>3.7</v>
      </c>
      <c r="AX35" s="28" t="s">
        <v>274</v>
      </c>
      <c r="AY35" s="28">
        <v>0.6</v>
      </c>
      <c r="AZ35" s="28">
        <v>3.9</v>
      </c>
      <c r="BA35" s="28">
        <v>0.5</v>
      </c>
      <c r="BB35" s="28">
        <v>2.5</v>
      </c>
      <c r="BC35" s="28">
        <v>0.4</v>
      </c>
      <c r="BD35" s="28">
        <v>1.1000000000000001</v>
      </c>
      <c r="BE35" s="28">
        <v>0.2</v>
      </c>
      <c r="BF35" s="28">
        <v>1.2</v>
      </c>
      <c r="BG35" s="28">
        <v>0.2</v>
      </c>
      <c r="BH35" s="28" t="s">
        <v>274</v>
      </c>
      <c r="BI35" s="28" t="s">
        <v>275</v>
      </c>
      <c r="BJ35" s="28" t="s">
        <v>274</v>
      </c>
      <c r="BK35" s="28" t="s">
        <v>276</v>
      </c>
      <c r="BL35" s="28">
        <v>67.900000000000006</v>
      </c>
      <c r="BM35" s="28">
        <v>0.15</v>
      </c>
      <c r="BN35" s="28">
        <v>17.399999999999999</v>
      </c>
      <c r="BO35" s="28">
        <v>11.3</v>
      </c>
      <c r="BP35" s="28">
        <v>1</v>
      </c>
      <c r="BQ35" s="28">
        <v>70</v>
      </c>
    </row>
    <row r="36" spans="1:69" x14ac:dyDescent="0.3">
      <c r="A36" s="25">
        <f t="shared" si="0"/>
        <v>30</v>
      </c>
      <c r="B36" s="26">
        <v>687118</v>
      </c>
      <c r="C36" s="26">
        <v>846600</v>
      </c>
      <c r="D36" s="26">
        <v>379</v>
      </c>
      <c r="E36" s="26">
        <v>1</v>
      </c>
      <c r="F36" s="27" t="s">
        <v>31</v>
      </c>
      <c r="G36" s="28">
        <v>8.1000000000000003E-2</v>
      </c>
      <c r="H36" s="28" t="s">
        <v>273</v>
      </c>
      <c r="I36" s="28">
        <v>8.5999999999999993E-2</v>
      </c>
      <c r="J36" s="28">
        <v>3.2</v>
      </c>
      <c r="K36" s="28">
        <v>0.4</v>
      </c>
      <c r="L36" s="28">
        <v>4</v>
      </c>
      <c r="M36" s="28">
        <v>1.4E-2</v>
      </c>
      <c r="N36" s="28">
        <v>7.0000000000000007E-2</v>
      </c>
      <c r="O36" s="28">
        <v>4.45</v>
      </c>
      <c r="P36" s="28">
        <v>0.11</v>
      </c>
      <c r="Q36" s="28">
        <v>0.04</v>
      </c>
      <c r="R36" s="28">
        <v>0.13</v>
      </c>
      <c r="S36" s="28">
        <v>17.7</v>
      </c>
      <c r="T36" s="28">
        <v>169</v>
      </c>
      <c r="U36" s="28">
        <v>204</v>
      </c>
      <c r="V36" s="28">
        <v>348</v>
      </c>
      <c r="W36" s="28">
        <v>8.4</v>
      </c>
      <c r="X36" s="28">
        <v>6.2</v>
      </c>
      <c r="Y36" s="28">
        <v>20.100000000000001</v>
      </c>
      <c r="Z36" s="28">
        <v>65.400000000000006</v>
      </c>
      <c r="AA36" s="28">
        <v>44.8</v>
      </c>
      <c r="AB36" s="28">
        <v>11.5</v>
      </c>
      <c r="AC36" s="28" t="s">
        <v>274</v>
      </c>
      <c r="AD36" s="28">
        <v>14.8</v>
      </c>
      <c r="AE36" s="28">
        <v>10.7</v>
      </c>
      <c r="AF36" s="28">
        <v>20.3</v>
      </c>
      <c r="AG36" s="28">
        <v>8.06</v>
      </c>
      <c r="AH36" s="28">
        <v>2.2999999999999998</v>
      </c>
      <c r="AI36" s="28">
        <v>0.6</v>
      </c>
      <c r="AJ36" s="28">
        <v>2.1</v>
      </c>
      <c r="AK36" s="28">
        <v>0.13500000000000001</v>
      </c>
      <c r="AL36" s="28">
        <v>0.1</v>
      </c>
      <c r="AM36" s="28">
        <v>0.97</v>
      </c>
      <c r="AN36" s="28">
        <v>0.17</v>
      </c>
      <c r="AO36" s="28">
        <v>0.06</v>
      </c>
      <c r="AP36" s="28">
        <v>0.3</v>
      </c>
      <c r="AQ36" s="28">
        <v>91.3</v>
      </c>
      <c r="AR36" s="28">
        <v>19.2</v>
      </c>
      <c r="AS36" s="28">
        <v>79.400000000000006</v>
      </c>
      <c r="AT36" s="28">
        <v>0.03</v>
      </c>
      <c r="AU36" s="28">
        <v>4.5</v>
      </c>
      <c r="AV36" s="28">
        <v>16.899999999999999</v>
      </c>
      <c r="AW36" s="28">
        <v>3.8</v>
      </c>
      <c r="AX36" s="28">
        <v>0.4</v>
      </c>
      <c r="AY36" s="28">
        <v>0.7</v>
      </c>
      <c r="AZ36" s="28">
        <v>3.5</v>
      </c>
      <c r="BA36" s="28">
        <v>0.5</v>
      </c>
      <c r="BB36" s="28">
        <v>2.6</v>
      </c>
      <c r="BC36" s="28">
        <v>0.4</v>
      </c>
      <c r="BD36" s="28">
        <v>1.1000000000000001</v>
      </c>
      <c r="BE36" s="28">
        <v>0.2</v>
      </c>
      <c r="BF36" s="28">
        <v>1.1000000000000001</v>
      </c>
      <c r="BG36" s="28">
        <v>0.2</v>
      </c>
      <c r="BH36" s="28" t="s">
        <v>274</v>
      </c>
      <c r="BI36" s="28" t="s">
        <v>275</v>
      </c>
      <c r="BJ36" s="28">
        <v>1.6</v>
      </c>
      <c r="BK36" s="28" t="s">
        <v>276</v>
      </c>
      <c r="BL36" s="28">
        <v>7.4</v>
      </c>
      <c r="BM36" s="28">
        <v>0.06</v>
      </c>
      <c r="BN36" s="28">
        <v>12.3</v>
      </c>
      <c r="BO36" s="28">
        <v>9</v>
      </c>
      <c r="BP36" s="28">
        <v>0.9</v>
      </c>
      <c r="BQ36" s="28">
        <v>60</v>
      </c>
    </row>
    <row r="37" spans="1:69" x14ac:dyDescent="0.3">
      <c r="A37" s="25">
        <f t="shared" si="0"/>
        <v>31</v>
      </c>
      <c r="B37" s="26">
        <v>687118</v>
      </c>
      <c r="C37" s="26">
        <v>846601</v>
      </c>
      <c r="D37" s="26">
        <v>379</v>
      </c>
      <c r="E37" s="26">
        <v>1</v>
      </c>
      <c r="F37" s="27" t="s">
        <v>32</v>
      </c>
      <c r="G37" s="28">
        <v>8.2000000000000003E-2</v>
      </c>
      <c r="H37" s="28" t="s">
        <v>273</v>
      </c>
      <c r="I37" s="28">
        <v>8.5999999999999993E-2</v>
      </c>
      <c r="J37" s="28">
        <v>2.8</v>
      </c>
      <c r="K37" s="28">
        <v>0.3</v>
      </c>
      <c r="L37" s="28">
        <v>4</v>
      </c>
      <c r="M37" s="28">
        <v>1.7000000000000001E-2</v>
      </c>
      <c r="N37" s="28">
        <v>0.06</v>
      </c>
      <c r="O37" s="28">
        <v>3.44</v>
      </c>
      <c r="P37" s="28">
        <v>0.12</v>
      </c>
      <c r="Q37" s="28">
        <v>0.05</v>
      </c>
      <c r="R37" s="28">
        <v>0.18</v>
      </c>
      <c r="S37" s="28">
        <v>12.6</v>
      </c>
      <c r="T37" s="28">
        <v>120</v>
      </c>
      <c r="U37" s="28">
        <v>208</v>
      </c>
      <c r="V37" s="28">
        <v>317</v>
      </c>
      <c r="W37" s="28">
        <v>6.92</v>
      </c>
      <c r="X37" s="28">
        <v>4.8</v>
      </c>
      <c r="Y37" s="28">
        <v>17.100000000000001</v>
      </c>
      <c r="Z37" s="28">
        <v>65.3</v>
      </c>
      <c r="AA37" s="28">
        <v>42.4</v>
      </c>
      <c r="AB37" s="28">
        <v>8.68</v>
      </c>
      <c r="AC37" s="28" t="s">
        <v>274</v>
      </c>
      <c r="AD37" s="28">
        <v>12.8</v>
      </c>
      <c r="AE37" s="28">
        <v>10.6</v>
      </c>
      <c r="AF37" s="28">
        <v>20.8</v>
      </c>
      <c r="AG37" s="28">
        <v>5.93</v>
      </c>
      <c r="AH37" s="28">
        <v>1.7</v>
      </c>
      <c r="AI37" s="28">
        <v>1</v>
      </c>
      <c r="AJ37" s="28">
        <v>2.58</v>
      </c>
      <c r="AK37" s="28">
        <v>0.17499999999999999</v>
      </c>
      <c r="AL37" s="28">
        <v>0.08</v>
      </c>
      <c r="AM37" s="28">
        <v>0.88</v>
      </c>
      <c r="AN37" s="28">
        <v>0.27</v>
      </c>
      <c r="AO37" s="28">
        <v>0.08</v>
      </c>
      <c r="AP37" s="28">
        <v>0.36</v>
      </c>
      <c r="AQ37" s="28">
        <v>93</v>
      </c>
      <c r="AR37" s="28">
        <v>15.2</v>
      </c>
      <c r="AS37" s="28">
        <v>60.2</v>
      </c>
      <c r="AT37" s="28">
        <v>1.1299999999999999</v>
      </c>
      <c r="AU37" s="28">
        <v>3.4</v>
      </c>
      <c r="AV37" s="28">
        <v>13</v>
      </c>
      <c r="AW37" s="28">
        <v>2.5</v>
      </c>
      <c r="AX37" s="28">
        <v>0.6</v>
      </c>
      <c r="AY37" s="28">
        <v>0.4</v>
      </c>
      <c r="AZ37" s="28">
        <v>2.5</v>
      </c>
      <c r="BA37" s="28">
        <v>0.4</v>
      </c>
      <c r="BB37" s="28">
        <v>1.7</v>
      </c>
      <c r="BC37" s="28">
        <v>0.3</v>
      </c>
      <c r="BD37" s="28">
        <v>0.8</v>
      </c>
      <c r="BE37" s="28">
        <v>0.1</v>
      </c>
      <c r="BF37" s="28">
        <v>0.7</v>
      </c>
      <c r="BG37" s="28">
        <v>0.1</v>
      </c>
      <c r="BH37" s="28" t="s">
        <v>274</v>
      </c>
      <c r="BI37" s="28" t="s">
        <v>275</v>
      </c>
      <c r="BJ37" s="28">
        <v>0.1</v>
      </c>
      <c r="BK37" s="28" t="s">
        <v>276</v>
      </c>
      <c r="BL37" s="28">
        <v>63.7</v>
      </c>
      <c r="BM37" s="28">
        <v>0.05</v>
      </c>
      <c r="BN37" s="28">
        <v>14.7</v>
      </c>
      <c r="BO37" s="28">
        <v>7.7</v>
      </c>
      <c r="BP37" s="28">
        <v>0.7</v>
      </c>
      <c r="BQ37" s="28">
        <v>60</v>
      </c>
    </row>
    <row r="38" spans="1:69" x14ac:dyDescent="0.3">
      <c r="A38" s="25">
        <f t="shared" si="0"/>
        <v>32</v>
      </c>
      <c r="B38" s="26">
        <v>687119</v>
      </c>
      <c r="C38" s="26">
        <v>846601</v>
      </c>
      <c r="D38" s="26">
        <v>379</v>
      </c>
      <c r="E38" s="26">
        <v>1</v>
      </c>
      <c r="F38" s="27" t="s">
        <v>33</v>
      </c>
      <c r="G38" s="28">
        <v>9.5000000000000001E-2</v>
      </c>
      <c r="H38" s="28" t="s">
        <v>273</v>
      </c>
      <c r="I38" s="28">
        <v>4.5999999999999999E-2</v>
      </c>
      <c r="J38" s="28">
        <v>2.1</v>
      </c>
      <c r="K38" s="28">
        <v>0.3</v>
      </c>
      <c r="L38" s="28">
        <v>3</v>
      </c>
      <c r="M38" s="28">
        <v>1.2E-2</v>
      </c>
      <c r="N38" s="28">
        <v>0.03</v>
      </c>
      <c r="O38" s="28">
        <v>4.18</v>
      </c>
      <c r="P38" s="28">
        <v>0.06</v>
      </c>
      <c r="Q38" s="28">
        <v>0.02</v>
      </c>
      <c r="R38" s="28">
        <v>0.08</v>
      </c>
      <c r="S38" s="28">
        <v>14.8</v>
      </c>
      <c r="T38" s="28">
        <v>128</v>
      </c>
      <c r="U38" s="28">
        <v>144</v>
      </c>
      <c r="V38" s="28">
        <v>212</v>
      </c>
      <c r="W38" s="28">
        <v>6.49</v>
      </c>
      <c r="X38" s="28">
        <v>4.0999999999999996</v>
      </c>
      <c r="Y38" s="28">
        <v>12.9</v>
      </c>
      <c r="Z38" s="28">
        <v>30.1</v>
      </c>
      <c r="AA38" s="28">
        <v>21.3</v>
      </c>
      <c r="AB38" s="28">
        <v>11.2</v>
      </c>
      <c r="AC38" s="28" t="s">
        <v>274</v>
      </c>
      <c r="AD38" s="28">
        <v>7.3</v>
      </c>
      <c r="AE38" s="28">
        <v>4.2</v>
      </c>
      <c r="AF38" s="28">
        <v>19.600000000000001</v>
      </c>
      <c r="AG38" s="28">
        <v>6.18</v>
      </c>
      <c r="AH38" s="28">
        <v>2.7</v>
      </c>
      <c r="AI38" s="28">
        <v>0.6</v>
      </c>
      <c r="AJ38" s="28">
        <v>1.65</v>
      </c>
      <c r="AK38" s="28">
        <v>0.13500000000000001</v>
      </c>
      <c r="AL38" s="28">
        <v>0.09</v>
      </c>
      <c r="AM38" s="28">
        <v>0.56999999999999995</v>
      </c>
      <c r="AN38" s="28">
        <v>7.0000000000000007E-2</v>
      </c>
      <c r="AO38" s="28">
        <v>0.05</v>
      </c>
      <c r="AP38" s="28">
        <v>0.14000000000000001</v>
      </c>
      <c r="AQ38" s="28">
        <v>78</v>
      </c>
      <c r="AR38" s="28">
        <v>19.3</v>
      </c>
      <c r="AS38" s="28">
        <v>99.1</v>
      </c>
      <c r="AT38" s="28">
        <v>0.68</v>
      </c>
      <c r="AU38" s="28">
        <v>4.3</v>
      </c>
      <c r="AV38" s="28">
        <v>15.3</v>
      </c>
      <c r="AW38" s="28">
        <v>2.9</v>
      </c>
      <c r="AX38" s="28">
        <v>0.2</v>
      </c>
      <c r="AY38" s="28">
        <v>0.5</v>
      </c>
      <c r="AZ38" s="28">
        <v>3.2</v>
      </c>
      <c r="BA38" s="28">
        <v>0.4</v>
      </c>
      <c r="BB38" s="28">
        <v>2.1</v>
      </c>
      <c r="BC38" s="28">
        <v>0.3</v>
      </c>
      <c r="BD38" s="28">
        <v>0.8</v>
      </c>
      <c r="BE38" s="28">
        <v>0.1</v>
      </c>
      <c r="BF38" s="28">
        <v>0.8</v>
      </c>
      <c r="BG38" s="28">
        <v>0.1</v>
      </c>
      <c r="BH38" s="28" t="s">
        <v>274</v>
      </c>
      <c r="BI38" s="28" t="s">
        <v>275</v>
      </c>
      <c r="BJ38" s="28" t="s">
        <v>274</v>
      </c>
      <c r="BK38" s="28" t="s">
        <v>276</v>
      </c>
      <c r="BL38" s="28">
        <v>2.6</v>
      </c>
      <c r="BM38" s="28">
        <v>0.05</v>
      </c>
      <c r="BN38" s="28">
        <v>9.3000000000000007</v>
      </c>
      <c r="BO38" s="28">
        <v>9.9</v>
      </c>
      <c r="BP38" s="28">
        <v>0.8</v>
      </c>
      <c r="BQ38" s="28">
        <v>40</v>
      </c>
    </row>
    <row r="39" spans="1:69" x14ac:dyDescent="0.3">
      <c r="A39" s="25">
        <f t="shared" si="0"/>
        <v>33</v>
      </c>
      <c r="B39" s="26">
        <v>687120</v>
      </c>
      <c r="C39" s="26">
        <v>846601</v>
      </c>
      <c r="D39" s="26">
        <v>379</v>
      </c>
      <c r="E39" s="26">
        <v>1</v>
      </c>
      <c r="F39" s="27" t="s">
        <v>34</v>
      </c>
      <c r="G39" s="28">
        <v>0.105</v>
      </c>
      <c r="H39" s="28" t="s">
        <v>273</v>
      </c>
      <c r="I39" s="28">
        <v>6.2E-2</v>
      </c>
      <c r="J39" s="28">
        <v>2.6</v>
      </c>
      <c r="K39" s="28">
        <v>0.4</v>
      </c>
      <c r="L39" s="28">
        <v>3</v>
      </c>
      <c r="M39" s="28">
        <v>1.2E-2</v>
      </c>
      <c r="N39" s="28">
        <v>0.04</v>
      </c>
      <c r="O39" s="28">
        <v>5.08</v>
      </c>
      <c r="P39" s="28">
        <v>7.0000000000000007E-2</v>
      </c>
      <c r="Q39" s="28">
        <v>0.03</v>
      </c>
      <c r="R39" s="28">
        <v>7.0000000000000007E-2</v>
      </c>
      <c r="S39" s="28">
        <v>22.1</v>
      </c>
      <c r="T39" s="28">
        <v>177</v>
      </c>
      <c r="U39" s="28">
        <v>212</v>
      </c>
      <c r="V39" s="28">
        <v>265</v>
      </c>
      <c r="W39" s="28">
        <v>8.98</v>
      </c>
      <c r="X39" s="28">
        <v>5.3</v>
      </c>
      <c r="Y39" s="28">
        <v>17.5</v>
      </c>
      <c r="Z39" s="28">
        <v>36.1</v>
      </c>
      <c r="AA39" s="28">
        <v>28.7</v>
      </c>
      <c r="AB39" s="28">
        <v>14.7</v>
      </c>
      <c r="AC39" s="28" t="s">
        <v>274</v>
      </c>
      <c r="AD39" s="28">
        <v>9.9</v>
      </c>
      <c r="AE39" s="28">
        <v>5.5</v>
      </c>
      <c r="AF39" s="28">
        <v>18.2</v>
      </c>
      <c r="AG39" s="28">
        <v>7.78</v>
      </c>
      <c r="AH39" s="28">
        <v>3.1</v>
      </c>
      <c r="AI39" s="28">
        <v>0.4</v>
      </c>
      <c r="AJ39" s="28">
        <v>1.89</v>
      </c>
      <c r="AK39" s="28">
        <v>0.122</v>
      </c>
      <c r="AL39" s="28">
        <v>0.12</v>
      </c>
      <c r="AM39" s="28">
        <v>0.8</v>
      </c>
      <c r="AN39" s="28">
        <v>0.1</v>
      </c>
      <c r="AO39" s="28">
        <v>0.11</v>
      </c>
      <c r="AP39" s="28">
        <v>0.18</v>
      </c>
      <c r="AQ39" s="28">
        <v>104</v>
      </c>
      <c r="AR39" s="28">
        <v>25.1</v>
      </c>
      <c r="AS39" s="28">
        <v>168</v>
      </c>
      <c r="AT39" s="28" t="s">
        <v>277</v>
      </c>
      <c r="AU39" s="28">
        <v>5.7</v>
      </c>
      <c r="AV39" s="28">
        <v>20.6</v>
      </c>
      <c r="AW39" s="28">
        <v>4.5999999999999996</v>
      </c>
      <c r="AX39" s="28" t="s">
        <v>274</v>
      </c>
      <c r="AY39" s="28">
        <v>0.7</v>
      </c>
      <c r="AZ39" s="28">
        <v>4.5999999999999996</v>
      </c>
      <c r="BA39" s="28">
        <v>0.6</v>
      </c>
      <c r="BB39" s="28">
        <v>2.8</v>
      </c>
      <c r="BC39" s="28">
        <v>0.4</v>
      </c>
      <c r="BD39" s="28">
        <v>1.1000000000000001</v>
      </c>
      <c r="BE39" s="28">
        <v>0.2</v>
      </c>
      <c r="BF39" s="28">
        <v>1.1000000000000001</v>
      </c>
      <c r="BG39" s="28">
        <v>0.2</v>
      </c>
      <c r="BH39" s="28" t="s">
        <v>274</v>
      </c>
      <c r="BI39" s="28" t="s">
        <v>275</v>
      </c>
      <c r="BJ39" s="28" t="s">
        <v>274</v>
      </c>
      <c r="BK39" s="28" t="s">
        <v>276</v>
      </c>
      <c r="BL39" s="28">
        <v>5</v>
      </c>
      <c r="BM39" s="28">
        <v>0.06</v>
      </c>
      <c r="BN39" s="28">
        <v>12.5</v>
      </c>
      <c r="BO39" s="28">
        <v>15.3</v>
      </c>
      <c r="BP39" s="28">
        <v>1.2</v>
      </c>
      <c r="BQ39" s="28">
        <v>40</v>
      </c>
    </row>
    <row r="40" spans="1:69" x14ac:dyDescent="0.3">
      <c r="A40" s="25">
        <f t="shared" si="0"/>
        <v>34</v>
      </c>
      <c r="B40" s="26">
        <v>686970</v>
      </c>
      <c r="C40" s="26">
        <v>846580</v>
      </c>
      <c r="D40" s="26">
        <v>379</v>
      </c>
      <c r="E40" s="26">
        <v>1</v>
      </c>
      <c r="F40" s="27" t="s">
        <v>35</v>
      </c>
      <c r="G40" s="28">
        <v>5.5E-2</v>
      </c>
      <c r="H40" s="28" t="s">
        <v>273</v>
      </c>
      <c r="I40" s="28">
        <v>0.216</v>
      </c>
      <c r="J40" s="28">
        <v>3.2</v>
      </c>
      <c r="K40" s="28">
        <v>0.5</v>
      </c>
      <c r="L40" s="28">
        <v>5</v>
      </c>
      <c r="M40" s="28">
        <v>1.7000000000000001E-2</v>
      </c>
      <c r="N40" s="28">
        <v>0.18</v>
      </c>
      <c r="O40" s="28">
        <v>2.76</v>
      </c>
      <c r="P40" s="28">
        <v>0.19</v>
      </c>
      <c r="Q40" s="28">
        <v>0.03</v>
      </c>
      <c r="R40" s="28">
        <v>0.28000000000000003</v>
      </c>
      <c r="S40" s="28">
        <v>14.6</v>
      </c>
      <c r="T40" s="28">
        <v>77</v>
      </c>
      <c r="U40" s="28">
        <v>123</v>
      </c>
      <c r="V40" s="28">
        <v>315</v>
      </c>
      <c r="W40" s="28">
        <v>12.6</v>
      </c>
      <c r="X40" s="28">
        <v>9.3000000000000007</v>
      </c>
      <c r="Y40" s="28">
        <v>22.7</v>
      </c>
      <c r="Z40" s="28">
        <v>74.099999999999994</v>
      </c>
      <c r="AA40" s="28">
        <v>70.099999999999994</v>
      </c>
      <c r="AB40" s="28">
        <v>5.77</v>
      </c>
      <c r="AC40" s="28">
        <v>0.2</v>
      </c>
      <c r="AD40" s="28">
        <v>29.8</v>
      </c>
      <c r="AE40" s="28">
        <v>16.899999999999999</v>
      </c>
      <c r="AF40" s="28">
        <v>27.1</v>
      </c>
      <c r="AG40" s="28">
        <v>15.6</v>
      </c>
      <c r="AH40" s="28">
        <v>1.8</v>
      </c>
      <c r="AI40" s="28">
        <v>0.9</v>
      </c>
      <c r="AJ40" s="28">
        <v>2.41</v>
      </c>
      <c r="AK40" s="28">
        <v>0.106</v>
      </c>
      <c r="AL40" s="28">
        <v>0.06</v>
      </c>
      <c r="AM40" s="28">
        <v>0.67</v>
      </c>
      <c r="AN40" s="28">
        <v>0.22</v>
      </c>
      <c r="AO40" s="28">
        <v>0.03</v>
      </c>
      <c r="AP40" s="28">
        <v>0.28000000000000003</v>
      </c>
      <c r="AQ40" s="28">
        <v>111</v>
      </c>
      <c r="AR40" s="28">
        <v>17.3</v>
      </c>
      <c r="AS40" s="28">
        <v>47.1</v>
      </c>
      <c r="AT40" s="28">
        <v>2.4300000000000002</v>
      </c>
      <c r="AU40" s="28">
        <v>4.4000000000000004</v>
      </c>
      <c r="AV40" s="28">
        <v>17</v>
      </c>
      <c r="AW40" s="28">
        <v>3.6</v>
      </c>
      <c r="AX40" s="28">
        <v>0.5</v>
      </c>
      <c r="AY40" s="28">
        <v>0.7</v>
      </c>
      <c r="AZ40" s="28">
        <v>4.3</v>
      </c>
      <c r="BA40" s="28">
        <v>0.7</v>
      </c>
      <c r="BB40" s="28">
        <v>4</v>
      </c>
      <c r="BC40" s="28">
        <v>0.8</v>
      </c>
      <c r="BD40" s="28">
        <v>2.2000000000000002</v>
      </c>
      <c r="BE40" s="28">
        <v>0.4</v>
      </c>
      <c r="BF40" s="28">
        <v>2.4</v>
      </c>
      <c r="BG40" s="28">
        <v>0.3</v>
      </c>
      <c r="BH40" s="28" t="s">
        <v>274</v>
      </c>
      <c r="BI40" s="28" t="s">
        <v>275</v>
      </c>
      <c r="BJ40" s="28">
        <v>0.2</v>
      </c>
      <c r="BK40" s="28" t="s">
        <v>276</v>
      </c>
      <c r="BL40" s="28">
        <v>6.5</v>
      </c>
      <c r="BM40" s="28">
        <v>0.08</v>
      </c>
      <c r="BN40" s="28">
        <v>9.1999999999999993</v>
      </c>
      <c r="BO40" s="28">
        <v>5.2</v>
      </c>
      <c r="BP40" s="28">
        <v>0.8</v>
      </c>
      <c r="BQ40" s="28">
        <v>40</v>
      </c>
    </row>
    <row r="41" spans="1:69" x14ac:dyDescent="0.3">
      <c r="A41" s="25">
        <f t="shared" si="0"/>
        <v>35</v>
      </c>
      <c r="B41" s="26">
        <v>686970</v>
      </c>
      <c r="C41" s="26">
        <v>846579</v>
      </c>
      <c r="D41" s="26">
        <v>379</v>
      </c>
      <c r="E41" s="26">
        <v>1</v>
      </c>
      <c r="F41" s="27" t="s">
        <v>36</v>
      </c>
      <c r="G41" s="28">
        <v>5.0999999999999997E-2</v>
      </c>
      <c r="H41" s="28" t="s">
        <v>273</v>
      </c>
      <c r="I41" s="28">
        <v>2.1999999999999999E-2</v>
      </c>
      <c r="J41" s="28">
        <v>3.5</v>
      </c>
      <c r="K41" s="28">
        <v>0.4</v>
      </c>
      <c r="L41" s="28">
        <v>3</v>
      </c>
      <c r="M41" s="28">
        <v>1.2999999999999999E-2</v>
      </c>
      <c r="N41" s="28">
        <v>0.48</v>
      </c>
      <c r="O41" s="28">
        <v>3.65</v>
      </c>
      <c r="P41" s="28">
        <v>0.04</v>
      </c>
      <c r="Q41" s="28">
        <v>0.05</v>
      </c>
      <c r="R41" s="28">
        <v>0.09</v>
      </c>
      <c r="S41" s="28">
        <v>15.5</v>
      </c>
      <c r="T41" s="28">
        <v>127</v>
      </c>
      <c r="U41" s="28">
        <v>737</v>
      </c>
      <c r="V41" s="28">
        <v>478</v>
      </c>
      <c r="W41" s="28">
        <v>6.5</v>
      </c>
      <c r="X41" s="28">
        <v>18.600000000000001</v>
      </c>
      <c r="Y41" s="28">
        <v>139</v>
      </c>
      <c r="Z41" s="28">
        <v>57</v>
      </c>
      <c r="AA41" s="28">
        <v>45.8</v>
      </c>
      <c r="AB41" s="28">
        <v>9.84</v>
      </c>
      <c r="AC41" s="28" t="s">
        <v>274</v>
      </c>
      <c r="AD41" s="28">
        <v>36.799999999999997</v>
      </c>
      <c r="AE41" s="28">
        <v>3.8</v>
      </c>
      <c r="AF41" s="28">
        <v>6.2</v>
      </c>
      <c r="AG41" s="28">
        <v>7.76</v>
      </c>
      <c r="AH41" s="28">
        <v>2</v>
      </c>
      <c r="AI41" s="28">
        <v>0.3</v>
      </c>
      <c r="AJ41" s="28">
        <v>1.79</v>
      </c>
      <c r="AK41" s="28">
        <v>5.6000000000000001E-2</v>
      </c>
      <c r="AL41" s="28">
        <v>0.06</v>
      </c>
      <c r="AM41" s="28">
        <v>0.47</v>
      </c>
      <c r="AN41" s="28">
        <v>0.25</v>
      </c>
      <c r="AO41" s="28">
        <v>0.08</v>
      </c>
      <c r="AP41" s="28">
        <v>0.23</v>
      </c>
      <c r="AQ41" s="28">
        <v>53.5</v>
      </c>
      <c r="AR41" s="28">
        <v>13.3</v>
      </c>
      <c r="AS41" s="28">
        <v>79.3</v>
      </c>
      <c r="AT41" s="28">
        <v>0.38</v>
      </c>
      <c r="AU41" s="28">
        <v>4</v>
      </c>
      <c r="AV41" s="28">
        <v>15.1</v>
      </c>
      <c r="AW41" s="28">
        <v>3.7</v>
      </c>
      <c r="AX41" s="28">
        <v>0.2</v>
      </c>
      <c r="AY41" s="28">
        <v>0.6</v>
      </c>
      <c r="AZ41" s="28">
        <v>3.4</v>
      </c>
      <c r="BA41" s="28">
        <v>0.5</v>
      </c>
      <c r="BB41" s="28">
        <v>2.7</v>
      </c>
      <c r="BC41" s="28">
        <v>0.5</v>
      </c>
      <c r="BD41" s="28">
        <v>1.5</v>
      </c>
      <c r="BE41" s="28">
        <v>0.2</v>
      </c>
      <c r="BF41" s="28">
        <v>1.6</v>
      </c>
      <c r="BG41" s="28">
        <v>0.2</v>
      </c>
      <c r="BH41" s="28">
        <v>2.6</v>
      </c>
      <c r="BI41" s="28">
        <v>0.68</v>
      </c>
      <c r="BJ41" s="28" t="s">
        <v>274</v>
      </c>
      <c r="BK41" s="28" t="s">
        <v>276</v>
      </c>
      <c r="BL41" s="28">
        <v>7.8</v>
      </c>
      <c r="BM41" s="28">
        <v>0.09</v>
      </c>
      <c r="BN41" s="28">
        <v>8.8000000000000007</v>
      </c>
      <c r="BO41" s="28">
        <v>6.2</v>
      </c>
      <c r="BP41" s="28">
        <v>0.9</v>
      </c>
      <c r="BQ41" s="28">
        <v>40</v>
      </c>
    </row>
    <row r="42" spans="1:69" x14ac:dyDescent="0.3">
      <c r="A42" s="25">
        <f t="shared" si="0"/>
        <v>36</v>
      </c>
      <c r="B42" s="26">
        <v>686971</v>
      </c>
      <c r="C42" s="26">
        <v>846580</v>
      </c>
      <c r="D42" s="26">
        <v>379</v>
      </c>
      <c r="E42" s="26">
        <v>1</v>
      </c>
      <c r="F42" s="27" t="s">
        <v>37</v>
      </c>
      <c r="G42" s="28">
        <v>4.7E-2</v>
      </c>
      <c r="H42" s="28" t="s">
        <v>273</v>
      </c>
      <c r="I42" s="28">
        <v>1.4E-2</v>
      </c>
      <c r="J42" s="28">
        <v>2.4</v>
      </c>
      <c r="K42" s="28">
        <v>0.4</v>
      </c>
      <c r="L42" s="28">
        <v>2</v>
      </c>
      <c r="M42" s="28">
        <v>8.9999999999999993E-3</v>
      </c>
      <c r="N42" s="28">
        <v>7.0000000000000007E-2</v>
      </c>
      <c r="O42" s="28">
        <v>4.32</v>
      </c>
      <c r="P42" s="28">
        <v>0.02</v>
      </c>
      <c r="Q42" s="28">
        <v>0.08</v>
      </c>
      <c r="R42" s="28">
        <v>0.04</v>
      </c>
      <c r="S42" s="28">
        <v>23.4</v>
      </c>
      <c r="T42" s="28">
        <v>377</v>
      </c>
      <c r="U42" s="28">
        <v>754</v>
      </c>
      <c r="V42" s="28">
        <v>238</v>
      </c>
      <c r="W42" s="28">
        <v>10.4</v>
      </c>
      <c r="X42" s="28">
        <v>6.1</v>
      </c>
      <c r="Y42" s="28">
        <v>85.9</v>
      </c>
      <c r="Z42" s="28">
        <v>90.9</v>
      </c>
      <c r="AA42" s="28">
        <v>42.8</v>
      </c>
      <c r="AB42" s="28">
        <v>18.899999999999999</v>
      </c>
      <c r="AC42" s="28">
        <v>0.1</v>
      </c>
      <c r="AD42" s="28">
        <v>44.1</v>
      </c>
      <c r="AE42" s="28">
        <v>1.9</v>
      </c>
      <c r="AF42" s="28">
        <v>2.4</v>
      </c>
      <c r="AG42" s="28">
        <v>8.44</v>
      </c>
      <c r="AH42" s="28">
        <v>2.6</v>
      </c>
      <c r="AI42" s="28" t="s">
        <v>274</v>
      </c>
      <c r="AJ42" s="28">
        <v>2.48</v>
      </c>
      <c r="AK42" s="28">
        <v>4.9000000000000002E-2</v>
      </c>
      <c r="AL42" s="28">
        <v>0.18</v>
      </c>
      <c r="AM42" s="28">
        <v>0.75</v>
      </c>
      <c r="AN42" s="28">
        <v>0.18</v>
      </c>
      <c r="AO42" s="28">
        <v>0.52</v>
      </c>
      <c r="AP42" s="28">
        <v>0.12</v>
      </c>
      <c r="AQ42" s="28">
        <v>37.1</v>
      </c>
      <c r="AR42" s="28">
        <v>13.5</v>
      </c>
      <c r="AS42" s="28">
        <v>171</v>
      </c>
      <c r="AT42" s="28">
        <v>7.0000000000000007E-2</v>
      </c>
      <c r="AU42" s="28">
        <v>4.4000000000000004</v>
      </c>
      <c r="AV42" s="28">
        <v>17</v>
      </c>
      <c r="AW42" s="28">
        <v>4.5</v>
      </c>
      <c r="AX42" s="28">
        <v>0.4</v>
      </c>
      <c r="AY42" s="28">
        <v>0.7</v>
      </c>
      <c r="AZ42" s="28">
        <v>4.2</v>
      </c>
      <c r="BA42" s="28">
        <v>0.6</v>
      </c>
      <c r="BB42" s="28">
        <v>3.1</v>
      </c>
      <c r="BC42" s="28">
        <v>0.5</v>
      </c>
      <c r="BD42" s="28">
        <v>1.6</v>
      </c>
      <c r="BE42" s="28">
        <v>0.3</v>
      </c>
      <c r="BF42" s="28">
        <v>1.7</v>
      </c>
      <c r="BG42" s="28">
        <v>0.2</v>
      </c>
      <c r="BH42" s="28">
        <v>0.1</v>
      </c>
      <c r="BI42" s="28" t="s">
        <v>275</v>
      </c>
      <c r="BJ42" s="28" t="s">
        <v>274</v>
      </c>
      <c r="BK42" s="28" t="s">
        <v>276</v>
      </c>
      <c r="BL42" s="28">
        <v>9.4</v>
      </c>
      <c r="BM42" s="28">
        <v>0.09</v>
      </c>
      <c r="BN42" s="28">
        <v>14.5</v>
      </c>
      <c r="BO42" s="28">
        <v>6.4</v>
      </c>
      <c r="BP42" s="28">
        <v>1.1000000000000001</v>
      </c>
      <c r="BQ42" s="28">
        <v>110</v>
      </c>
    </row>
    <row r="43" spans="1:69" x14ac:dyDescent="0.3">
      <c r="A43" s="25">
        <f t="shared" si="0"/>
        <v>37</v>
      </c>
      <c r="B43" s="26">
        <v>686971</v>
      </c>
      <c r="C43" s="26">
        <v>846579</v>
      </c>
      <c r="D43" s="26">
        <v>379</v>
      </c>
      <c r="E43" s="26">
        <v>1</v>
      </c>
      <c r="F43" s="27" t="s">
        <v>39</v>
      </c>
      <c r="G43" s="28">
        <v>3.2000000000000001E-2</v>
      </c>
      <c r="H43" s="28" t="s">
        <v>273</v>
      </c>
      <c r="I43" s="28">
        <v>6.8000000000000005E-2</v>
      </c>
      <c r="J43" s="28">
        <v>13.5</v>
      </c>
      <c r="K43" s="28">
        <v>0.7</v>
      </c>
      <c r="L43" s="28">
        <v>2</v>
      </c>
      <c r="M43" s="28">
        <v>2.1000000000000001E-2</v>
      </c>
      <c r="N43" s="28">
        <v>0.1</v>
      </c>
      <c r="O43" s="28">
        <v>5.01</v>
      </c>
      <c r="P43" s="28">
        <v>0.2</v>
      </c>
      <c r="Q43" s="28">
        <v>0.2</v>
      </c>
      <c r="R43" s="28">
        <v>0.06</v>
      </c>
      <c r="S43" s="28">
        <v>9.5</v>
      </c>
      <c r="T43" s="28">
        <v>78</v>
      </c>
      <c r="U43" s="28">
        <v>62</v>
      </c>
      <c r="V43" s="28">
        <v>225</v>
      </c>
      <c r="W43" s="28">
        <v>4.55</v>
      </c>
      <c r="X43" s="28">
        <v>11.1</v>
      </c>
      <c r="Y43" s="28">
        <v>22.5</v>
      </c>
      <c r="Z43" s="28">
        <v>36</v>
      </c>
      <c r="AA43" s="28">
        <v>81.599999999999994</v>
      </c>
      <c r="AB43" s="28">
        <v>13.5</v>
      </c>
      <c r="AC43" s="28" t="s">
        <v>274</v>
      </c>
      <c r="AD43" s="28">
        <v>11.7</v>
      </c>
      <c r="AE43" s="28">
        <v>25.4</v>
      </c>
      <c r="AF43" s="28">
        <v>13.2</v>
      </c>
      <c r="AG43" s="28">
        <v>10.4</v>
      </c>
      <c r="AH43" s="28">
        <v>5</v>
      </c>
      <c r="AI43" s="28">
        <v>0.8</v>
      </c>
      <c r="AJ43" s="28">
        <v>0.95</v>
      </c>
      <c r="AK43" s="28">
        <v>0.13100000000000001</v>
      </c>
      <c r="AL43" s="28">
        <v>0.06</v>
      </c>
      <c r="AM43" s="28">
        <v>2.46</v>
      </c>
      <c r="AN43" s="28">
        <v>0.23</v>
      </c>
      <c r="AO43" s="28">
        <v>7.0000000000000007E-2</v>
      </c>
      <c r="AP43" s="28">
        <v>2.13</v>
      </c>
      <c r="AQ43" s="28">
        <v>117</v>
      </c>
      <c r="AR43" s="28">
        <v>24.9</v>
      </c>
      <c r="AS43" s="28">
        <v>93</v>
      </c>
      <c r="AT43" s="28">
        <v>0.36</v>
      </c>
      <c r="AU43" s="28">
        <v>5.9</v>
      </c>
      <c r="AV43" s="28">
        <v>22.2</v>
      </c>
      <c r="AW43" s="28">
        <v>4.7</v>
      </c>
      <c r="AX43" s="28" t="s">
        <v>274</v>
      </c>
      <c r="AY43" s="28">
        <v>0.8</v>
      </c>
      <c r="AZ43" s="28">
        <v>4</v>
      </c>
      <c r="BA43" s="28">
        <v>0.5</v>
      </c>
      <c r="BB43" s="28">
        <v>2.7</v>
      </c>
      <c r="BC43" s="28">
        <v>0.5</v>
      </c>
      <c r="BD43" s="28">
        <v>1.2</v>
      </c>
      <c r="BE43" s="28">
        <v>0.2</v>
      </c>
      <c r="BF43" s="28">
        <v>1.1000000000000001</v>
      </c>
      <c r="BG43" s="28">
        <v>0.1</v>
      </c>
      <c r="BH43" s="28" t="s">
        <v>274</v>
      </c>
      <c r="BI43" s="28" t="s">
        <v>275</v>
      </c>
      <c r="BJ43" s="28" t="s">
        <v>274</v>
      </c>
      <c r="BK43" s="28" t="s">
        <v>276</v>
      </c>
      <c r="BL43" s="28">
        <v>7</v>
      </c>
      <c r="BM43" s="28">
        <v>0.25</v>
      </c>
      <c r="BN43" s="28">
        <v>42.8</v>
      </c>
      <c r="BO43" s="28">
        <v>13.3</v>
      </c>
      <c r="BP43" s="28">
        <v>1.7</v>
      </c>
      <c r="BQ43" s="28">
        <v>130</v>
      </c>
    </row>
    <row r="44" spans="1:69" x14ac:dyDescent="0.3">
      <c r="A44" s="25">
        <f t="shared" si="0"/>
        <v>38</v>
      </c>
      <c r="B44" s="26">
        <v>686971</v>
      </c>
      <c r="C44" s="26">
        <v>846578</v>
      </c>
      <c r="D44" s="26">
        <v>379</v>
      </c>
      <c r="E44" s="26">
        <v>1</v>
      </c>
      <c r="F44" s="27" t="s">
        <v>38</v>
      </c>
      <c r="G44" s="28">
        <v>4.2000000000000003E-2</v>
      </c>
      <c r="H44" s="28" t="s">
        <v>273</v>
      </c>
      <c r="I44" s="28">
        <v>2.1000000000000001E-2</v>
      </c>
      <c r="J44" s="28">
        <v>2.6</v>
      </c>
      <c r="K44" s="28">
        <v>0.6</v>
      </c>
      <c r="L44" s="28">
        <v>2</v>
      </c>
      <c r="M44" s="28">
        <v>1.2E-2</v>
      </c>
      <c r="N44" s="28">
        <v>7.0000000000000007E-2</v>
      </c>
      <c r="O44" s="28">
        <v>4.58</v>
      </c>
      <c r="P44" s="28">
        <v>0.03</v>
      </c>
      <c r="Q44" s="28">
        <v>0.05</v>
      </c>
      <c r="R44" s="28">
        <v>0.03</v>
      </c>
      <c r="S44" s="28">
        <v>23.7</v>
      </c>
      <c r="T44" s="28">
        <v>215</v>
      </c>
      <c r="U44" s="28">
        <v>805</v>
      </c>
      <c r="V44" s="28">
        <v>236</v>
      </c>
      <c r="W44" s="28">
        <v>11.4</v>
      </c>
      <c r="X44" s="28">
        <v>12.5</v>
      </c>
      <c r="Y44" s="28">
        <v>105</v>
      </c>
      <c r="Z44" s="28">
        <v>101</v>
      </c>
      <c r="AA44" s="28">
        <v>61.7</v>
      </c>
      <c r="AB44" s="28">
        <v>12.5</v>
      </c>
      <c r="AC44" s="28">
        <v>0.2</v>
      </c>
      <c r="AD44" s="28">
        <v>71.5</v>
      </c>
      <c r="AE44" s="28">
        <v>2.2000000000000002</v>
      </c>
      <c r="AF44" s="28">
        <v>2.2999999999999998</v>
      </c>
      <c r="AG44" s="28">
        <v>11.3</v>
      </c>
      <c r="AH44" s="28">
        <v>3.8</v>
      </c>
      <c r="AI44" s="28">
        <v>0.1</v>
      </c>
      <c r="AJ44" s="28">
        <v>1.94</v>
      </c>
      <c r="AK44" s="28">
        <v>8.5999999999999993E-2</v>
      </c>
      <c r="AL44" s="28">
        <v>0.12</v>
      </c>
      <c r="AM44" s="28">
        <v>0.45</v>
      </c>
      <c r="AN44" s="28">
        <v>0.42</v>
      </c>
      <c r="AO44" s="28">
        <v>0.16</v>
      </c>
      <c r="AP44" s="28">
        <v>0.14000000000000001</v>
      </c>
      <c r="AQ44" s="28">
        <v>28.8</v>
      </c>
      <c r="AR44" s="28">
        <v>12</v>
      </c>
      <c r="AS44" s="28">
        <v>155</v>
      </c>
      <c r="AT44" s="28">
        <v>0.21</v>
      </c>
      <c r="AU44" s="28">
        <v>4.3</v>
      </c>
      <c r="AV44" s="28">
        <v>17.100000000000001</v>
      </c>
      <c r="AW44" s="28">
        <v>5</v>
      </c>
      <c r="AX44" s="28">
        <v>0.3</v>
      </c>
      <c r="AY44" s="28">
        <v>0.9</v>
      </c>
      <c r="AZ44" s="28">
        <v>4.5999999999999996</v>
      </c>
      <c r="BA44" s="28">
        <v>0.7</v>
      </c>
      <c r="BB44" s="28">
        <v>4.4000000000000004</v>
      </c>
      <c r="BC44" s="28">
        <v>0.8</v>
      </c>
      <c r="BD44" s="28">
        <v>2.2999999999999998</v>
      </c>
      <c r="BE44" s="28">
        <v>0.4</v>
      </c>
      <c r="BF44" s="28">
        <v>2.6</v>
      </c>
      <c r="BG44" s="28">
        <v>0.4</v>
      </c>
      <c r="BH44" s="28" t="s">
        <v>274</v>
      </c>
      <c r="BI44" s="28" t="s">
        <v>275</v>
      </c>
      <c r="BJ44" s="28" t="s">
        <v>274</v>
      </c>
      <c r="BK44" s="28" t="s">
        <v>276</v>
      </c>
      <c r="BL44" s="28">
        <v>12.3</v>
      </c>
      <c r="BM44" s="28">
        <v>0.08</v>
      </c>
      <c r="BN44" s="28">
        <v>14.6</v>
      </c>
      <c r="BO44" s="28">
        <v>8.6</v>
      </c>
      <c r="BP44" s="28">
        <v>1.6</v>
      </c>
      <c r="BQ44" s="28">
        <v>70</v>
      </c>
    </row>
    <row r="45" spans="1:69" x14ac:dyDescent="0.3">
      <c r="A45" s="25">
        <f t="shared" si="0"/>
        <v>39</v>
      </c>
      <c r="B45" s="26">
        <v>686972</v>
      </c>
      <c r="C45" s="26">
        <v>846579</v>
      </c>
      <c r="D45" s="26">
        <v>379</v>
      </c>
      <c r="E45" s="26">
        <v>1</v>
      </c>
      <c r="F45" s="27" t="s">
        <v>40</v>
      </c>
      <c r="G45" s="28">
        <v>4.7E-2</v>
      </c>
      <c r="H45" s="28" t="s">
        <v>273</v>
      </c>
      <c r="I45" s="28">
        <v>2.3E-2</v>
      </c>
      <c r="J45" s="28">
        <v>3</v>
      </c>
      <c r="K45" s="28">
        <v>0.4</v>
      </c>
      <c r="L45" s="28">
        <v>2</v>
      </c>
      <c r="M45" s="28">
        <v>1.0999999999999999E-2</v>
      </c>
      <c r="N45" s="28">
        <v>0.11</v>
      </c>
      <c r="O45" s="28">
        <v>4.76</v>
      </c>
      <c r="P45" s="28">
        <v>0.03</v>
      </c>
      <c r="Q45" s="28">
        <v>0.04</v>
      </c>
      <c r="R45" s="28">
        <v>0.04</v>
      </c>
      <c r="S45" s="28">
        <v>21.7</v>
      </c>
      <c r="T45" s="28">
        <v>223</v>
      </c>
      <c r="U45" s="28">
        <v>811</v>
      </c>
      <c r="V45" s="28">
        <v>207</v>
      </c>
      <c r="W45" s="28">
        <v>9.89</v>
      </c>
      <c r="X45" s="28">
        <v>7.2</v>
      </c>
      <c r="Y45" s="28">
        <v>110</v>
      </c>
      <c r="Z45" s="28">
        <v>53.3</v>
      </c>
      <c r="AA45" s="28">
        <v>38.5</v>
      </c>
      <c r="AB45" s="28">
        <v>14.3</v>
      </c>
      <c r="AC45" s="28">
        <v>0.2</v>
      </c>
      <c r="AD45" s="28">
        <v>55.7</v>
      </c>
      <c r="AE45" s="28">
        <v>2.7</v>
      </c>
      <c r="AF45" s="28">
        <v>2.5</v>
      </c>
      <c r="AG45" s="28">
        <v>8.19</v>
      </c>
      <c r="AH45" s="28">
        <v>3.9</v>
      </c>
      <c r="AI45" s="28">
        <v>0.1</v>
      </c>
      <c r="AJ45" s="28">
        <v>2.5499999999999998</v>
      </c>
      <c r="AK45" s="28">
        <v>0.13100000000000001</v>
      </c>
      <c r="AL45" s="28">
        <v>0.14000000000000001</v>
      </c>
      <c r="AM45" s="28">
        <v>0.52</v>
      </c>
      <c r="AN45" s="28">
        <v>0.42</v>
      </c>
      <c r="AO45" s="28">
        <v>0.14000000000000001</v>
      </c>
      <c r="AP45" s="28">
        <v>0.2</v>
      </c>
      <c r="AQ45" s="28">
        <v>28.5</v>
      </c>
      <c r="AR45" s="28">
        <v>12.4</v>
      </c>
      <c r="AS45" s="28">
        <v>196</v>
      </c>
      <c r="AT45" s="28" t="s">
        <v>277</v>
      </c>
      <c r="AU45" s="28">
        <v>3.8</v>
      </c>
      <c r="AV45" s="28">
        <v>14.6</v>
      </c>
      <c r="AW45" s="28">
        <v>3.6</v>
      </c>
      <c r="AX45" s="28">
        <v>0.5</v>
      </c>
      <c r="AY45" s="28">
        <v>0.6</v>
      </c>
      <c r="AZ45" s="28">
        <v>3.8</v>
      </c>
      <c r="BA45" s="28">
        <v>0.5</v>
      </c>
      <c r="BB45" s="28">
        <v>2.6</v>
      </c>
      <c r="BC45" s="28">
        <v>0.5</v>
      </c>
      <c r="BD45" s="28">
        <v>1.5</v>
      </c>
      <c r="BE45" s="28">
        <v>0.2</v>
      </c>
      <c r="BF45" s="28">
        <v>1.6</v>
      </c>
      <c r="BG45" s="28">
        <v>0.2</v>
      </c>
      <c r="BH45" s="28" t="s">
        <v>274</v>
      </c>
      <c r="BI45" s="28" t="s">
        <v>275</v>
      </c>
      <c r="BJ45" s="28" t="s">
        <v>274</v>
      </c>
      <c r="BK45" s="28" t="s">
        <v>276</v>
      </c>
      <c r="BL45" s="28">
        <v>5</v>
      </c>
      <c r="BM45" s="28">
        <v>7.0000000000000007E-2</v>
      </c>
      <c r="BN45" s="28">
        <v>13.5</v>
      </c>
      <c r="BO45" s="28">
        <v>14.9</v>
      </c>
      <c r="BP45" s="28">
        <v>1.5</v>
      </c>
      <c r="BQ45" s="28">
        <v>60</v>
      </c>
    </row>
    <row r="46" spans="1:69" x14ac:dyDescent="0.3">
      <c r="A46" s="25">
        <f t="shared" si="0"/>
        <v>40</v>
      </c>
      <c r="B46" s="26">
        <v>686971</v>
      </c>
      <c r="C46" s="26">
        <v>846579</v>
      </c>
      <c r="D46" s="26">
        <v>379</v>
      </c>
      <c r="E46" s="26">
        <v>1</v>
      </c>
      <c r="F46" s="27" t="s">
        <v>41</v>
      </c>
      <c r="G46" s="28">
        <v>5.0999999999999997E-2</v>
      </c>
      <c r="H46" s="28" t="s">
        <v>273</v>
      </c>
      <c r="I46" s="28">
        <v>1.7999999999999999E-2</v>
      </c>
      <c r="J46" s="28">
        <v>3.2</v>
      </c>
      <c r="K46" s="28">
        <v>0.4</v>
      </c>
      <c r="L46" s="28">
        <v>2</v>
      </c>
      <c r="M46" s="28">
        <v>1.2E-2</v>
      </c>
      <c r="N46" s="28">
        <v>0.11</v>
      </c>
      <c r="O46" s="28">
        <v>4.0599999999999996</v>
      </c>
      <c r="P46" s="28">
        <v>0.03</v>
      </c>
      <c r="Q46" s="28">
        <v>0.04</v>
      </c>
      <c r="R46" s="28">
        <v>0.02</v>
      </c>
      <c r="S46" s="28">
        <v>19.100000000000001</v>
      </c>
      <c r="T46" s="28">
        <v>176</v>
      </c>
      <c r="U46" s="28">
        <v>764</v>
      </c>
      <c r="V46" s="28">
        <v>232</v>
      </c>
      <c r="W46" s="28">
        <v>8.6199999999999992</v>
      </c>
      <c r="X46" s="28">
        <v>9.6</v>
      </c>
      <c r="Y46" s="28">
        <v>85.5</v>
      </c>
      <c r="Z46" s="28">
        <v>50.4</v>
      </c>
      <c r="AA46" s="28">
        <v>44.2</v>
      </c>
      <c r="AB46" s="28">
        <v>11.1</v>
      </c>
      <c r="AC46" s="28">
        <v>0.2</v>
      </c>
      <c r="AD46" s="28">
        <v>45.4</v>
      </c>
      <c r="AE46" s="28">
        <v>2.5</v>
      </c>
      <c r="AF46" s="28">
        <v>2.2000000000000002</v>
      </c>
      <c r="AG46" s="28">
        <v>7.53</v>
      </c>
      <c r="AH46" s="28">
        <v>4</v>
      </c>
      <c r="AI46" s="28">
        <v>0.2</v>
      </c>
      <c r="AJ46" s="28">
        <v>2.65</v>
      </c>
      <c r="AK46" s="28">
        <v>0.114</v>
      </c>
      <c r="AL46" s="28">
        <v>0.1</v>
      </c>
      <c r="AM46" s="28">
        <v>0.5</v>
      </c>
      <c r="AN46" s="28">
        <v>0.38</v>
      </c>
      <c r="AO46" s="28">
        <v>0.16</v>
      </c>
      <c r="AP46" s="28">
        <v>0.18</v>
      </c>
      <c r="AQ46" s="28">
        <v>34</v>
      </c>
      <c r="AR46" s="28">
        <v>11</v>
      </c>
      <c r="AS46" s="28">
        <v>182</v>
      </c>
      <c r="AT46" s="28">
        <v>1.52</v>
      </c>
      <c r="AU46" s="28">
        <v>3.4</v>
      </c>
      <c r="AV46" s="28">
        <v>13.5</v>
      </c>
      <c r="AW46" s="28">
        <v>3.1</v>
      </c>
      <c r="AX46" s="28">
        <v>0.7</v>
      </c>
      <c r="AY46" s="28">
        <v>0.6</v>
      </c>
      <c r="AZ46" s="28">
        <v>3.5</v>
      </c>
      <c r="BA46" s="28">
        <v>0.5</v>
      </c>
      <c r="BB46" s="28">
        <v>2.6</v>
      </c>
      <c r="BC46" s="28">
        <v>0.5</v>
      </c>
      <c r="BD46" s="28">
        <v>1.4</v>
      </c>
      <c r="BE46" s="28">
        <v>0.2</v>
      </c>
      <c r="BF46" s="28">
        <v>1.6</v>
      </c>
      <c r="BG46" s="28">
        <v>0.2</v>
      </c>
      <c r="BH46" s="28" t="s">
        <v>274</v>
      </c>
      <c r="BI46" s="28" t="s">
        <v>275</v>
      </c>
      <c r="BJ46" s="28">
        <v>0.1</v>
      </c>
      <c r="BK46" s="28" t="s">
        <v>276</v>
      </c>
      <c r="BL46" s="28">
        <v>4.5</v>
      </c>
      <c r="BM46" s="28">
        <v>0.08</v>
      </c>
      <c r="BN46" s="28">
        <v>11.9</v>
      </c>
      <c r="BO46" s="28">
        <v>10.5</v>
      </c>
      <c r="BP46" s="28">
        <v>1.3</v>
      </c>
      <c r="BQ46" s="28">
        <v>40</v>
      </c>
    </row>
    <row r="47" spans="1:69" x14ac:dyDescent="0.3">
      <c r="A47" s="25">
        <f t="shared" si="0"/>
        <v>41</v>
      </c>
      <c r="B47" s="26">
        <v>686972</v>
      </c>
      <c r="C47" s="26">
        <v>846578</v>
      </c>
      <c r="D47" s="26">
        <v>379</v>
      </c>
      <c r="E47" s="26">
        <v>1</v>
      </c>
      <c r="F47" s="27" t="s">
        <v>42</v>
      </c>
      <c r="G47" s="28">
        <v>4.1000000000000002E-2</v>
      </c>
      <c r="H47" s="28" t="s">
        <v>273</v>
      </c>
      <c r="I47" s="28">
        <v>2.7E-2</v>
      </c>
      <c r="J47" s="28">
        <v>3.1</v>
      </c>
      <c r="K47" s="28">
        <v>0.6</v>
      </c>
      <c r="L47" s="28">
        <v>2</v>
      </c>
      <c r="M47" s="28">
        <v>8.9999999999999993E-3</v>
      </c>
      <c r="N47" s="28">
        <v>0.14000000000000001</v>
      </c>
      <c r="O47" s="28">
        <v>4.91</v>
      </c>
      <c r="P47" s="28">
        <v>0.03</v>
      </c>
      <c r="Q47" s="28">
        <v>0.05</v>
      </c>
      <c r="R47" s="28">
        <v>0.03</v>
      </c>
      <c r="S47" s="28">
        <v>29.2</v>
      </c>
      <c r="T47" s="28">
        <v>279</v>
      </c>
      <c r="U47" s="28">
        <v>945</v>
      </c>
      <c r="V47" s="28">
        <v>214</v>
      </c>
      <c r="W47" s="28">
        <v>14.2</v>
      </c>
      <c r="X47" s="28">
        <v>10.8</v>
      </c>
      <c r="Y47" s="28">
        <v>135</v>
      </c>
      <c r="Z47" s="28">
        <v>94.4</v>
      </c>
      <c r="AA47" s="28">
        <v>51.9</v>
      </c>
      <c r="AB47" s="28">
        <v>15.1</v>
      </c>
      <c r="AC47" s="28">
        <v>0.2</v>
      </c>
      <c r="AD47" s="28">
        <v>104</v>
      </c>
      <c r="AE47" s="28">
        <v>2.1</v>
      </c>
      <c r="AF47" s="28">
        <v>2.5</v>
      </c>
      <c r="AG47" s="28">
        <v>11.9</v>
      </c>
      <c r="AH47" s="28">
        <v>3.6</v>
      </c>
      <c r="AI47" s="28" t="s">
        <v>274</v>
      </c>
      <c r="AJ47" s="28">
        <v>2.85</v>
      </c>
      <c r="AK47" s="28">
        <v>0.19800000000000001</v>
      </c>
      <c r="AL47" s="28">
        <v>0.14000000000000001</v>
      </c>
      <c r="AM47" s="28">
        <v>0.47</v>
      </c>
      <c r="AN47" s="28">
        <v>0.56999999999999995</v>
      </c>
      <c r="AO47" s="28">
        <v>0.22</v>
      </c>
      <c r="AP47" s="28">
        <v>0.13</v>
      </c>
      <c r="AQ47" s="28">
        <v>26.7</v>
      </c>
      <c r="AR47" s="28">
        <v>13.3</v>
      </c>
      <c r="AS47" s="28">
        <v>160</v>
      </c>
      <c r="AT47" s="28">
        <v>0.33</v>
      </c>
      <c r="AU47" s="28">
        <v>4.2</v>
      </c>
      <c r="AV47" s="28">
        <v>16.8</v>
      </c>
      <c r="AW47" s="28">
        <v>4.0999999999999996</v>
      </c>
      <c r="AX47" s="28">
        <v>1.2</v>
      </c>
      <c r="AY47" s="28">
        <v>0.8</v>
      </c>
      <c r="AZ47" s="28">
        <v>4.7</v>
      </c>
      <c r="BA47" s="28">
        <v>0.7</v>
      </c>
      <c r="BB47" s="28">
        <v>3.6</v>
      </c>
      <c r="BC47" s="28">
        <v>0.7</v>
      </c>
      <c r="BD47" s="28">
        <v>2.2000000000000002</v>
      </c>
      <c r="BE47" s="28">
        <v>0.4</v>
      </c>
      <c r="BF47" s="28">
        <v>2.2999999999999998</v>
      </c>
      <c r="BG47" s="28">
        <v>0.3</v>
      </c>
      <c r="BH47" s="28" t="s">
        <v>274</v>
      </c>
      <c r="BI47" s="28" t="s">
        <v>275</v>
      </c>
      <c r="BJ47" s="28" t="s">
        <v>274</v>
      </c>
      <c r="BK47" s="28" t="s">
        <v>276</v>
      </c>
      <c r="BL47" s="28">
        <v>10.6</v>
      </c>
      <c r="BM47" s="28">
        <v>0.08</v>
      </c>
      <c r="BN47" s="28">
        <v>14.9</v>
      </c>
      <c r="BO47" s="28">
        <v>11.2</v>
      </c>
      <c r="BP47" s="28">
        <v>1.7</v>
      </c>
      <c r="BQ47" s="28">
        <v>40</v>
      </c>
    </row>
    <row r="48" spans="1:69" x14ac:dyDescent="0.3">
      <c r="A48" s="25">
        <f t="shared" si="0"/>
        <v>42</v>
      </c>
      <c r="B48" s="26">
        <v>686972</v>
      </c>
      <c r="C48" s="26">
        <v>846577</v>
      </c>
      <c r="D48" s="26">
        <v>379</v>
      </c>
      <c r="E48" s="26">
        <v>1</v>
      </c>
      <c r="F48" s="27" t="s">
        <v>43</v>
      </c>
      <c r="G48" s="28">
        <v>4.5999999999999999E-2</v>
      </c>
      <c r="H48" s="28" t="s">
        <v>273</v>
      </c>
      <c r="I48" s="28">
        <v>2.3E-2</v>
      </c>
      <c r="J48" s="28">
        <v>5.2</v>
      </c>
      <c r="K48" s="28">
        <v>0.5</v>
      </c>
      <c r="L48" s="28">
        <v>2</v>
      </c>
      <c r="M48" s="28">
        <v>0.01</v>
      </c>
      <c r="N48" s="28">
        <v>0.28999999999999998</v>
      </c>
      <c r="O48" s="28">
        <v>3.82</v>
      </c>
      <c r="P48" s="28">
        <v>0.02</v>
      </c>
      <c r="Q48" s="28">
        <v>0.08</v>
      </c>
      <c r="R48" s="28">
        <v>0.05</v>
      </c>
      <c r="S48" s="28">
        <v>21.5</v>
      </c>
      <c r="T48" s="28">
        <v>273</v>
      </c>
      <c r="U48" s="28">
        <v>971</v>
      </c>
      <c r="V48" s="28">
        <v>700</v>
      </c>
      <c r="W48" s="28">
        <v>9.94</v>
      </c>
      <c r="X48" s="28">
        <v>35.200000000000003</v>
      </c>
      <c r="Y48" s="28">
        <v>162</v>
      </c>
      <c r="Z48" s="28">
        <v>71.099999999999994</v>
      </c>
      <c r="AA48" s="28">
        <v>63.6</v>
      </c>
      <c r="AB48" s="28">
        <v>14.5</v>
      </c>
      <c r="AC48" s="28">
        <v>0.2</v>
      </c>
      <c r="AD48" s="28">
        <v>73.900000000000006</v>
      </c>
      <c r="AE48" s="28">
        <v>2.2000000000000002</v>
      </c>
      <c r="AF48" s="28">
        <v>3.6</v>
      </c>
      <c r="AG48" s="28">
        <v>11.1</v>
      </c>
      <c r="AH48" s="28">
        <v>2.8</v>
      </c>
      <c r="AI48" s="28">
        <v>0.1</v>
      </c>
      <c r="AJ48" s="28">
        <v>2.2799999999999998</v>
      </c>
      <c r="AK48" s="28">
        <v>5.3999999999999999E-2</v>
      </c>
      <c r="AL48" s="28">
        <v>0.1</v>
      </c>
      <c r="AM48" s="28">
        <v>0.48</v>
      </c>
      <c r="AN48" s="28">
        <v>0.3</v>
      </c>
      <c r="AO48" s="28">
        <v>0.45</v>
      </c>
      <c r="AP48" s="28">
        <v>0.13</v>
      </c>
      <c r="AQ48" s="28">
        <v>61.7</v>
      </c>
      <c r="AR48" s="28">
        <v>15.7</v>
      </c>
      <c r="AS48" s="28">
        <v>192</v>
      </c>
      <c r="AT48" s="28">
        <v>0.05</v>
      </c>
      <c r="AU48" s="28">
        <v>4.8</v>
      </c>
      <c r="AV48" s="28">
        <v>19.3</v>
      </c>
      <c r="AW48" s="28">
        <v>5.0999999999999996</v>
      </c>
      <c r="AX48" s="28">
        <v>0.3</v>
      </c>
      <c r="AY48" s="28">
        <v>0.8</v>
      </c>
      <c r="AZ48" s="28">
        <v>4.9000000000000004</v>
      </c>
      <c r="BA48" s="28">
        <v>0.7</v>
      </c>
      <c r="BB48" s="28">
        <v>4</v>
      </c>
      <c r="BC48" s="28">
        <v>0.7</v>
      </c>
      <c r="BD48" s="28">
        <v>2.2000000000000002</v>
      </c>
      <c r="BE48" s="28">
        <v>0.4</v>
      </c>
      <c r="BF48" s="28">
        <v>2.4</v>
      </c>
      <c r="BG48" s="28">
        <v>0.4</v>
      </c>
      <c r="BH48" s="28">
        <v>1.4</v>
      </c>
      <c r="BI48" s="28" t="s">
        <v>275</v>
      </c>
      <c r="BJ48" s="28">
        <v>0.1</v>
      </c>
      <c r="BK48" s="28" t="s">
        <v>276</v>
      </c>
      <c r="BL48" s="28">
        <v>5.9</v>
      </c>
      <c r="BM48" s="28">
        <v>0.14000000000000001</v>
      </c>
      <c r="BN48" s="28">
        <v>14.7</v>
      </c>
      <c r="BO48" s="28">
        <v>6.1</v>
      </c>
      <c r="BP48" s="28">
        <v>1</v>
      </c>
      <c r="BQ48" s="28">
        <v>60</v>
      </c>
    </row>
    <row r="49" spans="1:69" x14ac:dyDescent="0.3">
      <c r="A49" s="25">
        <f t="shared" si="0"/>
        <v>43</v>
      </c>
      <c r="B49" s="26">
        <v>686972</v>
      </c>
      <c r="C49" s="26">
        <v>846577</v>
      </c>
      <c r="D49" s="26">
        <v>379</v>
      </c>
      <c r="E49" s="26">
        <v>1</v>
      </c>
      <c r="F49" s="27" t="s">
        <v>44</v>
      </c>
      <c r="G49" s="28">
        <v>3.9E-2</v>
      </c>
      <c r="H49" s="28" t="s">
        <v>273</v>
      </c>
      <c r="I49" s="28">
        <v>0.02</v>
      </c>
      <c r="J49" s="28">
        <v>10.1</v>
      </c>
      <c r="K49" s="28">
        <v>0.6</v>
      </c>
      <c r="L49" s="28">
        <v>2</v>
      </c>
      <c r="M49" s="28">
        <v>1.0999999999999999E-2</v>
      </c>
      <c r="N49" s="28">
        <v>0.55000000000000004</v>
      </c>
      <c r="O49" s="28">
        <v>4.03</v>
      </c>
      <c r="P49" s="28">
        <v>0.02</v>
      </c>
      <c r="Q49" s="28">
        <v>0.06</v>
      </c>
      <c r="R49" s="28">
        <v>0.02</v>
      </c>
      <c r="S49" s="28">
        <v>26.3</v>
      </c>
      <c r="T49" s="28">
        <v>159</v>
      </c>
      <c r="U49" s="28">
        <v>1810</v>
      </c>
      <c r="V49" s="28">
        <v>1240</v>
      </c>
      <c r="W49" s="28">
        <v>10.8</v>
      </c>
      <c r="X49" s="28">
        <v>82</v>
      </c>
      <c r="Y49" s="28">
        <v>266</v>
      </c>
      <c r="Z49" s="28">
        <v>99</v>
      </c>
      <c r="AA49" s="28">
        <v>86.1</v>
      </c>
      <c r="AB49" s="28">
        <v>13.1</v>
      </c>
      <c r="AC49" s="28">
        <v>0.2</v>
      </c>
      <c r="AD49" s="28">
        <v>96.1</v>
      </c>
      <c r="AE49" s="28">
        <v>1.9</v>
      </c>
      <c r="AF49" s="28">
        <v>2.6</v>
      </c>
      <c r="AG49" s="28">
        <v>13.9</v>
      </c>
      <c r="AH49" s="28">
        <v>3</v>
      </c>
      <c r="AI49" s="28" t="s">
        <v>274</v>
      </c>
      <c r="AJ49" s="28">
        <v>1.62</v>
      </c>
      <c r="AK49" s="28">
        <v>4.7E-2</v>
      </c>
      <c r="AL49" s="28">
        <v>0.1</v>
      </c>
      <c r="AM49" s="28">
        <v>0.45</v>
      </c>
      <c r="AN49" s="28">
        <v>0.49</v>
      </c>
      <c r="AO49" s="28">
        <v>0.12</v>
      </c>
      <c r="AP49" s="28">
        <v>0.13</v>
      </c>
      <c r="AQ49" s="28">
        <v>92.2</v>
      </c>
      <c r="AR49" s="28">
        <v>17.7</v>
      </c>
      <c r="AS49" s="28">
        <v>136</v>
      </c>
      <c r="AT49" s="28">
        <v>0.21</v>
      </c>
      <c r="AU49" s="28">
        <v>5.7</v>
      </c>
      <c r="AV49" s="28">
        <v>22</v>
      </c>
      <c r="AW49" s="28">
        <v>5.8</v>
      </c>
      <c r="AX49" s="28" t="s">
        <v>274</v>
      </c>
      <c r="AY49" s="28">
        <v>1.2</v>
      </c>
      <c r="AZ49" s="28">
        <v>5.6</v>
      </c>
      <c r="BA49" s="28">
        <v>1</v>
      </c>
      <c r="BB49" s="28">
        <v>5.4</v>
      </c>
      <c r="BC49" s="28">
        <v>1.1000000000000001</v>
      </c>
      <c r="BD49" s="28">
        <v>3.2</v>
      </c>
      <c r="BE49" s="28">
        <v>0.5</v>
      </c>
      <c r="BF49" s="28">
        <v>3.6</v>
      </c>
      <c r="BG49" s="28">
        <v>0.5</v>
      </c>
      <c r="BH49" s="28" t="s">
        <v>274</v>
      </c>
      <c r="BI49" s="28" t="s">
        <v>275</v>
      </c>
      <c r="BJ49" s="28" t="s">
        <v>274</v>
      </c>
      <c r="BK49" s="28" t="s">
        <v>276</v>
      </c>
      <c r="BL49" s="28">
        <v>11.4</v>
      </c>
      <c r="BM49" s="28">
        <v>0.22</v>
      </c>
      <c r="BN49" s="28">
        <v>9</v>
      </c>
      <c r="BO49" s="28">
        <v>6.6</v>
      </c>
      <c r="BP49" s="28">
        <v>1.3</v>
      </c>
      <c r="BQ49" s="28">
        <v>100</v>
      </c>
    </row>
    <row r="50" spans="1:69" x14ac:dyDescent="0.3">
      <c r="A50" s="25">
        <f t="shared" si="0"/>
        <v>44</v>
      </c>
      <c r="B50" s="26">
        <v>686972</v>
      </c>
      <c r="C50" s="26">
        <v>846576</v>
      </c>
      <c r="D50" s="26">
        <v>379</v>
      </c>
      <c r="E50" s="26">
        <v>1</v>
      </c>
      <c r="F50" s="27" t="s">
        <v>45</v>
      </c>
      <c r="G50" s="28">
        <v>3.1E-2</v>
      </c>
      <c r="H50" s="28" t="s">
        <v>273</v>
      </c>
      <c r="I50" s="28">
        <v>1.2999999999999999E-2</v>
      </c>
      <c r="J50" s="28">
        <v>5.0999999999999996</v>
      </c>
      <c r="K50" s="28">
        <v>0.4</v>
      </c>
      <c r="L50" s="28">
        <v>2</v>
      </c>
      <c r="M50" s="28">
        <v>0.01</v>
      </c>
      <c r="N50" s="28">
        <v>0.62</v>
      </c>
      <c r="O50" s="28">
        <v>3.26</v>
      </c>
      <c r="P50" s="28">
        <v>0.01</v>
      </c>
      <c r="Q50" s="28">
        <v>0.04</v>
      </c>
      <c r="R50" s="28">
        <v>0.04</v>
      </c>
      <c r="S50" s="28">
        <v>19.8</v>
      </c>
      <c r="T50" s="28">
        <v>148</v>
      </c>
      <c r="U50" s="28">
        <v>1350</v>
      </c>
      <c r="V50" s="28">
        <v>582</v>
      </c>
      <c r="W50" s="28">
        <v>9.23</v>
      </c>
      <c r="X50" s="28">
        <v>42.8</v>
      </c>
      <c r="Y50" s="28">
        <v>202</v>
      </c>
      <c r="Z50" s="28">
        <v>67.8</v>
      </c>
      <c r="AA50" s="28">
        <v>60.7</v>
      </c>
      <c r="AB50" s="28">
        <v>10.9</v>
      </c>
      <c r="AC50" s="28">
        <v>0.2</v>
      </c>
      <c r="AD50" s="28">
        <v>67.3</v>
      </c>
      <c r="AE50" s="28">
        <v>1.3</v>
      </c>
      <c r="AF50" s="28">
        <v>2.1</v>
      </c>
      <c r="AG50" s="28">
        <v>9.27</v>
      </c>
      <c r="AH50" s="28">
        <v>2.5</v>
      </c>
      <c r="AI50" s="28" t="s">
        <v>274</v>
      </c>
      <c r="AJ50" s="28">
        <v>1.05</v>
      </c>
      <c r="AK50" s="28">
        <v>4.7E-2</v>
      </c>
      <c r="AL50" s="28">
        <v>0.08</v>
      </c>
      <c r="AM50" s="28">
        <v>0.28000000000000003</v>
      </c>
      <c r="AN50" s="28">
        <v>0.27</v>
      </c>
      <c r="AO50" s="28">
        <v>0.1</v>
      </c>
      <c r="AP50" s="28">
        <v>0.11</v>
      </c>
      <c r="AQ50" s="28">
        <v>57.6</v>
      </c>
      <c r="AR50" s="28">
        <v>11.9</v>
      </c>
      <c r="AS50" s="28">
        <v>64.400000000000006</v>
      </c>
      <c r="AT50" s="28">
        <v>0.1</v>
      </c>
      <c r="AU50" s="28">
        <v>4</v>
      </c>
      <c r="AV50" s="28">
        <v>16.2</v>
      </c>
      <c r="AW50" s="28">
        <v>5</v>
      </c>
      <c r="AX50" s="28">
        <v>0.4</v>
      </c>
      <c r="AY50" s="28">
        <v>0.8</v>
      </c>
      <c r="AZ50" s="28">
        <v>4</v>
      </c>
      <c r="BA50" s="28">
        <v>0.7</v>
      </c>
      <c r="BB50" s="28">
        <v>3.7</v>
      </c>
      <c r="BC50" s="28">
        <v>0.7</v>
      </c>
      <c r="BD50" s="28">
        <v>2</v>
      </c>
      <c r="BE50" s="28">
        <v>0.3</v>
      </c>
      <c r="BF50" s="28">
        <v>2.4</v>
      </c>
      <c r="BG50" s="28">
        <v>0.3</v>
      </c>
      <c r="BH50" s="28" t="s">
        <v>274</v>
      </c>
      <c r="BI50" s="28" t="s">
        <v>275</v>
      </c>
      <c r="BJ50" s="28" t="s">
        <v>274</v>
      </c>
      <c r="BK50" s="28" t="s">
        <v>276</v>
      </c>
      <c r="BL50" s="28">
        <v>7.8</v>
      </c>
      <c r="BM50" s="28">
        <v>0.12</v>
      </c>
      <c r="BN50" s="28">
        <v>7.1</v>
      </c>
      <c r="BO50" s="28">
        <v>4.8</v>
      </c>
      <c r="BP50" s="28">
        <v>0.9</v>
      </c>
      <c r="BQ50" s="28">
        <v>60</v>
      </c>
    </row>
    <row r="51" spans="1:69" x14ac:dyDescent="0.3">
      <c r="A51" s="25">
        <f t="shared" si="0"/>
        <v>45</v>
      </c>
      <c r="B51" s="26">
        <v>686973</v>
      </c>
      <c r="C51" s="26">
        <v>846577</v>
      </c>
      <c r="D51" s="26">
        <v>379</v>
      </c>
      <c r="E51" s="26">
        <v>1</v>
      </c>
      <c r="F51" s="27" t="s">
        <v>46</v>
      </c>
      <c r="G51" s="28">
        <v>2.3E-2</v>
      </c>
      <c r="H51" s="28" t="s">
        <v>273</v>
      </c>
      <c r="I51" s="28">
        <v>8.9999999999999993E-3</v>
      </c>
      <c r="J51" s="28">
        <v>2.8</v>
      </c>
      <c r="K51" s="28">
        <v>0.3</v>
      </c>
      <c r="L51" s="28">
        <v>2</v>
      </c>
      <c r="M51" s="28">
        <v>8.9999999999999993E-3</v>
      </c>
      <c r="N51" s="28">
        <v>1.07</v>
      </c>
      <c r="O51" s="28">
        <v>1.73</v>
      </c>
      <c r="P51" s="28" t="s">
        <v>277</v>
      </c>
      <c r="Q51" s="28">
        <v>0.02</v>
      </c>
      <c r="R51" s="28">
        <v>0.02</v>
      </c>
      <c r="S51" s="28">
        <v>10.7</v>
      </c>
      <c r="T51" s="28">
        <v>49</v>
      </c>
      <c r="U51" s="28">
        <v>1000</v>
      </c>
      <c r="V51" s="28">
        <v>325</v>
      </c>
      <c r="W51" s="28">
        <v>4.95</v>
      </c>
      <c r="X51" s="28">
        <v>32.1</v>
      </c>
      <c r="Y51" s="28">
        <v>177</v>
      </c>
      <c r="Z51" s="28">
        <v>35.1</v>
      </c>
      <c r="AA51" s="28">
        <v>43.4</v>
      </c>
      <c r="AB51" s="28">
        <v>5.22</v>
      </c>
      <c r="AC51" s="28">
        <v>0.2</v>
      </c>
      <c r="AD51" s="28">
        <v>57.1</v>
      </c>
      <c r="AE51" s="28">
        <v>0.9</v>
      </c>
      <c r="AF51" s="28">
        <v>1.7</v>
      </c>
      <c r="AG51" s="28">
        <v>5.53</v>
      </c>
      <c r="AH51" s="28">
        <v>1.4</v>
      </c>
      <c r="AI51" s="28" t="s">
        <v>274</v>
      </c>
      <c r="AJ51" s="28">
        <v>0.85</v>
      </c>
      <c r="AK51" s="28">
        <v>1.7000000000000001E-2</v>
      </c>
      <c r="AL51" s="28">
        <v>0.04</v>
      </c>
      <c r="AM51" s="28">
        <v>0.23</v>
      </c>
      <c r="AN51" s="28">
        <v>0.35</v>
      </c>
      <c r="AO51" s="28">
        <v>7.0000000000000007E-2</v>
      </c>
      <c r="AP51" s="28">
        <v>0.05</v>
      </c>
      <c r="AQ51" s="28">
        <v>27.2</v>
      </c>
      <c r="AR51" s="28">
        <v>7.3</v>
      </c>
      <c r="AS51" s="28">
        <v>33.299999999999997</v>
      </c>
      <c r="AT51" s="28">
        <v>0.06</v>
      </c>
      <c r="AU51" s="28">
        <v>2.2999999999999998</v>
      </c>
      <c r="AV51" s="28">
        <v>8.68</v>
      </c>
      <c r="AW51" s="28">
        <v>2.8</v>
      </c>
      <c r="AX51" s="28" t="s">
        <v>274</v>
      </c>
      <c r="AY51" s="28">
        <v>0.4</v>
      </c>
      <c r="AZ51" s="28">
        <v>2.2000000000000002</v>
      </c>
      <c r="BA51" s="28">
        <v>0.4</v>
      </c>
      <c r="BB51" s="28">
        <v>2.1</v>
      </c>
      <c r="BC51" s="28">
        <v>0.4</v>
      </c>
      <c r="BD51" s="28">
        <v>1.3</v>
      </c>
      <c r="BE51" s="28">
        <v>0.2</v>
      </c>
      <c r="BF51" s="28">
        <v>1.3</v>
      </c>
      <c r="BG51" s="28">
        <v>0.2</v>
      </c>
      <c r="BH51" s="28">
        <v>0.1</v>
      </c>
      <c r="BI51" s="28" t="s">
        <v>275</v>
      </c>
      <c r="BJ51" s="28" t="s">
        <v>274</v>
      </c>
      <c r="BK51" s="28" t="s">
        <v>276</v>
      </c>
      <c r="BL51" s="28">
        <v>67</v>
      </c>
      <c r="BM51" s="28">
        <v>0.06</v>
      </c>
      <c r="BN51" s="28">
        <v>2.7</v>
      </c>
      <c r="BO51" s="28">
        <v>2.2000000000000002</v>
      </c>
      <c r="BP51" s="28">
        <v>0.4</v>
      </c>
      <c r="BQ51" s="28">
        <v>30</v>
      </c>
    </row>
    <row r="52" spans="1:69" x14ac:dyDescent="0.3">
      <c r="A52" s="25">
        <f t="shared" si="0"/>
        <v>46</v>
      </c>
      <c r="B52" s="26">
        <v>686973</v>
      </c>
      <c r="C52" s="26">
        <v>846578</v>
      </c>
      <c r="D52" s="26">
        <v>379</v>
      </c>
      <c r="E52" s="26">
        <v>1</v>
      </c>
      <c r="F52" s="27" t="s">
        <v>47</v>
      </c>
      <c r="G52" s="28">
        <v>4.4999999999999998E-2</v>
      </c>
      <c r="H52" s="28" t="s">
        <v>273</v>
      </c>
      <c r="I52" s="28">
        <v>3.3000000000000002E-2</v>
      </c>
      <c r="J52" s="28">
        <v>7.7</v>
      </c>
      <c r="K52" s="28">
        <v>0.8</v>
      </c>
      <c r="L52" s="28">
        <v>2</v>
      </c>
      <c r="M52" s="28">
        <v>0.01</v>
      </c>
      <c r="N52" s="28">
        <v>0.48</v>
      </c>
      <c r="O52" s="28">
        <v>3.97</v>
      </c>
      <c r="P52" s="28">
        <v>0.02</v>
      </c>
      <c r="Q52" s="28">
        <v>0.04</v>
      </c>
      <c r="R52" s="28">
        <v>0.04</v>
      </c>
      <c r="S52" s="28">
        <v>25.1</v>
      </c>
      <c r="T52" s="28">
        <v>187</v>
      </c>
      <c r="U52" s="28">
        <v>1440</v>
      </c>
      <c r="V52" s="28">
        <v>904</v>
      </c>
      <c r="W52" s="28">
        <v>14.4</v>
      </c>
      <c r="X52" s="28">
        <v>69.7</v>
      </c>
      <c r="Y52" s="28">
        <v>281</v>
      </c>
      <c r="Z52" s="28">
        <v>86.5</v>
      </c>
      <c r="AA52" s="28">
        <v>106</v>
      </c>
      <c r="AB52" s="28">
        <v>12.1</v>
      </c>
      <c r="AC52" s="28">
        <v>0.2</v>
      </c>
      <c r="AD52" s="28">
        <v>189</v>
      </c>
      <c r="AE52" s="28">
        <v>2.2999999999999998</v>
      </c>
      <c r="AF52" s="28">
        <v>3.5</v>
      </c>
      <c r="AG52" s="28">
        <v>17.2</v>
      </c>
      <c r="AH52" s="28">
        <v>4</v>
      </c>
      <c r="AI52" s="28">
        <v>0.1</v>
      </c>
      <c r="AJ52" s="28">
        <v>2.34</v>
      </c>
      <c r="AK52" s="28">
        <v>0.11700000000000001</v>
      </c>
      <c r="AL52" s="28">
        <v>0.09</v>
      </c>
      <c r="AM52" s="28">
        <v>0.52</v>
      </c>
      <c r="AN52" s="28">
        <v>0.79</v>
      </c>
      <c r="AO52" s="28">
        <v>0.22</v>
      </c>
      <c r="AP52" s="28">
        <v>0.14000000000000001</v>
      </c>
      <c r="AQ52" s="28">
        <v>67.7</v>
      </c>
      <c r="AR52" s="28">
        <v>18.3</v>
      </c>
      <c r="AS52" s="28">
        <v>109</v>
      </c>
      <c r="AT52" s="28">
        <v>0.09</v>
      </c>
      <c r="AU52" s="28">
        <v>6.2</v>
      </c>
      <c r="AV52" s="28">
        <v>24.9</v>
      </c>
      <c r="AW52" s="28">
        <v>6.8</v>
      </c>
      <c r="AX52" s="28">
        <v>0.8</v>
      </c>
      <c r="AY52" s="28">
        <v>1.2</v>
      </c>
      <c r="AZ52" s="28">
        <v>6.5</v>
      </c>
      <c r="BA52" s="28">
        <v>1.2</v>
      </c>
      <c r="BB52" s="28">
        <v>6.7</v>
      </c>
      <c r="BC52" s="28">
        <v>1.2</v>
      </c>
      <c r="BD52" s="28">
        <v>3.7</v>
      </c>
      <c r="BE52" s="28">
        <v>0.6</v>
      </c>
      <c r="BF52" s="28">
        <v>3.8</v>
      </c>
      <c r="BG52" s="28">
        <v>0.5</v>
      </c>
      <c r="BH52" s="28">
        <v>0.1</v>
      </c>
      <c r="BI52" s="28" t="s">
        <v>275</v>
      </c>
      <c r="BJ52" s="28" t="s">
        <v>274</v>
      </c>
      <c r="BK52" s="28" t="s">
        <v>276</v>
      </c>
      <c r="BL52" s="28">
        <v>28.3</v>
      </c>
      <c r="BM52" s="28">
        <v>0.13</v>
      </c>
      <c r="BN52" s="28">
        <v>12.4</v>
      </c>
      <c r="BO52" s="28">
        <v>9.6</v>
      </c>
      <c r="BP52" s="28">
        <v>1.6</v>
      </c>
      <c r="BQ52" s="28">
        <v>60</v>
      </c>
    </row>
    <row r="53" spans="1:69" ht="15.75" customHeight="1" x14ac:dyDescent="0.3">
      <c r="A53" s="25">
        <f t="shared" si="0"/>
        <v>47</v>
      </c>
      <c r="B53" s="26">
        <v>686973</v>
      </c>
      <c r="C53" s="26">
        <v>846576</v>
      </c>
      <c r="D53" s="26">
        <v>379</v>
      </c>
      <c r="E53" s="26">
        <v>1</v>
      </c>
      <c r="F53" s="27" t="s">
        <v>49</v>
      </c>
      <c r="G53" s="28">
        <v>4.1000000000000002E-2</v>
      </c>
      <c r="H53" s="28" t="s">
        <v>273</v>
      </c>
      <c r="I53" s="28">
        <v>2.8000000000000001E-2</v>
      </c>
      <c r="J53" s="28">
        <v>20.3</v>
      </c>
      <c r="K53" s="28">
        <v>0.7</v>
      </c>
      <c r="L53" s="28">
        <v>2</v>
      </c>
      <c r="M53" s="28">
        <v>0.01</v>
      </c>
      <c r="N53" s="28">
        <v>0.38</v>
      </c>
      <c r="O53" s="28">
        <v>4.26</v>
      </c>
      <c r="P53" s="28">
        <v>0.03</v>
      </c>
      <c r="Q53" s="28">
        <v>0.05</v>
      </c>
      <c r="R53" s="28">
        <v>0.06</v>
      </c>
      <c r="S53" s="28">
        <v>27</v>
      </c>
      <c r="T53" s="28">
        <v>191</v>
      </c>
      <c r="U53" s="28">
        <v>1600</v>
      </c>
      <c r="V53" s="28">
        <v>2260</v>
      </c>
      <c r="W53" s="28">
        <v>13</v>
      </c>
      <c r="X53" s="28">
        <v>152</v>
      </c>
      <c r="Y53" s="28">
        <v>338</v>
      </c>
      <c r="Z53" s="28">
        <v>82.3</v>
      </c>
      <c r="AA53" s="28">
        <v>124</v>
      </c>
      <c r="AB53" s="28">
        <v>12.1</v>
      </c>
      <c r="AC53" s="28">
        <v>0.2</v>
      </c>
      <c r="AD53" s="28">
        <v>125</v>
      </c>
      <c r="AE53" s="28">
        <v>2.4</v>
      </c>
      <c r="AF53" s="28">
        <v>4.0999999999999996</v>
      </c>
      <c r="AG53" s="28">
        <v>14.2</v>
      </c>
      <c r="AH53" s="28">
        <v>4.3</v>
      </c>
      <c r="AI53" s="28">
        <v>0.1</v>
      </c>
      <c r="AJ53" s="28">
        <v>2.0499999999999998</v>
      </c>
      <c r="AK53" s="28">
        <v>0.11799999999999999</v>
      </c>
      <c r="AL53" s="28">
        <v>0.09</v>
      </c>
      <c r="AM53" s="28">
        <v>0.48</v>
      </c>
      <c r="AN53" s="28">
        <v>0.66</v>
      </c>
      <c r="AO53" s="28">
        <v>0.16</v>
      </c>
      <c r="AP53" s="28">
        <v>0.16</v>
      </c>
      <c r="AQ53" s="28">
        <v>146</v>
      </c>
      <c r="AR53" s="28">
        <v>16</v>
      </c>
      <c r="AS53" s="28">
        <v>136</v>
      </c>
      <c r="AT53" s="28">
        <v>0.11</v>
      </c>
      <c r="AU53" s="28">
        <v>5.0999999999999996</v>
      </c>
      <c r="AV53" s="28">
        <v>20.2</v>
      </c>
      <c r="AW53" s="28">
        <v>5.8</v>
      </c>
      <c r="AX53" s="28">
        <v>0.8</v>
      </c>
      <c r="AY53" s="28">
        <v>1.1000000000000001</v>
      </c>
      <c r="AZ53" s="28">
        <v>5.6</v>
      </c>
      <c r="BA53" s="28">
        <v>1</v>
      </c>
      <c r="BB53" s="28">
        <v>5.4</v>
      </c>
      <c r="BC53" s="28">
        <v>1.1000000000000001</v>
      </c>
      <c r="BD53" s="28">
        <v>3</v>
      </c>
      <c r="BE53" s="28">
        <v>0.5</v>
      </c>
      <c r="BF53" s="28">
        <v>3.1</v>
      </c>
      <c r="BG53" s="28">
        <v>0.5</v>
      </c>
      <c r="BH53" s="28" t="s">
        <v>274</v>
      </c>
      <c r="BI53" s="28" t="s">
        <v>275</v>
      </c>
      <c r="BJ53" s="28">
        <v>0.5</v>
      </c>
      <c r="BK53" s="28" t="s">
        <v>276</v>
      </c>
      <c r="BL53" s="28">
        <v>15.3</v>
      </c>
      <c r="BM53" s="28">
        <v>0.39</v>
      </c>
      <c r="BN53" s="28">
        <v>12.5</v>
      </c>
      <c r="BO53" s="28">
        <v>8.9</v>
      </c>
      <c r="BP53" s="28">
        <v>1.6</v>
      </c>
      <c r="BQ53" s="28">
        <v>60</v>
      </c>
    </row>
    <row r="54" spans="1:69" x14ac:dyDescent="0.3">
      <c r="A54" s="25">
        <f t="shared" si="0"/>
        <v>48</v>
      </c>
      <c r="B54" s="26">
        <v>686974</v>
      </c>
      <c r="C54" s="26">
        <v>846577</v>
      </c>
      <c r="D54" s="26">
        <v>379</v>
      </c>
      <c r="E54" s="26">
        <v>1</v>
      </c>
      <c r="F54" s="27" t="s">
        <v>48</v>
      </c>
      <c r="G54" s="28">
        <v>0.04</v>
      </c>
      <c r="H54" s="28" t="s">
        <v>273</v>
      </c>
      <c r="I54" s="28">
        <v>1.7000000000000001E-2</v>
      </c>
      <c r="J54" s="28">
        <v>2.4</v>
      </c>
      <c r="K54" s="28">
        <v>0.3</v>
      </c>
      <c r="L54" s="28">
        <v>2</v>
      </c>
      <c r="M54" s="28">
        <v>8.9999999999999993E-3</v>
      </c>
      <c r="N54" s="28">
        <v>0.4</v>
      </c>
      <c r="O54" s="28">
        <v>2.56</v>
      </c>
      <c r="P54" s="28">
        <v>0.02</v>
      </c>
      <c r="Q54" s="28">
        <v>0.04</v>
      </c>
      <c r="R54" s="28">
        <v>0.05</v>
      </c>
      <c r="S54" s="28">
        <v>11.3</v>
      </c>
      <c r="T54" s="28">
        <v>82</v>
      </c>
      <c r="U54" s="28">
        <v>560</v>
      </c>
      <c r="V54" s="28">
        <v>263</v>
      </c>
      <c r="W54" s="28">
        <v>5.37</v>
      </c>
      <c r="X54" s="28">
        <v>13.8</v>
      </c>
      <c r="Y54" s="28">
        <v>98.6</v>
      </c>
      <c r="Z54" s="28">
        <v>32.6</v>
      </c>
      <c r="AA54" s="28">
        <v>38.5</v>
      </c>
      <c r="AB54" s="28">
        <v>7.21</v>
      </c>
      <c r="AC54" s="28">
        <v>0.2</v>
      </c>
      <c r="AD54" s="28">
        <v>56.7</v>
      </c>
      <c r="AE54" s="28">
        <v>2.2999999999999998</v>
      </c>
      <c r="AF54" s="28">
        <v>4.4000000000000004</v>
      </c>
      <c r="AG54" s="28">
        <v>6.8</v>
      </c>
      <c r="AH54" s="28">
        <v>2.2000000000000002</v>
      </c>
      <c r="AI54" s="28">
        <v>0.4</v>
      </c>
      <c r="AJ54" s="28">
        <v>1.49</v>
      </c>
      <c r="AK54" s="28">
        <v>4.3999999999999997E-2</v>
      </c>
      <c r="AL54" s="28">
        <v>0.05</v>
      </c>
      <c r="AM54" s="28">
        <v>0.41</v>
      </c>
      <c r="AN54" s="28">
        <v>0.41</v>
      </c>
      <c r="AO54" s="28">
        <v>0.05</v>
      </c>
      <c r="AP54" s="28">
        <v>0.15</v>
      </c>
      <c r="AQ54" s="28">
        <v>30.7</v>
      </c>
      <c r="AR54" s="28">
        <v>11</v>
      </c>
      <c r="AS54" s="28">
        <v>63.3</v>
      </c>
      <c r="AT54" s="28">
        <v>0.02</v>
      </c>
      <c r="AU54" s="28">
        <v>3.2</v>
      </c>
      <c r="AV54" s="28">
        <v>13</v>
      </c>
      <c r="AW54" s="28">
        <v>2.6</v>
      </c>
      <c r="AX54" s="28">
        <v>0.2</v>
      </c>
      <c r="AY54" s="28">
        <v>0.5</v>
      </c>
      <c r="AZ54" s="28">
        <v>2.8</v>
      </c>
      <c r="BA54" s="28">
        <v>0.4</v>
      </c>
      <c r="BB54" s="28">
        <v>2.2999999999999998</v>
      </c>
      <c r="BC54" s="28">
        <v>0.4</v>
      </c>
      <c r="BD54" s="28">
        <v>1.4</v>
      </c>
      <c r="BE54" s="28">
        <v>0.2</v>
      </c>
      <c r="BF54" s="28">
        <v>1.3</v>
      </c>
      <c r="BG54" s="28">
        <v>0.2</v>
      </c>
      <c r="BH54" s="28" t="s">
        <v>274</v>
      </c>
      <c r="BI54" s="28" t="s">
        <v>275</v>
      </c>
      <c r="BJ54" s="28" t="s">
        <v>274</v>
      </c>
      <c r="BK54" s="28" t="s">
        <v>276</v>
      </c>
      <c r="BL54" s="28">
        <v>40.299999999999997</v>
      </c>
      <c r="BM54" s="28">
        <v>0.05</v>
      </c>
      <c r="BN54" s="28">
        <v>6.9</v>
      </c>
      <c r="BO54" s="28">
        <v>6.2</v>
      </c>
      <c r="BP54" s="28">
        <v>0.7</v>
      </c>
      <c r="BQ54" s="28">
        <v>40</v>
      </c>
    </row>
    <row r="55" spans="1:69" x14ac:dyDescent="0.3">
      <c r="A55" s="25">
        <f t="shared" si="0"/>
        <v>49</v>
      </c>
      <c r="B55" s="26">
        <v>686974</v>
      </c>
      <c r="C55" s="26">
        <v>846576</v>
      </c>
      <c r="D55" s="26">
        <v>379</v>
      </c>
      <c r="E55" s="26">
        <v>1</v>
      </c>
      <c r="F55" s="27" t="s">
        <v>50</v>
      </c>
      <c r="G55" s="28">
        <v>4.7E-2</v>
      </c>
      <c r="H55" s="28" t="s">
        <v>273</v>
      </c>
      <c r="I55" s="28">
        <v>1.4E-2</v>
      </c>
      <c r="J55" s="28">
        <v>2.2000000000000002</v>
      </c>
      <c r="K55" s="28">
        <v>0.4</v>
      </c>
      <c r="L55" s="28">
        <v>2</v>
      </c>
      <c r="M55" s="28">
        <v>1.0999999999999999E-2</v>
      </c>
      <c r="N55" s="28">
        <v>0.53</v>
      </c>
      <c r="O55" s="28">
        <v>2.65</v>
      </c>
      <c r="P55" s="28">
        <v>0.02</v>
      </c>
      <c r="Q55" s="28">
        <v>0.02</v>
      </c>
      <c r="R55" s="28">
        <v>0.05</v>
      </c>
      <c r="S55" s="28">
        <v>13.1</v>
      </c>
      <c r="T55" s="28">
        <v>87</v>
      </c>
      <c r="U55" s="28">
        <v>732</v>
      </c>
      <c r="V55" s="28">
        <v>221</v>
      </c>
      <c r="W55" s="28">
        <v>6.43</v>
      </c>
      <c r="X55" s="28">
        <v>15.6</v>
      </c>
      <c r="Y55" s="28">
        <v>188</v>
      </c>
      <c r="Z55" s="28">
        <v>31.4</v>
      </c>
      <c r="AA55" s="28">
        <v>63.4</v>
      </c>
      <c r="AB55" s="28">
        <v>7.94</v>
      </c>
      <c r="AC55" s="28">
        <v>0.2</v>
      </c>
      <c r="AD55" s="28">
        <v>64.099999999999994</v>
      </c>
      <c r="AE55" s="28">
        <v>1.9</v>
      </c>
      <c r="AF55" s="28">
        <v>3.5</v>
      </c>
      <c r="AG55" s="28">
        <v>8.75</v>
      </c>
      <c r="AH55" s="28">
        <v>2.2999999999999998</v>
      </c>
      <c r="AI55" s="28">
        <v>0.3</v>
      </c>
      <c r="AJ55" s="28">
        <v>1.52</v>
      </c>
      <c r="AK55" s="28">
        <v>3.5999999999999997E-2</v>
      </c>
      <c r="AL55" s="28">
        <v>0.06</v>
      </c>
      <c r="AM55" s="28">
        <v>0.5</v>
      </c>
      <c r="AN55" s="28">
        <v>0.4</v>
      </c>
      <c r="AO55" s="28">
        <v>0.06</v>
      </c>
      <c r="AP55" s="28">
        <v>0.1</v>
      </c>
      <c r="AQ55" s="28">
        <v>26</v>
      </c>
      <c r="AR55" s="28">
        <v>10</v>
      </c>
      <c r="AS55" s="28">
        <v>49</v>
      </c>
      <c r="AT55" s="28">
        <v>7.0000000000000007E-2</v>
      </c>
      <c r="AU55" s="28">
        <v>3.3</v>
      </c>
      <c r="AV55" s="28">
        <v>13.7</v>
      </c>
      <c r="AW55" s="28">
        <v>3.2</v>
      </c>
      <c r="AX55" s="28">
        <v>0.2</v>
      </c>
      <c r="AY55" s="28">
        <v>0.7</v>
      </c>
      <c r="AZ55" s="28">
        <v>3.3</v>
      </c>
      <c r="BA55" s="28">
        <v>0.6</v>
      </c>
      <c r="BB55" s="28">
        <v>3.1</v>
      </c>
      <c r="BC55" s="28">
        <v>0.6</v>
      </c>
      <c r="BD55" s="28">
        <v>1.9</v>
      </c>
      <c r="BE55" s="28">
        <v>0.3</v>
      </c>
      <c r="BF55" s="28">
        <v>2</v>
      </c>
      <c r="BG55" s="28">
        <v>0.3</v>
      </c>
      <c r="BH55" s="28" t="s">
        <v>274</v>
      </c>
      <c r="BI55" s="28" t="s">
        <v>275</v>
      </c>
      <c r="BJ55" s="28" t="s">
        <v>274</v>
      </c>
      <c r="BK55" s="28" t="s">
        <v>276</v>
      </c>
      <c r="BL55" s="28">
        <v>13.3</v>
      </c>
      <c r="BM55" s="28">
        <v>0.05</v>
      </c>
      <c r="BN55" s="28">
        <v>6.1</v>
      </c>
      <c r="BO55" s="28">
        <v>5.8</v>
      </c>
      <c r="BP55" s="28">
        <v>0.9</v>
      </c>
      <c r="BQ55" s="28">
        <v>50</v>
      </c>
    </row>
    <row r="56" spans="1:69" x14ac:dyDescent="0.3">
      <c r="A56" s="25">
        <f t="shared" si="0"/>
        <v>50</v>
      </c>
      <c r="B56" s="26">
        <v>686974</v>
      </c>
      <c r="C56" s="26">
        <v>846575</v>
      </c>
      <c r="D56" s="26">
        <v>379</v>
      </c>
      <c r="E56" s="26">
        <v>1</v>
      </c>
      <c r="F56" s="27" t="s">
        <v>51</v>
      </c>
      <c r="G56" s="28">
        <v>5.1999999999999998E-2</v>
      </c>
      <c r="H56" s="28" t="s">
        <v>273</v>
      </c>
      <c r="I56" s="28">
        <v>2.5999999999999999E-2</v>
      </c>
      <c r="J56" s="28">
        <v>3</v>
      </c>
      <c r="K56" s="28">
        <v>0.5</v>
      </c>
      <c r="L56" s="28">
        <v>2</v>
      </c>
      <c r="M56" s="28">
        <v>0.01</v>
      </c>
      <c r="N56" s="28">
        <v>0.26</v>
      </c>
      <c r="O56" s="28">
        <v>3.72</v>
      </c>
      <c r="P56" s="28">
        <v>0.03</v>
      </c>
      <c r="Q56" s="28">
        <v>0.04</v>
      </c>
      <c r="R56" s="28">
        <v>0.06</v>
      </c>
      <c r="S56" s="28">
        <v>18.8</v>
      </c>
      <c r="T56" s="28">
        <v>164</v>
      </c>
      <c r="U56" s="28">
        <v>782</v>
      </c>
      <c r="V56" s="28">
        <v>375</v>
      </c>
      <c r="W56" s="28">
        <v>9.82</v>
      </c>
      <c r="X56" s="28">
        <v>15.1</v>
      </c>
      <c r="Y56" s="28">
        <v>108</v>
      </c>
      <c r="Z56" s="28">
        <v>46.6</v>
      </c>
      <c r="AA56" s="28">
        <v>57.1</v>
      </c>
      <c r="AB56" s="28">
        <v>10.9</v>
      </c>
      <c r="AC56" s="28">
        <v>0.2</v>
      </c>
      <c r="AD56" s="28">
        <v>43.2</v>
      </c>
      <c r="AE56" s="28">
        <v>3.2</v>
      </c>
      <c r="AF56" s="28">
        <v>4.9000000000000004</v>
      </c>
      <c r="AG56" s="28">
        <v>9.59</v>
      </c>
      <c r="AH56" s="28">
        <v>3</v>
      </c>
      <c r="AI56" s="28">
        <v>0.3</v>
      </c>
      <c r="AJ56" s="28">
        <v>2.0299999999999998</v>
      </c>
      <c r="AK56" s="28">
        <v>0.128</v>
      </c>
      <c r="AL56" s="28">
        <v>0.09</v>
      </c>
      <c r="AM56" s="28">
        <v>0.5</v>
      </c>
      <c r="AN56" s="28">
        <v>0.38</v>
      </c>
      <c r="AO56" s="28">
        <v>0.12</v>
      </c>
      <c r="AP56" s="28">
        <v>0.21</v>
      </c>
      <c r="AQ56" s="28">
        <v>46.6</v>
      </c>
      <c r="AR56" s="28">
        <v>12.8</v>
      </c>
      <c r="AS56" s="28">
        <v>73.3</v>
      </c>
      <c r="AT56" s="28">
        <v>0.15</v>
      </c>
      <c r="AU56" s="28">
        <v>3.8</v>
      </c>
      <c r="AV56" s="28">
        <v>15.4</v>
      </c>
      <c r="AW56" s="28">
        <v>4.2</v>
      </c>
      <c r="AX56" s="28">
        <v>0.6</v>
      </c>
      <c r="AY56" s="28">
        <v>0.7</v>
      </c>
      <c r="AZ56" s="28">
        <v>3.8</v>
      </c>
      <c r="BA56" s="28">
        <v>0.6</v>
      </c>
      <c r="BB56" s="28">
        <v>3.6</v>
      </c>
      <c r="BC56" s="28">
        <v>0.6</v>
      </c>
      <c r="BD56" s="28">
        <v>1.9</v>
      </c>
      <c r="BE56" s="28">
        <v>0.3</v>
      </c>
      <c r="BF56" s="28">
        <v>2</v>
      </c>
      <c r="BG56" s="28">
        <v>0.3</v>
      </c>
      <c r="BH56" s="28">
        <v>2.6</v>
      </c>
      <c r="BI56" s="28">
        <v>0.7</v>
      </c>
      <c r="BJ56" s="28" t="s">
        <v>274</v>
      </c>
      <c r="BK56" s="28" t="s">
        <v>276</v>
      </c>
      <c r="BL56" s="28">
        <v>5</v>
      </c>
      <c r="BM56" s="28">
        <v>0.08</v>
      </c>
      <c r="BN56" s="28">
        <v>10.4</v>
      </c>
      <c r="BO56" s="28">
        <v>11.4</v>
      </c>
      <c r="BP56" s="28">
        <v>1.2</v>
      </c>
      <c r="BQ56" s="28">
        <v>60</v>
      </c>
    </row>
    <row r="57" spans="1:69" x14ac:dyDescent="0.3">
      <c r="A57" s="25">
        <f t="shared" si="0"/>
        <v>51</v>
      </c>
      <c r="B57" s="26">
        <v>686974</v>
      </c>
      <c r="C57" s="26">
        <v>846575</v>
      </c>
      <c r="D57" s="26">
        <v>379</v>
      </c>
      <c r="E57" s="26">
        <v>1</v>
      </c>
      <c r="F57" s="27" t="s">
        <v>52</v>
      </c>
      <c r="G57" s="28">
        <v>4.2999999999999997E-2</v>
      </c>
      <c r="H57" s="28" t="s">
        <v>273</v>
      </c>
      <c r="I57" s="28">
        <v>2.8000000000000001E-2</v>
      </c>
      <c r="J57" s="28">
        <v>3</v>
      </c>
      <c r="K57" s="28">
        <v>0.5</v>
      </c>
      <c r="L57" s="28">
        <v>4</v>
      </c>
      <c r="M57" s="28">
        <v>1.0999999999999999E-2</v>
      </c>
      <c r="N57" s="28">
        <v>0.19</v>
      </c>
      <c r="O57" s="28">
        <v>3.98</v>
      </c>
      <c r="P57" s="28">
        <v>0.03</v>
      </c>
      <c r="Q57" s="28">
        <v>0.04</v>
      </c>
      <c r="R57" s="28">
        <v>0.09</v>
      </c>
      <c r="S57" s="28">
        <v>16.2</v>
      </c>
      <c r="T57" s="28">
        <v>111</v>
      </c>
      <c r="U57" s="28">
        <v>645</v>
      </c>
      <c r="V57" s="28">
        <v>330</v>
      </c>
      <c r="W57" s="28">
        <v>7.69</v>
      </c>
      <c r="X57" s="28">
        <v>11.5</v>
      </c>
      <c r="Y57" s="28">
        <v>120</v>
      </c>
      <c r="Z57" s="28">
        <v>39.700000000000003</v>
      </c>
      <c r="AA57" s="28">
        <v>57.2</v>
      </c>
      <c r="AB57" s="28">
        <v>10.7</v>
      </c>
      <c r="AC57" s="28">
        <v>0.2</v>
      </c>
      <c r="AD57" s="28">
        <v>58.6</v>
      </c>
      <c r="AE57" s="28">
        <v>2.9</v>
      </c>
      <c r="AF57" s="28">
        <v>7.1</v>
      </c>
      <c r="AG57" s="28">
        <v>9.1300000000000008</v>
      </c>
      <c r="AH57" s="28">
        <v>3</v>
      </c>
      <c r="AI57" s="28">
        <v>0.5</v>
      </c>
      <c r="AJ57" s="28">
        <v>1.7</v>
      </c>
      <c r="AK57" s="28">
        <v>6.6000000000000003E-2</v>
      </c>
      <c r="AL57" s="28">
        <v>7.0000000000000007E-2</v>
      </c>
      <c r="AM57" s="28">
        <v>0.52</v>
      </c>
      <c r="AN57" s="28">
        <v>0.36</v>
      </c>
      <c r="AO57" s="28">
        <v>0.12</v>
      </c>
      <c r="AP57" s="28">
        <v>0.15</v>
      </c>
      <c r="AQ57" s="28">
        <v>50.8</v>
      </c>
      <c r="AR57" s="28">
        <v>13.2</v>
      </c>
      <c r="AS57" s="28">
        <v>71.099999999999994</v>
      </c>
      <c r="AT57" s="28">
        <v>0.06</v>
      </c>
      <c r="AU57" s="28">
        <v>3.9</v>
      </c>
      <c r="AV57" s="28">
        <v>15.3</v>
      </c>
      <c r="AW57" s="28">
        <v>4.0999999999999996</v>
      </c>
      <c r="AX57" s="28">
        <v>0.3</v>
      </c>
      <c r="AY57" s="28">
        <v>0.6</v>
      </c>
      <c r="AZ57" s="28">
        <v>3.4</v>
      </c>
      <c r="BA57" s="28">
        <v>0.6</v>
      </c>
      <c r="BB57" s="28">
        <v>3.2</v>
      </c>
      <c r="BC57" s="28">
        <v>0.6</v>
      </c>
      <c r="BD57" s="28">
        <v>1.7</v>
      </c>
      <c r="BE57" s="28">
        <v>0.3</v>
      </c>
      <c r="BF57" s="28">
        <v>1.9</v>
      </c>
      <c r="BG57" s="28">
        <v>0.3</v>
      </c>
      <c r="BH57" s="28">
        <v>0.2</v>
      </c>
      <c r="BI57" s="28" t="s">
        <v>275</v>
      </c>
      <c r="BJ57" s="28">
        <v>4.4000000000000004</v>
      </c>
      <c r="BK57" s="28" t="s">
        <v>276</v>
      </c>
      <c r="BL57" s="28">
        <v>4.5999999999999996</v>
      </c>
      <c r="BM57" s="28">
        <v>7.0000000000000007E-2</v>
      </c>
      <c r="BN57" s="28">
        <v>9.6999999999999993</v>
      </c>
      <c r="BO57" s="28">
        <v>10</v>
      </c>
      <c r="BP57" s="28">
        <v>1.1000000000000001</v>
      </c>
      <c r="BQ57" s="28">
        <v>140</v>
      </c>
    </row>
    <row r="58" spans="1:69" x14ac:dyDescent="0.3">
      <c r="A58" s="25">
        <f t="shared" si="0"/>
        <v>52</v>
      </c>
      <c r="B58" s="26">
        <v>687529</v>
      </c>
      <c r="C58" s="26">
        <v>846751</v>
      </c>
      <c r="D58" s="26">
        <v>359</v>
      </c>
      <c r="E58" s="26">
        <v>1</v>
      </c>
      <c r="F58" s="27" t="s">
        <v>53</v>
      </c>
      <c r="G58" s="28">
        <v>0.16</v>
      </c>
      <c r="H58" s="28" t="s">
        <v>273</v>
      </c>
      <c r="I58" s="28">
        <v>5.0000000000000001E-3</v>
      </c>
      <c r="J58" s="28">
        <v>7.3</v>
      </c>
      <c r="K58" s="28">
        <v>0.3</v>
      </c>
      <c r="L58" s="28">
        <v>3</v>
      </c>
      <c r="M58" s="28">
        <v>1.2E-2</v>
      </c>
      <c r="N58" s="28">
        <v>0.06</v>
      </c>
      <c r="O58" s="28">
        <v>3.32</v>
      </c>
      <c r="P58" s="28">
        <v>0.09</v>
      </c>
      <c r="Q58" s="28">
        <v>0.05</v>
      </c>
      <c r="R58" s="28" t="s">
        <v>277</v>
      </c>
      <c r="S58" s="28">
        <v>8.1</v>
      </c>
      <c r="T58" s="28">
        <v>59</v>
      </c>
      <c r="U58" s="28">
        <v>99</v>
      </c>
      <c r="V58" s="28">
        <v>110</v>
      </c>
      <c r="W58" s="28">
        <v>1.58</v>
      </c>
      <c r="X58" s="28">
        <v>3.5</v>
      </c>
      <c r="Y58" s="28">
        <v>23.8</v>
      </c>
      <c r="Z58" s="28">
        <v>7.9</v>
      </c>
      <c r="AA58" s="28">
        <v>14.2</v>
      </c>
      <c r="AB58" s="28">
        <v>7.55</v>
      </c>
      <c r="AC58" s="28">
        <v>0.1</v>
      </c>
      <c r="AD58" s="28">
        <v>0.8</v>
      </c>
      <c r="AE58" s="28">
        <v>9.5</v>
      </c>
      <c r="AF58" s="28">
        <v>5.2</v>
      </c>
      <c r="AG58" s="28">
        <v>9.41</v>
      </c>
      <c r="AH58" s="28">
        <v>4.7</v>
      </c>
      <c r="AI58" s="28">
        <v>0.3</v>
      </c>
      <c r="AJ58" s="28">
        <v>0.96</v>
      </c>
      <c r="AK58" s="28">
        <v>8.9999999999999993E-3</v>
      </c>
      <c r="AL58" s="28">
        <v>0.04</v>
      </c>
      <c r="AM58" s="28">
        <v>0.77</v>
      </c>
      <c r="AN58" s="28">
        <v>0.08</v>
      </c>
      <c r="AO58" s="28" t="s">
        <v>278</v>
      </c>
      <c r="AP58" s="28">
        <v>0.76</v>
      </c>
      <c r="AQ58" s="28">
        <v>50.4</v>
      </c>
      <c r="AR58" s="28">
        <v>18.899999999999999</v>
      </c>
      <c r="AS58" s="28">
        <v>48.3</v>
      </c>
      <c r="AT58" s="28">
        <v>0.08</v>
      </c>
      <c r="AU58" s="28">
        <v>4.5999999999999996</v>
      </c>
      <c r="AV58" s="28">
        <v>17.100000000000001</v>
      </c>
      <c r="AW58" s="28">
        <v>4.2</v>
      </c>
      <c r="AX58" s="28" t="s">
        <v>274</v>
      </c>
      <c r="AY58" s="28">
        <v>0.5</v>
      </c>
      <c r="AZ58" s="28">
        <v>3.2</v>
      </c>
      <c r="BA58" s="28">
        <v>0.5</v>
      </c>
      <c r="BB58" s="28">
        <v>2.2999999999999998</v>
      </c>
      <c r="BC58" s="28">
        <v>0.4</v>
      </c>
      <c r="BD58" s="28">
        <v>1.1000000000000001</v>
      </c>
      <c r="BE58" s="28">
        <v>0.2</v>
      </c>
      <c r="BF58" s="28">
        <v>0.9</v>
      </c>
      <c r="BG58" s="28">
        <v>0.1</v>
      </c>
      <c r="BH58" s="28">
        <v>0.1</v>
      </c>
      <c r="BI58" s="28" t="s">
        <v>275</v>
      </c>
      <c r="BJ58" s="28" t="s">
        <v>274</v>
      </c>
      <c r="BK58" s="28" t="s">
        <v>276</v>
      </c>
      <c r="BL58" s="28">
        <v>1.5</v>
      </c>
      <c r="BM58" s="28">
        <v>0.12</v>
      </c>
      <c r="BN58" s="28">
        <v>8.9</v>
      </c>
      <c r="BO58" s="28">
        <v>11.4</v>
      </c>
      <c r="BP58" s="28">
        <v>0.8</v>
      </c>
      <c r="BQ58" s="28">
        <v>90</v>
      </c>
    </row>
    <row r="59" spans="1:69" x14ac:dyDescent="0.3">
      <c r="A59" s="25">
        <f t="shared" si="0"/>
        <v>53</v>
      </c>
      <c r="B59" s="26">
        <v>687530</v>
      </c>
      <c r="C59" s="26">
        <v>846752</v>
      </c>
      <c r="D59" s="26">
        <v>359</v>
      </c>
      <c r="E59" s="26">
        <v>1</v>
      </c>
      <c r="F59" s="27" t="s">
        <v>54</v>
      </c>
      <c r="G59" s="28">
        <v>0.15</v>
      </c>
      <c r="H59" s="28" t="s">
        <v>273</v>
      </c>
      <c r="I59" s="28">
        <v>5.0000000000000001E-3</v>
      </c>
      <c r="J59" s="28">
        <v>7</v>
      </c>
      <c r="K59" s="28">
        <v>0.2</v>
      </c>
      <c r="L59" s="28">
        <v>2</v>
      </c>
      <c r="M59" s="28">
        <v>1.2E-2</v>
      </c>
      <c r="N59" s="28">
        <v>0.06</v>
      </c>
      <c r="O59" s="28">
        <v>3.19</v>
      </c>
      <c r="P59" s="28">
        <v>0.09</v>
      </c>
      <c r="Q59" s="28">
        <v>0.05</v>
      </c>
      <c r="R59" s="28" t="s">
        <v>277</v>
      </c>
      <c r="S59" s="28">
        <v>8.1</v>
      </c>
      <c r="T59" s="28">
        <v>58</v>
      </c>
      <c r="U59" s="28">
        <v>72</v>
      </c>
      <c r="V59" s="28">
        <v>105</v>
      </c>
      <c r="W59" s="28">
        <v>1.33</v>
      </c>
      <c r="X59" s="28">
        <v>3.4</v>
      </c>
      <c r="Y59" s="28">
        <v>23.1</v>
      </c>
      <c r="Z59" s="28">
        <v>7.4</v>
      </c>
      <c r="AA59" s="28">
        <v>15</v>
      </c>
      <c r="AB59" s="28">
        <v>7.51</v>
      </c>
      <c r="AC59" s="28">
        <v>0.2</v>
      </c>
      <c r="AD59" s="28">
        <v>0.4</v>
      </c>
      <c r="AE59" s="28">
        <v>9.6</v>
      </c>
      <c r="AF59" s="28">
        <v>5.5</v>
      </c>
      <c r="AG59" s="28">
        <v>8.4700000000000006</v>
      </c>
      <c r="AH59" s="28">
        <v>4.3</v>
      </c>
      <c r="AI59" s="28">
        <v>0.2</v>
      </c>
      <c r="AJ59" s="28">
        <v>0.56999999999999995</v>
      </c>
      <c r="AK59" s="28">
        <v>8.9999999999999993E-3</v>
      </c>
      <c r="AL59" s="28">
        <v>0.06</v>
      </c>
      <c r="AM59" s="28">
        <v>0.73</v>
      </c>
      <c r="AN59" s="28">
        <v>0.05</v>
      </c>
      <c r="AO59" s="28" t="s">
        <v>278</v>
      </c>
      <c r="AP59" s="28">
        <v>0.75</v>
      </c>
      <c r="AQ59" s="28">
        <v>50.1</v>
      </c>
      <c r="AR59" s="28">
        <v>18.2</v>
      </c>
      <c r="AS59" s="28">
        <v>46.9</v>
      </c>
      <c r="AT59" s="28">
        <v>0.19</v>
      </c>
      <c r="AU59" s="28">
        <v>4.3</v>
      </c>
      <c r="AV59" s="28">
        <v>16.399999999999999</v>
      </c>
      <c r="AW59" s="28">
        <v>3.4</v>
      </c>
      <c r="AX59" s="28" t="s">
        <v>274</v>
      </c>
      <c r="AY59" s="28">
        <v>0.5</v>
      </c>
      <c r="AZ59" s="28">
        <v>2.9</v>
      </c>
      <c r="BA59" s="28">
        <v>0.4</v>
      </c>
      <c r="BB59" s="28">
        <v>2</v>
      </c>
      <c r="BC59" s="28">
        <v>0.4</v>
      </c>
      <c r="BD59" s="28">
        <v>1.1000000000000001</v>
      </c>
      <c r="BE59" s="28">
        <v>0.1</v>
      </c>
      <c r="BF59" s="28">
        <v>0.8</v>
      </c>
      <c r="BG59" s="28">
        <v>0.1</v>
      </c>
      <c r="BH59" s="28">
        <v>0.1</v>
      </c>
      <c r="BI59" s="28" t="s">
        <v>275</v>
      </c>
      <c r="BJ59" s="28" t="s">
        <v>274</v>
      </c>
      <c r="BK59" s="28" t="s">
        <v>276</v>
      </c>
      <c r="BL59" s="28">
        <v>1.1000000000000001</v>
      </c>
      <c r="BM59" s="28">
        <v>0.12</v>
      </c>
      <c r="BN59" s="28">
        <v>8.6999999999999993</v>
      </c>
      <c r="BO59" s="28">
        <v>10.1</v>
      </c>
      <c r="BP59" s="28">
        <v>0.7</v>
      </c>
      <c r="BQ59" s="28">
        <v>70</v>
      </c>
    </row>
    <row r="60" spans="1:69" x14ac:dyDescent="0.3">
      <c r="A60" s="25">
        <f t="shared" si="0"/>
        <v>54</v>
      </c>
      <c r="B60" s="26">
        <v>687532</v>
      </c>
      <c r="C60" s="26">
        <v>846753</v>
      </c>
      <c r="D60" s="26">
        <v>359</v>
      </c>
      <c r="E60" s="26">
        <v>1</v>
      </c>
      <c r="F60" s="27" t="s">
        <v>55</v>
      </c>
      <c r="G60" s="28">
        <v>0.15</v>
      </c>
      <c r="H60" s="28" t="s">
        <v>273</v>
      </c>
      <c r="I60" s="28">
        <v>5.0000000000000001E-3</v>
      </c>
      <c r="J60" s="28">
        <v>6.9</v>
      </c>
      <c r="K60" s="28">
        <v>0.2</v>
      </c>
      <c r="L60" s="28">
        <v>2</v>
      </c>
      <c r="M60" s="28">
        <v>0.01</v>
      </c>
      <c r="N60" s="28">
        <v>0.06</v>
      </c>
      <c r="O60" s="28">
        <v>3.12</v>
      </c>
      <c r="P60" s="28">
        <v>0.08</v>
      </c>
      <c r="Q60" s="28">
        <v>0.05</v>
      </c>
      <c r="R60" s="28" t="s">
        <v>277</v>
      </c>
      <c r="S60" s="28">
        <v>7.1</v>
      </c>
      <c r="T60" s="28">
        <v>64</v>
      </c>
      <c r="U60" s="28">
        <v>75</v>
      </c>
      <c r="V60" s="28">
        <v>105</v>
      </c>
      <c r="W60" s="28">
        <v>1.21</v>
      </c>
      <c r="X60" s="28">
        <v>3.6</v>
      </c>
      <c r="Y60" s="28">
        <v>23.8</v>
      </c>
      <c r="Z60" s="28">
        <v>7.5</v>
      </c>
      <c r="AA60" s="28">
        <v>12.9</v>
      </c>
      <c r="AB60" s="28">
        <v>7.59</v>
      </c>
      <c r="AC60" s="28">
        <v>0.2</v>
      </c>
      <c r="AD60" s="28" t="s">
        <v>274</v>
      </c>
      <c r="AE60" s="28">
        <v>9.3000000000000007</v>
      </c>
      <c r="AF60" s="28">
        <v>4.7</v>
      </c>
      <c r="AG60" s="28">
        <v>7.39</v>
      </c>
      <c r="AH60" s="28">
        <v>4.3</v>
      </c>
      <c r="AI60" s="28">
        <v>0.2</v>
      </c>
      <c r="AJ60" s="28">
        <v>0.62</v>
      </c>
      <c r="AK60" s="28">
        <v>8.9999999999999993E-3</v>
      </c>
      <c r="AL60" s="28">
        <v>0.06</v>
      </c>
      <c r="AM60" s="28">
        <v>0.75</v>
      </c>
      <c r="AN60" s="28">
        <v>0.06</v>
      </c>
      <c r="AO60" s="28" t="s">
        <v>278</v>
      </c>
      <c r="AP60" s="28">
        <v>0.77</v>
      </c>
      <c r="AQ60" s="28">
        <v>48.8</v>
      </c>
      <c r="AR60" s="28">
        <v>18.600000000000001</v>
      </c>
      <c r="AS60" s="28">
        <v>44.8</v>
      </c>
      <c r="AT60" s="28">
        <v>0.03</v>
      </c>
      <c r="AU60" s="28">
        <v>4.0999999999999996</v>
      </c>
      <c r="AV60" s="28">
        <v>15.4</v>
      </c>
      <c r="AW60" s="28">
        <v>2.8</v>
      </c>
      <c r="AX60" s="28" t="s">
        <v>274</v>
      </c>
      <c r="AY60" s="28">
        <v>0.4</v>
      </c>
      <c r="AZ60" s="28">
        <v>2.2999999999999998</v>
      </c>
      <c r="BA60" s="28">
        <v>0.3</v>
      </c>
      <c r="BB60" s="28">
        <v>1.8</v>
      </c>
      <c r="BC60" s="28">
        <v>0.3</v>
      </c>
      <c r="BD60" s="28">
        <v>0.9</v>
      </c>
      <c r="BE60" s="28">
        <v>0.1</v>
      </c>
      <c r="BF60" s="28">
        <v>0.7</v>
      </c>
      <c r="BG60" s="28" t="s">
        <v>274</v>
      </c>
      <c r="BH60" s="28">
        <v>0.2</v>
      </c>
      <c r="BI60" s="28" t="s">
        <v>275</v>
      </c>
      <c r="BJ60" s="28" t="s">
        <v>274</v>
      </c>
      <c r="BK60" s="28" t="s">
        <v>276</v>
      </c>
      <c r="BL60" s="28">
        <v>0.7</v>
      </c>
      <c r="BM60" s="28">
        <v>0.12</v>
      </c>
      <c r="BN60" s="28">
        <v>9.6</v>
      </c>
      <c r="BO60" s="28">
        <v>9.8000000000000007</v>
      </c>
      <c r="BP60" s="28">
        <v>0.6</v>
      </c>
      <c r="BQ60" s="28">
        <v>60</v>
      </c>
    </row>
    <row r="61" spans="1:69" x14ac:dyDescent="0.3">
      <c r="A61" s="25">
        <f t="shared" si="0"/>
        <v>55</v>
      </c>
      <c r="B61" s="26">
        <v>687533</v>
      </c>
      <c r="C61" s="26">
        <v>846755</v>
      </c>
      <c r="D61" s="26">
        <v>359</v>
      </c>
      <c r="E61" s="26">
        <v>1</v>
      </c>
      <c r="F61" s="27" t="s">
        <v>56</v>
      </c>
      <c r="G61" s="28">
        <v>0.13600000000000001</v>
      </c>
      <c r="H61" s="28" t="s">
        <v>273</v>
      </c>
      <c r="I61" s="28">
        <v>7.0000000000000001E-3</v>
      </c>
      <c r="J61" s="28">
        <v>7.6</v>
      </c>
      <c r="K61" s="28">
        <v>0.3</v>
      </c>
      <c r="L61" s="28">
        <v>3</v>
      </c>
      <c r="M61" s="28">
        <v>1.2999999999999999E-2</v>
      </c>
      <c r="N61" s="28">
        <v>0.08</v>
      </c>
      <c r="O61" s="28">
        <v>3.84</v>
      </c>
      <c r="P61" s="28">
        <v>0.1</v>
      </c>
      <c r="Q61" s="28">
        <v>0.06</v>
      </c>
      <c r="R61" s="28">
        <v>0.01</v>
      </c>
      <c r="S61" s="28">
        <v>9.1999999999999993</v>
      </c>
      <c r="T61" s="28">
        <v>77</v>
      </c>
      <c r="U61" s="28">
        <v>99</v>
      </c>
      <c r="V61" s="28">
        <v>111</v>
      </c>
      <c r="W61" s="28">
        <v>2.0699999999999998</v>
      </c>
      <c r="X61" s="28">
        <v>4.0999999999999996</v>
      </c>
      <c r="Y61" s="28">
        <v>27.6</v>
      </c>
      <c r="Z61" s="28">
        <v>10.7</v>
      </c>
      <c r="AA61" s="28">
        <v>14.7</v>
      </c>
      <c r="AB61" s="28">
        <v>9.26</v>
      </c>
      <c r="AC61" s="28">
        <v>0.2</v>
      </c>
      <c r="AD61" s="28">
        <v>1.7</v>
      </c>
      <c r="AE61" s="28">
        <v>11.8</v>
      </c>
      <c r="AF61" s="28">
        <v>6.8</v>
      </c>
      <c r="AG61" s="28">
        <v>5.51</v>
      </c>
      <c r="AH61" s="28">
        <v>5.5</v>
      </c>
      <c r="AI61" s="28">
        <v>0.3</v>
      </c>
      <c r="AJ61" s="28">
        <v>0.61</v>
      </c>
      <c r="AK61" s="28">
        <v>1.4E-2</v>
      </c>
      <c r="AL61" s="28">
        <v>0.08</v>
      </c>
      <c r="AM61" s="28">
        <v>0.96</v>
      </c>
      <c r="AN61" s="28">
        <v>7.0000000000000007E-2</v>
      </c>
      <c r="AO61" s="28">
        <v>0.03</v>
      </c>
      <c r="AP61" s="28">
        <v>0.98</v>
      </c>
      <c r="AQ61" s="28">
        <v>59.4</v>
      </c>
      <c r="AR61" s="28">
        <v>15.4</v>
      </c>
      <c r="AS61" s="28">
        <v>36</v>
      </c>
      <c r="AT61" s="28">
        <v>0.2</v>
      </c>
      <c r="AU61" s="28">
        <v>3.5</v>
      </c>
      <c r="AV61" s="28">
        <v>12.1</v>
      </c>
      <c r="AW61" s="28">
        <v>2.5</v>
      </c>
      <c r="AX61" s="28" t="s">
        <v>274</v>
      </c>
      <c r="AY61" s="28">
        <v>0.3</v>
      </c>
      <c r="AZ61" s="28">
        <v>2</v>
      </c>
      <c r="BA61" s="28">
        <v>0.3</v>
      </c>
      <c r="BB61" s="28">
        <v>1.5</v>
      </c>
      <c r="BC61" s="28">
        <v>0.3</v>
      </c>
      <c r="BD61" s="28">
        <v>0.7</v>
      </c>
      <c r="BE61" s="28" t="s">
        <v>274</v>
      </c>
      <c r="BF61" s="28">
        <v>0.5</v>
      </c>
      <c r="BG61" s="28" t="s">
        <v>274</v>
      </c>
      <c r="BH61" s="28">
        <v>0.9</v>
      </c>
      <c r="BI61" s="28" t="s">
        <v>275</v>
      </c>
      <c r="BJ61" s="28" t="s">
        <v>274</v>
      </c>
      <c r="BK61" s="28" t="s">
        <v>276</v>
      </c>
      <c r="BL61" s="28">
        <v>1.6</v>
      </c>
      <c r="BM61" s="28">
        <v>0.15</v>
      </c>
      <c r="BN61" s="28">
        <v>10.1</v>
      </c>
      <c r="BO61" s="28">
        <v>12.5</v>
      </c>
      <c r="BP61" s="28">
        <v>0.8</v>
      </c>
      <c r="BQ61" s="28">
        <v>50</v>
      </c>
    </row>
    <row r="62" spans="1:69" x14ac:dyDescent="0.3">
      <c r="A62" s="25">
        <f t="shared" si="0"/>
        <v>56</v>
      </c>
      <c r="B62" s="26">
        <v>687535</v>
      </c>
      <c r="C62" s="26">
        <v>846758</v>
      </c>
      <c r="D62" s="26">
        <v>359</v>
      </c>
      <c r="E62" s="26">
        <v>1</v>
      </c>
      <c r="F62" s="27" t="s">
        <v>57</v>
      </c>
      <c r="G62" s="28">
        <v>0.16600000000000001</v>
      </c>
      <c r="H62" s="28" t="s">
        <v>273</v>
      </c>
      <c r="I62" s="28">
        <v>7.0000000000000001E-3</v>
      </c>
      <c r="J62" s="28">
        <v>7.4</v>
      </c>
      <c r="K62" s="28">
        <v>0.3</v>
      </c>
      <c r="L62" s="28">
        <v>3</v>
      </c>
      <c r="M62" s="28">
        <v>1.4E-2</v>
      </c>
      <c r="N62" s="28">
        <v>0.09</v>
      </c>
      <c r="O62" s="28">
        <v>4.08</v>
      </c>
      <c r="P62" s="28">
        <v>0.13</v>
      </c>
      <c r="Q62" s="28">
        <v>0.06</v>
      </c>
      <c r="R62" s="28">
        <v>0.01</v>
      </c>
      <c r="S62" s="28">
        <v>9.5</v>
      </c>
      <c r="T62" s="28">
        <v>69</v>
      </c>
      <c r="U62" s="28">
        <v>120</v>
      </c>
      <c r="V62" s="28">
        <v>119</v>
      </c>
      <c r="W62" s="28">
        <v>2.2000000000000002</v>
      </c>
      <c r="X62" s="28">
        <v>4</v>
      </c>
      <c r="Y62" s="28">
        <v>27.4</v>
      </c>
      <c r="Z62" s="28">
        <v>10.6</v>
      </c>
      <c r="AA62" s="28">
        <v>13.7</v>
      </c>
      <c r="AB62" s="28">
        <v>9.07</v>
      </c>
      <c r="AC62" s="28">
        <v>0.1</v>
      </c>
      <c r="AD62" s="28">
        <v>0.8</v>
      </c>
      <c r="AE62" s="28">
        <v>11.8</v>
      </c>
      <c r="AF62" s="28">
        <v>6.6</v>
      </c>
      <c r="AG62" s="28">
        <v>5.79</v>
      </c>
      <c r="AH62" s="28">
        <v>5.6</v>
      </c>
      <c r="AI62" s="28">
        <v>0.3</v>
      </c>
      <c r="AJ62" s="28">
        <v>0.76</v>
      </c>
      <c r="AK62" s="28">
        <v>1.2999999999999999E-2</v>
      </c>
      <c r="AL62" s="28">
        <v>0.05</v>
      </c>
      <c r="AM62" s="28">
        <v>0.83</v>
      </c>
      <c r="AN62" s="28">
        <v>0.05</v>
      </c>
      <c r="AO62" s="28" t="s">
        <v>278</v>
      </c>
      <c r="AP62" s="28">
        <v>0.9</v>
      </c>
      <c r="AQ62" s="28">
        <v>65.2</v>
      </c>
      <c r="AR62" s="28">
        <v>15</v>
      </c>
      <c r="AS62" s="28">
        <v>35.6</v>
      </c>
      <c r="AT62" s="28">
        <v>0.1</v>
      </c>
      <c r="AU62" s="28">
        <v>3.3</v>
      </c>
      <c r="AV62" s="28">
        <v>12.1</v>
      </c>
      <c r="AW62" s="28">
        <v>2.4</v>
      </c>
      <c r="AX62" s="28" t="s">
        <v>274</v>
      </c>
      <c r="AY62" s="28">
        <v>0.3</v>
      </c>
      <c r="AZ62" s="28">
        <v>2</v>
      </c>
      <c r="BA62" s="28">
        <v>0.3</v>
      </c>
      <c r="BB62" s="28">
        <v>1.5</v>
      </c>
      <c r="BC62" s="28">
        <v>0.3</v>
      </c>
      <c r="BD62" s="28">
        <v>0.7</v>
      </c>
      <c r="BE62" s="28" t="s">
        <v>274</v>
      </c>
      <c r="BF62" s="28">
        <v>0.5</v>
      </c>
      <c r="BG62" s="28" t="s">
        <v>274</v>
      </c>
      <c r="BH62" s="28">
        <v>0.2</v>
      </c>
      <c r="BI62" s="28" t="s">
        <v>275</v>
      </c>
      <c r="BJ62" s="28">
        <v>0.1</v>
      </c>
      <c r="BK62" s="28" t="s">
        <v>276</v>
      </c>
      <c r="BL62" s="28">
        <v>1.7</v>
      </c>
      <c r="BM62" s="28">
        <v>0.14000000000000001</v>
      </c>
      <c r="BN62" s="28">
        <v>9.1999999999999993</v>
      </c>
      <c r="BO62" s="28">
        <v>12.2</v>
      </c>
      <c r="BP62" s="28">
        <v>0.9</v>
      </c>
      <c r="BQ62" s="28">
        <v>120</v>
      </c>
    </row>
    <row r="63" spans="1:69" x14ac:dyDescent="0.3">
      <c r="A63" s="25">
        <f t="shared" si="0"/>
        <v>57</v>
      </c>
      <c r="B63" s="26">
        <v>687537</v>
      </c>
      <c r="C63" s="26">
        <v>846760</v>
      </c>
      <c r="D63" s="26">
        <v>359</v>
      </c>
      <c r="E63" s="26">
        <v>1</v>
      </c>
      <c r="F63" s="27" t="s">
        <v>58</v>
      </c>
      <c r="G63" s="28">
        <v>0.13800000000000001</v>
      </c>
      <c r="H63" s="28" t="s">
        <v>273</v>
      </c>
      <c r="I63" s="28">
        <v>4.0000000000000001E-3</v>
      </c>
      <c r="J63" s="28">
        <v>7.9</v>
      </c>
      <c r="K63" s="28">
        <v>0.2</v>
      </c>
      <c r="L63" s="28">
        <v>3</v>
      </c>
      <c r="M63" s="28">
        <v>1.4999999999999999E-2</v>
      </c>
      <c r="N63" s="28">
        <v>7.0000000000000007E-2</v>
      </c>
      <c r="O63" s="28">
        <v>3.72</v>
      </c>
      <c r="P63" s="28">
        <v>0.1</v>
      </c>
      <c r="Q63" s="28">
        <v>0.06</v>
      </c>
      <c r="R63" s="28">
        <v>0.01</v>
      </c>
      <c r="S63" s="28">
        <v>9</v>
      </c>
      <c r="T63" s="28">
        <v>74</v>
      </c>
      <c r="U63" s="28">
        <v>83</v>
      </c>
      <c r="V63" s="28">
        <v>98</v>
      </c>
      <c r="W63" s="28">
        <v>1.41</v>
      </c>
      <c r="X63" s="28">
        <v>3.9</v>
      </c>
      <c r="Y63" s="28">
        <v>27</v>
      </c>
      <c r="Z63" s="28">
        <v>8.6</v>
      </c>
      <c r="AA63" s="28">
        <v>13.3</v>
      </c>
      <c r="AB63" s="28">
        <v>8.9</v>
      </c>
      <c r="AC63" s="28">
        <v>0.1</v>
      </c>
      <c r="AD63" s="28">
        <v>0.3</v>
      </c>
      <c r="AE63" s="28">
        <v>10.8</v>
      </c>
      <c r="AF63" s="28">
        <v>6.2</v>
      </c>
      <c r="AG63" s="28">
        <v>7.91</v>
      </c>
      <c r="AH63" s="28">
        <v>4.8</v>
      </c>
      <c r="AI63" s="28">
        <v>0.2</v>
      </c>
      <c r="AJ63" s="28">
        <v>0.56000000000000005</v>
      </c>
      <c r="AK63" s="28">
        <v>0.01</v>
      </c>
      <c r="AL63" s="28">
        <v>0.06</v>
      </c>
      <c r="AM63" s="28">
        <v>0.85</v>
      </c>
      <c r="AN63" s="28">
        <v>0.06</v>
      </c>
      <c r="AO63" s="28">
        <v>0.04</v>
      </c>
      <c r="AP63" s="28">
        <v>0.92</v>
      </c>
      <c r="AQ63" s="28">
        <v>53.2</v>
      </c>
      <c r="AR63" s="28">
        <v>19.100000000000001</v>
      </c>
      <c r="AS63" s="28">
        <v>44.6</v>
      </c>
      <c r="AT63" s="28" t="s">
        <v>277</v>
      </c>
      <c r="AU63" s="28">
        <v>4.4000000000000004</v>
      </c>
      <c r="AV63" s="28">
        <v>15.9</v>
      </c>
      <c r="AW63" s="28">
        <v>2.6</v>
      </c>
      <c r="AX63" s="28" t="s">
        <v>274</v>
      </c>
      <c r="AY63" s="28">
        <v>0.5</v>
      </c>
      <c r="AZ63" s="28">
        <v>2.6</v>
      </c>
      <c r="BA63" s="28">
        <v>0.4</v>
      </c>
      <c r="BB63" s="28">
        <v>1.8</v>
      </c>
      <c r="BC63" s="28">
        <v>0.3</v>
      </c>
      <c r="BD63" s="28">
        <v>1</v>
      </c>
      <c r="BE63" s="28">
        <v>0.1</v>
      </c>
      <c r="BF63" s="28">
        <v>0.7</v>
      </c>
      <c r="BG63" s="28" t="s">
        <v>274</v>
      </c>
      <c r="BH63" s="28">
        <v>0.1</v>
      </c>
      <c r="BI63" s="28" t="s">
        <v>275</v>
      </c>
      <c r="BJ63" s="28" t="s">
        <v>274</v>
      </c>
      <c r="BK63" s="28" t="s">
        <v>276</v>
      </c>
      <c r="BL63" s="28">
        <v>1.6</v>
      </c>
      <c r="BM63" s="28">
        <v>0.14000000000000001</v>
      </c>
      <c r="BN63" s="28">
        <v>9.9</v>
      </c>
      <c r="BO63" s="28">
        <v>11.1</v>
      </c>
      <c r="BP63" s="28">
        <v>0.7</v>
      </c>
      <c r="BQ63" s="28">
        <v>90</v>
      </c>
    </row>
    <row r="64" spans="1:69" x14ac:dyDescent="0.3">
      <c r="A64" s="25">
        <f t="shared" si="0"/>
        <v>58</v>
      </c>
      <c r="B64" s="26">
        <v>687538</v>
      </c>
      <c r="C64" s="26">
        <v>846763</v>
      </c>
      <c r="D64" s="26">
        <v>359</v>
      </c>
      <c r="E64" s="26">
        <v>1</v>
      </c>
      <c r="F64" s="27" t="s">
        <v>59</v>
      </c>
      <c r="G64" s="28">
        <v>0.154</v>
      </c>
      <c r="H64" s="28" t="s">
        <v>273</v>
      </c>
      <c r="I64" s="28">
        <v>6.0000000000000001E-3</v>
      </c>
      <c r="J64" s="28">
        <v>5.8</v>
      </c>
      <c r="K64" s="28">
        <v>0.2</v>
      </c>
      <c r="L64" s="28">
        <v>3</v>
      </c>
      <c r="M64" s="28">
        <v>1.2E-2</v>
      </c>
      <c r="N64" s="28">
        <v>0.05</v>
      </c>
      <c r="O64" s="28">
        <v>2.68</v>
      </c>
      <c r="P64" s="28">
        <v>7.0000000000000007E-2</v>
      </c>
      <c r="Q64" s="28">
        <v>0.04</v>
      </c>
      <c r="R64" s="28" t="s">
        <v>277</v>
      </c>
      <c r="S64" s="28">
        <v>7</v>
      </c>
      <c r="T64" s="28">
        <v>49</v>
      </c>
      <c r="U64" s="28">
        <v>65</v>
      </c>
      <c r="V64" s="28">
        <v>97</v>
      </c>
      <c r="W64" s="28">
        <v>1.67</v>
      </c>
      <c r="X64" s="28">
        <v>2.8</v>
      </c>
      <c r="Y64" s="28">
        <v>18.600000000000001</v>
      </c>
      <c r="Z64" s="28">
        <v>7.1</v>
      </c>
      <c r="AA64" s="28">
        <v>11.2</v>
      </c>
      <c r="AB64" s="28">
        <v>6.35</v>
      </c>
      <c r="AC64" s="28">
        <v>0.1</v>
      </c>
      <c r="AD64" s="28">
        <v>0.5</v>
      </c>
      <c r="AE64" s="28">
        <v>7.3</v>
      </c>
      <c r="AF64" s="28">
        <v>4.2</v>
      </c>
      <c r="AG64" s="28">
        <v>9.93</v>
      </c>
      <c r="AH64" s="28">
        <v>4.2</v>
      </c>
      <c r="AI64" s="28">
        <v>0.2</v>
      </c>
      <c r="AJ64" s="28">
        <v>0.65</v>
      </c>
      <c r="AK64" s="28">
        <v>6.0000000000000001E-3</v>
      </c>
      <c r="AL64" s="28">
        <v>0.04</v>
      </c>
      <c r="AM64" s="28">
        <v>0.62</v>
      </c>
      <c r="AN64" s="28">
        <v>0.05</v>
      </c>
      <c r="AO64" s="28" t="s">
        <v>278</v>
      </c>
      <c r="AP64" s="28">
        <v>0.57999999999999996</v>
      </c>
      <c r="AQ64" s="28">
        <v>36.700000000000003</v>
      </c>
      <c r="AR64" s="28">
        <v>19.100000000000001</v>
      </c>
      <c r="AS64" s="28">
        <v>50.6</v>
      </c>
      <c r="AT64" s="28">
        <v>0.15</v>
      </c>
      <c r="AU64" s="28">
        <v>5.0999999999999996</v>
      </c>
      <c r="AV64" s="28">
        <v>19</v>
      </c>
      <c r="AW64" s="28">
        <v>3.5</v>
      </c>
      <c r="AX64" s="28" t="s">
        <v>274</v>
      </c>
      <c r="AY64" s="28">
        <v>0.6</v>
      </c>
      <c r="AZ64" s="28">
        <v>3.2</v>
      </c>
      <c r="BA64" s="28">
        <v>0.5</v>
      </c>
      <c r="BB64" s="28">
        <v>2.4</v>
      </c>
      <c r="BC64" s="28">
        <v>0.5</v>
      </c>
      <c r="BD64" s="28">
        <v>1.3</v>
      </c>
      <c r="BE64" s="28">
        <v>0.2</v>
      </c>
      <c r="BF64" s="28">
        <v>1</v>
      </c>
      <c r="BG64" s="28">
        <v>0.1</v>
      </c>
      <c r="BH64" s="28">
        <v>0.1</v>
      </c>
      <c r="BI64" s="28" t="s">
        <v>275</v>
      </c>
      <c r="BJ64" s="28" t="s">
        <v>274</v>
      </c>
      <c r="BK64" s="28" t="s">
        <v>276</v>
      </c>
      <c r="BL64" s="28">
        <v>1.5</v>
      </c>
      <c r="BM64" s="28">
        <v>0.09</v>
      </c>
      <c r="BN64" s="28">
        <v>7.5</v>
      </c>
      <c r="BO64" s="28">
        <v>8.6999999999999993</v>
      </c>
      <c r="BP64" s="28">
        <v>0.6</v>
      </c>
      <c r="BQ64" s="28">
        <v>50</v>
      </c>
    </row>
    <row r="65" spans="1:69" x14ac:dyDescent="0.3">
      <c r="A65" s="25">
        <f t="shared" si="0"/>
        <v>59</v>
      </c>
      <c r="B65" s="26">
        <v>687539</v>
      </c>
      <c r="C65" s="26">
        <v>846766</v>
      </c>
      <c r="D65" s="26">
        <v>359</v>
      </c>
      <c r="E65" s="26">
        <v>1</v>
      </c>
      <c r="F65" s="27" t="s">
        <v>60</v>
      </c>
      <c r="G65" s="28">
        <v>0.11600000000000001</v>
      </c>
      <c r="H65" s="28" t="s">
        <v>273</v>
      </c>
      <c r="I65" s="28">
        <v>5.0000000000000001E-3</v>
      </c>
      <c r="J65" s="28">
        <v>8.6999999999999993</v>
      </c>
      <c r="K65" s="28">
        <v>0.2</v>
      </c>
      <c r="L65" s="28">
        <v>2</v>
      </c>
      <c r="M65" s="28">
        <v>1.2E-2</v>
      </c>
      <c r="N65" s="28">
        <v>0.05</v>
      </c>
      <c r="O65" s="28">
        <v>2.36</v>
      </c>
      <c r="P65" s="28">
        <v>0.08</v>
      </c>
      <c r="Q65" s="28">
        <v>0.04</v>
      </c>
      <c r="R65" s="28">
        <v>0.01</v>
      </c>
      <c r="S65" s="28">
        <v>4.9000000000000004</v>
      </c>
      <c r="T65" s="28">
        <v>20</v>
      </c>
      <c r="U65" s="28">
        <v>52</v>
      </c>
      <c r="V65" s="28">
        <v>76</v>
      </c>
      <c r="W65" s="28">
        <v>0.53</v>
      </c>
      <c r="X65" s="28">
        <v>1.9</v>
      </c>
      <c r="Y65" s="28">
        <v>13</v>
      </c>
      <c r="Z65" s="28">
        <v>3.1</v>
      </c>
      <c r="AA65" s="28">
        <v>10.6</v>
      </c>
      <c r="AB65" s="28">
        <v>5.43</v>
      </c>
      <c r="AC65" s="28">
        <v>0.1</v>
      </c>
      <c r="AD65" s="28">
        <v>0.4</v>
      </c>
      <c r="AE65" s="28">
        <v>6.7</v>
      </c>
      <c r="AF65" s="28">
        <v>5.7</v>
      </c>
      <c r="AG65" s="28">
        <v>13.8</v>
      </c>
      <c r="AH65" s="28">
        <v>3.6</v>
      </c>
      <c r="AI65" s="28" t="s">
        <v>274</v>
      </c>
      <c r="AJ65" s="28">
        <v>0.81</v>
      </c>
      <c r="AK65" s="28">
        <v>0.03</v>
      </c>
      <c r="AL65" s="28">
        <v>0.04</v>
      </c>
      <c r="AM65" s="28">
        <v>0.55000000000000004</v>
      </c>
      <c r="AN65" s="28">
        <v>0.03</v>
      </c>
      <c r="AO65" s="28" t="s">
        <v>278</v>
      </c>
      <c r="AP65" s="28">
        <v>0.47</v>
      </c>
      <c r="AQ65" s="28">
        <v>47</v>
      </c>
      <c r="AR65" s="28">
        <v>17.3</v>
      </c>
      <c r="AS65" s="28">
        <v>49.4</v>
      </c>
      <c r="AT65" s="28">
        <v>0.03</v>
      </c>
      <c r="AU65" s="28">
        <v>5.0999999999999996</v>
      </c>
      <c r="AV65" s="28">
        <v>20.2</v>
      </c>
      <c r="AW65" s="28">
        <v>4.5999999999999996</v>
      </c>
      <c r="AX65" s="28" t="s">
        <v>274</v>
      </c>
      <c r="AY65" s="28">
        <v>0.7</v>
      </c>
      <c r="AZ65" s="28">
        <v>3.9</v>
      </c>
      <c r="BA65" s="28">
        <v>0.6</v>
      </c>
      <c r="BB65" s="28">
        <v>3.4</v>
      </c>
      <c r="BC65" s="28">
        <v>0.6</v>
      </c>
      <c r="BD65" s="28">
        <v>1.7</v>
      </c>
      <c r="BE65" s="28">
        <v>0.2</v>
      </c>
      <c r="BF65" s="28">
        <v>1.4</v>
      </c>
      <c r="BG65" s="28">
        <v>0.2</v>
      </c>
      <c r="BH65" s="28">
        <v>0.2</v>
      </c>
      <c r="BI65" s="28" t="s">
        <v>275</v>
      </c>
      <c r="BJ65" s="28" t="s">
        <v>274</v>
      </c>
      <c r="BK65" s="28" t="s">
        <v>276</v>
      </c>
      <c r="BL65" s="28" t="s">
        <v>279</v>
      </c>
      <c r="BM65" s="28">
        <v>7.0000000000000007E-2</v>
      </c>
      <c r="BN65" s="28">
        <v>6.3</v>
      </c>
      <c r="BO65" s="28">
        <v>10.1</v>
      </c>
      <c r="BP65" s="28">
        <v>0.4</v>
      </c>
      <c r="BQ65" s="28">
        <v>50</v>
      </c>
    </row>
    <row r="66" spans="1:69" x14ac:dyDescent="0.3">
      <c r="A66" s="25">
        <f t="shared" si="0"/>
        <v>60</v>
      </c>
      <c r="B66" s="26">
        <v>687541</v>
      </c>
      <c r="C66" s="26">
        <v>846768</v>
      </c>
      <c r="D66" s="26">
        <v>359</v>
      </c>
      <c r="E66" s="26">
        <v>1</v>
      </c>
      <c r="F66" s="27" t="s">
        <v>61</v>
      </c>
      <c r="G66" s="28">
        <v>0.128</v>
      </c>
      <c r="H66" s="28" t="s">
        <v>273</v>
      </c>
      <c r="I66" s="28">
        <v>7.0000000000000001E-3</v>
      </c>
      <c r="J66" s="28">
        <v>7.3</v>
      </c>
      <c r="K66" s="28">
        <v>0.3</v>
      </c>
      <c r="L66" s="28">
        <v>3</v>
      </c>
      <c r="M66" s="28">
        <v>1.2999999999999999E-2</v>
      </c>
      <c r="N66" s="28">
        <v>0.08</v>
      </c>
      <c r="O66" s="28">
        <v>4.21</v>
      </c>
      <c r="P66" s="28">
        <v>0.12</v>
      </c>
      <c r="Q66" s="28">
        <v>0.06</v>
      </c>
      <c r="R66" s="28">
        <v>0.04</v>
      </c>
      <c r="S66" s="28">
        <v>9.1999999999999993</v>
      </c>
      <c r="T66" s="28">
        <v>75</v>
      </c>
      <c r="U66" s="28">
        <v>87</v>
      </c>
      <c r="V66" s="28">
        <v>108</v>
      </c>
      <c r="W66" s="28">
        <v>2.75</v>
      </c>
      <c r="X66" s="28">
        <v>4.0999999999999996</v>
      </c>
      <c r="Y66" s="28">
        <v>26.5</v>
      </c>
      <c r="Z66" s="28">
        <v>11.5</v>
      </c>
      <c r="AA66" s="28">
        <v>16.3</v>
      </c>
      <c r="AB66" s="28">
        <v>9.83</v>
      </c>
      <c r="AC66" s="28">
        <v>0.2</v>
      </c>
      <c r="AD66" s="28">
        <v>0.9</v>
      </c>
      <c r="AE66" s="28">
        <v>12.3</v>
      </c>
      <c r="AF66" s="28">
        <v>8.4</v>
      </c>
      <c r="AG66" s="28">
        <v>7.45</v>
      </c>
      <c r="AH66" s="28">
        <v>5.4</v>
      </c>
      <c r="AI66" s="28">
        <v>0.2</v>
      </c>
      <c r="AJ66" s="28">
        <v>0.71</v>
      </c>
      <c r="AK66" s="28">
        <v>1.0999999999999999E-2</v>
      </c>
      <c r="AL66" s="28">
        <v>0.05</v>
      </c>
      <c r="AM66" s="28">
        <v>0.87</v>
      </c>
      <c r="AN66" s="28">
        <v>0.06</v>
      </c>
      <c r="AO66" s="28" t="s">
        <v>278</v>
      </c>
      <c r="AP66" s="28">
        <v>0.97</v>
      </c>
      <c r="AQ66" s="28">
        <v>61.5</v>
      </c>
      <c r="AR66" s="28">
        <v>18.7</v>
      </c>
      <c r="AS66" s="28">
        <v>42.6</v>
      </c>
      <c r="AT66" s="28">
        <v>0.01</v>
      </c>
      <c r="AU66" s="28">
        <v>3.9</v>
      </c>
      <c r="AV66" s="28">
        <v>13.8</v>
      </c>
      <c r="AW66" s="28">
        <v>3</v>
      </c>
      <c r="AX66" s="28" t="s">
        <v>274</v>
      </c>
      <c r="AY66" s="28">
        <v>0.4</v>
      </c>
      <c r="AZ66" s="28">
        <v>2.5</v>
      </c>
      <c r="BA66" s="28">
        <v>0.3</v>
      </c>
      <c r="BB66" s="28">
        <v>1.8</v>
      </c>
      <c r="BC66" s="28">
        <v>0.3</v>
      </c>
      <c r="BD66" s="28">
        <v>0.8</v>
      </c>
      <c r="BE66" s="28">
        <v>0.1</v>
      </c>
      <c r="BF66" s="28">
        <v>0.6</v>
      </c>
      <c r="BG66" s="28" t="s">
        <v>274</v>
      </c>
      <c r="BH66" s="28">
        <v>0.1</v>
      </c>
      <c r="BI66" s="28" t="s">
        <v>275</v>
      </c>
      <c r="BJ66" s="28" t="s">
        <v>274</v>
      </c>
      <c r="BK66" s="28" t="s">
        <v>276</v>
      </c>
      <c r="BL66" s="28">
        <v>1.3</v>
      </c>
      <c r="BM66" s="28">
        <v>0.15</v>
      </c>
      <c r="BN66" s="28">
        <v>10.6</v>
      </c>
      <c r="BO66" s="28">
        <v>12.4</v>
      </c>
      <c r="BP66" s="28">
        <v>0.8</v>
      </c>
      <c r="BQ66" s="28">
        <v>50</v>
      </c>
    </row>
    <row r="67" spans="1:69" x14ac:dyDescent="0.3">
      <c r="A67" s="25">
        <f t="shared" si="0"/>
        <v>61</v>
      </c>
      <c r="B67" s="26">
        <v>687544</v>
      </c>
      <c r="C67" s="26">
        <v>846771</v>
      </c>
      <c r="D67" s="26">
        <v>359</v>
      </c>
      <c r="E67" s="26">
        <v>1</v>
      </c>
      <c r="F67" s="27" t="s">
        <v>62</v>
      </c>
      <c r="G67" s="28">
        <v>0.108</v>
      </c>
      <c r="H67" s="28" t="s">
        <v>273</v>
      </c>
      <c r="I67" s="28">
        <v>7.0000000000000001E-3</v>
      </c>
      <c r="J67" s="28">
        <v>7.1</v>
      </c>
      <c r="K67" s="28">
        <v>0.4</v>
      </c>
      <c r="L67" s="28">
        <v>2</v>
      </c>
      <c r="M67" s="28">
        <v>1.2999999999999999E-2</v>
      </c>
      <c r="N67" s="28">
        <v>7.0000000000000007E-2</v>
      </c>
      <c r="O67" s="28">
        <v>3.89</v>
      </c>
      <c r="P67" s="28">
        <v>0.09</v>
      </c>
      <c r="Q67" s="28">
        <v>0.06</v>
      </c>
      <c r="R67" s="28">
        <v>0.02</v>
      </c>
      <c r="S67" s="28">
        <v>9.1</v>
      </c>
      <c r="T67" s="28">
        <v>89</v>
      </c>
      <c r="U67" s="28">
        <v>89</v>
      </c>
      <c r="V67" s="28">
        <v>83</v>
      </c>
      <c r="W67" s="28">
        <v>2.46</v>
      </c>
      <c r="X67" s="28">
        <v>3.6</v>
      </c>
      <c r="Y67" s="28">
        <v>26.3</v>
      </c>
      <c r="Z67" s="28">
        <v>11.7</v>
      </c>
      <c r="AA67" s="28">
        <v>14.2</v>
      </c>
      <c r="AB67" s="28">
        <v>9.58</v>
      </c>
      <c r="AC67" s="28">
        <v>0.2</v>
      </c>
      <c r="AD67" s="28" t="s">
        <v>274</v>
      </c>
      <c r="AE67" s="28">
        <v>11</v>
      </c>
      <c r="AF67" s="28">
        <v>7.2</v>
      </c>
      <c r="AG67" s="28">
        <v>11.2</v>
      </c>
      <c r="AH67" s="28">
        <v>4.4000000000000004</v>
      </c>
      <c r="AI67" s="28">
        <v>0.1</v>
      </c>
      <c r="AJ67" s="28">
        <v>0.56999999999999995</v>
      </c>
      <c r="AK67" s="28">
        <v>8.0000000000000002E-3</v>
      </c>
      <c r="AL67" s="28">
        <v>0.06</v>
      </c>
      <c r="AM67" s="28">
        <v>0.86</v>
      </c>
      <c r="AN67" s="28">
        <v>0.05</v>
      </c>
      <c r="AO67" s="28" t="s">
        <v>278</v>
      </c>
      <c r="AP67" s="28">
        <v>0.88</v>
      </c>
      <c r="AQ67" s="28">
        <v>51</v>
      </c>
      <c r="AR67" s="28">
        <v>24.7</v>
      </c>
      <c r="AS67" s="28">
        <v>56.7</v>
      </c>
      <c r="AT67" s="28">
        <v>0.22</v>
      </c>
      <c r="AU67" s="28">
        <v>5.0999999999999996</v>
      </c>
      <c r="AV67" s="28">
        <v>18.7</v>
      </c>
      <c r="AW67" s="28">
        <v>2.8</v>
      </c>
      <c r="AX67" s="28" t="s">
        <v>274</v>
      </c>
      <c r="AY67" s="28">
        <v>0.5</v>
      </c>
      <c r="AZ67" s="28">
        <v>3.2</v>
      </c>
      <c r="BA67" s="28">
        <v>0.4</v>
      </c>
      <c r="BB67" s="28">
        <v>2.4</v>
      </c>
      <c r="BC67" s="28">
        <v>0.5</v>
      </c>
      <c r="BD67" s="28">
        <v>1.1000000000000001</v>
      </c>
      <c r="BE67" s="28">
        <v>0.2</v>
      </c>
      <c r="BF67" s="28">
        <v>0.9</v>
      </c>
      <c r="BG67" s="28">
        <v>0.1</v>
      </c>
      <c r="BH67" s="28">
        <v>0.2</v>
      </c>
      <c r="BI67" s="28" t="s">
        <v>275</v>
      </c>
      <c r="BJ67" s="28" t="s">
        <v>274</v>
      </c>
      <c r="BK67" s="28" t="s">
        <v>276</v>
      </c>
      <c r="BL67" s="28">
        <v>1.4</v>
      </c>
      <c r="BM67" s="28">
        <v>0.14000000000000001</v>
      </c>
      <c r="BN67" s="28">
        <v>10.7</v>
      </c>
      <c r="BO67" s="28">
        <v>11.5</v>
      </c>
      <c r="BP67" s="28">
        <v>0.7</v>
      </c>
      <c r="BQ67" s="28">
        <v>40</v>
      </c>
    </row>
    <row r="68" spans="1:69" x14ac:dyDescent="0.3">
      <c r="A68" s="25">
        <f t="shared" si="0"/>
        <v>62</v>
      </c>
      <c r="B68" s="26">
        <v>687547</v>
      </c>
      <c r="C68" s="26">
        <v>846773</v>
      </c>
      <c r="D68" s="26">
        <v>359</v>
      </c>
      <c r="E68" s="26">
        <v>1</v>
      </c>
      <c r="F68" s="27" t="s">
        <v>63</v>
      </c>
      <c r="G68" s="28">
        <v>0.10199999999999999</v>
      </c>
      <c r="H68" s="28" t="s">
        <v>273</v>
      </c>
      <c r="I68" s="28">
        <v>8.9999999999999993E-3</v>
      </c>
      <c r="J68" s="28">
        <v>6.3</v>
      </c>
      <c r="K68" s="28">
        <v>0.3</v>
      </c>
      <c r="L68" s="28">
        <v>2</v>
      </c>
      <c r="M68" s="28">
        <v>1.2999999999999999E-2</v>
      </c>
      <c r="N68" s="28">
        <v>0.08</v>
      </c>
      <c r="O68" s="28">
        <v>3.72</v>
      </c>
      <c r="P68" s="28">
        <v>0.09</v>
      </c>
      <c r="Q68" s="28">
        <v>0.06</v>
      </c>
      <c r="R68" s="28">
        <v>0.05</v>
      </c>
      <c r="S68" s="28">
        <v>8.8000000000000007</v>
      </c>
      <c r="T68" s="28">
        <v>75</v>
      </c>
      <c r="U68" s="28">
        <v>81</v>
      </c>
      <c r="V68" s="28">
        <v>105</v>
      </c>
      <c r="W68" s="28">
        <v>3.23</v>
      </c>
      <c r="X68" s="28">
        <v>4</v>
      </c>
      <c r="Y68" s="28">
        <v>23</v>
      </c>
      <c r="Z68" s="28">
        <v>13.2</v>
      </c>
      <c r="AA68" s="28">
        <v>15.6</v>
      </c>
      <c r="AB68" s="28">
        <v>8.91</v>
      </c>
      <c r="AC68" s="28">
        <v>0.2</v>
      </c>
      <c r="AD68" s="28">
        <v>1.8</v>
      </c>
      <c r="AE68" s="28">
        <v>11</v>
      </c>
      <c r="AF68" s="28">
        <v>8.5</v>
      </c>
      <c r="AG68" s="28">
        <v>8.61</v>
      </c>
      <c r="AH68" s="28">
        <v>5.2</v>
      </c>
      <c r="AI68" s="28">
        <v>0.3</v>
      </c>
      <c r="AJ68" s="28">
        <v>0.72</v>
      </c>
      <c r="AK68" s="28">
        <v>1.0999999999999999E-2</v>
      </c>
      <c r="AL68" s="28">
        <v>0.06</v>
      </c>
      <c r="AM68" s="28">
        <v>0.85</v>
      </c>
      <c r="AN68" s="28">
        <v>0.06</v>
      </c>
      <c r="AO68" s="28">
        <v>0.02</v>
      </c>
      <c r="AP68" s="28">
        <v>0.93</v>
      </c>
      <c r="AQ68" s="28">
        <v>60.6</v>
      </c>
      <c r="AR68" s="28">
        <v>19.5</v>
      </c>
      <c r="AS68" s="28">
        <v>45.4</v>
      </c>
      <c r="AT68" s="28">
        <v>0.02</v>
      </c>
      <c r="AU68" s="28">
        <v>4.2</v>
      </c>
      <c r="AV68" s="28">
        <v>15.3</v>
      </c>
      <c r="AW68" s="28">
        <v>2.5</v>
      </c>
      <c r="AX68" s="28" t="s">
        <v>274</v>
      </c>
      <c r="AY68" s="28">
        <v>0.4</v>
      </c>
      <c r="AZ68" s="28">
        <v>2.5</v>
      </c>
      <c r="BA68" s="28">
        <v>0.4</v>
      </c>
      <c r="BB68" s="28">
        <v>2</v>
      </c>
      <c r="BC68" s="28">
        <v>0.4</v>
      </c>
      <c r="BD68" s="28">
        <v>1.1000000000000001</v>
      </c>
      <c r="BE68" s="28">
        <v>0.1</v>
      </c>
      <c r="BF68" s="28">
        <v>0.8</v>
      </c>
      <c r="BG68" s="28">
        <v>0.1</v>
      </c>
      <c r="BH68" s="28">
        <v>0.1</v>
      </c>
      <c r="BI68" s="28" t="s">
        <v>275</v>
      </c>
      <c r="BJ68" s="28" t="s">
        <v>274</v>
      </c>
      <c r="BK68" s="28" t="s">
        <v>276</v>
      </c>
      <c r="BL68" s="28">
        <v>1.9</v>
      </c>
      <c r="BM68" s="28">
        <v>0.14000000000000001</v>
      </c>
      <c r="BN68" s="28">
        <v>10.4</v>
      </c>
      <c r="BO68" s="28">
        <v>11.3</v>
      </c>
      <c r="BP68" s="28">
        <v>0.8</v>
      </c>
      <c r="BQ68" s="28">
        <v>40</v>
      </c>
    </row>
    <row r="69" spans="1:69" x14ac:dyDescent="0.3">
      <c r="A69" s="25">
        <f t="shared" si="0"/>
        <v>63</v>
      </c>
      <c r="B69" s="26">
        <v>687549</v>
      </c>
      <c r="C69" s="26">
        <v>846775</v>
      </c>
      <c r="D69" s="26">
        <v>359</v>
      </c>
      <c r="E69" s="26">
        <v>1</v>
      </c>
      <c r="F69" s="27" t="s">
        <v>64</v>
      </c>
      <c r="G69" s="28">
        <v>0.16200000000000001</v>
      </c>
      <c r="H69" s="28" t="s">
        <v>273</v>
      </c>
      <c r="I69" s="28">
        <v>4.0000000000000001E-3</v>
      </c>
      <c r="J69" s="28">
        <v>5.6</v>
      </c>
      <c r="K69" s="28">
        <v>0.3</v>
      </c>
      <c r="L69" s="28">
        <v>2</v>
      </c>
      <c r="M69" s="28">
        <v>1.2E-2</v>
      </c>
      <c r="N69" s="28">
        <v>0.06</v>
      </c>
      <c r="O69" s="28">
        <v>2.95</v>
      </c>
      <c r="P69" s="28">
        <v>0.08</v>
      </c>
      <c r="Q69" s="28">
        <v>0.04</v>
      </c>
      <c r="R69" s="28">
        <v>0.02</v>
      </c>
      <c r="S69" s="28">
        <v>7.2</v>
      </c>
      <c r="T69" s="28">
        <v>47</v>
      </c>
      <c r="U69" s="28">
        <v>65</v>
      </c>
      <c r="V69" s="28">
        <v>102</v>
      </c>
      <c r="W69" s="28">
        <v>1.1499999999999999</v>
      </c>
      <c r="X69" s="28">
        <v>2.8</v>
      </c>
      <c r="Y69" s="28">
        <v>20.3</v>
      </c>
      <c r="Z69" s="28">
        <v>6.4</v>
      </c>
      <c r="AA69" s="28">
        <v>15</v>
      </c>
      <c r="AB69" s="28">
        <v>6.87</v>
      </c>
      <c r="AC69" s="28">
        <v>0.1</v>
      </c>
      <c r="AD69" s="28" t="s">
        <v>274</v>
      </c>
      <c r="AE69" s="28">
        <v>8</v>
      </c>
      <c r="AF69" s="28">
        <v>5.4</v>
      </c>
      <c r="AG69" s="28">
        <v>10.5</v>
      </c>
      <c r="AH69" s="28">
        <v>3.9</v>
      </c>
      <c r="AI69" s="28">
        <v>0.2</v>
      </c>
      <c r="AJ69" s="28">
        <v>0.56999999999999995</v>
      </c>
      <c r="AK69" s="28">
        <v>7.0000000000000001E-3</v>
      </c>
      <c r="AL69" s="28">
        <v>0.04</v>
      </c>
      <c r="AM69" s="28">
        <v>0.63</v>
      </c>
      <c r="AN69" s="28">
        <v>0.04</v>
      </c>
      <c r="AO69" s="28" t="s">
        <v>278</v>
      </c>
      <c r="AP69" s="28">
        <v>0.67</v>
      </c>
      <c r="AQ69" s="28">
        <v>42.4</v>
      </c>
      <c r="AR69" s="28">
        <v>21.2</v>
      </c>
      <c r="AS69" s="28">
        <v>53.7</v>
      </c>
      <c r="AT69" s="28">
        <v>0.02</v>
      </c>
      <c r="AU69" s="28">
        <v>5</v>
      </c>
      <c r="AV69" s="28">
        <v>19.3</v>
      </c>
      <c r="AW69" s="28">
        <v>3.8</v>
      </c>
      <c r="AX69" s="28" t="s">
        <v>274</v>
      </c>
      <c r="AY69" s="28">
        <v>0.5</v>
      </c>
      <c r="AZ69" s="28">
        <v>3.2</v>
      </c>
      <c r="BA69" s="28">
        <v>0.5</v>
      </c>
      <c r="BB69" s="28">
        <v>2.5</v>
      </c>
      <c r="BC69" s="28">
        <v>0.5</v>
      </c>
      <c r="BD69" s="28">
        <v>1.1000000000000001</v>
      </c>
      <c r="BE69" s="28">
        <v>0.2</v>
      </c>
      <c r="BF69" s="28">
        <v>0.9</v>
      </c>
      <c r="BG69" s="28">
        <v>0.1</v>
      </c>
      <c r="BH69" s="28">
        <v>2.7</v>
      </c>
      <c r="BI69" s="28">
        <v>0.7</v>
      </c>
      <c r="BJ69" s="28" t="s">
        <v>274</v>
      </c>
      <c r="BK69" s="28" t="s">
        <v>276</v>
      </c>
      <c r="BL69" s="28">
        <v>3.5</v>
      </c>
      <c r="BM69" s="28">
        <v>0.1</v>
      </c>
      <c r="BN69" s="28">
        <v>8.3000000000000007</v>
      </c>
      <c r="BO69" s="28">
        <v>9</v>
      </c>
      <c r="BP69" s="28">
        <v>0.5</v>
      </c>
      <c r="BQ69" s="28">
        <v>30</v>
      </c>
    </row>
    <row r="70" spans="1:69" x14ac:dyDescent="0.3">
      <c r="A70" s="25">
        <f t="shared" si="0"/>
        <v>64</v>
      </c>
      <c r="B70" s="26">
        <v>687550</v>
      </c>
      <c r="C70" s="26">
        <v>846777</v>
      </c>
      <c r="D70" s="26">
        <v>359</v>
      </c>
      <c r="E70" s="26">
        <v>1</v>
      </c>
      <c r="F70" s="27" t="s">
        <v>65</v>
      </c>
      <c r="G70" s="28">
        <v>0.1</v>
      </c>
      <c r="H70" s="28" t="s">
        <v>273</v>
      </c>
      <c r="I70" s="28">
        <v>7.0000000000000001E-3</v>
      </c>
      <c r="J70" s="28">
        <v>6.2</v>
      </c>
      <c r="K70" s="28">
        <v>0.3</v>
      </c>
      <c r="L70" s="28">
        <v>3</v>
      </c>
      <c r="M70" s="28">
        <v>1.2E-2</v>
      </c>
      <c r="N70" s="28">
        <v>7.0000000000000007E-2</v>
      </c>
      <c r="O70" s="28">
        <v>3.87</v>
      </c>
      <c r="P70" s="28">
        <v>0.09</v>
      </c>
      <c r="Q70" s="28">
        <v>0.05</v>
      </c>
      <c r="R70" s="28">
        <v>0.05</v>
      </c>
      <c r="S70" s="28">
        <v>9.1999999999999993</v>
      </c>
      <c r="T70" s="28">
        <v>74</v>
      </c>
      <c r="U70" s="28">
        <v>86</v>
      </c>
      <c r="V70" s="28">
        <v>101</v>
      </c>
      <c r="W70" s="28">
        <v>3.17</v>
      </c>
      <c r="X70" s="28">
        <v>4.3</v>
      </c>
      <c r="Y70" s="28">
        <v>25.4</v>
      </c>
      <c r="Z70" s="28">
        <v>11.9</v>
      </c>
      <c r="AA70" s="28">
        <v>16.399999999999999</v>
      </c>
      <c r="AB70" s="28">
        <v>9.5500000000000007</v>
      </c>
      <c r="AC70" s="28">
        <v>0.2</v>
      </c>
      <c r="AD70" s="28">
        <v>1.4</v>
      </c>
      <c r="AE70" s="28">
        <v>10.8</v>
      </c>
      <c r="AF70" s="28">
        <v>8</v>
      </c>
      <c r="AG70" s="28">
        <v>8.41</v>
      </c>
      <c r="AH70" s="28">
        <v>4.7</v>
      </c>
      <c r="AI70" s="28">
        <v>0.2</v>
      </c>
      <c r="AJ70" s="28">
        <v>0.56999999999999995</v>
      </c>
      <c r="AK70" s="28">
        <v>3.0000000000000001E-3</v>
      </c>
      <c r="AL70" s="28">
        <v>0.05</v>
      </c>
      <c r="AM70" s="28">
        <v>0.87</v>
      </c>
      <c r="AN70" s="28">
        <v>0.06</v>
      </c>
      <c r="AO70" s="28">
        <v>0.03</v>
      </c>
      <c r="AP70" s="28">
        <v>0.85</v>
      </c>
      <c r="AQ70" s="28">
        <v>54.5</v>
      </c>
      <c r="AR70" s="28">
        <v>19.399999999999999</v>
      </c>
      <c r="AS70" s="28">
        <v>44.3</v>
      </c>
      <c r="AT70" s="28">
        <v>0.31</v>
      </c>
      <c r="AU70" s="28">
        <v>4.0999999999999996</v>
      </c>
      <c r="AV70" s="28">
        <v>14</v>
      </c>
      <c r="AW70" s="28">
        <v>3.4</v>
      </c>
      <c r="AX70" s="28" t="s">
        <v>274</v>
      </c>
      <c r="AY70" s="28">
        <v>0.4</v>
      </c>
      <c r="AZ70" s="28">
        <v>2.5</v>
      </c>
      <c r="BA70" s="28">
        <v>0.3</v>
      </c>
      <c r="BB70" s="28">
        <v>2</v>
      </c>
      <c r="BC70" s="28">
        <v>0.3</v>
      </c>
      <c r="BD70" s="28">
        <v>1</v>
      </c>
      <c r="BE70" s="28">
        <v>0.1</v>
      </c>
      <c r="BF70" s="28">
        <v>0.8</v>
      </c>
      <c r="BG70" s="28">
        <v>0.1</v>
      </c>
      <c r="BH70" s="28">
        <v>0.2</v>
      </c>
      <c r="BI70" s="28" t="s">
        <v>275</v>
      </c>
      <c r="BJ70" s="28" t="s">
        <v>274</v>
      </c>
      <c r="BK70" s="28" t="s">
        <v>276</v>
      </c>
      <c r="BL70" s="28">
        <v>2.5</v>
      </c>
      <c r="BM70" s="28">
        <v>0.14000000000000001</v>
      </c>
      <c r="BN70" s="28">
        <v>10</v>
      </c>
      <c r="BO70" s="28">
        <v>10.9</v>
      </c>
      <c r="BP70" s="28">
        <v>0.8</v>
      </c>
      <c r="BQ70" s="28">
        <v>110</v>
      </c>
    </row>
    <row r="71" spans="1:69" x14ac:dyDescent="0.3">
      <c r="A71" s="25">
        <f t="shared" si="0"/>
        <v>65</v>
      </c>
      <c r="B71" s="26">
        <v>687553</v>
      </c>
      <c r="C71" s="26">
        <v>846779</v>
      </c>
      <c r="D71" s="26">
        <v>357</v>
      </c>
      <c r="E71" s="26">
        <v>1</v>
      </c>
      <c r="F71" s="27" t="s">
        <v>66</v>
      </c>
      <c r="G71" s="28">
        <v>0.106</v>
      </c>
      <c r="H71" s="28" t="s">
        <v>273</v>
      </c>
      <c r="I71" s="28">
        <v>8.9999999999999993E-3</v>
      </c>
      <c r="J71" s="28">
        <v>11.9</v>
      </c>
      <c r="K71" s="28">
        <v>0.9</v>
      </c>
      <c r="L71" s="28">
        <v>2</v>
      </c>
      <c r="M71" s="28">
        <v>1.4E-2</v>
      </c>
      <c r="N71" s="28">
        <v>0.08</v>
      </c>
      <c r="O71" s="28">
        <v>3.61</v>
      </c>
      <c r="P71" s="28">
        <v>0.1</v>
      </c>
      <c r="Q71" s="28">
        <v>0.05</v>
      </c>
      <c r="R71" s="28">
        <v>0.04</v>
      </c>
      <c r="S71" s="28">
        <v>9.1999999999999993</v>
      </c>
      <c r="T71" s="28">
        <v>64</v>
      </c>
      <c r="U71" s="28">
        <v>80</v>
      </c>
      <c r="V71" s="28">
        <v>93</v>
      </c>
      <c r="W71" s="28">
        <v>1.95</v>
      </c>
      <c r="X71" s="28">
        <v>5</v>
      </c>
      <c r="Y71" s="28">
        <v>25.1</v>
      </c>
      <c r="Z71" s="28">
        <v>13.3</v>
      </c>
      <c r="AA71" s="28">
        <v>24.1</v>
      </c>
      <c r="AB71" s="28">
        <v>8.82</v>
      </c>
      <c r="AC71" s="28" t="s">
        <v>274</v>
      </c>
      <c r="AD71" s="28" t="s">
        <v>274</v>
      </c>
      <c r="AE71" s="28">
        <v>11.1</v>
      </c>
      <c r="AF71" s="28">
        <v>10.3</v>
      </c>
      <c r="AG71" s="28">
        <v>48.2</v>
      </c>
      <c r="AH71" s="28">
        <v>3.9</v>
      </c>
      <c r="AI71" s="28">
        <v>0.1</v>
      </c>
      <c r="AJ71" s="28">
        <v>0.56000000000000005</v>
      </c>
      <c r="AK71" s="28">
        <v>8.0000000000000002E-3</v>
      </c>
      <c r="AL71" s="28">
        <v>7.0000000000000007E-2</v>
      </c>
      <c r="AM71" s="28">
        <v>0.85</v>
      </c>
      <c r="AN71" s="28">
        <v>0.06</v>
      </c>
      <c r="AO71" s="28" t="s">
        <v>278</v>
      </c>
      <c r="AP71" s="28">
        <v>0.77</v>
      </c>
      <c r="AQ71" s="28">
        <v>61.9</v>
      </c>
      <c r="AR71" s="28">
        <v>47.1</v>
      </c>
      <c r="AS71" s="28">
        <v>174</v>
      </c>
      <c r="AT71" s="28" t="s">
        <v>277</v>
      </c>
      <c r="AU71" s="28">
        <v>14.3</v>
      </c>
      <c r="AV71" s="28">
        <v>55.4</v>
      </c>
      <c r="AW71" s="28">
        <v>12.2</v>
      </c>
      <c r="AX71" s="28" t="s">
        <v>274</v>
      </c>
      <c r="AY71" s="28">
        <v>2.2000000000000002</v>
      </c>
      <c r="AZ71" s="28">
        <v>12.4</v>
      </c>
      <c r="BA71" s="28">
        <v>2.1</v>
      </c>
      <c r="BB71" s="28">
        <v>12</v>
      </c>
      <c r="BC71" s="28">
        <v>2.2999999999999998</v>
      </c>
      <c r="BD71" s="28">
        <v>6</v>
      </c>
      <c r="BE71" s="28">
        <v>0.8</v>
      </c>
      <c r="BF71" s="28">
        <v>5</v>
      </c>
      <c r="BG71" s="28">
        <v>0.7</v>
      </c>
      <c r="BH71" s="28">
        <v>0.1</v>
      </c>
      <c r="BI71" s="28" t="s">
        <v>275</v>
      </c>
      <c r="BJ71" s="28" t="s">
        <v>274</v>
      </c>
      <c r="BK71" s="28" t="s">
        <v>276</v>
      </c>
      <c r="BL71" s="28">
        <v>2.2000000000000002</v>
      </c>
      <c r="BM71" s="28">
        <v>0.14000000000000001</v>
      </c>
      <c r="BN71" s="28">
        <v>11.4</v>
      </c>
      <c r="BO71" s="28">
        <v>11.2</v>
      </c>
      <c r="BP71" s="28">
        <v>0.8</v>
      </c>
      <c r="BQ71" s="28">
        <v>70</v>
      </c>
    </row>
    <row r="72" spans="1:69" x14ac:dyDescent="0.3">
      <c r="A72" s="25">
        <f t="shared" si="0"/>
        <v>66</v>
      </c>
      <c r="B72" s="26">
        <v>687555</v>
      </c>
      <c r="C72" s="26">
        <v>846782</v>
      </c>
      <c r="D72" s="26">
        <v>357</v>
      </c>
      <c r="E72" s="26">
        <v>1</v>
      </c>
      <c r="F72" s="27" t="s">
        <v>67</v>
      </c>
      <c r="G72" s="28">
        <v>0.113</v>
      </c>
      <c r="H72" s="28" t="s">
        <v>273</v>
      </c>
      <c r="I72" s="28">
        <v>0.01</v>
      </c>
      <c r="J72" s="28">
        <v>6.6</v>
      </c>
      <c r="K72" s="28">
        <v>0.4</v>
      </c>
      <c r="L72" s="28">
        <v>2</v>
      </c>
      <c r="M72" s="28">
        <v>1.0999999999999999E-2</v>
      </c>
      <c r="N72" s="28">
        <v>0.05</v>
      </c>
      <c r="O72" s="28">
        <v>3.19</v>
      </c>
      <c r="P72" s="28">
        <v>0.08</v>
      </c>
      <c r="Q72" s="28">
        <v>0.04</v>
      </c>
      <c r="R72" s="28">
        <v>0.01</v>
      </c>
      <c r="S72" s="28">
        <v>8.1999999999999993</v>
      </c>
      <c r="T72" s="28">
        <v>59</v>
      </c>
      <c r="U72" s="28">
        <v>63</v>
      </c>
      <c r="V72" s="28">
        <v>82</v>
      </c>
      <c r="W72" s="28">
        <v>2.87</v>
      </c>
      <c r="X72" s="28">
        <v>3.2</v>
      </c>
      <c r="Y72" s="28">
        <v>18.7</v>
      </c>
      <c r="Z72" s="28">
        <v>11.3</v>
      </c>
      <c r="AA72" s="28">
        <v>13.1</v>
      </c>
      <c r="AB72" s="28">
        <v>7.48</v>
      </c>
      <c r="AC72" s="28">
        <v>0.2</v>
      </c>
      <c r="AD72" s="28">
        <v>0.6</v>
      </c>
      <c r="AE72" s="28">
        <v>8.6999999999999993</v>
      </c>
      <c r="AF72" s="28">
        <v>5.0999999999999996</v>
      </c>
      <c r="AG72" s="28">
        <v>16.3</v>
      </c>
      <c r="AH72" s="28">
        <v>3.8</v>
      </c>
      <c r="AI72" s="28">
        <v>0.1</v>
      </c>
      <c r="AJ72" s="28">
        <v>0.89</v>
      </c>
      <c r="AK72" s="28">
        <v>8.0000000000000002E-3</v>
      </c>
      <c r="AL72" s="28">
        <v>0.03</v>
      </c>
      <c r="AM72" s="28">
        <v>0.68</v>
      </c>
      <c r="AN72" s="28">
        <v>0.06</v>
      </c>
      <c r="AO72" s="28" t="s">
        <v>278</v>
      </c>
      <c r="AP72" s="28">
        <v>0.66</v>
      </c>
      <c r="AQ72" s="28">
        <v>45</v>
      </c>
      <c r="AR72" s="28">
        <v>26.3</v>
      </c>
      <c r="AS72" s="28">
        <v>68.2</v>
      </c>
      <c r="AT72" s="28">
        <v>0.02</v>
      </c>
      <c r="AU72" s="28">
        <v>6.7</v>
      </c>
      <c r="AV72" s="28">
        <v>25.3</v>
      </c>
      <c r="AW72" s="28">
        <v>4.9000000000000004</v>
      </c>
      <c r="AX72" s="28" t="s">
        <v>274</v>
      </c>
      <c r="AY72" s="28">
        <v>0.8</v>
      </c>
      <c r="AZ72" s="28">
        <v>4.7</v>
      </c>
      <c r="BA72" s="28">
        <v>0.7</v>
      </c>
      <c r="BB72" s="28">
        <v>3.8</v>
      </c>
      <c r="BC72" s="28">
        <v>0.7</v>
      </c>
      <c r="BD72" s="28">
        <v>1.8</v>
      </c>
      <c r="BE72" s="28">
        <v>0.3</v>
      </c>
      <c r="BF72" s="28">
        <v>1.5</v>
      </c>
      <c r="BG72" s="28">
        <v>0.2</v>
      </c>
      <c r="BH72" s="28">
        <v>1.7</v>
      </c>
      <c r="BI72" s="28" t="s">
        <v>275</v>
      </c>
      <c r="BJ72" s="28" t="s">
        <v>274</v>
      </c>
      <c r="BK72" s="28" t="s">
        <v>276</v>
      </c>
      <c r="BL72" s="28">
        <v>3</v>
      </c>
      <c r="BM72" s="28">
        <v>0.11</v>
      </c>
      <c r="BN72" s="28">
        <v>8.6</v>
      </c>
      <c r="BO72" s="28">
        <v>8.8000000000000007</v>
      </c>
      <c r="BP72" s="28">
        <v>0.7</v>
      </c>
      <c r="BQ72" s="28">
        <v>60</v>
      </c>
    </row>
    <row r="73" spans="1:69" x14ac:dyDescent="0.3">
      <c r="A73" s="25">
        <f t="shared" ref="A73:A136" si="1">A72+1</f>
        <v>67</v>
      </c>
      <c r="B73" s="26">
        <v>686911</v>
      </c>
      <c r="C73" s="26">
        <v>846777</v>
      </c>
      <c r="D73" s="26">
        <v>369</v>
      </c>
      <c r="E73" s="26">
        <v>1</v>
      </c>
      <c r="F73" s="27" t="s">
        <v>68</v>
      </c>
      <c r="G73" s="28">
        <v>8.4000000000000005E-2</v>
      </c>
      <c r="H73" s="28" t="s">
        <v>273</v>
      </c>
      <c r="I73" s="28">
        <v>1.6E-2</v>
      </c>
      <c r="J73" s="28">
        <v>7.8</v>
      </c>
      <c r="K73" s="28">
        <v>0.4</v>
      </c>
      <c r="L73" s="28">
        <v>4</v>
      </c>
      <c r="M73" s="28">
        <v>7.0000000000000001E-3</v>
      </c>
      <c r="N73" s="28">
        <v>0.06</v>
      </c>
      <c r="O73" s="28">
        <v>4.95</v>
      </c>
      <c r="P73" s="28">
        <v>0.08</v>
      </c>
      <c r="Q73" s="28">
        <v>0.08</v>
      </c>
      <c r="R73" s="28">
        <v>0.02</v>
      </c>
      <c r="S73" s="28">
        <v>13</v>
      </c>
      <c r="T73" s="28">
        <v>107</v>
      </c>
      <c r="U73" s="28">
        <v>133</v>
      </c>
      <c r="V73" s="28">
        <v>216</v>
      </c>
      <c r="W73" s="28">
        <v>5.56</v>
      </c>
      <c r="X73" s="28">
        <v>7</v>
      </c>
      <c r="Y73" s="28">
        <v>38.700000000000003</v>
      </c>
      <c r="Z73" s="28">
        <v>25.4</v>
      </c>
      <c r="AA73" s="28">
        <v>19.2</v>
      </c>
      <c r="AB73" s="28">
        <v>14.7</v>
      </c>
      <c r="AC73" s="28" t="s">
        <v>274</v>
      </c>
      <c r="AD73" s="28">
        <v>4.5999999999999996</v>
      </c>
      <c r="AE73" s="28">
        <v>12.5</v>
      </c>
      <c r="AF73" s="28">
        <v>8.3000000000000007</v>
      </c>
      <c r="AG73" s="28">
        <v>11.7</v>
      </c>
      <c r="AH73" s="28">
        <v>5.8</v>
      </c>
      <c r="AI73" s="28">
        <v>0.2</v>
      </c>
      <c r="AJ73" s="28">
        <v>1.3</v>
      </c>
      <c r="AK73" s="28">
        <v>1.7000000000000001E-2</v>
      </c>
      <c r="AL73" s="28">
        <v>0.05</v>
      </c>
      <c r="AM73" s="28">
        <v>1.01</v>
      </c>
      <c r="AN73" s="28">
        <v>0.13</v>
      </c>
      <c r="AO73" s="28">
        <v>0.02</v>
      </c>
      <c r="AP73" s="28">
        <v>1.03</v>
      </c>
      <c r="AQ73" s="28">
        <v>53.8</v>
      </c>
      <c r="AR73" s="28">
        <v>27.7</v>
      </c>
      <c r="AS73" s="28">
        <v>89.7</v>
      </c>
      <c r="AT73" s="28">
        <v>0.46</v>
      </c>
      <c r="AU73" s="28">
        <v>6.5</v>
      </c>
      <c r="AV73" s="28">
        <v>23.2</v>
      </c>
      <c r="AW73" s="28">
        <v>4.2</v>
      </c>
      <c r="AX73" s="28" t="s">
        <v>274</v>
      </c>
      <c r="AY73" s="28">
        <v>0.8</v>
      </c>
      <c r="AZ73" s="28">
        <v>3.8</v>
      </c>
      <c r="BA73" s="28">
        <v>0.5</v>
      </c>
      <c r="BB73" s="28">
        <v>2.9</v>
      </c>
      <c r="BC73" s="28">
        <v>0.5</v>
      </c>
      <c r="BD73" s="28">
        <v>1.4</v>
      </c>
      <c r="BE73" s="28">
        <v>0.2</v>
      </c>
      <c r="BF73" s="28">
        <v>1.3</v>
      </c>
      <c r="BG73" s="28">
        <v>0.2</v>
      </c>
      <c r="BH73" s="28">
        <v>0.2</v>
      </c>
      <c r="BI73" s="28" t="s">
        <v>275</v>
      </c>
      <c r="BJ73" s="28">
        <v>0.4</v>
      </c>
      <c r="BK73" s="28" t="s">
        <v>276</v>
      </c>
      <c r="BL73" s="28" t="s">
        <v>279</v>
      </c>
      <c r="BM73" s="28">
        <v>0.12</v>
      </c>
      <c r="BN73" s="28">
        <v>13.2</v>
      </c>
      <c r="BO73" s="28">
        <v>9.1</v>
      </c>
      <c r="BP73" s="28">
        <v>0.9</v>
      </c>
      <c r="BQ73" s="28">
        <v>80</v>
      </c>
    </row>
    <row r="74" spans="1:69" x14ac:dyDescent="0.3">
      <c r="A74" s="25">
        <f t="shared" si="1"/>
        <v>68</v>
      </c>
      <c r="B74" s="26">
        <v>686910</v>
      </c>
      <c r="C74" s="26">
        <v>846777</v>
      </c>
      <c r="D74" s="26">
        <v>369</v>
      </c>
      <c r="E74" s="26">
        <v>1</v>
      </c>
      <c r="F74" s="27" t="s">
        <v>70</v>
      </c>
      <c r="G74" s="28">
        <v>7.4999999999999997E-2</v>
      </c>
      <c r="H74" s="28" t="s">
        <v>273</v>
      </c>
      <c r="I74" s="28">
        <v>1.4E-2</v>
      </c>
      <c r="J74" s="28">
        <v>6.8</v>
      </c>
      <c r="K74" s="28">
        <v>0.4</v>
      </c>
      <c r="L74" s="28">
        <v>3</v>
      </c>
      <c r="M74" s="28">
        <v>7.0000000000000001E-3</v>
      </c>
      <c r="N74" s="28">
        <v>0.05</v>
      </c>
      <c r="O74" s="28">
        <v>4.3899999999999997</v>
      </c>
      <c r="P74" s="28">
        <v>0.06</v>
      </c>
      <c r="Q74" s="28">
        <v>7.0000000000000007E-2</v>
      </c>
      <c r="R74" s="28">
        <v>0.02</v>
      </c>
      <c r="S74" s="28">
        <v>12</v>
      </c>
      <c r="T74" s="28">
        <v>110</v>
      </c>
      <c r="U74" s="28">
        <v>133</v>
      </c>
      <c r="V74" s="28">
        <v>209</v>
      </c>
      <c r="W74" s="28">
        <v>5.75</v>
      </c>
      <c r="X74" s="28">
        <v>6.4</v>
      </c>
      <c r="Y74" s="28">
        <v>34</v>
      </c>
      <c r="Z74" s="28">
        <v>24.9</v>
      </c>
      <c r="AA74" s="28">
        <v>19.7</v>
      </c>
      <c r="AB74" s="28">
        <v>13.7</v>
      </c>
      <c r="AC74" s="28" t="s">
        <v>274</v>
      </c>
      <c r="AD74" s="28">
        <v>5.6</v>
      </c>
      <c r="AE74" s="28">
        <v>11.2</v>
      </c>
      <c r="AF74" s="28">
        <v>7.9</v>
      </c>
      <c r="AG74" s="28">
        <v>12</v>
      </c>
      <c r="AH74" s="28">
        <v>6.1</v>
      </c>
      <c r="AI74" s="28">
        <v>0.2</v>
      </c>
      <c r="AJ74" s="28">
        <v>1.46</v>
      </c>
      <c r="AK74" s="28">
        <v>1.7999999999999999E-2</v>
      </c>
      <c r="AL74" s="28">
        <v>7.0000000000000007E-2</v>
      </c>
      <c r="AM74" s="28">
        <v>1.05</v>
      </c>
      <c r="AN74" s="28">
        <v>0.12</v>
      </c>
      <c r="AO74" s="28">
        <v>0.03</v>
      </c>
      <c r="AP74" s="28">
        <v>0.9</v>
      </c>
      <c r="AQ74" s="28">
        <v>48.5</v>
      </c>
      <c r="AR74" s="28">
        <v>28</v>
      </c>
      <c r="AS74" s="28">
        <v>82.4</v>
      </c>
      <c r="AT74" s="28">
        <v>0.02</v>
      </c>
      <c r="AU74" s="28">
        <v>6.9</v>
      </c>
      <c r="AV74" s="28">
        <v>23.6</v>
      </c>
      <c r="AW74" s="28">
        <v>4.5999999999999996</v>
      </c>
      <c r="AX74" s="28" t="s">
        <v>274</v>
      </c>
      <c r="AY74" s="28">
        <v>0.8</v>
      </c>
      <c r="AZ74" s="28">
        <v>3.8</v>
      </c>
      <c r="BA74" s="28">
        <v>0.5</v>
      </c>
      <c r="BB74" s="28">
        <v>2.9</v>
      </c>
      <c r="BC74" s="28">
        <v>0.5</v>
      </c>
      <c r="BD74" s="28">
        <v>1.4</v>
      </c>
      <c r="BE74" s="28">
        <v>0.2</v>
      </c>
      <c r="BF74" s="28">
        <v>1.3</v>
      </c>
      <c r="BG74" s="28">
        <v>0.2</v>
      </c>
      <c r="BH74" s="28">
        <v>0.2</v>
      </c>
      <c r="BI74" s="28" t="s">
        <v>275</v>
      </c>
      <c r="BJ74" s="28">
        <v>0.2</v>
      </c>
      <c r="BK74" s="28" t="s">
        <v>276</v>
      </c>
      <c r="BL74" s="28" t="s">
        <v>279</v>
      </c>
      <c r="BM74" s="28">
        <v>0.11</v>
      </c>
      <c r="BN74" s="28">
        <v>13</v>
      </c>
      <c r="BO74" s="28">
        <v>9.4</v>
      </c>
      <c r="BP74" s="28">
        <v>0.9</v>
      </c>
      <c r="BQ74" s="28">
        <v>50</v>
      </c>
    </row>
    <row r="75" spans="1:69" x14ac:dyDescent="0.3">
      <c r="A75" s="25">
        <f t="shared" si="1"/>
        <v>69</v>
      </c>
      <c r="B75" s="26">
        <v>686909</v>
      </c>
      <c r="C75" s="26">
        <v>846778</v>
      </c>
      <c r="D75" s="26">
        <v>369</v>
      </c>
      <c r="E75" s="26">
        <v>1</v>
      </c>
      <c r="F75" s="27" t="s">
        <v>69</v>
      </c>
      <c r="G75" s="28">
        <v>7.9000000000000001E-2</v>
      </c>
      <c r="H75" s="28" t="s">
        <v>273</v>
      </c>
      <c r="I75" s="28">
        <v>1.4999999999999999E-2</v>
      </c>
      <c r="J75" s="28">
        <v>7.4</v>
      </c>
      <c r="K75" s="28">
        <v>0.4</v>
      </c>
      <c r="L75" s="28">
        <v>3</v>
      </c>
      <c r="M75" s="28">
        <v>8.0000000000000002E-3</v>
      </c>
      <c r="N75" s="28">
        <v>0.06</v>
      </c>
      <c r="O75" s="28">
        <v>5.04</v>
      </c>
      <c r="P75" s="28">
        <v>7.0000000000000007E-2</v>
      </c>
      <c r="Q75" s="28">
        <v>0.09</v>
      </c>
      <c r="R75" s="28">
        <v>0.02</v>
      </c>
      <c r="S75" s="28">
        <v>13.6</v>
      </c>
      <c r="T75" s="28">
        <v>131</v>
      </c>
      <c r="U75" s="28">
        <v>147</v>
      </c>
      <c r="V75" s="28">
        <v>196</v>
      </c>
      <c r="W75" s="28">
        <v>6.94</v>
      </c>
      <c r="X75" s="28">
        <v>5.9</v>
      </c>
      <c r="Y75" s="28">
        <v>36.799999999999997</v>
      </c>
      <c r="Z75" s="28">
        <v>27.8</v>
      </c>
      <c r="AA75" s="28">
        <v>20.3</v>
      </c>
      <c r="AB75" s="28">
        <v>15.8</v>
      </c>
      <c r="AC75" s="28" t="s">
        <v>274</v>
      </c>
      <c r="AD75" s="28">
        <v>6.9</v>
      </c>
      <c r="AE75" s="28">
        <v>12.2</v>
      </c>
      <c r="AF75" s="28">
        <v>8.9</v>
      </c>
      <c r="AG75" s="28">
        <v>17.2</v>
      </c>
      <c r="AH75" s="28">
        <v>5.9</v>
      </c>
      <c r="AI75" s="28" t="s">
        <v>274</v>
      </c>
      <c r="AJ75" s="28">
        <v>1.36</v>
      </c>
      <c r="AK75" s="28">
        <v>1.2999999999999999E-2</v>
      </c>
      <c r="AL75" s="28">
        <v>0.08</v>
      </c>
      <c r="AM75" s="28">
        <v>1.17</v>
      </c>
      <c r="AN75" s="28">
        <v>0.1</v>
      </c>
      <c r="AO75" s="28" t="s">
        <v>278</v>
      </c>
      <c r="AP75" s="28">
        <v>1.04</v>
      </c>
      <c r="AQ75" s="28">
        <v>53.6</v>
      </c>
      <c r="AR75" s="28">
        <v>39.299999999999997</v>
      </c>
      <c r="AS75" s="28">
        <v>96</v>
      </c>
      <c r="AT75" s="28">
        <v>0.02</v>
      </c>
      <c r="AU75" s="28">
        <v>9.4</v>
      </c>
      <c r="AV75" s="28">
        <v>33.6</v>
      </c>
      <c r="AW75" s="28">
        <v>5.9</v>
      </c>
      <c r="AX75" s="28" t="s">
        <v>274</v>
      </c>
      <c r="AY75" s="28">
        <v>1.2</v>
      </c>
      <c r="AZ75" s="28">
        <v>5.5</v>
      </c>
      <c r="BA75" s="28">
        <v>0.7</v>
      </c>
      <c r="BB75" s="28">
        <v>4.0999999999999996</v>
      </c>
      <c r="BC75" s="28">
        <v>0.7</v>
      </c>
      <c r="BD75" s="28">
        <v>2</v>
      </c>
      <c r="BE75" s="28">
        <v>0.2</v>
      </c>
      <c r="BF75" s="28">
        <v>1.8</v>
      </c>
      <c r="BG75" s="28">
        <v>0.2</v>
      </c>
      <c r="BH75" s="28">
        <v>0.2</v>
      </c>
      <c r="BI75" s="28" t="s">
        <v>275</v>
      </c>
      <c r="BJ75" s="28">
        <v>0.2</v>
      </c>
      <c r="BK75" s="28" t="s">
        <v>276</v>
      </c>
      <c r="BL75" s="28" t="s">
        <v>279</v>
      </c>
      <c r="BM75" s="28">
        <v>0.15</v>
      </c>
      <c r="BN75" s="28">
        <v>15</v>
      </c>
      <c r="BO75" s="28">
        <v>10.6</v>
      </c>
      <c r="BP75" s="28">
        <v>0.9</v>
      </c>
      <c r="BQ75" s="28">
        <v>50</v>
      </c>
    </row>
    <row r="76" spans="1:69" x14ac:dyDescent="0.3">
      <c r="A76" s="25">
        <f t="shared" si="1"/>
        <v>70</v>
      </c>
      <c r="B76" s="26">
        <v>686908</v>
      </c>
      <c r="C76" s="26">
        <v>846778</v>
      </c>
      <c r="D76" s="26">
        <v>369</v>
      </c>
      <c r="E76" s="26">
        <v>1</v>
      </c>
      <c r="F76" s="27" t="s">
        <v>71</v>
      </c>
      <c r="G76" s="28">
        <v>7.6999999999999999E-2</v>
      </c>
      <c r="H76" s="28" t="s">
        <v>273</v>
      </c>
      <c r="I76" s="28">
        <v>1.4E-2</v>
      </c>
      <c r="J76" s="28">
        <v>7.7</v>
      </c>
      <c r="K76" s="28">
        <v>0.5</v>
      </c>
      <c r="L76" s="28">
        <v>3</v>
      </c>
      <c r="M76" s="28">
        <v>1.0999999999999999E-2</v>
      </c>
      <c r="N76" s="28">
        <v>0.06</v>
      </c>
      <c r="O76" s="28">
        <v>5.24</v>
      </c>
      <c r="P76" s="28">
        <v>0.08</v>
      </c>
      <c r="Q76" s="28">
        <v>0.09</v>
      </c>
      <c r="R76" s="28">
        <v>0.01</v>
      </c>
      <c r="S76" s="28">
        <v>14.1</v>
      </c>
      <c r="T76" s="28">
        <v>132</v>
      </c>
      <c r="U76" s="28">
        <v>152</v>
      </c>
      <c r="V76" s="28">
        <v>209</v>
      </c>
      <c r="W76" s="28">
        <v>6.82</v>
      </c>
      <c r="X76" s="28">
        <v>6.2</v>
      </c>
      <c r="Y76" s="28">
        <v>38.5</v>
      </c>
      <c r="Z76" s="28">
        <v>28.1</v>
      </c>
      <c r="AA76" s="28">
        <v>20.6</v>
      </c>
      <c r="AB76" s="28">
        <v>15.8</v>
      </c>
      <c r="AC76" s="28" t="s">
        <v>274</v>
      </c>
      <c r="AD76" s="28">
        <v>8.1999999999999993</v>
      </c>
      <c r="AE76" s="28">
        <v>12.9</v>
      </c>
      <c r="AF76" s="28">
        <v>9</v>
      </c>
      <c r="AG76" s="28">
        <v>16.2</v>
      </c>
      <c r="AH76" s="28">
        <v>6.3</v>
      </c>
      <c r="AI76" s="28">
        <v>0.1</v>
      </c>
      <c r="AJ76" s="28">
        <v>1.36</v>
      </c>
      <c r="AK76" s="28">
        <v>1.2E-2</v>
      </c>
      <c r="AL76" s="28">
        <v>7.0000000000000007E-2</v>
      </c>
      <c r="AM76" s="28">
        <v>1.17</v>
      </c>
      <c r="AN76" s="28">
        <v>0.15</v>
      </c>
      <c r="AO76" s="28" t="s">
        <v>278</v>
      </c>
      <c r="AP76" s="28">
        <v>1.0900000000000001</v>
      </c>
      <c r="AQ76" s="28">
        <v>58</v>
      </c>
      <c r="AR76" s="28">
        <v>37.799999999999997</v>
      </c>
      <c r="AS76" s="28">
        <v>102</v>
      </c>
      <c r="AT76" s="28">
        <v>0.38</v>
      </c>
      <c r="AU76" s="28">
        <v>8.8000000000000007</v>
      </c>
      <c r="AV76" s="28">
        <v>30.8</v>
      </c>
      <c r="AW76" s="28">
        <v>5.2</v>
      </c>
      <c r="AX76" s="28" t="s">
        <v>274</v>
      </c>
      <c r="AY76" s="28">
        <v>1.1000000000000001</v>
      </c>
      <c r="AZ76" s="28">
        <v>5.3</v>
      </c>
      <c r="BA76" s="28">
        <v>0.7</v>
      </c>
      <c r="BB76" s="28">
        <v>3.8</v>
      </c>
      <c r="BC76" s="28">
        <v>0.7</v>
      </c>
      <c r="BD76" s="28">
        <v>1.7</v>
      </c>
      <c r="BE76" s="28">
        <v>0.2</v>
      </c>
      <c r="BF76" s="28">
        <v>1.7</v>
      </c>
      <c r="BG76" s="28">
        <v>0.2</v>
      </c>
      <c r="BH76" s="28">
        <v>0.2</v>
      </c>
      <c r="BI76" s="28" t="s">
        <v>275</v>
      </c>
      <c r="BJ76" s="28">
        <v>0.2</v>
      </c>
      <c r="BK76" s="28" t="s">
        <v>276</v>
      </c>
      <c r="BL76" s="28">
        <v>6.5</v>
      </c>
      <c r="BM76" s="28">
        <v>0.17</v>
      </c>
      <c r="BN76" s="28">
        <v>15.2</v>
      </c>
      <c r="BO76" s="28">
        <v>10.6</v>
      </c>
      <c r="BP76" s="28">
        <v>1</v>
      </c>
      <c r="BQ76" s="28">
        <v>50</v>
      </c>
    </row>
    <row r="77" spans="1:69" x14ac:dyDescent="0.3">
      <c r="A77" s="25">
        <f t="shared" si="1"/>
        <v>71</v>
      </c>
      <c r="B77" s="26">
        <v>686907</v>
      </c>
      <c r="C77" s="26">
        <v>846778</v>
      </c>
      <c r="D77" s="26">
        <v>369</v>
      </c>
      <c r="E77" s="26">
        <v>1</v>
      </c>
      <c r="F77" s="27" t="s">
        <v>72</v>
      </c>
      <c r="G77" s="28">
        <v>9.2999999999999999E-2</v>
      </c>
      <c r="H77" s="28" t="s">
        <v>273</v>
      </c>
      <c r="I77" s="28">
        <v>1.4E-2</v>
      </c>
      <c r="J77" s="28">
        <v>8.1999999999999993</v>
      </c>
      <c r="K77" s="28">
        <v>0.5</v>
      </c>
      <c r="L77" s="28">
        <v>3</v>
      </c>
      <c r="M77" s="28">
        <v>0.01</v>
      </c>
      <c r="N77" s="28">
        <v>0.09</v>
      </c>
      <c r="O77" s="28">
        <v>5.62</v>
      </c>
      <c r="P77" s="28">
        <v>0.1</v>
      </c>
      <c r="Q77" s="28">
        <v>0.08</v>
      </c>
      <c r="R77" s="28">
        <v>0.02</v>
      </c>
      <c r="S77" s="28">
        <v>13.6</v>
      </c>
      <c r="T77" s="28">
        <v>105</v>
      </c>
      <c r="U77" s="28">
        <v>143</v>
      </c>
      <c r="V77" s="28">
        <v>217</v>
      </c>
      <c r="W77" s="28">
        <v>5.69</v>
      </c>
      <c r="X77" s="28">
        <v>6.6</v>
      </c>
      <c r="Y77" s="28">
        <v>44.1</v>
      </c>
      <c r="Z77" s="28">
        <v>27.4</v>
      </c>
      <c r="AA77" s="28">
        <v>24.8</v>
      </c>
      <c r="AB77" s="28">
        <v>15.7</v>
      </c>
      <c r="AC77" s="28" t="s">
        <v>274</v>
      </c>
      <c r="AD77" s="28">
        <v>6</v>
      </c>
      <c r="AE77" s="28">
        <v>14.5</v>
      </c>
      <c r="AF77" s="28">
        <v>8.1999999999999993</v>
      </c>
      <c r="AG77" s="28">
        <v>15.9</v>
      </c>
      <c r="AH77" s="28">
        <v>6.5</v>
      </c>
      <c r="AI77" s="28">
        <v>0.1</v>
      </c>
      <c r="AJ77" s="28">
        <v>1.25</v>
      </c>
      <c r="AK77" s="28">
        <v>0.02</v>
      </c>
      <c r="AL77" s="28">
        <v>7.0000000000000007E-2</v>
      </c>
      <c r="AM77" s="28">
        <v>1.1499999999999999</v>
      </c>
      <c r="AN77" s="28">
        <v>0.11</v>
      </c>
      <c r="AO77" s="28" t="s">
        <v>278</v>
      </c>
      <c r="AP77" s="28">
        <v>1.1000000000000001</v>
      </c>
      <c r="AQ77" s="28">
        <v>65.400000000000006</v>
      </c>
      <c r="AR77" s="28">
        <v>34.6</v>
      </c>
      <c r="AS77" s="28">
        <v>100</v>
      </c>
      <c r="AT77" s="28" t="s">
        <v>277</v>
      </c>
      <c r="AU77" s="28">
        <v>8.6999999999999993</v>
      </c>
      <c r="AV77" s="28">
        <v>30.4</v>
      </c>
      <c r="AW77" s="28">
        <v>5.4</v>
      </c>
      <c r="AX77" s="28" t="s">
        <v>274</v>
      </c>
      <c r="AY77" s="28">
        <v>1.1000000000000001</v>
      </c>
      <c r="AZ77" s="28">
        <v>5</v>
      </c>
      <c r="BA77" s="28">
        <v>0.7</v>
      </c>
      <c r="BB77" s="28">
        <v>3.9</v>
      </c>
      <c r="BC77" s="28">
        <v>0.6</v>
      </c>
      <c r="BD77" s="28">
        <v>1.9</v>
      </c>
      <c r="BE77" s="28">
        <v>0.2</v>
      </c>
      <c r="BF77" s="28">
        <v>1.8</v>
      </c>
      <c r="BG77" s="28">
        <v>0.2</v>
      </c>
      <c r="BH77" s="28">
        <v>0.2</v>
      </c>
      <c r="BI77" s="28" t="s">
        <v>275</v>
      </c>
      <c r="BJ77" s="28" t="s">
        <v>274</v>
      </c>
      <c r="BK77" s="28" t="s">
        <v>276</v>
      </c>
      <c r="BL77" s="28" t="s">
        <v>279</v>
      </c>
      <c r="BM77" s="28">
        <v>0.16</v>
      </c>
      <c r="BN77" s="28">
        <v>13.4</v>
      </c>
      <c r="BO77" s="28">
        <v>9.9</v>
      </c>
      <c r="BP77" s="28">
        <v>0.8</v>
      </c>
      <c r="BQ77" s="28">
        <v>40</v>
      </c>
    </row>
    <row r="78" spans="1:69" x14ac:dyDescent="0.3">
      <c r="A78" s="25">
        <f t="shared" si="1"/>
        <v>72</v>
      </c>
      <c r="B78" s="26">
        <v>686906</v>
      </c>
      <c r="C78" s="26">
        <v>846779</v>
      </c>
      <c r="D78" s="26">
        <v>369</v>
      </c>
      <c r="E78" s="26">
        <v>1</v>
      </c>
      <c r="F78" s="27" t="s">
        <v>73</v>
      </c>
      <c r="G78" s="28">
        <v>7.8E-2</v>
      </c>
      <c r="H78" s="28" t="s">
        <v>273</v>
      </c>
      <c r="I78" s="28">
        <v>1.2999999999999999E-2</v>
      </c>
      <c r="J78" s="28">
        <v>7.5</v>
      </c>
      <c r="K78" s="28">
        <v>0.5</v>
      </c>
      <c r="L78" s="28">
        <v>3</v>
      </c>
      <c r="M78" s="28">
        <v>7.0000000000000001E-3</v>
      </c>
      <c r="N78" s="28">
        <v>0.06</v>
      </c>
      <c r="O78" s="28">
        <v>5.25</v>
      </c>
      <c r="P78" s="28">
        <v>0.08</v>
      </c>
      <c r="Q78" s="28">
        <v>0.09</v>
      </c>
      <c r="R78" s="28">
        <v>0.01</v>
      </c>
      <c r="S78" s="28">
        <v>14.4</v>
      </c>
      <c r="T78" s="28">
        <v>139</v>
      </c>
      <c r="U78" s="28">
        <v>158</v>
      </c>
      <c r="V78" s="28">
        <v>234</v>
      </c>
      <c r="W78" s="28">
        <v>7.27</v>
      </c>
      <c r="X78" s="28">
        <v>7.5</v>
      </c>
      <c r="Y78" s="28">
        <v>40.5</v>
      </c>
      <c r="Z78" s="28">
        <v>31.7</v>
      </c>
      <c r="AA78" s="28">
        <v>24</v>
      </c>
      <c r="AB78" s="28">
        <v>16.5</v>
      </c>
      <c r="AC78" s="28" t="s">
        <v>274</v>
      </c>
      <c r="AD78" s="28">
        <v>7.8</v>
      </c>
      <c r="AE78" s="28">
        <v>12.6</v>
      </c>
      <c r="AF78" s="28">
        <v>8.6</v>
      </c>
      <c r="AG78" s="28">
        <v>17.899999999999999</v>
      </c>
      <c r="AH78" s="28">
        <v>5.5</v>
      </c>
      <c r="AI78" s="28" t="s">
        <v>274</v>
      </c>
      <c r="AJ78" s="28">
        <v>1.29</v>
      </c>
      <c r="AK78" s="28">
        <v>1.7999999999999999E-2</v>
      </c>
      <c r="AL78" s="28">
        <v>7.0000000000000007E-2</v>
      </c>
      <c r="AM78" s="28">
        <v>1.1100000000000001</v>
      </c>
      <c r="AN78" s="28">
        <v>0.12</v>
      </c>
      <c r="AO78" s="28">
        <v>0.03</v>
      </c>
      <c r="AP78" s="28">
        <v>1</v>
      </c>
      <c r="AQ78" s="28">
        <v>56.7</v>
      </c>
      <c r="AR78" s="28">
        <v>42.4</v>
      </c>
      <c r="AS78" s="28">
        <v>112</v>
      </c>
      <c r="AT78" s="28">
        <v>0.01</v>
      </c>
      <c r="AU78" s="28">
        <v>9.8000000000000007</v>
      </c>
      <c r="AV78" s="28">
        <v>35.6</v>
      </c>
      <c r="AW78" s="28">
        <v>6.1</v>
      </c>
      <c r="AX78" s="28" t="s">
        <v>274</v>
      </c>
      <c r="AY78" s="28">
        <v>1.2</v>
      </c>
      <c r="AZ78" s="28">
        <v>5.5</v>
      </c>
      <c r="BA78" s="28">
        <v>0.7</v>
      </c>
      <c r="BB78" s="28">
        <v>4</v>
      </c>
      <c r="BC78" s="28">
        <v>0.7</v>
      </c>
      <c r="BD78" s="28">
        <v>1.9</v>
      </c>
      <c r="BE78" s="28">
        <v>0.2</v>
      </c>
      <c r="BF78" s="28">
        <v>1.8</v>
      </c>
      <c r="BG78" s="28">
        <v>0.2</v>
      </c>
      <c r="BH78" s="28">
        <v>0.2</v>
      </c>
      <c r="BI78" s="28" t="s">
        <v>275</v>
      </c>
      <c r="BJ78" s="28">
        <v>0.1</v>
      </c>
      <c r="BK78" s="28" t="s">
        <v>276</v>
      </c>
      <c r="BL78" s="28" t="s">
        <v>279</v>
      </c>
      <c r="BM78" s="28">
        <v>0.17</v>
      </c>
      <c r="BN78" s="28">
        <v>16.100000000000001</v>
      </c>
      <c r="BO78" s="28">
        <v>11</v>
      </c>
      <c r="BP78" s="28">
        <v>1</v>
      </c>
      <c r="BQ78" s="28">
        <v>70</v>
      </c>
    </row>
    <row r="79" spans="1:69" x14ac:dyDescent="0.3">
      <c r="A79" s="25">
        <f t="shared" si="1"/>
        <v>73</v>
      </c>
      <c r="B79" s="26">
        <v>686904</v>
      </c>
      <c r="C79" s="26">
        <v>846779</v>
      </c>
      <c r="D79" s="26">
        <v>369</v>
      </c>
      <c r="E79" s="26">
        <v>1</v>
      </c>
      <c r="F79" s="27" t="s">
        <v>75</v>
      </c>
      <c r="G79" s="28">
        <v>3.7999999999999999E-2</v>
      </c>
      <c r="H79" s="28" t="s">
        <v>273</v>
      </c>
      <c r="I79" s="28">
        <v>7.0000000000000007E-2</v>
      </c>
      <c r="J79" s="28">
        <v>12.2</v>
      </c>
      <c r="K79" s="28">
        <v>0.6</v>
      </c>
      <c r="L79" s="28">
        <v>3</v>
      </c>
      <c r="M79" s="28">
        <v>2.1999999999999999E-2</v>
      </c>
      <c r="N79" s="28">
        <v>0.11</v>
      </c>
      <c r="O79" s="28">
        <v>5.8</v>
      </c>
      <c r="P79" s="28">
        <v>0.22</v>
      </c>
      <c r="Q79" s="28">
        <v>0.19</v>
      </c>
      <c r="R79" s="28">
        <v>7.0000000000000007E-2</v>
      </c>
      <c r="S79" s="28">
        <v>12.2</v>
      </c>
      <c r="T79" s="28">
        <v>97</v>
      </c>
      <c r="U79" s="28">
        <v>69</v>
      </c>
      <c r="V79" s="28">
        <v>233</v>
      </c>
      <c r="W79" s="28">
        <v>5.54</v>
      </c>
      <c r="X79" s="28">
        <v>10.6</v>
      </c>
      <c r="Y79" s="28">
        <v>29.3</v>
      </c>
      <c r="Z79" s="28">
        <v>40.700000000000003</v>
      </c>
      <c r="AA79" s="28">
        <v>91.3</v>
      </c>
      <c r="AB79" s="28">
        <v>16.5</v>
      </c>
      <c r="AC79" s="28" t="s">
        <v>274</v>
      </c>
      <c r="AD79" s="28">
        <v>12.5</v>
      </c>
      <c r="AE79" s="28">
        <v>30.6</v>
      </c>
      <c r="AF79" s="28">
        <v>19.7</v>
      </c>
      <c r="AG79" s="28">
        <v>10.7</v>
      </c>
      <c r="AH79" s="28">
        <v>6.3</v>
      </c>
      <c r="AI79" s="28">
        <v>0.9</v>
      </c>
      <c r="AJ79" s="28">
        <v>1.08</v>
      </c>
      <c r="AK79" s="28">
        <v>0.129</v>
      </c>
      <c r="AL79" s="28">
        <v>0.08</v>
      </c>
      <c r="AM79" s="28">
        <v>2.38</v>
      </c>
      <c r="AN79" s="28">
        <v>0.24</v>
      </c>
      <c r="AO79" s="28" t="s">
        <v>278</v>
      </c>
      <c r="AP79" s="28">
        <v>1.96</v>
      </c>
      <c r="AQ79" s="28">
        <v>137</v>
      </c>
      <c r="AR79" s="28">
        <v>32.6</v>
      </c>
      <c r="AS79" s="28">
        <v>108</v>
      </c>
      <c r="AT79" s="28">
        <v>0.11</v>
      </c>
      <c r="AU79" s="28">
        <v>7.2</v>
      </c>
      <c r="AV79" s="28">
        <v>25.8</v>
      </c>
      <c r="AW79" s="28">
        <v>4.0999999999999996</v>
      </c>
      <c r="AX79" s="28" t="s">
        <v>274</v>
      </c>
      <c r="AY79" s="28">
        <v>0.8</v>
      </c>
      <c r="AZ79" s="28">
        <v>4</v>
      </c>
      <c r="BA79" s="28">
        <v>0.5</v>
      </c>
      <c r="BB79" s="28">
        <v>2.7</v>
      </c>
      <c r="BC79" s="28">
        <v>0.4</v>
      </c>
      <c r="BD79" s="28">
        <v>1.2</v>
      </c>
      <c r="BE79" s="28">
        <v>0.2</v>
      </c>
      <c r="BF79" s="28">
        <v>1.1000000000000001</v>
      </c>
      <c r="BG79" s="28">
        <v>0.1</v>
      </c>
      <c r="BH79" s="28">
        <v>0.1</v>
      </c>
      <c r="BI79" s="28" t="s">
        <v>275</v>
      </c>
      <c r="BJ79" s="28" t="s">
        <v>274</v>
      </c>
      <c r="BK79" s="28" t="s">
        <v>276</v>
      </c>
      <c r="BL79" s="28">
        <v>1.2</v>
      </c>
      <c r="BM79" s="28">
        <v>0.23</v>
      </c>
      <c r="BN79" s="28">
        <v>44.2</v>
      </c>
      <c r="BO79" s="28">
        <v>13</v>
      </c>
      <c r="BP79" s="28">
        <v>1.6</v>
      </c>
      <c r="BQ79" s="28">
        <v>100</v>
      </c>
    </row>
    <row r="80" spans="1:69" x14ac:dyDescent="0.3">
      <c r="A80" s="25">
        <f t="shared" si="1"/>
        <v>74</v>
      </c>
      <c r="B80" s="26">
        <v>686901</v>
      </c>
      <c r="C80" s="26">
        <v>846779</v>
      </c>
      <c r="D80" s="26">
        <v>369</v>
      </c>
      <c r="E80" s="26">
        <v>1</v>
      </c>
      <c r="F80" s="27" t="s">
        <v>74</v>
      </c>
      <c r="G80" s="28">
        <v>0.08</v>
      </c>
      <c r="H80" s="28" t="s">
        <v>273</v>
      </c>
      <c r="I80" s="28">
        <v>1.4999999999999999E-2</v>
      </c>
      <c r="J80" s="28">
        <v>8.1</v>
      </c>
      <c r="K80" s="28">
        <v>0.4</v>
      </c>
      <c r="L80" s="28">
        <v>3</v>
      </c>
      <c r="M80" s="28">
        <v>8.9999999999999993E-3</v>
      </c>
      <c r="N80" s="28">
        <v>0.09</v>
      </c>
      <c r="O80" s="28">
        <v>5.95</v>
      </c>
      <c r="P80" s="28">
        <v>0.12</v>
      </c>
      <c r="Q80" s="28">
        <v>7.0000000000000007E-2</v>
      </c>
      <c r="R80" s="28">
        <v>0.02</v>
      </c>
      <c r="S80" s="28">
        <v>15</v>
      </c>
      <c r="T80" s="28">
        <v>119</v>
      </c>
      <c r="U80" s="28">
        <v>155</v>
      </c>
      <c r="V80" s="28">
        <v>211</v>
      </c>
      <c r="W80" s="28">
        <v>6.41</v>
      </c>
      <c r="X80" s="28">
        <v>6.5</v>
      </c>
      <c r="Y80" s="28">
        <v>43.6</v>
      </c>
      <c r="Z80" s="28">
        <v>31</v>
      </c>
      <c r="AA80" s="28">
        <v>23.5</v>
      </c>
      <c r="AB80" s="28">
        <v>16.8</v>
      </c>
      <c r="AC80" s="28" t="s">
        <v>274</v>
      </c>
      <c r="AD80" s="28">
        <v>6.5</v>
      </c>
      <c r="AE80" s="28">
        <v>15.1</v>
      </c>
      <c r="AF80" s="28">
        <v>8.5</v>
      </c>
      <c r="AG80" s="28">
        <v>17.5</v>
      </c>
      <c r="AH80" s="28">
        <v>6.2</v>
      </c>
      <c r="AI80" s="28">
        <v>0.1</v>
      </c>
      <c r="AJ80" s="28">
        <v>1.28</v>
      </c>
      <c r="AK80" s="28">
        <v>2.1000000000000001E-2</v>
      </c>
      <c r="AL80" s="28">
        <v>7.0000000000000007E-2</v>
      </c>
      <c r="AM80" s="28">
        <v>1.1299999999999999</v>
      </c>
      <c r="AN80" s="28">
        <v>0.12</v>
      </c>
      <c r="AO80" s="28" t="s">
        <v>278</v>
      </c>
      <c r="AP80" s="28">
        <v>1.1100000000000001</v>
      </c>
      <c r="AQ80" s="28">
        <v>65.599999999999994</v>
      </c>
      <c r="AR80" s="28">
        <v>38.5</v>
      </c>
      <c r="AS80" s="28">
        <v>102</v>
      </c>
      <c r="AT80" s="28">
        <v>0.02</v>
      </c>
      <c r="AU80" s="28">
        <v>9.5</v>
      </c>
      <c r="AV80" s="28">
        <v>34.1</v>
      </c>
      <c r="AW80" s="28">
        <v>6</v>
      </c>
      <c r="AX80" s="28" t="s">
        <v>274</v>
      </c>
      <c r="AY80" s="28">
        <v>1.2</v>
      </c>
      <c r="AZ80" s="28">
        <v>5.5</v>
      </c>
      <c r="BA80" s="28">
        <v>0.7</v>
      </c>
      <c r="BB80" s="28">
        <v>4.2</v>
      </c>
      <c r="BC80" s="28">
        <v>0.7</v>
      </c>
      <c r="BD80" s="28">
        <v>2.1</v>
      </c>
      <c r="BE80" s="28">
        <v>0.3</v>
      </c>
      <c r="BF80" s="28">
        <v>1.9</v>
      </c>
      <c r="BG80" s="28">
        <v>0.2</v>
      </c>
      <c r="BH80" s="28">
        <v>0.2</v>
      </c>
      <c r="BI80" s="28" t="s">
        <v>275</v>
      </c>
      <c r="BJ80" s="28">
        <v>0.2</v>
      </c>
      <c r="BK80" s="28" t="s">
        <v>276</v>
      </c>
      <c r="BL80" s="28" t="s">
        <v>279</v>
      </c>
      <c r="BM80" s="28">
        <v>0.16</v>
      </c>
      <c r="BN80" s="28">
        <v>14.7</v>
      </c>
      <c r="BO80" s="28">
        <v>10.7</v>
      </c>
      <c r="BP80" s="28">
        <v>0.8</v>
      </c>
      <c r="BQ80" s="28">
        <v>50</v>
      </c>
    </row>
    <row r="81" spans="1:69" x14ac:dyDescent="0.3">
      <c r="A81" s="25">
        <f t="shared" si="1"/>
        <v>75</v>
      </c>
      <c r="B81" s="26">
        <v>686899</v>
      </c>
      <c r="C81" s="26">
        <v>846778</v>
      </c>
      <c r="D81" s="26">
        <v>369</v>
      </c>
      <c r="E81" s="26">
        <v>1</v>
      </c>
      <c r="F81" s="27" t="s">
        <v>76</v>
      </c>
      <c r="G81" s="28">
        <v>8.8999999999999996E-2</v>
      </c>
      <c r="H81" s="28" t="s">
        <v>273</v>
      </c>
      <c r="I81" s="28">
        <v>1.4E-2</v>
      </c>
      <c r="J81" s="28">
        <v>7.4</v>
      </c>
      <c r="K81" s="28">
        <v>0.5</v>
      </c>
      <c r="L81" s="28">
        <v>3</v>
      </c>
      <c r="M81" s="28">
        <v>0.01</v>
      </c>
      <c r="N81" s="28">
        <v>7.0000000000000007E-2</v>
      </c>
      <c r="O81" s="28">
        <v>5.04</v>
      </c>
      <c r="P81" s="28">
        <v>0.09</v>
      </c>
      <c r="Q81" s="28">
        <v>0.08</v>
      </c>
      <c r="R81" s="28">
        <v>0.02</v>
      </c>
      <c r="S81" s="28">
        <v>12.3</v>
      </c>
      <c r="T81" s="28">
        <v>111</v>
      </c>
      <c r="U81" s="28">
        <v>130</v>
      </c>
      <c r="V81" s="28">
        <v>240</v>
      </c>
      <c r="W81" s="28">
        <v>5.87</v>
      </c>
      <c r="X81" s="28">
        <v>7.6</v>
      </c>
      <c r="Y81" s="28">
        <v>38.1</v>
      </c>
      <c r="Z81" s="28">
        <v>27.1</v>
      </c>
      <c r="AA81" s="28">
        <v>22.2</v>
      </c>
      <c r="AB81" s="28">
        <v>14.1</v>
      </c>
      <c r="AC81" s="28" t="s">
        <v>274</v>
      </c>
      <c r="AD81" s="28">
        <v>7.4</v>
      </c>
      <c r="AE81" s="28">
        <v>13</v>
      </c>
      <c r="AF81" s="28">
        <v>8</v>
      </c>
      <c r="AG81" s="28">
        <v>13</v>
      </c>
      <c r="AH81" s="28">
        <v>7.8</v>
      </c>
      <c r="AI81" s="28">
        <v>0.2</v>
      </c>
      <c r="AJ81" s="28">
        <v>1.55</v>
      </c>
      <c r="AK81" s="28">
        <v>1.9E-2</v>
      </c>
      <c r="AL81" s="28">
        <v>0.08</v>
      </c>
      <c r="AM81" s="28">
        <v>1.1100000000000001</v>
      </c>
      <c r="AN81" s="28">
        <v>0.12</v>
      </c>
      <c r="AO81" s="28">
        <v>0.02</v>
      </c>
      <c r="AP81" s="28">
        <v>1.01</v>
      </c>
      <c r="AQ81" s="28">
        <v>59.4</v>
      </c>
      <c r="AR81" s="28">
        <v>30.5</v>
      </c>
      <c r="AS81" s="28">
        <v>91.6</v>
      </c>
      <c r="AT81" s="28">
        <v>7.0000000000000007E-2</v>
      </c>
      <c r="AU81" s="28">
        <v>6.9</v>
      </c>
      <c r="AV81" s="28">
        <v>25.8</v>
      </c>
      <c r="AW81" s="28">
        <v>4.3</v>
      </c>
      <c r="AX81" s="28" t="s">
        <v>274</v>
      </c>
      <c r="AY81" s="28">
        <v>0.9</v>
      </c>
      <c r="AZ81" s="28">
        <v>4.2</v>
      </c>
      <c r="BA81" s="28">
        <v>0.5</v>
      </c>
      <c r="BB81" s="28">
        <v>3.1</v>
      </c>
      <c r="BC81" s="28">
        <v>0.6</v>
      </c>
      <c r="BD81" s="28">
        <v>1.5</v>
      </c>
      <c r="BE81" s="28">
        <v>0.2</v>
      </c>
      <c r="BF81" s="28">
        <v>1.4</v>
      </c>
      <c r="BG81" s="28">
        <v>0.2</v>
      </c>
      <c r="BH81" s="28">
        <v>0.2</v>
      </c>
      <c r="BI81" s="28" t="s">
        <v>275</v>
      </c>
      <c r="BJ81" s="28" t="s">
        <v>274</v>
      </c>
      <c r="BK81" s="28" t="s">
        <v>276</v>
      </c>
      <c r="BL81" s="28">
        <v>5.7</v>
      </c>
      <c r="BM81" s="28">
        <v>0.15</v>
      </c>
      <c r="BN81" s="28">
        <v>13.7</v>
      </c>
      <c r="BO81" s="28">
        <v>9.4</v>
      </c>
      <c r="BP81" s="28">
        <v>0.9</v>
      </c>
      <c r="BQ81" s="28">
        <v>60</v>
      </c>
    </row>
    <row r="82" spans="1:69" x14ac:dyDescent="0.3">
      <c r="A82" s="25">
        <f t="shared" si="1"/>
        <v>76</v>
      </c>
      <c r="B82" s="26">
        <v>686898</v>
      </c>
      <c r="C82" s="26">
        <v>846778</v>
      </c>
      <c r="D82" s="26">
        <v>369</v>
      </c>
      <c r="E82" s="26">
        <v>1</v>
      </c>
      <c r="F82" s="27" t="s">
        <v>77</v>
      </c>
      <c r="G82" s="28">
        <v>7.5999999999999998E-2</v>
      </c>
      <c r="H82" s="28" t="s">
        <v>273</v>
      </c>
      <c r="I82" s="28">
        <v>1.4999999999999999E-2</v>
      </c>
      <c r="J82" s="28">
        <v>7.7</v>
      </c>
      <c r="K82" s="28">
        <v>0.3</v>
      </c>
      <c r="L82" s="28">
        <v>3</v>
      </c>
      <c r="M82" s="28">
        <v>8.0000000000000002E-3</v>
      </c>
      <c r="N82" s="28">
        <v>7.0000000000000007E-2</v>
      </c>
      <c r="O82" s="28">
        <v>4.83</v>
      </c>
      <c r="P82" s="28">
        <v>0.08</v>
      </c>
      <c r="Q82" s="28">
        <v>0.08</v>
      </c>
      <c r="R82" s="28">
        <v>0.02</v>
      </c>
      <c r="S82" s="28">
        <v>13.3</v>
      </c>
      <c r="T82" s="28">
        <v>104</v>
      </c>
      <c r="U82" s="28">
        <v>123</v>
      </c>
      <c r="V82" s="28">
        <v>215</v>
      </c>
      <c r="W82" s="28">
        <v>5.36</v>
      </c>
      <c r="X82" s="28">
        <v>6.6</v>
      </c>
      <c r="Y82" s="28">
        <v>38.6</v>
      </c>
      <c r="Z82" s="28">
        <v>24.7</v>
      </c>
      <c r="AA82" s="28">
        <v>21.3</v>
      </c>
      <c r="AB82" s="28">
        <v>14.8</v>
      </c>
      <c r="AC82" s="28" t="s">
        <v>274</v>
      </c>
      <c r="AD82" s="28">
        <v>6.3</v>
      </c>
      <c r="AE82" s="28">
        <v>13.5</v>
      </c>
      <c r="AF82" s="28">
        <v>8.4</v>
      </c>
      <c r="AG82" s="28">
        <v>14.1</v>
      </c>
      <c r="AH82" s="28">
        <v>7</v>
      </c>
      <c r="AI82" s="28">
        <v>0.2</v>
      </c>
      <c r="AJ82" s="28">
        <v>1.08</v>
      </c>
      <c r="AK82" s="28">
        <v>2.3E-2</v>
      </c>
      <c r="AL82" s="28">
        <v>0.08</v>
      </c>
      <c r="AM82" s="28">
        <v>1.1100000000000001</v>
      </c>
      <c r="AN82" s="28">
        <v>0.08</v>
      </c>
      <c r="AO82" s="28" t="s">
        <v>278</v>
      </c>
      <c r="AP82" s="28">
        <v>0.99</v>
      </c>
      <c r="AQ82" s="28">
        <v>54.5</v>
      </c>
      <c r="AR82" s="28">
        <v>31.4</v>
      </c>
      <c r="AS82" s="28">
        <v>100</v>
      </c>
      <c r="AT82" s="28" t="s">
        <v>277</v>
      </c>
      <c r="AU82" s="28">
        <v>7.6</v>
      </c>
      <c r="AV82" s="28">
        <v>27.3</v>
      </c>
      <c r="AW82" s="28">
        <v>5</v>
      </c>
      <c r="AX82" s="28" t="s">
        <v>274</v>
      </c>
      <c r="AY82" s="28">
        <v>0.9</v>
      </c>
      <c r="AZ82" s="28">
        <v>4.5</v>
      </c>
      <c r="BA82" s="28">
        <v>0.6</v>
      </c>
      <c r="BB82" s="28">
        <v>3.6</v>
      </c>
      <c r="BC82" s="28">
        <v>0.6</v>
      </c>
      <c r="BD82" s="28">
        <v>1.7</v>
      </c>
      <c r="BE82" s="28">
        <v>0.2</v>
      </c>
      <c r="BF82" s="28">
        <v>1.5</v>
      </c>
      <c r="BG82" s="28">
        <v>0.2</v>
      </c>
      <c r="BH82" s="28">
        <v>0.2</v>
      </c>
      <c r="BI82" s="28" t="s">
        <v>275</v>
      </c>
      <c r="BJ82" s="28" t="s">
        <v>274</v>
      </c>
      <c r="BK82" s="28" t="s">
        <v>276</v>
      </c>
      <c r="BL82" s="28">
        <v>2.8</v>
      </c>
      <c r="BM82" s="28">
        <v>0.16</v>
      </c>
      <c r="BN82" s="28">
        <v>13.1</v>
      </c>
      <c r="BO82" s="28">
        <v>9.6999999999999993</v>
      </c>
      <c r="BP82" s="28">
        <v>0.8</v>
      </c>
      <c r="BQ82" s="28">
        <v>50</v>
      </c>
    </row>
    <row r="83" spans="1:69" x14ac:dyDescent="0.3">
      <c r="A83" s="25">
        <f t="shared" si="1"/>
        <v>77</v>
      </c>
      <c r="B83" s="26">
        <v>686897</v>
      </c>
      <c r="C83" s="26">
        <v>846777</v>
      </c>
      <c r="D83" s="26">
        <v>368</v>
      </c>
      <c r="E83" s="26">
        <v>1</v>
      </c>
      <c r="F83" s="27" t="s">
        <v>78</v>
      </c>
      <c r="G83" s="28">
        <v>8.8999999999999996E-2</v>
      </c>
      <c r="H83" s="28" t="s">
        <v>273</v>
      </c>
      <c r="I83" s="28">
        <v>1.4999999999999999E-2</v>
      </c>
      <c r="J83" s="28">
        <v>8</v>
      </c>
      <c r="K83" s="28">
        <v>0.4</v>
      </c>
      <c r="L83" s="28">
        <v>3</v>
      </c>
      <c r="M83" s="28">
        <v>8.9999999999999993E-3</v>
      </c>
      <c r="N83" s="28">
        <v>0.08</v>
      </c>
      <c r="O83" s="28">
        <v>5.09</v>
      </c>
      <c r="P83" s="28">
        <v>0.09</v>
      </c>
      <c r="Q83" s="28">
        <v>7.0000000000000007E-2</v>
      </c>
      <c r="R83" s="28">
        <v>0.02</v>
      </c>
      <c r="S83" s="28">
        <v>12.9</v>
      </c>
      <c r="T83" s="28">
        <v>89</v>
      </c>
      <c r="U83" s="28">
        <v>124</v>
      </c>
      <c r="V83" s="28">
        <v>218</v>
      </c>
      <c r="W83" s="28">
        <v>4.6900000000000004</v>
      </c>
      <c r="X83" s="28">
        <v>6.9</v>
      </c>
      <c r="Y83" s="28">
        <v>42.1</v>
      </c>
      <c r="Z83" s="28">
        <v>24.6</v>
      </c>
      <c r="AA83" s="28">
        <v>23.8</v>
      </c>
      <c r="AB83" s="28">
        <v>14.2</v>
      </c>
      <c r="AC83" s="28" t="s">
        <v>274</v>
      </c>
      <c r="AD83" s="28">
        <v>4.2</v>
      </c>
      <c r="AE83" s="28">
        <v>13.6</v>
      </c>
      <c r="AF83" s="28">
        <v>9</v>
      </c>
      <c r="AG83" s="28">
        <v>12.9</v>
      </c>
      <c r="AH83" s="28">
        <v>6.9</v>
      </c>
      <c r="AI83" s="28">
        <v>0.2</v>
      </c>
      <c r="AJ83" s="28">
        <v>1.22</v>
      </c>
      <c r="AK83" s="28">
        <v>1.4999999999999999E-2</v>
      </c>
      <c r="AL83" s="28">
        <v>0.06</v>
      </c>
      <c r="AM83" s="28">
        <v>1.0900000000000001</v>
      </c>
      <c r="AN83" s="28">
        <v>0.11</v>
      </c>
      <c r="AO83" s="28" t="s">
        <v>278</v>
      </c>
      <c r="AP83" s="28">
        <v>0.99</v>
      </c>
      <c r="AQ83" s="28">
        <v>58.3</v>
      </c>
      <c r="AR83" s="28">
        <v>28.4</v>
      </c>
      <c r="AS83" s="28">
        <v>96.3</v>
      </c>
      <c r="AT83" s="28">
        <v>0.14000000000000001</v>
      </c>
      <c r="AU83" s="28">
        <v>6.7</v>
      </c>
      <c r="AV83" s="28">
        <v>24.4</v>
      </c>
      <c r="AW83" s="28">
        <v>4.7</v>
      </c>
      <c r="AX83" s="28" t="s">
        <v>274</v>
      </c>
      <c r="AY83" s="28">
        <v>0.9</v>
      </c>
      <c r="AZ83" s="28">
        <v>4.2</v>
      </c>
      <c r="BA83" s="28">
        <v>0.5</v>
      </c>
      <c r="BB83" s="28">
        <v>3.2</v>
      </c>
      <c r="BC83" s="28">
        <v>0.6</v>
      </c>
      <c r="BD83" s="28">
        <v>1.6</v>
      </c>
      <c r="BE83" s="28">
        <v>0.2</v>
      </c>
      <c r="BF83" s="28">
        <v>1.4</v>
      </c>
      <c r="BG83" s="28">
        <v>0.2</v>
      </c>
      <c r="BH83" s="28">
        <v>0.2</v>
      </c>
      <c r="BI83" s="28" t="s">
        <v>275</v>
      </c>
      <c r="BJ83" s="28" t="s">
        <v>274</v>
      </c>
      <c r="BK83" s="28" t="s">
        <v>276</v>
      </c>
      <c r="BL83" s="28" t="s">
        <v>279</v>
      </c>
      <c r="BM83" s="28">
        <v>0.14000000000000001</v>
      </c>
      <c r="BN83" s="28">
        <v>12.2</v>
      </c>
      <c r="BO83" s="28">
        <v>9.1</v>
      </c>
      <c r="BP83" s="28">
        <v>0.7</v>
      </c>
      <c r="BQ83" s="28">
        <v>60</v>
      </c>
    </row>
    <row r="84" spans="1:69" x14ac:dyDescent="0.3">
      <c r="A84" s="25">
        <f t="shared" si="1"/>
        <v>78</v>
      </c>
      <c r="B84" s="26">
        <v>686896</v>
      </c>
      <c r="C84" s="26">
        <v>846777</v>
      </c>
      <c r="D84" s="26">
        <v>368</v>
      </c>
      <c r="E84" s="26">
        <v>1</v>
      </c>
      <c r="F84" s="27" t="s">
        <v>79</v>
      </c>
      <c r="G84" s="28">
        <v>7.6999999999999999E-2</v>
      </c>
      <c r="H84" s="28" t="s">
        <v>273</v>
      </c>
      <c r="I84" s="28">
        <v>1.4E-2</v>
      </c>
      <c r="J84" s="28">
        <v>8</v>
      </c>
      <c r="K84" s="28">
        <v>0.5</v>
      </c>
      <c r="L84" s="28">
        <v>3</v>
      </c>
      <c r="M84" s="28">
        <v>8.9999999999999993E-3</v>
      </c>
      <c r="N84" s="28">
        <v>0.13</v>
      </c>
      <c r="O84" s="28">
        <v>4.8499999999999996</v>
      </c>
      <c r="P84" s="28">
        <v>0.11</v>
      </c>
      <c r="Q84" s="28">
        <v>7.0000000000000007E-2</v>
      </c>
      <c r="R84" s="28">
        <v>0.02</v>
      </c>
      <c r="S84" s="28">
        <v>13.2</v>
      </c>
      <c r="T84" s="28">
        <v>93</v>
      </c>
      <c r="U84" s="28">
        <v>139</v>
      </c>
      <c r="V84" s="28">
        <v>230</v>
      </c>
      <c r="W84" s="28">
        <v>5.13</v>
      </c>
      <c r="X84" s="28">
        <v>7.9</v>
      </c>
      <c r="Y84" s="28">
        <v>46.2</v>
      </c>
      <c r="Z84" s="28">
        <v>26.1</v>
      </c>
      <c r="AA84" s="28">
        <v>23.5</v>
      </c>
      <c r="AB84" s="28">
        <v>14.1</v>
      </c>
      <c r="AC84" s="28" t="s">
        <v>274</v>
      </c>
      <c r="AD84" s="28">
        <v>8.1</v>
      </c>
      <c r="AE84" s="28">
        <v>14.8</v>
      </c>
      <c r="AF84" s="28">
        <v>8.5</v>
      </c>
      <c r="AG84" s="28">
        <v>14.6</v>
      </c>
      <c r="AH84" s="28">
        <v>6.4</v>
      </c>
      <c r="AI84" s="28">
        <v>0.2</v>
      </c>
      <c r="AJ84" s="28">
        <v>1.1399999999999999</v>
      </c>
      <c r="AK84" s="28">
        <v>0.02</v>
      </c>
      <c r="AL84" s="28">
        <v>0.05</v>
      </c>
      <c r="AM84" s="28">
        <v>1.05</v>
      </c>
      <c r="AN84" s="28">
        <v>0.1</v>
      </c>
      <c r="AO84" s="28">
        <v>0.04</v>
      </c>
      <c r="AP84" s="28">
        <v>0.93</v>
      </c>
      <c r="AQ84" s="28">
        <v>61.7</v>
      </c>
      <c r="AR84" s="28">
        <v>28.8</v>
      </c>
      <c r="AS84" s="28">
        <v>93.5</v>
      </c>
      <c r="AT84" s="28" t="s">
        <v>277</v>
      </c>
      <c r="AU84" s="28">
        <v>7.1</v>
      </c>
      <c r="AV84" s="28">
        <v>24.9</v>
      </c>
      <c r="AW84" s="28">
        <v>4.0999999999999996</v>
      </c>
      <c r="AX84" s="28" t="s">
        <v>274</v>
      </c>
      <c r="AY84" s="28">
        <v>0.9</v>
      </c>
      <c r="AZ84" s="28">
        <v>4.5</v>
      </c>
      <c r="BA84" s="28">
        <v>0.6</v>
      </c>
      <c r="BB84" s="28">
        <v>3.5</v>
      </c>
      <c r="BC84" s="28">
        <v>0.6</v>
      </c>
      <c r="BD84" s="28">
        <v>1.8</v>
      </c>
      <c r="BE84" s="28">
        <v>0.2</v>
      </c>
      <c r="BF84" s="28">
        <v>1.6</v>
      </c>
      <c r="BG84" s="28">
        <v>0.2</v>
      </c>
      <c r="BH84" s="28">
        <v>0.2</v>
      </c>
      <c r="BI84" s="28" t="s">
        <v>275</v>
      </c>
      <c r="BJ84" s="28" t="s">
        <v>274</v>
      </c>
      <c r="BK84" s="28" t="s">
        <v>276</v>
      </c>
      <c r="BL84" s="28" t="s">
        <v>279</v>
      </c>
      <c r="BM84" s="28">
        <v>0.15</v>
      </c>
      <c r="BN84" s="28">
        <v>12.8</v>
      </c>
      <c r="BO84" s="28">
        <v>9.4</v>
      </c>
      <c r="BP84" s="28">
        <v>0.8</v>
      </c>
      <c r="BQ84" s="28">
        <v>30</v>
      </c>
    </row>
    <row r="85" spans="1:69" x14ac:dyDescent="0.3">
      <c r="A85" s="25">
        <f t="shared" si="1"/>
        <v>79</v>
      </c>
      <c r="B85" s="26">
        <v>686803</v>
      </c>
      <c r="C85" s="26">
        <v>846974</v>
      </c>
      <c r="D85" s="26">
        <v>360</v>
      </c>
      <c r="E85" s="26">
        <v>1</v>
      </c>
      <c r="F85" s="27" t="s">
        <v>80</v>
      </c>
      <c r="G85" s="28">
        <v>8.5999999999999993E-2</v>
      </c>
      <c r="H85" s="28" t="s">
        <v>273</v>
      </c>
      <c r="I85" s="28">
        <v>0.03</v>
      </c>
      <c r="J85" s="28">
        <v>3.4</v>
      </c>
      <c r="K85" s="28">
        <v>0.4</v>
      </c>
      <c r="L85" s="28">
        <v>3</v>
      </c>
      <c r="M85" s="28">
        <v>1.0999999999999999E-2</v>
      </c>
      <c r="N85" s="28">
        <v>0.09</v>
      </c>
      <c r="O85" s="28">
        <v>4</v>
      </c>
      <c r="P85" s="28">
        <v>0.11</v>
      </c>
      <c r="Q85" s="28">
        <v>0.06</v>
      </c>
      <c r="R85" s="28">
        <v>0.08</v>
      </c>
      <c r="S85" s="28">
        <v>17.3</v>
      </c>
      <c r="T85" s="28">
        <v>124</v>
      </c>
      <c r="U85" s="28">
        <v>235</v>
      </c>
      <c r="V85" s="28">
        <v>412</v>
      </c>
      <c r="W85" s="28">
        <v>7.23</v>
      </c>
      <c r="X85" s="28">
        <v>7.5</v>
      </c>
      <c r="Y85" s="28">
        <v>30.7</v>
      </c>
      <c r="Z85" s="28">
        <v>46.9</v>
      </c>
      <c r="AA85" s="28">
        <v>27.6</v>
      </c>
      <c r="AB85" s="28">
        <v>11.1</v>
      </c>
      <c r="AC85" s="28" t="s">
        <v>274</v>
      </c>
      <c r="AD85" s="28">
        <v>9.9</v>
      </c>
      <c r="AE85" s="28">
        <v>11.2</v>
      </c>
      <c r="AF85" s="28">
        <v>13.4</v>
      </c>
      <c r="AG85" s="28">
        <v>12.9</v>
      </c>
      <c r="AH85" s="28">
        <v>5</v>
      </c>
      <c r="AI85" s="28">
        <v>0.5</v>
      </c>
      <c r="AJ85" s="28">
        <v>1.88</v>
      </c>
      <c r="AK85" s="28">
        <v>0.05</v>
      </c>
      <c r="AL85" s="28">
        <v>0.08</v>
      </c>
      <c r="AM85" s="28">
        <v>0.68</v>
      </c>
      <c r="AN85" s="28">
        <v>0.12</v>
      </c>
      <c r="AO85" s="28">
        <v>0.06</v>
      </c>
      <c r="AP85" s="28">
        <v>0.48</v>
      </c>
      <c r="AQ85" s="28">
        <v>68.599999999999994</v>
      </c>
      <c r="AR85" s="28">
        <v>33.299999999999997</v>
      </c>
      <c r="AS85" s="28">
        <v>62.7</v>
      </c>
      <c r="AT85" s="28">
        <v>0.1</v>
      </c>
      <c r="AU85" s="28">
        <v>7.9</v>
      </c>
      <c r="AV85" s="28">
        <v>29</v>
      </c>
      <c r="AW85" s="28">
        <v>5.0999999999999996</v>
      </c>
      <c r="AX85" s="28" t="s">
        <v>274</v>
      </c>
      <c r="AY85" s="28">
        <v>1</v>
      </c>
      <c r="AZ85" s="28">
        <v>4.3</v>
      </c>
      <c r="BA85" s="28">
        <v>0.6</v>
      </c>
      <c r="BB85" s="28">
        <v>3.3</v>
      </c>
      <c r="BC85" s="28">
        <v>0.6</v>
      </c>
      <c r="BD85" s="28">
        <v>1.7</v>
      </c>
      <c r="BE85" s="28">
        <v>0.2</v>
      </c>
      <c r="BF85" s="28">
        <v>1.9</v>
      </c>
      <c r="BG85" s="28">
        <v>0.3</v>
      </c>
      <c r="BH85" s="28">
        <v>0.1</v>
      </c>
      <c r="BI85" s="28" t="s">
        <v>275</v>
      </c>
      <c r="BJ85" s="28" t="s">
        <v>274</v>
      </c>
      <c r="BK85" s="28" t="s">
        <v>276</v>
      </c>
      <c r="BL85" s="28">
        <v>2.7</v>
      </c>
      <c r="BM85" s="28">
        <v>0.1</v>
      </c>
      <c r="BN85" s="28">
        <v>11.4</v>
      </c>
      <c r="BO85" s="28">
        <v>7</v>
      </c>
      <c r="BP85" s="28">
        <v>0.7</v>
      </c>
      <c r="BQ85" s="28">
        <v>100</v>
      </c>
    </row>
    <row r="86" spans="1:69" x14ac:dyDescent="0.3">
      <c r="A86" s="25">
        <f t="shared" si="1"/>
        <v>80</v>
      </c>
      <c r="B86" s="26">
        <v>686804</v>
      </c>
      <c r="C86" s="26">
        <v>846974</v>
      </c>
      <c r="D86" s="26">
        <v>360</v>
      </c>
      <c r="E86" s="26">
        <v>1</v>
      </c>
      <c r="F86" s="27" t="s">
        <v>81</v>
      </c>
      <c r="G86" s="28">
        <v>7.1999999999999995E-2</v>
      </c>
      <c r="H86" s="28" t="s">
        <v>273</v>
      </c>
      <c r="I86" s="28">
        <v>2.5000000000000001E-2</v>
      </c>
      <c r="J86" s="28">
        <v>2.5</v>
      </c>
      <c r="K86" s="28">
        <v>0.3</v>
      </c>
      <c r="L86" s="28">
        <v>3</v>
      </c>
      <c r="M86" s="28">
        <v>1.0999999999999999E-2</v>
      </c>
      <c r="N86" s="28">
        <v>0.04</v>
      </c>
      <c r="O86" s="28">
        <v>2.68</v>
      </c>
      <c r="P86" s="28">
        <v>0.09</v>
      </c>
      <c r="Q86" s="28">
        <v>0.04</v>
      </c>
      <c r="R86" s="28">
        <v>0.05</v>
      </c>
      <c r="S86" s="28">
        <v>10.6</v>
      </c>
      <c r="T86" s="28">
        <v>84</v>
      </c>
      <c r="U86" s="28">
        <v>216</v>
      </c>
      <c r="V86" s="28">
        <v>425</v>
      </c>
      <c r="W86" s="28">
        <v>5.0599999999999996</v>
      </c>
      <c r="X86" s="28">
        <v>7.9</v>
      </c>
      <c r="Y86" s="28">
        <v>20.399999999999999</v>
      </c>
      <c r="Z86" s="28">
        <v>31.6</v>
      </c>
      <c r="AA86" s="28">
        <v>22.4</v>
      </c>
      <c r="AB86" s="28">
        <v>7.21</v>
      </c>
      <c r="AC86" s="28">
        <v>0.1</v>
      </c>
      <c r="AD86" s="28">
        <v>13.7</v>
      </c>
      <c r="AE86" s="28">
        <v>7.9</v>
      </c>
      <c r="AF86" s="28">
        <v>9.4</v>
      </c>
      <c r="AG86" s="28">
        <v>7.06</v>
      </c>
      <c r="AH86" s="28">
        <v>3.4</v>
      </c>
      <c r="AI86" s="28">
        <v>0.4</v>
      </c>
      <c r="AJ86" s="28">
        <v>2.62</v>
      </c>
      <c r="AK86" s="28">
        <v>0.05</v>
      </c>
      <c r="AL86" s="28">
        <v>0.05</v>
      </c>
      <c r="AM86" s="28">
        <v>0.52</v>
      </c>
      <c r="AN86" s="28">
        <v>0.19</v>
      </c>
      <c r="AO86" s="28">
        <v>0.04</v>
      </c>
      <c r="AP86" s="28">
        <v>0.38</v>
      </c>
      <c r="AQ86" s="28">
        <v>85.9</v>
      </c>
      <c r="AR86" s="28">
        <v>19</v>
      </c>
      <c r="AS86" s="28">
        <v>52.6</v>
      </c>
      <c r="AT86" s="28">
        <v>0.1</v>
      </c>
      <c r="AU86" s="28">
        <v>4.3</v>
      </c>
      <c r="AV86" s="28">
        <v>15.2</v>
      </c>
      <c r="AW86" s="28">
        <v>2.4</v>
      </c>
      <c r="AX86" s="28" t="s">
        <v>274</v>
      </c>
      <c r="AY86" s="28">
        <v>0.6</v>
      </c>
      <c r="AZ86" s="28">
        <v>2.5</v>
      </c>
      <c r="BA86" s="28">
        <v>0.3</v>
      </c>
      <c r="BB86" s="28">
        <v>1.9</v>
      </c>
      <c r="BC86" s="28">
        <v>0.3</v>
      </c>
      <c r="BD86" s="28">
        <v>1</v>
      </c>
      <c r="BE86" s="28">
        <v>0.1</v>
      </c>
      <c r="BF86" s="28">
        <v>1</v>
      </c>
      <c r="BG86" s="28">
        <v>0.1</v>
      </c>
      <c r="BH86" s="28" t="s">
        <v>274</v>
      </c>
      <c r="BI86" s="28" t="s">
        <v>275</v>
      </c>
      <c r="BJ86" s="28" t="s">
        <v>274</v>
      </c>
      <c r="BK86" s="28" t="s">
        <v>276</v>
      </c>
      <c r="BL86" s="28" t="s">
        <v>279</v>
      </c>
      <c r="BM86" s="28">
        <v>0.1</v>
      </c>
      <c r="BN86" s="28">
        <v>10.4</v>
      </c>
      <c r="BO86" s="28">
        <v>5.0999999999999996</v>
      </c>
      <c r="BP86" s="28">
        <v>0.6</v>
      </c>
      <c r="BQ86" s="28">
        <v>60</v>
      </c>
    </row>
    <row r="87" spans="1:69" x14ac:dyDescent="0.3">
      <c r="A87" s="25">
        <f t="shared" si="1"/>
        <v>81</v>
      </c>
      <c r="B87" s="26">
        <v>686805</v>
      </c>
      <c r="C87" s="26">
        <v>846974</v>
      </c>
      <c r="D87" s="26">
        <v>360</v>
      </c>
      <c r="E87" s="26">
        <v>1</v>
      </c>
      <c r="F87" s="27" t="s">
        <v>82</v>
      </c>
      <c r="G87" s="28">
        <v>8.4000000000000005E-2</v>
      </c>
      <c r="H87" s="28" t="s">
        <v>273</v>
      </c>
      <c r="I87" s="28">
        <v>2.9000000000000001E-2</v>
      </c>
      <c r="J87" s="28">
        <v>3.7</v>
      </c>
      <c r="K87" s="28">
        <v>0.5</v>
      </c>
      <c r="L87" s="28">
        <v>3</v>
      </c>
      <c r="M87" s="28">
        <v>1.2E-2</v>
      </c>
      <c r="N87" s="28">
        <v>0.05</v>
      </c>
      <c r="O87" s="28">
        <v>4.43</v>
      </c>
      <c r="P87" s="28">
        <v>0.1</v>
      </c>
      <c r="Q87" s="28">
        <v>0.05</v>
      </c>
      <c r="R87" s="28">
        <v>0.06</v>
      </c>
      <c r="S87" s="28">
        <v>19.399999999999999</v>
      </c>
      <c r="T87" s="28">
        <v>128</v>
      </c>
      <c r="U87" s="28">
        <v>175</v>
      </c>
      <c r="V87" s="28">
        <v>360</v>
      </c>
      <c r="W87" s="28">
        <v>7.45</v>
      </c>
      <c r="X87" s="28">
        <v>7.2</v>
      </c>
      <c r="Y87" s="28">
        <v>31.4</v>
      </c>
      <c r="Z87" s="28">
        <v>46.9</v>
      </c>
      <c r="AA87" s="28">
        <v>29.6</v>
      </c>
      <c r="AB87" s="28">
        <v>12.9</v>
      </c>
      <c r="AC87" s="28" t="s">
        <v>274</v>
      </c>
      <c r="AD87" s="28">
        <v>5.8</v>
      </c>
      <c r="AE87" s="28">
        <v>8.3000000000000007</v>
      </c>
      <c r="AF87" s="28">
        <v>15.8</v>
      </c>
      <c r="AG87" s="28">
        <v>15.3</v>
      </c>
      <c r="AH87" s="28">
        <v>4.9000000000000004</v>
      </c>
      <c r="AI87" s="28">
        <v>0.2</v>
      </c>
      <c r="AJ87" s="28">
        <v>1.97</v>
      </c>
      <c r="AK87" s="28">
        <v>3.3000000000000002E-2</v>
      </c>
      <c r="AL87" s="28">
        <v>7.0000000000000007E-2</v>
      </c>
      <c r="AM87" s="28">
        <v>0.73</v>
      </c>
      <c r="AN87" s="28">
        <v>0.08</v>
      </c>
      <c r="AO87" s="28">
        <v>0.06</v>
      </c>
      <c r="AP87" s="28">
        <v>0.47</v>
      </c>
      <c r="AQ87" s="28">
        <v>75.3</v>
      </c>
      <c r="AR87" s="28">
        <v>41.6</v>
      </c>
      <c r="AS87" s="28">
        <v>70.2</v>
      </c>
      <c r="AT87" s="28">
        <v>0.27</v>
      </c>
      <c r="AU87" s="28">
        <v>9.5</v>
      </c>
      <c r="AV87" s="28">
        <v>33.299999999999997</v>
      </c>
      <c r="AW87" s="28">
        <v>6.4</v>
      </c>
      <c r="AX87" s="28" t="s">
        <v>274</v>
      </c>
      <c r="AY87" s="28">
        <v>1.2</v>
      </c>
      <c r="AZ87" s="28">
        <v>5.2</v>
      </c>
      <c r="BA87" s="28">
        <v>0.7</v>
      </c>
      <c r="BB87" s="28">
        <v>3.8</v>
      </c>
      <c r="BC87" s="28">
        <v>0.7</v>
      </c>
      <c r="BD87" s="28">
        <v>2</v>
      </c>
      <c r="BE87" s="28">
        <v>0.3</v>
      </c>
      <c r="BF87" s="28">
        <v>2.4</v>
      </c>
      <c r="BG87" s="28">
        <v>0.3</v>
      </c>
      <c r="BH87" s="28">
        <v>0.1</v>
      </c>
      <c r="BI87" s="28" t="s">
        <v>275</v>
      </c>
      <c r="BJ87" s="28" t="s">
        <v>274</v>
      </c>
      <c r="BK87" s="28" t="s">
        <v>276</v>
      </c>
      <c r="BL87" s="28">
        <v>0.9</v>
      </c>
      <c r="BM87" s="28">
        <v>0.1</v>
      </c>
      <c r="BN87" s="28">
        <v>11.8</v>
      </c>
      <c r="BO87" s="28">
        <v>8.1999999999999993</v>
      </c>
      <c r="BP87" s="28">
        <v>0.7</v>
      </c>
      <c r="BQ87" s="28">
        <v>60</v>
      </c>
    </row>
    <row r="88" spans="1:69" x14ac:dyDescent="0.3">
      <c r="A88" s="25">
        <f t="shared" si="1"/>
        <v>82</v>
      </c>
      <c r="B88" s="26">
        <v>686806</v>
      </c>
      <c r="C88" s="26">
        <v>846973</v>
      </c>
      <c r="D88" s="26">
        <v>360</v>
      </c>
      <c r="E88" s="26">
        <v>1</v>
      </c>
      <c r="F88" s="27" t="s">
        <v>83</v>
      </c>
      <c r="G88" s="28">
        <v>9.4E-2</v>
      </c>
      <c r="H88" s="28" t="s">
        <v>273</v>
      </c>
      <c r="I88" s="28">
        <v>2.1999999999999999E-2</v>
      </c>
      <c r="J88" s="28">
        <v>4.5999999999999996</v>
      </c>
      <c r="K88" s="28">
        <v>0.3</v>
      </c>
      <c r="L88" s="28">
        <v>3</v>
      </c>
      <c r="M88" s="28">
        <v>0.01</v>
      </c>
      <c r="N88" s="28">
        <v>0.06</v>
      </c>
      <c r="O88" s="28">
        <v>4.21</v>
      </c>
      <c r="P88" s="28">
        <v>0.11</v>
      </c>
      <c r="Q88" s="28">
        <v>0.06</v>
      </c>
      <c r="R88" s="28">
        <v>0.08</v>
      </c>
      <c r="S88" s="28">
        <v>13.1</v>
      </c>
      <c r="T88" s="28">
        <v>93</v>
      </c>
      <c r="U88" s="28">
        <v>124</v>
      </c>
      <c r="V88" s="28">
        <v>416</v>
      </c>
      <c r="W88" s="28">
        <v>5.42</v>
      </c>
      <c r="X88" s="28">
        <v>7.5</v>
      </c>
      <c r="Y88" s="28">
        <v>26.5</v>
      </c>
      <c r="Z88" s="28">
        <v>37.4</v>
      </c>
      <c r="AA88" s="28">
        <v>29.2</v>
      </c>
      <c r="AB88" s="28">
        <v>11.8</v>
      </c>
      <c r="AC88" s="28" t="s">
        <v>274</v>
      </c>
      <c r="AD88" s="28">
        <v>5.0999999999999996</v>
      </c>
      <c r="AE88" s="28">
        <v>12.2</v>
      </c>
      <c r="AF88" s="28">
        <v>12.6</v>
      </c>
      <c r="AG88" s="28">
        <v>11</v>
      </c>
      <c r="AH88" s="28">
        <v>4.5999999999999996</v>
      </c>
      <c r="AI88" s="28">
        <v>0.5</v>
      </c>
      <c r="AJ88" s="28">
        <v>1.44</v>
      </c>
      <c r="AK88" s="28">
        <v>0.03</v>
      </c>
      <c r="AL88" s="28">
        <v>0.06</v>
      </c>
      <c r="AM88" s="28">
        <v>0.8</v>
      </c>
      <c r="AN88" s="28">
        <v>0.09</v>
      </c>
      <c r="AO88" s="28" t="s">
        <v>278</v>
      </c>
      <c r="AP88" s="28">
        <v>0.63</v>
      </c>
      <c r="AQ88" s="28">
        <v>76.8</v>
      </c>
      <c r="AR88" s="28">
        <v>32.700000000000003</v>
      </c>
      <c r="AS88" s="28">
        <v>73.2</v>
      </c>
      <c r="AT88" s="28">
        <v>0.13</v>
      </c>
      <c r="AU88" s="28">
        <v>7.4</v>
      </c>
      <c r="AV88" s="28">
        <v>26.7</v>
      </c>
      <c r="AW88" s="28">
        <v>4.9000000000000004</v>
      </c>
      <c r="AX88" s="28" t="s">
        <v>274</v>
      </c>
      <c r="AY88" s="28">
        <v>0.9</v>
      </c>
      <c r="AZ88" s="28">
        <v>4.0999999999999996</v>
      </c>
      <c r="BA88" s="28">
        <v>0.5</v>
      </c>
      <c r="BB88" s="28">
        <v>3.1</v>
      </c>
      <c r="BC88" s="28">
        <v>0.5</v>
      </c>
      <c r="BD88" s="28">
        <v>1.4</v>
      </c>
      <c r="BE88" s="28">
        <v>0.2</v>
      </c>
      <c r="BF88" s="28">
        <v>1.5</v>
      </c>
      <c r="BG88" s="28">
        <v>0.2</v>
      </c>
      <c r="BH88" s="28">
        <v>0.1</v>
      </c>
      <c r="BI88" s="28" t="s">
        <v>275</v>
      </c>
      <c r="BJ88" s="28" t="s">
        <v>274</v>
      </c>
      <c r="BK88" s="28" t="s">
        <v>276</v>
      </c>
      <c r="BL88" s="28">
        <v>5.2</v>
      </c>
      <c r="BM88" s="28">
        <v>0.12</v>
      </c>
      <c r="BN88" s="28">
        <v>11.5</v>
      </c>
      <c r="BO88" s="28">
        <v>8.3000000000000007</v>
      </c>
      <c r="BP88" s="28">
        <v>0.7</v>
      </c>
      <c r="BQ88" s="28">
        <v>50</v>
      </c>
    </row>
    <row r="89" spans="1:69" x14ac:dyDescent="0.3">
      <c r="A89" s="25">
        <f t="shared" si="1"/>
        <v>83</v>
      </c>
      <c r="B89" s="26">
        <v>686807</v>
      </c>
      <c r="C89" s="26">
        <v>846973</v>
      </c>
      <c r="D89" s="26">
        <v>360</v>
      </c>
      <c r="E89" s="26">
        <v>1</v>
      </c>
      <c r="F89" s="27" t="s">
        <v>85</v>
      </c>
      <c r="G89" s="28">
        <v>7.8E-2</v>
      </c>
      <c r="H89" s="28">
        <v>4</v>
      </c>
      <c r="I89" s="28">
        <v>4.2000000000000003E-2</v>
      </c>
      <c r="J89" s="28">
        <v>10.9</v>
      </c>
      <c r="K89" s="28">
        <v>0.2</v>
      </c>
      <c r="L89" s="28">
        <v>17</v>
      </c>
      <c r="M89" s="28">
        <v>0.11</v>
      </c>
      <c r="N89" s="28">
        <v>2.4700000000000002</v>
      </c>
      <c r="O89" s="28">
        <v>1.98</v>
      </c>
      <c r="P89" s="28">
        <v>0.19</v>
      </c>
      <c r="Q89" s="28">
        <v>5.61</v>
      </c>
      <c r="R89" s="28">
        <v>1.93</v>
      </c>
      <c r="S89" s="28">
        <v>5.7</v>
      </c>
      <c r="T89" s="28">
        <v>74</v>
      </c>
      <c r="U89" s="28">
        <v>185</v>
      </c>
      <c r="V89" s="28">
        <v>843</v>
      </c>
      <c r="W89" s="28">
        <v>7.59</v>
      </c>
      <c r="X89" s="28">
        <v>52.7</v>
      </c>
      <c r="Y89" s="28">
        <v>1460</v>
      </c>
      <c r="Z89" s="28" t="s">
        <v>280</v>
      </c>
      <c r="AA89" s="28">
        <v>4860</v>
      </c>
      <c r="AB89" s="28">
        <v>5.89</v>
      </c>
      <c r="AC89" s="28">
        <v>0.3</v>
      </c>
      <c r="AD89" s="28">
        <v>337</v>
      </c>
      <c r="AE89" s="28">
        <v>8.6999999999999993</v>
      </c>
      <c r="AF89" s="28">
        <v>74.099999999999994</v>
      </c>
      <c r="AG89" s="28">
        <v>5.5</v>
      </c>
      <c r="AH89" s="28">
        <v>4.2</v>
      </c>
      <c r="AI89" s="28" t="s">
        <v>274</v>
      </c>
      <c r="AJ89" s="28">
        <v>235</v>
      </c>
      <c r="AK89" s="28">
        <v>43.9</v>
      </c>
      <c r="AL89" s="28">
        <v>1.1599999999999999</v>
      </c>
      <c r="AM89" s="28">
        <v>4.6399999999999997</v>
      </c>
      <c r="AN89" s="28">
        <v>46.2</v>
      </c>
      <c r="AO89" s="28">
        <v>2.09</v>
      </c>
      <c r="AP89" s="28">
        <v>1.71</v>
      </c>
      <c r="AQ89" s="28">
        <v>4.7</v>
      </c>
      <c r="AR89" s="28">
        <v>8.5</v>
      </c>
      <c r="AS89" s="28">
        <v>16.2</v>
      </c>
      <c r="AT89" s="28">
        <v>26.4</v>
      </c>
      <c r="AU89" s="28">
        <v>1.9</v>
      </c>
      <c r="AV89" s="28">
        <v>7.15</v>
      </c>
      <c r="AW89" s="28">
        <v>1.2</v>
      </c>
      <c r="AX89" s="28">
        <v>23.3</v>
      </c>
      <c r="AY89" s="28">
        <v>0.3</v>
      </c>
      <c r="AZ89" s="28">
        <v>1.2</v>
      </c>
      <c r="BA89" s="28">
        <v>0.2</v>
      </c>
      <c r="BB89" s="28">
        <v>1</v>
      </c>
      <c r="BC89" s="28">
        <v>0.2</v>
      </c>
      <c r="BD89" s="28">
        <v>0.7</v>
      </c>
      <c r="BE89" s="28" t="s">
        <v>274</v>
      </c>
      <c r="BF89" s="28">
        <v>0.5</v>
      </c>
      <c r="BG89" s="28" t="s">
        <v>274</v>
      </c>
      <c r="BH89" s="28">
        <v>0.1</v>
      </c>
      <c r="BI89" s="28" t="s">
        <v>275</v>
      </c>
      <c r="BJ89" s="28">
        <v>5.7</v>
      </c>
      <c r="BK89" s="28">
        <v>0.13500000000000001</v>
      </c>
      <c r="BL89" s="28" t="s">
        <v>280</v>
      </c>
      <c r="BM89" s="28">
        <v>1.55</v>
      </c>
      <c r="BN89" s="28">
        <v>2840</v>
      </c>
      <c r="BO89" s="28">
        <v>1.7</v>
      </c>
      <c r="BP89" s="28">
        <v>0.8</v>
      </c>
      <c r="BQ89" s="28">
        <v>1880</v>
      </c>
    </row>
    <row r="90" spans="1:69" x14ac:dyDescent="0.3">
      <c r="A90" s="25">
        <f t="shared" si="1"/>
        <v>84</v>
      </c>
      <c r="B90" s="26">
        <v>686808</v>
      </c>
      <c r="C90" s="26">
        <v>846973</v>
      </c>
      <c r="D90" s="26">
        <v>360</v>
      </c>
      <c r="E90" s="26">
        <v>1</v>
      </c>
      <c r="F90" s="27" t="s">
        <v>84</v>
      </c>
      <c r="G90" s="28">
        <v>8.5000000000000006E-2</v>
      </c>
      <c r="H90" s="28" t="s">
        <v>273</v>
      </c>
      <c r="I90" s="28">
        <v>2.3E-2</v>
      </c>
      <c r="J90" s="28">
        <v>2.7</v>
      </c>
      <c r="K90" s="28">
        <v>0.2</v>
      </c>
      <c r="L90" s="28">
        <v>4</v>
      </c>
      <c r="M90" s="28">
        <v>1.4E-2</v>
      </c>
      <c r="N90" s="28">
        <v>0.04</v>
      </c>
      <c r="O90" s="28">
        <v>3.05</v>
      </c>
      <c r="P90" s="28">
        <v>0.1</v>
      </c>
      <c r="Q90" s="28">
        <v>0.05</v>
      </c>
      <c r="R90" s="28">
        <v>0.05</v>
      </c>
      <c r="S90" s="28">
        <v>11.3</v>
      </c>
      <c r="T90" s="28">
        <v>89</v>
      </c>
      <c r="U90" s="28">
        <v>185</v>
      </c>
      <c r="V90" s="28">
        <v>303</v>
      </c>
      <c r="W90" s="28">
        <v>7.4</v>
      </c>
      <c r="X90" s="28">
        <v>5.8</v>
      </c>
      <c r="Y90" s="28">
        <v>22.8</v>
      </c>
      <c r="Z90" s="28">
        <v>33.6</v>
      </c>
      <c r="AA90" s="28">
        <v>27.7</v>
      </c>
      <c r="AB90" s="28">
        <v>8.94</v>
      </c>
      <c r="AC90" s="28">
        <v>0.1</v>
      </c>
      <c r="AD90" s="28">
        <v>13.3</v>
      </c>
      <c r="AE90" s="28">
        <v>7.8</v>
      </c>
      <c r="AF90" s="28">
        <v>9.1999999999999993</v>
      </c>
      <c r="AG90" s="28">
        <v>7.32</v>
      </c>
      <c r="AH90" s="28">
        <v>4.4000000000000004</v>
      </c>
      <c r="AI90" s="28">
        <v>0.4</v>
      </c>
      <c r="AJ90" s="28">
        <v>4.38</v>
      </c>
      <c r="AK90" s="28">
        <v>6.5000000000000002E-2</v>
      </c>
      <c r="AL90" s="28">
        <v>0.06</v>
      </c>
      <c r="AM90" s="28">
        <v>0.61</v>
      </c>
      <c r="AN90" s="28">
        <v>0.15</v>
      </c>
      <c r="AO90" s="28">
        <v>0.04</v>
      </c>
      <c r="AP90" s="28">
        <v>0.33</v>
      </c>
      <c r="AQ90" s="28">
        <v>63.9</v>
      </c>
      <c r="AR90" s="28">
        <v>19.2</v>
      </c>
      <c r="AS90" s="28">
        <v>46.1</v>
      </c>
      <c r="AT90" s="28">
        <v>0.27</v>
      </c>
      <c r="AU90" s="28">
        <v>4.5</v>
      </c>
      <c r="AV90" s="28">
        <v>16.2</v>
      </c>
      <c r="AW90" s="28">
        <v>3.3</v>
      </c>
      <c r="AX90" s="28" t="s">
        <v>274</v>
      </c>
      <c r="AY90" s="28">
        <v>0.6</v>
      </c>
      <c r="AZ90" s="28">
        <v>2.5</v>
      </c>
      <c r="BA90" s="28">
        <v>0.3</v>
      </c>
      <c r="BB90" s="28">
        <v>2</v>
      </c>
      <c r="BC90" s="28">
        <v>0.3</v>
      </c>
      <c r="BD90" s="28">
        <v>0.9</v>
      </c>
      <c r="BE90" s="28">
        <v>0.1</v>
      </c>
      <c r="BF90" s="28">
        <v>1</v>
      </c>
      <c r="BG90" s="28">
        <v>0.1</v>
      </c>
      <c r="BH90" s="28" t="s">
        <v>274</v>
      </c>
      <c r="BI90" s="28" t="s">
        <v>275</v>
      </c>
      <c r="BJ90" s="28">
        <v>0.1</v>
      </c>
      <c r="BK90" s="28" t="s">
        <v>276</v>
      </c>
      <c r="BL90" s="28">
        <v>32.4</v>
      </c>
      <c r="BM90" s="28">
        <v>0.06</v>
      </c>
      <c r="BN90" s="28">
        <v>8</v>
      </c>
      <c r="BO90" s="28">
        <v>5.5</v>
      </c>
      <c r="BP90" s="28">
        <v>0.6</v>
      </c>
      <c r="BQ90" s="28">
        <v>50</v>
      </c>
    </row>
    <row r="91" spans="1:69" x14ac:dyDescent="0.3">
      <c r="A91" s="25">
        <f t="shared" si="1"/>
        <v>85</v>
      </c>
      <c r="B91" s="26">
        <v>686808</v>
      </c>
      <c r="C91" s="26">
        <v>846972</v>
      </c>
      <c r="D91" s="26">
        <v>360</v>
      </c>
      <c r="E91" s="26">
        <v>1</v>
      </c>
      <c r="F91" s="27" t="s">
        <v>86</v>
      </c>
      <c r="G91" s="28">
        <v>9.1999999999999998E-2</v>
      </c>
      <c r="H91" s="28" t="s">
        <v>273</v>
      </c>
      <c r="I91" s="28">
        <v>2.4E-2</v>
      </c>
      <c r="J91" s="28">
        <v>4.2</v>
      </c>
      <c r="K91" s="28">
        <v>0.4</v>
      </c>
      <c r="L91" s="28">
        <v>3</v>
      </c>
      <c r="M91" s="28">
        <v>1.4E-2</v>
      </c>
      <c r="N91" s="28">
        <v>0.05</v>
      </c>
      <c r="O91" s="28">
        <v>4.62</v>
      </c>
      <c r="P91" s="28">
        <v>0.12</v>
      </c>
      <c r="Q91" s="28">
        <v>0.05</v>
      </c>
      <c r="R91" s="28">
        <v>0.05</v>
      </c>
      <c r="S91" s="28">
        <v>14.5</v>
      </c>
      <c r="T91" s="28">
        <v>118</v>
      </c>
      <c r="U91" s="28">
        <v>242</v>
      </c>
      <c r="V91" s="28">
        <v>296</v>
      </c>
      <c r="W91" s="28">
        <v>7.08</v>
      </c>
      <c r="X91" s="28">
        <v>6.4</v>
      </c>
      <c r="Y91" s="28">
        <v>29.2</v>
      </c>
      <c r="Z91" s="28">
        <v>39.799999999999997</v>
      </c>
      <c r="AA91" s="28">
        <v>33.6</v>
      </c>
      <c r="AB91" s="28">
        <v>13.4</v>
      </c>
      <c r="AC91" s="28" t="s">
        <v>274</v>
      </c>
      <c r="AD91" s="28">
        <v>8.6999999999999993</v>
      </c>
      <c r="AE91" s="28">
        <v>8.6999999999999993</v>
      </c>
      <c r="AF91" s="28">
        <v>14.7</v>
      </c>
      <c r="AG91" s="28">
        <v>12.5</v>
      </c>
      <c r="AH91" s="28">
        <v>4.3</v>
      </c>
      <c r="AI91" s="28">
        <v>0.2</v>
      </c>
      <c r="AJ91" s="28">
        <v>2.0499999999999998</v>
      </c>
      <c r="AK91" s="28">
        <v>5.2999999999999999E-2</v>
      </c>
      <c r="AL91" s="28">
        <v>7.0000000000000007E-2</v>
      </c>
      <c r="AM91" s="28">
        <v>0.81</v>
      </c>
      <c r="AN91" s="28">
        <v>0.12</v>
      </c>
      <c r="AO91" s="28" t="s">
        <v>278</v>
      </c>
      <c r="AP91" s="28">
        <v>0.43</v>
      </c>
      <c r="AQ91" s="28">
        <v>81</v>
      </c>
      <c r="AR91" s="28">
        <v>38.799999999999997</v>
      </c>
      <c r="AS91" s="28">
        <v>85.1</v>
      </c>
      <c r="AT91" s="28">
        <v>0.14000000000000001</v>
      </c>
      <c r="AU91" s="28">
        <v>8.1999999999999993</v>
      </c>
      <c r="AV91" s="28">
        <v>29.6</v>
      </c>
      <c r="AW91" s="28">
        <v>4</v>
      </c>
      <c r="AX91" s="28" t="s">
        <v>274</v>
      </c>
      <c r="AY91" s="28">
        <v>1</v>
      </c>
      <c r="AZ91" s="28">
        <v>4.5999999999999996</v>
      </c>
      <c r="BA91" s="28">
        <v>0.6</v>
      </c>
      <c r="BB91" s="28">
        <v>3.3</v>
      </c>
      <c r="BC91" s="28">
        <v>0.6</v>
      </c>
      <c r="BD91" s="28">
        <v>1.6</v>
      </c>
      <c r="BE91" s="28">
        <v>0.2</v>
      </c>
      <c r="BF91" s="28">
        <v>1.7</v>
      </c>
      <c r="BG91" s="28">
        <v>0.2</v>
      </c>
      <c r="BH91" s="28">
        <v>0.1</v>
      </c>
      <c r="BI91" s="28" t="s">
        <v>275</v>
      </c>
      <c r="BJ91" s="28" t="s">
        <v>274</v>
      </c>
      <c r="BK91" s="28" t="s">
        <v>276</v>
      </c>
      <c r="BL91" s="28">
        <v>7.9</v>
      </c>
      <c r="BM91" s="28">
        <v>0.1</v>
      </c>
      <c r="BN91" s="28">
        <v>13.1</v>
      </c>
      <c r="BO91" s="28">
        <v>11</v>
      </c>
      <c r="BP91" s="28">
        <v>0.8</v>
      </c>
      <c r="BQ91" s="28">
        <v>40</v>
      </c>
    </row>
    <row r="92" spans="1:69" x14ac:dyDescent="0.3">
      <c r="A92" s="25">
        <f t="shared" si="1"/>
        <v>86</v>
      </c>
      <c r="B92" s="26">
        <v>686809</v>
      </c>
      <c r="C92" s="26">
        <v>846972</v>
      </c>
      <c r="D92" s="26">
        <v>360</v>
      </c>
      <c r="E92" s="26">
        <v>1</v>
      </c>
      <c r="F92" s="27" t="s">
        <v>87</v>
      </c>
      <c r="G92" s="28">
        <v>9.4E-2</v>
      </c>
      <c r="H92" s="28" t="s">
        <v>273</v>
      </c>
      <c r="I92" s="28">
        <v>2.5999999999999999E-2</v>
      </c>
      <c r="J92" s="28">
        <v>3.7</v>
      </c>
      <c r="K92" s="28">
        <v>0.5</v>
      </c>
      <c r="L92" s="28">
        <v>3</v>
      </c>
      <c r="M92" s="28">
        <v>1.7000000000000001E-2</v>
      </c>
      <c r="N92" s="28">
        <v>0.05</v>
      </c>
      <c r="O92" s="28">
        <v>4.6100000000000003</v>
      </c>
      <c r="P92" s="28">
        <v>0.14000000000000001</v>
      </c>
      <c r="Q92" s="28">
        <v>0.05</v>
      </c>
      <c r="R92" s="28">
        <v>0.06</v>
      </c>
      <c r="S92" s="28">
        <v>13.4</v>
      </c>
      <c r="T92" s="28">
        <v>107</v>
      </c>
      <c r="U92" s="28">
        <v>193</v>
      </c>
      <c r="V92" s="28">
        <v>936</v>
      </c>
      <c r="W92" s="28">
        <v>6.88</v>
      </c>
      <c r="X92" s="28">
        <v>8.6</v>
      </c>
      <c r="Y92" s="28">
        <v>27.1</v>
      </c>
      <c r="Z92" s="28">
        <v>41.2</v>
      </c>
      <c r="AA92" s="28">
        <v>34.5</v>
      </c>
      <c r="AB92" s="28">
        <v>11.8</v>
      </c>
      <c r="AC92" s="28" t="s">
        <v>274</v>
      </c>
      <c r="AD92" s="28">
        <v>5.4</v>
      </c>
      <c r="AE92" s="28">
        <v>7.5</v>
      </c>
      <c r="AF92" s="28">
        <v>14.3</v>
      </c>
      <c r="AG92" s="28">
        <v>11.5</v>
      </c>
      <c r="AH92" s="28">
        <v>3.8</v>
      </c>
      <c r="AI92" s="28">
        <v>0.2</v>
      </c>
      <c r="AJ92" s="28">
        <v>2.27</v>
      </c>
      <c r="AK92" s="28">
        <v>5.1999999999999998E-2</v>
      </c>
      <c r="AL92" s="28">
        <v>7.0000000000000007E-2</v>
      </c>
      <c r="AM92" s="28">
        <v>0.68</v>
      </c>
      <c r="AN92" s="28">
        <v>6.39</v>
      </c>
      <c r="AO92" s="28">
        <v>0.04</v>
      </c>
      <c r="AP92" s="28">
        <v>0.34</v>
      </c>
      <c r="AQ92" s="28">
        <v>167</v>
      </c>
      <c r="AR92" s="28">
        <v>38.1</v>
      </c>
      <c r="AS92" s="28">
        <v>103</v>
      </c>
      <c r="AT92" s="28">
        <v>0.12</v>
      </c>
      <c r="AU92" s="28">
        <v>8.1</v>
      </c>
      <c r="AV92" s="28">
        <v>27.8</v>
      </c>
      <c r="AW92" s="28">
        <v>4.8</v>
      </c>
      <c r="AX92" s="28" t="s">
        <v>274</v>
      </c>
      <c r="AY92" s="28">
        <v>0.9</v>
      </c>
      <c r="AZ92" s="28">
        <v>4.5</v>
      </c>
      <c r="BA92" s="28">
        <v>0.6</v>
      </c>
      <c r="BB92" s="28">
        <v>3</v>
      </c>
      <c r="BC92" s="28">
        <v>0.5</v>
      </c>
      <c r="BD92" s="28">
        <v>1.4</v>
      </c>
      <c r="BE92" s="28">
        <v>0.2</v>
      </c>
      <c r="BF92" s="28">
        <v>1.7</v>
      </c>
      <c r="BG92" s="28">
        <v>0.2</v>
      </c>
      <c r="BH92" s="28">
        <v>0.1</v>
      </c>
      <c r="BI92" s="28" t="s">
        <v>275</v>
      </c>
      <c r="BJ92" s="28">
        <v>0.2</v>
      </c>
      <c r="BK92" s="28" t="s">
        <v>276</v>
      </c>
      <c r="BL92" s="28" t="s">
        <v>279</v>
      </c>
      <c r="BM92" s="28">
        <v>0.14000000000000001</v>
      </c>
      <c r="BN92" s="28">
        <v>14.2</v>
      </c>
      <c r="BO92" s="28">
        <v>10.9</v>
      </c>
      <c r="BP92" s="28">
        <v>0.8</v>
      </c>
      <c r="BQ92" s="28">
        <v>40</v>
      </c>
    </row>
    <row r="93" spans="1:69" x14ac:dyDescent="0.3">
      <c r="A93" s="25">
        <f t="shared" si="1"/>
        <v>87</v>
      </c>
      <c r="B93" s="26">
        <v>686810</v>
      </c>
      <c r="C93" s="26">
        <v>846972</v>
      </c>
      <c r="D93" s="26">
        <v>360</v>
      </c>
      <c r="E93" s="26">
        <v>1</v>
      </c>
      <c r="F93" s="27" t="s">
        <v>88</v>
      </c>
      <c r="G93" s="28">
        <v>6.6000000000000003E-2</v>
      </c>
      <c r="H93" s="28" t="s">
        <v>273</v>
      </c>
      <c r="I93" s="28">
        <v>6.0000000000000001E-3</v>
      </c>
      <c r="J93" s="28">
        <v>1.7</v>
      </c>
      <c r="K93" s="28">
        <v>0.1</v>
      </c>
      <c r="L93" s="28">
        <v>3</v>
      </c>
      <c r="M93" s="28">
        <v>1.2999999999999999E-2</v>
      </c>
      <c r="N93" s="28">
        <v>0.02</v>
      </c>
      <c r="O93" s="28">
        <v>1.72</v>
      </c>
      <c r="P93" s="28">
        <v>0.08</v>
      </c>
      <c r="Q93" s="28">
        <v>0.03</v>
      </c>
      <c r="R93" s="28">
        <v>0.02</v>
      </c>
      <c r="S93" s="28">
        <v>4.9000000000000004</v>
      </c>
      <c r="T93" s="28">
        <v>37</v>
      </c>
      <c r="U93" s="28">
        <v>136</v>
      </c>
      <c r="V93" s="28">
        <v>198</v>
      </c>
      <c r="W93" s="28">
        <v>2.48</v>
      </c>
      <c r="X93" s="28">
        <v>6.3</v>
      </c>
      <c r="Y93" s="28">
        <v>13.4</v>
      </c>
      <c r="Z93" s="28">
        <v>16.100000000000001</v>
      </c>
      <c r="AA93" s="28">
        <v>14.7</v>
      </c>
      <c r="AB93" s="28">
        <v>4.5</v>
      </c>
      <c r="AC93" s="28">
        <v>0.1</v>
      </c>
      <c r="AD93" s="28">
        <v>3.7</v>
      </c>
      <c r="AE93" s="28">
        <v>4.0999999999999996</v>
      </c>
      <c r="AF93" s="28">
        <v>5.9</v>
      </c>
      <c r="AG93" s="28">
        <v>3.93</v>
      </c>
      <c r="AH93" s="28">
        <v>2.2000000000000002</v>
      </c>
      <c r="AI93" s="28">
        <v>0.3</v>
      </c>
      <c r="AJ93" s="28">
        <v>6.05</v>
      </c>
      <c r="AK93" s="28">
        <v>2.1999999999999999E-2</v>
      </c>
      <c r="AL93" s="28">
        <v>0.02</v>
      </c>
      <c r="AM93" s="28">
        <v>0.42</v>
      </c>
      <c r="AN93" s="28">
        <v>0.8</v>
      </c>
      <c r="AO93" s="28">
        <v>0.04</v>
      </c>
      <c r="AP93" s="28">
        <v>0.19</v>
      </c>
      <c r="AQ93" s="28">
        <v>54.2</v>
      </c>
      <c r="AR93" s="28">
        <v>10.7</v>
      </c>
      <c r="AS93" s="28">
        <v>29</v>
      </c>
      <c r="AT93" s="28">
        <v>0.36</v>
      </c>
      <c r="AU93" s="28">
        <v>2.2000000000000002</v>
      </c>
      <c r="AV93" s="28">
        <v>8.25</v>
      </c>
      <c r="AW93" s="28">
        <v>1.4</v>
      </c>
      <c r="AX93" s="28" t="s">
        <v>274</v>
      </c>
      <c r="AY93" s="28">
        <v>0.3</v>
      </c>
      <c r="AZ93" s="28">
        <v>1.3</v>
      </c>
      <c r="BA93" s="28">
        <v>0.2</v>
      </c>
      <c r="BB93" s="28">
        <v>1</v>
      </c>
      <c r="BC93" s="28">
        <v>0.2</v>
      </c>
      <c r="BD93" s="28">
        <v>0.5</v>
      </c>
      <c r="BE93" s="28" t="s">
        <v>274</v>
      </c>
      <c r="BF93" s="28">
        <v>0.6</v>
      </c>
      <c r="BG93" s="28" t="s">
        <v>274</v>
      </c>
      <c r="BH93" s="28" t="s">
        <v>274</v>
      </c>
      <c r="BI93" s="28" t="s">
        <v>275</v>
      </c>
      <c r="BJ93" s="28">
        <v>0.1</v>
      </c>
      <c r="BK93" s="28" t="s">
        <v>276</v>
      </c>
      <c r="BL93" s="28" t="s">
        <v>279</v>
      </c>
      <c r="BM93" s="28">
        <v>0.05</v>
      </c>
      <c r="BN93" s="28">
        <v>4.7</v>
      </c>
      <c r="BO93" s="28">
        <v>3.3</v>
      </c>
      <c r="BP93" s="28">
        <v>0.3</v>
      </c>
      <c r="BQ93" s="28">
        <v>60</v>
      </c>
    </row>
    <row r="94" spans="1:69" x14ac:dyDescent="0.3">
      <c r="A94" s="25">
        <f t="shared" si="1"/>
        <v>88</v>
      </c>
      <c r="B94" s="26">
        <v>686811</v>
      </c>
      <c r="C94" s="26">
        <v>846972</v>
      </c>
      <c r="D94" s="26">
        <v>360</v>
      </c>
      <c r="E94" s="26">
        <v>1</v>
      </c>
      <c r="F94" s="27" t="s">
        <v>89</v>
      </c>
      <c r="G94" s="28">
        <v>8.6999999999999994E-2</v>
      </c>
      <c r="H94" s="28" t="s">
        <v>273</v>
      </c>
      <c r="I94" s="28">
        <v>2.1999999999999999E-2</v>
      </c>
      <c r="J94" s="28">
        <v>4</v>
      </c>
      <c r="K94" s="28">
        <v>0.4</v>
      </c>
      <c r="L94" s="28">
        <v>2</v>
      </c>
      <c r="M94" s="28">
        <v>1.2999999999999999E-2</v>
      </c>
      <c r="N94" s="28">
        <v>0.04</v>
      </c>
      <c r="O94" s="28">
        <v>4.0199999999999996</v>
      </c>
      <c r="P94" s="28">
        <v>0.12</v>
      </c>
      <c r="Q94" s="28">
        <v>0.04</v>
      </c>
      <c r="R94" s="28">
        <v>0.05</v>
      </c>
      <c r="S94" s="28">
        <v>11.1</v>
      </c>
      <c r="T94" s="28">
        <v>89</v>
      </c>
      <c r="U94" s="28">
        <v>162</v>
      </c>
      <c r="V94" s="28">
        <v>361</v>
      </c>
      <c r="W94" s="28">
        <v>5.74</v>
      </c>
      <c r="X94" s="28">
        <v>11.5</v>
      </c>
      <c r="Y94" s="28">
        <v>27.1</v>
      </c>
      <c r="Z94" s="28">
        <v>37.700000000000003</v>
      </c>
      <c r="AA94" s="28">
        <v>24.5</v>
      </c>
      <c r="AB94" s="28">
        <v>11.5</v>
      </c>
      <c r="AC94" s="28" t="s">
        <v>274</v>
      </c>
      <c r="AD94" s="28">
        <v>5</v>
      </c>
      <c r="AE94" s="28">
        <v>7.8</v>
      </c>
      <c r="AF94" s="28">
        <v>12.9</v>
      </c>
      <c r="AG94" s="28">
        <v>10.4</v>
      </c>
      <c r="AH94" s="28">
        <v>3.7</v>
      </c>
      <c r="AI94" s="28">
        <v>0.3</v>
      </c>
      <c r="AJ94" s="28">
        <v>1.84</v>
      </c>
      <c r="AK94" s="28">
        <v>3.6999999999999998E-2</v>
      </c>
      <c r="AL94" s="28">
        <v>0.06</v>
      </c>
      <c r="AM94" s="28">
        <v>0.68</v>
      </c>
      <c r="AN94" s="28">
        <v>0.1</v>
      </c>
      <c r="AO94" s="28" t="s">
        <v>278</v>
      </c>
      <c r="AP94" s="28">
        <v>0.39</v>
      </c>
      <c r="AQ94" s="28">
        <v>90.2</v>
      </c>
      <c r="AR94" s="28">
        <v>31.1</v>
      </c>
      <c r="AS94" s="28">
        <v>91.8</v>
      </c>
      <c r="AT94" s="28">
        <v>0.13</v>
      </c>
      <c r="AU94" s="28">
        <v>6.8</v>
      </c>
      <c r="AV94" s="28">
        <v>24</v>
      </c>
      <c r="AW94" s="28">
        <v>4.4000000000000004</v>
      </c>
      <c r="AX94" s="28" t="s">
        <v>274</v>
      </c>
      <c r="AY94" s="28">
        <v>0.8</v>
      </c>
      <c r="AZ94" s="28">
        <v>3.8</v>
      </c>
      <c r="BA94" s="28">
        <v>0.5</v>
      </c>
      <c r="BB94" s="28">
        <v>2.7</v>
      </c>
      <c r="BC94" s="28">
        <v>0.5</v>
      </c>
      <c r="BD94" s="28">
        <v>1.4</v>
      </c>
      <c r="BE94" s="28">
        <v>0.2</v>
      </c>
      <c r="BF94" s="28">
        <v>1.5</v>
      </c>
      <c r="BG94" s="28">
        <v>0.2</v>
      </c>
      <c r="BH94" s="28" t="s">
        <v>274</v>
      </c>
      <c r="BI94" s="28" t="s">
        <v>275</v>
      </c>
      <c r="BJ94" s="28" t="s">
        <v>274</v>
      </c>
      <c r="BK94" s="28" t="s">
        <v>276</v>
      </c>
      <c r="BL94" s="28">
        <v>3.2</v>
      </c>
      <c r="BM94" s="28">
        <v>0.1</v>
      </c>
      <c r="BN94" s="28">
        <v>12.2</v>
      </c>
      <c r="BO94" s="28">
        <v>9.6</v>
      </c>
      <c r="BP94" s="28">
        <v>0.8</v>
      </c>
      <c r="BQ94" s="28">
        <v>70</v>
      </c>
    </row>
    <row r="95" spans="1:69" ht="15.75" customHeight="1" x14ac:dyDescent="0.3">
      <c r="A95" s="25">
        <f t="shared" si="1"/>
        <v>89</v>
      </c>
      <c r="B95" s="26">
        <v>686812</v>
      </c>
      <c r="C95" s="26">
        <v>846971</v>
      </c>
      <c r="D95" s="26">
        <v>360</v>
      </c>
      <c r="E95" s="26">
        <v>1</v>
      </c>
      <c r="F95" s="27" t="s">
        <v>90</v>
      </c>
      <c r="G95" s="28">
        <v>8.3000000000000004E-2</v>
      </c>
      <c r="H95" s="28" t="s">
        <v>273</v>
      </c>
      <c r="I95" s="28">
        <v>2.4E-2</v>
      </c>
      <c r="J95" s="28">
        <v>3.9</v>
      </c>
      <c r="K95" s="28">
        <v>0.4</v>
      </c>
      <c r="L95" s="28">
        <v>3</v>
      </c>
      <c r="M95" s="28">
        <v>0.01</v>
      </c>
      <c r="N95" s="28">
        <v>0.04</v>
      </c>
      <c r="O95" s="28">
        <v>4.29</v>
      </c>
      <c r="P95" s="28">
        <v>0.1</v>
      </c>
      <c r="Q95" s="28">
        <v>0.06</v>
      </c>
      <c r="R95" s="28">
        <v>0.06</v>
      </c>
      <c r="S95" s="28">
        <v>13.7</v>
      </c>
      <c r="T95" s="28">
        <v>118</v>
      </c>
      <c r="U95" s="28">
        <v>220</v>
      </c>
      <c r="V95" s="28">
        <v>339</v>
      </c>
      <c r="W95" s="28">
        <v>7.01</v>
      </c>
      <c r="X95" s="28">
        <v>6.2</v>
      </c>
      <c r="Y95" s="28">
        <v>27.3</v>
      </c>
      <c r="Z95" s="28">
        <v>41.5</v>
      </c>
      <c r="AA95" s="28">
        <v>25.5</v>
      </c>
      <c r="AB95" s="28">
        <v>13.1</v>
      </c>
      <c r="AC95" s="28" t="s">
        <v>274</v>
      </c>
      <c r="AD95" s="28">
        <v>9</v>
      </c>
      <c r="AE95" s="28">
        <v>8.3000000000000007</v>
      </c>
      <c r="AF95" s="28">
        <v>11.5</v>
      </c>
      <c r="AG95" s="28">
        <v>11.7</v>
      </c>
      <c r="AH95" s="28">
        <v>4.3</v>
      </c>
      <c r="AI95" s="28">
        <v>0.2</v>
      </c>
      <c r="AJ95" s="28">
        <v>1.6</v>
      </c>
      <c r="AK95" s="28">
        <v>3.5000000000000003E-2</v>
      </c>
      <c r="AL95" s="28">
        <v>0.09</v>
      </c>
      <c r="AM95" s="28">
        <v>0.79</v>
      </c>
      <c r="AN95" s="28">
        <v>0.1</v>
      </c>
      <c r="AO95" s="28" t="s">
        <v>278</v>
      </c>
      <c r="AP95" s="28">
        <v>0.46</v>
      </c>
      <c r="AQ95" s="28">
        <v>76.900000000000006</v>
      </c>
      <c r="AR95" s="28">
        <v>36.700000000000003</v>
      </c>
      <c r="AS95" s="28">
        <v>82.4</v>
      </c>
      <c r="AT95" s="28">
        <v>0.02</v>
      </c>
      <c r="AU95" s="28">
        <v>7.9</v>
      </c>
      <c r="AV95" s="28">
        <v>27.6</v>
      </c>
      <c r="AW95" s="28">
        <v>5.0999999999999996</v>
      </c>
      <c r="AX95" s="28" t="s">
        <v>274</v>
      </c>
      <c r="AY95" s="28">
        <v>0.9</v>
      </c>
      <c r="AZ95" s="28">
        <v>4.3</v>
      </c>
      <c r="BA95" s="28">
        <v>0.6</v>
      </c>
      <c r="BB95" s="28">
        <v>3</v>
      </c>
      <c r="BC95" s="28">
        <v>0.5</v>
      </c>
      <c r="BD95" s="28">
        <v>1.4</v>
      </c>
      <c r="BE95" s="28">
        <v>0.2</v>
      </c>
      <c r="BF95" s="28">
        <v>1.6</v>
      </c>
      <c r="BG95" s="28">
        <v>0.2</v>
      </c>
      <c r="BH95" s="28">
        <v>0.1</v>
      </c>
      <c r="BI95" s="28" t="s">
        <v>275</v>
      </c>
      <c r="BJ95" s="28" t="s">
        <v>274</v>
      </c>
      <c r="BK95" s="28" t="s">
        <v>276</v>
      </c>
      <c r="BL95" s="28">
        <v>1.1000000000000001</v>
      </c>
      <c r="BM95" s="28">
        <v>0.11</v>
      </c>
      <c r="BN95" s="28">
        <v>13.1</v>
      </c>
      <c r="BO95" s="28">
        <v>11.1</v>
      </c>
      <c r="BP95" s="28">
        <v>0.9</v>
      </c>
      <c r="BQ95" s="28">
        <v>50</v>
      </c>
    </row>
    <row r="96" spans="1:69" x14ac:dyDescent="0.3">
      <c r="A96" s="25">
        <f t="shared" si="1"/>
        <v>90</v>
      </c>
      <c r="B96" s="26">
        <v>686813</v>
      </c>
      <c r="C96" s="26">
        <v>846971</v>
      </c>
      <c r="D96" s="26">
        <v>360</v>
      </c>
      <c r="E96" s="26">
        <v>1</v>
      </c>
      <c r="F96" s="27" t="s">
        <v>91</v>
      </c>
      <c r="G96" s="28">
        <v>7.6999999999999999E-2</v>
      </c>
      <c r="H96" s="28" t="s">
        <v>273</v>
      </c>
      <c r="I96" s="28">
        <v>2.5000000000000001E-2</v>
      </c>
      <c r="J96" s="28">
        <v>3.6</v>
      </c>
      <c r="K96" s="28">
        <v>0.4</v>
      </c>
      <c r="L96" s="28">
        <v>4</v>
      </c>
      <c r="M96" s="28">
        <v>1.0999999999999999E-2</v>
      </c>
      <c r="N96" s="28">
        <v>0.04</v>
      </c>
      <c r="O96" s="28">
        <v>4.16</v>
      </c>
      <c r="P96" s="28">
        <v>0.11</v>
      </c>
      <c r="Q96" s="28">
        <v>7.0000000000000007E-2</v>
      </c>
      <c r="R96" s="28">
        <v>0.04</v>
      </c>
      <c r="S96" s="28">
        <v>14.8</v>
      </c>
      <c r="T96" s="28">
        <v>155</v>
      </c>
      <c r="U96" s="28">
        <v>423</v>
      </c>
      <c r="V96" s="28">
        <v>353</v>
      </c>
      <c r="W96" s="28">
        <v>9.23</v>
      </c>
      <c r="X96" s="28">
        <v>5.7</v>
      </c>
      <c r="Y96" s="28">
        <v>26.6</v>
      </c>
      <c r="Z96" s="28">
        <v>45.3</v>
      </c>
      <c r="AA96" s="28">
        <v>26.6</v>
      </c>
      <c r="AB96" s="28">
        <v>13.5</v>
      </c>
      <c r="AC96" s="28" t="s">
        <v>274</v>
      </c>
      <c r="AD96" s="28">
        <v>20.7</v>
      </c>
      <c r="AE96" s="28">
        <v>7.9</v>
      </c>
      <c r="AF96" s="28">
        <v>10.4</v>
      </c>
      <c r="AG96" s="28">
        <v>8.73</v>
      </c>
      <c r="AH96" s="28">
        <v>4</v>
      </c>
      <c r="AI96" s="28">
        <v>0.2</v>
      </c>
      <c r="AJ96" s="28">
        <v>2.66</v>
      </c>
      <c r="AK96" s="28">
        <v>9.8000000000000004E-2</v>
      </c>
      <c r="AL96" s="28">
        <v>0.08</v>
      </c>
      <c r="AM96" s="28">
        <v>0.8</v>
      </c>
      <c r="AN96" s="28">
        <v>0.17</v>
      </c>
      <c r="AO96" s="28">
        <v>0.14000000000000001</v>
      </c>
      <c r="AP96" s="28">
        <v>0.43</v>
      </c>
      <c r="AQ96" s="28">
        <v>79.2</v>
      </c>
      <c r="AR96" s="28">
        <v>30.8</v>
      </c>
      <c r="AS96" s="28">
        <v>72.5</v>
      </c>
      <c r="AT96" s="28">
        <v>0.06</v>
      </c>
      <c r="AU96" s="28">
        <v>6.8</v>
      </c>
      <c r="AV96" s="28">
        <v>23.5</v>
      </c>
      <c r="AW96" s="28">
        <v>3.6</v>
      </c>
      <c r="AX96" s="28" t="s">
        <v>274</v>
      </c>
      <c r="AY96" s="28">
        <v>0.8</v>
      </c>
      <c r="AZ96" s="28">
        <v>3.4</v>
      </c>
      <c r="BA96" s="28">
        <v>0.4</v>
      </c>
      <c r="BB96" s="28">
        <v>2.2999999999999998</v>
      </c>
      <c r="BC96" s="28">
        <v>0.4</v>
      </c>
      <c r="BD96" s="28">
        <v>1.3</v>
      </c>
      <c r="BE96" s="28">
        <v>0.2</v>
      </c>
      <c r="BF96" s="28">
        <v>1.3</v>
      </c>
      <c r="BG96" s="28">
        <v>0.2</v>
      </c>
      <c r="BH96" s="28" t="s">
        <v>274</v>
      </c>
      <c r="BI96" s="28" t="s">
        <v>275</v>
      </c>
      <c r="BJ96" s="28" t="s">
        <v>274</v>
      </c>
      <c r="BK96" s="28" t="s">
        <v>276</v>
      </c>
      <c r="BL96" s="28" t="s">
        <v>279</v>
      </c>
      <c r="BM96" s="28">
        <v>0.09</v>
      </c>
      <c r="BN96" s="28">
        <v>14.5</v>
      </c>
      <c r="BO96" s="28">
        <v>12.1</v>
      </c>
      <c r="BP96" s="28">
        <v>1</v>
      </c>
      <c r="BQ96" s="28">
        <v>50</v>
      </c>
    </row>
    <row r="97" spans="1:69" x14ac:dyDescent="0.3">
      <c r="A97" s="25">
        <f t="shared" si="1"/>
        <v>91</v>
      </c>
      <c r="B97" s="26">
        <v>686814</v>
      </c>
      <c r="C97" s="26">
        <v>846971</v>
      </c>
      <c r="D97" s="26">
        <v>360</v>
      </c>
      <c r="E97" s="26">
        <v>1</v>
      </c>
      <c r="F97" s="27" t="s">
        <v>109</v>
      </c>
      <c r="G97" s="28">
        <v>5.8999999999999997E-2</v>
      </c>
      <c r="H97" s="28" t="s">
        <v>273</v>
      </c>
      <c r="I97" s="28">
        <v>8.5999999999999993E-2</v>
      </c>
      <c r="J97" s="28">
        <v>3.7</v>
      </c>
      <c r="K97" s="28">
        <v>1</v>
      </c>
      <c r="L97" s="28">
        <v>3</v>
      </c>
      <c r="M97" s="28">
        <v>1.2E-2</v>
      </c>
      <c r="N97" s="28">
        <v>0.04</v>
      </c>
      <c r="O97" s="28">
        <v>4.53</v>
      </c>
      <c r="P97" s="28">
        <v>0.13</v>
      </c>
      <c r="Q97" s="28">
        <v>0.05</v>
      </c>
      <c r="R97" s="28">
        <v>0.04</v>
      </c>
      <c r="S97" s="28">
        <v>20.7</v>
      </c>
      <c r="T97" s="28">
        <v>173</v>
      </c>
      <c r="U97" s="28">
        <v>457</v>
      </c>
      <c r="V97" s="28">
        <v>4350</v>
      </c>
      <c r="W97" s="28">
        <v>13</v>
      </c>
      <c r="X97" s="28">
        <v>53.1</v>
      </c>
      <c r="Y97" s="28">
        <v>49.3</v>
      </c>
      <c r="Z97" s="28">
        <v>61.9</v>
      </c>
      <c r="AA97" s="28">
        <v>32.200000000000003</v>
      </c>
      <c r="AB97" s="28">
        <v>5.14</v>
      </c>
      <c r="AC97" s="28">
        <v>0.1</v>
      </c>
      <c r="AD97" s="28">
        <v>93.6</v>
      </c>
      <c r="AE97" s="28">
        <v>8.4</v>
      </c>
      <c r="AF97" s="28">
        <v>14.6</v>
      </c>
      <c r="AG97" s="28">
        <v>14.4</v>
      </c>
      <c r="AH97" s="28">
        <v>4</v>
      </c>
      <c r="AI97" s="28">
        <v>0.2</v>
      </c>
      <c r="AJ97" s="28">
        <v>4.75</v>
      </c>
      <c r="AK97" s="28">
        <v>0.218</v>
      </c>
      <c r="AL97" s="28">
        <v>0.1</v>
      </c>
      <c r="AM97" s="28">
        <v>0.74</v>
      </c>
      <c r="AN97" s="28">
        <v>0.25</v>
      </c>
      <c r="AO97" s="28">
        <v>0.12</v>
      </c>
      <c r="AP97" s="28">
        <v>0.44</v>
      </c>
      <c r="AQ97" s="28">
        <v>1100</v>
      </c>
      <c r="AR97" s="28">
        <v>32</v>
      </c>
      <c r="AS97" s="28">
        <v>273</v>
      </c>
      <c r="AT97" s="28">
        <v>0.11</v>
      </c>
      <c r="AU97" s="28">
        <v>7.2</v>
      </c>
      <c r="AV97" s="28">
        <v>25.4</v>
      </c>
      <c r="AW97" s="28">
        <v>4.5</v>
      </c>
      <c r="AX97" s="28">
        <v>0.3</v>
      </c>
      <c r="AY97" s="28">
        <v>1</v>
      </c>
      <c r="AZ97" s="28">
        <v>5.4</v>
      </c>
      <c r="BA97" s="28">
        <v>0.6</v>
      </c>
      <c r="BB97" s="28">
        <v>3.5</v>
      </c>
      <c r="BC97" s="28">
        <v>0.6</v>
      </c>
      <c r="BD97" s="28">
        <v>2</v>
      </c>
      <c r="BE97" s="28">
        <v>0.2</v>
      </c>
      <c r="BF97" s="28">
        <v>2</v>
      </c>
      <c r="BG97" s="28">
        <v>0.2</v>
      </c>
      <c r="BH97" s="28" t="s">
        <v>274</v>
      </c>
      <c r="BI97" s="28" t="s">
        <v>275</v>
      </c>
      <c r="BJ97" s="28">
        <v>0.2</v>
      </c>
      <c r="BK97" s="28" t="s">
        <v>276</v>
      </c>
      <c r="BL97" s="28" t="s">
        <v>279</v>
      </c>
      <c r="BM97" s="28">
        <v>0.74</v>
      </c>
      <c r="BN97" s="28">
        <v>21.3</v>
      </c>
      <c r="BO97" s="28">
        <v>10.7</v>
      </c>
      <c r="BP97" s="28">
        <v>1.7</v>
      </c>
      <c r="BQ97" s="28">
        <v>60</v>
      </c>
    </row>
    <row r="98" spans="1:69" x14ac:dyDescent="0.3">
      <c r="A98" s="25">
        <f t="shared" si="1"/>
        <v>92</v>
      </c>
      <c r="B98" s="26">
        <v>686814</v>
      </c>
      <c r="C98" s="26">
        <v>846971</v>
      </c>
      <c r="D98" s="26">
        <v>360</v>
      </c>
      <c r="E98" s="26">
        <v>1</v>
      </c>
      <c r="F98" s="27" t="s">
        <v>92</v>
      </c>
      <c r="G98" s="28">
        <v>0.06</v>
      </c>
      <c r="H98" s="28" t="s">
        <v>273</v>
      </c>
      <c r="I98" s="28">
        <v>0.02</v>
      </c>
      <c r="J98" s="28">
        <v>2.9</v>
      </c>
      <c r="K98" s="28">
        <v>0.5</v>
      </c>
      <c r="L98" s="28">
        <v>3</v>
      </c>
      <c r="M98" s="28">
        <v>1.0999999999999999E-2</v>
      </c>
      <c r="N98" s="28">
        <v>0.04</v>
      </c>
      <c r="O98" s="28">
        <v>3.93</v>
      </c>
      <c r="P98" s="28">
        <v>0.1</v>
      </c>
      <c r="Q98" s="28">
        <v>0.05</v>
      </c>
      <c r="R98" s="28">
        <v>0.04</v>
      </c>
      <c r="S98" s="28">
        <v>13.5</v>
      </c>
      <c r="T98" s="28">
        <v>105</v>
      </c>
      <c r="U98" s="28">
        <v>303</v>
      </c>
      <c r="V98" s="28">
        <v>254</v>
      </c>
      <c r="W98" s="28">
        <v>7.24</v>
      </c>
      <c r="X98" s="28">
        <v>5.6</v>
      </c>
      <c r="Y98" s="28">
        <v>28.2</v>
      </c>
      <c r="Z98" s="28">
        <v>38.4</v>
      </c>
      <c r="AA98" s="28">
        <v>26.5</v>
      </c>
      <c r="AB98" s="28">
        <v>11.2</v>
      </c>
      <c r="AC98" s="28">
        <v>0.1</v>
      </c>
      <c r="AD98" s="28">
        <v>17.7</v>
      </c>
      <c r="AE98" s="28">
        <v>6.8</v>
      </c>
      <c r="AF98" s="28">
        <v>9.4</v>
      </c>
      <c r="AG98" s="28">
        <v>7.41</v>
      </c>
      <c r="AH98" s="28">
        <v>4.5</v>
      </c>
      <c r="AI98" s="28">
        <v>0.2</v>
      </c>
      <c r="AJ98" s="28">
        <v>3.54</v>
      </c>
      <c r="AK98" s="28">
        <v>5.2999999999999999E-2</v>
      </c>
      <c r="AL98" s="28">
        <v>0.04</v>
      </c>
      <c r="AM98" s="28">
        <v>0.63</v>
      </c>
      <c r="AN98" s="28">
        <v>0.14000000000000001</v>
      </c>
      <c r="AO98" s="28">
        <v>0.08</v>
      </c>
      <c r="AP98" s="28">
        <v>0.34</v>
      </c>
      <c r="AQ98" s="28">
        <v>63.7</v>
      </c>
      <c r="AR98" s="28">
        <v>25.3</v>
      </c>
      <c r="AS98" s="28">
        <v>55</v>
      </c>
      <c r="AT98" s="28">
        <v>0.06</v>
      </c>
      <c r="AU98" s="28">
        <v>5.4</v>
      </c>
      <c r="AV98" s="28">
        <v>19.2</v>
      </c>
      <c r="AW98" s="28">
        <v>2.8</v>
      </c>
      <c r="AX98" s="28" t="s">
        <v>274</v>
      </c>
      <c r="AY98" s="28">
        <v>0.6</v>
      </c>
      <c r="AZ98" s="28">
        <v>2.9</v>
      </c>
      <c r="BA98" s="28">
        <v>0.4</v>
      </c>
      <c r="BB98" s="28">
        <v>2.1</v>
      </c>
      <c r="BC98" s="28">
        <v>0.4</v>
      </c>
      <c r="BD98" s="28">
        <v>0.9</v>
      </c>
      <c r="BE98" s="28">
        <v>0.1</v>
      </c>
      <c r="BF98" s="28">
        <v>1.1000000000000001</v>
      </c>
      <c r="BG98" s="28">
        <v>0.1</v>
      </c>
      <c r="BH98" s="28" t="s">
        <v>274</v>
      </c>
      <c r="BI98" s="28" t="s">
        <v>275</v>
      </c>
      <c r="BJ98" s="28" t="s">
        <v>274</v>
      </c>
      <c r="BK98" s="28" t="s">
        <v>276</v>
      </c>
      <c r="BL98" s="28">
        <v>7.5</v>
      </c>
      <c r="BM98" s="28">
        <v>7.0000000000000007E-2</v>
      </c>
      <c r="BN98" s="28">
        <v>9.6999999999999993</v>
      </c>
      <c r="BO98" s="28">
        <v>7.8</v>
      </c>
      <c r="BP98" s="28">
        <v>0.9</v>
      </c>
      <c r="BQ98" s="28">
        <v>60</v>
      </c>
    </row>
    <row r="99" spans="1:69" x14ac:dyDescent="0.3">
      <c r="A99" s="25">
        <f t="shared" si="1"/>
        <v>93</v>
      </c>
      <c r="B99" s="26">
        <v>686815</v>
      </c>
      <c r="C99" s="26">
        <v>846971</v>
      </c>
      <c r="D99" s="26">
        <v>361</v>
      </c>
      <c r="E99" s="26">
        <v>1</v>
      </c>
      <c r="F99" s="27" t="s">
        <v>93</v>
      </c>
      <c r="G99" s="28">
        <v>5.5E-2</v>
      </c>
      <c r="H99" s="28" t="s">
        <v>273</v>
      </c>
      <c r="I99" s="28">
        <v>2.1999999999999999E-2</v>
      </c>
      <c r="J99" s="28">
        <v>2.8</v>
      </c>
      <c r="K99" s="28">
        <v>0.4</v>
      </c>
      <c r="L99" s="28">
        <v>3</v>
      </c>
      <c r="M99" s="28">
        <v>1.0999999999999999E-2</v>
      </c>
      <c r="N99" s="28">
        <v>0.04</v>
      </c>
      <c r="O99" s="28">
        <v>3.89</v>
      </c>
      <c r="P99" s="28">
        <v>0.09</v>
      </c>
      <c r="Q99" s="28">
        <v>0.06</v>
      </c>
      <c r="R99" s="28">
        <v>0.05</v>
      </c>
      <c r="S99" s="28">
        <v>13.9</v>
      </c>
      <c r="T99" s="28">
        <v>109</v>
      </c>
      <c r="U99" s="28">
        <v>312</v>
      </c>
      <c r="V99" s="28">
        <v>249</v>
      </c>
      <c r="W99" s="28">
        <v>7.87</v>
      </c>
      <c r="X99" s="28">
        <v>5.7</v>
      </c>
      <c r="Y99" s="28">
        <v>30.2</v>
      </c>
      <c r="Z99" s="28">
        <v>39.700000000000003</v>
      </c>
      <c r="AA99" s="28">
        <v>27.3</v>
      </c>
      <c r="AB99" s="28">
        <v>11.5</v>
      </c>
      <c r="AC99" s="28" t="s">
        <v>274</v>
      </c>
      <c r="AD99" s="28">
        <v>19.7</v>
      </c>
      <c r="AE99" s="28">
        <v>6.4</v>
      </c>
      <c r="AF99" s="28">
        <v>8.3000000000000007</v>
      </c>
      <c r="AG99" s="28">
        <v>8.1300000000000008</v>
      </c>
      <c r="AH99" s="28">
        <v>4.2</v>
      </c>
      <c r="AI99" s="28">
        <v>0.2</v>
      </c>
      <c r="AJ99" s="28">
        <v>2.6</v>
      </c>
      <c r="AK99" s="28">
        <v>6.2E-2</v>
      </c>
      <c r="AL99" s="28">
        <v>0.05</v>
      </c>
      <c r="AM99" s="28">
        <v>0.6</v>
      </c>
      <c r="AN99" s="28">
        <v>0.16</v>
      </c>
      <c r="AO99" s="28">
        <v>0.08</v>
      </c>
      <c r="AP99" s="28">
        <v>0.35</v>
      </c>
      <c r="AQ99" s="28">
        <v>58.7</v>
      </c>
      <c r="AR99" s="28">
        <v>26.6</v>
      </c>
      <c r="AS99" s="28">
        <v>56.4</v>
      </c>
      <c r="AT99" s="28">
        <v>0.06</v>
      </c>
      <c r="AU99" s="28">
        <v>5.8</v>
      </c>
      <c r="AV99" s="28">
        <v>19.8</v>
      </c>
      <c r="AW99" s="28">
        <v>3</v>
      </c>
      <c r="AX99" s="28" t="s">
        <v>274</v>
      </c>
      <c r="AY99" s="28">
        <v>0.6</v>
      </c>
      <c r="AZ99" s="28">
        <v>2.9</v>
      </c>
      <c r="BA99" s="28">
        <v>0.4</v>
      </c>
      <c r="BB99" s="28">
        <v>2.2000000000000002</v>
      </c>
      <c r="BC99" s="28">
        <v>0.3</v>
      </c>
      <c r="BD99" s="28">
        <v>1.1000000000000001</v>
      </c>
      <c r="BE99" s="28">
        <v>0.1</v>
      </c>
      <c r="BF99" s="28">
        <v>1.1000000000000001</v>
      </c>
      <c r="BG99" s="28">
        <v>0.1</v>
      </c>
      <c r="BH99" s="28" t="s">
        <v>274</v>
      </c>
      <c r="BI99" s="28" t="s">
        <v>275</v>
      </c>
      <c r="BJ99" s="28">
        <v>0.1</v>
      </c>
      <c r="BK99" s="28" t="s">
        <v>276</v>
      </c>
      <c r="BL99" s="28">
        <v>1.4</v>
      </c>
      <c r="BM99" s="28">
        <v>7.0000000000000007E-2</v>
      </c>
      <c r="BN99" s="28">
        <v>10.1</v>
      </c>
      <c r="BO99" s="28">
        <v>8</v>
      </c>
      <c r="BP99" s="28">
        <v>1</v>
      </c>
      <c r="BQ99" s="28">
        <v>70</v>
      </c>
    </row>
    <row r="100" spans="1:69" x14ac:dyDescent="0.3">
      <c r="A100" s="25">
        <f t="shared" si="1"/>
        <v>94</v>
      </c>
      <c r="B100" s="26">
        <v>687901</v>
      </c>
      <c r="C100" s="26">
        <v>846364</v>
      </c>
      <c r="D100" s="26">
        <v>379</v>
      </c>
      <c r="E100" s="26">
        <v>1</v>
      </c>
      <c r="F100" s="27" t="s">
        <v>94</v>
      </c>
      <c r="G100" s="28">
        <v>0.13400000000000001</v>
      </c>
      <c r="H100" s="28" t="s">
        <v>273</v>
      </c>
      <c r="I100" s="28">
        <v>1.6E-2</v>
      </c>
      <c r="J100" s="28">
        <v>5.7</v>
      </c>
      <c r="K100" s="28">
        <v>0.4</v>
      </c>
      <c r="L100" s="28">
        <v>3</v>
      </c>
      <c r="M100" s="28">
        <v>1.2E-2</v>
      </c>
      <c r="N100" s="28">
        <v>0.2</v>
      </c>
      <c r="O100" s="28">
        <v>5.0599999999999996</v>
      </c>
      <c r="P100" s="28">
        <v>0.27</v>
      </c>
      <c r="Q100" s="28">
        <v>0.04</v>
      </c>
      <c r="R100" s="28">
        <v>0.04</v>
      </c>
      <c r="S100" s="28">
        <v>14.6</v>
      </c>
      <c r="T100" s="28">
        <v>123</v>
      </c>
      <c r="U100" s="28">
        <v>156</v>
      </c>
      <c r="V100" s="28">
        <v>330</v>
      </c>
      <c r="W100" s="28">
        <v>7.42</v>
      </c>
      <c r="X100" s="28">
        <v>8.4</v>
      </c>
      <c r="Y100" s="28">
        <v>34.799999999999997</v>
      </c>
      <c r="Z100" s="28">
        <v>24.3</v>
      </c>
      <c r="AA100" s="28">
        <v>36.700000000000003</v>
      </c>
      <c r="AB100" s="28">
        <v>14.5</v>
      </c>
      <c r="AC100" s="28" t="s">
        <v>274</v>
      </c>
      <c r="AD100" s="28">
        <v>2.6</v>
      </c>
      <c r="AE100" s="28">
        <v>20.6</v>
      </c>
      <c r="AF100" s="28">
        <v>15.4</v>
      </c>
      <c r="AG100" s="28">
        <v>20.8</v>
      </c>
      <c r="AH100" s="28">
        <v>3.8</v>
      </c>
      <c r="AI100" s="28">
        <v>0.2</v>
      </c>
      <c r="AJ100" s="28">
        <v>1.72</v>
      </c>
      <c r="AK100" s="28">
        <v>1.4999999999999999E-2</v>
      </c>
      <c r="AL100" s="28">
        <v>0.08</v>
      </c>
      <c r="AM100" s="28">
        <v>0.79</v>
      </c>
      <c r="AN100" s="28">
        <v>0.22</v>
      </c>
      <c r="AO100" s="28">
        <v>0.06</v>
      </c>
      <c r="AP100" s="28">
        <v>0.38</v>
      </c>
      <c r="AQ100" s="28">
        <v>118</v>
      </c>
      <c r="AR100" s="28">
        <v>32.200000000000003</v>
      </c>
      <c r="AS100" s="28">
        <v>60</v>
      </c>
      <c r="AT100" s="28">
        <v>0.08</v>
      </c>
      <c r="AU100" s="28">
        <v>7.7</v>
      </c>
      <c r="AV100" s="28">
        <v>27.6</v>
      </c>
      <c r="AW100" s="28">
        <v>5.5</v>
      </c>
      <c r="AX100" s="28" t="s">
        <v>274</v>
      </c>
      <c r="AY100" s="28">
        <v>0.9</v>
      </c>
      <c r="AZ100" s="28">
        <v>4.8</v>
      </c>
      <c r="BA100" s="28">
        <v>0.7</v>
      </c>
      <c r="BB100" s="28">
        <v>4.5</v>
      </c>
      <c r="BC100" s="28">
        <v>0.8</v>
      </c>
      <c r="BD100" s="28">
        <v>2.8</v>
      </c>
      <c r="BE100" s="28">
        <v>0.3</v>
      </c>
      <c r="BF100" s="28">
        <v>2.2999999999999998</v>
      </c>
      <c r="BG100" s="28">
        <v>0.3</v>
      </c>
      <c r="BH100" s="28">
        <v>0.1</v>
      </c>
      <c r="BI100" s="28" t="s">
        <v>275</v>
      </c>
      <c r="BJ100" s="28" t="s">
        <v>274</v>
      </c>
      <c r="BK100" s="28" t="s">
        <v>276</v>
      </c>
      <c r="BL100" s="28">
        <v>3.1</v>
      </c>
      <c r="BM100" s="28">
        <v>0.15</v>
      </c>
      <c r="BN100" s="28">
        <v>13</v>
      </c>
      <c r="BO100" s="28">
        <v>8.6999999999999993</v>
      </c>
      <c r="BP100" s="28">
        <v>0.7</v>
      </c>
      <c r="BQ100" s="28">
        <v>60</v>
      </c>
    </row>
    <row r="101" spans="1:69" x14ac:dyDescent="0.3">
      <c r="A101" s="25">
        <f t="shared" si="1"/>
        <v>95</v>
      </c>
      <c r="B101" s="26">
        <v>687902</v>
      </c>
      <c r="C101" s="26">
        <v>846364</v>
      </c>
      <c r="D101" s="26">
        <v>379</v>
      </c>
      <c r="E101" s="26">
        <v>1</v>
      </c>
      <c r="F101" s="27" t="s">
        <v>95</v>
      </c>
      <c r="G101" s="28">
        <v>0.11899999999999999</v>
      </c>
      <c r="H101" s="28" t="s">
        <v>273</v>
      </c>
      <c r="I101" s="28">
        <v>1.2999999999999999E-2</v>
      </c>
      <c r="J101" s="28">
        <v>5.0999999999999996</v>
      </c>
      <c r="K101" s="28">
        <v>0.3</v>
      </c>
      <c r="L101" s="28">
        <v>3</v>
      </c>
      <c r="M101" s="28">
        <v>8.0000000000000002E-3</v>
      </c>
      <c r="N101" s="28">
        <v>0.1</v>
      </c>
      <c r="O101" s="28">
        <v>4.93</v>
      </c>
      <c r="P101" s="28">
        <v>0.14000000000000001</v>
      </c>
      <c r="Q101" s="28">
        <v>0.05</v>
      </c>
      <c r="R101" s="28">
        <v>0.02</v>
      </c>
      <c r="S101" s="28">
        <v>15.2</v>
      </c>
      <c r="T101" s="28">
        <v>115</v>
      </c>
      <c r="U101" s="28">
        <v>172</v>
      </c>
      <c r="V101" s="28">
        <v>304</v>
      </c>
      <c r="W101" s="28">
        <v>7.18</v>
      </c>
      <c r="X101" s="28">
        <v>8.5</v>
      </c>
      <c r="Y101" s="28">
        <v>36.299999999999997</v>
      </c>
      <c r="Z101" s="28">
        <v>23.8</v>
      </c>
      <c r="AA101" s="28">
        <v>27.5</v>
      </c>
      <c r="AB101" s="28">
        <v>14.8</v>
      </c>
      <c r="AC101" s="28">
        <v>0.1</v>
      </c>
      <c r="AD101" s="28">
        <v>3</v>
      </c>
      <c r="AE101" s="28">
        <v>12.3</v>
      </c>
      <c r="AF101" s="28">
        <v>13.3</v>
      </c>
      <c r="AG101" s="28">
        <v>22</v>
      </c>
      <c r="AH101" s="28">
        <v>3.8</v>
      </c>
      <c r="AI101" s="28">
        <v>0.1</v>
      </c>
      <c r="AJ101" s="28">
        <v>1.05</v>
      </c>
      <c r="AK101" s="28">
        <v>1.2999999999999999E-2</v>
      </c>
      <c r="AL101" s="28">
        <v>0.08</v>
      </c>
      <c r="AM101" s="28">
        <v>0.77</v>
      </c>
      <c r="AN101" s="28">
        <v>0.13</v>
      </c>
      <c r="AO101" s="28">
        <v>0.05</v>
      </c>
      <c r="AP101" s="28">
        <v>0.52</v>
      </c>
      <c r="AQ101" s="28">
        <v>80.099999999999994</v>
      </c>
      <c r="AR101" s="28">
        <v>35.799999999999997</v>
      </c>
      <c r="AS101" s="28">
        <v>69.7</v>
      </c>
      <c r="AT101" s="28">
        <v>0.09</v>
      </c>
      <c r="AU101" s="28">
        <v>8.5</v>
      </c>
      <c r="AV101" s="28">
        <v>28.5</v>
      </c>
      <c r="AW101" s="28">
        <v>6</v>
      </c>
      <c r="AX101" s="28" t="s">
        <v>274</v>
      </c>
      <c r="AY101" s="28">
        <v>0.9</v>
      </c>
      <c r="AZ101" s="28">
        <v>4.9000000000000004</v>
      </c>
      <c r="BA101" s="28">
        <v>0.8</v>
      </c>
      <c r="BB101" s="28">
        <v>4.8</v>
      </c>
      <c r="BC101" s="28">
        <v>0.9</v>
      </c>
      <c r="BD101" s="28">
        <v>2.8</v>
      </c>
      <c r="BE101" s="28">
        <v>0.3</v>
      </c>
      <c r="BF101" s="28">
        <v>2.4</v>
      </c>
      <c r="BG101" s="28">
        <v>0.3</v>
      </c>
      <c r="BH101" s="28">
        <v>0.1</v>
      </c>
      <c r="BI101" s="28" t="s">
        <v>275</v>
      </c>
      <c r="BJ101" s="28" t="s">
        <v>274</v>
      </c>
      <c r="BK101" s="28" t="s">
        <v>276</v>
      </c>
      <c r="BL101" s="28" t="s">
        <v>279</v>
      </c>
      <c r="BM101" s="28">
        <v>0.12</v>
      </c>
      <c r="BN101" s="28">
        <v>13</v>
      </c>
      <c r="BO101" s="28">
        <v>9.9</v>
      </c>
      <c r="BP101" s="28">
        <v>0.8</v>
      </c>
      <c r="BQ101" s="28">
        <v>60</v>
      </c>
    </row>
    <row r="102" spans="1:69" x14ac:dyDescent="0.3">
      <c r="A102" s="25">
        <f t="shared" si="1"/>
        <v>96</v>
      </c>
      <c r="B102" s="26">
        <v>687903</v>
      </c>
      <c r="C102" s="26">
        <v>846364</v>
      </c>
      <c r="D102" s="26">
        <v>379</v>
      </c>
      <c r="E102" s="26">
        <v>1</v>
      </c>
      <c r="F102" s="27" t="s">
        <v>96</v>
      </c>
      <c r="G102" s="28">
        <v>0.14199999999999999</v>
      </c>
      <c r="H102" s="28" t="s">
        <v>273</v>
      </c>
      <c r="I102" s="28">
        <v>1.4E-2</v>
      </c>
      <c r="J102" s="28">
        <v>5.0999999999999996</v>
      </c>
      <c r="K102" s="28">
        <v>0.4</v>
      </c>
      <c r="L102" s="28">
        <v>3</v>
      </c>
      <c r="M102" s="28">
        <v>0.01</v>
      </c>
      <c r="N102" s="28">
        <v>0.19</v>
      </c>
      <c r="O102" s="28">
        <v>4.6500000000000004</v>
      </c>
      <c r="P102" s="28">
        <v>0.25</v>
      </c>
      <c r="Q102" s="28">
        <v>0.04</v>
      </c>
      <c r="R102" s="28">
        <v>0.04</v>
      </c>
      <c r="S102" s="28">
        <v>13.8</v>
      </c>
      <c r="T102" s="28">
        <v>109</v>
      </c>
      <c r="U102" s="28">
        <v>161</v>
      </c>
      <c r="V102" s="28">
        <v>334</v>
      </c>
      <c r="W102" s="28">
        <v>6.64</v>
      </c>
      <c r="X102" s="28">
        <v>8.4</v>
      </c>
      <c r="Y102" s="28">
        <v>31.4</v>
      </c>
      <c r="Z102" s="28">
        <v>22.9</v>
      </c>
      <c r="AA102" s="28">
        <v>30.3</v>
      </c>
      <c r="AB102" s="28">
        <v>13</v>
      </c>
      <c r="AC102" s="28">
        <v>0.1</v>
      </c>
      <c r="AD102" s="28">
        <v>3</v>
      </c>
      <c r="AE102" s="28">
        <v>18.3</v>
      </c>
      <c r="AF102" s="28">
        <v>12.5</v>
      </c>
      <c r="AG102" s="28">
        <v>20.9</v>
      </c>
      <c r="AH102" s="28">
        <v>3.4</v>
      </c>
      <c r="AI102" s="28">
        <v>0.2</v>
      </c>
      <c r="AJ102" s="28">
        <v>1.19</v>
      </c>
      <c r="AK102" s="28">
        <v>1.4999999999999999E-2</v>
      </c>
      <c r="AL102" s="28">
        <v>7.0000000000000007E-2</v>
      </c>
      <c r="AM102" s="28">
        <v>0.65</v>
      </c>
      <c r="AN102" s="28">
        <v>0.16</v>
      </c>
      <c r="AO102" s="28" t="s">
        <v>278</v>
      </c>
      <c r="AP102" s="28">
        <v>0.41</v>
      </c>
      <c r="AQ102" s="28">
        <v>104</v>
      </c>
      <c r="AR102" s="28">
        <v>32.1</v>
      </c>
      <c r="AS102" s="28">
        <v>62.6</v>
      </c>
      <c r="AT102" s="28">
        <v>0.14000000000000001</v>
      </c>
      <c r="AU102" s="28">
        <v>7.9</v>
      </c>
      <c r="AV102" s="28">
        <v>27.8</v>
      </c>
      <c r="AW102" s="28">
        <v>4.8</v>
      </c>
      <c r="AX102" s="28" t="s">
        <v>274</v>
      </c>
      <c r="AY102" s="28">
        <v>0.9</v>
      </c>
      <c r="AZ102" s="28">
        <v>4.8</v>
      </c>
      <c r="BA102" s="28">
        <v>0.7</v>
      </c>
      <c r="BB102" s="28">
        <v>4.4000000000000004</v>
      </c>
      <c r="BC102" s="28">
        <v>0.8</v>
      </c>
      <c r="BD102" s="28">
        <v>2.9</v>
      </c>
      <c r="BE102" s="28">
        <v>0.3</v>
      </c>
      <c r="BF102" s="28">
        <v>2.2000000000000002</v>
      </c>
      <c r="BG102" s="28">
        <v>0.3</v>
      </c>
      <c r="BH102" s="28">
        <v>0.1</v>
      </c>
      <c r="BI102" s="28" t="s">
        <v>275</v>
      </c>
      <c r="BJ102" s="28" t="s">
        <v>274</v>
      </c>
      <c r="BK102" s="28" t="s">
        <v>276</v>
      </c>
      <c r="BL102" s="28" t="s">
        <v>279</v>
      </c>
      <c r="BM102" s="28">
        <v>0.13</v>
      </c>
      <c r="BN102" s="28">
        <v>11.8</v>
      </c>
      <c r="BO102" s="28">
        <v>8.6999999999999993</v>
      </c>
      <c r="BP102" s="28">
        <v>0.7</v>
      </c>
      <c r="BQ102" s="28">
        <v>40</v>
      </c>
    </row>
    <row r="103" spans="1:69" x14ac:dyDescent="0.3">
      <c r="A103" s="25">
        <f t="shared" si="1"/>
        <v>97</v>
      </c>
      <c r="B103" s="26">
        <v>687905</v>
      </c>
      <c r="C103" s="26">
        <v>846363</v>
      </c>
      <c r="D103" s="26">
        <v>379</v>
      </c>
      <c r="E103" s="26">
        <v>1</v>
      </c>
      <c r="F103" s="27" t="s">
        <v>97</v>
      </c>
      <c r="G103" s="28">
        <v>0.16</v>
      </c>
      <c r="H103" s="28" t="s">
        <v>273</v>
      </c>
      <c r="I103" s="28">
        <v>1.4999999999999999E-2</v>
      </c>
      <c r="J103" s="28">
        <v>6.8</v>
      </c>
      <c r="K103" s="28">
        <v>0.4</v>
      </c>
      <c r="L103" s="28">
        <v>2</v>
      </c>
      <c r="M103" s="28">
        <v>1.4999999999999999E-2</v>
      </c>
      <c r="N103" s="28">
        <v>0.37</v>
      </c>
      <c r="O103" s="28">
        <v>4.9000000000000004</v>
      </c>
      <c r="P103" s="28">
        <v>0.46</v>
      </c>
      <c r="Q103" s="28">
        <v>0.04</v>
      </c>
      <c r="R103" s="28">
        <v>0.04</v>
      </c>
      <c r="S103" s="28">
        <v>14.6</v>
      </c>
      <c r="T103" s="28">
        <v>107</v>
      </c>
      <c r="U103" s="28">
        <v>144</v>
      </c>
      <c r="V103" s="28">
        <v>323</v>
      </c>
      <c r="W103" s="28">
        <v>6.35</v>
      </c>
      <c r="X103" s="28">
        <v>9.8000000000000007</v>
      </c>
      <c r="Y103" s="28">
        <v>31.8</v>
      </c>
      <c r="Z103" s="28">
        <v>23</v>
      </c>
      <c r="AA103" s="28">
        <v>42.8</v>
      </c>
      <c r="AB103" s="28">
        <v>12.7</v>
      </c>
      <c r="AC103" s="28">
        <v>0.1</v>
      </c>
      <c r="AD103" s="28">
        <v>2.5</v>
      </c>
      <c r="AE103" s="28">
        <v>34.200000000000003</v>
      </c>
      <c r="AF103" s="28">
        <v>14.7</v>
      </c>
      <c r="AG103" s="28">
        <v>21.6</v>
      </c>
      <c r="AH103" s="28">
        <v>2.9</v>
      </c>
      <c r="AI103" s="28">
        <v>0.2</v>
      </c>
      <c r="AJ103" s="28">
        <v>1.1000000000000001</v>
      </c>
      <c r="AK103" s="28">
        <v>1.6E-2</v>
      </c>
      <c r="AL103" s="28">
        <v>7.0000000000000007E-2</v>
      </c>
      <c r="AM103" s="28">
        <v>0.72</v>
      </c>
      <c r="AN103" s="28">
        <v>0.14000000000000001</v>
      </c>
      <c r="AO103" s="28" t="s">
        <v>278</v>
      </c>
      <c r="AP103" s="28">
        <v>0.4</v>
      </c>
      <c r="AQ103" s="28">
        <v>159</v>
      </c>
      <c r="AR103" s="28">
        <v>32.299999999999997</v>
      </c>
      <c r="AS103" s="28">
        <v>64.900000000000006</v>
      </c>
      <c r="AT103" s="28">
        <v>0.1</v>
      </c>
      <c r="AU103" s="28">
        <v>7.9</v>
      </c>
      <c r="AV103" s="28">
        <v>27.7</v>
      </c>
      <c r="AW103" s="28">
        <v>5.9</v>
      </c>
      <c r="AX103" s="28" t="s">
        <v>274</v>
      </c>
      <c r="AY103" s="28">
        <v>1</v>
      </c>
      <c r="AZ103" s="28">
        <v>5.4</v>
      </c>
      <c r="BA103" s="28">
        <v>0.8</v>
      </c>
      <c r="BB103" s="28">
        <v>4.5999999999999996</v>
      </c>
      <c r="BC103" s="28">
        <v>0.9</v>
      </c>
      <c r="BD103" s="28">
        <v>2.6</v>
      </c>
      <c r="BE103" s="28">
        <v>0.3</v>
      </c>
      <c r="BF103" s="28">
        <v>2.2999999999999998</v>
      </c>
      <c r="BG103" s="28">
        <v>0.3</v>
      </c>
      <c r="BH103" s="28">
        <v>0.1</v>
      </c>
      <c r="BI103" s="28" t="s">
        <v>275</v>
      </c>
      <c r="BJ103" s="28" t="s">
        <v>274</v>
      </c>
      <c r="BK103" s="28" t="s">
        <v>276</v>
      </c>
      <c r="BL103" s="28" t="s">
        <v>279</v>
      </c>
      <c r="BM103" s="28">
        <v>0.21</v>
      </c>
      <c r="BN103" s="28">
        <v>11.4</v>
      </c>
      <c r="BO103" s="28">
        <v>8.4</v>
      </c>
      <c r="BP103" s="28">
        <v>0.6</v>
      </c>
      <c r="BQ103" s="28">
        <v>50</v>
      </c>
    </row>
    <row r="104" spans="1:69" x14ac:dyDescent="0.3">
      <c r="A104" s="25">
        <f t="shared" si="1"/>
        <v>98</v>
      </c>
      <c r="B104" s="26">
        <v>687906</v>
      </c>
      <c r="C104" s="26">
        <v>846363</v>
      </c>
      <c r="D104" s="26">
        <v>379</v>
      </c>
      <c r="E104" s="26">
        <v>1</v>
      </c>
      <c r="F104" s="27" t="s">
        <v>98</v>
      </c>
      <c r="G104" s="28">
        <v>0.14299999999999999</v>
      </c>
      <c r="H104" s="28" t="s">
        <v>273</v>
      </c>
      <c r="I104" s="28">
        <v>1.2E-2</v>
      </c>
      <c r="J104" s="28">
        <v>5.0999999999999996</v>
      </c>
      <c r="K104" s="28">
        <v>0.3</v>
      </c>
      <c r="L104" s="28">
        <v>4</v>
      </c>
      <c r="M104" s="28">
        <v>0.01</v>
      </c>
      <c r="N104" s="28">
        <v>0.08</v>
      </c>
      <c r="O104" s="28">
        <v>5.16</v>
      </c>
      <c r="P104" s="28">
        <v>0.16</v>
      </c>
      <c r="Q104" s="28">
        <v>0.05</v>
      </c>
      <c r="R104" s="28">
        <v>0.03</v>
      </c>
      <c r="S104" s="28">
        <v>14.9</v>
      </c>
      <c r="T104" s="28">
        <v>111</v>
      </c>
      <c r="U104" s="28">
        <v>170</v>
      </c>
      <c r="V104" s="28">
        <v>304</v>
      </c>
      <c r="W104" s="28">
        <v>6.73</v>
      </c>
      <c r="X104" s="28">
        <v>7</v>
      </c>
      <c r="Y104" s="28">
        <v>36.799999999999997</v>
      </c>
      <c r="Z104" s="28">
        <v>21.3</v>
      </c>
      <c r="AA104" s="28">
        <v>25.5</v>
      </c>
      <c r="AB104" s="28">
        <v>14</v>
      </c>
      <c r="AC104" s="28" t="s">
        <v>274</v>
      </c>
      <c r="AD104" s="28">
        <v>3.1</v>
      </c>
      <c r="AE104" s="28">
        <v>10.4</v>
      </c>
      <c r="AF104" s="28">
        <v>10.8</v>
      </c>
      <c r="AG104" s="28">
        <v>18.5</v>
      </c>
      <c r="AH104" s="28">
        <v>3.8</v>
      </c>
      <c r="AI104" s="28">
        <v>0.2</v>
      </c>
      <c r="AJ104" s="28">
        <v>1.65</v>
      </c>
      <c r="AK104" s="28">
        <v>1.7999999999999999E-2</v>
      </c>
      <c r="AL104" s="28">
        <v>0.09</v>
      </c>
      <c r="AM104" s="28">
        <v>0.86</v>
      </c>
      <c r="AN104" s="28">
        <v>0.18</v>
      </c>
      <c r="AO104" s="28">
        <v>0.04</v>
      </c>
      <c r="AP104" s="28">
        <v>0.42</v>
      </c>
      <c r="AQ104" s="28">
        <v>98.2</v>
      </c>
      <c r="AR104" s="28">
        <v>31.5</v>
      </c>
      <c r="AS104" s="28">
        <v>55.8</v>
      </c>
      <c r="AT104" s="28">
        <v>12.2</v>
      </c>
      <c r="AU104" s="28">
        <v>7.3</v>
      </c>
      <c r="AV104" s="28">
        <v>26</v>
      </c>
      <c r="AW104" s="28">
        <v>4.0999999999999996</v>
      </c>
      <c r="AX104" s="28">
        <v>0.5</v>
      </c>
      <c r="AY104" s="28">
        <v>0.8</v>
      </c>
      <c r="AZ104" s="28">
        <v>4.5</v>
      </c>
      <c r="BA104" s="28">
        <v>0.6</v>
      </c>
      <c r="BB104" s="28">
        <v>3.9</v>
      </c>
      <c r="BC104" s="28">
        <v>0.7</v>
      </c>
      <c r="BD104" s="28">
        <v>2.2999999999999998</v>
      </c>
      <c r="BE104" s="28">
        <v>0.3</v>
      </c>
      <c r="BF104" s="28">
        <v>2.1</v>
      </c>
      <c r="BG104" s="28">
        <v>0.3</v>
      </c>
      <c r="BH104" s="28">
        <v>0.1</v>
      </c>
      <c r="BI104" s="28" t="s">
        <v>275</v>
      </c>
      <c r="BJ104" s="28" t="s">
        <v>274</v>
      </c>
      <c r="BK104" s="28" t="s">
        <v>276</v>
      </c>
      <c r="BL104" s="28" t="s">
        <v>279</v>
      </c>
      <c r="BM104" s="28">
        <v>0.11</v>
      </c>
      <c r="BN104" s="28">
        <v>12.1</v>
      </c>
      <c r="BO104" s="28">
        <v>11.6</v>
      </c>
      <c r="BP104" s="28">
        <v>0.8</v>
      </c>
      <c r="BQ104" s="28">
        <v>50</v>
      </c>
    </row>
    <row r="105" spans="1:69" x14ac:dyDescent="0.3">
      <c r="A105" s="25">
        <f t="shared" si="1"/>
        <v>99</v>
      </c>
      <c r="B105" s="26">
        <v>687907</v>
      </c>
      <c r="C105" s="26">
        <v>846363</v>
      </c>
      <c r="D105" s="26">
        <v>379</v>
      </c>
      <c r="E105" s="26">
        <v>1</v>
      </c>
      <c r="F105" s="27" t="s">
        <v>99</v>
      </c>
      <c r="G105" s="28">
        <v>0.157</v>
      </c>
      <c r="H105" s="28" t="s">
        <v>273</v>
      </c>
      <c r="I105" s="28">
        <v>1.4999999999999999E-2</v>
      </c>
      <c r="J105" s="28">
        <v>5.0999999999999996</v>
      </c>
      <c r="K105" s="28">
        <v>0.4</v>
      </c>
      <c r="L105" s="28">
        <v>3</v>
      </c>
      <c r="M105" s="28">
        <v>1.2E-2</v>
      </c>
      <c r="N105" s="28">
        <v>0.1</v>
      </c>
      <c r="O105" s="28">
        <v>5.38</v>
      </c>
      <c r="P105" s="28">
        <v>0.17</v>
      </c>
      <c r="Q105" s="28">
        <v>0.04</v>
      </c>
      <c r="R105" s="28">
        <v>0.03</v>
      </c>
      <c r="S105" s="28">
        <v>16.3</v>
      </c>
      <c r="T105" s="28">
        <v>123</v>
      </c>
      <c r="U105" s="28">
        <v>223</v>
      </c>
      <c r="V105" s="28">
        <v>336</v>
      </c>
      <c r="W105" s="28">
        <v>7.72</v>
      </c>
      <c r="X105" s="28">
        <v>8.1999999999999993</v>
      </c>
      <c r="Y105" s="28">
        <v>36.799999999999997</v>
      </c>
      <c r="Z105" s="28">
        <v>24.2</v>
      </c>
      <c r="AA105" s="28">
        <v>29.7</v>
      </c>
      <c r="AB105" s="28">
        <v>14.4</v>
      </c>
      <c r="AC105" s="28">
        <v>0.1</v>
      </c>
      <c r="AD105" s="28">
        <v>2</v>
      </c>
      <c r="AE105" s="28">
        <v>10.3</v>
      </c>
      <c r="AF105" s="28">
        <v>13.4</v>
      </c>
      <c r="AG105" s="28">
        <v>16.899999999999999</v>
      </c>
      <c r="AH105" s="28">
        <v>3.4</v>
      </c>
      <c r="AI105" s="28">
        <v>0.2</v>
      </c>
      <c r="AJ105" s="28">
        <v>1.77</v>
      </c>
      <c r="AK105" s="28">
        <v>3.1E-2</v>
      </c>
      <c r="AL105" s="28">
        <v>0.06</v>
      </c>
      <c r="AM105" s="28">
        <v>0.77</v>
      </c>
      <c r="AN105" s="28">
        <v>0.18</v>
      </c>
      <c r="AO105" s="28" t="s">
        <v>278</v>
      </c>
      <c r="AP105" s="28">
        <v>0.4</v>
      </c>
      <c r="AQ105" s="28">
        <v>109</v>
      </c>
      <c r="AR105" s="28">
        <v>31.3</v>
      </c>
      <c r="AS105" s="28">
        <v>61.2</v>
      </c>
      <c r="AT105" s="28">
        <v>0.13</v>
      </c>
      <c r="AU105" s="28">
        <v>7.5</v>
      </c>
      <c r="AV105" s="28">
        <v>25.8</v>
      </c>
      <c r="AW105" s="28">
        <v>3.7</v>
      </c>
      <c r="AX105" s="28" t="s">
        <v>274</v>
      </c>
      <c r="AY105" s="28">
        <v>0.8</v>
      </c>
      <c r="AZ105" s="28">
        <v>4.5</v>
      </c>
      <c r="BA105" s="28">
        <v>0.6</v>
      </c>
      <c r="BB105" s="28">
        <v>3.9</v>
      </c>
      <c r="BC105" s="28">
        <v>0.7</v>
      </c>
      <c r="BD105" s="28">
        <v>2.1</v>
      </c>
      <c r="BE105" s="28">
        <v>0.3</v>
      </c>
      <c r="BF105" s="28">
        <v>2</v>
      </c>
      <c r="BG105" s="28">
        <v>0.2</v>
      </c>
      <c r="BH105" s="28">
        <v>0.1</v>
      </c>
      <c r="BI105" s="28" t="s">
        <v>275</v>
      </c>
      <c r="BJ105" s="28" t="s">
        <v>274</v>
      </c>
      <c r="BK105" s="28" t="s">
        <v>276</v>
      </c>
      <c r="BL105" s="28" t="s">
        <v>279</v>
      </c>
      <c r="BM105" s="28">
        <v>0.09</v>
      </c>
      <c r="BN105" s="28">
        <v>12.5</v>
      </c>
      <c r="BO105" s="28">
        <v>9.5</v>
      </c>
      <c r="BP105" s="28">
        <v>0.8</v>
      </c>
      <c r="BQ105" s="28">
        <v>40</v>
      </c>
    </row>
    <row r="106" spans="1:69" x14ac:dyDescent="0.3">
      <c r="A106" s="25">
        <f t="shared" si="1"/>
        <v>100</v>
      </c>
      <c r="B106" s="26">
        <v>687908</v>
      </c>
      <c r="C106" s="26">
        <v>846362</v>
      </c>
      <c r="D106" s="26">
        <v>379</v>
      </c>
      <c r="E106" s="26">
        <v>1</v>
      </c>
      <c r="F106" s="27" t="s">
        <v>100</v>
      </c>
      <c r="G106" s="28">
        <v>0.13400000000000001</v>
      </c>
      <c r="H106" s="28" t="s">
        <v>273</v>
      </c>
      <c r="I106" s="28">
        <v>1.4999999999999999E-2</v>
      </c>
      <c r="J106" s="28">
        <v>5.5</v>
      </c>
      <c r="K106" s="28">
        <v>0.4</v>
      </c>
      <c r="L106" s="28">
        <v>3</v>
      </c>
      <c r="M106" s="28">
        <v>1.2999999999999999E-2</v>
      </c>
      <c r="N106" s="28">
        <v>0.1</v>
      </c>
      <c r="O106" s="28">
        <v>5.25</v>
      </c>
      <c r="P106" s="28">
        <v>0.15</v>
      </c>
      <c r="Q106" s="28">
        <v>0.05</v>
      </c>
      <c r="R106" s="28">
        <v>0.05</v>
      </c>
      <c r="S106" s="28">
        <v>13.8</v>
      </c>
      <c r="T106" s="28">
        <v>104</v>
      </c>
      <c r="U106" s="28">
        <v>143</v>
      </c>
      <c r="V106" s="28">
        <v>344</v>
      </c>
      <c r="W106" s="28">
        <v>6.44</v>
      </c>
      <c r="X106" s="28">
        <v>8</v>
      </c>
      <c r="Y106" s="28">
        <v>37.799999999999997</v>
      </c>
      <c r="Z106" s="28">
        <v>22.7</v>
      </c>
      <c r="AA106" s="28">
        <v>28.3</v>
      </c>
      <c r="AB106" s="28">
        <v>13.9</v>
      </c>
      <c r="AC106" s="28">
        <v>0.1</v>
      </c>
      <c r="AD106" s="28">
        <v>2.5</v>
      </c>
      <c r="AE106" s="28">
        <v>11.7</v>
      </c>
      <c r="AF106" s="28">
        <v>15.5</v>
      </c>
      <c r="AG106" s="28">
        <v>18.2</v>
      </c>
      <c r="AH106" s="28">
        <v>4.0999999999999996</v>
      </c>
      <c r="AI106" s="28">
        <v>0.3</v>
      </c>
      <c r="AJ106" s="28">
        <v>1.54</v>
      </c>
      <c r="AK106" s="28">
        <v>2.4E-2</v>
      </c>
      <c r="AL106" s="28">
        <v>0.06</v>
      </c>
      <c r="AM106" s="28">
        <v>0.81</v>
      </c>
      <c r="AN106" s="28">
        <v>0.15</v>
      </c>
      <c r="AO106" s="28" t="s">
        <v>278</v>
      </c>
      <c r="AP106" s="28">
        <v>0.5</v>
      </c>
      <c r="AQ106" s="28">
        <v>99.3</v>
      </c>
      <c r="AR106" s="28">
        <v>34</v>
      </c>
      <c r="AS106" s="28">
        <v>69.8</v>
      </c>
      <c r="AT106" s="28">
        <v>0.09</v>
      </c>
      <c r="AU106" s="28">
        <v>7.5</v>
      </c>
      <c r="AV106" s="28">
        <v>26.5</v>
      </c>
      <c r="AW106" s="28">
        <v>4.8</v>
      </c>
      <c r="AX106" s="28" t="s">
        <v>274</v>
      </c>
      <c r="AY106" s="28">
        <v>0.9</v>
      </c>
      <c r="AZ106" s="28">
        <v>4.5</v>
      </c>
      <c r="BA106" s="28">
        <v>0.7</v>
      </c>
      <c r="BB106" s="28">
        <v>4</v>
      </c>
      <c r="BC106" s="28">
        <v>0.7</v>
      </c>
      <c r="BD106" s="28">
        <v>2.2999999999999998</v>
      </c>
      <c r="BE106" s="28">
        <v>0.3</v>
      </c>
      <c r="BF106" s="28">
        <v>2</v>
      </c>
      <c r="BG106" s="28">
        <v>0.3</v>
      </c>
      <c r="BH106" s="28">
        <v>0.2</v>
      </c>
      <c r="BI106" s="28" t="s">
        <v>275</v>
      </c>
      <c r="BJ106" s="28" t="s">
        <v>274</v>
      </c>
      <c r="BK106" s="28" t="s">
        <v>276</v>
      </c>
      <c r="BL106" s="28" t="s">
        <v>279</v>
      </c>
      <c r="BM106" s="28">
        <v>0.11</v>
      </c>
      <c r="BN106" s="28">
        <v>13.1</v>
      </c>
      <c r="BO106" s="28">
        <v>9.1999999999999993</v>
      </c>
      <c r="BP106" s="28">
        <v>0.8</v>
      </c>
      <c r="BQ106" s="28">
        <v>30</v>
      </c>
    </row>
    <row r="107" spans="1:69" x14ac:dyDescent="0.3">
      <c r="A107" s="25">
        <f t="shared" si="1"/>
        <v>101</v>
      </c>
      <c r="B107" s="26">
        <v>687909</v>
      </c>
      <c r="C107" s="26">
        <v>846362</v>
      </c>
      <c r="D107" s="26">
        <v>379</v>
      </c>
      <c r="E107" s="26">
        <v>1</v>
      </c>
      <c r="F107" s="27" t="s">
        <v>101</v>
      </c>
      <c r="G107" s="28">
        <v>0.153</v>
      </c>
      <c r="H107" s="28" t="s">
        <v>273</v>
      </c>
      <c r="I107" s="28">
        <v>1.6E-2</v>
      </c>
      <c r="J107" s="28">
        <v>5.6</v>
      </c>
      <c r="K107" s="28">
        <v>0.4</v>
      </c>
      <c r="L107" s="28">
        <v>4</v>
      </c>
      <c r="M107" s="28">
        <v>1.0999999999999999E-2</v>
      </c>
      <c r="N107" s="28">
        <v>0.11</v>
      </c>
      <c r="O107" s="28">
        <v>5.39</v>
      </c>
      <c r="P107" s="28">
        <v>0.16</v>
      </c>
      <c r="Q107" s="28">
        <v>0.04</v>
      </c>
      <c r="R107" s="28">
        <v>0.03</v>
      </c>
      <c r="S107" s="28">
        <v>15.4</v>
      </c>
      <c r="T107" s="28">
        <v>115</v>
      </c>
      <c r="U107" s="28">
        <v>148</v>
      </c>
      <c r="V107" s="28">
        <v>300</v>
      </c>
      <c r="W107" s="28">
        <v>6.9</v>
      </c>
      <c r="X107" s="28">
        <v>7.8</v>
      </c>
      <c r="Y107" s="28">
        <v>35</v>
      </c>
      <c r="Z107" s="28">
        <v>21.9</v>
      </c>
      <c r="AA107" s="28">
        <v>26.6</v>
      </c>
      <c r="AB107" s="28">
        <v>14.3</v>
      </c>
      <c r="AC107" s="28">
        <v>0.1</v>
      </c>
      <c r="AD107" s="28">
        <v>2.2000000000000002</v>
      </c>
      <c r="AE107" s="28">
        <v>11.2</v>
      </c>
      <c r="AF107" s="28">
        <v>16.600000000000001</v>
      </c>
      <c r="AG107" s="28">
        <v>19.600000000000001</v>
      </c>
      <c r="AH107" s="28">
        <v>3.2</v>
      </c>
      <c r="AI107" s="28">
        <v>0.2</v>
      </c>
      <c r="AJ107" s="28">
        <v>1.27</v>
      </c>
      <c r="AK107" s="28">
        <v>1.4999999999999999E-2</v>
      </c>
      <c r="AL107" s="28">
        <v>0.08</v>
      </c>
      <c r="AM107" s="28">
        <v>0.75</v>
      </c>
      <c r="AN107" s="28">
        <v>0.16</v>
      </c>
      <c r="AO107" s="28">
        <v>0.04</v>
      </c>
      <c r="AP107" s="28">
        <v>0.39</v>
      </c>
      <c r="AQ107" s="28">
        <v>105</v>
      </c>
      <c r="AR107" s="28">
        <v>34.700000000000003</v>
      </c>
      <c r="AS107" s="28">
        <v>69.3</v>
      </c>
      <c r="AT107" s="28">
        <v>0.91</v>
      </c>
      <c r="AU107" s="28">
        <v>8.3000000000000007</v>
      </c>
      <c r="AV107" s="28">
        <v>29.6</v>
      </c>
      <c r="AW107" s="28">
        <v>5</v>
      </c>
      <c r="AX107" s="28" t="s">
        <v>274</v>
      </c>
      <c r="AY107" s="28">
        <v>1</v>
      </c>
      <c r="AZ107" s="28">
        <v>5.0999999999999996</v>
      </c>
      <c r="BA107" s="28">
        <v>0.7</v>
      </c>
      <c r="BB107" s="28">
        <v>4.5</v>
      </c>
      <c r="BC107" s="28">
        <v>0.8</v>
      </c>
      <c r="BD107" s="28">
        <v>2.5</v>
      </c>
      <c r="BE107" s="28">
        <v>0.3</v>
      </c>
      <c r="BF107" s="28">
        <v>2.2000000000000002</v>
      </c>
      <c r="BG107" s="28">
        <v>0.3</v>
      </c>
      <c r="BH107" s="28">
        <v>0.1</v>
      </c>
      <c r="BI107" s="28" t="s">
        <v>275</v>
      </c>
      <c r="BJ107" s="28" t="s">
        <v>274</v>
      </c>
      <c r="BK107" s="28" t="s">
        <v>276</v>
      </c>
      <c r="BL107" s="28" t="s">
        <v>279</v>
      </c>
      <c r="BM107" s="28">
        <v>0.11</v>
      </c>
      <c r="BN107" s="28">
        <v>12.2</v>
      </c>
      <c r="BO107" s="28">
        <v>9.6</v>
      </c>
      <c r="BP107" s="28">
        <v>0.8</v>
      </c>
      <c r="BQ107" s="28">
        <v>70</v>
      </c>
    </row>
    <row r="108" spans="1:69" x14ac:dyDescent="0.3">
      <c r="A108" s="25">
        <f t="shared" si="1"/>
        <v>102</v>
      </c>
      <c r="B108" s="26">
        <v>687910</v>
      </c>
      <c r="C108" s="26">
        <v>846361</v>
      </c>
      <c r="D108" s="26">
        <v>379</v>
      </c>
      <c r="E108" s="26">
        <v>1</v>
      </c>
      <c r="F108" s="27" t="s">
        <v>102</v>
      </c>
      <c r="G108" s="28">
        <v>0.14399999999999999</v>
      </c>
      <c r="H108" s="28" t="s">
        <v>273</v>
      </c>
      <c r="I108" s="28">
        <v>1.6E-2</v>
      </c>
      <c r="J108" s="28">
        <v>5.0999999999999996</v>
      </c>
      <c r="K108" s="28">
        <v>0.4</v>
      </c>
      <c r="L108" s="28">
        <v>3</v>
      </c>
      <c r="M108" s="28">
        <v>7.0000000000000001E-3</v>
      </c>
      <c r="N108" s="28">
        <v>0.09</v>
      </c>
      <c r="O108" s="28">
        <v>4.03</v>
      </c>
      <c r="P108" s="28">
        <v>0.1</v>
      </c>
      <c r="Q108" s="28">
        <v>0.04</v>
      </c>
      <c r="R108" s="28">
        <v>0.03</v>
      </c>
      <c r="S108" s="28">
        <v>12.3</v>
      </c>
      <c r="T108" s="28">
        <v>92</v>
      </c>
      <c r="U108" s="28">
        <v>122</v>
      </c>
      <c r="V108" s="28">
        <v>440</v>
      </c>
      <c r="W108" s="28">
        <v>5.52</v>
      </c>
      <c r="X108" s="28">
        <v>10.8</v>
      </c>
      <c r="Y108" s="28">
        <v>31.7</v>
      </c>
      <c r="Z108" s="28">
        <v>19.899999999999999</v>
      </c>
      <c r="AA108" s="28">
        <v>23.2</v>
      </c>
      <c r="AB108" s="28">
        <v>11.4</v>
      </c>
      <c r="AC108" s="28" t="s">
        <v>274</v>
      </c>
      <c r="AD108" s="28">
        <v>1.6</v>
      </c>
      <c r="AE108" s="28">
        <v>10.9</v>
      </c>
      <c r="AF108" s="28">
        <v>15.3</v>
      </c>
      <c r="AG108" s="28">
        <v>15.3</v>
      </c>
      <c r="AH108" s="28">
        <v>3.3</v>
      </c>
      <c r="AI108" s="28">
        <v>0.5</v>
      </c>
      <c r="AJ108" s="28">
        <v>1.1299999999999999</v>
      </c>
      <c r="AK108" s="28">
        <v>2.4E-2</v>
      </c>
      <c r="AL108" s="28">
        <v>7.0000000000000007E-2</v>
      </c>
      <c r="AM108" s="28">
        <v>0.65</v>
      </c>
      <c r="AN108" s="28">
        <v>0.16</v>
      </c>
      <c r="AO108" s="28" t="s">
        <v>278</v>
      </c>
      <c r="AP108" s="28">
        <v>0.42</v>
      </c>
      <c r="AQ108" s="28">
        <v>82.6</v>
      </c>
      <c r="AR108" s="28">
        <v>28.8</v>
      </c>
      <c r="AS108" s="28">
        <v>63.7</v>
      </c>
      <c r="AT108" s="28">
        <v>0.87</v>
      </c>
      <c r="AU108" s="28">
        <v>6.7</v>
      </c>
      <c r="AV108" s="28">
        <v>24.1</v>
      </c>
      <c r="AW108" s="28">
        <v>3.9</v>
      </c>
      <c r="AX108" s="28" t="s">
        <v>274</v>
      </c>
      <c r="AY108" s="28">
        <v>0.8</v>
      </c>
      <c r="AZ108" s="28">
        <v>4.2</v>
      </c>
      <c r="BA108" s="28">
        <v>0.6</v>
      </c>
      <c r="BB108" s="28">
        <v>3.7</v>
      </c>
      <c r="BC108" s="28">
        <v>0.7</v>
      </c>
      <c r="BD108" s="28">
        <v>2</v>
      </c>
      <c r="BE108" s="28">
        <v>0.2</v>
      </c>
      <c r="BF108" s="28">
        <v>1.6</v>
      </c>
      <c r="BG108" s="28">
        <v>0.2</v>
      </c>
      <c r="BH108" s="28">
        <v>0.1</v>
      </c>
      <c r="BI108" s="28" t="s">
        <v>275</v>
      </c>
      <c r="BJ108" s="28" t="s">
        <v>274</v>
      </c>
      <c r="BK108" s="28" t="s">
        <v>276</v>
      </c>
      <c r="BL108" s="28">
        <v>4</v>
      </c>
      <c r="BM108" s="28">
        <v>0.1</v>
      </c>
      <c r="BN108" s="28">
        <v>11.5</v>
      </c>
      <c r="BO108" s="28">
        <v>8.9</v>
      </c>
      <c r="BP108" s="28">
        <v>0.6</v>
      </c>
      <c r="BQ108" s="28">
        <v>100</v>
      </c>
    </row>
    <row r="109" spans="1:69" x14ac:dyDescent="0.3">
      <c r="A109" s="25">
        <f t="shared" si="1"/>
        <v>103</v>
      </c>
      <c r="B109" s="26">
        <v>687911</v>
      </c>
      <c r="C109" s="26">
        <v>846361</v>
      </c>
      <c r="D109" s="26">
        <v>379</v>
      </c>
      <c r="E109" s="26">
        <v>1</v>
      </c>
      <c r="F109" s="27" t="s">
        <v>103</v>
      </c>
      <c r="G109" s="28">
        <v>0.13200000000000001</v>
      </c>
      <c r="H109" s="28" t="s">
        <v>273</v>
      </c>
      <c r="I109" s="28">
        <v>1.6E-2</v>
      </c>
      <c r="J109" s="28">
        <v>5.8</v>
      </c>
      <c r="K109" s="28">
        <v>0.3</v>
      </c>
      <c r="L109" s="28">
        <v>3</v>
      </c>
      <c r="M109" s="28">
        <v>7.0000000000000001E-3</v>
      </c>
      <c r="N109" s="28">
        <v>0.11</v>
      </c>
      <c r="O109" s="28">
        <v>4.4400000000000004</v>
      </c>
      <c r="P109" s="28">
        <v>0.14000000000000001</v>
      </c>
      <c r="Q109" s="28">
        <v>0.04</v>
      </c>
      <c r="R109" s="28">
        <v>0.04</v>
      </c>
      <c r="S109" s="28">
        <v>14.5</v>
      </c>
      <c r="T109" s="28">
        <v>102</v>
      </c>
      <c r="U109" s="28">
        <v>113</v>
      </c>
      <c r="V109" s="28">
        <v>348</v>
      </c>
      <c r="W109" s="28">
        <v>5.92</v>
      </c>
      <c r="X109" s="28">
        <v>9.3000000000000007</v>
      </c>
      <c r="Y109" s="28">
        <v>31.1</v>
      </c>
      <c r="Z109" s="28">
        <v>21.8</v>
      </c>
      <c r="AA109" s="28">
        <v>30.8</v>
      </c>
      <c r="AB109" s="28">
        <v>13.1</v>
      </c>
      <c r="AC109" s="28">
        <v>0.1</v>
      </c>
      <c r="AD109" s="28">
        <v>1.8</v>
      </c>
      <c r="AE109" s="28">
        <v>13</v>
      </c>
      <c r="AF109" s="28">
        <v>16.8</v>
      </c>
      <c r="AG109" s="28">
        <v>19</v>
      </c>
      <c r="AH109" s="28">
        <v>3.3</v>
      </c>
      <c r="AI109" s="28">
        <v>0.4</v>
      </c>
      <c r="AJ109" s="28">
        <v>0.77</v>
      </c>
      <c r="AK109" s="28">
        <v>2.4E-2</v>
      </c>
      <c r="AL109" s="28">
        <v>0.06</v>
      </c>
      <c r="AM109" s="28">
        <v>0.69</v>
      </c>
      <c r="AN109" s="28">
        <v>0.12</v>
      </c>
      <c r="AO109" s="28">
        <v>0.05</v>
      </c>
      <c r="AP109" s="28">
        <v>0.46</v>
      </c>
      <c r="AQ109" s="28">
        <v>84.3</v>
      </c>
      <c r="AR109" s="28">
        <v>34.9</v>
      </c>
      <c r="AS109" s="28">
        <v>71.400000000000006</v>
      </c>
      <c r="AT109" s="28">
        <v>0.03</v>
      </c>
      <c r="AU109" s="28">
        <v>8.3000000000000007</v>
      </c>
      <c r="AV109" s="28">
        <v>28.5</v>
      </c>
      <c r="AW109" s="28">
        <v>5</v>
      </c>
      <c r="AX109" s="28" t="s">
        <v>274</v>
      </c>
      <c r="AY109" s="28">
        <v>0.9</v>
      </c>
      <c r="AZ109" s="28">
        <v>5.2</v>
      </c>
      <c r="BA109" s="28">
        <v>0.7</v>
      </c>
      <c r="BB109" s="28">
        <v>4.4000000000000004</v>
      </c>
      <c r="BC109" s="28">
        <v>0.8</v>
      </c>
      <c r="BD109" s="28">
        <v>2.5</v>
      </c>
      <c r="BE109" s="28">
        <v>0.3</v>
      </c>
      <c r="BF109" s="28">
        <v>2</v>
      </c>
      <c r="BG109" s="28">
        <v>0.3</v>
      </c>
      <c r="BH109" s="28">
        <v>0.1</v>
      </c>
      <c r="BI109" s="28" t="s">
        <v>275</v>
      </c>
      <c r="BJ109" s="28" t="s">
        <v>274</v>
      </c>
      <c r="BK109" s="28" t="s">
        <v>276</v>
      </c>
      <c r="BL109" s="28" t="s">
        <v>279</v>
      </c>
      <c r="BM109" s="28">
        <v>0.12</v>
      </c>
      <c r="BN109" s="28">
        <v>12.2</v>
      </c>
      <c r="BO109" s="28">
        <v>10.7</v>
      </c>
      <c r="BP109" s="28">
        <v>0.7</v>
      </c>
      <c r="BQ109" s="28">
        <v>80</v>
      </c>
    </row>
    <row r="110" spans="1:69" x14ac:dyDescent="0.3">
      <c r="A110" s="25">
        <f t="shared" si="1"/>
        <v>104</v>
      </c>
      <c r="B110" s="26">
        <v>687912</v>
      </c>
      <c r="C110" s="26">
        <v>846360</v>
      </c>
      <c r="D110" s="26">
        <v>379</v>
      </c>
      <c r="E110" s="26">
        <v>1</v>
      </c>
      <c r="F110" s="27" t="s">
        <v>104</v>
      </c>
      <c r="G110" s="28">
        <v>0.126</v>
      </c>
      <c r="H110" s="28" t="s">
        <v>273</v>
      </c>
      <c r="I110" s="28">
        <v>1.4999999999999999E-2</v>
      </c>
      <c r="J110" s="28">
        <v>6.3</v>
      </c>
      <c r="K110" s="28">
        <v>0.3</v>
      </c>
      <c r="L110" s="28">
        <v>3</v>
      </c>
      <c r="M110" s="28">
        <v>8.9999999999999993E-3</v>
      </c>
      <c r="N110" s="28">
        <v>0.12</v>
      </c>
      <c r="O110" s="28">
        <v>4.46</v>
      </c>
      <c r="P110" s="28">
        <v>0.16</v>
      </c>
      <c r="Q110" s="28">
        <v>0.04</v>
      </c>
      <c r="R110" s="28">
        <v>0.05</v>
      </c>
      <c r="S110" s="28">
        <v>12.7</v>
      </c>
      <c r="T110" s="28">
        <v>90</v>
      </c>
      <c r="U110" s="28">
        <v>101</v>
      </c>
      <c r="V110" s="28">
        <v>356</v>
      </c>
      <c r="W110" s="28">
        <v>5.48</v>
      </c>
      <c r="X110" s="28">
        <v>9.4</v>
      </c>
      <c r="Y110" s="28">
        <v>30.7</v>
      </c>
      <c r="Z110" s="28">
        <v>21.4</v>
      </c>
      <c r="AA110" s="28">
        <v>32.5</v>
      </c>
      <c r="AB110" s="28">
        <v>12.6</v>
      </c>
      <c r="AC110" s="28">
        <v>0.1</v>
      </c>
      <c r="AD110" s="28">
        <v>1.3</v>
      </c>
      <c r="AE110" s="28">
        <v>14.7</v>
      </c>
      <c r="AF110" s="28">
        <v>16.899999999999999</v>
      </c>
      <c r="AG110" s="28">
        <v>18.2</v>
      </c>
      <c r="AH110" s="28">
        <v>3.4</v>
      </c>
      <c r="AI110" s="28">
        <v>0.3</v>
      </c>
      <c r="AJ110" s="28">
        <v>0.9</v>
      </c>
      <c r="AK110" s="28">
        <v>0.02</v>
      </c>
      <c r="AL110" s="28">
        <v>0.06</v>
      </c>
      <c r="AM110" s="28">
        <v>0.67</v>
      </c>
      <c r="AN110" s="28">
        <v>0.11</v>
      </c>
      <c r="AO110" s="28" t="s">
        <v>278</v>
      </c>
      <c r="AP110" s="28">
        <v>0.52</v>
      </c>
      <c r="AQ110" s="28">
        <v>88.8</v>
      </c>
      <c r="AR110" s="28">
        <v>32.299999999999997</v>
      </c>
      <c r="AS110" s="28">
        <v>72.3</v>
      </c>
      <c r="AT110" s="28">
        <v>0.45</v>
      </c>
      <c r="AU110" s="28">
        <v>7.7</v>
      </c>
      <c r="AV110" s="28">
        <v>25.9</v>
      </c>
      <c r="AW110" s="28">
        <v>4.7</v>
      </c>
      <c r="AX110" s="28" t="s">
        <v>274</v>
      </c>
      <c r="AY110" s="28">
        <v>0.9</v>
      </c>
      <c r="AZ110" s="28">
        <v>4.7</v>
      </c>
      <c r="BA110" s="28">
        <v>0.7</v>
      </c>
      <c r="BB110" s="28">
        <v>4.2</v>
      </c>
      <c r="BC110" s="28">
        <v>0.7</v>
      </c>
      <c r="BD110" s="28">
        <v>2.2999999999999998</v>
      </c>
      <c r="BE110" s="28">
        <v>0.3</v>
      </c>
      <c r="BF110" s="28">
        <v>1.9</v>
      </c>
      <c r="BG110" s="28">
        <v>0.3</v>
      </c>
      <c r="BH110" s="28">
        <v>0.1</v>
      </c>
      <c r="BI110" s="28" t="s">
        <v>275</v>
      </c>
      <c r="BJ110" s="28">
        <v>1.4</v>
      </c>
      <c r="BK110" s="28" t="s">
        <v>276</v>
      </c>
      <c r="BL110" s="28">
        <v>5.8</v>
      </c>
      <c r="BM110" s="28">
        <v>0.13</v>
      </c>
      <c r="BN110" s="28">
        <v>12.7</v>
      </c>
      <c r="BO110" s="28">
        <v>8.9</v>
      </c>
      <c r="BP110" s="28">
        <v>0.6</v>
      </c>
      <c r="BQ110" s="28">
        <v>50</v>
      </c>
    </row>
    <row r="111" spans="1:69" x14ac:dyDescent="0.3">
      <c r="A111" s="25">
        <f t="shared" si="1"/>
        <v>105</v>
      </c>
      <c r="B111" s="26">
        <v>687913</v>
      </c>
      <c r="C111" s="26">
        <v>846360</v>
      </c>
      <c r="D111" s="26">
        <v>379</v>
      </c>
      <c r="E111" s="26">
        <v>1</v>
      </c>
      <c r="F111" s="27" t="s">
        <v>105</v>
      </c>
      <c r="G111" s="28">
        <v>0.156</v>
      </c>
      <c r="H111" s="28" t="s">
        <v>273</v>
      </c>
      <c r="I111" s="28">
        <v>1.2999999999999999E-2</v>
      </c>
      <c r="J111" s="28">
        <v>6.2</v>
      </c>
      <c r="K111" s="28">
        <v>0.4</v>
      </c>
      <c r="L111" s="28">
        <v>3</v>
      </c>
      <c r="M111" s="28">
        <v>8.0000000000000002E-3</v>
      </c>
      <c r="N111" s="28">
        <v>0.15</v>
      </c>
      <c r="O111" s="28">
        <v>4.8499999999999996</v>
      </c>
      <c r="P111" s="28">
        <v>0.19</v>
      </c>
      <c r="Q111" s="28">
        <v>0.04</v>
      </c>
      <c r="R111" s="28">
        <v>0.05</v>
      </c>
      <c r="S111" s="28">
        <v>13.9</v>
      </c>
      <c r="T111" s="28">
        <v>102</v>
      </c>
      <c r="U111" s="28">
        <v>101</v>
      </c>
      <c r="V111" s="28">
        <v>345</v>
      </c>
      <c r="W111" s="28">
        <v>6.02</v>
      </c>
      <c r="X111" s="28">
        <v>9.5</v>
      </c>
      <c r="Y111" s="28">
        <v>30.5</v>
      </c>
      <c r="Z111" s="28">
        <v>21.7</v>
      </c>
      <c r="AA111" s="28">
        <v>35.799999999999997</v>
      </c>
      <c r="AB111" s="28">
        <v>13.4</v>
      </c>
      <c r="AC111" s="28">
        <v>0.1</v>
      </c>
      <c r="AD111" s="28">
        <v>1.7</v>
      </c>
      <c r="AE111" s="28">
        <v>15.5</v>
      </c>
      <c r="AF111" s="28">
        <v>14.7</v>
      </c>
      <c r="AG111" s="28">
        <v>19</v>
      </c>
      <c r="AH111" s="28">
        <v>3.4</v>
      </c>
      <c r="AI111" s="28">
        <v>0.3</v>
      </c>
      <c r="AJ111" s="28">
        <v>0.9</v>
      </c>
      <c r="AK111" s="28">
        <v>1.7000000000000001E-2</v>
      </c>
      <c r="AL111" s="28">
        <v>7.0000000000000007E-2</v>
      </c>
      <c r="AM111" s="28">
        <v>0.71</v>
      </c>
      <c r="AN111" s="28">
        <v>0.12</v>
      </c>
      <c r="AO111" s="28" t="s">
        <v>278</v>
      </c>
      <c r="AP111" s="28">
        <v>0.47</v>
      </c>
      <c r="AQ111" s="28">
        <v>89.1</v>
      </c>
      <c r="AR111" s="28">
        <v>32.799999999999997</v>
      </c>
      <c r="AS111" s="28">
        <v>73.3</v>
      </c>
      <c r="AT111" s="28">
        <v>0.21</v>
      </c>
      <c r="AU111" s="28">
        <v>7.8</v>
      </c>
      <c r="AV111" s="28">
        <v>26.5</v>
      </c>
      <c r="AW111" s="28">
        <v>5.6</v>
      </c>
      <c r="AX111" s="28" t="s">
        <v>274</v>
      </c>
      <c r="AY111" s="28">
        <v>0.9</v>
      </c>
      <c r="AZ111" s="28">
        <v>5</v>
      </c>
      <c r="BA111" s="28">
        <v>0.7</v>
      </c>
      <c r="BB111" s="28">
        <v>4.4000000000000004</v>
      </c>
      <c r="BC111" s="28">
        <v>0.8</v>
      </c>
      <c r="BD111" s="28">
        <v>2.6</v>
      </c>
      <c r="BE111" s="28">
        <v>0.3</v>
      </c>
      <c r="BF111" s="28">
        <v>2</v>
      </c>
      <c r="BG111" s="28">
        <v>0.3</v>
      </c>
      <c r="BH111" s="28">
        <v>0.1</v>
      </c>
      <c r="BI111" s="28" t="s">
        <v>275</v>
      </c>
      <c r="BJ111" s="28" t="s">
        <v>274</v>
      </c>
      <c r="BK111" s="28" t="s">
        <v>276</v>
      </c>
      <c r="BL111" s="28" t="s">
        <v>279</v>
      </c>
      <c r="BM111" s="28">
        <v>0.15</v>
      </c>
      <c r="BN111" s="28">
        <v>13.1</v>
      </c>
      <c r="BO111" s="28">
        <v>9.6</v>
      </c>
      <c r="BP111" s="28">
        <v>0.6</v>
      </c>
      <c r="BQ111" s="28">
        <v>40</v>
      </c>
    </row>
    <row r="112" spans="1:69" x14ac:dyDescent="0.3">
      <c r="A112" s="25">
        <f t="shared" si="1"/>
        <v>106</v>
      </c>
      <c r="B112" s="26">
        <v>687915</v>
      </c>
      <c r="C112" s="26">
        <v>846359</v>
      </c>
      <c r="D112" s="26">
        <v>379</v>
      </c>
      <c r="E112" s="26">
        <v>1</v>
      </c>
      <c r="F112" s="27" t="s">
        <v>106</v>
      </c>
      <c r="G112" s="28">
        <v>0.129</v>
      </c>
      <c r="H112" s="28" t="s">
        <v>273</v>
      </c>
      <c r="I112" s="28">
        <v>1.4E-2</v>
      </c>
      <c r="J112" s="28">
        <v>6.4</v>
      </c>
      <c r="K112" s="28">
        <v>0.4</v>
      </c>
      <c r="L112" s="28">
        <v>3</v>
      </c>
      <c r="M112" s="28">
        <v>8.0000000000000002E-3</v>
      </c>
      <c r="N112" s="28">
        <v>0.11</v>
      </c>
      <c r="O112" s="28">
        <v>4.59</v>
      </c>
      <c r="P112" s="28">
        <v>0.14000000000000001</v>
      </c>
      <c r="Q112" s="28">
        <v>0.05</v>
      </c>
      <c r="R112" s="28">
        <v>0.04</v>
      </c>
      <c r="S112" s="28">
        <v>14.2</v>
      </c>
      <c r="T112" s="28">
        <v>100</v>
      </c>
      <c r="U112" s="28">
        <v>119</v>
      </c>
      <c r="V112" s="28">
        <v>377</v>
      </c>
      <c r="W112" s="28">
        <v>5.94</v>
      </c>
      <c r="X112" s="28">
        <v>10.7</v>
      </c>
      <c r="Y112" s="28">
        <v>31.9</v>
      </c>
      <c r="Z112" s="28">
        <v>23.9</v>
      </c>
      <c r="AA112" s="28">
        <v>32.4</v>
      </c>
      <c r="AB112" s="28">
        <v>13.1</v>
      </c>
      <c r="AC112" s="28">
        <v>0.1</v>
      </c>
      <c r="AD112" s="28">
        <v>1.5</v>
      </c>
      <c r="AE112" s="28">
        <v>14.5</v>
      </c>
      <c r="AF112" s="28">
        <v>15</v>
      </c>
      <c r="AG112" s="28">
        <v>20.100000000000001</v>
      </c>
      <c r="AH112" s="28">
        <v>2.8</v>
      </c>
      <c r="AI112" s="28">
        <v>0.3</v>
      </c>
      <c r="AJ112" s="28">
        <v>1</v>
      </c>
      <c r="AK112" s="28">
        <v>2.1999999999999999E-2</v>
      </c>
      <c r="AL112" s="28">
        <v>0.06</v>
      </c>
      <c r="AM112" s="28">
        <v>0.79</v>
      </c>
      <c r="AN112" s="28">
        <v>0.13</v>
      </c>
      <c r="AO112" s="28">
        <v>0.04</v>
      </c>
      <c r="AP112" s="28">
        <v>0.54</v>
      </c>
      <c r="AQ112" s="28">
        <v>85.9</v>
      </c>
      <c r="AR112" s="28">
        <v>35.1</v>
      </c>
      <c r="AS112" s="28">
        <v>78.8</v>
      </c>
      <c r="AT112" s="28">
        <v>0.14000000000000001</v>
      </c>
      <c r="AU112" s="28">
        <v>8.1999999999999993</v>
      </c>
      <c r="AV112" s="28">
        <v>29.1</v>
      </c>
      <c r="AW112" s="28">
        <v>5.2</v>
      </c>
      <c r="AX112" s="28" t="s">
        <v>274</v>
      </c>
      <c r="AY112" s="28">
        <v>0.9</v>
      </c>
      <c r="AZ112" s="28">
        <v>5.2</v>
      </c>
      <c r="BA112" s="28">
        <v>0.8</v>
      </c>
      <c r="BB112" s="28">
        <v>4.8</v>
      </c>
      <c r="BC112" s="28">
        <v>0.9</v>
      </c>
      <c r="BD112" s="28">
        <v>2.4</v>
      </c>
      <c r="BE112" s="28">
        <v>0.3</v>
      </c>
      <c r="BF112" s="28">
        <v>2.2999999999999998</v>
      </c>
      <c r="BG112" s="28">
        <v>0.3</v>
      </c>
      <c r="BH112" s="28">
        <v>0.1</v>
      </c>
      <c r="BI112" s="28" t="s">
        <v>275</v>
      </c>
      <c r="BJ112" s="28" t="s">
        <v>274</v>
      </c>
      <c r="BK112" s="28" t="s">
        <v>276</v>
      </c>
      <c r="BL112" s="28">
        <v>1.6</v>
      </c>
      <c r="BM112" s="28">
        <v>0.14000000000000001</v>
      </c>
      <c r="BN112" s="28">
        <v>12.5</v>
      </c>
      <c r="BO112" s="28">
        <v>10</v>
      </c>
      <c r="BP112" s="28">
        <v>0.6</v>
      </c>
      <c r="BQ112" s="28">
        <v>60</v>
      </c>
    </row>
    <row r="113" spans="1:69" x14ac:dyDescent="0.3">
      <c r="A113" s="25">
        <f t="shared" si="1"/>
        <v>107</v>
      </c>
      <c r="B113" s="26">
        <v>687916</v>
      </c>
      <c r="C113" s="26">
        <v>846359</v>
      </c>
      <c r="D113" s="26">
        <v>379</v>
      </c>
      <c r="E113" s="26">
        <v>1</v>
      </c>
      <c r="F113" s="27" t="s">
        <v>107</v>
      </c>
      <c r="G113" s="28">
        <v>0.13500000000000001</v>
      </c>
      <c r="H113" s="28" t="s">
        <v>273</v>
      </c>
      <c r="I113" s="28">
        <v>1.7999999999999999E-2</v>
      </c>
      <c r="J113" s="28">
        <v>6.7</v>
      </c>
      <c r="K113" s="28">
        <v>0.5</v>
      </c>
      <c r="L113" s="28">
        <v>3</v>
      </c>
      <c r="M113" s="28">
        <v>8.0000000000000002E-3</v>
      </c>
      <c r="N113" s="28">
        <v>0.12</v>
      </c>
      <c r="O113" s="28">
        <v>4.8499999999999996</v>
      </c>
      <c r="P113" s="28">
        <v>0.16</v>
      </c>
      <c r="Q113" s="28">
        <v>0.05</v>
      </c>
      <c r="R113" s="28">
        <v>0.03</v>
      </c>
      <c r="S113" s="28">
        <v>15.6</v>
      </c>
      <c r="T113" s="28">
        <v>108</v>
      </c>
      <c r="U113" s="28">
        <v>113</v>
      </c>
      <c r="V113" s="28">
        <v>339</v>
      </c>
      <c r="W113" s="28">
        <v>6.3</v>
      </c>
      <c r="X113" s="28">
        <v>9.6</v>
      </c>
      <c r="Y113" s="28">
        <v>34.299999999999997</v>
      </c>
      <c r="Z113" s="28">
        <v>22.8</v>
      </c>
      <c r="AA113" s="28">
        <v>33.6</v>
      </c>
      <c r="AB113" s="28">
        <v>13.7</v>
      </c>
      <c r="AC113" s="28">
        <v>0.1</v>
      </c>
      <c r="AD113" s="28">
        <v>1.6</v>
      </c>
      <c r="AE113" s="28">
        <v>13.9</v>
      </c>
      <c r="AF113" s="28">
        <v>19.600000000000001</v>
      </c>
      <c r="AG113" s="28">
        <v>21.8</v>
      </c>
      <c r="AH113" s="28">
        <v>2.9</v>
      </c>
      <c r="AI113" s="28">
        <v>0.2</v>
      </c>
      <c r="AJ113" s="28">
        <v>0.77</v>
      </c>
      <c r="AK113" s="28">
        <v>1.6E-2</v>
      </c>
      <c r="AL113" s="28">
        <v>0.09</v>
      </c>
      <c r="AM113" s="28">
        <v>0.73</v>
      </c>
      <c r="AN113" s="28">
        <v>0.11</v>
      </c>
      <c r="AO113" s="28" t="s">
        <v>278</v>
      </c>
      <c r="AP113" s="28">
        <v>0.5</v>
      </c>
      <c r="AQ113" s="28">
        <v>98.2</v>
      </c>
      <c r="AR113" s="28">
        <v>39.299999999999997</v>
      </c>
      <c r="AS113" s="28">
        <v>93.9</v>
      </c>
      <c r="AT113" s="28">
        <v>0.08</v>
      </c>
      <c r="AU113" s="28">
        <v>9.4</v>
      </c>
      <c r="AV113" s="28">
        <v>32.299999999999997</v>
      </c>
      <c r="AW113" s="28">
        <v>5.9</v>
      </c>
      <c r="AX113" s="28" t="s">
        <v>274</v>
      </c>
      <c r="AY113" s="28">
        <v>1.1000000000000001</v>
      </c>
      <c r="AZ113" s="28">
        <v>5.6</v>
      </c>
      <c r="BA113" s="28">
        <v>0.8</v>
      </c>
      <c r="BB113" s="28">
        <v>5</v>
      </c>
      <c r="BC113" s="28">
        <v>0.9</v>
      </c>
      <c r="BD113" s="28">
        <v>2.7</v>
      </c>
      <c r="BE113" s="28">
        <v>0.3</v>
      </c>
      <c r="BF113" s="28">
        <v>2.2999999999999998</v>
      </c>
      <c r="BG113" s="28">
        <v>0.3</v>
      </c>
      <c r="BH113" s="28">
        <v>0.1</v>
      </c>
      <c r="BI113" s="28" t="s">
        <v>275</v>
      </c>
      <c r="BJ113" s="28" t="s">
        <v>274</v>
      </c>
      <c r="BK113" s="28" t="s">
        <v>276</v>
      </c>
      <c r="BL113" s="28">
        <v>1.3</v>
      </c>
      <c r="BM113" s="28">
        <v>0.14000000000000001</v>
      </c>
      <c r="BN113" s="28">
        <v>13.4</v>
      </c>
      <c r="BO113" s="28">
        <v>11.2</v>
      </c>
      <c r="BP113" s="28">
        <v>0.7</v>
      </c>
      <c r="BQ113" s="28">
        <v>50</v>
      </c>
    </row>
    <row r="114" spans="1:69" x14ac:dyDescent="0.3">
      <c r="A114" s="25">
        <f t="shared" si="1"/>
        <v>108</v>
      </c>
      <c r="B114" s="26">
        <v>687917</v>
      </c>
      <c r="C114" s="26">
        <v>846358</v>
      </c>
      <c r="D114" s="26">
        <v>379</v>
      </c>
      <c r="E114" s="26">
        <v>1</v>
      </c>
      <c r="F114" s="27" t="s">
        <v>108</v>
      </c>
      <c r="G114" s="28">
        <v>0.129</v>
      </c>
      <c r="H114" s="28" t="s">
        <v>273</v>
      </c>
      <c r="I114" s="28">
        <v>1.4999999999999999E-2</v>
      </c>
      <c r="J114" s="28">
        <v>6.6</v>
      </c>
      <c r="K114" s="28">
        <v>0.4</v>
      </c>
      <c r="L114" s="28">
        <v>3</v>
      </c>
      <c r="M114" s="28">
        <v>8.0000000000000002E-3</v>
      </c>
      <c r="N114" s="28">
        <v>0.14000000000000001</v>
      </c>
      <c r="O114" s="28">
        <v>4.71</v>
      </c>
      <c r="P114" s="28">
        <v>0.19</v>
      </c>
      <c r="Q114" s="28">
        <v>0.04</v>
      </c>
      <c r="R114" s="28">
        <v>0.04</v>
      </c>
      <c r="S114" s="28">
        <v>14.5</v>
      </c>
      <c r="T114" s="28">
        <v>105</v>
      </c>
      <c r="U114" s="28">
        <v>119</v>
      </c>
      <c r="V114" s="28">
        <v>343</v>
      </c>
      <c r="W114" s="28">
        <v>6.11</v>
      </c>
      <c r="X114" s="28">
        <v>9.5</v>
      </c>
      <c r="Y114" s="28">
        <v>29.5</v>
      </c>
      <c r="Z114" s="28">
        <v>26.4</v>
      </c>
      <c r="AA114" s="28">
        <v>33.799999999999997</v>
      </c>
      <c r="AB114" s="28">
        <v>13.8</v>
      </c>
      <c r="AC114" s="28">
        <v>0.1</v>
      </c>
      <c r="AD114" s="28">
        <v>1.4</v>
      </c>
      <c r="AE114" s="28">
        <v>15.5</v>
      </c>
      <c r="AF114" s="28">
        <v>19.3</v>
      </c>
      <c r="AG114" s="28">
        <v>21.4</v>
      </c>
      <c r="AH114" s="28">
        <v>3.3</v>
      </c>
      <c r="AI114" s="28">
        <v>0.2</v>
      </c>
      <c r="AJ114" s="28">
        <v>0.87</v>
      </c>
      <c r="AK114" s="28">
        <v>2.1000000000000001E-2</v>
      </c>
      <c r="AL114" s="28">
        <v>0.06</v>
      </c>
      <c r="AM114" s="28">
        <v>0.77</v>
      </c>
      <c r="AN114" s="28">
        <v>0.11</v>
      </c>
      <c r="AO114" s="28">
        <v>0.06</v>
      </c>
      <c r="AP114" s="28">
        <v>0.51</v>
      </c>
      <c r="AQ114" s="28">
        <v>95.6</v>
      </c>
      <c r="AR114" s="28">
        <v>37.200000000000003</v>
      </c>
      <c r="AS114" s="28">
        <v>87.4</v>
      </c>
      <c r="AT114" s="28">
        <v>0.15</v>
      </c>
      <c r="AU114" s="28">
        <v>8.9</v>
      </c>
      <c r="AV114" s="28">
        <v>31.3</v>
      </c>
      <c r="AW114" s="28">
        <v>5.7</v>
      </c>
      <c r="AX114" s="28" t="s">
        <v>274</v>
      </c>
      <c r="AY114" s="28">
        <v>1</v>
      </c>
      <c r="AZ114" s="28">
        <v>5.7</v>
      </c>
      <c r="BA114" s="28">
        <v>0.9</v>
      </c>
      <c r="BB114" s="28">
        <v>4.9000000000000004</v>
      </c>
      <c r="BC114" s="28">
        <v>0.8</v>
      </c>
      <c r="BD114" s="28">
        <v>2.7</v>
      </c>
      <c r="BE114" s="28">
        <v>0.3</v>
      </c>
      <c r="BF114" s="28">
        <v>2.2999999999999998</v>
      </c>
      <c r="BG114" s="28">
        <v>0.3</v>
      </c>
      <c r="BH114" s="28">
        <v>0.1</v>
      </c>
      <c r="BI114" s="28" t="s">
        <v>275</v>
      </c>
      <c r="BJ114" s="28">
        <v>0.3</v>
      </c>
      <c r="BK114" s="28" t="s">
        <v>276</v>
      </c>
      <c r="BL114" s="28">
        <v>1.2</v>
      </c>
      <c r="BM114" s="28">
        <v>0.15</v>
      </c>
      <c r="BN114" s="28">
        <v>14.7</v>
      </c>
      <c r="BO114" s="28">
        <v>9.5</v>
      </c>
      <c r="BP114" s="28">
        <v>0.6</v>
      </c>
      <c r="BQ114" s="28">
        <v>90</v>
      </c>
    </row>
    <row r="115" spans="1:69" x14ac:dyDescent="0.3">
      <c r="A115" s="25">
        <f t="shared" si="1"/>
        <v>109</v>
      </c>
      <c r="B115" s="26">
        <v>687918</v>
      </c>
      <c r="C115" s="26">
        <v>846358</v>
      </c>
      <c r="D115" s="26">
        <v>379</v>
      </c>
      <c r="E115" s="26">
        <v>1</v>
      </c>
      <c r="F115" s="27" t="s">
        <v>110</v>
      </c>
      <c r="G115" s="28">
        <v>5.1999999999999998E-2</v>
      </c>
      <c r="H115" s="28" t="s">
        <v>273</v>
      </c>
      <c r="I115" s="28">
        <v>5.7000000000000002E-2</v>
      </c>
      <c r="J115" s="28">
        <v>12.3</v>
      </c>
      <c r="K115" s="28">
        <v>0.8</v>
      </c>
      <c r="L115" s="28">
        <v>3</v>
      </c>
      <c r="M115" s="28">
        <v>2.8000000000000001E-2</v>
      </c>
      <c r="N115" s="28">
        <v>0.12</v>
      </c>
      <c r="O115" s="28">
        <v>6.04</v>
      </c>
      <c r="P115" s="28">
        <v>0.3</v>
      </c>
      <c r="Q115" s="28">
        <v>0.16</v>
      </c>
      <c r="R115" s="28">
        <v>0.08</v>
      </c>
      <c r="S115" s="28">
        <v>12.5</v>
      </c>
      <c r="T115" s="28">
        <v>94</v>
      </c>
      <c r="U115" s="28">
        <v>72</v>
      </c>
      <c r="V115" s="28">
        <v>247</v>
      </c>
      <c r="W115" s="28">
        <v>5.33</v>
      </c>
      <c r="X115" s="28">
        <v>11</v>
      </c>
      <c r="Y115" s="28">
        <v>30.1</v>
      </c>
      <c r="Z115" s="28">
        <v>36.200000000000003</v>
      </c>
      <c r="AA115" s="28">
        <v>81.400000000000006</v>
      </c>
      <c r="AB115" s="28">
        <v>16.899999999999999</v>
      </c>
      <c r="AC115" s="28">
        <v>0.1</v>
      </c>
      <c r="AD115" s="28">
        <v>9.8000000000000007</v>
      </c>
      <c r="AE115" s="28">
        <v>31.4</v>
      </c>
      <c r="AF115" s="28">
        <v>18.8</v>
      </c>
      <c r="AG115" s="28">
        <v>10.5</v>
      </c>
      <c r="AH115" s="28">
        <v>6.9</v>
      </c>
      <c r="AI115" s="28">
        <v>0.7</v>
      </c>
      <c r="AJ115" s="28">
        <v>1.5</v>
      </c>
      <c r="AK115" s="28">
        <v>0.11799999999999999</v>
      </c>
      <c r="AL115" s="28">
        <v>7.0000000000000007E-2</v>
      </c>
      <c r="AM115" s="28">
        <v>2.27</v>
      </c>
      <c r="AN115" s="28">
        <v>0.28000000000000003</v>
      </c>
      <c r="AO115" s="28">
        <v>0.05</v>
      </c>
      <c r="AP115" s="28">
        <v>2.06</v>
      </c>
      <c r="AQ115" s="28">
        <v>157</v>
      </c>
      <c r="AR115" s="28">
        <v>31.5</v>
      </c>
      <c r="AS115" s="28">
        <v>100</v>
      </c>
      <c r="AT115" s="28">
        <v>0.76</v>
      </c>
      <c r="AU115" s="28">
        <v>7.3</v>
      </c>
      <c r="AV115" s="28">
        <v>24.6</v>
      </c>
      <c r="AW115" s="28">
        <v>4.5999999999999996</v>
      </c>
      <c r="AX115" s="28" t="s">
        <v>274</v>
      </c>
      <c r="AY115" s="28">
        <v>0.8</v>
      </c>
      <c r="AZ115" s="28">
        <v>3.9</v>
      </c>
      <c r="BA115" s="28">
        <v>0.5</v>
      </c>
      <c r="BB115" s="28">
        <v>2.5</v>
      </c>
      <c r="BC115" s="28">
        <v>0.4</v>
      </c>
      <c r="BD115" s="28">
        <v>1.1000000000000001</v>
      </c>
      <c r="BE115" s="28">
        <v>0.2</v>
      </c>
      <c r="BF115" s="28">
        <v>1.1000000000000001</v>
      </c>
      <c r="BG115" s="28">
        <v>0.1</v>
      </c>
      <c r="BH115" s="28">
        <v>0.2</v>
      </c>
      <c r="BI115" s="28" t="s">
        <v>275</v>
      </c>
      <c r="BJ115" s="28">
        <v>1</v>
      </c>
      <c r="BK115" s="28" t="s">
        <v>276</v>
      </c>
      <c r="BL115" s="28">
        <v>0.6</v>
      </c>
      <c r="BM115" s="28">
        <v>0.26</v>
      </c>
      <c r="BN115" s="28">
        <v>38.6</v>
      </c>
      <c r="BO115" s="28">
        <v>13.4</v>
      </c>
      <c r="BP115" s="28">
        <v>1.5</v>
      </c>
      <c r="BQ115" s="28">
        <v>100</v>
      </c>
    </row>
    <row r="116" spans="1:69" x14ac:dyDescent="0.3">
      <c r="A116" s="25">
        <f t="shared" si="1"/>
        <v>110</v>
      </c>
      <c r="B116" s="26">
        <v>687316</v>
      </c>
      <c r="C116" s="26">
        <v>846238</v>
      </c>
      <c r="D116" s="26">
        <v>371</v>
      </c>
      <c r="E116" s="26">
        <v>1</v>
      </c>
      <c r="F116" s="27" t="s">
        <v>111</v>
      </c>
      <c r="G116" s="28">
        <v>8.3000000000000004E-2</v>
      </c>
      <c r="H116" s="28" t="s">
        <v>273</v>
      </c>
      <c r="I116" s="28">
        <v>1.7000000000000001E-2</v>
      </c>
      <c r="J116" s="28">
        <v>9.1</v>
      </c>
      <c r="K116" s="28">
        <v>0.4</v>
      </c>
      <c r="L116" s="28">
        <v>3</v>
      </c>
      <c r="M116" s="28">
        <v>7.0000000000000001E-3</v>
      </c>
      <c r="N116" s="28">
        <v>0.06</v>
      </c>
      <c r="O116" s="28">
        <v>5.0199999999999996</v>
      </c>
      <c r="P116" s="28">
        <v>7.0000000000000007E-2</v>
      </c>
      <c r="Q116" s="28">
        <v>0.1</v>
      </c>
      <c r="R116" s="28">
        <v>0.04</v>
      </c>
      <c r="S116" s="28">
        <v>13.1</v>
      </c>
      <c r="T116" s="28">
        <v>92</v>
      </c>
      <c r="U116" s="28">
        <v>67</v>
      </c>
      <c r="V116" s="28">
        <v>212</v>
      </c>
      <c r="W116" s="28">
        <v>4.57</v>
      </c>
      <c r="X116" s="28">
        <v>7.5</v>
      </c>
      <c r="Y116" s="28">
        <v>28.7</v>
      </c>
      <c r="Z116" s="28">
        <v>21.8</v>
      </c>
      <c r="AA116" s="28">
        <v>29.1</v>
      </c>
      <c r="AB116" s="28">
        <v>16.100000000000001</v>
      </c>
      <c r="AC116" s="28" t="s">
        <v>274</v>
      </c>
      <c r="AD116" s="28">
        <v>1.3</v>
      </c>
      <c r="AE116" s="28">
        <v>12.9</v>
      </c>
      <c r="AF116" s="28">
        <v>9.9</v>
      </c>
      <c r="AG116" s="28">
        <v>18.899999999999999</v>
      </c>
      <c r="AH116" s="28">
        <v>5.7</v>
      </c>
      <c r="AI116" s="28" t="s">
        <v>274</v>
      </c>
      <c r="AJ116" s="28">
        <v>1</v>
      </c>
      <c r="AK116" s="28">
        <v>0.01</v>
      </c>
      <c r="AL116" s="28">
        <v>0.06</v>
      </c>
      <c r="AM116" s="28">
        <v>1.23</v>
      </c>
      <c r="AN116" s="28">
        <v>0.1</v>
      </c>
      <c r="AO116" s="28" t="s">
        <v>278</v>
      </c>
      <c r="AP116" s="28">
        <v>1.29</v>
      </c>
      <c r="AQ116" s="28">
        <v>45.2</v>
      </c>
      <c r="AR116" s="28">
        <v>30.5</v>
      </c>
      <c r="AS116" s="28">
        <v>94.8</v>
      </c>
      <c r="AT116" s="28">
        <v>0.28000000000000003</v>
      </c>
      <c r="AU116" s="28">
        <v>8.4</v>
      </c>
      <c r="AV116" s="28">
        <v>30.8</v>
      </c>
      <c r="AW116" s="28">
        <v>5</v>
      </c>
      <c r="AX116" s="28" t="s">
        <v>274</v>
      </c>
      <c r="AY116" s="28">
        <v>1.2</v>
      </c>
      <c r="AZ116" s="28">
        <v>5.4</v>
      </c>
      <c r="BA116" s="28">
        <v>0.8</v>
      </c>
      <c r="BB116" s="28">
        <v>4.5999999999999996</v>
      </c>
      <c r="BC116" s="28">
        <v>0.9</v>
      </c>
      <c r="BD116" s="28">
        <v>2.7</v>
      </c>
      <c r="BE116" s="28">
        <v>0.3</v>
      </c>
      <c r="BF116" s="28">
        <v>2.5</v>
      </c>
      <c r="BG116" s="28">
        <v>0.3</v>
      </c>
      <c r="BH116" s="28">
        <v>0.2</v>
      </c>
      <c r="BI116" s="28" t="s">
        <v>275</v>
      </c>
      <c r="BJ116" s="28">
        <v>1</v>
      </c>
      <c r="BK116" s="28" t="s">
        <v>276</v>
      </c>
      <c r="BL116" s="28" t="s">
        <v>279</v>
      </c>
      <c r="BM116" s="28">
        <v>0.14000000000000001</v>
      </c>
      <c r="BN116" s="28">
        <v>12.7</v>
      </c>
      <c r="BO116" s="28">
        <v>10</v>
      </c>
      <c r="BP116" s="28">
        <v>0.9</v>
      </c>
      <c r="BQ116" s="28">
        <v>60</v>
      </c>
    </row>
    <row r="117" spans="1:69" x14ac:dyDescent="0.3">
      <c r="A117" s="25">
        <f t="shared" si="1"/>
        <v>111</v>
      </c>
      <c r="B117" s="26">
        <v>687319</v>
      </c>
      <c r="C117" s="26">
        <v>846238</v>
      </c>
      <c r="D117" s="26">
        <v>371</v>
      </c>
      <c r="E117" s="26">
        <v>1</v>
      </c>
      <c r="F117" s="27" t="s">
        <v>112</v>
      </c>
      <c r="G117" s="28">
        <v>9.7000000000000003E-2</v>
      </c>
      <c r="H117" s="28" t="s">
        <v>273</v>
      </c>
      <c r="I117" s="28">
        <v>1.4999999999999999E-2</v>
      </c>
      <c r="J117" s="28">
        <v>9</v>
      </c>
      <c r="K117" s="28">
        <v>0.4</v>
      </c>
      <c r="L117" s="28">
        <v>3</v>
      </c>
      <c r="M117" s="28">
        <v>8.0000000000000002E-3</v>
      </c>
      <c r="N117" s="28">
        <v>0.05</v>
      </c>
      <c r="O117" s="28">
        <v>4.7699999999999996</v>
      </c>
      <c r="P117" s="28">
        <v>7.0000000000000007E-2</v>
      </c>
      <c r="Q117" s="28">
        <v>0.09</v>
      </c>
      <c r="R117" s="28">
        <v>0.04</v>
      </c>
      <c r="S117" s="28">
        <v>12</v>
      </c>
      <c r="T117" s="28">
        <v>84</v>
      </c>
      <c r="U117" s="28">
        <v>67</v>
      </c>
      <c r="V117" s="28">
        <v>213</v>
      </c>
      <c r="W117" s="28">
        <v>4.16</v>
      </c>
      <c r="X117" s="28">
        <v>7.3</v>
      </c>
      <c r="Y117" s="28">
        <v>27.8</v>
      </c>
      <c r="Z117" s="28">
        <v>19.899999999999999</v>
      </c>
      <c r="AA117" s="28">
        <v>22.3</v>
      </c>
      <c r="AB117" s="28">
        <v>15</v>
      </c>
      <c r="AC117" s="28">
        <v>0.1</v>
      </c>
      <c r="AD117" s="28">
        <v>0.7</v>
      </c>
      <c r="AE117" s="28">
        <v>12.2</v>
      </c>
      <c r="AF117" s="28">
        <v>9.5</v>
      </c>
      <c r="AG117" s="28">
        <v>14.8</v>
      </c>
      <c r="AH117" s="28">
        <v>4.8</v>
      </c>
      <c r="AI117" s="28">
        <v>0.1</v>
      </c>
      <c r="AJ117" s="28">
        <v>1.02</v>
      </c>
      <c r="AK117" s="28">
        <v>1.0999999999999999E-2</v>
      </c>
      <c r="AL117" s="28">
        <v>0.06</v>
      </c>
      <c r="AM117" s="28">
        <v>1.1399999999999999</v>
      </c>
      <c r="AN117" s="28">
        <v>0.11</v>
      </c>
      <c r="AO117" s="28" t="s">
        <v>278</v>
      </c>
      <c r="AP117" s="28">
        <v>1.29</v>
      </c>
      <c r="AQ117" s="28">
        <v>45.7</v>
      </c>
      <c r="AR117" s="28">
        <v>27.2</v>
      </c>
      <c r="AS117" s="28">
        <v>92.4</v>
      </c>
      <c r="AT117" s="28">
        <v>0.09</v>
      </c>
      <c r="AU117" s="28">
        <v>7.2</v>
      </c>
      <c r="AV117" s="28">
        <v>25.2</v>
      </c>
      <c r="AW117" s="28">
        <v>5.2</v>
      </c>
      <c r="AX117" s="28" t="s">
        <v>274</v>
      </c>
      <c r="AY117" s="28">
        <v>0.9</v>
      </c>
      <c r="AZ117" s="28">
        <v>4.2</v>
      </c>
      <c r="BA117" s="28">
        <v>0.6</v>
      </c>
      <c r="BB117" s="28">
        <v>3.6</v>
      </c>
      <c r="BC117" s="28">
        <v>0.6</v>
      </c>
      <c r="BD117" s="28">
        <v>2</v>
      </c>
      <c r="BE117" s="28">
        <v>0.3</v>
      </c>
      <c r="BF117" s="28">
        <v>1.9</v>
      </c>
      <c r="BG117" s="28">
        <v>0.2</v>
      </c>
      <c r="BH117" s="28">
        <v>0.1</v>
      </c>
      <c r="BI117" s="28" t="s">
        <v>275</v>
      </c>
      <c r="BJ117" s="28" t="s">
        <v>274</v>
      </c>
      <c r="BK117" s="28" t="s">
        <v>276</v>
      </c>
      <c r="BL117" s="28" t="s">
        <v>279</v>
      </c>
      <c r="BM117" s="28">
        <v>0.14000000000000001</v>
      </c>
      <c r="BN117" s="28">
        <v>11.8</v>
      </c>
      <c r="BO117" s="28">
        <v>9.6</v>
      </c>
      <c r="BP117" s="28">
        <v>0.9</v>
      </c>
      <c r="BQ117" s="28">
        <v>40</v>
      </c>
    </row>
    <row r="118" spans="1:69" x14ac:dyDescent="0.3">
      <c r="A118" s="25">
        <f t="shared" si="1"/>
        <v>112</v>
      </c>
      <c r="B118" s="26">
        <v>687320</v>
      </c>
      <c r="C118" s="26">
        <v>846238</v>
      </c>
      <c r="D118" s="26">
        <v>371</v>
      </c>
      <c r="E118" s="26">
        <v>1</v>
      </c>
      <c r="F118" s="27" t="s">
        <v>113</v>
      </c>
      <c r="G118" s="28">
        <v>0.10199999999999999</v>
      </c>
      <c r="H118" s="28" t="s">
        <v>273</v>
      </c>
      <c r="I118" s="28">
        <v>1.6E-2</v>
      </c>
      <c r="J118" s="28">
        <v>10.1</v>
      </c>
      <c r="K118" s="28">
        <v>0.5</v>
      </c>
      <c r="L118" s="28">
        <v>3</v>
      </c>
      <c r="M118" s="28">
        <v>8.0000000000000002E-3</v>
      </c>
      <c r="N118" s="28">
        <v>0.06</v>
      </c>
      <c r="O118" s="28">
        <v>5.5</v>
      </c>
      <c r="P118" s="28">
        <v>0.09</v>
      </c>
      <c r="Q118" s="28">
        <v>0.1</v>
      </c>
      <c r="R118" s="28">
        <v>0.04</v>
      </c>
      <c r="S118" s="28">
        <v>13.4</v>
      </c>
      <c r="T118" s="28">
        <v>95</v>
      </c>
      <c r="U118" s="28">
        <v>80</v>
      </c>
      <c r="V118" s="28">
        <v>236</v>
      </c>
      <c r="W118" s="28">
        <v>4.6900000000000004</v>
      </c>
      <c r="X118" s="28">
        <v>8.1999999999999993</v>
      </c>
      <c r="Y118" s="28">
        <v>33.1</v>
      </c>
      <c r="Z118" s="28">
        <v>24.5</v>
      </c>
      <c r="AA118" s="28">
        <v>29</v>
      </c>
      <c r="AB118" s="28">
        <v>17.2</v>
      </c>
      <c r="AC118" s="28">
        <v>0.2</v>
      </c>
      <c r="AD118" s="28">
        <v>1.2</v>
      </c>
      <c r="AE118" s="28">
        <v>13.6</v>
      </c>
      <c r="AF118" s="28">
        <v>10.7</v>
      </c>
      <c r="AG118" s="28">
        <v>19</v>
      </c>
      <c r="AH118" s="28">
        <v>6.1</v>
      </c>
      <c r="AI118" s="28" t="s">
        <v>274</v>
      </c>
      <c r="AJ118" s="28">
        <v>1.57</v>
      </c>
      <c r="AK118" s="28">
        <v>1.0999999999999999E-2</v>
      </c>
      <c r="AL118" s="28">
        <v>0.08</v>
      </c>
      <c r="AM118" s="28">
        <v>1.33</v>
      </c>
      <c r="AN118" s="28">
        <v>0.13</v>
      </c>
      <c r="AO118" s="28" t="s">
        <v>278</v>
      </c>
      <c r="AP118" s="28">
        <v>1.36</v>
      </c>
      <c r="AQ118" s="28">
        <v>49.9</v>
      </c>
      <c r="AR118" s="28">
        <v>31.6</v>
      </c>
      <c r="AS118" s="28">
        <v>106</v>
      </c>
      <c r="AT118" s="28">
        <v>0.04</v>
      </c>
      <c r="AU118" s="28">
        <v>8.4</v>
      </c>
      <c r="AV118" s="28">
        <v>30.6</v>
      </c>
      <c r="AW118" s="28">
        <v>5.4</v>
      </c>
      <c r="AX118" s="28" t="s">
        <v>274</v>
      </c>
      <c r="AY118" s="28">
        <v>1.1000000000000001</v>
      </c>
      <c r="AZ118" s="28">
        <v>5.2</v>
      </c>
      <c r="BA118" s="28">
        <v>0.7</v>
      </c>
      <c r="BB118" s="28">
        <v>4.5</v>
      </c>
      <c r="BC118" s="28">
        <v>0.8</v>
      </c>
      <c r="BD118" s="28">
        <v>2.5</v>
      </c>
      <c r="BE118" s="28">
        <v>0.3</v>
      </c>
      <c r="BF118" s="28">
        <v>2.2999999999999998</v>
      </c>
      <c r="BG118" s="28">
        <v>0.3</v>
      </c>
      <c r="BH118" s="28">
        <v>0.2</v>
      </c>
      <c r="BI118" s="28" t="s">
        <v>275</v>
      </c>
      <c r="BJ118" s="28" t="s">
        <v>274</v>
      </c>
      <c r="BK118" s="28" t="s">
        <v>276</v>
      </c>
      <c r="BL118" s="28">
        <v>1.4</v>
      </c>
      <c r="BM118" s="28">
        <v>0.15</v>
      </c>
      <c r="BN118" s="28">
        <v>12.6</v>
      </c>
      <c r="BO118" s="28">
        <v>10.5</v>
      </c>
      <c r="BP118" s="28">
        <v>1</v>
      </c>
      <c r="BQ118" s="28">
        <v>30</v>
      </c>
    </row>
    <row r="119" spans="1:69" x14ac:dyDescent="0.3">
      <c r="A119" s="25">
        <f t="shared" si="1"/>
        <v>113</v>
      </c>
      <c r="B119" s="26">
        <v>687322</v>
      </c>
      <c r="C119" s="26">
        <v>846238</v>
      </c>
      <c r="D119" s="26">
        <v>371</v>
      </c>
      <c r="E119" s="26">
        <v>1</v>
      </c>
      <c r="F119" s="27" t="s">
        <v>127</v>
      </c>
      <c r="G119" s="28">
        <v>9.9000000000000005E-2</v>
      </c>
      <c r="H119" s="28" t="s">
        <v>273</v>
      </c>
      <c r="I119" s="28">
        <v>1.4999999999999999E-2</v>
      </c>
      <c r="J119" s="28">
        <v>10.1</v>
      </c>
      <c r="K119" s="28">
        <v>0.5</v>
      </c>
      <c r="L119" s="28">
        <v>3</v>
      </c>
      <c r="M119" s="28">
        <v>8.0000000000000002E-3</v>
      </c>
      <c r="N119" s="28">
        <v>0.06</v>
      </c>
      <c r="O119" s="28">
        <v>5.46</v>
      </c>
      <c r="P119" s="28">
        <v>0.08</v>
      </c>
      <c r="Q119" s="28">
        <v>0.1</v>
      </c>
      <c r="R119" s="28">
        <v>0.04</v>
      </c>
      <c r="S119" s="28">
        <v>13</v>
      </c>
      <c r="T119" s="28">
        <v>97</v>
      </c>
      <c r="U119" s="28">
        <v>86</v>
      </c>
      <c r="V119" s="28">
        <v>222</v>
      </c>
      <c r="W119" s="28">
        <v>4.82</v>
      </c>
      <c r="X119" s="28">
        <v>7.7</v>
      </c>
      <c r="Y119" s="28">
        <v>31.9</v>
      </c>
      <c r="Z119" s="28">
        <v>23.8</v>
      </c>
      <c r="AA119" s="28">
        <v>26.7</v>
      </c>
      <c r="AB119" s="28">
        <v>17.2</v>
      </c>
      <c r="AC119" s="28">
        <v>0.2</v>
      </c>
      <c r="AD119" s="28">
        <v>1.1000000000000001</v>
      </c>
      <c r="AE119" s="28">
        <v>13.4</v>
      </c>
      <c r="AF119" s="28">
        <v>10.3</v>
      </c>
      <c r="AG119" s="28">
        <v>18.600000000000001</v>
      </c>
      <c r="AH119" s="28">
        <v>5.6</v>
      </c>
      <c r="AI119" s="28" t="s">
        <v>274</v>
      </c>
      <c r="AJ119" s="28">
        <v>1.42</v>
      </c>
      <c r="AK119" s="28">
        <v>1.0999999999999999E-2</v>
      </c>
      <c r="AL119" s="28">
        <v>0.09</v>
      </c>
      <c r="AM119" s="28">
        <v>1.24</v>
      </c>
      <c r="AN119" s="28">
        <v>0.09</v>
      </c>
      <c r="AO119" s="28">
        <v>0.02</v>
      </c>
      <c r="AP119" s="28">
        <v>1.41</v>
      </c>
      <c r="AQ119" s="28">
        <v>50</v>
      </c>
      <c r="AR119" s="28">
        <v>31.5</v>
      </c>
      <c r="AS119" s="28">
        <v>106</v>
      </c>
      <c r="AT119" s="28">
        <v>0.11</v>
      </c>
      <c r="AU119" s="28">
        <v>8.1</v>
      </c>
      <c r="AV119" s="28">
        <v>29.5</v>
      </c>
      <c r="AW119" s="28">
        <v>5.6</v>
      </c>
      <c r="AX119" s="28" t="s">
        <v>274</v>
      </c>
      <c r="AY119" s="28">
        <v>1.1000000000000001</v>
      </c>
      <c r="AZ119" s="28">
        <v>5</v>
      </c>
      <c r="BA119" s="28">
        <v>0.8</v>
      </c>
      <c r="BB119" s="28">
        <v>4.4000000000000004</v>
      </c>
      <c r="BC119" s="28">
        <v>0.8</v>
      </c>
      <c r="BD119" s="28">
        <v>2.4</v>
      </c>
      <c r="BE119" s="28">
        <v>0.3</v>
      </c>
      <c r="BF119" s="28">
        <v>2.2999999999999998</v>
      </c>
      <c r="BG119" s="28">
        <v>0.3</v>
      </c>
      <c r="BH119" s="28">
        <v>0.2</v>
      </c>
      <c r="BI119" s="28" t="s">
        <v>275</v>
      </c>
      <c r="BJ119" s="28" t="s">
        <v>274</v>
      </c>
      <c r="BK119" s="28" t="s">
        <v>276</v>
      </c>
      <c r="BL119" s="28">
        <v>3.1</v>
      </c>
      <c r="BM119" s="28">
        <v>0.15</v>
      </c>
      <c r="BN119" s="28">
        <v>12.6</v>
      </c>
      <c r="BO119" s="28">
        <v>10.5</v>
      </c>
      <c r="BP119" s="28">
        <v>1</v>
      </c>
      <c r="BQ119" s="28">
        <v>40</v>
      </c>
    </row>
    <row r="120" spans="1:69" x14ac:dyDescent="0.3">
      <c r="A120" s="25">
        <f t="shared" si="1"/>
        <v>114</v>
      </c>
      <c r="B120" s="26">
        <v>687323</v>
      </c>
      <c r="C120" s="26">
        <v>846238</v>
      </c>
      <c r="D120" s="26">
        <v>371</v>
      </c>
      <c r="E120" s="26">
        <v>1</v>
      </c>
      <c r="F120" s="27" t="s">
        <v>114</v>
      </c>
      <c r="G120" s="28">
        <v>6.2E-2</v>
      </c>
      <c r="H120" s="28" t="s">
        <v>273</v>
      </c>
      <c r="I120" s="28">
        <v>5.0000000000000001E-3</v>
      </c>
      <c r="J120" s="28">
        <v>3.7</v>
      </c>
      <c r="K120" s="28">
        <v>0.1</v>
      </c>
      <c r="L120" s="28">
        <v>3</v>
      </c>
      <c r="M120" s="28">
        <v>6.0000000000000001E-3</v>
      </c>
      <c r="N120" s="28">
        <v>0.02</v>
      </c>
      <c r="O120" s="28">
        <v>2.14</v>
      </c>
      <c r="P120" s="28">
        <v>0.05</v>
      </c>
      <c r="Q120" s="28">
        <v>0.03</v>
      </c>
      <c r="R120" s="28">
        <v>0.01</v>
      </c>
      <c r="S120" s="28">
        <v>4.5999999999999996</v>
      </c>
      <c r="T120" s="28">
        <v>34</v>
      </c>
      <c r="U120" s="28">
        <v>48</v>
      </c>
      <c r="V120" s="28">
        <v>96</v>
      </c>
      <c r="W120" s="28">
        <v>1.8</v>
      </c>
      <c r="X120" s="28">
        <v>3</v>
      </c>
      <c r="Y120" s="28">
        <v>13.6</v>
      </c>
      <c r="Z120" s="28">
        <v>11.2</v>
      </c>
      <c r="AA120" s="28">
        <v>23.1</v>
      </c>
      <c r="AB120" s="28">
        <v>6.11</v>
      </c>
      <c r="AC120" s="28">
        <v>0.2</v>
      </c>
      <c r="AD120" s="28">
        <v>0.7</v>
      </c>
      <c r="AE120" s="28">
        <v>5.2</v>
      </c>
      <c r="AF120" s="28">
        <v>5.4</v>
      </c>
      <c r="AG120" s="28">
        <v>6.79</v>
      </c>
      <c r="AH120" s="28">
        <v>3.7</v>
      </c>
      <c r="AI120" s="28" t="s">
        <v>274</v>
      </c>
      <c r="AJ120" s="28">
        <v>2.27</v>
      </c>
      <c r="AK120" s="28">
        <v>8.0000000000000002E-3</v>
      </c>
      <c r="AL120" s="28" t="s">
        <v>278</v>
      </c>
      <c r="AM120" s="28">
        <v>0.57999999999999996</v>
      </c>
      <c r="AN120" s="28">
        <v>0.09</v>
      </c>
      <c r="AO120" s="28" t="s">
        <v>278</v>
      </c>
      <c r="AP120" s="28">
        <v>0.48</v>
      </c>
      <c r="AQ120" s="28">
        <v>26.5</v>
      </c>
      <c r="AR120" s="28">
        <v>14.4</v>
      </c>
      <c r="AS120" s="28">
        <v>39.4</v>
      </c>
      <c r="AT120" s="28">
        <v>0.12</v>
      </c>
      <c r="AU120" s="28">
        <v>3.5</v>
      </c>
      <c r="AV120" s="28">
        <v>12.3</v>
      </c>
      <c r="AW120" s="28">
        <v>1.8</v>
      </c>
      <c r="AX120" s="28" t="s">
        <v>274</v>
      </c>
      <c r="AY120" s="28">
        <v>0.4</v>
      </c>
      <c r="AZ120" s="28">
        <v>2.1</v>
      </c>
      <c r="BA120" s="28">
        <v>0.3</v>
      </c>
      <c r="BB120" s="28">
        <v>1.7</v>
      </c>
      <c r="BC120" s="28">
        <v>0.3</v>
      </c>
      <c r="BD120" s="28">
        <v>0.8</v>
      </c>
      <c r="BE120" s="28">
        <v>0.1</v>
      </c>
      <c r="BF120" s="28">
        <v>0.8</v>
      </c>
      <c r="BG120" s="28">
        <v>0.1</v>
      </c>
      <c r="BH120" s="28" t="s">
        <v>274</v>
      </c>
      <c r="BI120" s="28" t="s">
        <v>275</v>
      </c>
      <c r="BJ120" s="28" t="s">
        <v>274</v>
      </c>
      <c r="BK120" s="28" t="s">
        <v>276</v>
      </c>
      <c r="BL120" s="28">
        <v>4.7</v>
      </c>
      <c r="BM120" s="28">
        <v>0.05</v>
      </c>
      <c r="BN120" s="28">
        <v>4.9000000000000004</v>
      </c>
      <c r="BO120" s="28">
        <v>4.3</v>
      </c>
      <c r="BP120" s="28">
        <v>0.4</v>
      </c>
      <c r="BQ120" s="28">
        <v>30</v>
      </c>
    </row>
    <row r="121" spans="1:69" x14ac:dyDescent="0.3">
      <c r="A121" s="25">
        <f t="shared" si="1"/>
        <v>115</v>
      </c>
      <c r="B121" s="26">
        <v>687324</v>
      </c>
      <c r="C121" s="26">
        <v>846238</v>
      </c>
      <c r="D121" s="26">
        <v>371</v>
      </c>
      <c r="E121" s="26">
        <v>1</v>
      </c>
      <c r="F121" s="27" t="s">
        <v>115</v>
      </c>
      <c r="G121" s="28">
        <v>8.1000000000000003E-2</v>
      </c>
      <c r="H121" s="28" t="s">
        <v>273</v>
      </c>
      <c r="I121" s="28">
        <v>1.9E-2</v>
      </c>
      <c r="J121" s="28">
        <v>8.1</v>
      </c>
      <c r="K121" s="28">
        <v>0.6</v>
      </c>
      <c r="L121" s="28">
        <v>3</v>
      </c>
      <c r="M121" s="28">
        <v>8.0000000000000002E-3</v>
      </c>
      <c r="N121" s="28">
        <v>0.05</v>
      </c>
      <c r="O121" s="28">
        <v>4.9000000000000004</v>
      </c>
      <c r="P121" s="28">
        <v>7.0000000000000007E-2</v>
      </c>
      <c r="Q121" s="28">
        <v>0.09</v>
      </c>
      <c r="R121" s="28">
        <v>0.03</v>
      </c>
      <c r="S121" s="28">
        <v>14.9</v>
      </c>
      <c r="T121" s="28">
        <v>186</v>
      </c>
      <c r="U121" s="28">
        <v>227</v>
      </c>
      <c r="V121" s="28">
        <v>190</v>
      </c>
      <c r="W121" s="28">
        <v>9.4499999999999993</v>
      </c>
      <c r="X121" s="28">
        <v>6.4</v>
      </c>
      <c r="Y121" s="28">
        <v>26.9</v>
      </c>
      <c r="Z121" s="28">
        <v>23.8</v>
      </c>
      <c r="AA121" s="28">
        <v>19.7</v>
      </c>
      <c r="AB121" s="28">
        <v>16.8</v>
      </c>
      <c r="AC121" s="28">
        <v>0.2</v>
      </c>
      <c r="AD121" s="28">
        <v>5.6</v>
      </c>
      <c r="AE121" s="28">
        <v>11</v>
      </c>
      <c r="AF121" s="28">
        <v>7.1</v>
      </c>
      <c r="AG121" s="28">
        <v>17.100000000000001</v>
      </c>
      <c r="AH121" s="28">
        <v>7.9</v>
      </c>
      <c r="AI121" s="28">
        <v>0.1</v>
      </c>
      <c r="AJ121" s="28">
        <v>2.5299999999999998</v>
      </c>
      <c r="AK121" s="28">
        <v>0.02</v>
      </c>
      <c r="AL121" s="28">
        <v>7.0000000000000007E-2</v>
      </c>
      <c r="AM121" s="28">
        <v>1.21</v>
      </c>
      <c r="AN121" s="28">
        <v>0.25</v>
      </c>
      <c r="AO121" s="28">
        <v>0.1</v>
      </c>
      <c r="AP121" s="28">
        <v>1.21</v>
      </c>
      <c r="AQ121" s="28">
        <v>48</v>
      </c>
      <c r="AR121" s="28">
        <v>29.2</v>
      </c>
      <c r="AS121" s="28">
        <v>84.7</v>
      </c>
      <c r="AT121" s="28">
        <v>0.04</v>
      </c>
      <c r="AU121" s="28">
        <v>7.9</v>
      </c>
      <c r="AV121" s="28">
        <v>29.1</v>
      </c>
      <c r="AW121" s="28">
        <v>5.0999999999999996</v>
      </c>
      <c r="AX121" s="28" t="s">
        <v>274</v>
      </c>
      <c r="AY121" s="28">
        <v>1.1000000000000001</v>
      </c>
      <c r="AZ121" s="28">
        <v>5</v>
      </c>
      <c r="BA121" s="28">
        <v>0.7</v>
      </c>
      <c r="BB121" s="28">
        <v>4.2</v>
      </c>
      <c r="BC121" s="28">
        <v>0.8</v>
      </c>
      <c r="BD121" s="28">
        <v>2.4</v>
      </c>
      <c r="BE121" s="28">
        <v>0.3</v>
      </c>
      <c r="BF121" s="28">
        <v>2.2000000000000002</v>
      </c>
      <c r="BG121" s="28">
        <v>0.3</v>
      </c>
      <c r="BH121" s="28">
        <v>0.2</v>
      </c>
      <c r="BI121" s="28" t="s">
        <v>275</v>
      </c>
      <c r="BJ121" s="28" t="s">
        <v>274</v>
      </c>
      <c r="BK121" s="28" t="s">
        <v>276</v>
      </c>
      <c r="BL121" s="28">
        <v>5.2</v>
      </c>
      <c r="BM121" s="28">
        <v>0.13</v>
      </c>
      <c r="BN121" s="28">
        <v>19</v>
      </c>
      <c r="BO121" s="28">
        <v>11.6</v>
      </c>
      <c r="BP121" s="28">
        <v>1.4</v>
      </c>
      <c r="BQ121" s="28">
        <v>30</v>
      </c>
    </row>
    <row r="122" spans="1:69" x14ac:dyDescent="0.3">
      <c r="A122" s="25">
        <f t="shared" si="1"/>
        <v>116</v>
      </c>
      <c r="B122" s="26">
        <v>687325</v>
      </c>
      <c r="C122" s="26">
        <v>846238</v>
      </c>
      <c r="D122" s="26">
        <v>371</v>
      </c>
      <c r="E122" s="26">
        <v>1</v>
      </c>
      <c r="F122" s="27" t="s">
        <v>116</v>
      </c>
      <c r="G122" s="28">
        <v>0.11</v>
      </c>
      <c r="H122" s="28" t="s">
        <v>273</v>
      </c>
      <c r="I122" s="28">
        <v>1.4E-2</v>
      </c>
      <c r="J122" s="28">
        <v>9.6999999999999993</v>
      </c>
      <c r="K122" s="28">
        <v>0.5</v>
      </c>
      <c r="L122" s="28">
        <v>4</v>
      </c>
      <c r="M122" s="28">
        <v>8.0000000000000002E-3</v>
      </c>
      <c r="N122" s="28">
        <v>0.06</v>
      </c>
      <c r="O122" s="28">
        <v>5.5</v>
      </c>
      <c r="P122" s="28">
        <v>0.09</v>
      </c>
      <c r="Q122" s="28">
        <v>0.09</v>
      </c>
      <c r="R122" s="28">
        <v>0.03</v>
      </c>
      <c r="S122" s="28">
        <v>13</v>
      </c>
      <c r="T122" s="28">
        <v>95</v>
      </c>
      <c r="U122" s="28">
        <v>89</v>
      </c>
      <c r="V122" s="28">
        <v>224</v>
      </c>
      <c r="W122" s="28">
        <v>4.79</v>
      </c>
      <c r="X122" s="28">
        <v>7.5</v>
      </c>
      <c r="Y122" s="28">
        <v>31.4</v>
      </c>
      <c r="Z122" s="28">
        <v>25.1</v>
      </c>
      <c r="AA122" s="28">
        <v>31.6</v>
      </c>
      <c r="AB122" s="28">
        <v>16.899999999999999</v>
      </c>
      <c r="AC122" s="28">
        <v>0.2</v>
      </c>
      <c r="AD122" s="28">
        <v>0.9</v>
      </c>
      <c r="AE122" s="28">
        <v>13.2</v>
      </c>
      <c r="AF122" s="28">
        <v>8.8000000000000007</v>
      </c>
      <c r="AG122" s="28">
        <v>18.2</v>
      </c>
      <c r="AH122" s="28">
        <v>6.2</v>
      </c>
      <c r="AI122" s="28" t="s">
        <v>274</v>
      </c>
      <c r="AJ122" s="28">
        <v>1.86</v>
      </c>
      <c r="AK122" s="28">
        <v>1.2999999999999999E-2</v>
      </c>
      <c r="AL122" s="28">
        <v>0.08</v>
      </c>
      <c r="AM122" s="28">
        <v>1.3</v>
      </c>
      <c r="AN122" s="28">
        <v>0.12</v>
      </c>
      <c r="AO122" s="28" t="s">
        <v>278</v>
      </c>
      <c r="AP122" s="28">
        <v>1.39</v>
      </c>
      <c r="AQ122" s="28">
        <v>50.4</v>
      </c>
      <c r="AR122" s="28">
        <v>31</v>
      </c>
      <c r="AS122" s="28">
        <v>105</v>
      </c>
      <c r="AT122" s="28">
        <v>0.18</v>
      </c>
      <c r="AU122" s="28">
        <v>8.4</v>
      </c>
      <c r="AV122" s="28">
        <v>29.6</v>
      </c>
      <c r="AW122" s="28">
        <v>5.6</v>
      </c>
      <c r="AX122" s="28" t="s">
        <v>274</v>
      </c>
      <c r="AY122" s="28">
        <v>1.1000000000000001</v>
      </c>
      <c r="AZ122" s="28">
        <v>5.4</v>
      </c>
      <c r="BA122" s="28">
        <v>0.7</v>
      </c>
      <c r="BB122" s="28">
        <v>4.2</v>
      </c>
      <c r="BC122" s="28">
        <v>0.7</v>
      </c>
      <c r="BD122" s="28">
        <v>2.5</v>
      </c>
      <c r="BE122" s="28">
        <v>0.3</v>
      </c>
      <c r="BF122" s="28">
        <v>2.2000000000000002</v>
      </c>
      <c r="BG122" s="28">
        <v>0.3</v>
      </c>
      <c r="BH122" s="28">
        <v>0.2</v>
      </c>
      <c r="BI122" s="28" t="s">
        <v>275</v>
      </c>
      <c r="BJ122" s="28" t="s">
        <v>274</v>
      </c>
      <c r="BK122" s="28" t="s">
        <v>276</v>
      </c>
      <c r="BL122" s="28">
        <v>0.9</v>
      </c>
      <c r="BM122" s="28">
        <v>0.15</v>
      </c>
      <c r="BN122" s="28">
        <v>12.7</v>
      </c>
      <c r="BO122" s="28">
        <v>10.3</v>
      </c>
      <c r="BP122" s="28">
        <v>1</v>
      </c>
      <c r="BQ122" s="28">
        <v>20</v>
      </c>
    </row>
    <row r="123" spans="1:69" x14ac:dyDescent="0.3">
      <c r="A123" s="25">
        <f t="shared" si="1"/>
        <v>117</v>
      </c>
      <c r="B123" s="26">
        <v>687326</v>
      </c>
      <c r="C123" s="26">
        <v>846238</v>
      </c>
      <c r="D123" s="26">
        <v>371</v>
      </c>
      <c r="E123" s="26">
        <v>1</v>
      </c>
      <c r="F123" s="27" t="s">
        <v>117</v>
      </c>
      <c r="G123" s="28">
        <v>9.9000000000000005E-2</v>
      </c>
      <c r="H123" s="28" t="s">
        <v>273</v>
      </c>
      <c r="I123" s="28">
        <v>1.4999999999999999E-2</v>
      </c>
      <c r="J123" s="28">
        <v>7.6</v>
      </c>
      <c r="K123" s="28">
        <v>0.5</v>
      </c>
      <c r="L123" s="28">
        <v>4</v>
      </c>
      <c r="M123" s="28">
        <v>8.0000000000000002E-3</v>
      </c>
      <c r="N123" s="28">
        <v>0.05</v>
      </c>
      <c r="O123" s="28">
        <v>4.45</v>
      </c>
      <c r="P123" s="28">
        <v>7.0000000000000007E-2</v>
      </c>
      <c r="Q123" s="28">
        <v>0.08</v>
      </c>
      <c r="R123" s="28">
        <v>0.02</v>
      </c>
      <c r="S123" s="28">
        <v>12.2</v>
      </c>
      <c r="T123" s="28">
        <v>115</v>
      </c>
      <c r="U123" s="28">
        <v>141</v>
      </c>
      <c r="V123" s="28">
        <v>174</v>
      </c>
      <c r="W123" s="28">
        <v>6.03</v>
      </c>
      <c r="X123" s="28">
        <v>6</v>
      </c>
      <c r="Y123" s="28">
        <v>25.2</v>
      </c>
      <c r="Z123" s="28">
        <v>21.4</v>
      </c>
      <c r="AA123" s="28">
        <v>21.5</v>
      </c>
      <c r="AB123" s="28">
        <v>14.5</v>
      </c>
      <c r="AC123" s="28">
        <v>0.2</v>
      </c>
      <c r="AD123" s="28">
        <v>2.5</v>
      </c>
      <c r="AE123" s="28">
        <v>10.199999999999999</v>
      </c>
      <c r="AF123" s="28">
        <v>7.1</v>
      </c>
      <c r="AG123" s="28">
        <v>11.5</v>
      </c>
      <c r="AH123" s="28">
        <v>5.6</v>
      </c>
      <c r="AI123" s="28">
        <v>0.1</v>
      </c>
      <c r="AJ123" s="28">
        <v>2.5499999999999998</v>
      </c>
      <c r="AK123" s="28">
        <v>1.2999999999999999E-2</v>
      </c>
      <c r="AL123" s="28">
        <v>0.06</v>
      </c>
      <c r="AM123" s="28">
        <v>1.05</v>
      </c>
      <c r="AN123" s="28">
        <v>0.19</v>
      </c>
      <c r="AO123" s="28">
        <v>0.02</v>
      </c>
      <c r="AP123" s="28">
        <v>1.07</v>
      </c>
      <c r="AQ123" s="28">
        <v>44</v>
      </c>
      <c r="AR123" s="28">
        <v>22.6</v>
      </c>
      <c r="AS123" s="28">
        <v>83.6</v>
      </c>
      <c r="AT123" s="28">
        <v>0.1</v>
      </c>
      <c r="AU123" s="28">
        <v>5.9</v>
      </c>
      <c r="AV123" s="28">
        <v>21.7</v>
      </c>
      <c r="AW123" s="28">
        <v>3.8</v>
      </c>
      <c r="AX123" s="28" t="s">
        <v>274</v>
      </c>
      <c r="AY123" s="28">
        <v>0.7</v>
      </c>
      <c r="AZ123" s="28">
        <v>3.6</v>
      </c>
      <c r="BA123" s="28">
        <v>0.5</v>
      </c>
      <c r="BB123" s="28">
        <v>3.1</v>
      </c>
      <c r="BC123" s="28">
        <v>0.5</v>
      </c>
      <c r="BD123" s="28">
        <v>1.8</v>
      </c>
      <c r="BE123" s="28">
        <v>0.2</v>
      </c>
      <c r="BF123" s="28">
        <v>1.5</v>
      </c>
      <c r="BG123" s="28">
        <v>0.2</v>
      </c>
      <c r="BH123" s="28">
        <v>0.1</v>
      </c>
      <c r="BI123" s="28" t="s">
        <v>275</v>
      </c>
      <c r="BJ123" s="28" t="s">
        <v>274</v>
      </c>
      <c r="BK123" s="28" t="s">
        <v>276</v>
      </c>
      <c r="BL123" s="28">
        <v>1.4</v>
      </c>
      <c r="BM123" s="28">
        <v>0.12</v>
      </c>
      <c r="BN123" s="28">
        <v>13.5</v>
      </c>
      <c r="BO123" s="28">
        <v>8.9</v>
      </c>
      <c r="BP123" s="28">
        <v>1</v>
      </c>
      <c r="BQ123" s="28">
        <v>90</v>
      </c>
    </row>
    <row r="124" spans="1:69" x14ac:dyDescent="0.3">
      <c r="A124" s="25">
        <f t="shared" si="1"/>
        <v>118</v>
      </c>
      <c r="B124" s="26">
        <v>687327</v>
      </c>
      <c r="C124" s="26">
        <v>846238</v>
      </c>
      <c r="D124" s="26">
        <v>371</v>
      </c>
      <c r="E124" s="26">
        <v>1</v>
      </c>
      <c r="F124" s="27" t="s">
        <v>118</v>
      </c>
      <c r="G124" s="28">
        <v>8.5999999999999993E-2</v>
      </c>
      <c r="H124" s="28" t="s">
        <v>273</v>
      </c>
      <c r="I124" s="28">
        <v>1.7999999999999999E-2</v>
      </c>
      <c r="J124" s="28">
        <v>8.3000000000000007</v>
      </c>
      <c r="K124" s="28">
        <v>0.5</v>
      </c>
      <c r="L124" s="28">
        <v>3</v>
      </c>
      <c r="M124" s="28">
        <v>8.0000000000000002E-3</v>
      </c>
      <c r="N124" s="28">
        <v>0.05</v>
      </c>
      <c r="O124" s="28">
        <v>5.01</v>
      </c>
      <c r="P124" s="28">
        <v>0.08</v>
      </c>
      <c r="Q124" s="28">
        <v>0.09</v>
      </c>
      <c r="R124" s="28">
        <v>0.04</v>
      </c>
      <c r="S124" s="28">
        <v>13.5</v>
      </c>
      <c r="T124" s="28">
        <v>147</v>
      </c>
      <c r="U124" s="28">
        <v>191</v>
      </c>
      <c r="V124" s="28">
        <v>197</v>
      </c>
      <c r="W124" s="28">
        <v>7.84</v>
      </c>
      <c r="X124" s="28">
        <v>6.4</v>
      </c>
      <c r="Y124" s="28">
        <v>28.8</v>
      </c>
      <c r="Z124" s="28">
        <v>25.5</v>
      </c>
      <c r="AA124" s="28">
        <v>28.7</v>
      </c>
      <c r="AB124" s="28">
        <v>17.2</v>
      </c>
      <c r="AC124" s="28">
        <v>0.3</v>
      </c>
      <c r="AD124" s="28">
        <v>3.6</v>
      </c>
      <c r="AE124" s="28">
        <v>11</v>
      </c>
      <c r="AF124" s="28">
        <v>9.3000000000000007</v>
      </c>
      <c r="AG124" s="28">
        <v>9.92</v>
      </c>
      <c r="AH124" s="28">
        <v>5.0999999999999996</v>
      </c>
      <c r="AI124" s="28" t="s">
        <v>274</v>
      </c>
      <c r="AJ124" s="28">
        <v>2.2599999999999998</v>
      </c>
      <c r="AK124" s="28">
        <v>2.1999999999999999E-2</v>
      </c>
      <c r="AL124" s="28">
        <v>7.0000000000000007E-2</v>
      </c>
      <c r="AM124" s="28">
        <v>1.08</v>
      </c>
      <c r="AN124" s="28">
        <v>0.19</v>
      </c>
      <c r="AO124" s="28">
        <v>7.0000000000000007E-2</v>
      </c>
      <c r="AP124" s="28">
        <v>1.07</v>
      </c>
      <c r="AQ124" s="28">
        <v>43.9</v>
      </c>
      <c r="AR124" s="28">
        <v>21.8</v>
      </c>
      <c r="AS124" s="28">
        <v>84.9</v>
      </c>
      <c r="AT124" s="28">
        <v>0.08</v>
      </c>
      <c r="AU124" s="28">
        <v>5.5</v>
      </c>
      <c r="AV124" s="28">
        <v>19.7</v>
      </c>
      <c r="AW124" s="28">
        <v>3.4</v>
      </c>
      <c r="AX124" s="28" t="s">
        <v>274</v>
      </c>
      <c r="AY124" s="28">
        <v>0.7</v>
      </c>
      <c r="AZ124" s="28">
        <v>3.5</v>
      </c>
      <c r="BA124" s="28">
        <v>0.4</v>
      </c>
      <c r="BB124" s="28">
        <v>2.7</v>
      </c>
      <c r="BC124" s="28">
        <v>0.5</v>
      </c>
      <c r="BD124" s="28">
        <v>1.4</v>
      </c>
      <c r="BE124" s="28">
        <v>0.2</v>
      </c>
      <c r="BF124" s="28">
        <v>1.4</v>
      </c>
      <c r="BG124" s="28">
        <v>0.2</v>
      </c>
      <c r="BH124" s="28">
        <v>0.1</v>
      </c>
      <c r="BI124" s="28" t="s">
        <v>275</v>
      </c>
      <c r="BJ124" s="28" t="s">
        <v>274</v>
      </c>
      <c r="BK124" s="28" t="s">
        <v>276</v>
      </c>
      <c r="BL124" s="28">
        <v>5</v>
      </c>
      <c r="BM124" s="28">
        <v>0.13</v>
      </c>
      <c r="BN124" s="28">
        <v>16.3</v>
      </c>
      <c r="BO124" s="28">
        <v>10.8</v>
      </c>
      <c r="BP124" s="28">
        <v>1.4</v>
      </c>
      <c r="BQ124" s="28">
        <v>90</v>
      </c>
    </row>
    <row r="125" spans="1:69" x14ac:dyDescent="0.3">
      <c r="A125" s="25">
        <f t="shared" si="1"/>
        <v>119</v>
      </c>
      <c r="B125" s="26">
        <v>687328</v>
      </c>
      <c r="C125" s="26">
        <v>846238</v>
      </c>
      <c r="D125" s="26">
        <v>371</v>
      </c>
      <c r="E125" s="26">
        <v>1</v>
      </c>
      <c r="F125" s="27" t="s">
        <v>119</v>
      </c>
      <c r="G125" s="28">
        <v>9.1999999999999998E-2</v>
      </c>
      <c r="H125" s="28" t="s">
        <v>273</v>
      </c>
      <c r="I125" s="28">
        <v>1.6E-2</v>
      </c>
      <c r="J125" s="28">
        <v>8.6</v>
      </c>
      <c r="K125" s="28">
        <v>0.5</v>
      </c>
      <c r="L125" s="28">
        <v>3</v>
      </c>
      <c r="M125" s="28">
        <v>8.0000000000000002E-3</v>
      </c>
      <c r="N125" s="28">
        <v>0.05</v>
      </c>
      <c r="O125" s="28">
        <v>5.2</v>
      </c>
      <c r="P125" s="28">
        <v>0.08</v>
      </c>
      <c r="Q125" s="28">
        <v>0.1</v>
      </c>
      <c r="R125" s="28">
        <v>0.03</v>
      </c>
      <c r="S125" s="28">
        <v>15.3</v>
      </c>
      <c r="T125" s="28">
        <v>169</v>
      </c>
      <c r="U125" s="28">
        <v>180</v>
      </c>
      <c r="V125" s="28">
        <v>180</v>
      </c>
      <c r="W125" s="28">
        <v>8.8800000000000008</v>
      </c>
      <c r="X125" s="28">
        <v>6.6</v>
      </c>
      <c r="Y125" s="28">
        <v>28.5</v>
      </c>
      <c r="Z125" s="28">
        <v>24.1</v>
      </c>
      <c r="AA125" s="28">
        <v>22.1</v>
      </c>
      <c r="AB125" s="28">
        <v>17.899999999999999</v>
      </c>
      <c r="AC125" s="28">
        <v>0.3</v>
      </c>
      <c r="AD125" s="28">
        <v>4.0999999999999996</v>
      </c>
      <c r="AE125" s="28">
        <v>10.4</v>
      </c>
      <c r="AF125" s="28">
        <v>8.9</v>
      </c>
      <c r="AG125" s="28">
        <v>13</v>
      </c>
      <c r="AH125" s="28">
        <v>6.3</v>
      </c>
      <c r="AI125" s="28" t="s">
        <v>274</v>
      </c>
      <c r="AJ125" s="28">
        <v>2.3199999999999998</v>
      </c>
      <c r="AK125" s="28">
        <v>1.2E-2</v>
      </c>
      <c r="AL125" s="28">
        <v>0.08</v>
      </c>
      <c r="AM125" s="28">
        <v>1.1599999999999999</v>
      </c>
      <c r="AN125" s="28">
        <v>0.19</v>
      </c>
      <c r="AO125" s="28">
        <v>0.05</v>
      </c>
      <c r="AP125" s="28">
        <v>1.1599999999999999</v>
      </c>
      <c r="AQ125" s="28">
        <v>48.5</v>
      </c>
      <c r="AR125" s="28">
        <v>26.1</v>
      </c>
      <c r="AS125" s="28">
        <v>79.3</v>
      </c>
      <c r="AT125" s="28">
        <v>0.67</v>
      </c>
      <c r="AU125" s="28">
        <v>6.5</v>
      </c>
      <c r="AV125" s="28">
        <v>23</v>
      </c>
      <c r="AW125" s="28">
        <v>4.9000000000000004</v>
      </c>
      <c r="AX125" s="28" t="s">
        <v>274</v>
      </c>
      <c r="AY125" s="28">
        <v>0.8</v>
      </c>
      <c r="AZ125" s="28">
        <v>4</v>
      </c>
      <c r="BA125" s="28">
        <v>0.5</v>
      </c>
      <c r="BB125" s="28">
        <v>3.4</v>
      </c>
      <c r="BC125" s="28">
        <v>0.6</v>
      </c>
      <c r="BD125" s="28">
        <v>1.8</v>
      </c>
      <c r="BE125" s="28">
        <v>0.2</v>
      </c>
      <c r="BF125" s="28">
        <v>1.6</v>
      </c>
      <c r="BG125" s="28">
        <v>0.2</v>
      </c>
      <c r="BH125" s="28">
        <v>0.1</v>
      </c>
      <c r="BI125" s="28" t="s">
        <v>275</v>
      </c>
      <c r="BJ125" s="28" t="s">
        <v>274</v>
      </c>
      <c r="BK125" s="28" t="s">
        <v>276</v>
      </c>
      <c r="BL125" s="28" t="s">
        <v>279</v>
      </c>
      <c r="BM125" s="28">
        <v>0.13</v>
      </c>
      <c r="BN125" s="28">
        <v>17.7</v>
      </c>
      <c r="BO125" s="28">
        <v>11.7</v>
      </c>
      <c r="BP125" s="28">
        <v>1.6</v>
      </c>
      <c r="BQ125" s="28">
        <v>70</v>
      </c>
    </row>
    <row r="126" spans="1:69" x14ac:dyDescent="0.3">
      <c r="A126" s="25">
        <f t="shared" si="1"/>
        <v>120</v>
      </c>
      <c r="B126" s="26">
        <v>687329</v>
      </c>
      <c r="C126" s="26">
        <v>846238</v>
      </c>
      <c r="D126" s="26">
        <v>371</v>
      </c>
      <c r="E126" s="26">
        <v>1</v>
      </c>
      <c r="F126" s="27" t="s">
        <v>120</v>
      </c>
      <c r="G126" s="28">
        <v>9.2999999999999999E-2</v>
      </c>
      <c r="H126" s="28" t="s">
        <v>273</v>
      </c>
      <c r="I126" s="28">
        <v>1.7000000000000001E-2</v>
      </c>
      <c r="J126" s="28">
        <v>8.3000000000000007</v>
      </c>
      <c r="K126" s="28">
        <v>0.5</v>
      </c>
      <c r="L126" s="28">
        <v>3</v>
      </c>
      <c r="M126" s="28">
        <v>0.01</v>
      </c>
      <c r="N126" s="28">
        <v>0.05</v>
      </c>
      <c r="O126" s="28">
        <v>5.17</v>
      </c>
      <c r="P126" s="28">
        <v>0.08</v>
      </c>
      <c r="Q126" s="28">
        <v>0.09</v>
      </c>
      <c r="R126" s="28">
        <v>0.04</v>
      </c>
      <c r="S126" s="28">
        <v>14.4</v>
      </c>
      <c r="T126" s="28">
        <v>163</v>
      </c>
      <c r="U126" s="28">
        <v>162</v>
      </c>
      <c r="V126" s="28">
        <v>182</v>
      </c>
      <c r="W126" s="28">
        <v>8.4</v>
      </c>
      <c r="X126" s="28">
        <v>6.4</v>
      </c>
      <c r="Y126" s="28">
        <v>29</v>
      </c>
      <c r="Z126" s="28">
        <v>24.5</v>
      </c>
      <c r="AA126" s="28">
        <v>22.4</v>
      </c>
      <c r="AB126" s="28">
        <v>17.600000000000001</v>
      </c>
      <c r="AC126" s="28">
        <v>0.2</v>
      </c>
      <c r="AD126" s="28">
        <v>4</v>
      </c>
      <c r="AE126" s="28">
        <v>10</v>
      </c>
      <c r="AF126" s="28">
        <v>8.8000000000000007</v>
      </c>
      <c r="AG126" s="28">
        <v>13.8</v>
      </c>
      <c r="AH126" s="28">
        <v>5.4</v>
      </c>
      <c r="AI126" s="28" t="s">
        <v>274</v>
      </c>
      <c r="AJ126" s="28">
        <v>2.19</v>
      </c>
      <c r="AK126" s="28">
        <v>1.4999999999999999E-2</v>
      </c>
      <c r="AL126" s="28">
        <v>0.09</v>
      </c>
      <c r="AM126" s="28">
        <v>1.1599999999999999</v>
      </c>
      <c r="AN126" s="28">
        <v>0.21</v>
      </c>
      <c r="AO126" s="28">
        <v>0.06</v>
      </c>
      <c r="AP126" s="28">
        <v>1.1200000000000001</v>
      </c>
      <c r="AQ126" s="28">
        <v>50.7</v>
      </c>
      <c r="AR126" s="28">
        <v>26.2</v>
      </c>
      <c r="AS126" s="28">
        <v>77.400000000000006</v>
      </c>
      <c r="AT126" s="28">
        <v>0.17</v>
      </c>
      <c r="AU126" s="28">
        <v>6.8</v>
      </c>
      <c r="AV126" s="28">
        <v>24.5</v>
      </c>
      <c r="AW126" s="28">
        <v>4.4000000000000004</v>
      </c>
      <c r="AX126" s="28" t="s">
        <v>274</v>
      </c>
      <c r="AY126" s="28">
        <v>0.9</v>
      </c>
      <c r="AZ126" s="28">
        <v>4.0999999999999996</v>
      </c>
      <c r="BA126" s="28">
        <v>0.5</v>
      </c>
      <c r="BB126" s="28">
        <v>3.5</v>
      </c>
      <c r="BC126" s="28">
        <v>0.6</v>
      </c>
      <c r="BD126" s="28">
        <v>2</v>
      </c>
      <c r="BE126" s="28">
        <v>0.2</v>
      </c>
      <c r="BF126" s="28">
        <v>1.7</v>
      </c>
      <c r="BG126" s="28">
        <v>0.2</v>
      </c>
      <c r="BH126" s="28">
        <v>0.1</v>
      </c>
      <c r="BI126" s="28" t="s">
        <v>275</v>
      </c>
      <c r="BJ126" s="28" t="s">
        <v>274</v>
      </c>
      <c r="BK126" s="28" t="s">
        <v>276</v>
      </c>
      <c r="BL126" s="28">
        <v>5</v>
      </c>
      <c r="BM126" s="28">
        <v>0.13</v>
      </c>
      <c r="BN126" s="28">
        <v>16.399999999999999</v>
      </c>
      <c r="BO126" s="28">
        <v>11.5</v>
      </c>
      <c r="BP126" s="28">
        <v>1.5</v>
      </c>
      <c r="BQ126" s="28">
        <v>60</v>
      </c>
    </row>
    <row r="127" spans="1:69" x14ac:dyDescent="0.3">
      <c r="A127" s="25">
        <f t="shared" si="1"/>
        <v>121</v>
      </c>
      <c r="B127" s="26">
        <v>687330</v>
      </c>
      <c r="C127" s="26">
        <v>846238</v>
      </c>
      <c r="D127" s="26">
        <v>371</v>
      </c>
      <c r="E127" s="26">
        <v>1</v>
      </c>
      <c r="F127" s="27" t="s">
        <v>121</v>
      </c>
      <c r="G127" s="28">
        <v>7.9000000000000001E-2</v>
      </c>
      <c r="H127" s="28" t="s">
        <v>273</v>
      </c>
      <c r="I127" s="28">
        <v>1.6E-2</v>
      </c>
      <c r="J127" s="28">
        <v>8.3000000000000007</v>
      </c>
      <c r="K127" s="28">
        <v>0.4</v>
      </c>
      <c r="L127" s="28">
        <v>2</v>
      </c>
      <c r="M127" s="28">
        <v>5.0000000000000001E-3</v>
      </c>
      <c r="N127" s="28">
        <v>0.05</v>
      </c>
      <c r="O127" s="28">
        <v>4.4800000000000004</v>
      </c>
      <c r="P127" s="28">
        <v>0.05</v>
      </c>
      <c r="Q127" s="28">
        <v>0.1</v>
      </c>
      <c r="R127" s="28">
        <v>0.04</v>
      </c>
      <c r="S127" s="28">
        <v>13.1</v>
      </c>
      <c r="T127" s="28">
        <v>146</v>
      </c>
      <c r="U127" s="28">
        <v>143</v>
      </c>
      <c r="V127" s="28">
        <v>192</v>
      </c>
      <c r="W127" s="28">
        <v>7.17</v>
      </c>
      <c r="X127" s="28">
        <v>6.4</v>
      </c>
      <c r="Y127" s="28">
        <v>24.7</v>
      </c>
      <c r="Z127" s="28">
        <v>22.6</v>
      </c>
      <c r="AA127" s="28">
        <v>20.3</v>
      </c>
      <c r="AB127" s="28">
        <v>16.600000000000001</v>
      </c>
      <c r="AC127" s="28">
        <v>0.3</v>
      </c>
      <c r="AD127" s="28">
        <v>3.3</v>
      </c>
      <c r="AE127" s="28">
        <v>9.1999999999999993</v>
      </c>
      <c r="AF127" s="28">
        <v>10.7</v>
      </c>
      <c r="AG127" s="28">
        <v>13.8</v>
      </c>
      <c r="AH127" s="28">
        <v>6.3</v>
      </c>
      <c r="AI127" s="28" t="s">
        <v>274</v>
      </c>
      <c r="AJ127" s="28">
        <v>1.49</v>
      </c>
      <c r="AK127" s="28">
        <v>7.0000000000000001E-3</v>
      </c>
      <c r="AL127" s="28">
        <v>7.0000000000000007E-2</v>
      </c>
      <c r="AM127" s="28">
        <v>1.19</v>
      </c>
      <c r="AN127" s="28">
        <v>0.15</v>
      </c>
      <c r="AO127" s="28">
        <v>0.03</v>
      </c>
      <c r="AP127" s="28">
        <v>1.08</v>
      </c>
      <c r="AQ127" s="28">
        <v>38.1</v>
      </c>
      <c r="AR127" s="28">
        <v>27.3</v>
      </c>
      <c r="AS127" s="28">
        <v>86.6</v>
      </c>
      <c r="AT127" s="28" t="s">
        <v>277</v>
      </c>
      <c r="AU127" s="28">
        <v>6.8</v>
      </c>
      <c r="AV127" s="28">
        <v>24.3</v>
      </c>
      <c r="AW127" s="28">
        <v>4.5</v>
      </c>
      <c r="AX127" s="28" t="s">
        <v>274</v>
      </c>
      <c r="AY127" s="28">
        <v>0.9</v>
      </c>
      <c r="AZ127" s="28">
        <v>4</v>
      </c>
      <c r="BA127" s="28">
        <v>0.6</v>
      </c>
      <c r="BB127" s="28">
        <v>3.4</v>
      </c>
      <c r="BC127" s="28">
        <v>0.6</v>
      </c>
      <c r="BD127" s="28">
        <v>1.9</v>
      </c>
      <c r="BE127" s="28">
        <v>0.2</v>
      </c>
      <c r="BF127" s="28">
        <v>1.7</v>
      </c>
      <c r="BG127" s="28">
        <v>0.2</v>
      </c>
      <c r="BH127" s="28">
        <v>0.1</v>
      </c>
      <c r="BI127" s="28" t="s">
        <v>275</v>
      </c>
      <c r="BJ127" s="28" t="s">
        <v>274</v>
      </c>
      <c r="BK127" s="28" t="s">
        <v>276</v>
      </c>
      <c r="BL127" s="28">
        <v>7.5</v>
      </c>
      <c r="BM127" s="28">
        <v>0.13</v>
      </c>
      <c r="BN127" s="28">
        <v>15.2</v>
      </c>
      <c r="BO127" s="28">
        <v>11.7</v>
      </c>
      <c r="BP127" s="28">
        <v>1.4</v>
      </c>
      <c r="BQ127" s="28">
        <v>50</v>
      </c>
    </row>
    <row r="128" spans="1:69" x14ac:dyDescent="0.3">
      <c r="A128" s="25">
        <f t="shared" si="1"/>
        <v>122</v>
      </c>
      <c r="B128" s="26">
        <v>687331</v>
      </c>
      <c r="C128" s="26">
        <v>846239</v>
      </c>
      <c r="D128" s="26">
        <v>371</v>
      </c>
      <c r="E128" s="26">
        <v>1</v>
      </c>
      <c r="F128" s="27" t="s">
        <v>122</v>
      </c>
      <c r="G128" s="28">
        <v>7.0000000000000007E-2</v>
      </c>
      <c r="H128" s="28" t="s">
        <v>273</v>
      </c>
      <c r="I128" s="28">
        <v>2.3E-2</v>
      </c>
      <c r="J128" s="28">
        <v>7.1</v>
      </c>
      <c r="K128" s="28">
        <v>0.5</v>
      </c>
      <c r="L128" s="28">
        <v>2</v>
      </c>
      <c r="M128" s="28">
        <v>1.2999999999999999E-2</v>
      </c>
      <c r="N128" s="28">
        <v>0.04</v>
      </c>
      <c r="O128" s="28">
        <v>4.28</v>
      </c>
      <c r="P128" s="28">
        <v>0.04</v>
      </c>
      <c r="Q128" s="28">
        <v>0.09</v>
      </c>
      <c r="R128" s="28">
        <v>0.04</v>
      </c>
      <c r="S128" s="28">
        <v>18.3</v>
      </c>
      <c r="T128" s="28">
        <v>252</v>
      </c>
      <c r="U128" s="28">
        <v>293</v>
      </c>
      <c r="V128" s="28">
        <v>185</v>
      </c>
      <c r="W128" s="28">
        <v>13.1</v>
      </c>
      <c r="X128" s="28">
        <v>5.6</v>
      </c>
      <c r="Y128" s="28">
        <v>23.3</v>
      </c>
      <c r="Z128" s="28">
        <v>33.4</v>
      </c>
      <c r="AA128" s="28">
        <v>21.7</v>
      </c>
      <c r="AB128" s="28">
        <v>18.600000000000001</v>
      </c>
      <c r="AC128" s="28">
        <v>0.4</v>
      </c>
      <c r="AD128" s="28">
        <v>10.4</v>
      </c>
      <c r="AE128" s="28">
        <v>7.8</v>
      </c>
      <c r="AF128" s="28">
        <v>9.5</v>
      </c>
      <c r="AG128" s="28">
        <v>13.8</v>
      </c>
      <c r="AH128" s="28">
        <v>7.2</v>
      </c>
      <c r="AI128" s="28" t="s">
        <v>274</v>
      </c>
      <c r="AJ128" s="28">
        <v>2.71</v>
      </c>
      <c r="AK128" s="28">
        <v>0.11899999999999999</v>
      </c>
      <c r="AL128" s="28">
        <v>0.11</v>
      </c>
      <c r="AM128" s="28">
        <v>1.1299999999999999</v>
      </c>
      <c r="AN128" s="28">
        <v>0.26</v>
      </c>
      <c r="AO128" s="28">
        <v>0.15</v>
      </c>
      <c r="AP128" s="28">
        <v>0.92</v>
      </c>
      <c r="AQ128" s="28">
        <v>35.4</v>
      </c>
      <c r="AR128" s="28">
        <v>26.4</v>
      </c>
      <c r="AS128" s="28">
        <v>73.5</v>
      </c>
      <c r="AT128" s="28" t="s">
        <v>277</v>
      </c>
      <c r="AU128" s="28">
        <v>6.6</v>
      </c>
      <c r="AV128" s="28">
        <v>23.8</v>
      </c>
      <c r="AW128" s="28">
        <v>4.2</v>
      </c>
      <c r="AX128" s="28">
        <v>0.3</v>
      </c>
      <c r="AY128" s="28">
        <v>0.9</v>
      </c>
      <c r="AZ128" s="28">
        <v>4</v>
      </c>
      <c r="BA128" s="28">
        <v>0.6</v>
      </c>
      <c r="BB128" s="28">
        <v>3.4</v>
      </c>
      <c r="BC128" s="28">
        <v>0.6</v>
      </c>
      <c r="BD128" s="28">
        <v>1.9</v>
      </c>
      <c r="BE128" s="28">
        <v>0.2</v>
      </c>
      <c r="BF128" s="28">
        <v>1.8</v>
      </c>
      <c r="BG128" s="28">
        <v>0.2</v>
      </c>
      <c r="BH128" s="28">
        <v>0.2</v>
      </c>
      <c r="BI128" s="28" t="s">
        <v>275</v>
      </c>
      <c r="BJ128" s="28" t="s">
        <v>274</v>
      </c>
      <c r="BK128" s="28" t="s">
        <v>276</v>
      </c>
      <c r="BL128" s="28">
        <v>9.8000000000000007</v>
      </c>
      <c r="BM128" s="28">
        <v>0.12</v>
      </c>
      <c r="BN128" s="28">
        <v>22.9</v>
      </c>
      <c r="BO128" s="28">
        <v>13.5</v>
      </c>
      <c r="BP128" s="28">
        <v>2.1</v>
      </c>
      <c r="BQ128" s="28">
        <v>40</v>
      </c>
    </row>
    <row r="129" spans="1:69" x14ac:dyDescent="0.3">
      <c r="A129" s="25">
        <f t="shared" si="1"/>
        <v>123</v>
      </c>
      <c r="B129" s="26">
        <v>687333</v>
      </c>
      <c r="C129" s="26">
        <v>846239</v>
      </c>
      <c r="D129" s="26">
        <v>371</v>
      </c>
      <c r="E129" s="26">
        <v>1</v>
      </c>
      <c r="F129" s="27" t="s">
        <v>123</v>
      </c>
      <c r="G129" s="28">
        <v>6.5000000000000002E-2</v>
      </c>
      <c r="H129" s="28" t="s">
        <v>273</v>
      </c>
      <c r="I129" s="28">
        <v>0.02</v>
      </c>
      <c r="J129" s="28">
        <v>7.3</v>
      </c>
      <c r="K129" s="28">
        <v>0.5</v>
      </c>
      <c r="L129" s="28">
        <v>2</v>
      </c>
      <c r="M129" s="28">
        <v>5.0000000000000001E-3</v>
      </c>
      <c r="N129" s="28">
        <v>0.04</v>
      </c>
      <c r="O129" s="28">
        <v>4.55</v>
      </c>
      <c r="P129" s="28">
        <v>0.04</v>
      </c>
      <c r="Q129" s="28">
        <v>0.09</v>
      </c>
      <c r="R129" s="28">
        <v>0.03</v>
      </c>
      <c r="S129" s="28">
        <v>18.8</v>
      </c>
      <c r="T129" s="28">
        <v>265</v>
      </c>
      <c r="U129" s="28">
        <v>309</v>
      </c>
      <c r="V129" s="28">
        <v>185</v>
      </c>
      <c r="W129" s="28">
        <v>13.6</v>
      </c>
      <c r="X129" s="28">
        <v>5.7</v>
      </c>
      <c r="Y129" s="28">
        <v>23.6</v>
      </c>
      <c r="Z129" s="28">
        <v>33.4</v>
      </c>
      <c r="AA129" s="28">
        <v>23.3</v>
      </c>
      <c r="AB129" s="28">
        <v>19.100000000000001</v>
      </c>
      <c r="AC129" s="28">
        <v>0.4</v>
      </c>
      <c r="AD129" s="28">
        <v>11.7</v>
      </c>
      <c r="AE129" s="28">
        <v>7.9</v>
      </c>
      <c r="AF129" s="28">
        <v>9.8000000000000007</v>
      </c>
      <c r="AG129" s="28">
        <v>14.2</v>
      </c>
      <c r="AH129" s="28">
        <v>6.2</v>
      </c>
      <c r="AI129" s="28">
        <v>0.1</v>
      </c>
      <c r="AJ129" s="28">
        <v>2.75</v>
      </c>
      <c r="AK129" s="28">
        <v>0.13100000000000001</v>
      </c>
      <c r="AL129" s="28">
        <v>0.11</v>
      </c>
      <c r="AM129" s="28">
        <v>1.1200000000000001</v>
      </c>
      <c r="AN129" s="28">
        <v>0.28999999999999998</v>
      </c>
      <c r="AO129" s="28">
        <v>0.15</v>
      </c>
      <c r="AP129" s="28">
        <v>0.98</v>
      </c>
      <c r="AQ129" s="28">
        <v>34.799999999999997</v>
      </c>
      <c r="AR129" s="28">
        <v>27.1</v>
      </c>
      <c r="AS129" s="28">
        <v>74.400000000000006</v>
      </c>
      <c r="AT129" s="28" t="s">
        <v>277</v>
      </c>
      <c r="AU129" s="28">
        <v>6.4</v>
      </c>
      <c r="AV129" s="28">
        <v>24.4</v>
      </c>
      <c r="AW129" s="28">
        <v>4.2</v>
      </c>
      <c r="AX129" s="28">
        <v>0.5</v>
      </c>
      <c r="AY129" s="28">
        <v>0.9</v>
      </c>
      <c r="AZ129" s="28">
        <v>4.3</v>
      </c>
      <c r="BA129" s="28">
        <v>0.6</v>
      </c>
      <c r="BB129" s="28">
        <v>3.6</v>
      </c>
      <c r="BC129" s="28">
        <v>0.6</v>
      </c>
      <c r="BD129" s="28">
        <v>1.8</v>
      </c>
      <c r="BE129" s="28">
        <v>0.2</v>
      </c>
      <c r="BF129" s="28">
        <v>1.8</v>
      </c>
      <c r="BG129" s="28">
        <v>0.2</v>
      </c>
      <c r="BH129" s="28">
        <v>0.2</v>
      </c>
      <c r="BI129" s="28" t="s">
        <v>275</v>
      </c>
      <c r="BJ129" s="28" t="s">
        <v>274</v>
      </c>
      <c r="BK129" s="28" t="s">
        <v>276</v>
      </c>
      <c r="BL129" s="28">
        <v>21.1</v>
      </c>
      <c r="BM129" s="28">
        <v>0.13</v>
      </c>
      <c r="BN129" s="28">
        <v>23.2</v>
      </c>
      <c r="BO129" s="28">
        <v>14</v>
      </c>
      <c r="BP129" s="28">
        <v>2.2000000000000002</v>
      </c>
      <c r="BQ129" s="28">
        <v>30</v>
      </c>
    </row>
    <row r="130" spans="1:69" x14ac:dyDescent="0.3">
      <c r="A130" s="25">
        <f t="shared" si="1"/>
        <v>124</v>
      </c>
      <c r="B130" s="26">
        <v>687336</v>
      </c>
      <c r="C130" s="26">
        <v>846239</v>
      </c>
      <c r="D130" s="26">
        <v>371</v>
      </c>
      <c r="E130" s="26">
        <v>1</v>
      </c>
      <c r="F130" s="27" t="s">
        <v>124</v>
      </c>
      <c r="G130" s="28">
        <v>8.2000000000000003E-2</v>
      </c>
      <c r="H130" s="28" t="s">
        <v>273</v>
      </c>
      <c r="I130" s="28">
        <v>1.7999999999999999E-2</v>
      </c>
      <c r="J130" s="28">
        <v>8.1</v>
      </c>
      <c r="K130" s="28">
        <v>0.4</v>
      </c>
      <c r="L130" s="28">
        <v>2</v>
      </c>
      <c r="M130" s="28">
        <v>6.0000000000000001E-3</v>
      </c>
      <c r="N130" s="28">
        <v>0.04</v>
      </c>
      <c r="O130" s="28">
        <v>4.5999999999999996</v>
      </c>
      <c r="P130" s="28">
        <v>0.05</v>
      </c>
      <c r="Q130" s="28">
        <v>0.1</v>
      </c>
      <c r="R130" s="28">
        <v>0.05</v>
      </c>
      <c r="S130" s="28">
        <v>14.5</v>
      </c>
      <c r="T130" s="28">
        <v>175</v>
      </c>
      <c r="U130" s="28">
        <v>144</v>
      </c>
      <c r="V130" s="28">
        <v>202</v>
      </c>
      <c r="W130" s="28">
        <v>9.5299999999999994</v>
      </c>
      <c r="X130" s="28">
        <v>6.1</v>
      </c>
      <c r="Y130" s="28">
        <v>23.9</v>
      </c>
      <c r="Z130" s="28">
        <v>23.5</v>
      </c>
      <c r="AA130" s="28">
        <v>21.1</v>
      </c>
      <c r="AB130" s="28">
        <v>18.3</v>
      </c>
      <c r="AC130" s="28">
        <v>0.3</v>
      </c>
      <c r="AD130" s="28">
        <v>5.4</v>
      </c>
      <c r="AE130" s="28">
        <v>8.9</v>
      </c>
      <c r="AF130" s="28">
        <v>11.9</v>
      </c>
      <c r="AG130" s="28">
        <v>13.3</v>
      </c>
      <c r="AH130" s="28">
        <v>7.4</v>
      </c>
      <c r="AI130" s="28" t="s">
        <v>274</v>
      </c>
      <c r="AJ130" s="28">
        <v>1.9</v>
      </c>
      <c r="AK130" s="28">
        <v>1.4E-2</v>
      </c>
      <c r="AL130" s="28">
        <v>0.08</v>
      </c>
      <c r="AM130" s="28">
        <v>1.25</v>
      </c>
      <c r="AN130" s="28">
        <v>0.19</v>
      </c>
      <c r="AO130" s="28">
        <v>0.17</v>
      </c>
      <c r="AP130" s="28">
        <v>1.05</v>
      </c>
      <c r="AQ130" s="28">
        <v>37.299999999999997</v>
      </c>
      <c r="AR130" s="28">
        <v>28.9</v>
      </c>
      <c r="AS130" s="28">
        <v>85.3</v>
      </c>
      <c r="AT130" s="28">
        <v>0.02</v>
      </c>
      <c r="AU130" s="28">
        <v>7</v>
      </c>
      <c r="AV130" s="28">
        <v>25</v>
      </c>
      <c r="AW130" s="28">
        <v>4.3</v>
      </c>
      <c r="AX130" s="28" t="s">
        <v>274</v>
      </c>
      <c r="AY130" s="28">
        <v>0.9</v>
      </c>
      <c r="AZ130" s="28">
        <v>3.9</v>
      </c>
      <c r="BA130" s="28">
        <v>0.5</v>
      </c>
      <c r="BB130" s="28">
        <v>3.2</v>
      </c>
      <c r="BC130" s="28">
        <v>0.5</v>
      </c>
      <c r="BD130" s="28">
        <v>1.5</v>
      </c>
      <c r="BE130" s="28">
        <v>0.2</v>
      </c>
      <c r="BF130" s="28">
        <v>1.6</v>
      </c>
      <c r="BG130" s="28">
        <v>0.2</v>
      </c>
      <c r="BH130" s="28">
        <v>0.2</v>
      </c>
      <c r="BI130" s="28" t="s">
        <v>275</v>
      </c>
      <c r="BJ130" s="28" t="s">
        <v>274</v>
      </c>
      <c r="BK130" s="28" t="s">
        <v>276</v>
      </c>
      <c r="BL130" s="28">
        <v>11.7</v>
      </c>
      <c r="BM130" s="28">
        <v>0.13</v>
      </c>
      <c r="BN130" s="28">
        <v>19.2</v>
      </c>
      <c r="BO130" s="28">
        <v>12.4</v>
      </c>
      <c r="BP130" s="28">
        <v>1.8</v>
      </c>
      <c r="BQ130" s="28">
        <v>30</v>
      </c>
    </row>
    <row r="131" spans="1:69" x14ac:dyDescent="0.3">
      <c r="A131" s="25">
        <f t="shared" si="1"/>
        <v>125</v>
      </c>
      <c r="B131" s="26">
        <v>687338</v>
      </c>
      <c r="C131" s="26">
        <v>846239</v>
      </c>
      <c r="D131" s="26">
        <v>371</v>
      </c>
      <c r="E131" s="26">
        <v>1</v>
      </c>
      <c r="F131" s="27" t="s">
        <v>125</v>
      </c>
      <c r="G131" s="28">
        <v>7.0000000000000007E-2</v>
      </c>
      <c r="H131" s="28" t="s">
        <v>273</v>
      </c>
      <c r="I131" s="28">
        <v>1.7000000000000001E-2</v>
      </c>
      <c r="J131" s="28">
        <v>8.1999999999999993</v>
      </c>
      <c r="K131" s="28">
        <v>0.4</v>
      </c>
      <c r="L131" s="28">
        <v>2</v>
      </c>
      <c r="M131" s="28">
        <v>6.0000000000000001E-3</v>
      </c>
      <c r="N131" s="28">
        <v>0.04</v>
      </c>
      <c r="O131" s="28">
        <v>4.63</v>
      </c>
      <c r="P131" s="28">
        <v>0.04</v>
      </c>
      <c r="Q131" s="28">
        <v>0.1</v>
      </c>
      <c r="R131" s="28">
        <v>0.04</v>
      </c>
      <c r="S131" s="28">
        <v>15.4</v>
      </c>
      <c r="T131" s="28">
        <v>152</v>
      </c>
      <c r="U131" s="28">
        <v>129</v>
      </c>
      <c r="V131" s="28">
        <v>169</v>
      </c>
      <c r="W131" s="28">
        <v>7.78</v>
      </c>
      <c r="X131" s="28">
        <v>6</v>
      </c>
      <c r="Y131" s="28">
        <v>23.1</v>
      </c>
      <c r="Z131" s="28">
        <v>24</v>
      </c>
      <c r="AA131" s="28">
        <v>17.3</v>
      </c>
      <c r="AB131" s="28">
        <v>18.100000000000001</v>
      </c>
      <c r="AC131" s="28">
        <v>0.2</v>
      </c>
      <c r="AD131" s="28">
        <v>3.4</v>
      </c>
      <c r="AE131" s="28">
        <v>8.5</v>
      </c>
      <c r="AF131" s="28">
        <v>11.7</v>
      </c>
      <c r="AG131" s="28">
        <v>15.8</v>
      </c>
      <c r="AH131" s="28">
        <v>5.3</v>
      </c>
      <c r="AI131" s="28" t="s">
        <v>274</v>
      </c>
      <c r="AJ131" s="28">
        <v>1.44</v>
      </c>
      <c r="AK131" s="28">
        <v>0.01</v>
      </c>
      <c r="AL131" s="28">
        <v>0.08</v>
      </c>
      <c r="AM131" s="28">
        <v>1.27</v>
      </c>
      <c r="AN131" s="28">
        <v>0.12</v>
      </c>
      <c r="AO131" s="28">
        <v>7.0000000000000007E-2</v>
      </c>
      <c r="AP131" s="28">
        <v>1.08</v>
      </c>
      <c r="AQ131" s="28">
        <v>39</v>
      </c>
      <c r="AR131" s="28">
        <v>33.200000000000003</v>
      </c>
      <c r="AS131" s="28">
        <v>96.4</v>
      </c>
      <c r="AT131" s="28" t="s">
        <v>277</v>
      </c>
      <c r="AU131" s="28">
        <v>8.5</v>
      </c>
      <c r="AV131" s="28">
        <v>30.6</v>
      </c>
      <c r="AW131" s="28">
        <v>5.6</v>
      </c>
      <c r="AX131" s="28" t="s">
        <v>274</v>
      </c>
      <c r="AY131" s="28">
        <v>1.1000000000000001</v>
      </c>
      <c r="AZ131" s="28">
        <v>4.8</v>
      </c>
      <c r="BA131" s="28">
        <v>0.7</v>
      </c>
      <c r="BB131" s="28">
        <v>3.9</v>
      </c>
      <c r="BC131" s="28">
        <v>0.6</v>
      </c>
      <c r="BD131" s="28">
        <v>2</v>
      </c>
      <c r="BE131" s="28">
        <v>0.2</v>
      </c>
      <c r="BF131" s="28">
        <v>1.9</v>
      </c>
      <c r="BG131" s="28">
        <v>0.2</v>
      </c>
      <c r="BH131" s="28">
        <v>0.1</v>
      </c>
      <c r="BI131" s="28" t="s">
        <v>275</v>
      </c>
      <c r="BJ131" s="28" t="s">
        <v>274</v>
      </c>
      <c r="BK131" s="28" t="s">
        <v>276</v>
      </c>
      <c r="BL131" s="28">
        <v>5.5</v>
      </c>
      <c r="BM131" s="28">
        <v>0.14000000000000001</v>
      </c>
      <c r="BN131" s="28">
        <v>17.100000000000001</v>
      </c>
      <c r="BO131" s="28">
        <v>12.7</v>
      </c>
      <c r="BP131" s="28">
        <v>1.7</v>
      </c>
      <c r="BQ131" s="28">
        <v>70</v>
      </c>
    </row>
    <row r="132" spans="1:69" x14ac:dyDescent="0.3">
      <c r="A132" s="25">
        <f t="shared" si="1"/>
        <v>126</v>
      </c>
      <c r="B132" s="26">
        <v>687340</v>
      </c>
      <c r="C132" s="26">
        <v>846239</v>
      </c>
      <c r="D132" s="26">
        <v>371</v>
      </c>
      <c r="E132" s="26">
        <v>1</v>
      </c>
      <c r="F132" s="27" t="s">
        <v>126</v>
      </c>
      <c r="G132" s="28">
        <v>7.1999999999999995E-2</v>
      </c>
      <c r="H132" s="28" t="s">
        <v>273</v>
      </c>
      <c r="I132" s="28">
        <v>1.7999999999999999E-2</v>
      </c>
      <c r="J132" s="28">
        <v>8.5</v>
      </c>
      <c r="K132" s="28">
        <v>0.4</v>
      </c>
      <c r="L132" s="28">
        <v>2</v>
      </c>
      <c r="M132" s="28">
        <v>2.3E-2</v>
      </c>
      <c r="N132" s="28">
        <v>0.04</v>
      </c>
      <c r="O132" s="28">
        <v>4.75</v>
      </c>
      <c r="P132" s="28">
        <v>0.05</v>
      </c>
      <c r="Q132" s="28">
        <v>0.09</v>
      </c>
      <c r="R132" s="28">
        <v>0.03</v>
      </c>
      <c r="S132" s="28">
        <v>15.8</v>
      </c>
      <c r="T132" s="28">
        <v>171</v>
      </c>
      <c r="U132" s="28">
        <v>140</v>
      </c>
      <c r="V132" s="28">
        <v>209</v>
      </c>
      <c r="W132" s="28">
        <v>9.43</v>
      </c>
      <c r="X132" s="28">
        <v>6.5</v>
      </c>
      <c r="Y132" s="28">
        <v>23.7</v>
      </c>
      <c r="Z132" s="28">
        <v>25.5</v>
      </c>
      <c r="AA132" s="28">
        <v>17.899999999999999</v>
      </c>
      <c r="AB132" s="28">
        <v>18.8</v>
      </c>
      <c r="AC132" s="28">
        <v>0.3</v>
      </c>
      <c r="AD132" s="28">
        <v>5.2</v>
      </c>
      <c r="AE132" s="28">
        <v>8.5</v>
      </c>
      <c r="AF132" s="28">
        <v>10.4</v>
      </c>
      <c r="AG132" s="28">
        <v>12.3</v>
      </c>
      <c r="AH132" s="28">
        <v>4.8</v>
      </c>
      <c r="AI132" s="28" t="s">
        <v>274</v>
      </c>
      <c r="AJ132" s="28">
        <v>1.71</v>
      </c>
      <c r="AK132" s="28">
        <v>1.6E-2</v>
      </c>
      <c r="AL132" s="28">
        <v>0.09</v>
      </c>
      <c r="AM132" s="28">
        <v>1.1499999999999999</v>
      </c>
      <c r="AN132" s="28">
        <v>0.14000000000000001</v>
      </c>
      <c r="AO132" s="28">
        <v>7.0000000000000007E-2</v>
      </c>
      <c r="AP132" s="28">
        <v>1.1200000000000001</v>
      </c>
      <c r="AQ132" s="28">
        <v>40.5</v>
      </c>
      <c r="AR132" s="28">
        <v>27.9</v>
      </c>
      <c r="AS132" s="28">
        <v>89</v>
      </c>
      <c r="AT132" s="28">
        <v>0.02</v>
      </c>
      <c r="AU132" s="28">
        <v>6.7</v>
      </c>
      <c r="AV132" s="28">
        <v>24.2</v>
      </c>
      <c r="AW132" s="28">
        <v>4</v>
      </c>
      <c r="AX132" s="28" t="s">
        <v>274</v>
      </c>
      <c r="AY132" s="28">
        <v>0.8</v>
      </c>
      <c r="AZ132" s="28">
        <v>3.9</v>
      </c>
      <c r="BA132" s="28">
        <v>0.5</v>
      </c>
      <c r="BB132" s="28">
        <v>2.8</v>
      </c>
      <c r="BC132" s="28">
        <v>0.6</v>
      </c>
      <c r="BD132" s="28">
        <v>1.5</v>
      </c>
      <c r="BE132" s="28">
        <v>0.2</v>
      </c>
      <c r="BF132" s="28">
        <v>1.4</v>
      </c>
      <c r="BG132" s="28">
        <v>0.2</v>
      </c>
      <c r="BH132" s="28">
        <v>0.1</v>
      </c>
      <c r="BI132" s="28" t="s">
        <v>275</v>
      </c>
      <c r="BJ132" s="28">
        <v>0.6</v>
      </c>
      <c r="BK132" s="28" t="s">
        <v>276</v>
      </c>
      <c r="BL132" s="28">
        <v>5.2</v>
      </c>
      <c r="BM132" s="28">
        <v>0.14000000000000001</v>
      </c>
      <c r="BN132" s="28">
        <v>19</v>
      </c>
      <c r="BO132" s="28">
        <v>12.4</v>
      </c>
      <c r="BP132" s="28">
        <v>1.9</v>
      </c>
      <c r="BQ132" s="28">
        <v>60</v>
      </c>
    </row>
    <row r="133" spans="1:69" x14ac:dyDescent="0.3">
      <c r="A133" s="25">
        <f t="shared" si="1"/>
        <v>127</v>
      </c>
      <c r="B133" s="26">
        <v>687342</v>
      </c>
      <c r="C133" s="26">
        <v>846239</v>
      </c>
      <c r="D133" s="26">
        <v>371</v>
      </c>
      <c r="E133" s="26">
        <v>1</v>
      </c>
      <c r="F133" s="27" t="s">
        <v>128</v>
      </c>
      <c r="G133" s="28">
        <v>7.3999999999999996E-2</v>
      </c>
      <c r="H133" s="28" t="s">
        <v>273</v>
      </c>
      <c r="I133" s="28">
        <v>1.7000000000000001E-2</v>
      </c>
      <c r="J133" s="28">
        <v>8.8000000000000007</v>
      </c>
      <c r="K133" s="28">
        <v>0.4</v>
      </c>
      <c r="L133" s="28">
        <v>2</v>
      </c>
      <c r="M133" s="28">
        <v>7.0000000000000001E-3</v>
      </c>
      <c r="N133" s="28">
        <v>0.04</v>
      </c>
      <c r="O133" s="28">
        <v>4.87</v>
      </c>
      <c r="P133" s="28">
        <v>0.05</v>
      </c>
      <c r="Q133" s="28">
        <v>0.11</v>
      </c>
      <c r="R133" s="28">
        <v>0.04</v>
      </c>
      <c r="S133" s="28">
        <v>15.5</v>
      </c>
      <c r="T133" s="28">
        <v>148</v>
      </c>
      <c r="U133" s="28">
        <v>123</v>
      </c>
      <c r="V133" s="28">
        <v>187</v>
      </c>
      <c r="W133" s="28">
        <v>7.65</v>
      </c>
      <c r="X133" s="28">
        <v>6.2</v>
      </c>
      <c r="Y133" s="28">
        <v>23.4</v>
      </c>
      <c r="Z133" s="28">
        <v>25</v>
      </c>
      <c r="AA133" s="28">
        <v>18.3</v>
      </c>
      <c r="AB133" s="28">
        <v>18.7</v>
      </c>
      <c r="AC133" s="28">
        <v>0.2</v>
      </c>
      <c r="AD133" s="28">
        <v>3.4</v>
      </c>
      <c r="AE133" s="28">
        <v>8.6999999999999993</v>
      </c>
      <c r="AF133" s="28">
        <v>11.4</v>
      </c>
      <c r="AG133" s="28">
        <v>12.4</v>
      </c>
      <c r="AH133" s="28">
        <v>5.0999999999999996</v>
      </c>
      <c r="AI133" s="28" t="s">
        <v>274</v>
      </c>
      <c r="AJ133" s="28">
        <v>1.39</v>
      </c>
      <c r="AK133" s="28">
        <v>1.9E-2</v>
      </c>
      <c r="AL133" s="28">
        <v>0.09</v>
      </c>
      <c r="AM133" s="28">
        <v>1.22</v>
      </c>
      <c r="AN133" s="28">
        <v>0.12</v>
      </c>
      <c r="AO133" s="28" t="s">
        <v>278</v>
      </c>
      <c r="AP133" s="28">
        <v>1.1200000000000001</v>
      </c>
      <c r="AQ133" s="28">
        <v>41</v>
      </c>
      <c r="AR133" s="28">
        <v>30</v>
      </c>
      <c r="AS133" s="28">
        <v>96.2</v>
      </c>
      <c r="AT133" s="28">
        <v>0.02</v>
      </c>
      <c r="AU133" s="28">
        <v>7.3</v>
      </c>
      <c r="AV133" s="28">
        <v>25.4</v>
      </c>
      <c r="AW133" s="28">
        <v>5.0999999999999996</v>
      </c>
      <c r="AX133" s="28" t="s">
        <v>274</v>
      </c>
      <c r="AY133" s="28">
        <v>0.9</v>
      </c>
      <c r="AZ133" s="28">
        <v>4</v>
      </c>
      <c r="BA133" s="28">
        <v>0.5</v>
      </c>
      <c r="BB133" s="28">
        <v>2.9</v>
      </c>
      <c r="BC133" s="28">
        <v>0.5</v>
      </c>
      <c r="BD133" s="28">
        <v>1.4</v>
      </c>
      <c r="BE133" s="28">
        <v>0.2</v>
      </c>
      <c r="BF133" s="28">
        <v>1.4</v>
      </c>
      <c r="BG133" s="28">
        <v>0.2</v>
      </c>
      <c r="BH133" s="28">
        <v>0.1</v>
      </c>
      <c r="BI133" s="28" t="s">
        <v>275</v>
      </c>
      <c r="BJ133" s="28" t="s">
        <v>274</v>
      </c>
      <c r="BK133" s="28" t="s">
        <v>276</v>
      </c>
      <c r="BL133" s="28">
        <v>4.0999999999999996</v>
      </c>
      <c r="BM133" s="28">
        <v>0.14000000000000001</v>
      </c>
      <c r="BN133" s="28">
        <v>16.600000000000001</v>
      </c>
      <c r="BO133" s="28">
        <v>12.9</v>
      </c>
      <c r="BP133" s="28">
        <v>1.7</v>
      </c>
      <c r="BQ133" s="28">
        <v>50</v>
      </c>
    </row>
    <row r="134" spans="1:69" ht="15.75" customHeight="1" x14ac:dyDescent="0.3">
      <c r="A134" s="25">
        <f t="shared" si="1"/>
        <v>128</v>
      </c>
      <c r="B134" s="26">
        <v>687343</v>
      </c>
      <c r="C134" s="26">
        <v>846239</v>
      </c>
      <c r="D134" s="26">
        <v>371</v>
      </c>
      <c r="E134" s="26">
        <v>1</v>
      </c>
      <c r="F134" s="27" t="s">
        <v>129</v>
      </c>
      <c r="G134" s="28">
        <v>7.2999999999999995E-2</v>
      </c>
      <c r="H134" s="28" t="s">
        <v>273</v>
      </c>
      <c r="I134" s="28">
        <v>1.9E-2</v>
      </c>
      <c r="J134" s="28">
        <v>9.1999999999999993</v>
      </c>
      <c r="K134" s="28">
        <v>0.4</v>
      </c>
      <c r="L134" s="28">
        <v>2</v>
      </c>
      <c r="M134" s="28">
        <v>8.0000000000000002E-3</v>
      </c>
      <c r="N134" s="28">
        <v>0.04</v>
      </c>
      <c r="O134" s="28">
        <v>5.05</v>
      </c>
      <c r="P134" s="28">
        <v>0.05</v>
      </c>
      <c r="Q134" s="28">
        <v>0.1</v>
      </c>
      <c r="R134" s="28">
        <v>0.05</v>
      </c>
      <c r="S134" s="28">
        <v>15.6</v>
      </c>
      <c r="T134" s="28">
        <v>171</v>
      </c>
      <c r="U134" s="28">
        <v>145</v>
      </c>
      <c r="V134" s="28">
        <v>199</v>
      </c>
      <c r="W134" s="28">
        <v>8.69</v>
      </c>
      <c r="X134" s="28">
        <v>6.3</v>
      </c>
      <c r="Y134" s="28">
        <v>24.9</v>
      </c>
      <c r="Z134" s="28">
        <v>26.2</v>
      </c>
      <c r="AA134" s="28">
        <v>17.899999999999999</v>
      </c>
      <c r="AB134" s="28">
        <v>19.3</v>
      </c>
      <c r="AC134" s="28">
        <v>0.3</v>
      </c>
      <c r="AD134" s="28">
        <v>4.5999999999999996</v>
      </c>
      <c r="AE134" s="28">
        <v>9</v>
      </c>
      <c r="AF134" s="28">
        <v>11.3</v>
      </c>
      <c r="AG134" s="28">
        <v>12.2</v>
      </c>
      <c r="AH134" s="28">
        <v>5.7</v>
      </c>
      <c r="AI134" s="28">
        <v>0.1</v>
      </c>
      <c r="AJ134" s="28">
        <v>1.75</v>
      </c>
      <c r="AK134" s="28">
        <v>1.7999999999999999E-2</v>
      </c>
      <c r="AL134" s="28">
        <v>0.11</v>
      </c>
      <c r="AM134" s="28">
        <v>1.23</v>
      </c>
      <c r="AN134" s="28">
        <v>0.15</v>
      </c>
      <c r="AO134" s="28">
        <v>7.0000000000000007E-2</v>
      </c>
      <c r="AP134" s="28">
        <v>1.17</v>
      </c>
      <c r="AQ134" s="28">
        <v>46.9</v>
      </c>
      <c r="AR134" s="28">
        <v>29.8</v>
      </c>
      <c r="AS134" s="28">
        <v>108</v>
      </c>
      <c r="AT134" s="28">
        <v>0.04</v>
      </c>
      <c r="AU134" s="28">
        <v>7.2</v>
      </c>
      <c r="AV134" s="28">
        <v>25.1</v>
      </c>
      <c r="AW134" s="28">
        <v>4.0999999999999996</v>
      </c>
      <c r="AX134" s="28" t="s">
        <v>274</v>
      </c>
      <c r="AY134" s="28">
        <v>0.8</v>
      </c>
      <c r="AZ134" s="28">
        <v>4</v>
      </c>
      <c r="BA134" s="28">
        <v>0.5</v>
      </c>
      <c r="BB134" s="28">
        <v>3.2</v>
      </c>
      <c r="BC134" s="28">
        <v>0.5</v>
      </c>
      <c r="BD134" s="28">
        <v>1.5</v>
      </c>
      <c r="BE134" s="28">
        <v>0.2</v>
      </c>
      <c r="BF134" s="28">
        <v>1.4</v>
      </c>
      <c r="BG134" s="28">
        <v>0.2</v>
      </c>
      <c r="BH134" s="28">
        <v>0.1</v>
      </c>
      <c r="BI134" s="28" t="s">
        <v>275</v>
      </c>
      <c r="BJ134" s="28" t="s">
        <v>274</v>
      </c>
      <c r="BK134" s="28" t="s">
        <v>276</v>
      </c>
      <c r="BL134" s="28">
        <v>5.9</v>
      </c>
      <c r="BM134" s="28">
        <v>0.15</v>
      </c>
      <c r="BN134" s="28">
        <v>18.399999999999999</v>
      </c>
      <c r="BO134" s="28">
        <v>12.9</v>
      </c>
      <c r="BP134" s="28">
        <v>1.7</v>
      </c>
      <c r="BQ134" s="28">
        <v>40</v>
      </c>
    </row>
    <row r="135" spans="1:69" x14ac:dyDescent="0.3">
      <c r="A135" s="25">
        <f t="shared" si="1"/>
        <v>129</v>
      </c>
      <c r="B135" s="26">
        <v>687345</v>
      </c>
      <c r="C135" s="26">
        <v>846239</v>
      </c>
      <c r="D135" s="26">
        <v>371</v>
      </c>
      <c r="E135" s="26">
        <v>1</v>
      </c>
      <c r="F135" s="27" t="s">
        <v>130</v>
      </c>
      <c r="G135" s="28">
        <v>0.08</v>
      </c>
      <c r="H135" s="28" t="s">
        <v>273</v>
      </c>
      <c r="I135" s="28">
        <v>2.1999999999999999E-2</v>
      </c>
      <c r="J135" s="28">
        <v>6.7</v>
      </c>
      <c r="K135" s="28">
        <v>0.5</v>
      </c>
      <c r="L135" s="28">
        <v>1</v>
      </c>
      <c r="M135" s="28">
        <v>0.01</v>
      </c>
      <c r="N135" s="28">
        <v>0.03</v>
      </c>
      <c r="O135" s="28">
        <v>4.37</v>
      </c>
      <c r="P135" s="28">
        <v>0.05</v>
      </c>
      <c r="Q135" s="28">
        <v>0.1</v>
      </c>
      <c r="R135" s="28">
        <v>0.04</v>
      </c>
      <c r="S135" s="28">
        <v>17.399999999999999</v>
      </c>
      <c r="T135" s="28">
        <v>267</v>
      </c>
      <c r="U135" s="28">
        <v>372</v>
      </c>
      <c r="V135" s="28">
        <v>233</v>
      </c>
      <c r="W135" s="28">
        <v>13</v>
      </c>
      <c r="X135" s="28">
        <v>6</v>
      </c>
      <c r="Y135" s="28">
        <v>22.4</v>
      </c>
      <c r="Z135" s="28">
        <v>32.299999999999997</v>
      </c>
      <c r="AA135" s="28">
        <v>21.7</v>
      </c>
      <c r="AB135" s="28">
        <v>18.8</v>
      </c>
      <c r="AC135" s="28" t="s">
        <v>274</v>
      </c>
      <c r="AD135" s="28">
        <v>11.3</v>
      </c>
      <c r="AE135" s="28">
        <v>7.6</v>
      </c>
      <c r="AF135" s="28">
        <v>9.4</v>
      </c>
      <c r="AG135" s="28">
        <v>11.3</v>
      </c>
      <c r="AH135" s="28">
        <v>7.9</v>
      </c>
      <c r="AI135" s="28">
        <v>0.1</v>
      </c>
      <c r="AJ135" s="28">
        <v>3.71</v>
      </c>
      <c r="AK135" s="28">
        <v>8.2000000000000003E-2</v>
      </c>
      <c r="AL135" s="28">
        <v>0.1</v>
      </c>
      <c r="AM135" s="28">
        <v>1.23</v>
      </c>
      <c r="AN135" s="28">
        <v>0.57999999999999996</v>
      </c>
      <c r="AO135" s="28">
        <v>0.1</v>
      </c>
      <c r="AP135" s="28">
        <v>0.98</v>
      </c>
      <c r="AQ135" s="28">
        <v>38.299999999999997</v>
      </c>
      <c r="AR135" s="28">
        <v>28.2</v>
      </c>
      <c r="AS135" s="28">
        <v>98.5</v>
      </c>
      <c r="AT135" s="28">
        <v>0.02</v>
      </c>
      <c r="AU135" s="28">
        <v>5.7</v>
      </c>
      <c r="AV135" s="28">
        <v>22.1</v>
      </c>
      <c r="AW135" s="28">
        <v>4.5</v>
      </c>
      <c r="AX135" s="28">
        <v>1.2</v>
      </c>
      <c r="AY135" s="28">
        <v>0.7</v>
      </c>
      <c r="AZ135" s="28">
        <v>4</v>
      </c>
      <c r="BA135" s="28">
        <v>0.5</v>
      </c>
      <c r="BB135" s="28">
        <v>2.7</v>
      </c>
      <c r="BC135" s="28">
        <v>0.5</v>
      </c>
      <c r="BD135" s="28">
        <v>1.4</v>
      </c>
      <c r="BE135" s="28">
        <v>0.2</v>
      </c>
      <c r="BF135" s="28">
        <v>1.3</v>
      </c>
      <c r="BG135" s="28">
        <v>0.2</v>
      </c>
      <c r="BH135" s="28">
        <v>0.2</v>
      </c>
      <c r="BI135" s="28" t="s">
        <v>275</v>
      </c>
      <c r="BJ135" s="28" t="s">
        <v>274</v>
      </c>
      <c r="BK135" s="28" t="s">
        <v>276</v>
      </c>
      <c r="BL135" s="28">
        <v>0.6</v>
      </c>
      <c r="BM135" s="28">
        <v>0.12</v>
      </c>
      <c r="BN135" s="28">
        <v>23.5</v>
      </c>
      <c r="BO135" s="28">
        <v>14.3</v>
      </c>
      <c r="BP135" s="28">
        <v>2.2999999999999998</v>
      </c>
      <c r="BQ135" s="28" t="s">
        <v>281</v>
      </c>
    </row>
    <row r="136" spans="1:69" x14ac:dyDescent="0.3">
      <c r="A136" s="25">
        <f t="shared" si="1"/>
        <v>130</v>
      </c>
      <c r="B136" s="26">
        <v>687348</v>
      </c>
      <c r="C136" s="26">
        <v>846239</v>
      </c>
      <c r="D136" s="26">
        <v>371</v>
      </c>
      <c r="E136" s="26">
        <v>1</v>
      </c>
      <c r="F136" s="27" t="s">
        <v>131</v>
      </c>
      <c r="G136" s="28">
        <v>7.8E-2</v>
      </c>
      <c r="H136" s="28" t="s">
        <v>273</v>
      </c>
      <c r="I136" s="28">
        <v>2.3E-2</v>
      </c>
      <c r="J136" s="28">
        <v>6.5</v>
      </c>
      <c r="K136" s="28">
        <v>0.6</v>
      </c>
      <c r="L136" s="28">
        <v>2</v>
      </c>
      <c r="M136" s="28">
        <v>1.0999999999999999E-2</v>
      </c>
      <c r="N136" s="28">
        <v>0.04</v>
      </c>
      <c r="O136" s="28">
        <v>4.72</v>
      </c>
      <c r="P136" s="28">
        <v>0.05</v>
      </c>
      <c r="Q136" s="28">
        <v>0.1</v>
      </c>
      <c r="R136" s="28">
        <v>0.04</v>
      </c>
      <c r="S136" s="28">
        <v>18.100000000000001</v>
      </c>
      <c r="T136" s="28">
        <v>305</v>
      </c>
      <c r="U136" s="28">
        <v>426</v>
      </c>
      <c r="V136" s="28">
        <v>253</v>
      </c>
      <c r="W136" s="28">
        <v>14</v>
      </c>
      <c r="X136" s="28">
        <v>6.3</v>
      </c>
      <c r="Y136" s="28">
        <v>23.4</v>
      </c>
      <c r="Z136" s="28">
        <v>35.5</v>
      </c>
      <c r="AA136" s="28">
        <v>25.3</v>
      </c>
      <c r="AB136" s="28">
        <v>20.100000000000001</v>
      </c>
      <c r="AC136" s="28">
        <v>0.1</v>
      </c>
      <c r="AD136" s="28">
        <v>14.3</v>
      </c>
      <c r="AE136" s="28">
        <v>8</v>
      </c>
      <c r="AF136" s="28">
        <v>10.199999999999999</v>
      </c>
      <c r="AG136" s="28">
        <v>11.4</v>
      </c>
      <c r="AH136" s="28">
        <v>7.3</v>
      </c>
      <c r="AI136" s="28">
        <v>0.1</v>
      </c>
      <c r="AJ136" s="28">
        <v>4.04</v>
      </c>
      <c r="AK136" s="28">
        <v>8.5000000000000006E-2</v>
      </c>
      <c r="AL136" s="28">
        <v>0.12</v>
      </c>
      <c r="AM136" s="28">
        <v>1.24</v>
      </c>
      <c r="AN136" s="28">
        <v>0.56999999999999995</v>
      </c>
      <c r="AO136" s="28">
        <v>0.12</v>
      </c>
      <c r="AP136" s="28">
        <v>0.99</v>
      </c>
      <c r="AQ136" s="28">
        <v>41.5</v>
      </c>
      <c r="AR136" s="28">
        <v>30.3</v>
      </c>
      <c r="AS136" s="28">
        <v>114</v>
      </c>
      <c r="AT136" s="28" t="s">
        <v>277</v>
      </c>
      <c r="AU136" s="28">
        <v>6</v>
      </c>
      <c r="AV136" s="28">
        <v>23</v>
      </c>
      <c r="AW136" s="28">
        <v>3.9</v>
      </c>
      <c r="AX136" s="28">
        <v>1.5</v>
      </c>
      <c r="AY136" s="28">
        <v>0.7</v>
      </c>
      <c r="AZ136" s="28">
        <v>4.2</v>
      </c>
      <c r="BA136" s="28">
        <v>0.5</v>
      </c>
      <c r="BB136" s="28">
        <v>2.9</v>
      </c>
      <c r="BC136" s="28">
        <v>0.5</v>
      </c>
      <c r="BD136" s="28">
        <v>1.4</v>
      </c>
      <c r="BE136" s="28">
        <v>0.2</v>
      </c>
      <c r="BF136" s="28">
        <v>1.4</v>
      </c>
      <c r="BG136" s="28">
        <v>0.2</v>
      </c>
      <c r="BH136" s="28">
        <v>0.2</v>
      </c>
      <c r="BI136" s="28" t="s">
        <v>275</v>
      </c>
      <c r="BJ136" s="28" t="s">
        <v>274</v>
      </c>
      <c r="BK136" s="28" t="s">
        <v>276</v>
      </c>
      <c r="BL136" s="28">
        <v>1.2</v>
      </c>
      <c r="BM136" s="28">
        <v>0.12</v>
      </c>
      <c r="BN136" s="28">
        <v>25.3</v>
      </c>
      <c r="BO136" s="28">
        <v>15.3</v>
      </c>
      <c r="BP136" s="28">
        <v>2.4</v>
      </c>
      <c r="BQ136" s="28">
        <v>50</v>
      </c>
    </row>
    <row r="137" spans="1:69" x14ac:dyDescent="0.3">
      <c r="A137" s="25">
        <f t="shared" ref="A137:A200" si="2">A136+1</f>
        <v>131</v>
      </c>
      <c r="B137" s="26">
        <v>687351</v>
      </c>
      <c r="C137" s="26">
        <v>846239</v>
      </c>
      <c r="D137" s="26">
        <v>371</v>
      </c>
      <c r="E137" s="26">
        <v>1</v>
      </c>
      <c r="F137" s="27" t="s">
        <v>132</v>
      </c>
      <c r="G137" s="28">
        <v>7.9000000000000001E-2</v>
      </c>
      <c r="H137" s="28" t="s">
        <v>273</v>
      </c>
      <c r="I137" s="28">
        <v>2.4E-2</v>
      </c>
      <c r="J137" s="28">
        <v>6.1</v>
      </c>
      <c r="K137" s="28">
        <v>0.6</v>
      </c>
      <c r="L137" s="28">
        <v>1</v>
      </c>
      <c r="M137" s="28">
        <v>1.2E-2</v>
      </c>
      <c r="N137" s="28">
        <v>0.04</v>
      </c>
      <c r="O137" s="28">
        <v>4.7699999999999996</v>
      </c>
      <c r="P137" s="28">
        <v>0.06</v>
      </c>
      <c r="Q137" s="28">
        <v>0.09</v>
      </c>
      <c r="R137" s="28">
        <v>0.05</v>
      </c>
      <c r="S137" s="28">
        <v>20.2</v>
      </c>
      <c r="T137" s="28">
        <v>307</v>
      </c>
      <c r="U137" s="28">
        <v>462</v>
      </c>
      <c r="V137" s="28">
        <v>452</v>
      </c>
      <c r="W137" s="28">
        <v>14.4</v>
      </c>
      <c r="X137" s="28">
        <v>8.6</v>
      </c>
      <c r="Y137" s="28">
        <v>24.3</v>
      </c>
      <c r="Z137" s="28">
        <v>44.2</v>
      </c>
      <c r="AA137" s="28">
        <v>36.6</v>
      </c>
      <c r="AB137" s="28">
        <v>19.3</v>
      </c>
      <c r="AC137" s="28">
        <v>0.1</v>
      </c>
      <c r="AD137" s="28">
        <v>13.1</v>
      </c>
      <c r="AE137" s="28">
        <v>8.3000000000000007</v>
      </c>
      <c r="AF137" s="28">
        <v>10</v>
      </c>
      <c r="AG137" s="28">
        <v>12.6</v>
      </c>
      <c r="AH137" s="28">
        <v>6.7</v>
      </c>
      <c r="AI137" s="28">
        <v>0.2</v>
      </c>
      <c r="AJ137" s="28">
        <v>4.25</v>
      </c>
      <c r="AK137" s="28">
        <v>0.11799999999999999</v>
      </c>
      <c r="AL137" s="28">
        <v>0.12</v>
      </c>
      <c r="AM137" s="28">
        <v>1.17</v>
      </c>
      <c r="AN137" s="28">
        <v>0.56999999999999995</v>
      </c>
      <c r="AO137" s="28">
        <v>0.13</v>
      </c>
      <c r="AP137" s="28">
        <v>0.99</v>
      </c>
      <c r="AQ137" s="28">
        <v>62.5</v>
      </c>
      <c r="AR137" s="28">
        <v>31.7</v>
      </c>
      <c r="AS137" s="28">
        <v>133</v>
      </c>
      <c r="AT137" s="28">
        <v>0.03</v>
      </c>
      <c r="AU137" s="28">
        <v>6.2</v>
      </c>
      <c r="AV137" s="28">
        <v>25</v>
      </c>
      <c r="AW137" s="28">
        <v>4.5</v>
      </c>
      <c r="AX137" s="28">
        <v>1.4</v>
      </c>
      <c r="AY137" s="28">
        <v>0.8</v>
      </c>
      <c r="AZ137" s="28">
        <v>4.5</v>
      </c>
      <c r="BA137" s="28">
        <v>0.6</v>
      </c>
      <c r="BB137" s="28">
        <v>3.3</v>
      </c>
      <c r="BC137" s="28">
        <v>0.6</v>
      </c>
      <c r="BD137" s="28">
        <v>1.6</v>
      </c>
      <c r="BE137" s="28">
        <v>0.2</v>
      </c>
      <c r="BF137" s="28">
        <v>1.6</v>
      </c>
      <c r="BG137" s="28">
        <v>0.2</v>
      </c>
      <c r="BH137" s="28">
        <v>0.2</v>
      </c>
      <c r="BI137" s="28" t="s">
        <v>275</v>
      </c>
      <c r="BJ137" s="28" t="s">
        <v>274</v>
      </c>
      <c r="BK137" s="28" t="s">
        <v>276</v>
      </c>
      <c r="BL137" s="28">
        <v>1.4</v>
      </c>
      <c r="BM137" s="28">
        <v>0.14000000000000001</v>
      </c>
      <c r="BN137" s="28">
        <v>29</v>
      </c>
      <c r="BO137" s="28">
        <v>15.1</v>
      </c>
      <c r="BP137" s="28">
        <v>2.5</v>
      </c>
      <c r="BQ137" s="28">
        <v>40</v>
      </c>
    </row>
    <row r="138" spans="1:69" x14ac:dyDescent="0.3">
      <c r="A138" s="25">
        <f t="shared" si="2"/>
        <v>132</v>
      </c>
      <c r="B138" s="26">
        <v>687352</v>
      </c>
      <c r="C138" s="26">
        <v>846239</v>
      </c>
      <c r="D138" s="26">
        <v>371</v>
      </c>
      <c r="E138" s="26">
        <v>1</v>
      </c>
      <c r="F138" s="27" t="s">
        <v>133</v>
      </c>
      <c r="G138" s="28">
        <v>6.0999999999999999E-2</v>
      </c>
      <c r="H138" s="28" t="s">
        <v>273</v>
      </c>
      <c r="I138" s="28">
        <v>2.9000000000000001E-2</v>
      </c>
      <c r="J138" s="28">
        <v>5.4</v>
      </c>
      <c r="K138" s="28">
        <v>0.6</v>
      </c>
      <c r="L138" s="28">
        <v>1</v>
      </c>
      <c r="M138" s="28">
        <v>8.9999999999999993E-3</v>
      </c>
      <c r="N138" s="28">
        <v>0.03</v>
      </c>
      <c r="O138" s="28">
        <v>4.09</v>
      </c>
      <c r="P138" s="28">
        <v>0.04</v>
      </c>
      <c r="Q138" s="28">
        <v>0.09</v>
      </c>
      <c r="R138" s="28">
        <v>0.05</v>
      </c>
      <c r="S138" s="28">
        <v>20.3</v>
      </c>
      <c r="T138" s="28">
        <v>316</v>
      </c>
      <c r="U138" s="28">
        <v>460</v>
      </c>
      <c r="V138" s="28">
        <v>494</v>
      </c>
      <c r="W138" s="28">
        <v>15.5</v>
      </c>
      <c r="X138" s="28">
        <v>8.6</v>
      </c>
      <c r="Y138" s="28">
        <v>23.1</v>
      </c>
      <c r="Z138" s="28">
        <v>52.1</v>
      </c>
      <c r="AA138" s="28">
        <v>40.5</v>
      </c>
      <c r="AB138" s="28">
        <v>18.8</v>
      </c>
      <c r="AC138" s="28">
        <v>0.1</v>
      </c>
      <c r="AD138" s="28">
        <v>18.600000000000001</v>
      </c>
      <c r="AE138" s="28">
        <v>7.2</v>
      </c>
      <c r="AF138" s="28">
        <v>10.5</v>
      </c>
      <c r="AG138" s="28">
        <v>14.3</v>
      </c>
      <c r="AH138" s="28">
        <v>6.7</v>
      </c>
      <c r="AI138" s="28">
        <v>0.2</v>
      </c>
      <c r="AJ138" s="28">
        <v>4.22</v>
      </c>
      <c r="AK138" s="28">
        <v>0.18</v>
      </c>
      <c r="AL138" s="28">
        <v>0.15</v>
      </c>
      <c r="AM138" s="28">
        <v>1.1499999999999999</v>
      </c>
      <c r="AN138" s="28">
        <v>0.57999999999999996</v>
      </c>
      <c r="AO138" s="28">
        <v>0.14000000000000001</v>
      </c>
      <c r="AP138" s="28">
        <v>0.87</v>
      </c>
      <c r="AQ138" s="28">
        <v>68.400000000000006</v>
      </c>
      <c r="AR138" s="28">
        <v>35.1</v>
      </c>
      <c r="AS138" s="28">
        <v>142</v>
      </c>
      <c r="AT138" s="28">
        <v>0.02</v>
      </c>
      <c r="AU138" s="28">
        <v>7.1</v>
      </c>
      <c r="AV138" s="28">
        <v>28.7</v>
      </c>
      <c r="AW138" s="28">
        <v>4.8</v>
      </c>
      <c r="AX138" s="28">
        <v>1.2</v>
      </c>
      <c r="AY138" s="28">
        <v>0.8</v>
      </c>
      <c r="AZ138" s="28">
        <v>5.0999999999999996</v>
      </c>
      <c r="BA138" s="28">
        <v>0.7</v>
      </c>
      <c r="BB138" s="28">
        <v>3.6</v>
      </c>
      <c r="BC138" s="28">
        <v>0.6</v>
      </c>
      <c r="BD138" s="28">
        <v>1.8</v>
      </c>
      <c r="BE138" s="28">
        <v>0.3</v>
      </c>
      <c r="BF138" s="28">
        <v>1.8</v>
      </c>
      <c r="BG138" s="28">
        <v>0.2</v>
      </c>
      <c r="BH138" s="28">
        <v>0.2</v>
      </c>
      <c r="BI138" s="28" t="s">
        <v>275</v>
      </c>
      <c r="BJ138" s="28" t="s">
        <v>274</v>
      </c>
      <c r="BK138" s="28" t="s">
        <v>276</v>
      </c>
      <c r="BL138" s="28">
        <v>1.7</v>
      </c>
      <c r="BM138" s="28">
        <v>0.13</v>
      </c>
      <c r="BN138" s="28">
        <v>30.9</v>
      </c>
      <c r="BO138" s="28">
        <v>15</v>
      </c>
      <c r="BP138" s="28">
        <v>2.5</v>
      </c>
      <c r="BQ138" s="28">
        <v>30</v>
      </c>
    </row>
    <row r="139" spans="1:69" x14ac:dyDescent="0.3">
      <c r="A139" s="25">
        <f t="shared" si="2"/>
        <v>133</v>
      </c>
      <c r="B139" s="26">
        <v>687353</v>
      </c>
      <c r="C139" s="26">
        <v>846239</v>
      </c>
      <c r="D139" s="26">
        <v>371</v>
      </c>
      <c r="E139" s="26">
        <v>1</v>
      </c>
      <c r="F139" s="27" t="s">
        <v>134</v>
      </c>
      <c r="G139" s="28">
        <v>7.5999999999999998E-2</v>
      </c>
      <c r="H139" s="28" t="s">
        <v>273</v>
      </c>
      <c r="I139" s="28">
        <v>2.4E-2</v>
      </c>
      <c r="J139" s="28">
        <v>6.2</v>
      </c>
      <c r="K139" s="28">
        <v>0.6</v>
      </c>
      <c r="L139" s="28">
        <v>1</v>
      </c>
      <c r="M139" s="28">
        <v>1.2999999999999999E-2</v>
      </c>
      <c r="N139" s="28">
        <v>0.04</v>
      </c>
      <c r="O139" s="28">
        <v>4.68</v>
      </c>
      <c r="P139" s="28">
        <v>0.06</v>
      </c>
      <c r="Q139" s="28">
        <v>0.09</v>
      </c>
      <c r="R139" s="28">
        <v>0.06</v>
      </c>
      <c r="S139" s="28">
        <v>20.7</v>
      </c>
      <c r="T139" s="28">
        <v>309</v>
      </c>
      <c r="U139" s="28">
        <v>367</v>
      </c>
      <c r="V139" s="28">
        <v>384</v>
      </c>
      <c r="W139" s="28">
        <v>15.3</v>
      </c>
      <c r="X139" s="28">
        <v>8.4</v>
      </c>
      <c r="Y139" s="28">
        <v>22.8</v>
      </c>
      <c r="Z139" s="28">
        <v>50.1</v>
      </c>
      <c r="AA139" s="28">
        <v>31.5</v>
      </c>
      <c r="AB139" s="28">
        <v>20.100000000000001</v>
      </c>
      <c r="AC139" s="28">
        <v>0.1</v>
      </c>
      <c r="AD139" s="28">
        <v>12.9</v>
      </c>
      <c r="AE139" s="28">
        <v>8</v>
      </c>
      <c r="AF139" s="28">
        <v>11.3</v>
      </c>
      <c r="AG139" s="28">
        <v>17.100000000000001</v>
      </c>
      <c r="AH139" s="28">
        <v>5.9</v>
      </c>
      <c r="AI139" s="28">
        <v>0.2</v>
      </c>
      <c r="AJ139" s="28">
        <v>4.47</v>
      </c>
      <c r="AK139" s="28">
        <v>6.7000000000000004E-2</v>
      </c>
      <c r="AL139" s="28">
        <v>0.15</v>
      </c>
      <c r="AM139" s="28">
        <v>1.2</v>
      </c>
      <c r="AN139" s="28">
        <v>0.54</v>
      </c>
      <c r="AO139" s="28">
        <v>0.11</v>
      </c>
      <c r="AP139" s="28">
        <v>0.87</v>
      </c>
      <c r="AQ139" s="28">
        <v>49.8</v>
      </c>
      <c r="AR139" s="28">
        <v>39.799999999999997</v>
      </c>
      <c r="AS139" s="28">
        <v>106</v>
      </c>
      <c r="AT139" s="28">
        <v>0.01</v>
      </c>
      <c r="AU139" s="28">
        <v>8.3000000000000007</v>
      </c>
      <c r="AV139" s="28">
        <v>33.6</v>
      </c>
      <c r="AW139" s="28">
        <v>6.1</v>
      </c>
      <c r="AX139" s="28">
        <v>1</v>
      </c>
      <c r="AY139" s="28">
        <v>1</v>
      </c>
      <c r="AZ139" s="28">
        <v>5.7</v>
      </c>
      <c r="BA139" s="28">
        <v>0.7</v>
      </c>
      <c r="BB139" s="28">
        <v>4.0999999999999996</v>
      </c>
      <c r="BC139" s="28">
        <v>0.7</v>
      </c>
      <c r="BD139" s="28">
        <v>2</v>
      </c>
      <c r="BE139" s="28">
        <v>0.3</v>
      </c>
      <c r="BF139" s="28">
        <v>2</v>
      </c>
      <c r="BG139" s="28">
        <v>0.2</v>
      </c>
      <c r="BH139" s="28">
        <v>0.2</v>
      </c>
      <c r="BI139" s="28" t="s">
        <v>275</v>
      </c>
      <c r="BJ139" s="28" t="s">
        <v>274</v>
      </c>
      <c r="BK139" s="28" t="s">
        <v>276</v>
      </c>
      <c r="BL139" s="28" t="s">
        <v>279</v>
      </c>
      <c r="BM139" s="28">
        <v>0.13</v>
      </c>
      <c r="BN139" s="28">
        <v>27</v>
      </c>
      <c r="BO139" s="28">
        <v>14.6</v>
      </c>
      <c r="BP139" s="28">
        <v>3.2</v>
      </c>
      <c r="BQ139" s="28" t="s">
        <v>281</v>
      </c>
    </row>
    <row r="140" spans="1:69" x14ac:dyDescent="0.3">
      <c r="A140" s="25">
        <f t="shared" si="2"/>
        <v>134</v>
      </c>
      <c r="B140" s="26">
        <v>687355</v>
      </c>
      <c r="C140" s="26">
        <v>846239</v>
      </c>
      <c r="D140" s="26">
        <v>371</v>
      </c>
      <c r="E140" s="26">
        <v>1</v>
      </c>
      <c r="F140" s="27" t="s">
        <v>138</v>
      </c>
      <c r="G140" s="28">
        <v>7.5999999999999998E-2</v>
      </c>
      <c r="H140" s="28" t="s">
        <v>273</v>
      </c>
      <c r="I140" s="28">
        <v>2.3E-2</v>
      </c>
      <c r="J140" s="28">
        <v>5.8</v>
      </c>
      <c r="K140" s="28">
        <v>0.6</v>
      </c>
      <c r="L140" s="28">
        <v>2</v>
      </c>
      <c r="M140" s="28">
        <v>1.2E-2</v>
      </c>
      <c r="N140" s="28">
        <v>0.04</v>
      </c>
      <c r="O140" s="28">
        <v>4.7</v>
      </c>
      <c r="P140" s="28">
        <v>0.06</v>
      </c>
      <c r="Q140" s="28">
        <v>0.09</v>
      </c>
      <c r="R140" s="28">
        <v>0.06</v>
      </c>
      <c r="S140" s="28">
        <v>20.2</v>
      </c>
      <c r="T140" s="28">
        <v>301</v>
      </c>
      <c r="U140" s="28">
        <v>394</v>
      </c>
      <c r="V140" s="28">
        <v>363</v>
      </c>
      <c r="W140" s="28">
        <v>15.4</v>
      </c>
      <c r="X140" s="28">
        <v>7.9</v>
      </c>
      <c r="Y140" s="28">
        <v>22</v>
      </c>
      <c r="Z140" s="28">
        <v>50.1</v>
      </c>
      <c r="AA140" s="28">
        <v>35.4</v>
      </c>
      <c r="AB140" s="28">
        <v>19.899999999999999</v>
      </c>
      <c r="AC140" s="28">
        <v>0.2</v>
      </c>
      <c r="AD140" s="28">
        <v>13.6</v>
      </c>
      <c r="AE140" s="28">
        <v>7.5</v>
      </c>
      <c r="AF140" s="28">
        <v>12</v>
      </c>
      <c r="AG140" s="28">
        <v>15.1</v>
      </c>
      <c r="AH140" s="28">
        <v>6.6</v>
      </c>
      <c r="AI140" s="28">
        <v>0.1</v>
      </c>
      <c r="AJ140" s="28">
        <v>4.46</v>
      </c>
      <c r="AK140" s="28">
        <v>7.1999999999999995E-2</v>
      </c>
      <c r="AL140" s="28">
        <v>0.11</v>
      </c>
      <c r="AM140" s="28">
        <v>1.17</v>
      </c>
      <c r="AN140" s="28">
        <v>0.56000000000000005</v>
      </c>
      <c r="AO140" s="28">
        <v>0.11</v>
      </c>
      <c r="AP140" s="28">
        <v>0.89</v>
      </c>
      <c r="AQ140" s="28">
        <v>44</v>
      </c>
      <c r="AR140" s="28">
        <v>37.1</v>
      </c>
      <c r="AS140" s="28">
        <v>98.1</v>
      </c>
      <c r="AT140" s="28">
        <v>0.01</v>
      </c>
      <c r="AU140" s="28">
        <v>7.7</v>
      </c>
      <c r="AV140" s="28">
        <v>30.2</v>
      </c>
      <c r="AW140" s="28">
        <v>6.7</v>
      </c>
      <c r="AX140" s="28">
        <v>1.1000000000000001</v>
      </c>
      <c r="AY140" s="28">
        <v>0.9</v>
      </c>
      <c r="AZ140" s="28">
        <v>5.4</v>
      </c>
      <c r="BA140" s="28">
        <v>0.7</v>
      </c>
      <c r="BB140" s="28">
        <v>3.6</v>
      </c>
      <c r="BC140" s="28">
        <v>0.6</v>
      </c>
      <c r="BD140" s="28">
        <v>2</v>
      </c>
      <c r="BE140" s="28">
        <v>0.3</v>
      </c>
      <c r="BF140" s="28">
        <v>1.8</v>
      </c>
      <c r="BG140" s="28">
        <v>0.2</v>
      </c>
      <c r="BH140" s="28">
        <v>0.2</v>
      </c>
      <c r="BI140" s="28" t="s">
        <v>275</v>
      </c>
      <c r="BJ140" s="28" t="s">
        <v>274</v>
      </c>
      <c r="BK140" s="28" t="s">
        <v>276</v>
      </c>
      <c r="BL140" s="28" t="s">
        <v>279</v>
      </c>
      <c r="BM140" s="28">
        <v>0.13</v>
      </c>
      <c r="BN140" s="28">
        <v>24.8</v>
      </c>
      <c r="BO140" s="28">
        <v>14.3</v>
      </c>
      <c r="BP140" s="28">
        <v>3.1</v>
      </c>
      <c r="BQ140" s="28" t="s">
        <v>281</v>
      </c>
    </row>
    <row r="141" spans="1:69" x14ac:dyDescent="0.3">
      <c r="A141" s="25">
        <f t="shared" si="2"/>
        <v>135</v>
      </c>
      <c r="B141" s="26">
        <v>687356</v>
      </c>
      <c r="C141" s="26">
        <v>846239</v>
      </c>
      <c r="D141" s="26">
        <v>371</v>
      </c>
      <c r="E141" s="26">
        <v>1</v>
      </c>
      <c r="F141" s="27" t="s">
        <v>135</v>
      </c>
      <c r="G141" s="28">
        <v>7.6999999999999999E-2</v>
      </c>
      <c r="H141" s="28" t="s">
        <v>273</v>
      </c>
      <c r="I141" s="28">
        <v>2.3E-2</v>
      </c>
      <c r="J141" s="28">
        <v>5.9</v>
      </c>
      <c r="K141" s="28">
        <v>0.5</v>
      </c>
      <c r="L141" s="28">
        <v>2</v>
      </c>
      <c r="M141" s="28">
        <v>0.01</v>
      </c>
      <c r="N141" s="28">
        <v>0.04</v>
      </c>
      <c r="O141" s="28">
        <v>4.7</v>
      </c>
      <c r="P141" s="28">
        <v>0.05</v>
      </c>
      <c r="Q141" s="28">
        <v>0.09</v>
      </c>
      <c r="R141" s="28">
        <v>0.06</v>
      </c>
      <c r="S141" s="28">
        <v>18.7</v>
      </c>
      <c r="T141" s="28">
        <v>263</v>
      </c>
      <c r="U141" s="28">
        <v>384</v>
      </c>
      <c r="V141" s="28">
        <v>316</v>
      </c>
      <c r="W141" s="28">
        <v>13.1</v>
      </c>
      <c r="X141" s="28">
        <v>6.7</v>
      </c>
      <c r="Y141" s="28">
        <v>21.9</v>
      </c>
      <c r="Z141" s="28">
        <v>39.9</v>
      </c>
      <c r="AA141" s="28">
        <v>31.4</v>
      </c>
      <c r="AB141" s="28">
        <v>19.7</v>
      </c>
      <c r="AC141" s="28">
        <v>0.1</v>
      </c>
      <c r="AD141" s="28">
        <v>11.5</v>
      </c>
      <c r="AE141" s="28">
        <v>8.3000000000000007</v>
      </c>
      <c r="AF141" s="28">
        <v>11</v>
      </c>
      <c r="AG141" s="28">
        <v>12.9</v>
      </c>
      <c r="AH141" s="28">
        <v>7.1</v>
      </c>
      <c r="AI141" s="28">
        <v>0.1</v>
      </c>
      <c r="AJ141" s="28">
        <v>3.78</v>
      </c>
      <c r="AK141" s="28">
        <v>8.8999999999999996E-2</v>
      </c>
      <c r="AL141" s="28">
        <v>0.13</v>
      </c>
      <c r="AM141" s="28">
        <v>1.25</v>
      </c>
      <c r="AN141" s="28">
        <v>0.45</v>
      </c>
      <c r="AO141" s="28">
        <v>0.1</v>
      </c>
      <c r="AP141" s="28">
        <v>0.89</v>
      </c>
      <c r="AQ141" s="28">
        <v>45.4</v>
      </c>
      <c r="AR141" s="28">
        <v>36</v>
      </c>
      <c r="AS141" s="28">
        <v>95.7</v>
      </c>
      <c r="AT141" s="28" t="s">
        <v>277</v>
      </c>
      <c r="AU141" s="28">
        <v>6.9</v>
      </c>
      <c r="AV141" s="28">
        <v>27.8</v>
      </c>
      <c r="AW141" s="28">
        <v>4.2</v>
      </c>
      <c r="AX141" s="28">
        <v>1.1000000000000001</v>
      </c>
      <c r="AY141" s="28">
        <v>0.8</v>
      </c>
      <c r="AZ141" s="28">
        <v>4.5</v>
      </c>
      <c r="BA141" s="28">
        <v>0.6</v>
      </c>
      <c r="BB141" s="28">
        <v>3.1</v>
      </c>
      <c r="BC141" s="28">
        <v>0.5</v>
      </c>
      <c r="BD141" s="28">
        <v>1.5</v>
      </c>
      <c r="BE141" s="28">
        <v>0.2</v>
      </c>
      <c r="BF141" s="28">
        <v>1.5</v>
      </c>
      <c r="BG141" s="28">
        <v>0.2</v>
      </c>
      <c r="BH141" s="28">
        <v>0.2</v>
      </c>
      <c r="BI141" s="28" t="s">
        <v>275</v>
      </c>
      <c r="BJ141" s="28" t="s">
        <v>274</v>
      </c>
      <c r="BK141" s="28" t="s">
        <v>276</v>
      </c>
      <c r="BL141" s="28" t="s">
        <v>279</v>
      </c>
      <c r="BM141" s="28">
        <v>0.12</v>
      </c>
      <c r="BN141" s="28">
        <v>21.1</v>
      </c>
      <c r="BO141" s="28">
        <v>15.4</v>
      </c>
      <c r="BP141" s="28">
        <v>2.5</v>
      </c>
      <c r="BQ141" s="28">
        <v>70</v>
      </c>
    </row>
    <row r="142" spans="1:69" x14ac:dyDescent="0.3">
      <c r="A142" s="25">
        <f t="shared" si="2"/>
        <v>136</v>
      </c>
      <c r="B142" s="26">
        <v>687357</v>
      </c>
      <c r="C142" s="26">
        <v>846237</v>
      </c>
      <c r="D142" s="26">
        <v>371</v>
      </c>
      <c r="E142" s="26">
        <v>1</v>
      </c>
      <c r="F142" s="27" t="s">
        <v>136</v>
      </c>
      <c r="G142" s="28">
        <v>7.1999999999999995E-2</v>
      </c>
      <c r="H142" s="28" t="s">
        <v>273</v>
      </c>
      <c r="I142" s="28">
        <v>2.5999999999999999E-2</v>
      </c>
      <c r="J142" s="28">
        <v>3.6</v>
      </c>
      <c r="K142" s="28">
        <v>0.6</v>
      </c>
      <c r="L142" s="28">
        <v>2</v>
      </c>
      <c r="M142" s="28">
        <v>1.2999999999999999E-2</v>
      </c>
      <c r="N142" s="28">
        <v>0.02</v>
      </c>
      <c r="O142" s="28">
        <v>4.03</v>
      </c>
      <c r="P142" s="28">
        <v>0.05</v>
      </c>
      <c r="Q142" s="28">
        <v>0.08</v>
      </c>
      <c r="R142" s="28">
        <v>0.03</v>
      </c>
      <c r="S142" s="28">
        <v>21</v>
      </c>
      <c r="T142" s="28">
        <v>342</v>
      </c>
      <c r="U142" s="28">
        <v>552</v>
      </c>
      <c r="V142" s="28">
        <v>249</v>
      </c>
      <c r="W142" s="28">
        <v>16.3</v>
      </c>
      <c r="X142" s="28">
        <v>5.5</v>
      </c>
      <c r="Y142" s="28">
        <v>20.3</v>
      </c>
      <c r="Z142" s="28">
        <v>45.7</v>
      </c>
      <c r="AA142" s="28">
        <v>33.700000000000003</v>
      </c>
      <c r="AB142" s="28">
        <v>17.8</v>
      </c>
      <c r="AC142" s="28">
        <v>0.2</v>
      </c>
      <c r="AD142" s="28">
        <v>19.899999999999999</v>
      </c>
      <c r="AE142" s="28">
        <v>6</v>
      </c>
      <c r="AF142" s="28">
        <v>8.6999999999999993</v>
      </c>
      <c r="AG142" s="28">
        <v>10.4</v>
      </c>
      <c r="AH142" s="28">
        <v>7</v>
      </c>
      <c r="AI142" s="28">
        <v>0.1</v>
      </c>
      <c r="AJ142" s="28">
        <v>5</v>
      </c>
      <c r="AK142" s="28">
        <v>0.151</v>
      </c>
      <c r="AL142" s="28">
        <v>0.13</v>
      </c>
      <c r="AM142" s="28">
        <v>0.9</v>
      </c>
      <c r="AN142" s="28">
        <v>0.73</v>
      </c>
      <c r="AO142" s="28">
        <v>0.18</v>
      </c>
      <c r="AP142" s="28">
        <v>0.69</v>
      </c>
      <c r="AQ142" s="28">
        <v>38.5</v>
      </c>
      <c r="AR142" s="28">
        <v>26.3</v>
      </c>
      <c r="AS142" s="28">
        <v>68.099999999999994</v>
      </c>
      <c r="AT142" s="28" t="s">
        <v>277</v>
      </c>
      <c r="AU142" s="28">
        <v>5.2</v>
      </c>
      <c r="AV142" s="28">
        <v>19.899999999999999</v>
      </c>
      <c r="AW142" s="28">
        <v>4</v>
      </c>
      <c r="AX142" s="28">
        <v>1.5</v>
      </c>
      <c r="AY142" s="28">
        <v>0.6</v>
      </c>
      <c r="AZ142" s="28">
        <v>3.5</v>
      </c>
      <c r="BA142" s="28">
        <v>0.5</v>
      </c>
      <c r="BB142" s="28">
        <v>2.8</v>
      </c>
      <c r="BC142" s="28">
        <v>0.5</v>
      </c>
      <c r="BD142" s="28">
        <v>1.5</v>
      </c>
      <c r="BE142" s="28">
        <v>0.2</v>
      </c>
      <c r="BF142" s="28">
        <v>1.5</v>
      </c>
      <c r="BG142" s="28">
        <v>0.2</v>
      </c>
      <c r="BH142" s="28">
        <v>0.1</v>
      </c>
      <c r="BI142" s="28" t="s">
        <v>275</v>
      </c>
      <c r="BJ142" s="28" t="s">
        <v>274</v>
      </c>
      <c r="BK142" s="28" t="s">
        <v>276</v>
      </c>
      <c r="BL142" s="28" t="s">
        <v>279</v>
      </c>
      <c r="BM142" s="28">
        <v>0.08</v>
      </c>
      <c r="BN142" s="28">
        <v>24.6</v>
      </c>
      <c r="BO142" s="28">
        <v>14.4</v>
      </c>
      <c r="BP142" s="28">
        <v>3.2</v>
      </c>
      <c r="BQ142" s="28">
        <v>50</v>
      </c>
    </row>
    <row r="143" spans="1:69" x14ac:dyDescent="0.3">
      <c r="A143" s="25">
        <f t="shared" si="2"/>
        <v>137</v>
      </c>
      <c r="B143" s="26">
        <v>687358</v>
      </c>
      <c r="C143" s="26">
        <v>846237</v>
      </c>
      <c r="D143" s="26">
        <v>371</v>
      </c>
      <c r="E143" s="26">
        <v>1</v>
      </c>
      <c r="F143" s="27" t="s">
        <v>137</v>
      </c>
      <c r="G143" s="28">
        <v>0.105</v>
      </c>
      <c r="H143" s="28">
        <v>3</v>
      </c>
      <c r="I143" s="28">
        <v>4.2000000000000003E-2</v>
      </c>
      <c r="J143" s="28">
        <v>12.3</v>
      </c>
      <c r="K143" s="28">
        <v>0.3</v>
      </c>
      <c r="L143" s="28">
        <v>24</v>
      </c>
      <c r="M143" s="28">
        <v>0.28899999999999998</v>
      </c>
      <c r="N143" s="28">
        <v>3.05</v>
      </c>
      <c r="O143" s="28">
        <v>3.07</v>
      </c>
      <c r="P143" s="28">
        <v>0.42</v>
      </c>
      <c r="Q143" s="28">
        <v>5.14</v>
      </c>
      <c r="R143" s="28">
        <v>2.23</v>
      </c>
      <c r="S143" s="28">
        <v>11.1</v>
      </c>
      <c r="T143" s="28">
        <v>104</v>
      </c>
      <c r="U143" s="28">
        <v>236</v>
      </c>
      <c r="V143" s="28">
        <v>962</v>
      </c>
      <c r="W143" s="28">
        <v>8.11</v>
      </c>
      <c r="X143" s="28">
        <v>54</v>
      </c>
      <c r="Y143" s="28">
        <v>1380</v>
      </c>
      <c r="Z143" s="28" t="s">
        <v>280</v>
      </c>
      <c r="AA143" s="28">
        <v>4360</v>
      </c>
      <c r="AB143" s="28">
        <v>9.01</v>
      </c>
      <c r="AC143" s="28">
        <v>0.2</v>
      </c>
      <c r="AD143" s="28">
        <v>316</v>
      </c>
      <c r="AE143" s="28">
        <v>18.399999999999999</v>
      </c>
      <c r="AF143" s="28">
        <v>96.9</v>
      </c>
      <c r="AG143" s="28">
        <v>8.2899999999999991</v>
      </c>
      <c r="AH143" s="28">
        <v>5.7</v>
      </c>
      <c r="AI143" s="28" t="s">
        <v>274</v>
      </c>
      <c r="AJ143" s="28">
        <v>213</v>
      </c>
      <c r="AK143" s="28">
        <v>41.6</v>
      </c>
      <c r="AL143" s="28">
        <v>1.1000000000000001</v>
      </c>
      <c r="AM143" s="28">
        <v>4.97</v>
      </c>
      <c r="AN143" s="28">
        <v>41.4</v>
      </c>
      <c r="AO143" s="28">
        <v>1.59</v>
      </c>
      <c r="AP143" s="28">
        <v>2.27</v>
      </c>
      <c r="AQ143" s="28">
        <v>4.3</v>
      </c>
      <c r="AR143" s="28">
        <v>10.7</v>
      </c>
      <c r="AS143" s="28">
        <v>21.6</v>
      </c>
      <c r="AT143" s="28">
        <v>28.2</v>
      </c>
      <c r="AU143" s="28">
        <v>2.2999999999999998</v>
      </c>
      <c r="AV143" s="28">
        <v>9.77</v>
      </c>
      <c r="AW143" s="28">
        <v>2.1</v>
      </c>
      <c r="AX143" s="28">
        <v>17.7</v>
      </c>
      <c r="AY143" s="28">
        <v>0.4</v>
      </c>
      <c r="AZ143" s="28">
        <v>1.9</v>
      </c>
      <c r="BA143" s="28">
        <v>0.3</v>
      </c>
      <c r="BB143" s="28">
        <v>1.6</v>
      </c>
      <c r="BC143" s="28">
        <v>0.3</v>
      </c>
      <c r="BD143" s="28">
        <v>0.9</v>
      </c>
      <c r="BE143" s="28">
        <v>0.1</v>
      </c>
      <c r="BF143" s="28">
        <v>0.9</v>
      </c>
      <c r="BG143" s="28">
        <v>0.1</v>
      </c>
      <c r="BH143" s="28">
        <v>0.1</v>
      </c>
      <c r="BI143" s="28" t="s">
        <v>275</v>
      </c>
      <c r="BJ143" s="28">
        <v>3.5</v>
      </c>
      <c r="BK143" s="28">
        <v>0.109</v>
      </c>
      <c r="BL143" s="28" t="s">
        <v>280</v>
      </c>
      <c r="BM143" s="28">
        <v>1.65</v>
      </c>
      <c r="BN143" s="28">
        <v>2650</v>
      </c>
      <c r="BO143" s="28">
        <v>2</v>
      </c>
      <c r="BP143" s="28">
        <v>1.1000000000000001</v>
      </c>
      <c r="BQ143" s="28">
        <v>2250</v>
      </c>
    </row>
    <row r="144" spans="1:69" x14ac:dyDescent="0.3">
      <c r="A144" s="25">
        <f t="shared" si="2"/>
        <v>138</v>
      </c>
      <c r="B144" s="26">
        <v>687359</v>
      </c>
      <c r="C144" s="26">
        <v>846237</v>
      </c>
      <c r="D144" s="26">
        <v>371</v>
      </c>
      <c r="E144" s="26">
        <v>1</v>
      </c>
      <c r="F144" s="27" t="s">
        <v>139</v>
      </c>
      <c r="G144" s="28">
        <v>7.4999999999999997E-2</v>
      </c>
      <c r="H144" s="28" t="s">
        <v>273</v>
      </c>
      <c r="I144" s="28">
        <v>3.2000000000000001E-2</v>
      </c>
      <c r="J144" s="28">
        <v>3.3</v>
      </c>
      <c r="K144" s="28">
        <v>0.6</v>
      </c>
      <c r="L144" s="28">
        <v>2</v>
      </c>
      <c r="M144" s="28">
        <v>1.0999999999999999E-2</v>
      </c>
      <c r="N144" s="28">
        <v>0.03</v>
      </c>
      <c r="O144" s="28">
        <v>3.95</v>
      </c>
      <c r="P144" s="28">
        <v>0.05</v>
      </c>
      <c r="Q144" s="28">
        <v>0.1</v>
      </c>
      <c r="R144" s="28">
        <v>0.03</v>
      </c>
      <c r="S144" s="28">
        <v>26.4</v>
      </c>
      <c r="T144" s="28">
        <v>438</v>
      </c>
      <c r="U144" s="28">
        <v>695</v>
      </c>
      <c r="V144" s="28">
        <v>238</v>
      </c>
      <c r="W144" s="28">
        <v>19.100000000000001</v>
      </c>
      <c r="X144" s="28">
        <v>5.8</v>
      </c>
      <c r="Y144" s="28">
        <v>27.2</v>
      </c>
      <c r="Z144" s="28">
        <v>114</v>
      </c>
      <c r="AA144" s="28">
        <v>57.5</v>
      </c>
      <c r="AB144" s="28">
        <v>18.3</v>
      </c>
      <c r="AC144" s="28">
        <v>0.2</v>
      </c>
      <c r="AD144" s="28">
        <v>25.2</v>
      </c>
      <c r="AE144" s="28">
        <v>5.3</v>
      </c>
      <c r="AF144" s="28">
        <v>7.2</v>
      </c>
      <c r="AG144" s="28">
        <v>10.9</v>
      </c>
      <c r="AH144" s="28">
        <v>8.1</v>
      </c>
      <c r="AI144" s="28">
        <v>0.2</v>
      </c>
      <c r="AJ144" s="28">
        <v>6.53</v>
      </c>
      <c r="AK144" s="28">
        <v>0.32900000000000001</v>
      </c>
      <c r="AL144" s="28">
        <v>0.16</v>
      </c>
      <c r="AM144" s="28">
        <v>0.84</v>
      </c>
      <c r="AN144" s="28">
        <v>1.07</v>
      </c>
      <c r="AO144" s="28">
        <v>0.27</v>
      </c>
      <c r="AP144" s="28">
        <v>0.53</v>
      </c>
      <c r="AQ144" s="28">
        <v>35.200000000000003</v>
      </c>
      <c r="AR144" s="28">
        <v>23.9</v>
      </c>
      <c r="AS144" s="28">
        <v>55</v>
      </c>
      <c r="AT144" s="28">
        <v>0.1</v>
      </c>
      <c r="AU144" s="28">
        <v>4.8</v>
      </c>
      <c r="AV144" s="28">
        <v>19</v>
      </c>
      <c r="AW144" s="28">
        <v>4.2</v>
      </c>
      <c r="AX144" s="28">
        <v>1.8</v>
      </c>
      <c r="AY144" s="28">
        <v>0.6</v>
      </c>
      <c r="AZ144" s="28">
        <v>3.5</v>
      </c>
      <c r="BA144" s="28">
        <v>0.5</v>
      </c>
      <c r="BB144" s="28">
        <v>3</v>
      </c>
      <c r="BC144" s="28">
        <v>0.5</v>
      </c>
      <c r="BD144" s="28">
        <v>1.6</v>
      </c>
      <c r="BE144" s="28">
        <v>0.3</v>
      </c>
      <c r="BF144" s="28">
        <v>1.8</v>
      </c>
      <c r="BG144" s="28">
        <v>0.2</v>
      </c>
      <c r="BH144" s="28">
        <v>0.2</v>
      </c>
      <c r="BI144" s="28" t="s">
        <v>275</v>
      </c>
      <c r="BJ144" s="28" t="s">
        <v>274</v>
      </c>
      <c r="BK144" s="28" t="s">
        <v>276</v>
      </c>
      <c r="BL144" s="28">
        <v>124</v>
      </c>
      <c r="BM144" s="28">
        <v>0.08</v>
      </c>
      <c r="BN144" s="28">
        <v>37</v>
      </c>
      <c r="BO144" s="28">
        <v>15.6</v>
      </c>
      <c r="BP144" s="28">
        <v>3.4</v>
      </c>
      <c r="BQ144" s="28">
        <v>40</v>
      </c>
    </row>
    <row r="145" spans="1:69" x14ac:dyDescent="0.3">
      <c r="A145" s="25">
        <f t="shared" si="2"/>
        <v>139</v>
      </c>
      <c r="B145" s="26">
        <v>687360</v>
      </c>
      <c r="C145" s="26">
        <v>846237</v>
      </c>
      <c r="D145" s="26">
        <v>371</v>
      </c>
      <c r="E145" s="26">
        <v>1</v>
      </c>
      <c r="F145" s="27" t="s">
        <v>140</v>
      </c>
      <c r="G145" s="28">
        <v>7.2999999999999995E-2</v>
      </c>
      <c r="H145" s="28" t="s">
        <v>273</v>
      </c>
      <c r="I145" s="28">
        <v>3.4000000000000002E-2</v>
      </c>
      <c r="J145" s="28">
        <v>3.3</v>
      </c>
      <c r="K145" s="28">
        <v>0.6</v>
      </c>
      <c r="L145" s="28">
        <v>2</v>
      </c>
      <c r="M145" s="28">
        <v>1.0999999999999999E-2</v>
      </c>
      <c r="N145" s="28">
        <v>0.02</v>
      </c>
      <c r="O145" s="28">
        <v>4.04</v>
      </c>
      <c r="P145" s="28">
        <v>0.05</v>
      </c>
      <c r="Q145" s="28">
        <v>0.08</v>
      </c>
      <c r="R145" s="28">
        <v>0.04</v>
      </c>
      <c r="S145" s="28">
        <v>23.7</v>
      </c>
      <c r="T145" s="28">
        <v>388</v>
      </c>
      <c r="U145" s="28">
        <v>592</v>
      </c>
      <c r="V145" s="28">
        <v>229</v>
      </c>
      <c r="W145" s="28">
        <v>18.100000000000001</v>
      </c>
      <c r="X145" s="28">
        <v>5.3</v>
      </c>
      <c r="Y145" s="28">
        <v>21.9</v>
      </c>
      <c r="Z145" s="28">
        <v>59</v>
      </c>
      <c r="AA145" s="28">
        <v>39.4</v>
      </c>
      <c r="AB145" s="28">
        <v>18.600000000000001</v>
      </c>
      <c r="AC145" s="28">
        <v>0.2</v>
      </c>
      <c r="AD145" s="28">
        <v>22.4</v>
      </c>
      <c r="AE145" s="28">
        <v>5.5</v>
      </c>
      <c r="AF145" s="28">
        <v>8.4</v>
      </c>
      <c r="AG145" s="28">
        <v>11.2</v>
      </c>
      <c r="AH145" s="28">
        <v>6.1</v>
      </c>
      <c r="AI145" s="28">
        <v>0.1</v>
      </c>
      <c r="AJ145" s="28">
        <v>5.12</v>
      </c>
      <c r="AK145" s="28">
        <v>0.16800000000000001</v>
      </c>
      <c r="AL145" s="28">
        <v>0.17</v>
      </c>
      <c r="AM145" s="28">
        <v>0.88</v>
      </c>
      <c r="AN145" s="28">
        <v>0.73</v>
      </c>
      <c r="AO145" s="28">
        <v>0.21</v>
      </c>
      <c r="AP145" s="28">
        <v>0.55000000000000004</v>
      </c>
      <c r="AQ145" s="28">
        <v>36.200000000000003</v>
      </c>
      <c r="AR145" s="28">
        <v>26.5</v>
      </c>
      <c r="AS145" s="28">
        <v>61.5</v>
      </c>
      <c r="AT145" s="28" t="s">
        <v>277</v>
      </c>
      <c r="AU145" s="28">
        <v>5.0999999999999996</v>
      </c>
      <c r="AV145" s="28">
        <v>20.2</v>
      </c>
      <c r="AW145" s="28">
        <v>3.8</v>
      </c>
      <c r="AX145" s="28">
        <v>1.4</v>
      </c>
      <c r="AY145" s="28">
        <v>0.6</v>
      </c>
      <c r="AZ145" s="28">
        <v>3.5</v>
      </c>
      <c r="BA145" s="28">
        <v>0.5</v>
      </c>
      <c r="BB145" s="28">
        <v>3.1</v>
      </c>
      <c r="BC145" s="28">
        <v>0.5</v>
      </c>
      <c r="BD145" s="28">
        <v>1.6</v>
      </c>
      <c r="BE145" s="28">
        <v>0.2</v>
      </c>
      <c r="BF145" s="28">
        <v>1.7</v>
      </c>
      <c r="BG145" s="28">
        <v>0.2</v>
      </c>
      <c r="BH145" s="28">
        <v>0.2</v>
      </c>
      <c r="BI145" s="28" t="s">
        <v>275</v>
      </c>
      <c r="BJ145" s="28" t="s">
        <v>274</v>
      </c>
      <c r="BK145" s="28" t="s">
        <v>276</v>
      </c>
      <c r="BL145" s="28">
        <v>5.7</v>
      </c>
      <c r="BM145" s="28">
        <v>0.08</v>
      </c>
      <c r="BN145" s="28">
        <v>25.6</v>
      </c>
      <c r="BO145" s="28">
        <v>15.4</v>
      </c>
      <c r="BP145" s="28">
        <v>3.4</v>
      </c>
      <c r="BQ145" s="28">
        <v>30</v>
      </c>
    </row>
    <row r="146" spans="1:69" x14ac:dyDescent="0.3">
      <c r="A146" s="25">
        <f t="shared" si="2"/>
        <v>140</v>
      </c>
      <c r="B146" s="26">
        <v>687361</v>
      </c>
      <c r="C146" s="26">
        <v>846237</v>
      </c>
      <c r="D146" s="26">
        <v>371</v>
      </c>
      <c r="E146" s="26">
        <v>1</v>
      </c>
      <c r="F146" s="27" t="s">
        <v>141</v>
      </c>
      <c r="G146" s="28">
        <v>6.9000000000000006E-2</v>
      </c>
      <c r="H146" s="28" t="s">
        <v>273</v>
      </c>
      <c r="I146" s="28">
        <v>0.03</v>
      </c>
      <c r="J146" s="28">
        <v>3</v>
      </c>
      <c r="K146" s="28">
        <v>0.5</v>
      </c>
      <c r="L146" s="28">
        <v>2</v>
      </c>
      <c r="M146" s="28">
        <v>1.0999999999999999E-2</v>
      </c>
      <c r="N146" s="28">
        <v>0.02</v>
      </c>
      <c r="O146" s="28">
        <v>3.63</v>
      </c>
      <c r="P146" s="28">
        <v>0.05</v>
      </c>
      <c r="Q146" s="28">
        <v>7.0000000000000007E-2</v>
      </c>
      <c r="R146" s="28">
        <v>0.03</v>
      </c>
      <c r="S146" s="28">
        <v>22.3</v>
      </c>
      <c r="T146" s="28">
        <v>336</v>
      </c>
      <c r="U146" s="28">
        <v>541</v>
      </c>
      <c r="V146" s="28">
        <v>193</v>
      </c>
      <c r="W146" s="28">
        <v>15.7</v>
      </c>
      <c r="X146" s="28">
        <v>5.0999999999999996</v>
      </c>
      <c r="Y146" s="28">
        <v>22.8</v>
      </c>
      <c r="Z146" s="28">
        <v>65.7</v>
      </c>
      <c r="AA146" s="28">
        <v>48.9</v>
      </c>
      <c r="AB146" s="28">
        <v>15.5</v>
      </c>
      <c r="AC146" s="28">
        <v>0.2</v>
      </c>
      <c r="AD146" s="28">
        <v>20.2</v>
      </c>
      <c r="AE146" s="28">
        <v>4.5</v>
      </c>
      <c r="AF146" s="28">
        <v>6</v>
      </c>
      <c r="AG146" s="28">
        <v>9.1999999999999993</v>
      </c>
      <c r="AH146" s="28">
        <v>6.5</v>
      </c>
      <c r="AI146" s="28">
        <v>0.1</v>
      </c>
      <c r="AJ146" s="28">
        <v>4.83</v>
      </c>
      <c r="AK146" s="28">
        <v>0.13500000000000001</v>
      </c>
      <c r="AL146" s="28">
        <v>0.12</v>
      </c>
      <c r="AM146" s="28">
        <v>0.69</v>
      </c>
      <c r="AN146" s="28">
        <v>0.75</v>
      </c>
      <c r="AO146" s="28">
        <v>0.19</v>
      </c>
      <c r="AP146" s="28">
        <v>0.44</v>
      </c>
      <c r="AQ146" s="28">
        <v>30.8</v>
      </c>
      <c r="AR146" s="28">
        <v>19.3</v>
      </c>
      <c r="AS146" s="28">
        <v>38.299999999999997</v>
      </c>
      <c r="AT146" s="28">
        <v>7.0000000000000007E-2</v>
      </c>
      <c r="AU146" s="28">
        <v>3.8</v>
      </c>
      <c r="AV146" s="28">
        <v>15.5</v>
      </c>
      <c r="AW146" s="28">
        <v>3.4</v>
      </c>
      <c r="AX146" s="28">
        <v>1.3</v>
      </c>
      <c r="AY146" s="28">
        <v>0.5</v>
      </c>
      <c r="AZ146" s="28">
        <v>2.9</v>
      </c>
      <c r="BA146" s="28">
        <v>0.5</v>
      </c>
      <c r="BB146" s="28">
        <v>2.9</v>
      </c>
      <c r="BC146" s="28">
        <v>0.5</v>
      </c>
      <c r="BD146" s="28">
        <v>1.6</v>
      </c>
      <c r="BE146" s="28">
        <v>0.2</v>
      </c>
      <c r="BF146" s="28">
        <v>1.6</v>
      </c>
      <c r="BG146" s="28">
        <v>0.2</v>
      </c>
      <c r="BH146" s="28">
        <v>0.2</v>
      </c>
      <c r="BI146" s="28" t="s">
        <v>275</v>
      </c>
      <c r="BJ146" s="28" t="s">
        <v>274</v>
      </c>
      <c r="BK146" s="28" t="s">
        <v>276</v>
      </c>
      <c r="BL146" s="28">
        <v>22.2</v>
      </c>
      <c r="BM146" s="28">
        <v>0.06</v>
      </c>
      <c r="BN146" s="28">
        <v>19.7</v>
      </c>
      <c r="BO146" s="28">
        <v>12.2</v>
      </c>
      <c r="BP146" s="28">
        <v>3.1</v>
      </c>
      <c r="BQ146" s="28" t="s">
        <v>281</v>
      </c>
    </row>
    <row r="147" spans="1:69" x14ac:dyDescent="0.3">
      <c r="A147" s="25">
        <f t="shared" si="2"/>
        <v>141</v>
      </c>
      <c r="B147" s="26">
        <v>687363</v>
      </c>
      <c r="C147" s="26">
        <v>846237</v>
      </c>
      <c r="D147" s="26">
        <v>371</v>
      </c>
      <c r="E147" s="26">
        <v>1</v>
      </c>
      <c r="F147" s="27" t="s">
        <v>142</v>
      </c>
      <c r="G147" s="28">
        <v>7.4999999999999997E-2</v>
      </c>
      <c r="H147" s="28" t="s">
        <v>273</v>
      </c>
      <c r="I147" s="28">
        <v>2.5999999999999999E-2</v>
      </c>
      <c r="J147" s="28">
        <v>4.8</v>
      </c>
      <c r="K147" s="28">
        <v>0.5</v>
      </c>
      <c r="L147" s="28">
        <v>2</v>
      </c>
      <c r="M147" s="28">
        <v>1.2E-2</v>
      </c>
      <c r="N147" s="28">
        <v>0.03</v>
      </c>
      <c r="O147" s="28">
        <v>4.63</v>
      </c>
      <c r="P147" s="28">
        <v>0.06</v>
      </c>
      <c r="Q147" s="28">
        <v>7.0000000000000007E-2</v>
      </c>
      <c r="R147" s="28">
        <v>0.04</v>
      </c>
      <c r="S147" s="28">
        <v>18.899999999999999</v>
      </c>
      <c r="T147" s="28">
        <v>255</v>
      </c>
      <c r="U147" s="28">
        <v>377</v>
      </c>
      <c r="V147" s="28">
        <v>226</v>
      </c>
      <c r="W147" s="28">
        <v>12.6</v>
      </c>
      <c r="X147" s="28">
        <v>5.2</v>
      </c>
      <c r="Y147" s="28">
        <v>21.6</v>
      </c>
      <c r="Z147" s="28">
        <v>44.1</v>
      </c>
      <c r="AA147" s="28">
        <v>34.799999999999997</v>
      </c>
      <c r="AB147" s="28">
        <v>17.3</v>
      </c>
      <c r="AC147" s="28">
        <v>0.1</v>
      </c>
      <c r="AD147" s="28">
        <v>12.3</v>
      </c>
      <c r="AE147" s="28">
        <v>6.8</v>
      </c>
      <c r="AF147" s="28">
        <v>9.9</v>
      </c>
      <c r="AG147" s="28">
        <v>10.7</v>
      </c>
      <c r="AH147" s="28">
        <v>6.2</v>
      </c>
      <c r="AI147" s="28">
        <v>0.1</v>
      </c>
      <c r="AJ147" s="28">
        <v>3.39</v>
      </c>
      <c r="AK147" s="28">
        <v>9.5000000000000001E-2</v>
      </c>
      <c r="AL147" s="28">
        <v>0.1</v>
      </c>
      <c r="AM147" s="28">
        <v>1.03</v>
      </c>
      <c r="AN147" s="28">
        <v>0.45</v>
      </c>
      <c r="AO147" s="28">
        <v>0.13</v>
      </c>
      <c r="AP147" s="28">
        <v>0.7</v>
      </c>
      <c r="AQ147" s="28">
        <v>38.5</v>
      </c>
      <c r="AR147" s="28">
        <v>29.2</v>
      </c>
      <c r="AS147" s="28">
        <v>59.6</v>
      </c>
      <c r="AT147" s="28">
        <v>0.03</v>
      </c>
      <c r="AU147" s="28">
        <v>4.9000000000000004</v>
      </c>
      <c r="AV147" s="28">
        <v>20.6</v>
      </c>
      <c r="AW147" s="28">
        <v>3.7</v>
      </c>
      <c r="AX147" s="28">
        <v>1.2</v>
      </c>
      <c r="AY147" s="28">
        <v>0.6</v>
      </c>
      <c r="AZ147" s="28">
        <v>3.3</v>
      </c>
      <c r="BA147" s="28">
        <v>0.5</v>
      </c>
      <c r="BB147" s="28">
        <v>2.9</v>
      </c>
      <c r="BC147" s="28">
        <v>0.5</v>
      </c>
      <c r="BD147" s="28">
        <v>1.4</v>
      </c>
      <c r="BE147" s="28">
        <v>0.2</v>
      </c>
      <c r="BF147" s="28">
        <v>1.5</v>
      </c>
      <c r="BG147" s="28">
        <v>0.2</v>
      </c>
      <c r="BH147" s="28">
        <v>0.2</v>
      </c>
      <c r="BI147" s="28" t="s">
        <v>275</v>
      </c>
      <c r="BJ147" s="28" t="s">
        <v>274</v>
      </c>
      <c r="BK147" s="28" t="s">
        <v>276</v>
      </c>
      <c r="BL147" s="28">
        <v>2.2999999999999998</v>
      </c>
      <c r="BM147" s="28">
        <v>0.09</v>
      </c>
      <c r="BN147" s="28">
        <v>18.600000000000001</v>
      </c>
      <c r="BO147" s="28">
        <v>13.2</v>
      </c>
      <c r="BP147" s="28">
        <v>2.5</v>
      </c>
      <c r="BQ147" s="28" t="s">
        <v>281</v>
      </c>
    </row>
    <row r="148" spans="1:69" x14ac:dyDescent="0.3">
      <c r="A148" s="25">
        <f t="shared" si="2"/>
        <v>142</v>
      </c>
      <c r="B148" s="26">
        <v>687366</v>
      </c>
      <c r="C148" s="26">
        <v>846237</v>
      </c>
      <c r="D148" s="26">
        <v>371</v>
      </c>
      <c r="E148" s="26">
        <v>1</v>
      </c>
      <c r="F148" s="27" t="s">
        <v>143</v>
      </c>
      <c r="G148" s="28">
        <v>7.0999999999999994E-2</v>
      </c>
      <c r="H148" s="28" t="s">
        <v>273</v>
      </c>
      <c r="I148" s="28">
        <v>2.8000000000000001E-2</v>
      </c>
      <c r="J148" s="28">
        <v>3.3</v>
      </c>
      <c r="K148" s="28">
        <v>0.5</v>
      </c>
      <c r="L148" s="28">
        <v>2</v>
      </c>
      <c r="M148" s="28">
        <v>8.9999999999999993E-3</v>
      </c>
      <c r="N148" s="28">
        <v>0.02</v>
      </c>
      <c r="O148" s="28">
        <v>3.9</v>
      </c>
      <c r="P148" s="28">
        <v>0.04</v>
      </c>
      <c r="Q148" s="28">
        <v>7.0000000000000007E-2</v>
      </c>
      <c r="R148" s="28">
        <v>0.03</v>
      </c>
      <c r="S148" s="28">
        <v>25.3</v>
      </c>
      <c r="T148" s="28">
        <v>372</v>
      </c>
      <c r="U148" s="28">
        <v>599</v>
      </c>
      <c r="V148" s="28">
        <v>220</v>
      </c>
      <c r="W148" s="28">
        <v>17.2</v>
      </c>
      <c r="X148" s="28">
        <v>5.6</v>
      </c>
      <c r="Y148" s="28">
        <v>21.1</v>
      </c>
      <c r="Z148" s="28">
        <v>65.3</v>
      </c>
      <c r="AA148" s="28">
        <v>39.799999999999997</v>
      </c>
      <c r="AB148" s="28">
        <v>17.5</v>
      </c>
      <c r="AC148" s="28">
        <v>0.2</v>
      </c>
      <c r="AD148" s="28">
        <v>23.6</v>
      </c>
      <c r="AE148" s="28">
        <v>5.3</v>
      </c>
      <c r="AF148" s="28">
        <v>7.2</v>
      </c>
      <c r="AG148" s="28">
        <v>8.66</v>
      </c>
      <c r="AH148" s="28">
        <v>6.7</v>
      </c>
      <c r="AI148" s="28">
        <v>0.2</v>
      </c>
      <c r="AJ148" s="28">
        <v>4.6100000000000003</v>
      </c>
      <c r="AK148" s="28">
        <v>0.19700000000000001</v>
      </c>
      <c r="AL148" s="28">
        <v>0.14000000000000001</v>
      </c>
      <c r="AM148" s="28">
        <v>0.9</v>
      </c>
      <c r="AN148" s="28">
        <v>0.75</v>
      </c>
      <c r="AO148" s="28">
        <v>0.22</v>
      </c>
      <c r="AP148" s="28">
        <v>0.57999999999999996</v>
      </c>
      <c r="AQ148" s="28">
        <v>34</v>
      </c>
      <c r="AR148" s="28">
        <v>21.4</v>
      </c>
      <c r="AS148" s="28">
        <v>71.5</v>
      </c>
      <c r="AT148" s="28" t="s">
        <v>277</v>
      </c>
      <c r="AU148" s="28">
        <v>4</v>
      </c>
      <c r="AV148" s="28">
        <v>15.4</v>
      </c>
      <c r="AW148" s="28">
        <v>3.1</v>
      </c>
      <c r="AX148" s="28">
        <v>1.6</v>
      </c>
      <c r="AY148" s="28">
        <v>0.5</v>
      </c>
      <c r="AZ148" s="28">
        <v>3.1</v>
      </c>
      <c r="BA148" s="28">
        <v>0.4</v>
      </c>
      <c r="BB148" s="28">
        <v>2.8</v>
      </c>
      <c r="BC148" s="28">
        <v>0.5</v>
      </c>
      <c r="BD148" s="28">
        <v>1.5</v>
      </c>
      <c r="BE148" s="28">
        <v>0.2</v>
      </c>
      <c r="BF148" s="28">
        <v>1.6</v>
      </c>
      <c r="BG148" s="28">
        <v>0.2</v>
      </c>
      <c r="BH148" s="28">
        <v>0.2</v>
      </c>
      <c r="BI148" s="28" t="s">
        <v>275</v>
      </c>
      <c r="BJ148" s="28" t="s">
        <v>274</v>
      </c>
      <c r="BK148" s="28" t="s">
        <v>276</v>
      </c>
      <c r="BL148" s="28">
        <v>0.9</v>
      </c>
      <c r="BM148" s="28">
        <v>0.09</v>
      </c>
      <c r="BN148" s="28">
        <v>24.9</v>
      </c>
      <c r="BO148" s="28">
        <v>15.7</v>
      </c>
      <c r="BP148" s="28">
        <v>3</v>
      </c>
      <c r="BQ148" s="28">
        <v>100</v>
      </c>
    </row>
    <row r="149" spans="1:69" x14ac:dyDescent="0.3">
      <c r="A149" s="25">
        <f t="shared" si="2"/>
        <v>143</v>
      </c>
      <c r="B149" s="26">
        <v>687367</v>
      </c>
      <c r="C149" s="26">
        <v>846237</v>
      </c>
      <c r="D149" s="26">
        <v>371</v>
      </c>
      <c r="E149" s="26">
        <v>1</v>
      </c>
      <c r="F149" s="27" t="s">
        <v>144</v>
      </c>
      <c r="G149" s="28">
        <v>6.6000000000000003E-2</v>
      </c>
      <c r="H149" s="28" t="s">
        <v>273</v>
      </c>
      <c r="I149" s="28">
        <v>2.9000000000000001E-2</v>
      </c>
      <c r="J149" s="28">
        <v>3.5</v>
      </c>
      <c r="K149" s="28">
        <v>0.5</v>
      </c>
      <c r="L149" s="28">
        <v>2</v>
      </c>
      <c r="M149" s="28">
        <v>8.9999999999999993E-3</v>
      </c>
      <c r="N149" s="28">
        <v>0.02</v>
      </c>
      <c r="O149" s="28">
        <v>3.72</v>
      </c>
      <c r="P149" s="28">
        <v>0.04</v>
      </c>
      <c r="Q149" s="28">
        <v>7.0000000000000007E-2</v>
      </c>
      <c r="R149" s="28">
        <v>0.03</v>
      </c>
      <c r="S149" s="28">
        <v>23</v>
      </c>
      <c r="T149" s="28">
        <v>349</v>
      </c>
      <c r="U149" s="28">
        <v>547</v>
      </c>
      <c r="V149" s="28">
        <v>216</v>
      </c>
      <c r="W149" s="28">
        <v>14.9</v>
      </c>
      <c r="X149" s="28">
        <v>5.5</v>
      </c>
      <c r="Y149" s="28">
        <v>20.3</v>
      </c>
      <c r="Z149" s="28">
        <v>53.9</v>
      </c>
      <c r="AA149" s="28">
        <v>35.1</v>
      </c>
      <c r="AB149" s="28">
        <v>16.100000000000001</v>
      </c>
      <c r="AC149" s="28">
        <v>0.1</v>
      </c>
      <c r="AD149" s="28">
        <v>22.2</v>
      </c>
      <c r="AE149" s="28">
        <v>5.6</v>
      </c>
      <c r="AF149" s="28">
        <v>7.2</v>
      </c>
      <c r="AG149" s="28">
        <v>8.39</v>
      </c>
      <c r="AH149" s="28">
        <v>8.4</v>
      </c>
      <c r="AI149" s="28">
        <v>0.2</v>
      </c>
      <c r="AJ149" s="28">
        <v>4.71</v>
      </c>
      <c r="AK149" s="28">
        <v>0.20599999999999999</v>
      </c>
      <c r="AL149" s="28">
        <v>0.12</v>
      </c>
      <c r="AM149" s="28">
        <v>0.84</v>
      </c>
      <c r="AN149" s="28">
        <v>0.85</v>
      </c>
      <c r="AO149" s="28">
        <v>0.22</v>
      </c>
      <c r="AP149" s="28">
        <v>0.53</v>
      </c>
      <c r="AQ149" s="28">
        <v>36.700000000000003</v>
      </c>
      <c r="AR149" s="28">
        <v>21.3</v>
      </c>
      <c r="AS149" s="28">
        <v>61</v>
      </c>
      <c r="AT149" s="28">
        <v>0.03</v>
      </c>
      <c r="AU149" s="28">
        <v>4</v>
      </c>
      <c r="AV149" s="28">
        <v>15.1</v>
      </c>
      <c r="AW149" s="28">
        <v>3.2</v>
      </c>
      <c r="AX149" s="28">
        <v>1.8</v>
      </c>
      <c r="AY149" s="28">
        <v>0.5</v>
      </c>
      <c r="AZ149" s="28">
        <v>2.8</v>
      </c>
      <c r="BA149" s="28">
        <v>0.4</v>
      </c>
      <c r="BB149" s="28">
        <v>2.5</v>
      </c>
      <c r="BC149" s="28">
        <v>0.4</v>
      </c>
      <c r="BD149" s="28">
        <v>1.2</v>
      </c>
      <c r="BE149" s="28">
        <v>0.2</v>
      </c>
      <c r="BF149" s="28">
        <v>1.4</v>
      </c>
      <c r="BG149" s="28">
        <v>0.2</v>
      </c>
      <c r="BH149" s="28">
        <v>0.2</v>
      </c>
      <c r="BI149" s="28" t="s">
        <v>275</v>
      </c>
      <c r="BJ149" s="28" t="s">
        <v>274</v>
      </c>
      <c r="BK149" s="28" t="s">
        <v>276</v>
      </c>
      <c r="BL149" s="28">
        <v>5.3</v>
      </c>
      <c r="BM149" s="28">
        <v>0.08</v>
      </c>
      <c r="BN149" s="28">
        <v>22.3</v>
      </c>
      <c r="BO149" s="28">
        <v>14.7</v>
      </c>
      <c r="BP149" s="28">
        <v>2.7</v>
      </c>
      <c r="BQ149" s="28">
        <v>60</v>
      </c>
    </row>
    <row r="150" spans="1:69" x14ac:dyDescent="0.3">
      <c r="A150" s="25">
        <f t="shared" si="2"/>
        <v>144</v>
      </c>
      <c r="B150" s="26">
        <v>687369</v>
      </c>
      <c r="C150" s="26">
        <v>846237</v>
      </c>
      <c r="D150" s="26">
        <v>371</v>
      </c>
      <c r="E150" s="26">
        <v>1</v>
      </c>
      <c r="F150" s="27" t="s">
        <v>145</v>
      </c>
      <c r="G150" s="28">
        <v>7.0000000000000007E-2</v>
      </c>
      <c r="H150" s="28" t="s">
        <v>273</v>
      </c>
      <c r="I150" s="28">
        <v>3.2000000000000001E-2</v>
      </c>
      <c r="J150" s="28">
        <v>4</v>
      </c>
      <c r="K150" s="28">
        <v>0.7</v>
      </c>
      <c r="L150" s="28">
        <v>2</v>
      </c>
      <c r="M150" s="28">
        <v>0.01</v>
      </c>
      <c r="N150" s="28">
        <v>0.03</v>
      </c>
      <c r="O150" s="28">
        <v>4.1399999999999997</v>
      </c>
      <c r="P150" s="28">
        <v>0.05</v>
      </c>
      <c r="Q150" s="28">
        <v>7.0000000000000007E-2</v>
      </c>
      <c r="R150" s="28">
        <v>0.03</v>
      </c>
      <c r="S150" s="28">
        <v>22.4</v>
      </c>
      <c r="T150" s="28">
        <v>406</v>
      </c>
      <c r="U150" s="28">
        <v>624</v>
      </c>
      <c r="V150" s="28">
        <v>335</v>
      </c>
      <c r="W150" s="28">
        <v>19.7</v>
      </c>
      <c r="X150" s="28">
        <v>8.6</v>
      </c>
      <c r="Y150" s="28">
        <v>20.6</v>
      </c>
      <c r="Z150" s="28">
        <v>50.2</v>
      </c>
      <c r="AA150" s="28">
        <v>29.4</v>
      </c>
      <c r="AB150" s="28">
        <v>17.2</v>
      </c>
      <c r="AC150" s="28">
        <v>0.2</v>
      </c>
      <c r="AD150" s="28">
        <v>27.8</v>
      </c>
      <c r="AE150" s="28">
        <v>6.1</v>
      </c>
      <c r="AF150" s="28">
        <v>6.3</v>
      </c>
      <c r="AG150" s="28">
        <v>8.59</v>
      </c>
      <c r="AH150" s="28">
        <v>8.5</v>
      </c>
      <c r="AI150" s="28">
        <v>0.2</v>
      </c>
      <c r="AJ150" s="28">
        <v>5.41</v>
      </c>
      <c r="AK150" s="28">
        <v>0.249</v>
      </c>
      <c r="AL150" s="28">
        <v>0.15</v>
      </c>
      <c r="AM150" s="28">
        <v>0.91</v>
      </c>
      <c r="AN150" s="28">
        <v>1.05</v>
      </c>
      <c r="AO150" s="28">
        <v>0.24</v>
      </c>
      <c r="AP150" s="28">
        <v>0.62</v>
      </c>
      <c r="AQ150" s="28">
        <v>41.4</v>
      </c>
      <c r="AR150" s="28">
        <v>21.7</v>
      </c>
      <c r="AS150" s="28">
        <v>67.7</v>
      </c>
      <c r="AT150" s="28" t="s">
        <v>277</v>
      </c>
      <c r="AU150" s="28">
        <v>4.4000000000000004</v>
      </c>
      <c r="AV150" s="28">
        <v>17.2</v>
      </c>
      <c r="AW150" s="28">
        <v>3.7</v>
      </c>
      <c r="AX150" s="28">
        <v>2</v>
      </c>
      <c r="AY150" s="28">
        <v>0.6</v>
      </c>
      <c r="AZ150" s="28">
        <v>3.1</v>
      </c>
      <c r="BA150" s="28">
        <v>0.5</v>
      </c>
      <c r="BB150" s="28">
        <v>2.7</v>
      </c>
      <c r="BC150" s="28">
        <v>0.4</v>
      </c>
      <c r="BD150" s="28">
        <v>1.3</v>
      </c>
      <c r="BE150" s="28">
        <v>0.2</v>
      </c>
      <c r="BF150" s="28">
        <v>1.4</v>
      </c>
      <c r="BG150" s="28">
        <v>0.2</v>
      </c>
      <c r="BH150" s="28">
        <v>0.2</v>
      </c>
      <c r="BI150" s="28" t="s">
        <v>275</v>
      </c>
      <c r="BJ150" s="28" t="s">
        <v>274</v>
      </c>
      <c r="BK150" s="28" t="s">
        <v>276</v>
      </c>
      <c r="BL150" s="28">
        <v>2.6</v>
      </c>
      <c r="BM150" s="28">
        <v>0.11</v>
      </c>
      <c r="BN150" s="28">
        <v>28.3</v>
      </c>
      <c r="BO150" s="28">
        <v>16</v>
      </c>
      <c r="BP150" s="28">
        <v>3.1</v>
      </c>
      <c r="BQ150" s="28">
        <v>50</v>
      </c>
    </row>
    <row r="151" spans="1:69" x14ac:dyDescent="0.3">
      <c r="A151" s="25">
        <f t="shared" si="2"/>
        <v>145</v>
      </c>
      <c r="B151" s="26">
        <v>687404</v>
      </c>
      <c r="C151" s="26">
        <v>846636</v>
      </c>
      <c r="D151" s="26">
        <v>359</v>
      </c>
      <c r="E151" s="26">
        <v>1</v>
      </c>
      <c r="F151" s="27" t="s">
        <v>146</v>
      </c>
      <c r="G151" s="28">
        <v>6.9000000000000006E-2</v>
      </c>
      <c r="H151" s="28" t="s">
        <v>273</v>
      </c>
      <c r="I151" s="28">
        <v>2.8000000000000001E-2</v>
      </c>
      <c r="J151" s="28">
        <v>4.9000000000000004</v>
      </c>
      <c r="K151" s="28">
        <v>0.5</v>
      </c>
      <c r="L151" s="28">
        <v>2</v>
      </c>
      <c r="M151" s="28">
        <v>1.2E-2</v>
      </c>
      <c r="N151" s="28">
        <v>0.04</v>
      </c>
      <c r="O151" s="28">
        <v>4.53</v>
      </c>
      <c r="P151" s="28">
        <v>7.0000000000000007E-2</v>
      </c>
      <c r="Q151" s="28">
        <v>0.06</v>
      </c>
      <c r="R151" s="28">
        <v>0.02</v>
      </c>
      <c r="S151" s="28">
        <v>17</v>
      </c>
      <c r="T151" s="28">
        <v>236</v>
      </c>
      <c r="U151" s="28">
        <v>309</v>
      </c>
      <c r="V151" s="28">
        <v>241</v>
      </c>
      <c r="W151" s="28">
        <v>14</v>
      </c>
      <c r="X151" s="28">
        <v>6.6</v>
      </c>
      <c r="Y151" s="28">
        <v>26.3</v>
      </c>
      <c r="Z151" s="28">
        <v>38.700000000000003</v>
      </c>
      <c r="AA151" s="28">
        <v>26.5</v>
      </c>
      <c r="AB151" s="28">
        <v>16</v>
      </c>
      <c r="AC151" s="28">
        <v>0.1</v>
      </c>
      <c r="AD151" s="28">
        <v>41.4</v>
      </c>
      <c r="AE151" s="28">
        <v>9.6999999999999993</v>
      </c>
      <c r="AF151" s="28">
        <v>7.8</v>
      </c>
      <c r="AG151" s="28">
        <v>10.6</v>
      </c>
      <c r="AH151" s="28">
        <v>6</v>
      </c>
      <c r="AI151" s="28">
        <v>0.2</v>
      </c>
      <c r="AJ151" s="28">
        <v>3.65</v>
      </c>
      <c r="AK151" s="28">
        <v>3.5999999999999997E-2</v>
      </c>
      <c r="AL151" s="28">
        <v>0.1</v>
      </c>
      <c r="AM151" s="28">
        <v>0.86</v>
      </c>
      <c r="AN151" s="28">
        <v>0.37</v>
      </c>
      <c r="AO151" s="28">
        <v>0.14000000000000001</v>
      </c>
      <c r="AP151" s="28">
        <v>0.79</v>
      </c>
      <c r="AQ151" s="28">
        <v>52.3</v>
      </c>
      <c r="AR151" s="28">
        <v>30.6</v>
      </c>
      <c r="AS151" s="28">
        <v>69.400000000000006</v>
      </c>
      <c r="AT151" s="28">
        <v>0.03</v>
      </c>
      <c r="AU151" s="28">
        <v>6.4</v>
      </c>
      <c r="AV151" s="28">
        <v>25.1</v>
      </c>
      <c r="AW151" s="28">
        <v>4.5999999999999996</v>
      </c>
      <c r="AX151" s="28">
        <v>1.1000000000000001</v>
      </c>
      <c r="AY151" s="28">
        <v>0.8</v>
      </c>
      <c r="AZ151" s="28">
        <v>3.9</v>
      </c>
      <c r="BA151" s="28">
        <v>0.5</v>
      </c>
      <c r="BB151" s="28">
        <v>2.9</v>
      </c>
      <c r="BC151" s="28">
        <v>0.5</v>
      </c>
      <c r="BD151" s="28">
        <v>1.5</v>
      </c>
      <c r="BE151" s="28">
        <v>0.2</v>
      </c>
      <c r="BF151" s="28">
        <v>1.5</v>
      </c>
      <c r="BG151" s="28">
        <v>0.2</v>
      </c>
      <c r="BH151" s="28">
        <v>0.1</v>
      </c>
      <c r="BI151" s="28" t="s">
        <v>275</v>
      </c>
      <c r="BJ151" s="28" t="s">
        <v>274</v>
      </c>
      <c r="BK151" s="28" t="s">
        <v>276</v>
      </c>
      <c r="BL151" s="28">
        <v>2.1</v>
      </c>
      <c r="BM151" s="28">
        <v>0.12</v>
      </c>
      <c r="BN151" s="28">
        <v>19.3</v>
      </c>
      <c r="BO151" s="28">
        <v>13</v>
      </c>
      <c r="BP151" s="28">
        <v>1.9</v>
      </c>
      <c r="BQ151" s="28">
        <v>10</v>
      </c>
    </row>
    <row r="152" spans="1:69" x14ac:dyDescent="0.3">
      <c r="A152" s="25">
        <f t="shared" si="2"/>
        <v>146</v>
      </c>
      <c r="B152" s="26">
        <v>687405</v>
      </c>
      <c r="C152" s="26">
        <v>846636</v>
      </c>
      <c r="D152" s="26">
        <v>359</v>
      </c>
      <c r="E152" s="26">
        <v>1</v>
      </c>
      <c r="F152" s="27" t="s">
        <v>147</v>
      </c>
      <c r="G152" s="28">
        <v>2.5000000000000001E-2</v>
      </c>
      <c r="H152" s="28" t="s">
        <v>273</v>
      </c>
      <c r="I152" s="28">
        <v>6.0999999999999999E-2</v>
      </c>
      <c r="J152" s="28">
        <v>10.4</v>
      </c>
      <c r="K152" s="28">
        <v>0.7</v>
      </c>
      <c r="L152" s="28" t="s">
        <v>273</v>
      </c>
      <c r="M152" s="28">
        <v>1.7999999999999999E-2</v>
      </c>
      <c r="N152" s="28">
        <v>0.09</v>
      </c>
      <c r="O152" s="28">
        <v>4.24</v>
      </c>
      <c r="P152" s="28">
        <v>0.15</v>
      </c>
      <c r="Q152" s="28">
        <v>0.16</v>
      </c>
      <c r="R152" s="28">
        <v>0.06</v>
      </c>
      <c r="S152" s="28">
        <v>9.5</v>
      </c>
      <c r="T152" s="28">
        <v>85</v>
      </c>
      <c r="U152" s="28">
        <v>65</v>
      </c>
      <c r="V152" s="28">
        <v>221</v>
      </c>
      <c r="W152" s="28">
        <v>4.96</v>
      </c>
      <c r="X152" s="28">
        <v>9.6999999999999993</v>
      </c>
      <c r="Y152" s="28">
        <v>22.8</v>
      </c>
      <c r="Z152" s="28">
        <v>37.299999999999997</v>
      </c>
      <c r="AA152" s="28">
        <v>84.8</v>
      </c>
      <c r="AB152" s="28">
        <v>14.7</v>
      </c>
      <c r="AC152" s="28" t="s">
        <v>274</v>
      </c>
      <c r="AD152" s="28">
        <v>11.9</v>
      </c>
      <c r="AE152" s="28">
        <v>24.7</v>
      </c>
      <c r="AF152" s="28">
        <v>14.8</v>
      </c>
      <c r="AG152" s="28">
        <v>9.85</v>
      </c>
      <c r="AH152" s="28">
        <v>4.3</v>
      </c>
      <c r="AI152" s="28">
        <v>0.9</v>
      </c>
      <c r="AJ152" s="28">
        <v>1.1299999999999999</v>
      </c>
      <c r="AK152" s="28">
        <v>0.11799999999999999</v>
      </c>
      <c r="AL152" s="28">
        <v>0.08</v>
      </c>
      <c r="AM152" s="28">
        <v>2.38</v>
      </c>
      <c r="AN152" s="28">
        <v>0.39</v>
      </c>
      <c r="AO152" s="28">
        <v>0.02</v>
      </c>
      <c r="AP152" s="28">
        <v>1.87</v>
      </c>
      <c r="AQ152" s="28">
        <v>100</v>
      </c>
      <c r="AR152" s="28">
        <v>33.299999999999997</v>
      </c>
      <c r="AS152" s="28">
        <v>104</v>
      </c>
      <c r="AT152" s="28">
        <v>7.0000000000000007E-2</v>
      </c>
      <c r="AU152" s="28">
        <v>6.2</v>
      </c>
      <c r="AV152" s="28">
        <v>23.9</v>
      </c>
      <c r="AW152" s="28">
        <v>3.9</v>
      </c>
      <c r="AX152" s="28">
        <v>1</v>
      </c>
      <c r="AY152" s="28">
        <v>0.8</v>
      </c>
      <c r="AZ152" s="28">
        <v>4.0999999999999996</v>
      </c>
      <c r="BA152" s="28">
        <v>0.5</v>
      </c>
      <c r="BB152" s="28">
        <v>2.5</v>
      </c>
      <c r="BC152" s="28">
        <v>0.4</v>
      </c>
      <c r="BD152" s="28">
        <v>1.2</v>
      </c>
      <c r="BE152" s="28">
        <v>0.2</v>
      </c>
      <c r="BF152" s="28">
        <v>1</v>
      </c>
      <c r="BG152" s="28">
        <v>0.1</v>
      </c>
      <c r="BH152" s="28" t="s">
        <v>274</v>
      </c>
      <c r="BI152" s="28" t="s">
        <v>275</v>
      </c>
      <c r="BJ152" s="28" t="s">
        <v>274</v>
      </c>
      <c r="BK152" s="28" t="s">
        <v>276</v>
      </c>
      <c r="BL152" s="28">
        <v>6.1</v>
      </c>
      <c r="BM152" s="28">
        <v>0.23</v>
      </c>
      <c r="BN152" s="28">
        <v>43.5</v>
      </c>
      <c r="BO152" s="28">
        <v>12.6</v>
      </c>
      <c r="BP152" s="28">
        <v>1.6</v>
      </c>
      <c r="BQ152" s="28">
        <v>80</v>
      </c>
    </row>
    <row r="153" spans="1:69" x14ac:dyDescent="0.3">
      <c r="A153" s="25">
        <f t="shared" si="2"/>
        <v>147</v>
      </c>
      <c r="B153" s="26">
        <v>687407</v>
      </c>
      <c r="C153" s="26">
        <v>846636</v>
      </c>
      <c r="D153" s="26">
        <v>359</v>
      </c>
      <c r="E153" s="26">
        <v>1</v>
      </c>
      <c r="F153" s="27" t="s">
        <v>148</v>
      </c>
      <c r="G153" s="28">
        <v>7.2999999999999995E-2</v>
      </c>
      <c r="H153" s="28" t="s">
        <v>273</v>
      </c>
      <c r="I153" s="28">
        <v>2.1999999999999999E-2</v>
      </c>
      <c r="J153" s="28">
        <v>7.3</v>
      </c>
      <c r="K153" s="28">
        <v>0.4</v>
      </c>
      <c r="L153" s="28">
        <v>2</v>
      </c>
      <c r="M153" s="28">
        <v>1.2E-2</v>
      </c>
      <c r="N153" s="28">
        <v>0.05</v>
      </c>
      <c r="O153" s="28">
        <v>4.68</v>
      </c>
      <c r="P153" s="28">
        <v>7.0000000000000007E-2</v>
      </c>
      <c r="Q153" s="28">
        <v>7.0000000000000007E-2</v>
      </c>
      <c r="R153" s="28">
        <v>0.03</v>
      </c>
      <c r="S153" s="28">
        <v>16.2</v>
      </c>
      <c r="T153" s="28">
        <v>165</v>
      </c>
      <c r="U153" s="28">
        <v>258</v>
      </c>
      <c r="V153" s="28">
        <v>172</v>
      </c>
      <c r="W153" s="28">
        <v>8.48</v>
      </c>
      <c r="X153" s="28">
        <v>5.7</v>
      </c>
      <c r="Y153" s="28">
        <v>29.3</v>
      </c>
      <c r="Z153" s="28">
        <v>32.799999999999997</v>
      </c>
      <c r="AA153" s="28">
        <v>24.3</v>
      </c>
      <c r="AB153" s="28">
        <v>15.9</v>
      </c>
      <c r="AC153" s="28" t="s">
        <v>274</v>
      </c>
      <c r="AD153" s="28">
        <v>25.3</v>
      </c>
      <c r="AE153" s="28">
        <v>11.6</v>
      </c>
      <c r="AF153" s="28">
        <v>9.1</v>
      </c>
      <c r="AG153" s="28">
        <v>10</v>
      </c>
      <c r="AH153" s="28">
        <v>6.6</v>
      </c>
      <c r="AI153" s="28">
        <v>0.2</v>
      </c>
      <c r="AJ153" s="28">
        <v>2.2200000000000002</v>
      </c>
      <c r="AK153" s="28">
        <v>3.6999999999999998E-2</v>
      </c>
      <c r="AL153" s="28">
        <v>0.09</v>
      </c>
      <c r="AM153" s="28">
        <v>1</v>
      </c>
      <c r="AN153" s="28">
        <v>0.25</v>
      </c>
      <c r="AO153" s="28">
        <v>7.0000000000000007E-2</v>
      </c>
      <c r="AP153" s="28">
        <v>1.03</v>
      </c>
      <c r="AQ153" s="28">
        <v>50.3</v>
      </c>
      <c r="AR153" s="28">
        <v>30.4</v>
      </c>
      <c r="AS153" s="28">
        <v>76.3</v>
      </c>
      <c r="AT153" s="28" t="s">
        <v>277</v>
      </c>
      <c r="AU153" s="28">
        <v>5.9</v>
      </c>
      <c r="AV153" s="28">
        <v>23</v>
      </c>
      <c r="AW153" s="28">
        <v>4.5</v>
      </c>
      <c r="AX153" s="28">
        <v>1.3</v>
      </c>
      <c r="AY153" s="28">
        <v>0.7</v>
      </c>
      <c r="AZ153" s="28">
        <v>3.8</v>
      </c>
      <c r="BA153" s="28">
        <v>0.5</v>
      </c>
      <c r="BB153" s="28">
        <v>2.9</v>
      </c>
      <c r="BC153" s="28">
        <v>0.4</v>
      </c>
      <c r="BD153" s="28">
        <v>1.4</v>
      </c>
      <c r="BE153" s="28">
        <v>0.2</v>
      </c>
      <c r="BF153" s="28">
        <v>1.4</v>
      </c>
      <c r="BG153" s="28">
        <v>0.2</v>
      </c>
      <c r="BH153" s="28">
        <v>0.2</v>
      </c>
      <c r="BI153" s="28" t="s">
        <v>275</v>
      </c>
      <c r="BJ153" s="28" t="s">
        <v>274</v>
      </c>
      <c r="BK153" s="28" t="s">
        <v>276</v>
      </c>
      <c r="BL153" s="28">
        <v>3.2</v>
      </c>
      <c r="BM153" s="28">
        <v>0.15</v>
      </c>
      <c r="BN153" s="28">
        <v>15.5</v>
      </c>
      <c r="BO153" s="28">
        <v>13.7</v>
      </c>
      <c r="BP153" s="28">
        <v>1.3</v>
      </c>
      <c r="BQ153" s="28">
        <v>20</v>
      </c>
    </row>
    <row r="154" spans="1:69" x14ac:dyDescent="0.3">
      <c r="A154" s="25">
        <f t="shared" si="2"/>
        <v>148</v>
      </c>
      <c r="B154" s="26">
        <v>687409</v>
      </c>
      <c r="C154" s="26">
        <v>846636</v>
      </c>
      <c r="D154" s="26">
        <v>359</v>
      </c>
      <c r="E154" s="26">
        <v>1</v>
      </c>
      <c r="F154" s="27" t="s">
        <v>149</v>
      </c>
      <c r="G154" s="28">
        <v>7.5999999999999998E-2</v>
      </c>
      <c r="H154" s="28" t="s">
        <v>273</v>
      </c>
      <c r="I154" s="28">
        <v>1.9E-2</v>
      </c>
      <c r="J154" s="28">
        <v>5.4</v>
      </c>
      <c r="K154" s="28">
        <v>0.4</v>
      </c>
      <c r="L154" s="28">
        <v>2</v>
      </c>
      <c r="M154" s="28">
        <v>0.01</v>
      </c>
      <c r="N154" s="28">
        <v>0.04</v>
      </c>
      <c r="O154" s="28">
        <v>3.63</v>
      </c>
      <c r="P154" s="28">
        <v>0.06</v>
      </c>
      <c r="Q154" s="28">
        <v>0.05</v>
      </c>
      <c r="R154" s="28">
        <v>0.02</v>
      </c>
      <c r="S154" s="28">
        <v>14.4</v>
      </c>
      <c r="T154" s="28">
        <v>122</v>
      </c>
      <c r="U154" s="28">
        <v>221</v>
      </c>
      <c r="V154" s="28">
        <v>128</v>
      </c>
      <c r="W154" s="28">
        <v>8.68</v>
      </c>
      <c r="X154" s="28">
        <v>4.7</v>
      </c>
      <c r="Y154" s="28">
        <v>28</v>
      </c>
      <c r="Z154" s="28">
        <v>28.9</v>
      </c>
      <c r="AA154" s="28">
        <v>31.2</v>
      </c>
      <c r="AB154" s="28">
        <v>11.9</v>
      </c>
      <c r="AC154" s="28" t="s">
        <v>274</v>
      </c>
      <c r="AD154" s="28">
        <v>18.7</v>
      </c>
      <c r="AE154" s="28">
        <v>8.3000000000000007</v>
      </c>
      <c r="AF154" s="28">
        <v>6.4</v>
      </c>
      <c r="AG154" s="28">
        <v>12.2</v>
      </c>
      <c r="AH154" s="28">
        <v>5.5</v>
      </c>
      <c r="AI154" s="28">
        <v>0.2</v>
      </c>
      <c r="AJ154" s="28">
        <v>1.94</v>
      </c>
      <c r="AK154" s="28">
        <v>4.3999999999999997E-2</v>
      </c>
      <c r="AL154" s="28">
        <v>0.05</v>
      </c>
      <c r="AM154" s="28">
        <v>0.76</v>
      </c>
      <c r="AN154" s="28">
        <v>0.18</v>
      </c>
      <c r="AO154" s="28">
        <v>0.04</v>
      </c>
      <c r="AP154" s="28">
        <v>0.74</v>
      </c>
      <c r="AQ154" s="28">
        <v>38.5</v>
      </c>
      <c r="AR154" s="28">
        <v>25.8</v>
      </c>
      <c r="AS154" s="28">
        <v>55.8</v>
      </c>
      <c r="AT154" s="28">
        <v>0.03</v>
      </c>
      <c r="AU154" s="28">
        <v>5.5</v>
      </c>
      <c r="AV154" s="28">
        <v>21.1</v>
      </c>
      <c r="AW154" s="28">
        <v>4.5999999999999996</v>
      </c>
      <c r="AX154" s="28">
        <v>1.1000000000000001</v>
      </c>
      <c r="AY154" s="28">
        <v>0.7</v>
      </c>
      <c r="AZ154" s="28">
        <v>3.9</v>
      </c>
      <c r="BA154" s="28">
        <v>0.6</v>
      </c>
      <c r="BB154" s="28">
        <v>3.5</v>
      </c>
      <c r="BC154" s="28">
        <v>0.6</v>
      </c>
      <c r="BD154" s="28">
        <v>1.9</v>
      </c>
      <c r="BE154" s="28">
        <v>0.3</v>
      </c>
      <c r="BF154" s="28">
        <v>1.8</v>
      </c>
      <c r="BG154" s="28">
        <v>0.2</v>
      </c>
      <c r="BH154" s="28">
        <v>0.2</v>
      </c>
      <c r="BI154" s="28" t="s">
        <v>275</v>
      </c>
      <c r="BJ154" s="28" t="s">
        <v>274</v>
      </c>
      <c r="BK154" s="28" t="s">
        <v>276</v>
      </c>
      <c r="BL154" s="28">
        <v>0.9</v>
      </c>
      <c r="BM154" s="28">
        <v>0.11</v>
      </c>
      <c r="BN154" s="28">
        <v>11.6</v>
      </c>
      <c r="BO154" s="28">
        <v>9.8000000000000007</v>
      </c>
      <c r="BP154" s="28">
        <v>1.1000000000000001</v>
      </c>
      <c r="BQ154" s="28">
        <v>20</v>
      </c>
    </row>
    <row r="155" spans="1:69" x14ac:dyDescent="0.3">
      <c r="A155" s="25">
        <f t="shared" si="2"/>
        <v>149</v>
      </c>
      <c r="B155" s="26">
        <v>687411</v>
      </c>
      <c r="C155" s="26">
        <v>846636</v>
      </c>
      <c r="D155" s="26">
        <v>359</v>
      </c>
      <c r="E155" s="26">
        <v>1</v>
      </c>
      <c r="F155" s="27" t="s">
        <v>150</v>
      </c>
      <c r="G155" s="28">
        <v>0.08</v>
      </c>
      <c r="H155" s="28" t="s">
        <v>273</v>
      </c>
      <c r="I155" s="28">
        <v>1.4999999999999999E-2</v>
      </c>
      <c r="J155" s="28">
        <v>7.9</v>
      </c>
      <c r="K155" s="28">
        <v>0.5</v>
      </c>
      <c r="L155" s="28">
        <v>2</v>
      </c>
      <c r="M155" s="28">
        <v>0.01</v>
      </c>
      <c r="N155" s="28">
        <v>0.06</v>
      </c>
      <c r="O155" s="28">
        <v>4.57</v>
      </c>
      <c r="P155" s="28">
        <v>7.0000000000000007E-2</v>
      </c>
      <c r="Q155" s="28">
        <v>7.0000000000000007E-2</v>
      </c>
      <c r="R155" s="28">
        <v>0.02</v>
      </c>
      <c r="S155" s="28">
        <v>14.5</v>
      </c>
      <c r="T155" s="28">
        <v>136</v>
      </c>
      <c r="U155" s="28">
        <v>119</v>
      </c>
      <c r="V155" s="28">
        <v>158</v>
      </c>
      <c r="W155" s="28">
        <v>7.52</v>
      </c>
      <c r="X155" s="28">
        <v>5.9</v>
      </c>
      <c r="Y155" s="28">
        <v>31.5</v>
      </c>
      <c r="Z155" s="28">
        <v>30.7</v>
      </c>
      <c r="AA155" s="28">
        <v>20.5</v>
      </c>
      <c r="AB155" s="28">
        <v>15.6</v>
      </c>
      <c r="AC155" s="28" t="s">
        <v>274</v>
      </c>
      <c r="AD155" s="28">
        <v>16.8</v>
      </c>
      <c r="AE155" s="28">
        <v>12.2</v>
      </c>
      <c r="AF155" s="28">
        <v>8.8000000000000007</v>
      </c>
      <c r="AG155" s="28">
        <v>21.6</v>
      </c>
      <c r="AH155" s="28">
        <v>6.3</v>
      </c>
      <c r="AI155" s="28">
        <v>0.2</v>
      </c>
      <c r="AJ155" s="28">
        <v>1.71</v>
      </c>
      <c r="AK155" s="28">
        <v>1.4E-2</v>
      </c>
      <c r="AL155" s="28">
        <v>0.1</v>
      </c>
      <c r="AM155" s="28">
        <v>1.05</v>
      </c>
      <c r="AN155" s="28">
        <v>0.15</v>
      </c>
      <c r="AO155" s="28">
        <v>7.0000000000000007E-2</v>
      </c>
      <c r="AP155" s="28">
        <v>1.1100000000000001</v>
      </c>
      <c r="AQ155" s="28">
        <v>50</v>
      </c>
      <c r="AR155" s="28">
        <v>47.2</v>
      </c>
      <c r="AS155" s="28">
        <v>85.8</v>
      </c>
      <c r="AT155" s="28" t="s">
        <v>277</v>
      </c>
      <c r="AU155" s="28">
        <v>9.6999999999999993</v>
      </c>
      <c r="AV155" s="28">
        <v>37.9</v>
      </c>
      <c r="AW155" s="28">
        <v>7.1</v>
      </c>
      <c r="AX155" s="28">
        <v>1</v>
      </c>
      <c r="AY155" s="28">
        <v>1.2</v>
      </c>
      <c r="AZ155" s="28">
        <v>6.5</v>
      </c>
      <c r="BA155" s="28">
        <v>0.9</v>
      </c>
      <c r="BB155" s="28">
        <v>5.0999999999999996</v>
      </c>
      <c r="BC155" s="28">
        <v>0.8</v>
      </c>
      <c r="BD155" s="28">
        <v>2.5</v>
      </c>
      <c r="BE155" s="28">
        <v>0.4</v>
      </c>
      <c r="BF155" s="28">
        <v>2.4</v>
      </c>
      <c r="BG155" s="28">
        <v>0.3</v>
      </c>
      <c r="BH155" s="28">
        <v>0.2</v>
      </c>
      <c r="BI155" s="28" t="s">
        <v>275</v>
      </c>
      <c r="BJ155" s="28" t="s">
        <v>274</v>
      </c>
      <c r="BK155" s="28" t="s">
        <v>276</v>
      </c>
      <c r="BL155" s="28">
        <v>2.4</v>
      </c>
      <c r="BM155" s="28">
        <v>0.15</v>
      </c>
      <c r="BN155" s="28">
        <v>14.3</v>
      </c>
      <c r="BO155" s="28">
        <v>13.8</v>
      </c>
      <c r="BP155" s="28">
        <v>1.2</v>
      </c>
      <c r="BQ155" s="28">
        <v>10</v>
      </c>
    </row>
    <row r="156" spans="1:69" x14ac:dyDescent="0.3">
      <c r="A156" s="25">
        <f t="shared" si="2"/>
        <v>150</v>
      </c>
      <c r="B156" s="26">
        <v>687412</v>
      </c>
      <c r="C156" s="26">
        <v>846636</v>
      </c>
      <c r="D156" s="26">
        <v>359</v>
      </c>
      <c r="E156" s="26">
        <v>1</v>
      </c>
      <c r="F156" s="27" t="s">
        <v>151</v>
      </c>
      <c r="G156" s="28">
        <v>8.7999999999999995E-2</v>
      </c>
      <c r="H156" s="28" t="s">
        <v>273</v>
      </c>
      <c r="I156" s="28">
        <v>1.6E-2</v>
      </c>
      <c r="J156" s="28">
        <v>8.3000000000000007</v>
      </c>
      <c r="K156" s="28">
        <v>0.5</v>
      </c>
      <c r="L156" s="28">
        <v>2</v>
      </c>
      <c r="M156" s="28">
        <v>1.2E-2</v>
      </c>
      <c r="N156" s="28">
        <v>0.06</v>
      </c>
      <c r="O156" s="28">
        <v>4.79</v>
      </c>
      <c r="P156" s="28">
        <v>7.0000000000000007E-2</v>
      </c>
      <c r="Q156" s="28">
        <v>7.0000000000000007E-2</v>
      </c>
      <c r="R156" s="28">
        <v>0.03</v>
      </c>
      <c r="S156" s="28">
        <v>14.9</v>
      </c>
      <c r="T156" s="28">
        <v>131</v>
      </c>
      <c r="U156" s="28">
        <v>125</v>
      </c>
      <c r="V156" s="28">
        <v>160</v>
      </c>
      <c r="W156" s="28">
        <v>7.18</v>
      </c>
      <c r="X156" s="28">
        <v>5.6</v>
      </c>
      <c r="Y156" s="28">
        <v>31.9</v>
      </c>
      <c r="Z156" s="28">
        <v>29.2</v>
      </c>
      <c r="AA156" s="28">
        <v>21.3</v>
      </c>
      <c r="AB156" s="28">
        <v>15.9</v>
      </c>
      <c r="AC156" s="28" t="s">
        <v>274</v>
      </c>
      <c r="AD156" s="28">
        <v>16.5</v>
      </c>
      <c r="AE156" s="28">
        <v>12.6</v>
      </c>
      <c r="AF156" s="28">
        <v>10.199999999999999</v>
      </c>
      <c r="AG156" s="28">
        <v>20</v>
      </c>
      <c r="AH156" s="28">
        <v>6</v>
      </c>
      <c r="AI156" s="28">
        <v>0.2</v>
      </c>
      <c r="AJ156" s="28">
        <v>1.58</v>
      </c>
      <c r="AK156" s="28">
        <v>1.7999999999999999E-2</v>
      </c>
      <c r="AL156" s="28">
        <v>0.09</v>
      </c>
      <c r="AM156" s="28">
        <v>1.05</v>
      </c>
      <c r="AN156" s="28">
        <v>0.15</v>
      </c>
      <c r="AO156" s="28">
        <v>0.06</v>
      </c>
      <c r="AP156" s="28">
        <v>1.1499999999999999</v>
      </c>
      <c r="AQ156" s="28">
        <v>51.6</v>
      </c>
      <c r="AR156" s="28">
        <v>43.7</v>
      </c>
      <c r="AS156" s="28">
        <v>80.5</v>
      </c>
      <c r="AT156" s="28" t="s">
        <v>277</v>
      </c>
      <c r="AU156" s="28">
        <v>8.9</v>
      </c>
      <c r="AV156" s="28">
        <v>35.200000000000003</v>
      </c>
      <c r="AW156" s="28">
        <v>6.5</v>
      </c>
      <c r="AX156" s="28">
        <v>0.8</v>
      </c>
      <c r="AY156" s="28">
        <v>1.2</v>
      </c>
      <c r="AZ156" s="28">
        <v>6.4</v>
      </c>
      <c r="BA156" s="28">
        <v>0.8</v>
      </c>
      <c r="BB156" s="28">
        <v>4.9000000000000004</v>
      </c>
      <c r="BC156" s="28">
        <v>0.8</v>
      </c>
      <c r="BD156" s="28">
        <v>2.4</v>
      </c>
      <c r="BE156" s="28">
        <v>0.4</v>
      </c>
      <c r="BF156" s="28">
        <v>2.2999999999999998</v>
      </c>
      <c r="BG156" s="28">
        <v>0.3</v>
      </c>
      <c r="BH156" s="28">
        <v>0.2</v>
      </c>
      <c r="BI156" s="28" t="s">
        <v>275</v>
      </c>
      <c r="BJ156" s="28" t="s">
        <v>274</v>
      </c>
      <c r="BK156" s="28" t="s">
        <v>276</v>
      </c>
      <c r="BL156" s="28">
        <v>1.5</v>
      </c>
      <c r="BM156" s="28">
        <v>0.15</v>
      </c>
      <c r="BN156" s="28">
        <v>13.9</v>
      </c>
      <c r="BO156" s="28">
        <v>13.1</v>
      </c>
      <c r="BP156" s="28">
        <v>1.1000000000000001</v>
      </c>
      <c r="BQ156" s="28">
        <v>80</v>
      </c>
    </row>
    <row r="157" spans="1:69" ht="15.75" customHeight="1" x14ac:dyDescent="0.3">
      <c r="A157" s="25">
        <f t="shared" si="2"/>
        <v>151</v>
      </c>
      <c r="B157" s="26">
        <v>687413</v>
      </c>
      <c r="C157" s="26">
        <v>846636</v>
      </c>
      <c r="D157" s="26">
        <v>359</v>
      </c>
      <c r="E157" s="26">
        <v>1</v>
      </c>
      <c r="F157" s="27" t="s">
        <v>152</v>
      </c>
      <c r="G157" s="28">
        <v>8.3000000000000004E-2</v>
      </c>
      <c r="H157" s="28" t="s">
        <v>273</v>
      </c>
      <c r="I157" s="28">
        <v>1.7000000000000001E-2</v>
      </c>
      <c r="J157" s="28">
        <v>7.8</v>
      </c>
      <c r="K157" s="28">
        <v>0.6</v>
      </c>
      <c r="L157" s="28">
        <v>2</v>
      </c>
      <c r="M157" s="28">
        <v>0.01</v>
      </c>
      <c r="N157" s="28">
        <v>0.06</v>
      </c>
      <c r="O157" s="28">
        <v>4.54</v>
      </c>
      <c r="P157" s="28">
        <v>0.06</v>
      </c>
      <c r="Q157" s="28">
        <v>7.0000000000000007E-2</v>
      </c>
      <c r="R157" s="28">
        <v>0.04</v>
      </c>
      <c r="S157" s="28">
        <v>16</v>
      </c>
      <c r="T157" s="28">
        <v>159</v>
      </c>
      <c r="U157" s="28">
        <v>204</v>
      </c>
      <c r="V157" s="28">
        <v>156</v>
      </c>
      <c r="W157" s="28">
        <v>8.49</v>
      </c>
      <c r="X157" s="28">
        <v>5.8</v>
      </c>
      <c r="Y157" s="28">
        <v>33.1</v>
      </c>
      <c r="Z157" s="28">
        <v>29.9</v>
      </c>
      <c r="AA157" s="28">
        <v>21.9</v>
      </c>
      <c r="AB157" s="28">
        <v>15.8</v>
      </c>
      <c r="AC157" s="28" t="s">
        <v>274</v>
      </c>
      <c r="AD157" s="28">
        <v>22.8</v>
      </c>
      <c r="AE157" s="28">
        <v>11.5</v>
      </c>
      <c r="AF157" s="28">
        <v>9.3000000000000007</v>
      </c>
      <c r="AG157" s="28">
        <v>20.8</v>
      </c>
      <c r="AH157" s="28">
        <v>6.2</v>
      </c>
      <c r="AI157" s="28">
        <v>0.2</v>
      </c>
      <c r="AJ157" s="28">
        <v>1.85</v>
      </c>
      <c r="AK157" s="28">
        <v>2.9000000000000001E-2</v>
      </c>
      <c r="AL157" s="28">
        <v>0.08</v>
      </c>
      <c r="AM157" s="28">
        <v>1.04</v>
      </c>
      <c r="AN157" s="28">
        <v>0.18</v>
      </c>
      <c r="AO157" s="28">
        <v>0.05</v>
      </c>
      <c r="AP157" s="28">
        <v>1.1200000000000001</v>
      </c>
      <c r="AQ157" s="28">
        <v>48.2</v>
      </c>
      <c r="AR157" s="28">
        <v>44.8</v>
      </c>
      <c r="AS157" s="28">
        <v>91.4</v>
      </c>
      <c r="AT157" s="28">
        <v>0.02</v>
      </c>
      <c r="AU157" s="28">
        <v>9.4</v>
      </c>
      <c r="AV157" s="28">
        <v>37.1</v>
      </c>
      <c r="AW157" s="28">
        <v>6.8</v>
      </c>
      <c r="AX157" s="28">
        <v>1.2</v>
      </c>
      <c r="AY157" s="28">
        <v>1.2</v>
      </c>
      <c r="AZ157" s="28">
        <v>6.5</v>
      </c>
      <c r="BA157" s="28">
        <v>0.9</v>
      </c>
      <c r="BB157" s="28">
        <v>5.0999999999999996</v>
      </c>
      <c r="BC157" s="28">
        <v>0.9</v>
      </c>
      <c r="BD157" s="28">
        <v>2.7</v>
      </c>
      <c r="BE157" s="28">
        <v>0.4</v>
      </c>
      <c r="BF157" s="28">
        <v>2.5</v>
      </c>
      <c r="BG157" s="28">
        <v>0.3</v>
      </c>
      <c r="BH157" s="28">
        <v>0.2</v>
      </c>
      <c r="BI157" s="28" t="s">
        <v>275</v>
      </c>
      <c r="BJ157" s="28" t="s">
        <v>274</v>
      </c>
      <c r="BK157" s="28" t="s">
        <v>276</v>
      </c>
      <c r="BL157" s="28">
        <v>3.1</v>
      </c>
      <c r="BM157" s="28">
        <v>0.15</v>
      </c>
      <c r="BN157" s="28">
        <v>15.2</v>
      </c>
      <c r="BO157" s="28">
        <v>13.8</v>
      </c>
      <c r="BP157" s="28">
        <v>1.3</v>
      </c>
      <c r="BQ157" s="28">
        <v>40</v>
      </c>
    </row>
    <row r="158" spans="1:69" x14ac:dyDescent="0.3">
      <c r="A158" s="25">
        <f t="shared" si="2"/>
        <v>152</v>
      </c>
      <c r="B158" s="26">
        <v>687415</v>
      </c>
      <c r="C158" s="26">
        <v>846636</v>
      </c>
      <c r="D158" s="26">
        <v>359</v>
      </c>
      <c r="E158" s="26">
        <v>1</v>
      </c>
      <c r="F158" s="27" t="s">
        <v>153</v>
      </c>
      <c r="G158" s="28">
        <v>6.6000000000000003E-2</v>
      </c>
      <c r="H158" s="28" t="s">
        <v>273</v>
      </c>
      <c r="I158" s="28">
        <v>1.7000000000000001E-2</v>
      </c>
      <c r="J158" s="28">
        <v>7.7</v>
      </c>
      <c r="K158" s="28">
        <v>0.5</v>
      </c>
      <c r="L158" s="28">
        <v>2</v>
      </c>
      <c r="M158" s="28">
        <v>0.01</v>
      </c>
      <c r="N158" s="28">
        <v>0.05</v>
      </c>
      <c r="O158" s="28">
        <v>4.45</v>
      </c>
      <c r="P158" s="28">
        <v>7.0000000000000007E-2</v>
      </c>
      <c r="Q158" s="28">
        <v>7.0000000000000007E-2</v>
      </c>
      <c r="R158" s="28">
        <v>0.04</v>
      </c>
      <c r="S158" s="28">
        <v>16.2</v>
      </c>
      <c r="T158" s="28">
        <v>155</v>
      </c>
      <c r="U158" s="28">
        <v>188</v>
      </c>
      <c r="V158" s="28">
        <v>149</v>
      </c>
      <c r="W158" s="28">
        <v>8.31</v>
      </c>
      <c r="X158" s="28">
        <v>5.6</v>
      </c>
      <c r="Y158" s="28">
        <v>30.8</v>
      </c>
      <c r="Z158" s="28">
        <v>30</v>
      </c>
      <c r="AA158" s="28">
        <v>23.4</v>
      </c>
      <c r="AB158" s="28">
        <v>15.5</v>
      </c>
      <c r="AC158" s="28" t="s">
        <v>274</v>
      </c>
      <c r="AD158" s="28">
        <v>23.5</v>
      </c>
      <c r="AE158" s="28">
        <v>11.2</v>
      </c>
      <c r="AF158" s="28">
        <v>8.6999999999999993</v>
      </c>
      <c r="AG158" s="28">
        <v>21.6</v>
      </c>
      <c r="AH158" s="28">
        <v>6.6</v>
      </c>
      <c r="AI158" s="28">
        <v>0.2</v>
      </c>
      <c r="AJ158" s="28">
        <v>1.87</v>
      </c>
      <c r="AK158" s="28">
        <v>2.3E-2</v>
      </c>
      <c r="AL158" s="28">
        <v>0.08</v>
      </c>
      <c r="AM158" s="28">
        <v>0.96</v>
      </c>
      <c r="AN158" s="28">
        <v>0.19</v>
      </c>
      <c r="AO158" s="28">
        <v>0.08</v>
      </c>
      <c r="AP158" s="28">
        <v>1</v>
      </c>
      <c r="AQ158" s="28">
        <v>49.5</v>
      </c>
      <c r="AR158" s="28">
        <v>44.6</v>
      </c>
      <c r="AS158" s="28">
        <v>85.6</v>
      </c>
      <c r="AT158" s="28">
        <v>0.01</v>
      </c>
      <c r="AU158" s="28">
        <v>9.6</v>
      </c>
      <c r="AV158" s="28">
        <v>38</v>
      </c>
      <c r="AW158" s="28">
        <v>7.9</v>
      </c>
      <c r="AX158" s="28">
        <v>1.2</v>
      </c>
      <c r="AY158" s="28">
        <v>1.3</v>
      </c>
      <c r="AZ158" s="28">
        <v>7</v>
      </c>
      <c r="BA158" s="28">
        <v>1</v>
      </c>
      <c r="BB158" s="28">
        <v>5.4</v>
      </c>
      <c r="BC158" s="28">
        <v>0.9</v>
      </c>
      <c r="BD158" s="28">
        <v>2.8</v>
      </c>
      <c r="BE158" s="28">
        <v>0.4</v>
      </c>
      <c r="BF158" s="28">
        <v>2.6</v>
      </c>
      <c r="BG158" s="28">
        <v>0.3</v>
      </c>
      <c r="BH158" s="28">
        <v>0.2</v>
      </c>
      <c r="BI158" s="28" t="s">
        <v>275</v>
      </c>
      <c r="BJ158" s="28" t="s">
        <v>274</v>
      </c>
      <c r="BK158" s="28" t="s">
        <v>276</v>
      </c>
      <c r="BL158" s="28">
        <v>3.8</v>
      </c>
      <c r="BM158" s="28">
        <v>0.15</v>
      </c>
      <c r="BN158" s="28">
        <v>15</v>
      </c>
      <c r="BO158" s="28">
        <v>13.4</v>
      </c>
      <c r="BP158" s="28">
        <v>1.3</v>
      </c>
      <c r="BQ158" s="28">
        <v>30</v>
      </c>
    </row>
    <row r="159" spans="1:69" x14ac:dyDescent="0.3">
      <c r="A159" s="25">
        <f t="shared" si="2"/>
        <v>153</v>
      </c>
      <c r="B159" s="26">
        <v>687416</v>
      </c>
      <c r="C159" s="26">
        <v>846636</v>
      </c>
      <c r="D159" s="26">
        <v>359</v>
      </c>
      <c r="E159" s="26">
        <v>1</v>
      </c>
      <c r="F159" s="27" t="s">
        <v>154</v>
      </c>
      <c r="G159" s="28">
        <v>0.09</v>
      </c>
      <c r="H159" s="28" t="s">
        <v>273</v>
      </c>
      <c r="I159" s="28">
        <v>1.4999999999999999E-2</v>
      </c>
      <c r="J159" s="28">
        <v>8.6999999999999993</v>
      </c>
      <c r="K159" s="28">
        <v>0.5</v>
      </c>
      <c r="L159" s="28">
        <v>2</v>
      </c>
      <c r="M159" s="28">
        <v>1.2E-2</v>
      </c>
      <c r="N159" s="28">
        <v>7.0000000000000007E-2</v>
      </c>
      <c r="O159" s="28">
        <v>5.16</v>
      </c>
      <c r="P159" s="28">
        <v>0.08</v>
      </c>
      <c r="Q159" s="28">
        <v>7.0000000000000007E-2</v>
      </c>
      <c r="R159" s="28">
        <v>0.04</v>
      </c>
      <c r="S159" s="28">
        <v>16</v>
      </c>
      <c r="T159" s="28">
        <v>145</v>
      </c>
      <c r="U159" s="28">
        <v>127</v>
      </c>
      <c r="V159" s="28">
        <v>141</v>
      </c>
      <c r="W159" s="28">
        <v>6.64</v>
      </c>
      <c r="X159" s="28">
        <v>5.5</v>
      </c>
      <c r="Y159" s="28">
        <v>34.6</v>
      </c>
      <c r="Z159" s="28">
        <v>29.3</v>
      </c>
      <c r="AA159" s="28">
        <v>24.5</v>
      </c>
      <c r="AB159" s="28">
        <v>16.3</v>
      </c>
      <c r="AC159" s="28" t="s">
        <v>274</v>
      </c>
      <c r="AD159" s="28">
        <v>17.399999999999999</v>
      </c>
      <c r="AE159" s="28">
        <v>13.1</v>
      </c>
      <c r="AF159" s="28">
        <v>11.2</v>
      </c>
      <c r="AG159" s="28">
        <v>25.9</v>
      </c>
      <c r="AH159" s="28">
        <v>8.1999999999999993</v>
      </c>
      <c r="AI159" s="28">
        <v>0.3</v>
      </c>
      <c r="AJ159" s="28">
        <v>1.63</v>
      </c>
      <c r="AK159" s="28">
        <v>1.4E-2</v>
      </c>
      <c r="AL159" s="28">
        <v>0.08</v>
      </c>
      <c r="AM159" s="28">
        <v>1.1499999999999999</v>
      </c>
      <c r="AN159" s="28">
        <v>0.18</v>
      </c>
      <c r="AO159" s="28">
        <v>0.05</v>
      </c>
      <c r="AP159" s="28">
        <v>1.21</v>
      </c>
      <c r="AQ159" s="28">
        <v>59.3</v>
      </c>
      <c r="AR159" s="28">
        <v>53.5</v>
      </c>
      <c r="AS159" s="28">
        <v>106</v>
      </c>
      <c r="AT159" s="28" t="s">
        <v>277</v>
      </c>
      <c r="AU159" s="28">
        <v>11.6</v>
      </c>
      <c r="AV159" s="28">
        <v>44.2</v>
      </c>
      <c r="AW159" s="28">
        <v>9.5</v>
      </c>
      <c r="AX159" s="28">
        <v>0.9</v>
      </c>
      <c r="AY159" s="28">
        <v>1.5</v>
      </c>
      <c r="AZ159" s="28">
        <v>8</v>
      </c>
      <c r="BA159" s="28">
        <v>1.1000000000000001</v>
      </c>
      <c r="BB159" s="28">
        <v>6.5</v>
      </c>
      <c r="BC159" s="28">
        <v>1</v>
      </c>
      <c r="BD159" s="28">
        <v>3.2</v>
      </c>
      <c r="BE159" s="28">
        <v>0.4</v>
      </c>
      <c r="BF159" s="28">
        <v>2.9</v>
      </c>
      <c r="BG159" s="28">
        <v>0.4</v>
      </c>
      <c r="BH159" s="28">
        <v>0.2</v>
      </c>
      <c r="BI159" s="28" t="s">
        <v>275</v>
      </c>
      <c r="BJ159" s="28" t="s">
        <v>274</v>
      </c>
      <c r="BK159" s="28" t="s">
        <v>276</v>
      </c>
      <c r="BL159" s="28">
        <v>1.8</v>
      </c>
      <c r="BM159" s="28">
        <v>0.16</v>
      </c>
      <c r="BN159" s="28">
        <v>14.3</v>
      </c>
      <c r="BO159" s="28">
        <v>15.1</v>
      </c>
      <c r="BP159" s="28">
        <v>1.3</v>
      </c>
      <c r="BQ159" s="28">
        <v>20</v>
      </c>
    </row>
    <row r="160" spans="1:69" x14ac:dyDescent="0.3">
      <c r="A160" s="25">
        <f t="shared" si="2"/>
        <v>154</v>
      </c>
      <c r="B160" s="26">
        <v>687417</v>
      </c>
      <c r="C160" s="26">
        <v>846636</v>
      </c>
      <c r="D160" s="26">
        <v>359</v>
      </c>
      <c r="E160" s="26">
        <v>1</v>
      </c>
      <c r="F160" s="27" t="s">
        <v>155</v>
      </c>
      <c r="G160" s="28">
        <v>9.1999999999999998E-2</v>
      </c>
      <c r="H160" s="28" t="s">
        <v>273</v>
      </c>
      <c r="I160" s="28">
        <v>1.6E-2</v>
      </c>
      <c r="J160" s="28">
        <v>9.4</v>
      </c>
      <c r="K160" s="28">
        <v>0.5</v>
      </c>
      <c r="L160" s="28">
        <v>2</v>
      </c>
      <c r="M160" s="28">
        <v>1.4E-2</v>
      </c>
      <c r="N160" s="28">
        <v>7.0000000000000007E-2</v>
      </c>
      <c r="O160" s="28">
        <v>5.15</v>
      </c>
      <c r="P160" s="28">
        <v>0.08</v>
      </c>
      <c r="Q160" s="28">
        <v>7.0000000000000007E-2</v>
      </c>
      <c r="R160" s="28">
        <v>0.05</v>
      </c>
      <c r="S160" s="28">
        <v>17.399999999999999</v>
      </c>
      <c r="T160" s="28">
        <v>135</v>
      </c>
      <c r="U160" s="28">
        <v>120</v>
      </c>
      <c r="V160" s="28">
        <v>168</v>
      </c>
      <c r="W160" s="28">
        <v>6.13</v>
      </c>
      <c r="X160" s="28">
        <v>6</v>
      </c>
      <c r="Y160" s="28">
        <v>35.6</v>
      </c>
      <c r="Z160" s="28">
        <v>30.3</v>
      </c>
      <c r="AA160" s="28">
        <v>23</v>
      </c>
      <c r="AB160" s="28">
        <v>17.100000000000001</v>
      </c>
      <c r="AC160" s="28" t="s">
        <v>274</v>
      </c>
      <c r="AD160" s="28">
        <v>14.4</v>
      </c>
      <c r="AE160" s="28">
        <v>13.9</v>
      </c>
      <c r="AF160" s="28">
        <v>10.5</v>
      </c>
      <c r="AG160" s="28">
        <v>25.5</v>
      </c>
      <c r="AH160" s="28">
        <v>6.3</v>
      </c>
      <c r="AI160" s="28">
        <v>0.3</v>
      </c>
      <c r="AJ160" s="28">
        <v>1.31</v>
      </c>
      <c r="AK160" s="28">
        <v>1.7999999999999999E-2</v>
      </c>
      <c r="AL160" s="28">
        <v>0.09</v>
      </c>
      <c r="AM160" s="28">
        <v>1.1499999999999999</v>
      </c>
      <c r="AN160" s="28">
        <v>0.14000000000000001</v>
      </c>
      <c r="AO160" s="28">
        <v>0.04</v>
      </c>
      <c r="AP160" s="28">
        <v>1.2</v>
      </c>
      <c r="AQ160" s="28">
        <v>63.1</v>
      </c>
      <c r="AR160" s="28">
        <v>56.7</v>
      </c>
      <c r="AS160" s="28">
        <v>121</v>
      </c>
      <c r="AT160" s="28">
        <v>0.03</v>
      </c>
      <c r="AU160" s="28">
        <v>12.2</v>
      </c>
      <c r="AV160" s="28">
        <v>48.2</v>
      </c>
      <c r="AW160" s="28">
        <v>8.8000000000000007</v>
      </c>
      <c r="AX160" s="28">
        <v>0.9</v>
      </c>
      <c r="AY160" s="28">
        <v>1.6</v>
      </c>
      <c r="AZ160" s="28">
        <v>8.6</v>
      </c>
      <c r="BA160" s="28">
        <v>1.1000000000000001</v>
      </c>
      <c r="BB160" s="28">
        <v>6.2</v>
      </c>
      <c r="BC160" s="28">
        <v>1.1000000000000001</v>
      </c>
      <c r="BD160" s="28">
        <v>3.1</v>
      </c>
      <c r="BE160" s="28">
        <v>0.5</v>
      </c>
      <c r="BF160" s="28">
        <v>3</v>
      </c>
      <c r="BG160" s="28">
        <v>0.4</v>
      </c>
      <c r="BH160" s="28">
        <v>0.2</v>
      </c>
      <c r="BI160" s="28" t="s">
        <v>275</v>
      </c>
      <c r="BJ160" s="28" t="s">
        <v>274</v>
      </c>
      <c r="BK160" s="28" t="s">
        <v>276</v>
      </c>
      <c r="BL160" s="28">
        <v>0.9</v>
      </c>
      <c r="BM160" s="28">
        <v>0.18</v>
      </c>
      <c r="BN160" s="28">
        <v>14.7</v>
      </c>
      <c r="BO160" s="28">
        <v>15.6</v>
      </c>
      <c r="BP160" s="28">
        <v>1.3</v>
      </c>
      <c r="BQ160" s="28">
        <v>20</v>
      </c>
    </row>
    <row r="161" spans="1:69" x14ac:dyDescent="0.3">
      <c r="A161" s="25">
        <f t="shared" si="2"/>
        <v>155</v>
      </c>
      <c r="B161" s="26">
        <v>687419</v>
      </c>
      <c r="C161" s="26">
        <v>846636</v>
      </c>
      <c r="D161" s="26">
        <v>359</v>
      </c>
      <c r="E161" s="26">
        <v>1</v>
      </c>
      <c r="F161" s="27" t="s">
        <v>156</v>
      </c>
      <c r="G161" s="28">
        <v>0.1</v>
      </c>
      <c r="H161" s="28" t="s">
        <v>273</v>
      </c>
      <c r="I161" s="28">
        <v>1.7000000000000001E-2</v>
      </c>
      <c r="J161" s="28">
        <v>10.1</v>
      </c>
      <c r="K161" s="28">
        <v>0.5</v>
      </c>
      <c r="L161" s="28">
        <v>2</v>
      </c>
      <c r="M161" s="28">
        <v>1.4999999999999999E-2</v>
      </c>
      <c r="N161" s="28">
        <v>0.09</v>
      </c>
      <c r="O161" s="28">
        <v>5.43</v>
      </c>
      <c r="P161" s="28">
        <v>0.09</v>
      </c>
      <c r="Q161" s="28">
        <v>0.08</v>
      </c>
      <c r="R161" s="28">
        <v>7.0000000000000007E-2</v>
      </c>
      <c r="S161" s="28">
        <v>17.5</v>
      </c>
      <c r="T161" s="28">
        <v>150</v>
      </c>
      <c r="U161" s="28">
        <v>136</v>
      </c>
      <c r="V161" s="28">
        <v>127</v>
      </c>
      <c r="W161" s="28">
        <v>4.6500000000000004</v>
      </c>
      <c r="X161" s="28">
        <v>6.1</v>
      </c>
      <c r="Y161" s="28">
        <v>38.9</v>
      </c>
      <c r="Z161" s="28">
        <v>29</v>
      </c>
      <c r="AA161" s="28">
        <v>22.9</v>
      </c>
      <c r="AB161" s="28">
        <v>16.600000000000001</v>
      </c>
      <c r="AC161" s="28" t="s">
        <v>274</v>
      </c>
      <c r="AD161" s="28">
        <v>7.1</v>
      </c>
      <c r="AE161" s="28">
        <v>13.7</v>
      </c>
      <c r="AF161" s="28">
        <v>12.6</v>
      </c>
      <c r="AG161" s="28">
        <v>32.200000000000003</v>
      </c>
      <c r="AH161" s="28">
        <v>6.8</v>
      </c>
      <c r="AI161" s="28">
        <v>0.3</v>
      </c>
      <c r="AJ161" s="28">
        <v>1.24</v>
      </c>
      <c r="AK161" s="28">
        <v>1.9E-2</v>
      </c>
      <c r="AL161" s="28">
        <v>0.08</v>
      </c>
      <c r="AM161" s="28">
        <v>1.1100000000000001</v>
      </c>
      <c r="AN161" s="28">
        <v>0.13</v>
      </c>
      <c r="AO161" s="28">
        <v>0.04</v>
      </c>
      <c r="AP161" s="28">
        <v>1.28</v>
      </c>
      <c r="AQ161" s="28">
        <v>69.2</v>
      </c>
      <c r="AR161" s="28">
        <v>62.4</v>
      </c>
      <c r="AS161" s="28">
        <v>106</v>
      </c>
      <c r="AT161" s="28" t="s">
        <v>277</v>
      </c>
      <c r="AU161" s="28">
        <v>14.2</v>
      </c>
      <c r="AV161" s="28">
        <v>54.3</v>
      </c>
      <c r="AW161" s="28">
        <v>12.1</v>
      </c>
      <c r="AX161" s="28">
        <v>0.8</v>
      </c>
      <c r="AY161" s="28">
        <v>1.9</v>
      </c>
      <c r="AZ161" s="28">
        <v>10.3</v>
      </c>
      <c r="BA161" s="28">
        <v>1.4</v>
      </c>
      <c r="BB161" s="28">
        <v>8.1</v>
      </c>
      <c r="BC161" s="28">
        <v>1.4</v>
      </c>
      <c r="BD161" s="28">
        <v>4</v>
      </c>
      <c r="BE161" s="28">
        <v>0.6</v>
      </c>
      <c r="BF161" s="28">
        <v>3.7</v>
      </c>
      <c r="BG161" s="28">
        <v>0.5</v>
      </c>
      <c r="BH161" s="28">
        <v>0.2</v>
      </c>
      <c r="BI161" s="28" t="s">
        <v>275</v>
      </c>
      <c r="BJ161" s="28" t="s">
        <v>274</v>
      </c>
      <c r="BK161" s="28" t="s">
        <v>276</v>
      </c>
      <c r="BL161" s="28">
        <v>1.4</v>
      </c>
      <c r="BM161" s="28">
        <v>0.18</v>
      </c>
      <c r="BN161" s="28">
        <v>13.9</v>
      </c>
      <c r="BO161" s="28">
        <v>16.399999999999999</v>
      </c>
      <c r="BP161" s="28">
        <v>1.2</v>
      </c>
      <c r="BQ161" s="28">
        <v>30</v>
      </c>
    </row>
    <row r="162" spans="1:69" x14ac:dyDescent="0.3">
      <c r="A162" s="25">
        <f t="shared" si="2"/>
        <v>156</v>
      </c>
      <c r="B162" s="26">
        <v>687420</v>
      </c>
      <c r="C162" s="26">
        <v>846636</v>
      </c>
      <c r="D162" s="26">
        <v>359</v>
      </c>
      <c r="E162" s="26">
        <v>1</v>
      </c>
      <c r="F162" s="27" t="s">
        <v>157</v>
      </c>
      <c r="G162" s="28">
        <v>0.108</v>
      </c>
      <c r="H162" s="28" t="s">
        <v>273</v>
      </c>
      <c r="I162" s="28">
        <v>1.4E-2</v>
      </c>
      <c r="J162" s="28">
        <v>8.4</v>
      </c>
      <c r="K162" s="28">
        <v>0.4</v>
      </c>
      <c r="L162" s="28">
        <v>2</v>
      </c>
      <c r="M162" s="28">
        <v>1.4E-2</v>
      </c>
      <c r="N162" s="28">
        <v>7.0000000000000007E-2</v>
      </c>
      <c r="O162" s="28">
        <v>4.3600000000000003</v>
      </c>
      <c r="P162" s="28">
        <v>0.08</v>
      </c>
      <c r="Q162" s="28">
        <v>7.0000000000000007E-2</v>
      </c>
      <c r="R162" s="28">
        <v>0.06</v>
      </c>
      <c r="S162" s="28">
        <v>15.8</v>
      </c>
      <c r="T162" s="28">
        <v>129</v>
      </c>
      <c r="U162" s="28">
        <v>131</v>
      </c>
      <c r="V162" s="28">
        <v>134</v>
      </c>
      <c r="W162" s="28">
        <v>4.21</v>
      </c>
      <c r="X162" s="28">
        <v>5.8</v>
      </c>
      <c r="Y162" s="28">
        <v>34.799999999999997</v>
      </c>
      <c r="Z162" s="28">
        <v>24.6</v>
      </c>
      <c r="AA162" s="28">
        <v>23.2</v>
      </c>
      <c r="AB162" s="28">
        <v>15.2</v>
      </c>
      <c r="AC162" s="28" t="s">
        <v>274</v>
      </c>
      <c r="AD162" s="28">
        <v>7</v>
      </c>
      <c r="AE162" s="28">
        <v>12.9</v>
      </c>
      <c r="AF162" s="28">
        <v>11.8</v>
      </c>
      <c r="AG162" s="28">
        <v>28.2</v>
      </c>
      <c r="AH162" s="28">
        <v>5.9</v>
      </c>
      <c r="AI162" s="28">
        <v>0.3</v>
      </c>
      <c r="AJ162" s="28">
        <v>1.17</v>
      </c>
      <c r="AK162" s="28">
        <v>1.6E-2</v>
      </c>
      <c r="AL162" s="28">
        <v>0.08</v>
      </c>
      <c r="AM162" s="28">
        <v>1.01</v>
      </c>
      <c r="AN162" s="28">
        <v>0.13</v>
      </c>
      <c r="AO162" s="28" t="s">
        <v>278</v>
      </c>
      <c r="AP162" s="28">
        <v>1.2</v>
      </c>
      <c r="AQ162" s="28">
        <v>65.900000000000006</v>
      </c>
      <c r="AR162" s="28">
        <v>56</v>
      </c>
      <c r="AS162" s="28">
        <v>102</v>
      </c>
      <c r="AT162" s="28" t="s">
        <v>277</v>
      </c>
      <c r="AU162" s="28">
        <v>12.3</v>
      </c>
      <c r="AV162" s="28">
        <v>48.1</v>
      </c>
      <c r="AW162" s="28">
        <v>9.9</v>
      </c>
      <c r="AX162" s="28">
        <v>0.7</v>
      </c>
      <c r="AY162" s="28">
        <v>1.6</v>
      </c>
      <c r="AZ162" s="28">
        <v>8.4</v>
      </c>
      <c r="BA162" s="28">
        <v>1.2</v>
      </c>
      <c r="BB162" s="28">
        <v>6.9</v>
      </c>
      <c r="BC162" s="28">
        <v>1.2</v>
      </c>
      <c r="BD162" s="28">
        <v>3.4</v>
      </c>
      <c r="BE162" s="28">
        <v>0.5</v>
      </c>
      <c r="BF162" s="28">
        <v>3.2</v>
      </c>
      <c r="BG162" s="28">
        <v>0.4</v>
      </c>
      <c r="BH162" s="28">
        <v>0.2</v>
      </c>
      <c r="BI162" s="28" t="s">
        <v>275</v>
      </c>
      <c r="BJ162" s="28" t="s">
        <v>274</v>
      </c>
      <c r="BK162" s="28" t="s">
        <v>276</v>
      </c>
      <c r="BL162" s="28">
        <v>2.6</v>
      </c>
      <c r="BM162" s="28">
        <v>0.16</v>
      </c>
      <c r="BN162" s="28">
        <v>12.1</v>
      </c>
      <c r="BO162" s="28">
        <v>14.3</v>
      </c>
      <c r="BP162" s="28">
        <v>1.1000000000000001</v>
      </c>
      <c r="BQ162" s="28">
        <v>20</v>
      </c>
    </row>
    <row r="163" spans="1:69" x14ac:dyDescent="0.3">
      <c r="A163" s="25">
        <f t="shared" si="2"/>
        <v>157</v>
      </c>
      <c r="B163" s="26">
        <v>687422</v>
      </c>
      <c r="C163" s="26">
        <v>846636</v>
      </c>
      <c r="D163" s="26">
        <v>359</v>
      </c>
      <c r="E163" s="26">
        <v>1</v>
      </c>
      <c r="F163" s="27" t="s">
        <v>158</v>
      </c>
      <c r="G163" s="28">
        <v>0.10100000000000001</v>
      </c>
      <c r="H163" s="28" t="s">
        <v>273</v>
      </c>
      <c r="I163" s="28">
        <v>1.2999999999999999E-2</v>
      </c>
      <c r="J163" s="28">
        <v>8.3000000000000007</v>
      </c>
      <c r="K163" s="28">
        <v>0.4</v>
      </c>
      <c r="L163" s="28">
        <v>2</v>
      </c>
      <c r="M163" s="28">
        <v>1.2999999999999999E-2</v>
      </c>
      <c r="N163" s="28">
        <v>7.0000000000000007E-2</v>
      </c>
      <c r="O163" s="28">
        <v>4.41</v>
      </c>
      <c r="P163" s="28">
        <v>0.08</v>
      </c>
      <c r="Q163" s="28">
        <v>7.0000000000000007E-2</v>
      </c>
      <c r="R163" s="28">
        <v>0.05</v>
      </c>
      <c r="S163" s="28">
        <v>14.5</v>
      </c>
      <c r="T163" s="28">
        <v>121</v>
      </c>
      <c r="U163" s="28">
        <v>128</v>
      </c>
      <c r="V163" s="28">
        <v>124</v>
      </c>
      <c r="W163" s="28">
        <v>3.95</v>
      </c>
      <c r="X163" s="28">
        <v>5.4</v>
      </c>
      <c r="Y163" s="28">
        <v>32.700000000000003</v>
      </c>
      <c r="Z163" s="28">
        <v>25</v>
      </c>
      <c r="AA163" s="28">
        <v>21.6</v>
      </c>
      <c r="AB163" s="28">
        <v>14.5</v>
      </c>
      <c r="AC163" s="28" t="s">
        <v>274</v>
      </c>
      <c r="AD163" s="28">
        <v>6.6</v>
      </c>
      <c r="AE163" s="28">
        <v>12.4</v>
      </c>
      <c r="AF163" s="28">
        <v>11.1</v>
      </c>
      <c r="AG163" s="28">
        <v>27</v>
      </c>
      <c r="AH163" s="28">
        <v>6.2</v>
      </c>
      <c r="AI163" s="28">
        <v>0.3</v>
      </c>
      <c r="AJ163" s="28">
        <v>1.1599999999999999</v>
      </c>
      <c r="AK163" s="28">
        <v>1.7999999999999999E-2</v>
      </c>
      <c r="AL163" s="28">
        <v>7.0000000000000007E-2</v>
      </c>
      <c r="AM163" s="28">
        <v>0.94</v>
      </c>
      <c r="AN163" s="28">
        <v>0.12</v>
      </c>
      <c r="AO163" s="28" t="s">
        <v>278</v>
      </c>
      <c r="AP163" s="28">
        <v>1.1200000000000001</v>
      </c>
      <c r="AQ163" s="28">
        <v>60.1</v>
      </c>
      <c r="AR163" s="28">
        <v>51.5</v>
      </c>
      <c r="AS163" s="28">
        <v>90.8</v>
      </c>
      <c r="AT163" s="28" t="s">
        <v>277</v>
      </c>
      <c r="AU163" s="28">
        <v>11.1</v>
      </c>
      <c r="AV163" s="28">
        <v>45</v>
      </c>
      <c r="AW163" s="28">
        <v>7.9</v>
      </c>
      <c r="AX163" s="28">
        <v>0.8</v>
      </c>
      <c r="AY163" s="28">
        <v>1.5</v>
      </c>
      <c r="AZ163" s="28">
        <v>8.3000000000000007</v>
      </c>
      <c r="BA163" s="28">
        <v>1.1000000000000001</v>
      </c>
      <c r="BB163" s="28">
        <v>6.1</v>
      </c>
      <c r="BC163" s="28">
        <v>1.1000000000000001</v>
      </c>
      <c r="BD163" s="28">
        <v>3</v>
      </c>
      <c r="BE163" s="28">
        <v>0.5</v>
      </c>
      <c r="BF163" s="28">
        <v>2.9</v>
      </c>
      <c r="BG163" s="28">
        <v>0.4</v>
      </c>
      <c r="BH163" s="28">
        <v>0.2</v>
      </c>
      <c r="BI163" s="28" t="s">
        <v>275</v>
      </c>
      <c r="BJ163" s="28" t="s">
        <v>274</v>
      </c>
      <c r="BK163" s="28" t="s">
        <v>276</v>
      </c>
      <c r="BL163" s="28">
        <v>1.7</v>
      </c>
      <c r="BM163" s="28">
        <v>0.16</v>
      </c>
      <c r="BN163" s="28">
        <v>11.3</v>
      </c>
      <c r="BO163" s="28">
        <v>13.4</v>
      </c>
      <c r="BP163" s="28">
        <v>1</v>
      </c>
      <c r="BQ163" s="28" t="s">
        <v>281</v>
      </c>
    </row>
    <row r="164" spans="1:69" x14ac:dyDescent="0.3">
      <c r="A164" s="25">
        <f t="shared" si="2"/>
        <v>158</v>
      </c>
      <c r="B164" s="26">
        <v>687423</v>
      </c>
      <c r="C164" s="26">
        <v>846636</v>
      </c>
      <c r="D164" s="26">
        <v>359</v>
      </c>
      <c r="E164" s="26">
        <v>1</v>
      </c>
      <c r="F164" s="27" t="s">
        <v>159</v>
      </c>
      <c r="G164" s="28">
        <v>9.8000000000000004E-2</v>
      </c>
      <c r="H164" s="28" t="s">
        <v>273</v>
      </c>
      <c r="I164" s="28">
        <v>1.2999999999999999E-2</v>
      </c>
      <c r="J164" s="28">
        <v>8.5</v>
      </c>
      <c r="K164" s="28">
        <v>0.4</v>
      </c>
      <c r="L164" s="28">
        <v>2</v>
      </c>
      <c r="M164" s="28">
        <v>1.0999999999999999E-2</v>
      </c>
      <c r="N164" s="28">
        <v>7.0000000000000007E-2</v>
      </c>
      <c r="O164" s="28">
        <v>4.49</v>
      </c>
      <c r="P164" s="28">
        <v>7.0000000000000007E-2</v>
      </c>
      <c r="Q164" s="28">
        <v>7.0000000000000007E-2</v>
      </c>
      <c r="R164" s="28">
        <v>0.06</v>
      </c>
      <c r="S164" s="28">
        <v>14.7</v>
      </c>
      <c r="T164" s="28">
        <v>121</v>
      </c>
      <c r="U164" s="28">
        <v>133</v>
      </c>
      <c r="V164" s="28">
        <v>127</v>
      </c>
      <c r="W164" s="28">
        <v>3.98</v>
      </c>
      <c r="X164" s="28">
        <v>5.6</v>
      </c>
      <c r="Y164" s="28">
        <v>34</v>
      </c>
      <c r="Z164" s="28">
        <v>24.9</v>
      </c>
      <c r="AA164" s="28">
        <v>25.4</v>
      </c>
      <c r="AB164" s="28">
        <v>14.8</v>
      </c>
      <c r="AC164" s="28" t="s">
        <v>274</v>
      </c>
      <c r="AD164" s="28">
        <v>7.1</v>
      </c>
      <c r="AE164" s="28">
        <v>12.4</v>
      </c>
      <c r="AF164" s="28">
        <v>12.4</v>
      </c>
      <c r="AG164" s="28">
        <v>26.1</v>
      </c>
      <c r="AH164" s="28">
        <v>6.1</v>
      </c>
      <c r="AI164" s="28">
        <v>0.3</v>
      </c>
      <c r="AJ164" s="28">
        <v>1.05</v>
      </c>
      <c r="AK164" s="28">
        <v>1.6E-2</v>
      </c>
      <c r="AL164" s="28">
        <v>0.08</v>
      </c>
      <c r="AM164" s="28">
        <v>0.97</v>
      </c>
      <c r="AN164" s="28">
        <v>0.12</v>
      </c>
      <c r="AO164" s="28">
        <v>0.03</v>
      </c>
      <c r="AP164" s="28">
        <v>1.1499999999999999</v>
      </c>
      <c r="AQ164" s="28">
        <v>65.3</v>
      </c>
      <c r="AR164" s="28">
        <v>52.3</v>
      </c>
      <c r="AS164" s="28">
        <v>98.1</v>
      </c>
      <c r="AT164" s="28" t="s">
        <v>277</v>
      </c>
      <c r="AU164" s="28">
        <v>11.2</v>
      </c>
      <c r="AV164" s="28">
        <v>43.7</v>
      </c>
      <c r="AW164" s="28">
        <v>8.6999999999999993</v>
      </c>
      <c r="AX164" s="28">
        <v>0.8</v>
      </c>
      <c r="AY164" s="28">
        <v>1.4</v>
      </c>
      <c r="AZ164" s="28">
        <v>8.1</v>
      </c>
      <c r="BA164" s="28">
        <v>1.1000000000000001</v>
      </c>
      <c r="BB164" s="28">
        <v>6.6</v>
      </c>
      <c r="BC164" s="28">
        <v>1.1000000000000001</v>
      </c>
      <c r="BD164" s="28">
        <v>3.2</v>
      </c>
      <c r="BE164" s="28">
        <v>0.5</v>
      </c>
      <c r="BF164" s="28">
        <v>3</v>
      </c>
      <c r="BG164" s="28">
        <v>0.4</v>
      </c>
      <c r="BH164" s="28">
        <v>0.2</v>
      </c>
      <c r="BI164" s="28" t="s">
        <v>275</v>
      </c>
      <c r="BJ164" s="28" t="s">
        <v>274</v>
      </c>
      <c r="BK164" s="28" t="s">
        <v>276</v>
      </c>
      <c r="BL164" s="28">
        <v>0.8</v>
      </c>
      <c r="BM164" s="28">
        <v>0.16</v>
      </c>
      <c r="BN164" s="28">
        <v>11.9</v>
      </c>
      <c r="BO164" s="28">
        <v>13.8</v>
      </c>
      <c r="BP164" s="28">
        <v>1</v>
      </c>
      <c r="BQ164" s="28" t="s">
        <v>281</v>
      </c>
    </row>
    <row r="165" spans="1:69" x14ac:dyDescent="0.3">
      <c r="A165" s="25">
        <f t="shared" si="2"/>
        <v>159</v>
      </c>
      <c r="B165" s="26">
        <v>687425</v>
      </c>
      <c r="C165" s="26">
        <v>846636</v>
      </c>
      <c r="D165" s="26">
        <v>359</v>
      </c>
      <c r="E165" s="26">
        <v>1</v>
      </c>
      <c r="F165" s="27" t="s">
        <v>160</v>
      </c>
      <c r="G165" s="28">
        <v>8.5999999999999993E-2</v>
      </c>
      <c r="H165" s="28" t="s">
        <v>273</v>
      </c>
      <c r="I165" s="28">
        <v>1.4999999999999999E-2</v>
      </c>
      <c r="J165" s="28">
        <v>8.1999999999999993</v>
      </c>
      <c r="K165" s="28">
        <v>0.5</v>
      </c>
      <c r="L165" s="28">
        <v>3</v>
      </c>
      <c r="M165" s="28">
        <v>1.2E-2</v>
      </c>
      <c r="N165" s="28">
        <v>0.09</v>
      </c>
      <c r="O165" s="28">
        <v>4.3600000000000003</v>
      </c>
      <c r="P165" s="28">
        <v>0.08</v>
      </c>
      <c r="Q165" s="28">
        <v>0.08</v>
      </c>
      <c r="R165" s="28">
        <v>0.04</v>
      </c>
      <c r="S165" s="28">
        <v>17.899999999999999</v>
      </c>
      <c r="T165" s="28">
        <v>118</v>
      </c>
      <c r="U165" s="28">
        <v>223</v>
      </c>
      <c r="V165" s="28">
        <v>144</v>
      </c>
      <c r="W165" s="28">
        <v>5.07</v>
      </c>
      <c r="X165" s="28">
        <v>5.8</v>
      </c>
      <c r="Y165" s="28">
        <v>37.9</v>
      </c>
      <c r="Z165" s="28">
        <v>33.6</v>
      </c>
      <c r="AA165" s="28">
        <v>29.3</v>
      </c>
      <c r="AB165" s="28">
        <v>14.6</v>
      </c>
      <c r="AC165" s="28" t="s">
        <v>274</v>
      </c>
      <c r="AD165" s="28">
        <v>10.1</v>
      </c>
      <c r="AE165" s="28">
        <v>11.5</v>
      </c>
      <c r="AF165" s="28">
        <v>10.9</v>
      </c>
      <c r="AG165" s="28">
        <v>30</v>
      </c>
      <c r="AH165" s="28">
        <v>6.1</v>
      </c>
      <c r="AI165" s="28">
        <v>0.3</v>
      </c>
      <c r="AJ165" s="28">
        <v>1.03</v>
      </c>
      <c r="AK165" s="28">
        <v>1.7999999999999999E-2</v>
      </c>
      <c r="AL165" s="28">
        <v>0.08</v>
      </c>
      <c r="AM165" s="28">
        <v>0.97</v>
      </c>
      <c r="AN165" s="28">
        <v>0.11</v>
      </c>
      <c r="AO165" s="28">
        <v>0.02</v>
      </c>
      <c r="AP165" s="28">
        <v>1.04</v>
      </c>
      <c r="AQ165" s="28">
        <v>54.9</v>
      </c>
      <c r="AR165" s="28">
        <v>55.8</v>
      </c>
      <c r="AS165" s="28">
        <v>102</v>
      </c>
      <c r="AT165" s="28" t="s">
        <v>277</v>
      </c>
      <c r="AU165" s="28">
        <v>12.7</v>
      </c>
      <c r="AV165" s="28">
        <v>46.6</v>
      </c>
      <c r="AW165" s="28">
        <v>9.3000000000000007</v>
      </c>
      <c r="AX165" s="28" t="s">
        <v>274</v>
      </c>
      <c r="AY165" s="28">
        <v>1.5</v>
      </c>
      <c r="AZ165" s="28">
        <v>8.1999999999999993</v>
      </c>
      <c r="BA165" s="28">
        <v>1.2</v>
      </c>
      <c r="BB165" s="28">
        <v>6.8</v>
      </c>
      <c r="BC165" s="28">
        <v>1.2</v>
      </c>
      <c r="BD165" s="28">
        <v>3.4</v>
      </c>
      <c r="BE165" s="28">
        <v>0.5</v>
      </c>
      <c r="BF165" s="28">
        <v>3.1</v>
      </c>
      <c r="BG165" s="28">
        <v>0.4</v>
      </c>
      <c r="BH165" s="28">
        <v>0.2</v>
      </c>
      <c r="BI165" s="28" t="s">
        <v>275</v>
      </c>
      <c r="BJ165" s="28" t="s">
        <v>274</v>
      </c>
      <c r="BK165" s="28" t="s">
        <v>276</v>
      </c>
      <c r="BL165" s="28">
        <v>5.7</v>
      </c>
      <c r="BM165" s="28">
        <v>0.16</v>
      </c>
      <c r="BN165" s="28">
        <v>12.4</v>
      </c>
      <c r="BO165" s="28">
        <v>16.8</v>
      </c>
      <c r="BP165" s="28">
        <v>1.2</v>
      </c>
      <c r="BQ165" s="28">
        <v>30</v>
      </c>
    </row>
    <row r="166" spans="1:69" x14ac:dyDescent="0.3">
      <c r="A166" s="25">
        <f t="shared" si="2"/>
        <v>160</v>
      </c>
      <c r="B166" s="26">
        <v>687427</v>
      </c>
      <c r="C166" s="26">
        <v>846636</v>
      </c>
      <c r="D166" s="26">
        <v>358</v>
      </c>
      <c r="E166" s="26">
        <v>1</v>
      </c>
      <c r="F166" s="27" t="s">
        <v>161</v>
      </c>
      <c r="G166" s="28">
        <v>7.0999999999999994E-2</v>
      </c>
      <c r="H166" s="28" t="s">
        <v>273</v>
      </c>
      <c r="I166" s="28">
        <v>1.6E-2</v>
      </c>
      <c r="J166" s="28">
        <v>9.4</v>
      </c>
      <c r="K166" s="28">
        <v>0.5</v>
      </c>
      <c r="L166" s="28">
        <v>3</v>
      </c>
      <c r="M166" s="28">
        <v>1.2E-2</v>
      </c>
      <c r="N166" s="28">
        <v>0.08</v>
      </c>
      <c r="O166" s="28">
        <v>5.17</v>
      </c>
      <c r="P166" s="28">
        <v>0.09</v>
      </c>
      <c r="Q166" s="28">
        <v>0.09</v>
      </c>
      <c r="R166" s="28">
        <v>0.04</v>
      </c>
      <c r="S166" s="28">
        <v>19.3</v>
      </c>
      <c r="T166" s="28">
        <v>117</v>
      </c>
      <c r="U166" s="28">
        <v>116</v>
      </c>
      <c r="V166" s="28">
        <v>162</v>
      </c>
      <c r="W166" s="28">
        <v>5.0599999999999996</v>
      </c>
      <c r="X166" s="28">
        <v>6.3</v>
      </c>
      <c r="Y166" s="28">
        <v>38.200000000000003</v>
      </c>
      <c r="Z166" s="28">
        <v>34.5</v>
      </c>
      <c r="AA166" s="28">
        <v>24</v>
      </c>
      <c r="AB166" s="28">
        <v>16.600000000000001</v>
      </c>
      <c r="AC166" s="28" t="s">
        <v>274</v>
      </c>
      <c r="AD166" s="28">
        <v>9.5</v>
      </c>
      <c r="AE166" s="28">
        <v>14</v>
      </c>
      <c r="AF166" s="28">
        <v>10.9</v>
      </c>
      <c r="AG166" s="28">
        <v>23.2</v>
      </c>
      <c r="AH166" s="28">
        <v>53.4</v>
      </c>
      <c r="AI166" s="28">
        <v>0.3</v>
      </c>
      <c r="AJ166" s="28">
        <v>0.84</v>
      </c>
      <c r="AK166" s="28">
        <v>1.6E-2</v>
      </c>
      <c r="AL166" s="28">
        <v>0.09</v>
      </c>
      <c r="AM166" s="28">
        <v>1.1499999999999999</v>
      </c>
      <c r="AN166" s="28">
        <v>7.0000000000000007E-2</v>
      </c>
      <c r="AO166" s="28" t="s">
        <v>278</v>
      </c>
      <c r="AP166" s="28">
        <v>1.1599999999999999</v>
      </c>
      <c r="AQ166" s="28">
        <v>58.9</v>
      </c>
      <c r="AR166" s="28">
        <v>49.3</v>
      </c>
      <c r="AS166" s="28">
        <v>115</v>
      </c>
      <c r="AT166" s="28">
        <v>0.01</v>
      </c>
      <c r="AU166" s="28">
        <v>10.1</v>
      </c>
      <c r="AV166" s="28">
        <v>37.200000000000003</v>
      </c>
      <c r="AW166" s="28">
        <v>6.8</v>
      </c>
      <c r="AX166" s="28" t="s">
        <v>274</v>
      </c>
      <c r="AY166" s="28">
        <v>1.2</v>
      </c>
      <c r="AZ166" s="28">
        <v>6.3</v>
      </c>
      <c r="BA166" s="28">
        <v>0.9</v>
      </c>
      <c r="BB166" s="28">
        <v>5.2</v>
      </c>
      <c r="BC166" s="28">
        <v>0.9</v>
      </c>
      <c r="BD166" s="28">
        <v>2.8</v>
      </c>
      <c r="BE166" s="28">
        <v>0.4</v>
      </c>
      <c r="BF166" s="28">
        <v>2.6</v>
      </c>
      <c r="BG166" s="28">
        <v>0.4</v>
      </c>
      <c r="BH166" s="28">
        <v>1.7</v>
      </c>
      <c r="BI166" s="28" t="s">
        <v>275</v>
      </c>
      <c r="BJ166" s="28" t="s">
        <v>274</v>
      </c>
      <c r="BK166" s="28" t="s">
        <v>276</v>
      </c>
      <c r="BL166" s="28">
        <v>2.9</v>
      </c>
      <c r="BM166" s="28">
        <v>0.19</v>
      </c>
      <c r="BN166" s="28">
        <v>13.5</v>
      </c>
      <c r="BO166" s="28">
        <v>14.3</v>
      </c>
      <c r="BP166" s="28">
        <v>1.2</v>
      </c>
      <c r="BQ166" s="28">
        <v>10</v>
      </c>
    </row>
    <row r="167" spans="1:69" x14ac:dyDescent="0.3">
      <c r="A167" s="25">
        <f t="shared" si="2"/>
        <v>161</v>
      </c>
      <c r="B167" s="26">
        <v>687428</v>
      </c>
      <c r="C167" s="26">
        <v>846636</v>
      </c>
      <c r="D167" s="26">
        <v>358</v>
      </c>
      <c r="E167" s="26">
        <v>1</v>
      </c>
      <c r="F167" s="27" t="s">
        <v>162</v>
      </c>
      <c r="G167" s="28">
        <v>7.0999999999999994E-2</v>
      </c>
      <c r="H167" s="28" t="s">
        <v>273</v>
      </c>
      <c r="I167" s="28">
        <v>1.6E-2</v>
      </c>
      <c r="J167" s="28">
        <v>7.8</v>
      </c>
      <c r="K167" s="28">
        <v>0.3</v>
      </c>
      <c r="L167" s="28">
        <v>3</v>
      </c>
      <c r="M167" s="28">
        <v>1.2E-2</v>
      </c>
      <c r="N167" s="28">
        <v>7.0000000000000007E-2</v>
      </c>
      <c r="O167" s="28">
        <v>4.3899999999999997</v>
      </c>
      <c r="P167" s="28">
        <v>0.08</v>
      </c>
      <c r="Q167" s="28">
        <v>0.08</v>
      </c>
      <c r="R167" s="28">
        <v>0.04</v>
      </c>
      <c r="S167" s="28">
        <v>15.7</v>
      </c>
      <c r="T167" s="28">
        <v>101</v>
      </c>
      <c r="U167" s="28">
        <v>112</v>
      </c>
      <c r="V167" s="28">
        <v>175</v>
      </c>
      <c r="W167" s="28">
        <v>4.43</v>
      </c>
      <c r="X167" s="28">
        <v>6</v>
      </c>
      <c r="Y167" s="28">
        <v>33.200000000000003</v>
      </c>
      <c r="Z167" s="28">
        <v>29.8</v>
      </c>
      <c r="AA167" s="28">
        <v>22.3</v>
      </c>
      <c r="AB167" s="28">
        <v>14.3</v>
      </c>
      <c r="AC167" s="28" t="s">
        <v>274</v>
      </c>
      <c r="AD167" s="28">
        <v>8.8000000000000007</v>
      </c>
      <c r="AE167" s="28">
        <v>13.1</v>
      </c>
      <c r="AF167" s="28">
        <v>11</v>
      </c>
      <c r="AG167" s="28">
        <v>14.1</v>
      </c>
      <c r="AH167" s="28">
        <v>5.4</v>
      </c>
      <c r="AI167" s="28">
        <v>0.5</v>
      </c>
      <c r="AJ167" s="28">
        <v>0.84</v>
      </c>
      <c r="AK167" s="28">
        <v>2.3E-2</v>
      </c>
      <c r="AL167" s="28">
        <v>7.0000000000000007E-2</v>
      </c>
      <c r="AM167" s="28">
        <v>0.94</v>
      </c>
      <c r="AN167" s="28">
        <v>7.0000000000000007E-2</v>
      </c>
      <c r="AO167" s="28" t="s">
        <v>278</v>
      </c>
      <c r="AP167" s="28">
        <v>1.06</v>
      </c>
      <c r="AQ167" s="28">
        <v>55.4</v>
      </c>
      <c r="AR167" s="28">
        <v>32.700000000000003</v>
      </c>
      <c r="AS167" s="28">
        <v>96.6</v>
      </c>
      <c r="AT167" s="28" t="s">
        <v>277</v>
      </c>
      <c r="AU167" s="28">
        <v>6.5</v>
      </c>
      <c r="AV167" s="28">
        <v>23.4</v>
      </c>
      <c r="AW167" s="28">
        <v>4.0999999999999996</v>
      </c>
      <c r="AX167" s="28" t="s">
        <v>274</v>
      </c>
      <c r="AY167" s="28">
        <v>0.8</v>
      </c>
      <c r="AZ167" s="28">
        <v>4.0999999999999996</v>
      </c>
      <c r="BA167" s="28">
        <v>0.6</v>
      </c>
      <c r="BB167" s="28">
        <v>3.1</v>
      </c>
      <c r="BC167" s="28">
        <v>0.6</v>
      </c>
      <c r="BD167" s="28">
        <v>1.6</v>
      </c>
      <c r="BE167" s="28">
        <v>0.2</v>
      </c>
      <c r="BF167" s="28">
        <v>1.6</v>
      </c>
      <c r="BG167" s="28">
        <v>0.2</v>
      </c>
      <c r="BH167" s="28">
        <v>0.2</v>
      </c>
      <c r="BI167" s="28" t="s">
        <v>275</v>
      </c>
      <c r="BJ167" s="28" t="s">
        <v>274</v>
      </c>
      <c r="BK167" s="28" t="s">
        <v>276</v>
      </c>
      <c r="BL167" s="28">
        <v>6.1</v>
      </c>
      <c r="BM167" s="28">
        <v>0.16</v>
      </c>
      <c r="BN167" s="28">
        <v>11.6</v>
      </c>
      <c r="BO167" s="28">
        <v>12.5</v>
      </c>
      <c r="BP167" s="28">
        <v>1</v>
      </c>
      <c r="BQ167" s="28">
        <v>10</v>
      </c>
    </row>
    <row r="168" spans="1:69" x14ac:dyDescent="0.3">
      <c r="A168" s="25">
        <f t="shared" si="2"/>
        <v>162</v>
      </c>
      <c r="B168" s="26">
        <v>687185</v>
      </c>
      <c r="C168" s="26">
        <v>847230</v>
      </c>
      <c r="D168" s="26">
        <v>368</v>
      </c>
      <c r="E168" s="26">
        <v>1</v>
      </c>
      <c r="F168" s="27" t="s">
        <v>163</v>
      </c>
      <c r="G168" s="28">
        <v>6.7000000000000004E-2</v>
      </c>
      <c r="H168" s="28" t="s">
        <v>273</v>
      </c>
      <c r="I168" s="28">
        <v>2.5999999999999999E-2</v>
      </c>
      <c r="J168" s="28">
        <v>2.6</v>
      </c>
      <c r="K168" s="28">
        <v>0.3</v>
      </c>
      <c r="L168" s="28">
        <v>3</v>
      </c>
      <c r="M168" s="28">
        <v>1.2E-2</v>
      </c>
      <c r="N168" s="28">
        <v>0.03</v>
      </c>
      <c r="O168" s="28">
        <v>2.95</v>
      </c>
      <c r="P168" s="28">
        <v>7.0000000000000007E-2</v>
      </c>
      <c r="Q168" s="28">
        <v>7.0000000000000007E-2</v>
      </c>
      <c r="R168" s="28">
        <v>0.02</v>
      </c>
      <c r="S168" s="28">
        <v>16.399999999999999</v>
      </c>
      <c r="T168" s="28">
        <v>189</v>
      </c>
      <c r="U168" s="28">
        <v>602</v>
      </c>
      <c r="V168" s="28">
        <v>326</v>
      </c>
      <c r="W168" s="28">
        <v>12.2</v>
      </c>
      <c r="X168" s="28">
        <v>7.8</v>
      </c>
      <c r="Y168" s="28">
        <v>21.7</v>
      </c>
      <c r="Z168" s="28">
        <v>45.1</v>
      </c>
      <c r="AA168" s="28">
        <v>28.1</v>
      </c>
      <c r="AB168" s="28">
        <v>12.1</v>
      </c>
      <c r="AC168" s="28" t="s">
        <v>274</v>
      </c>
      <c r="AD168" s="28">
        <v>33.4</v>
      </c>
      <c r="AE168" s="28">
        <v>7.6</v>
      </c>
      <c r="AF168" s="28">
        <v>7.5</v>
      </c>
      <c r="AG168" s="28">
        <v>5.65</v>
      </c>
      <c r="AH168" s="28">
        <v>6.3</v>
      </c>
      <c r="AI168" s="28">
        <v>0.2</v>
      </c>
      <c r="AJ168" s="28">
        <v>2.48</v>
      </c>
      <c r="AK168" s="28">
        <v>0.185</v>
      </c>
      <c r="AL168" s="28">
        <v>0.08</v>
      </c>
      <c r="AM168" s="28">
        <v>0.7</v>
      </c>
      <c r="AN168" s="28">
        <v>0.26</v>
      </c>
      <c r="AO168" s="28">
        <v>0.13</v>
      </c>
      <c r="AP168" s="28">
        <v>0.38</v>
      </c>
      <c r="AQ168" s="28">
        <v>41.4</v>
      </c>
      <c r="AR168" s="28">
        <v>16.7</v>
      </c>
      <c r="AS168" s="28">
        <v>47.4</v>
      </c>
      <c r="AT168" s="28" t="s">
        <v>277</v>
      </c>
      <c r="AU168" s="28">
        <v>3.3</v>
      </c>
      <c r="AV168" s="28">
        <v>11.6</v>
      </c>
      <c r="AW168" s="28">
        <v>2.2999999999999998</v>
      </c>
      <c r="AX168" s="28">
        <v>0.8</v>
      </c>
      <c r="AY168" s="28">
        <v>0.4</v>
      </c>
      <c r="AZ168" s="28">
        <v>2.1</v>
      </c>
      <c r="BA168" s="28">
        <v>0.3</v>
      </c>
      <c r="BB168" s="28">
        <v>1.6</v>
      </c>
      <c r="BC168" s="28">
        <v>0.3</v>
      </c>
      <c r="BD168" s="28">
        <v>0.9</v>
      </c>
      <c r="BE168" s="28">
        <v>0.1</v>
      </c>
      <c r="BF168" s="28">
        <v>0.9</v>
      </c>
      <c r="BG168" s="28">
        <v>0.1</v>
      </c>
      <c r="BH168" s="28">
        <v>0.2</v>
      </c>
      <c r="BI168" s="28" t="s">
        <v>275</v>
      </c>
      <c r="BJ168" s="28" t="s">
        <v>274</v>
      </c>
      <c r="BK168" s="28" t="s">
        <v>276</v>
      </c>
      <c r="BL168" s="28">
        <v>6.9</v>
      </c>
      <c r="BM168" s="28">
        <v>0.08</v>
      </c>
      <c r="BN168" s="28">
        <v>14</v>
      </c>
      <c r="BO168" s="28">
        <v>9.4</v>
      </c>
      <c r="BP168" s="28">
        <v>1.3</v>
      </c>
      <c r="BQ168" s="28" t="s">
        <v>281</v>
      </c>
    </row>
    <row r="169" spans="1:69" x14ac:dyDescent="0.3">
      <c r="A169" s="25">
        <f t="shared" si="2"/>
        <v>163</v>
      </c>
      <c r="B169" s="26">
        <v>687186</v>
      </c>
      <c r="C169" s="26">
        <v>847230</v>
      </c>
      <c r="D169" s="26">
        <v>368</v>
      </c>
      <c r="E169" s="26">
        <v>1</v>
      </c>
      <c r="F169" s="27" t="s">
        <v>164</v>
      </c>
      <c r="G169" s="28">
        <v>4.2999999999999997E-2</v>
      </c>
      <c r="H169" s="28" t="s">
        <v>273</v>
      </c>
      <c r="I169" s="28">
        <v>0.01</v>
      </c>
      <c r="J169" s="28">
        <v>1.7</v>
      </c>
      <c r="K169" s="28">
        <v>0.1</v>
      </c>
      <c r="L169" s="28">
        <v>3</v>
      </c>
      <c r="M169" s="28">
        <v>1.2E-2</v>
      </c>
      <c r="N169" s="28">
        <v>0.02</v>
      </c>
      <c r="O169" s="28">
        <v>1.87</v>
      </c>
      <c r="P169" s="28">
        <v>0.05</v>
      </c>
      <c r="Q169" s="28">
        <v>0.04</v>
      </c>
      <c r="R169" s="28">
        <v>0.01</v>
      </c>
      <c r="S169" s="28">
        <v>7.5</v>
      </c>
      <c r="T169" s="28">
        <v>82</v>
      </c>
      <c r="U169" s="28">
        <v>267</v>
      </c>
      <c r="V169" s="28">
        <v>687</v>
      </c>
      <c r="W169" s="28">
        <v>5.83</v>
      </c>
      <c r="X169" s="28">
        <v>8.4</v>
      </c>
      <c r="Y169" s="28">
        <v>12.4</v>
      </c>
      <c r="Z169" s="28">
        <v>24</v>
      </c>
      <c r="AA169" s="28">
        <v>13.5</v>
      </c>
      <c r="AB169" s="28">
        <v>5.96</v>
      </c>
      <c r="AC169" s="28" t="s">
        <v>274</v>
      </c>
      <c r="AD169" s="28">
        <v>16.100000000000001</v>
      </c>
      <c r="AE169" s="28">
        <v>5.8</v>
      </c>
      <c r="AF169" s="28">
        <v>4.5999999999999996</v>
      </c>
      <c r="AG169" s="28">
        <v>4.07</v>
      </c>
      <c r="AH169" s="28">
        <v>4.3</v>
      </c>
      <c r="AI169" s="28">
        <v>0.2</v>
      </c>
      <c r="AJ169" s="28">
        <v>2.19</v>
      </c>
      <c r="AK169" s="28">
        <v>8.3000000000000004E-2</v>
      </c>
      <c r="AL169" s="28">
        <v>0.03</v>
      </c>
      <c r="AM169" s="28">
        <v>0.38</v>
      </c>
      <c r="AN169" s="28">
        <v>0.18</v>
      </c>
      <c r="AO169" s="28">
        <v>0.04</v>
      </c>
      <c r="AP169" s="28">
        <v>0.3</v>
      </c>
      <c r="AQ169" s="28">
        <v>98.6</v>
      </c>
      <c r="AR169" s="28">
        <v>10.9</v>
      </c>
      <c r="AS169" s="28">
        <v>101</v>
      </c>
      <c r="AT169" s="28">
        <v>0.01</v>
      </c>
      <c r="AU169" s="28">
        <v>2.2000000000000002</v>
      </c>
      <c r="AV169" s="28">
        <v>8.1</v>
      </c>
      <c r="AW169" s="28">
        <v>1.4</v>
      </c>
      <c r="AX169" s="28">
        <v>0.5</v>
      </c>
      <c r="AY169" s="28">
        <v>0.3</v>
      </c>
      <c r="AZ169" s="28">
        <v>1.6</v>
      </c>
      <c r="BA169" s="28">
        <v>0.2</v>
      </c>
      <c r="BB169" s="28">
        <v>1.1000000000000001</v>
      </c>
      <c r="BC169" s="28">
        <v>0.2</v>
      </c>
      <c r="BD169" s="28">
        <v>0.6</v>
      </c>
      <c r="BE169" s="28" t="s">
        <v>274</v>
      </c>
      <c r="BF169" s="28">
        <v>0.6</v>
      </c>
      <c r="BG169" s="28" t="s">
        <v>274</v>
      </c>
      <c r="BH169" s="28">
        <v>0.1</v>
      </c>
      <c r="BI169" s="28" t="s">
        <v>275</v>
      </c>
      <c r="BJ169" s="28" t="s">
        <v>274</v>
      </c>
      <c r="BK169" s="28" t="s">
        <v>276</v>
      </c>
      <c r="BL169" s="28">
        <v>3.5</v>
      </c>
      <c r="BM169" s="28">
        <v>0.1</v>
      </c>
      <c r="BN169" s="28">
        <v>14.2</v>
      </c>
      <c r="BO169" s="28">
        <v>5.0999999999999996</v>
      </c>
      <c r="BP169" s="28">
        <v>0.7</v>
      </c>
      <c r="BQ169" s="28" t="s">
        <v>281</v>
      </c>
    </row>
    <row r="170" spans="1:69" x14ac:dyDescent="0.3">
      <c r="A170" s="25">
        <f t="shared" si="2"/>
        <v>164</v>
      </c>
      <c r="B170" s="26">
        <v>687187</v>
      </c>
      <c r="C170" s="26">
        <v>847230</v>
      </c>
      <c r="D170" s="26">
        <v>368</v>
      </c>
      <c r="E170" s="26">
        <v>1</v>
      </c>
      <c r="F170" s="27" t="s">
        <v>165</v>
      </c>
      <c r="G170" s="28">
        <v>5.7000000000000002E-2</v>
      </c>
      <c r="H170" s="28" t="s">
        <v>273</v>
      </c>
      <c r="I170" s="28">
        <v>1.7999999999999999E-2</v>
      </c>
      <c r="J170" s="28">
        <v>3.9</v>
      </c>
      <c r="K170" s="28">
        <v>0.3</v>
      </c>
      <c r="L170" s="28">
        <v>3</v>
      </c>
      <c r="M170" s="28">
        <v>1.2999999999999999E-2</v>
      </c>
      <c r="N170" s="28">
        <v>0.04</v>
      </c>
      <c r="O170" s="28">
        <v>3.63</v>
      </c>
      <c r="P170" s="28">
        <v>0.1</v>
      </c>
      <c r="Q170" s="28">
        <v>7.0000000000000007E-2</v>
      </c>
      <c r="R170" s="28">
        <v>0.03</v>
      </c>
      <c r="S170" s="28">
        <v>13.6</v>
      </c>
      <c r="T170" s="28">
        <v>126</v>
      </c>
      <c r="U170" s="28">
        <v>392</v>
      </c>
      <c r="V170" s="28">
        <v>505</v>
      </c>
      <c r="W170" s="28">
        <v>9.2100000000000009</v>
      </c>
      <c r="X170" s="28">
        <v>8.9</v>
      </c>
      <c r="Y170" s="28">
        <v>22.3</v>
      </c>
      <c r="Z170" s="28">
        <v>40.9</v>
      </c>
      <c r="AA170" s="28">
        <v>27.3</v>
      </c>
      <c r="AB170" s="28">
        <v>12.7</v>
      </c>
      <c r="AC170" s="28" t="s">
        <v>274</v>
      </c>
      <c r="AD170" s="28">
        <v>21.1</v>
      </c>
      <c r="AE170" s="28">
        <v>12</v>
      </c>
      <c r="AF170" s="28">
        <v>10.1</v>
      </c>
      <c r="AG170" s="28">
        <v>9.43</v>
      </c>
      <c r="AH170" s="28">
        <v>5.8</v>
      </c>
      <c r="AI170" s="28">
        <v>0.2</v>
      </c>
      <c r="AJ170" s="28">
        <v>1.91</v>
      </c>
      <c r="AK170" s="28">
        <v>0.112</v>
      </c>
      <c r="AL170" s="28">
        <v>0.06</v>
      </c>
      <c r="AM170" s="28">
        <v>0.88</v>
      </c>
      <c r="AN170" s="28">
        <v>0.17</v>
      </c>
      <c r="AO170" s="28">
        <v>0.05</v>
      </c>
      <c r="AP170" s="28">
        <v>0.64</v>
      </c>
      <c r="AQ170" s="28">
        <v>81.900000000000006</v>
      </c>
      <c r="AR170" s="28">
        <v>27.8</v>
      </c>
      <c r="AS170" s="28">
        <v>120</v>
      </c>
      <c r="AT170" s="28">
        <v>0.02</v>
      </c>
      <c r="AU170" s="28">
        <v>5.3</v>
      </c>
      <c r="AV170" s="28">
        <v>19.600000000000001</v>
      </c>
      <c r="AW170" s="28">
        <v>3.4</v>
      </c>
      <c r="AX170" s="28">
        <v>0.2</v>
      </c>
      <c r="AY170" s="28">
        <v>0.7</v>
      </c>
      <c r="AZ170" s="28">
        <v>3.5</v>
      </c>
      <c r="BA170" s="28">
        <v>0.4</v>
      </c>
      <c r="BB170" s="28">
        <v>2.6</v>
      </c>
      <c r="BC170" s="28">
        <v>0.4</v>
      </c>
      <c r="BD170" s="28">
        <v>1.3</v>
      </c>
      <c r="BE170" s="28">
        <v>0.2</v>
      </c>
      <c r="BF170" s="28">
        <v>1.3</v>
      </c>
      <c r="BG170" s="28">
        <v>0.2</v>
      </c>
      <c r="BH170" s="28">
        <v>0.1</v>
      </c>
      <c r="BI170" s="28" t="s">
        <v>275</v>
      </c>
      <c r="BJ170" s="28" t="s">
        <v>274</v>
      </c>
      <c r="BK170" s="28" t="s">
        <v>276</v>
      </c>
      <c r="BL170" s="28">
        <v>6.5</v>
      </c>
      <c r="BM170" s="28">
        <v>0.15</v>
      </c>
      <c r="BN170" s="28">
        <v>18.600000000000001</v>
      </c>
      <c r="BO170" s="28">
        <v>10.8</v>
      </c>
      <c r="BP170" s="28">
        <v>1.2</v>
      </c>
      <c r="BQ170" s="28" t="s">
        <v>281</v>
      </c>
    </row>
    <row r="171" spans="1:69" x14ac:dyDescent="0.3">
      <c r="A171" s="25">
        <f t="shared" si="2"/>
        <v>165</v>
      </c>
      <c r="B171" s="26">
        <v>687188</v>
      </c>
      <c r="C171" s="26">
        <v>847230</v>
      </c>
      <c r="D171" s="26">
        <v>368</v>
      </c>
      <c r="E171" s="26">
        <v>1</v>
      </c>
      <c r="F171" s="27" t="s">
        <v>166</v>
      </c>
      <c r="G171" s="28">
        <v>7.2999999999999995E-2</v>
      </c>
      <c r="H171" s="28" t="s">
        <v>273</v>
      </c>
      <c r="I171" s="28">
        <v>8.9999999999999993E-3</v>
      </c>
      <c r="J171" s="28">
        <v>3.2</v>
      </c>
      <c r="K171" s="28">
        <v>0.3</v>
      </c>
      <c r="L171" s="28">
        <v>4</v>
      </c>
      <c r="M171" s="28">
        <v>1.6E-2</v>
      </c>
      <c r="N171" s="28">
        <v>0.04</v>
      </c>
      <c r="O171" s="28">
        <v>3.65</v>
      </c>
      <c r="P171" s="28">
        <v>0.1</v>
      </c>
      <c r="Q171" s="28">
        <v>0.06</v>
      </c>
      <c r="R171" s="28">
        <v>0.03</v>
      </c>
      <c r="S171" s="28">
        <v>10</v>
      </c>
      <c r="T171" s="28">
        <v>84</v>
      </c>
      <c r="U171" s="28">
        <v>114</v>
      </c>
      <c r="V171" s="28">
        <v>179</v>
      </c>
      <c r="W171" s="28">
        <v>6.61</v>
      </c>
      <c r="X171" s="28">
        <v>3.7</v>
      </c>
      <c r="Y171" s="28">
        <v>16.8</v>
      </c>
      <c r="Z171" s="28">
        <v>30.1</v>
      </c>
      <c r="AA171" s="28">
        <v>18.600000000000001</v>
      </c>
      <c r="AB171" s="28">
        <v>12.3</v>
      </c>
      <c r="AC171" s="28" t="s">
        <v>274</v>
      </c>
      <c r="AD171" s="28">
        <v>7.7</v>
      </c>
      <c r="AE171" s="28">
        <v>8.9</v>
      </c>
      <c r="AF171" s="28">
        <v>13.3</v>
      </c>
      <c r="AG171" s="28">
        <v>12.5</v>
      </c>
      <c r="AH171" s="28">
        <v>4</v>
      </c>
      <c r="AI171" s="28" t="s">
        <v>274</v>
      </c>
      <c r="AJ171" s="28">
        <v>1.0900000000000001</v>
      </c>
      <c r="AK171" s="28">
        <v>2.5000000000000001E-2</v>
      </c>
      <c r="AL171" s="28">
        <v>0.06</v>
      </c>
      <c r="AM171" s="28">
        <v>0.83</v>
      </c>
      <c r="AN171" s="28">
        <v>0.1</v>
      </c>
      <c r="AO171" s="28" t="s">
        <v>278</v>
      </c>
      <c r="AP171" s="28">
        <v>0.51</v>
      </c>
      <c r="AQ171" s="28">
        <v>66.900000000000006</v>
      </c>
      <c r="AR171" s="28">
        <v>38.9</v>
      </c>
      <c r="AS171" s="28">
        <v>71.2</v>
      </c>
      <c r="AT171" s="28">
        <v>0.02</v>
      </c>
      <c r="AU171" s="28">
        <v>7.8</v>
      </c>
      <c r="AV171" s="28">
        <v>27.9</v>
      </c>
      <c r="AW171" s="28">
        <v>5.3</v>
      </c>
      <c r="AX171" s="28" t="s">
        <v>274</v>
      </c>
      <c r="AY171" s="28">
        <v>0.9</v>
      </c>
      <c r="AZ171" s="28">
        <v>4.3</v>
      </c>
      <c r="BA171" s="28">
        <v>0.6</v>
      </c>
      <c r="BB171" s="28">
        <v>2.8</v>
      </c>
      <c r="BC171" s="28">
        <v>0.5</v>
      </c>
      <c r="BD171" s="28">
        <v>1.5</v>
      </c>
      <c r="BE171" s="28">
        <v>0.2</v>
      </c>
      <c r="BF171" s="28">
        <v>1.4</v>
      </c>
      <c r="BG171" s="28">
        <v>0.2</v>
      </c>
      <c r="BH171" s="28">
        <v>0.1</v>
      </c>
      <c r="BI171" s="28" t="s">
        <v>275</v>
      </c>
      <c r="BJ171" s="28" t="s">
        <v>274</v>
      </c>
      <c r="BK171" s="28" t="s">
        <v>276</v>
      </c>
      <c r="BL171" s="28">
        <v>3.7</v>
      </c>
      <c r="BM171" s="28">
        <v>0.11</v>
      </c>
      <c r="BN171" s="28">
        <v>14.3</v>
      </c>
      <c r="BO171" s="28">
        <v>10.7</v>
      </c>
      <c r="BP171" s="28">
        <v>0.9</v>
      </c>
      <c r="BQ171" s="28">
        <v>60</v>
      </c>
    </row>
    <row r="172" spans="1:69" x14ac:dyDescent="0.3">
      <c r="A172" s="25">
        <f t="shared" si="2"/>
        <v>166</v>
      </c>
      <c r="B172" s="26">
        <v>687189</v>
      </c>
      <c r="C172" s="26">
        <v>847230</v>
      </c>
      <c r="D172" s="26">
        <v>368</v>
      </c>
      <c r="E172" s="26">
        <v>1</v>
      </c>
      <c r="F172" s="27" t="s">
        <v>167</v>
      </c>
      <c r="G172" s="28">
        <v>6.9000000000000006E-2</v>
      </c>
      <c r="H172" s="28" t="s">
        <v>273</v>
      </c>
      <c r="I172" s="28">
        <v>8.9999999999999993E-3</v>
      </c>
      <c r="J172" s="28">
        <v>3</v>
      </c>
      <c r="K172" s="28">
        <v>0.3</v>
      </c>
      <c r="L172" s="28">
        <v>3</v>
      </c>
      <c r="M172" s="28">
        <v>1.4E-2</v>
      </c>
      <c r="N172" s="28">
        <v>0.04</v>
      </c>
      <c r="O172" s="28">
        <v>3.25</v>
      </c>
      <c r="P172" s="28">
        <v>0.09</v>
      </c>
      <c r="Q172" s="28">
        <v>0.05</v>
      </c>
      <c r="R172" s="28">
        <v>0.02</v>
      </c>
      <c r="S172" s="28">
        <v>9.1999999999999993</v>
      </c>
      <c r="T172" s="28">
        <v>76</v>
      </c>
      <c r="U172" s="28">
        <v>106</v>
      </c>
      <c r="V172" s="28">
        <v>150</v>
      </c>
      <c r="W172" s="28">
        <v>5.81</v>
      </c>
      <c r="X172" s="28">
        <v>3.4</v>
      </c>
      <c r="Y172" s="28">
        <v>14.5</v>
      </c>
      <c r="Z172" s="28">
        <v>27.8</v>
      </c>
      <c r="AA172" s="28">
        <v>23.9</v>
      </c>
      <c r="AB172" s="28">
        <v>10.9</v>
      </c>
      <c r="AC172" s="28" t="s">
        <v>274</v>
      </c>
      <c r="AD172" s="28">
        <v>7.4</v>
      </c>
      <c r="AE172" s="28">
        <v>8.1999999999999993</v>
      </c>
      <c r="AF172" s="28">
        <v>12.3</v>
      </c>
      <c r="AG172" s="28">
        <v>10.4</v>
      </c>
      <c r="AH172" s="28">
        <v>3.8</v>
      </c>
      <c r="AI172" s="28">
        <v>0.1</v>
      </c>
      <c r="AJ172" s="28">
        <v>1.1599999999999999</v>
      </c>
      <c r="AK172" s="28">
        <v>2.3E-2</v>
      </c>
      <c r="AL172" s="28">
        <v>0.06</v>
      </c>
      <c r="AM172" s="28">
        <v>0.72</v>
      </c>
      <c r="AN172" s="28">
        <v>0.08</v>
      </c>
      <c r="AO172" s="28" t="s">
        <v>278</v>
      </c>
      <c r="AP172" s="28">
        <v>0.49</v>
      </c>
      <c r="AQ172" s="28">
        <v>55.4</v>
      </c>
      <c r="AR172" s="28">
        <v>36.5</v>
      </c>
      <c r="AS172" s="28">
        <v>55.9</v>
      </c>
      <c r="AT172" s="28">
        <v>0.01</v>
      </c>
      <c r="AU172" s="28">
        <v>6.8</v>
      </c>
      <c r="AV172" s="28">
        <v>23.7</v>
      </c>
      <c r="AW172" s="28">
        <v>4.4000000000000004</v>
      </c>
      <c r="AX172" s="28" t="s">
        <v>274</v>
      </c>
      <c r="AY172" s="28">
        <v>0.8</v>
      </c>
      <c r="AZ172" s="28">
        <v>3.5</v>
      </c>
      <c r="BA172" s="28">
        <v>0.5</v>
      </c>
      <c r="BB172" s="28">
        <v>2.5</v>
      </c>
      <c r="BC172" s="28">
        <v>0.4</v>
      </c>
      <c r="BD172" s="28">
        <v>1.3</v>
      </c>
      <c r="BE172" s="28">
        <v>0.2</v>
      </c>
      <c r="BF172" s="28">
        <v>1.1000000000000001</v>
      </c>
      <c r="BG172" s="28">
        <v>0.2</v>
      </c>
      <c r="BH172" s="28">
        <v>0.1</v>
      </c>
      <c r="BI172" s="28" t="s">
        <v>275</v>
      </c>
      <c r="BJ172" s="28" t="s">
        <v>274</v>
      </c>
      <c r="BK172" s="28" t="s">
        <v>276</v>
      </c>
      <c r="BL172" s="28">
        <v>3.3</v>
      </c>
      <c r="BM172" s="28">
        <v>0.1</v>
      </c>
      <c r="BN172" s="28">
        <v>11.1</v>
      </c>
      <c r="BO172" s="28">
        <v>9.1999999999999993</v>
      </c>
      <c r="BP172" s="28">
        <v>0.9</v>
      </c>
      <c r="BQ172" s="28">
        <v>20</v>
      </c>
    </row>
    <row r="173" spans="1:69" x14ac:dyDescent="0.3">
      <c r="A173" s="25">
        <f t="shared" si="2"/>
        <v>167</v>
      </c>
      <c r="B173" s="26">
        <v>687190</v>
      </c>
      <c r="C173" s="26">
        <v>847230</v>
      </c>
      <c r="D173" s="26">
        <v>368</v>
      </c>
      <c r="E173" s="26">
        <v>1</v>
      </c>
      <c r="F173" s="27" t="s">
        <v>168</v>
      </c>
      <c r="G173" s="28">
        <v>6.8000000000000005E-2</v>
      </c>
      <c r="H173" s="28" t="s">
        <v>273</v>
      </c>
      <c r="I173" s="28">
        <v>1.0999999999999999E-2</v>
      </c>
      <c r="J173" s="28">
        <v>4.2</v>
      </c>
      <c r="K173" s="28">
        <v>0.4</v>
      </c>
      <c r="L173" s="28">
        <v>2</v>
      </c>
      <c r="M173" s="28">
        <v>1.4999999999999999E-2</v>
      </c>
      <c r="N173" s="28">
        <v>0.05</v>
      </c>
      <c r="O173" s="28">
        <v>4.2699999999999996</v>
      </c>
      <c r="P173" s="28">
        <v>0.1</v>
      </c>
      <c r="Q173" s="28">
        <v>0.06</v>
      </c>
      <c r="R173" s="28">
        <v>0.03</v>
      </c>
      <c r="S173" s="28">
        <v>14.3</v>
      </c>
      <c r="T173" s="28">
        <v>110</v>
      </c>
      <c r="U173" s="28">
        <v>133</v>
      </c>
      <c r="V173" s="28">
        <v>218</v>
      </c>
      <c r="W173" s="28">
        <v>8.7100000000000009</v>
      </c>
      <c r="X173" s="28">
        <v>5.5</v>
      </c>
      <c r="Y173" s="28">
        <v>19.7</v>
      </c>
      <c r="Z173" s="28">
        <v>41</v>
      </c>
      <c r="AA173" s="28">
        <v>29.7</v>
      </c>
      <c r="AB173" s="28">
        <v>15</v>
      </c>
      <c r="AC173" s="28" t="s">
        <v>274</v>
      </c>
      <c r="AD173" s="28">
        <v>8.6999999999999993</v>
      </c>
      <c r="AE173" s="28">
        <v>11.1</v>
      </c>
      <c r="AF173" s="28">
        <v>12.8</v>
      </c>
      <c r="AG173" s="28">
        <v>18.899999999999999</v>
      </c>
      <c r="AH173" s="28">
        <v>4.0999999999999996</v>
      </c>
      <c r="AI173" s="28">
        <v>0.1</v>
      </c>
      <c r="AJ173" s="28">
        <v>1.31</v>
      </c>
      <c r="AK173" s="28">
        <v>1.4E-2</v>
      </c>
      <c r="AL173" s="28">
        <v>0.08</v>
      </c>
      <c r="AM173" s="28">
        <v>0.92</v>
      </c>
      <c r="AN173" s="28">
        <v>0.1</v>
      </c>
      <c r="AO173" s="28">
        <v>0.03</v>
      </c>
      <c r="AP173" s="28">
        <v>0.65</v>
      </c>
      <c r="AQ173" s="28">
        <v>54.8</v>
      </c>
      <c r="AR173" s="28">
        <v>54.2</v>
      </c>
      <c r="AS173" s="28">
        <v>99.7</v>
      </c>
      <c r="AT173" s="28" t="s">
        <v>277</v>
      </c>
      <c r="AU173" s="28">
        <v>10.8</v>
      </c>
      <c r="AV173" s="28">
        <v>39.799999999999997</v>
      </c>
      <c r="AW173" s="28">
        <v>7</v>
      </c>
      <c r="AX173" s="28" t="s">
        <v>274</v>
      </c>
      <c r="AY173" s="28">
        <v>1.3</v>
      </c>
      <c r="AZ173" s="28">
        <v>6.4</v>
      </c>
      <c r="BA173" s="28">
        <v>0.8</v>
      </c>
      <c r="BB173" s="28">
        <v>4.3</v>
      </c>
      <c r="BC173" s="28">
        <v>0.8</v>
      </c>
      <c r="BD173" s="28">
        <v>2.2000000000000002</v>
      </c>
      <c r="BE173" s="28">
        <v>0.3</v>
      </c>
      <c r="BF173" s="28">
        <v>2.2000000000000002</v>
      </c>
      <c r="BG173" s="28">
        <v>0.3</v>
      </c>
      <c r="BH173" s="28">
        <v>0.1</v>
      </c>
      <c r="BI173" s="28" t="s">
        <v>275</v>
      </c>
      <c r="BJ173" s="28" t="s">
        <v>274</v>
      </c>
      <c r="BK173" s="28" t="s">
        <v>276</v>
      </c>
      <c r="BL173" s="28">
        <v>1.8</v>
      </c>
      <c r="BM173" s="28">
        <v>0.14000000000000001</v>
      </c>
      <c r="BN173" s="28">
        <v>15.9</v>
      </c>
      <c r="BO173" s="28">
        <v>12.6</v>
      </c>
      <c r="BP173" s="28">
        <v>1.3</v>
      </c>
      <c r="BQ173" s="28" t="s">
        <v>281</v>
      </c>
    </row>
    <row r="174" spans="1:69" x14ac:dyDescent="0.3">
      <c r="A174" s="25">
        <f t="shared" si="2"/>
        <v>168</v>
      </c>
      <c r="B174" s="26">
        <v>687191</v>
      </c>
      <c r="C174" s="26">
        <v>847230</v>
      </c>
      <c r="D174" s="26">
        <v>368</v>
      </c>
      <c r="E174" s="26">
        <v>1</v>
      </c>
      <c r="F174" s="27" t="s">
        <v>169</v>
      </c>
      <c r="G174" s="28">
        <v>7.4999999999999997E-2</v>
      </c>
      <c r="H174" s="28" t="s">
        <v>273</v>
      </c>
      <c r="I174" s="28">
        <v>1.4E-2</v>
      </c>
      <c r="J174" s="28">
        <v>3.7</v>
      </c>
      <c r="K174" s="28">
        <v>0.4</v>
      </c>
      <c r="L174" s="28">
        <v>2</v>
      </c>
      <c r="M174" s="28">
        <v>1.4E-2</v>
      </c>
      <c r="N174" s="28">
        <v>0.04</v>
      </c>
      <c r="O174" s="28">
        <v>3.88</v>
      </c>
      <c r="P174" s="28">
        <v>0.1</v>
      </c>
      <c r="Q174" s="28">
        <v>0.05</v>
      </c>
      <c r="R174" s="28">
        <v>0.02</v>
      </c>
      <c r="S174" s="28">
        <v>12.9</v>
      </c>
      <c r="T174" s="28">
        <v>115</v>
      </c>
      <c r="U174" s="28">
        <v>119</v>
      </c>
      <c r="V174" s="28">
        <v>211</v>
      </c>
      <c r="W174" s="28">
        <v>9.35</v>
      </c>
      <c r="X174" s="28">
        <v>4.7</v>
      </c>
      <c r="Y174" s="28">
        <v>19.100000000000001</v>
      </c>
      <c r="Z174" s="28">
        <v>39.4</v>
      </c>
      <c r="AA174" s="28">
        <v>17.899999999999999</v>
      </c>
      <c r="AB174" s="28">
        <v>14.4</v>
      </c>
      <c r="AC174" s="28" t="s">
        <v>274</v>
      </c>
      <c r="AD174" s="28">
        <v>8</v>
      </c>
      <c r="AE174" s="28">
        <v>9</v>
      </c>
      <c r="AF174" s="28">
        <v>15.7</v>
      </c>
      <c r="AG174" s="28">
        <v>14.5</v>
      </c>
      <c r="AH174" s="28">
        <v>3.4</v>
      </c>
      <c r="AI174" s="28">
        <v>0.1</v>
      </c>
      <c r="AJ174" s="28">
        <v>1.27</v>
      </c>
      <c r="AK174" s="28">
        <v>0.01</v>
      </c>
      <c r="AL174" s="28">
        <v>0.09</v>
      </c>
      <c r="AM174" s="28">
        <v>0.71</v>
      </c>
      <c r="AN174" s="28">
        <v>7.0000000000000007E-2</v>
      </c>
      <c r="AO174" s="28" t="s">
        <v>278</v>
      </c>
      <c r="AP174" s="28">
        <v>0.52</v>
      </c>
      <c r="AQ174" s="28">
        <v>59.4</v>
      </c>
      <c r="AR174" s="28">
        <v>55.5</v>
      </c>
      <c r="AS174" s="28">
        <v>79.5</v>
      </c>
      <c r="AT174" s="28">
        <v>0.02</v>
      </c>
      <c r="AU174" s="28">
        <v>10.1</v>
      </c>
      <c r="AV174" s="28">
        <v>34.700000000000003</v>
      </c>
      <c r="AW174" s="28">
        <v>6.8</v>
      </c>
      <c r="AX174" s="28" t="s">
        <v>274</v>
      </c>
      <c r="AY174" s="28">
        <v>1.1000000000000001</v>
      </c>
      <c r="AZ174" s="28">
        <v>5.2</v>
      </c>
      <c r="BA174" s="28">
        <v>0.7</v>
      </c>
      <c r="BB174" s="28">
        <v>3.7</v>
      </c>
      <c r="BC174" s="28">
        <v>0.6</v>
      </c>
      <c r="BD174" s="28">
        <v>1.8</v>
      </c>
      <c r="BE174" s="28">
        <v>0.2</v>
      </c>
      <c r="BF174" s="28">
        <v>1.8</v>
      </c>
      <c r="BG174" s="28">
        <v>0.2</v>
      </c>
      <c r="BH174" s="28">
        <v>0.1</v>
      </c>
      <c r="BI174" s="28" t="s">
        <v>275</v>
      </c>
      <c r="BJ174" s="28" t="s">
        <v>274</v>
      </c>
      <c r="BK174" s="28" t="s">
        <v>276</v>
      </c>
      <c r="BL174" s="28">
        <v>5.3</v>
      </c>
      <c r="BM174" s="28">
        <v>0.11</v>
      </c>
      <c r="BN174" s="28">
        <v>17.100000000000001</v>
      </c>
      <c r="BO174" s="28">
        <v>14.1</v>
      </c>
      <c r="BP174" s="28">
        <v>1.4</v>
      </c>
      <c r="BQ174" s="28" t="s">
        <v>281</v>
      </c>
    </row>
    <row r="175" spans="1:69" x14ac:dyDescent="0.3">
      <c r="A175" s="25">
        <f t="shared" si="2"/>
        <v>169</v>
      </c>
      <c r="B175" s="26">
        <v>687192</v>
      </c>
      <c r="C175" s="26">
        <v>847230</v>
      </c>
      <c r="D175" s="26">
        <v>368</v>
      </c>
      <c r="E175" s="26">
        <v>1</v>
      </c>
      <c r="F175" s="27" t="s">
        <v>170</v>
      </c>
      <c r="G175" s="28">
        <v>0.08</v>
      </c>
      <c r="H175" s="28" t="s">
        <v>273</v>
      </c>
      <c r="I175" s="28">
        <v>1.2999999999999999E-2</v>
      </c>
      <c r="J175" s="28">
        <v>3.7</v>
      </c>
      <c r="K175" s="28">
        <v>0.3</v>
      </c>
      <c r="L175" s="28">
        <v>3</v>
      </c>
      <c r="M175" s="28">
        <v>1.6E-2</v>
      </c>
      <c r="N175" s="28">
        <v>0.03</v>
      </c>
      <c r="O175" s="28">
        <v>3.72</v>
      </c>
      <c r="P175" s="28">
        <v>0.11</v>
      </c>
      <c r="Q175" s="28">
        <v>0.05</v>
      </c>
      <c r="R175" s="28" t="s">
        <v>277</v>
      </c>
      <c r="S175" s="28">
        <v>10.6</v>
      </c>
      <c r="T175" s="28">
        <v>87</v>
      </c>
      <c r="U175" s="28">
        <v>91</v>
      </c>
      <c r="V175" s="28">
        <v>179</v>
      </c>
      <c r="W175" s="28">
        <v>7.07</v>
      </c>
      <c r="X175" s="28">
        <v>4.0999999999999996</v>
      </c>
      <c r="Y175" s="28">
        <v>17.7</v>
      </c>
      <c r="Z175" s="28">
        <v>32.9</v>
      </c>
      <c r="AA175" s="28">
        <v>15.4</v>
      </c>
      <c r="AB175" s="28">
        <v>12.2</v>
      </c>
      <c r="AC175" s="28" t="s">
        <v>274</v>
      </c>
      <c r="AD175" s="28">
        <v>6.8</v>
      </c>
      <c r="AE175" s="28">
        <v>9</v>
      </c>
      <c r="AF175" s="28">
        <v>13.1</v>
      </c>
      <c r="AG175" s="28">
        <v>11.7</v>
      </c>
      <c r="AH175" s="28">
        <v>3.6</v>
      </c>
      <c r="AI175" s="28">
        <v>0.1</v>
      </c>
      <c r="AJ175" s="28">
        <v>1.22</v>
      </c>
      <c r="AK175" s="28">
        <v>8.0000000000000002E-3</v>
      </c>
      <c r="AL175" s="28">
        <v>0.05</v>
      </c>
      <c r="AM175" s="28">
        <v>0.69</v>
      </c>
      <c r="AN175" s="28">
        <v>0.09</v>
      </c>
      <c r="AO175" s="28" t="s">
        <v>278</v>
      </c>
      <c r="AP175" s="28">
        <v>0.55000000000000004</v>
      </c>
      <c r="AQ175" s="28">
        <v>57.5</v>
      </c>
      <c r="AR175" s="28">
        <v>40.700000000000003</v>
      </c>
      <c r="AS175" s="28">
        <v>61.6</v>
      </c>
      <c r="AT175" s="28">
        <v>0.05</v>
      </c>
      <c r="AU175" s="28">
        <v>7.6</v>
      </c>
      <c r="AV175" s="28">
        <v>26.7</v>
      </c>
      <c r="AW175" s="28">
        <v>4.5</v>
      </c>
      <c r="AX175" s="28" t="s">
        <v>274</v>
      </c>
      <c r="AY175" s="28">
        <v>0.9</v>
      </c>
      <c r="AZ175" s="28">
        <v>4.0999999999999996</v>
      </c>
      <c r="BA175" s="28">
        <v>0.5</v>
      </c>
      <c r="BB175" s="28">
        <v>2.9</v>
      </c>
      <c r="BC175" s="28">
        <v>0.5</v>
      </c>
      <c r="BD175" s="28">
        <v>1.5</v>
      </c>
      <c r="BE175" s="28">
        <v>0.2</v>
      </c>
      <c r="BF175" s="28">
        <v>1.5</v>
      </c>
      <c r="BG175" s="28">
        <v>0.2</v>
      </c>
      <c r="BH175" s="28">
        <v>0.1</v>
      </c>
      <c r="BI175" s="28" t="s">
        <v>275</v>
      </c>
      <c r="BJ175" s="28">
        <v>0.3</v>
      </c>
      <c r="BK175" s="28" t="s">
        <v>276</v>
      </c>
      <c r="BL175" s="28">
        <v>6.6</v>
      </c>
      <c r="BM175" s="28">
        <v>0.11</v>
      </c>
      <c r="BN175" s="28">
        <v>13.4</v>
      </c>
      <c r="BO175" s="28">
        <v>10.5</v>
      </c>
      <c r="BP175" s="28">
        <v>1.1000000000000001</v>
      </c>
      <c r="BQ175" s="28" t="s">
        <v>281</v>
      </c>
    </row>
    <row r="176" spans="1:69" x14ac:dyDescent="0.3">
      <c r="A176" s="25">
        <f t="shared" si="2"/>
        <v>170</v>
      </c>
      <c r="B176" s="26">
        <v>687193</v>
      </c>
      <c r="C176" s="26">
        <v>847230</v>
      </c>
      <c r="D176" s="26">
        <v>368</v>
      </c>
      <c r="E176" s="26">
        <v>1</v>
      </c>
      <c r="F176" s="27" t="s">
        <v>171</v>
      </c>
      <c r="G176" s="28">
        <v>7.9000000000000001E-2</v>
      </c>
      <c r="H176" s="28" t="s">
        <v>273</v>
      </c>
      <c r="I176" s="28">
        <v>1.4E-2</v>
      </c>
      <c r="J176" s="28">
        <v>3.4</v>
      </c>
      <c r="K176" s="28">
        <v>0.4</v>
      </c>
      <c r="L176" s="28">
        <v>2</v>
      </c>
      <c r="M176" s="28">
        <v>1.4999999999999999E-2</v>
      </c>
      <c r="N176" s="28">
        <v>0.04</v>
      </c>
      <c r="O176" s="28">
        <v>3.75</v>
      </c>
      <c r="P176" s="28">
        <v>0.1</v>
      </c>
      <c r="Q176" s="28">
        <v>0.05</v>
      </c>
      <c r="R176" s="28" t="s">
        <v>277</v>
      </c>
      <c r="S176" s="28">
        <v>15.3</v>
      </c>
      <c r="T176" s="28">
        <v>128</v>
      </c>
      <c r="U176" s="28">
        <v>169</v>
      </c>
      <c r="V176" s="28">
        <v>177</v>
      </c>
      <c r="W176" s="28">
        <v>10.3</v>
      </c>
      <c r="X176" s="28">
        <v>4.9000000000000004</v>
      </c>
      <c r="Y176" s="28">
        <v>20.399999999999999</v>
      </c>
      <c r="Z176" s="28">
        <v>61.4</v>
      </c>
      <c r="AA176" s="28">
        <v>23</v>
      </c>
      <c r="AB176" s="28">
        <v>14.2</v>
      </c>
      <c r="AC176" s="28" t="s">
        <v>274</v>
      </c>
      <c r="AD176" s="28">
        <v>9</v>
      </c>
      <c r="AE176" s="28">
        <v>8.8000000000000007</v>
      </c>
      <c r="AF176" s="28">
        <v>16.600000000000001</v>
      </c>
      <c r="AG176" s="28">
        <v>13.2</v>
      </c>
      <c r="AH176" s="28">
        <v>4.8</v>
      </c>
      <c r="AI176" s="28">
        <v>0.1</v>
      </c>
      <c r="AJ176" s="28">
        <v>1.84</v>
      </c>
      <c r="AK176" s="28">
        <v>1.2E-2</v>
      </c>
      <c r="AL176" s="28">
        <v>7.0000000000000007E-2</v>
      </c>
      <c r="AM176" s="28">
        <v>0.72</v>
      </c>
      <c r="AN176" s="28">
        <v>0.15</v>
      </c>
      <c r="AO176" s="28">
        <v>0.02</v>
      </c>
      <c r="AP176" s="28">
        <v>0.57999999999999996</v>
      </c>
      <c r="AQ176" s="28">
        <v>58.2</v>
      </c>
      <c r="AR176" s="28">
        <v>51.1</v>
      </c>
      <c r="AS176" s="28">
        <v>86.6</v>
      </c>
      <c r="AT176" s="28">
        <v>0.02</v>
      </c>
      <c r="AU176" s="28">
        <v>9.3000000000000007</v>
      </c>
      <c r="AV176" s="28">
        <v>33.299999999999997</v>
      </c>
      <c r="AW176" s="28">
        <v>5.9</v>
      </c>
      <c r="AX176" s="28">
        <v>0.1</v>
      </c>
      <c r="AY176" s="28">
        <v>1</v>
      </c>
      <c r="AZ176" s="28">
        <v>4.9000000000000004</v>
      </c>
      <c r="BA176" s="28">
        <v>0.7</v>
      </c>
      <c r="BB176" s="28">
        <v>3.5</v>
      </c>
      <c r="BC176" s="28">
        <v>0.6</v>
      </c>
      <c r="BD176" s="28">
        <v>1.7</v>
      </c>
      <c r="BE176" s="28">
        <v>0.2</v>
      </c>
      <c r="BF176" s="28">
        <v>1.7</v>
      </c>
      <c r="BG176" s="28">
        <v>0.2</v>
      </c>
      <c r="BH176" s="28">
        <v>0.2</v>
      </c>
      <c r="BI176" s="28" t="s">
        <v>275</v>
      </c>
      <c r="BJ176" s="28" t="s">
        <v>274</v>
      </c>
      <c r="BK176" s="28" t="s">
        <v>276</v>
      </c>
      <c r="BL176" s="28">
        <v>4.4000000000000004</v>
      </c>
      <c r="BM176" s="28">
        <v>0.11</v>
      </c>
      <c r="BN176" s="28">
        <v>16.2</v>
      </c>
      <c r="BO176" s="28">
        <v>13.5</v>
      </c>
      <c r="BP176" s="28">
        <v>1.5</v>
      </c>
      <c r="BQ176" s="28" t="s">
        <v>281</v>
      </c>
    </row>
    <row r="177" spans="1:69" x14ac:dyDescent="0.3">
      <c r="A177" s="25">
        <f t="shared" si="2"/>
        <v>171</v>
      </c>
      <c r="B177" s="26">
        <v>687194</v>
      </c>
      <c r="C177" s="26">
        <v>847230</v>
      </c>
      <c r="D177" s="26">
        <v>368</v>
      </c>
      <c r="E177" s="26">
        <v>1</v>
      </c>
      <c r="F177" s="27" t="s">
        <v>172</v>
      </c>
      <c r="G177" s="28">
        <v>7.9000000000000001E-2</v>
      </c>
      <c r="H177" s="28" t="s">
        <v>273</v>
      </c>
      <c r="I177" s="28">
        <v>1.2999999999999999E-2</v>
      </c>
      <c r="J177" s="28">
        <v>4.8</v>
      </c>
      <c r="K177" s="28">
        <v>0.3</v>
      </c>
      <c r="L177" s="28">
        <v>3</v>
      </c>
      <c r="M177" s="28">
        <v>1.2999999999999999E-2</v>
      </c>
      <c r="N177" s="28">
        <v>0.04</v>
      </c>
      <c r="O177" s="28">
        <v>4.51</v>
      </c>
      <c r="P177" s="28">
        <v>0.09</v>
      </c>
      <c r="Q177" s="28">
        <v>0.08</v>
      </c>
      <c r="R177" s="28" t="s">
        <v>277</v>
      </c>
      <c r="S177" s="28">
        <v>14.6</v>
      </c>
      <c r="T177" s="28">
        <v>126</v>
      </c>
      <c r="U177" s="28">
        <v>134</v>
      </c>
      <c r="V177" s="28">
        <v>227</v>
      </c>
      <c r="W177" s="28">
        <v>10.5</v>
      </c>
      <c r="X177" s="28">
        <v>5.6</v>
      </c>
      <c r="Y177" s="28">
        <v>21.7</v>
      </c>
      <c r="Z177" s="28">
        <v>47.5</v>
      </c>
      <c r="AA177" s="28">
        <v>20.8</v>
      </c>
      <c r="AB177" s="28">
        <v>15.6</v>
      </c>
      <c r="AC177" s="28" t="s">
        <v>274</v>
      </c>
      <c r="AD177" s="28">
        <v>10.4</v>
      </c>
      <c r="AE177" s="28">
        <v>10.8</v>
      </c>
      <c r="AF177" s="28">
        <v>13.4</v>
      </c>
      <c r="AG177" s="28">
        <v>16</v>
      </c>
      <c r="AH177" s="28">
        <v>4.4000000000000004</v>
      </c>
      <c r="AI177" s="28">
        <v>0.1</v>
      </c>
      <c r="AJ177" s="28">
        <v>1.67</v>
      </c>
      <c r="AK177" s="28">
        <v>1.4E-2</v>
      </c>
      <c r="AL177" s="28">
        <v>0.08</v>
      </c>
      <c r="AM177" s="28">
        <v>0.91</v>
      </c>
      <c r="AN177" s="28">
        <v>0.13</v>
      </c>
      <c r="AO177" s="28" t="s">
        <v>278</v>
      </c>
      <c r="AP177" s="28">
        <v>0.68</v>
      </c>
      <c r="AQ177" s="28">
        <v>55.6</v>
      </c>
      <c r="AR177" s="28">
        <v>48.9</v>
      </c>
      <c r="AS177" s="28">
        <v>73.7</v>
      </c>
      <c r="AT177" s="28" t="s">
        <v>277</v>
      </c>
      <c r="AU177" s="28">
        <v>9.5</v>
      </c>
      <c r="AV177" s="28">
        <v>34.1</v>
      </c>
      <c r="AW177" s="28">
        <v>6.6</v>
      </c>
      <c r="AX177" s="28" t="s">
        <v>274</v>
      </c>
      <c r="AY177" s="28">
        <v>1.2</v>
      </c>
      <c r="AZ177" s="28">
        <v>5.4</v>
      </c>
      <c r="BA177" s="28">
        <v>0.7</v>
      </c>
      <c r="BB177" s="28">
        <v>4</v>
      </c>
      <c r="BC177" s="28">
        <v>0.7</v>
      </c>
      <c r="BD177" s="28">
        <v>2.1</v>
      </c>
      <c r="BE177" s="28">
        <v>0.3</v>
      </c>
      <c r="BF177" s="28">
        <v>2</v>
      </c>
      <c r="BG177" s="28">
        <v>0.3</v>
      </c>
      <c r="BH177" s="28">
        <v>0.1</v>
      </c>
      <c r="BI177" s="28" t="s">
        <v>275</v>
      </c>
      <c r="BJ177" s="28" t="s">
        <v>274</v>
      </c>
      <c r="BK177" s="28" t="s">
        <v>276</v>
      </c>
      <c r="BL177" s="28">
        <v>5</v>
      </c>
      <c r="BM177" s="28">
        <v>0.14000000000000001</v>
      </c>
      <c r="BN177" s="28">
        <v>17.600000000000001</v>
      </c>
      <c r="BO177" s="28">
        <v>13.4</v>
      </c>
      <c r="BP177" s="28">
        <v>1.6</v>
      </c>
      <c r="BQ177" s="28">
        <v>60</v>
      </c>
    </row>
    <row r="178" spans="1:69" x14ac:dyDescent="0.3">
      <c r="A178" s="25">
        <f t="shared" si="2"/>
        <v>172</v>
      </c>
      <c r="B178" s="26">
        <v>687195</v>
      </c>
      <c r="C178" s="26">
        <v>847230</v>
      </c>
      <c r="D178" s="26">
        <v>368</v>
      </c>
      <c r="E178" s="26">
        <v>1</v>
      </c>
      <c r="F178" s="27" t="s">
        <v>173</v>
      </c>
      <c r="G178" s="28">
        <v>6.8000000000000005E-2</v>
      </c>
      <c r="H178" s="28" t="s">
        <v>273</v>
      </c>
      <c r="I178" s="28">
        <v>1.2E-2</v>
      </c>
      <c r="J178" s="28">
        <v>5</v>
      </c>
      <c r="K178" s="28">
        <v>0.3</v>
      </c>
      <c r="L178" s="28">
        <v>3</v>
      </c>
      <c r="M178" s="28">
        <v>1.4999999999999999E-2</v>
      </c>
      <c r="N178" s="28">
        <v>0.04</v>
      </c>
      <c r="O178" s="28">
        <v>4.0599999999999996</v>
      </c>
      <c r="P178" s="28">
        <v>0.1</v>
      </c>
      <c r="Q178" s="28">
        <v>0.08</v>
      </c>
      <c r="R178" s="28" t="s">
        <v>277</v>
      </c>
      <c r="S178" s="28">
        <v>12.7</v>
      </c>
      <c r="T178" s="28">
        <v>102</v>
      </c>
      <c r="U178" s="28">
        <v>114</v>
      </c>
      <c r="V178" s="28">
        <v>208</v>
      </c>
      <c r="W178" s="28">
        <v>7.93</v>
      </c>
      <c r="X178" s="28">
        <v>5.0999999999999996</v>
      </c>
      <c r="Y178" s="28">
        <v>20.6</v>
      </c>
      <c r="Z178" s="28">
        <v>37.700000000000003</v>
      </c>
      <c r="AA178" s="28">
        <v>20.8</v>
      </c>
      <c r="AB178" s="28">
        <v>14</v>
      </c>
      <c r="AC178" s="28" t="s">
        <v>274</v>
      </c>
      <c r="AD178" s="28">
        <v>8.4</v>
      </c>
      <c r="AE178" s="28">
        <v>11.6</v>
      </c>
      <c r="AF178" s="28">
        <v>11.9</v>
      </c>
      <c r="AG178" s="28">
        <v>14</v>
      </c>
      <c r="AH178" s="28">
        <v>4.9000000000000004</v>
      </c>
      <c r="AI178" s="28">
        <v>0.1</v>
      </c>
      <c r="AJ178" s="28">
        <v>1.36</v>
      </c>
      <c r="AK178" s="28">
        <v>1.7000000000000001E-2</v>
      </c>
      <c r="AL178" s="28">
        <v>7.0000000000000007E-2</v>
      </c>
      <c r="AM178" s="28">
        <v>0.86</v>
      </c>
      <c r="AN178" s="28">
        <v>0.12</v>
      </c>
      <c r="AO178" s="28" t="s">
        <v>278</v>
      </c>
      <c r="AP178" s="28">
        <v>0.78</v>
      </c>
      <c r="AQ178" s="28">
        <v>58</v>
      </c>
      <c r="AR178" s="28">
        <v>41.9</v>
      </c>
      <c r="AS178" s="28">
        <v>69.3</v>
      </c>
      <c r="AT178" s="28">
        <v>0.02</v>
      </c>
      <c r="AU178" s="28">
        <v>7.9</v>
      </c>
      <c r="AV178" s="28">
        <v>29.8</v>
      </c>
      <c r="AW178" s="28">
        <v>5.2</v>
      </c>
      <c r="AX178" s="28" t="s">
        <v>274</v>
      </c>
      <c r="AY178" s="28">
        <v>1</v>
      </c>
      <c r="AZ178" s="28">
        <v>4.7</v>
      </c>
      <c r="BA178" s="28">
        <v>0.6</v>
      </c>
      <c r="BB178" s="28">
        <v>3.5</v>
      </c>
      <c r="BC178" s="28">
        <v>0.6</v>
      </c>
      <c r="BD178" s="28">
        <v>1.7</v>
      </c>
      <c r="BE178" s="28">
        <v>0.3</v>
      </c>
      <c r="BF178" s="28">
        <v>1.7</v>
      </c>
      <c r="BG178" s="28">
        <v>0.2</v>
      </c>
      <c r="BH178" s="28">
        <v>0.1</v>
      </c>
      <c r="BI178" s="28" t="s">
        <v>275</v>
      </c>
      <c r="BJ178" s="28" t="s">
        <v>274</v>
      </c>
      <c r="BK178" s="28" t="s">
        <v>276</v>
      </c>
      <c r="BL178" s="28">
        <v>4.2</v>
      </c>
      <c r="BM178" s="28">
        <v>0.15</v>
      </c>
      <c r="BN178" s="28">
        <v>14.4</v>
      </c>
      <c r="BO178" s="28">
        <v>12.4</v>
      </c>
      <c r="BP178" s="28">
        <v>1.3</v>
      </c>
      <c r="BQ178" s="28">
        <v>50</v>
      </c>
    </row>
    <row r="179" spans="1:69" x14ac:dyDescent="0.3">
      <c r="A179" s="25">
        <f t="shared" si="2"/>
        <v>173</v>
      </c>
      <c r="B179" s="26">
        <v>687196</v>
      </c>
      <c r="C179" s="26">
        <v>847230</v>
      </c>
      <c r="D179" s="26">
        <v>368</v>
      </c>
      <c r="E179" s="26">
        <v>1</v>
      </c>
      <c r="F179" s="27" t="s">
        <v>174</v>
      </c>
      <c r="G179" s="28">
        <v>6.9000000000000006E-2</v>
      </c>
      <c r="H179" s="28" t="s">
        <v>273</v>
      </c>
      <c r="I179" s="28">
        <v>8.9999999999999993E-3</v>
      </c>
      <c r="J179" s="28">
        <v>4.5999999999999996</v>
      </c>
      <c r="K179" s="28">
        <v>0.3</v>
      </c>
      <c r="L179" s="28">
        <v>3</v>
      </c>
      <c r="M179" s="28">
        <v>1.6E-2</v>
      </c>
      <c r="N179" s="28">
        <v>0.04</v>
      </c>
      <c r="O179" s="28">
        <v>3.8</v>
      </c>
      <c r="P179" s="28">
        <v>0.1</v>
      </c>
      <c r="Q179" s="28">
        <v>7.0000000000000007E-2</v>
      </c>
      <c r="R179" s="28" t="s">
        <v>277</v>
      </c>
      <c r="S179" s="28">
        <v>9.3000000000000007</v>
      </c>
      <c r="T179" s="28">
        <v>70</v>
      </c>
      <c r="U179" s="28">
        <v>95</v>
      </c>
      <c r="V179" s="28">
        <v>165</v>
      </c>
      <c r="W179" s="28">
        <v>5.17</v>
      </c>
      <c r="X179" s="28">
        <v>4.5999999999999996</v>
      </c>
      <c r="Y179" s="28">
        <v>18.7</v>
      </c>
      <c r="Z179" s="28">
        <v>29</v>
      </c>
      <c r="AA179" s="28">
        <v>19.100000000000001</v>
      </c>
      <c r="AB179" s="28">
        <v>11.6</v>
      </c>
      <c r="AC179" s="28" t="s">
        <v>274</v>
      </c>
      <c r="AD179" s="28">
        <v>5.3</v>
      </c>
      <c r="AE179" s="28">
        <v>11.9</v>
      </c>
      <c r="AF179" s="28">
        <v>13.5</v>
      </c>
      <c r="AG179" s="28">
        <v>13.7</v>
      </c>
      <c r="AH179" s="28">
        <v>4.8</v>
      </c>
      <c r="AI179" s="28">
        <v>0.2</v>
      </c>
      <c r="AJ179" s="28">
        <v>1.07</v>
      </c>
      <c r="AK179" s="28">
        <v>1.6E-2</v>
      </c>
      <c r="AL179" s="28">
        <v>0.04</v>
      </c>
      <c r="AM179" s="28">
        <v>0.76</v>
      </c>
      <c r="AN179" s="28">
        <v>0.08</v>
      </c>
      <c r="AO179" s="28" t="s">
        <v>278</v>
      </c>
      <c r="AP179" s="28">
        <v>0.73</v>
      </c>
      <c r="AQ179" s="28">
        <v>58.2</v>
      </c>
      <c r="AR179" s="28">
        <v>42.7</v>
      </c>
      <c r="AS179" s="28">
        <v>63.6</v>
      </c>
      <c r="AT179" s="28">
        <v>0.04</v>
      </c>
      <c r="AU179" s="28">
        <v>8.1</v>
      </c>
      <c r="AV179" s="28">
        <v>28.2</v>
      </c>
      <c r="AW179" s="28">
        <v>5.4</v>
      </c>
      <c r="AX179" s="28" t="s">
        <v>274</v>
      </c>
      <c r="AY179" s="28">
        <v>1</v>
      </c>
      <c r="AZ179" s="28">
        <v>4.5</v>
      </c>
      <c r="BA179" s="28">
        <v>0.6</v>
      </c>
      <c r="BB179" s="28">
        <v>3.1</v>
      </c>
      <c r="BC179" s="28">
        <v>0.6</v>
      </c>
      <c r="BD179" s="28">
        <v>1.5</v>
      </c>
      <c r="BE179" s="28">
        <v>0.2</v>
      </c>
      <c r="BF179" s="28">
        <v>1.6</v>
      </c>
      <c r="BG179" s="28">
        <v>0.2</v>
      </c>
      <c r="BH179" s="28">
        <v>0.1</v>
      </c>
      <c r="BI179" s="28" t="s">
        <v>275</v>
      </c>
      <c r="BJ179" s="28" t="s">
        <v>274</v>
      </c>
      <c r="BK179" s="28" t="s">
        <v>276</v>
      </c>
      <c r="BL179" s="28">
        <v>3</v>
      </c>
      <c r="BM179" s="28">
        <v>0.13</v>
      </c>
      <c r="BN179" s="28">
        <v>10.9</v>
      </c>
      <c r="BO179" s="28">
        <v>9.1999999999999993</v>
      </c>
      <c r="BP179" s="28">
        <v>0.9</v>
      </c>
      <c r="BQ179" s="28">
        <v>10</v>
      </c>
    </row>
    <row r="180" spans="1:69" x14ac:dyDescent="0.3">
      <c r="A180" s="25">
        <f t="shared" si="2"/>
        <v>174</v>
      </c>
      <c r="B180" s="26">
        <v>687197</v>
      </c>
      <c r="C180" s="26">
        <v>847230</v>
      </c>
      <c r="D180" s="26">
        <v>368</v>
      </c>
      <c r="E180" s="26">
        <v>1</v>
      </c>
      <c r="F180" s="27" t="s">
        <v>175</v>
      </c>
      <c r="G180" s="28">
        <v>7.0000000000000007E-2</v>
      </c>
      <c r="H180" s="28" t="s">
        <v>273</v>
      </c>
      <c r="I180" s="28">
        <v>1.0999999999999999E-2</v>
      </c>
      <c r="J180" s="28">
        <v>4.5</v>
      </c>
      <c r="K180" s="28">
        <v>0.4</v>
      </c>
      <c r="L180" s="28">
        <v>2</v>
      </c>
      <c r="M180" s="28">
        <v>1.4E-2</v>
      </c>
      <c r="N180" s="28">
        <v>0.04</v>
      </c>
      <c r="O180" s="28">
        <v>4.38</v>
      </c>
      <c r="P180" s="28">
        <v>0.09</v>
      </c>
      <c r="Q180" s="28">
        <v>0.08</v>
      </c>
      <c r="R180" s="28" t="s">
        <v>277</v>
      </c>
      <c r="S180" s="28">
        <v>13.4</v>
      </c>
      <c r="T180" s="28">
        <v>112</v>
      </c>
      <c r="U180" s="28">
        <v>122</v>
      </c>
      <c r="V180" s="28">
        <v>198</v>
      </c>
      <c r="W180" s="28">
        <v>9.26</v>
      </c>
      <c r="X180" s="28">
        <v>5.2</v>
      </c>
      <c r="Y180" s="28">
        <v>21.6</v>
      </c>
      <c r="Z180" s="28">
        <v>42.8</v>
      </c>
      <c r="AA180" s="28">
        <v>22</v>
      </c>
      <c r="AB180" s="28">
        <v>15.3</v>
      </c>
      <c r="AC180" s="28" t="s">
        <v>274</v>
      </c>
      <c r="AD180" s="28">
        <v>8.8000000000000007</v>
      </c>
      <c r="AE180" s="28">
        <v>12</v>
      </c>
      <c r="AF180" s="28">
        <v>13.8</v>
      </c>
      <c r="AG180" s="28">
        <v>16.899999999999999</v>
      </c>
      <c r="AH180" s="28">
        <v>4.3</v>
      </c>
      <c r="AI180" s="28" t="s">
        <v>274</v>
      </c>
      <c r="AJ180" s="28">
        <v>1.66</v>
      </c>
      <c r="AK180" s="28">
        <v>1.2E-2</v>
      </c>
      <c r="AL180" s="28">
        <v>0.08</v>
      </c>
      <c r="AM180" s="28">
        <v>1.04</v>
      </c>
      <c r="AN180" s="28">
        <v>0.11</v>
      </c>
      <c r="AO180" s="28" t="s">
        <v>278</v>
      </c>
      <c r="AP180" s="28">
        <v>0.75</v>
      </c>
      <c r="AQ180" s="28">
        <v>57.7</v>
      </c>
      <c r="AR180" s="28">
        <v>52.9</v>
      </c>
      <c r="AS180" s="28">
        <v>75.900000000000006</v>
      </c>
      <c r="AT180" s="28" t="s">
        <v>277</v>
      </c>
      <c r="AU180" s="28">
        <v>10.1</v>
      </c>
      <c r="AV180" s="28">
        <v>35.1</v>
      </c>
      <c r="AW180" s="28">
        <v>6.1</v>
      </c>
      <c r="AX180" s="28" t="s">
        <v>274</v>
      </c>
      <c r="AY180" s="28">
        <v>1.1000000000000001</v>
      </c>
      <c r="AZ180" s="28">
        <v>5.2</v>
      </c>
      <c r="BA180" s="28">
        <v>0.7</v>
      </c>
      <c r="BB180" s="28">
        <v>3.8</v>
      </c>
      <c r="BC180" s="28">
        <v>0.6</v>
      </c>
      <c r="BD180" s="28">
        <v>1.9</v>
      </c>
      <c r="BE180" s="28">
        <v>0.3</v>
      </c>
      <c r="BF180" s="28">
        <v>1.9</v>
      </c>
      <c r="BG180" s="28">
        <v>0.3</v>
      </c>
      <c r="BH180" s="28">
        <v>0.1</v>
      </c>
      <c r="BI180" s="28" t="s">
        <v>275</v>
      </c>
      <c r="BJ180" s="28" t="s">
        <v>274</v>
      </c>
      <c r="BK180" s="28" t="s">
        <v>276</v>
      </c>
      <c r="BL180" s="28">
        <v>4.3</v>
      </c>
      <c r="BM180" s="28">
        <v>0.14000000000000001</v>
      </c>
      <c r="BN180" s="28">
        <v>15.3</v>
      </c>
      <c r="BO180" s="28">
        <v>13.3</v>
      </c>
      <c r="BP180" s="28">
        <v>1.5</v>
      </c>
      <c r="BQ180" s="28">
        <v>20</v>
      </c>
    </row>
    <row r="181" spans="1:69" x14ac:dyDescent="0.3">
      <c r="A181" s="25">
        <f t="shared" si="2"/>
        <v>175</v>
      </c>
      <c r="B181" s="26">
        <v>687199</v>
      </c>
      <c r="C181" s="26">
        <v>847230</v>
      </c>
      <c r="D181" s="26">
        <v>368</v>
      </c>
      <c r="E181" s="26">
        <v>1</v>
      </c>
      <c r="F181" s="27" t="s">
        <v>176</v>
      </c>
      <c r="G181" s="28">
        <v>6.8000000000000005E-2</v>
      </c>
      <c r="H181" s="28" t="s">
        <v>273</v>
      </c>
      <c r="I181" s="28">
        <v>0.01</v>
      </c>
      <c r="J181" s="28">
        <v>4</v>
      </c>
      <c r="K181" s="28">
        <v>0.3</v>
      </c>
      <c r="L181" s="28">
        <v>2</v>
      </c>
      <c r="M181" s="28">
        <v>1.0999999999999999E-2</v>
      </c>
      <c r="N181" s="28">
        <v>0.04</v>
      </c>
      <c r="O181" s="28">
        <v>4.09</v>
      </c>
      <c r="P181" s="28">
        <v>0.08</v>
      </c>
      <c r="Q181" s="28">
        <v>7.0000000000000007E-2</v>
      </c>
      <c r="R181" s="28" t="s">
        <v>277</v>
      </c>
      <c r="S181" s="28">
        <v>13.2</v>
      </c>
      <c r="T181" s="28">
        <v>129</v>
      </c>
      <c r="U181" s="28">
        <v>160</v>
      </c>
      <c r="V181" s="28">
        <v>211</v>
      </c>
      <c r="W181" s="28">
        <v>9.66</v>
      </c>
      <c r="X181" s="28">
        <v>4.7</v>
      </c>
      <c r="Y181" s="28">
        <v>19</v>
      </c>
      <c r="Z181" s="28">
        <v>43.7</v>
      </c>
      <c r="AA181" s="28">
        <v>20.8</v>
      </c>
      <c r="AB181" s="28">
        <v>15.1</v>
      </c>
      <c r="AC181" s="28" t="s">
        <v>274</v>
      </c>
      <c r="AD181" s="28">
        <v>11.6</v>
      </c>
      <c r="AE181" s="28">
        <v>11</v>
      </c>
      <c r="AF181" s="28">
        <v>10.7</v>
      </c>
      <c r="AG181" s="28">
        <v>17.3</v>
      </c>
      <c r="AH181" s="28">
        <v>5.5</v>
      </c>
      <c r="AI181" s="28">
        <v>0.1</v>
      </c>
      <c r="AJ181" s="28">
        <v>1.84</v>
      </c>
      <c r="AK181" s="28">
        <v>2.1000000000000001E-2</v>
      </c>
      <c r="AL181" s="28">
        <v>0.08</v>
      </c>
      <c r="AM181" s="28">
        <v>0.96</v>
      </c>
      <c r="AN181" s="28">
        <v>0.14000000000000001</v>
      </c>
      <c r="AO181" s="28">
        <v>0.02</v>
      </c>
      <c r="AP181" s="28">
        <v>0.72</v>
      </c>
      <c r="AQ181" s="28">
        <v>49.6</v>
      </c>
      <c r="AR181" s="28">
        <v>50.1</v>
      </c>
      <c r="AS181" s="28">
        <v>78.5</v>
      </c>
      <c r="AT181" s="28" t="s">
        <v>277</v>
      </c>
      <c r="AU181" s="28">
        <v>10</v>
      </c>
      <c r="AV181" s="28">
        <v>36.6</v>
      </c>
      <c r="AW181" s="28">
        <v>6.2</v>
      </c>
      <c r="AX181" s="28" t="s">
        <v>274</v>
      </c>
      <c r="AY181" s="28">
        <v>1.2</v>
      </c>
      <c r="AZ181" s="28">
        <v>5.6</v>
      </c>
      <c r="BA181" s="28">
        <v>0.7</v>
      </c>
      <c r="BB181" s="28">
        <v>3.8</v>
      </c>
      <c r="BC181" s="28">
        <v>0.6</v>
      </c>
      <c r="BD181" s="28">
        <v>2</v>
      </c>
      <c r="BE181" s="28">
        <v>0.3</v>
      </c>
      <c r="BF181" s="28">
        <v>1.9</v>
      </c>
      <c r="BG181" s="28">
        <v>0.2</v>
      </c>
      <c r="BH181" s="28">
        <v>0.2</v>
      </c>
      <c r="BI181" s="28" t="s">
        <v>275</v>
      </c>
      <c r="BJ181" s="28" t="s">
        <v>274</v>
      </c>
      <c r="BK181" s="28" t="s">
        <v>276</v>
      </c>
      <c r="BL181" s="28">
        <v>1.3</v>
      </c>
      <c r="BM181" s="28">
        <v>0.13</v>
      </c>
      <c r="BN181" s="28">
        <v>16.5</v>
      </c>
      <c r="BO181" s="28">
        <v>12.8</v>
      </c>
      <c r="BP181" s="28">
        <v>1.6</v>
      </c>
      <c r="BQ181" s="28" t="s">
        <v>281</v>
      </c>
    </row>
    <row r="182" spans="1:69" x14ac:dyDescent="0.3">
      <c r="A182" s="25">
        <f t="shared" si="2"/>
        <v>176</v>
      </c>
      <c r="B182" s="26">
        <v>687120</v>
      </c>
      <c r="C182" s="26">
        <v>847230</v>
      </c>
      <c r="D182" s="26">
        <v>368</v>
      </c>
      <c r="E182" s="26">
        <v>1</v>
      </c>
      <c r="F182" s="27" t="s">
        <v>177</v>
      </c>
      <c r="G182" s="28">
        <v>6.7000000000000004E-2</v>
      </c>
      <c r="H182" s="28" t="s">
        <v>273</v>
      </c>
      <c r="I182" s="28">
        <v>1.4E-2</v>
      </c>
      <c r="J182" s="28">
        <v>4.5</v>
      </c>
      <c r="K182" s="28">
        <v>0.5</v>
      </c>
      <c r="L182" s="28">
        <v>2</v>
      </c>
      <c r="M182" s="28">
        <v>1.4E-2</v>
      </c>
      <c r="N182" s="28">
        <v>0.04</v>
      </c>
      <c r="O182" s="28">
        <v>4.32</v>
      </c>
      <c r="P182" s="28">
        <v>0.09</v>
      </c>
      <c r="Q182" s="28">
        <v>7.0000000000000007E-2</v>
      </c>
      <c r="R182" s="28" t="s">
        <v>277</v>
      </c>
      <c r="S182" s="28">
        <v>14.1</v>
      </c>
      <c r="T182" s="28">
        <v>119</v>
      </c>
      <c r="U182" s="28">
        <v>121</v>
      </c>
      <c r="V182" s="28">
        <v>186</v>
      </c>
      <c r="W182" s="28">
        <v>9.06</v>
      </c>
      <c r="X182" s="28">
        <v>4.9000000000000004</v>
      </c>
      <c r="Y182" s="28">
        <v>20.399999999999999</v>
      </c>
      <c r="Z182" s="28">
        <v>43.1</v>
      </c>
      <c r="AA182" s="28">
        <v>22.3</v>
      </c>
      <c r="AB182" s="28">
        <v>15.4</v>
      </c>
      <c r="AC182" s="28" t="s">
        <v>274</v>
      </c>
      <c r="AD182" s="28">
        <v>9.3000000000000007</v>
      </c>
      <c r="AE182" s="28">
        <v>12</v>
      </c>
      <c r="AF182" s="28">
        <v>16.2</v>
      </c>
      <c r="AG182" s="28">
        <v>22</v>
      </c>
      <c r="AH182" s="28">
        <v>4.5999999999999996</v>
      </c>
      <c r="AI182" s="28" t="s">
        <v>274</v>
      </c>
      <c r="AJ182" s="28">
        <v>1.41</v>
      </c>
      <c r="AK182" s="28">
        <v>1.2E-2</v>
      </c>
      <c r="AL182" s="28">
        <v>0.08</v>
      </c>
      <c r="AM182" s="28">
        <v>0.95</v>
      </c>
      <c r="AN182" s="28">
        <v>0.11</v>
      </c>
      <c r="AO182" s="28">
        <v>0.02</v>
      </c>
      <c r="AP182" s="28">
        <v>0.73</v>
      </c>
      <c r="AQ182" s="28">
        <v>59.9</v>
      </c>
      <c r="AR182" s="28">
        <v>66.099999999999994</v>
      </c>
      <c r="AS182" s="28">
        <v>97.4</v>
      </c>
      <c r="AT182" s="28" t="s">
        <v>277</v>
      </c>
      <c r="AU182" s="28">
        <v>13.5</v>
      </c>
      <c r="AV182" s="28">
        <v>49.2</v>
      </c>
      <c r="AW182" s="28">
        <v>8</v>
      </c>
      <c r="AX182" s="28" t="s">
        <v>274</v>
      </c>
      <c r="AY182" s="28">
        <v>1.6</v>
      </c>
      <c r="AZ182" s="28">
        <v>7.4</v>
      </c>
      <c r="BA182" s="28">
        <v>0.9</v>
      </c>
      <c r="BB182" s="28">
        <v>4.8</v>
      </c>
      <c r="BC182" s="28">
        <v>0.9</v>
      </c>
      <c r="BD182" s="28">
        <v>2.4</v>
      </c>
      <c r="BE182" s="28">
        <v>0.3</v>
      </c>
      <c r="BF182" s="28">
        <v>2.4</v>
      </c>
      <c r="BG182" s="28">
        <v>0.3</v>
      </c>
      <c r="BH182" s="28">
        <v>0.2</v>
      </c>
      <c r="BI182" s="28" t="s">
        <v>275</v>
      </c>
      <c r="BJ182" s="28" t="s">
        <v>274</v>
      </c>
      <c r="BK182" s="28" t="s">
        <v>276</v>
      </c>
      <c r="BL182" s="28">
        <v>4.3</v>
      </c>
      <c r="BM182" s="28">
        <v>0.14000000000000001</v>
      </c>
      <c r="BN182" s="28">
        <v>17.100000000000001</v>
      </c>
      <c r="BO182" s="28">
        <v>13.2</v>
      </c>
      <c r="BP182" s="28">
        <v>1.3</v>
      </c>
      <c r="BQ182" s="28" t="s">
        <v>281</v>
      </c>
    </row>
    <row r="183" spans="1:69" x14ac:dyDescent="0.3">
      <c r="A183" s="25">
        <f t="shared" si="2"/>
        <v>177</v>
      </c>
      <c r="B183" s="26">
        <v>687122</v>
      </c>
      <c r="C183" s="26">
        <v>847230</v>
      </c>
      <c r="D183" s="26">
        <v>368</v>
      </c>
      <c r="E183" s="26">
        <v>1</v>
      </c>
      <c r="F183" s="27" t="s">
        <v>178</v>
      </c>
      <c r="G183" s="28">
        <v>7.1999999999999995E-2</v>
      </c>
      <c r="H183" s="28" t="s">
        <v>273</v>
      </c>
      <c r="I183" s="28">
        <v>1.4E-2</v>
      </c>
      <c r="J183" s="28">
        <v>4.3</v>
      </c>
      <c r="K183" s="28">
        <v>0.4</v>
      </c>
      <c r="L183" s="28">
        <v>2</v>
      </c>
      <c r="M183" s="28">
        <v>1.4E-2</v>
      </c>
      <c r="N183" s="28">
        <v>0.04</v>
      </c>
      <c r="O183" s="28">
        <v>4.3</v>
      </c>
      <c r="P183" s="28">
        <v>0.09</v>
      </c>
      <c r="Q183" s="28">
        <v>0.08</v>
      </c>
      <c r="R183" s="28" t="s">
        <v>277</v>
      </c>
      <c r="S183" s="28">
        <v>15</v>
      </c>
      <c r="T183" s="28">
        <v>122</v>
      </c>
      <c r="U183" s="28">
        <v>128</v>
      </c>
      <c r="V183" s="28">
        <v>216</v>
      </c>
      <c r="W183" s="28">
        <v>9.41</v>
      </c>
      <c r="X183" s="28">
        <v>4.9000000000000004</v>
      </c>
      <c r="Y183" s="28">
        <v>20.5</v>
      </c>
      <c r="Z183" s="28">
        <v>45.8</v>
      </c>
      <c r="AA183" s="28">
        <v>21.6</v>
      </c>
      <c r="AB183" s="28">
        <v>15.9</v>
      </c>
      <c r="AC183" s="28" t="s">
        <v>274</v>
      </c>
      <c r="AD183" s="28">
        <v>10.1</v>
      </c>
      <c r="AE183" s="28">
        <v>11.7</v>
      </c>
      <c r="AF183" s="28">
        <v>14.2</v>
      </c>
      <c r="AG183" s="28">
        <v>21.2</v>
      </c>
      <c r="AH183" s="28">
        <v>4.9000000000000004</v>
      </c>
      <c r="AI183" s="28" t="s">
        <v>274</v>
      </c>
      <c r="AJ183" s="28">
        <v>1.39</v>
      </c>
      <c r="AK183" s="28">
        <v>1.2999999999999999E-2</v>
      </c>
      <c r="AL183" s="28">
        <v>0.08</v>
      </c>
      <c r="AM183" s="28">
        <v>0.97</v>
      </c>
      <c r="AN183" s="28">
        <v>0.12</v>
      </c>
      <c r="AO183" s="28" t="s">
        <v>278</v>
      </c>
      <c r="AP183" s="28">
        <v>0.72</v>
      </c>
      <c r="AQ183" s="28">
        <v>57.9</v>
      </c>
      <c r="AR183" s="28">
        <v>69.099999999999994</v>
      </c>
      <c r="AS183" s="28">
        <v>107</v>
      </c>
      <c r="AT183" s="28" t="s">
        <v>277</v>
      </c>
      <c r="AU183" s="28">
        <v>13.6</v>
      </c>
      <c r="AV183" s="28">
        <v>48</v>
      </c>
      <c r="AW183" s="28">
        <v>8.5</v>
      </c>
      <c r="AX183" s="28" t="s">
        <v>274</v>
      </c>
      <c r="AY183" s="28">
        <v>1.4</v>
      </c>
      <c r="AZ183" s="28">
        <v>6.9</v>
      </c>
      <c r="BA183" s="28">
        <v>0.9</v>
      </c>
      <c r="BB183" s="28">
        <v>4.5999999999999996</v>
      </c>
      <c r="BC183" s="28">
        <v>0.8</v>
      </c>
      <c r="BD183" s="28">
        <v>2.4</v>
      </c>
      <c r="BE183" s="28">
        <v>0.3</v>
      </c>
      <c r="BF183" s="28">
        <v>2.2999999999999998</v>
      </c>
      <c r="BG183" s="28">
        <v>0.3</v>
      </c>
      <c r="BH183" s="28">
        <v>0.1</v>
      </c>
      <c r="BI183" s="28" t="s">
        <v>275</v>
      </c>
      <c r="BJ183" s="28" t="s">
        <v>274</v>
      </c>
      <c r="BK183" s="28" t="s">
        <v>276</v>
      </c>
      <c r="BL183" s="28">
        <v>4.5</v>
      </c>
      <c r="BM183" s="28">
        <v>0.14000000000000001</v>
      </c>
      <c r="BN183" s="28">
        <v>17.5</v>
      </c>
      <c r="BO183" s="28">
        <v>14.4</v>
      </c>
      <c r="BP183" s="28">
        <v>1.2</v>
      </c>
      <c r="BQ183" s="28" t="s">
        <v>281</v>
      </c>
    </row>
    <row r="184" spans="1:69" x14ac:dyDescent="0.3">
      <c r="A184" s="25">
        <f t="shared" si="2"/>
        <v>178</v>
      </c>
      <c r="B184" s="26">
        <v>687124</v>
      </c>
      <c r="C184" s="26">
        <v>847230</v>
      </c>
      <c r="D184" s="26">
        <v>368</v>
      </c>
      <c r="E184" s="26">
        <v>1</v>
      </c>
      <c r="F184" s="27" t="s">
        <v>197</v>
      </c>
      <c r="G184" s="28">
        <v>6.6000000000000003E-2</v>
      </c>
      <c r="H184" s="28" t="s">
        <v>273</v>
      </c>
      <c r="I184" s="28">
        <v>1.4999999999999999E-2</v>
      </c>
      <c r="J184" s="28">
        <v>4.4000000000000004</v>
      </c>
      <c r="K184" s="28">
        <v>0.4</v>
      </c>
      <c r="L184" s="28">
        <v>2</v>
      </c>
      <c r="M184" s="28">
        <v>1.4E-2</v>
      </c>
      <c r="N184" s="28">
        <v>0.05</v>
      </c>
      <c r="O184" s="28">
        <v>4.43</v>
      </c>
      <c r="P184" s="28">
        <v>0.1</v>
      </c>
      <c r="Q184" s="28">
        <v>0.08</v>
      </c>
      <c r="R184" s="28" t="s">
        <v>277</v>
      </c>
      <c r="S184" s="28">
        <v>14.8</v>
      </c>
      <c r="T184" s="28">
        <v>123</v>
      </c>
      <c r="U184" s="28">
        <v>136</v>
      </c>
      <c r="V184" s="28">
        <v>207</v>
      </c>
      <c r="W184" s="28">
        <v>9.77</v>
      </c>
      <c r="X184" s="28">
        <v>5.2</v>
      </c>
      <c r="Y184" s="28">
        <v>22.9</v>
      </c>
      <c r="Z184" s="28">
        <v>46.3</v>
      </c>
      <c r="AA184" s="28">
        <v>23.7</v>
      </c>
      <c r="AB184" s="28">
        <v>16.2</v>
      </c>
      <c r="AC184" s="28" t="s">
        <v>274</v>
      </c>
      <c r="AD184" s="28">
        <v>10.4</v>
      </c>
      <c r="AE184" s="28">
        <v>12.6</v>
      </c>
      <c r="AF184" s="28">
        <v>13.5</v>
      </c>
      <c r="AG184" s="28">
        <v>20.7</v>
      </c>
      <c r="AH184" s="28">
        <v>4.9000000000000004</v>
      </c>
      <c r="AI184" s="28" t="s">
        <v>274</v>
      </c>
      <c r="AJ184" s="28">
        <v>1.44</v>
      </c>
      <c r="AK184" s="28">
        <v>1.2E-2</v>
      </c>
      <c r="AL184" s="28">
        <v>0.08</v>
      </c>
      <c r="AM184" s="28">
        <v>1</v>
      </c>
      <c r="AN184" s="28">
        <v>0.12</v>
      </c>
      <c r="AO184" s="28">
        <v>0.02</v>
      </c>
      <c r="AP184" s="28">
        <v>0.75</v>
      </c>
      <c r="AQ184" s="28">
        <v>60.3</v>
      </c>
      <c r="AR184" s="28">
        <v>68.400000000000006</v>
      </c>
      <c r="AS184" s="28">
        <v>105</v>
      </c>
      <c r="AT184" s="28" t="s">
        <v>277</v>
      </c>
      <c r="AU184" s="28">
        <v>13.7</v>
      </c>
      <c r="AV184" s="28">
        <v>47.7</v>
      </c>
      <c r="AW184" s="28">
        <v>8.6999999999999993</v>
      </c>
      <c r="AX184" s="28" t="s">
        <v>274</v>
      </c>
      <c r="AY184" s="28">
        <v>1.4</v>
      </c>
      <c r="AZ184" s="28">
        <v>6.9</v>
      </c>
      <c r="BA184" s="28">
        <v>0.9</v>
      </c>
      <c r="BB184" s="28">
        <v>4.5999999999999996</v>
      </c>
      <c r="BC184" s="28">
        <v>0.8</v>
      </c>
      <c r="BD184" s="28">
        <v>2.4</v>
      </c>
      <c r="BE184" s="28">
        <v>0.3</v>
      </c>
      <c r="BF184" s="28">
        <v>2.2999999999999998</v>
      </c>
      <c r="BG184" s="28">
        <v>0.3</v>
      </c>
      <c r="BH184" s="28">
        <v>0.1</v>
      </c>
      <c r="BI184" s="28" t="s">
        <v>275</v>
      </c>
      <c r="BJ184" s="28" t="s">
        <v>274</v>
      </c>
      <c r="BK184" s="28" t="s">
        <v>276</v>
      </c>
      <c r="BL184" s="28">
        <v>2.8</v>
      </c>
      <c r="BM184" s="28">
        <v>0.15</v>
      </c>
      <c r="BN184" s="28">
        <v>17.600000000000001</v>
      </c>
      <c r="BO184" s="28">
        <v>13.9</v>
      </c>
      <c r="BP184" s="28">
        <v>1.2</v>
      </c>
      <c r="BQ184" s="28" t="s">
        <v>281</v>
      </c>
    </row>
    <row r="185" spans="1:69" x14ac:dyDescent="0.3">
      <c r="A185" s="25">
        <f t="shared" si="2"/>
        <v>179</v>
      </c>
      <c r="B185" s="26">
        <v>687126</v>
      </c>
      <c r="C185" s="26">
        <v>847230</v>
      </c>
      <c r="D185" s="26">
        <v>368</v>
      </c>
      <c r="E185" s="26">
        <v>1</v>
      </c>
      <c r="F185" s="27" t="s">
        <v>179</v>
      </c>
      <c r="G185" s="28">
        <v>8.7999999999999995E-2</v>
      </c>
      <c r="H185" s="28" t="s">
        <v>273</v>
      </c>
      <c r="I185" s="28">
        <v>1.6E-2</v>
      </c>
      <c r="J185" s="28">
        <v>4.4000000000000004</v>
      </c>
      <c r="K185" s="28">
        <v>0.4</v>
      </c>
      <c r="L185" s="28">
        <v>1</v>
      </c>
      <c r="M185" s="28">
        <v>1.6E-2</v>
      </c>
      <c r="N185" s="28">
        <v>0.04</v>
      </c>
      <c r="O185" s="28">
        <v>4.93</v>
      </c>
      <c r="P185" s="28">
        <v>0.11</v>
      </c>
      <c r="Q185" s="28">
        <v>0.05</v>
      </c>
      <c r="R185" s="28" t="s">
        <v>277</v>
      </c>
      <c r="S185" s="28">
        <v>11.4</v>
      </c>
      <c r="T185" s="28">
        <v>108</v>
      </c>
      <c r="U185" s="28">
        <v>106</v>
      </c>
      <c r="V185" s="28">
        <v>157</v>
      </c>
      <c r="W185" s="28">
        <v>7.49</v>
      </c>
      <c r="X185" s="28">
        <v>4.8</v>
      </c>
      <c r="Y185" s="28">
        <v>21.4</v>
      </c>
      <c r="Z185" s="28">
        <v>40.799999999999997</v>
      </c>
      <c r="AA185" s="28">
        <v>22.7</v>
      </c>
      <c r="AB185" s="28">
        <v>15.8</v>
      </c>
      <c r="AC185" s="28" t="s">
        <v>274</v>
      </c>
      <c r="AD185" s="28">
        <v>7.6</v>
      </c>
      <c r="AE185" s="28">
        <v>12.2</v>
      </c>
      <c r="AF185" s="28">
        <v>16.600000000000001</v>
      </c>
      <c r="AG185" s="28">
        <v>22.1</v>
      </c>
      <c r="AH185" s="28">
        <v>4.0999999999999996</v>
      </c>
      <c r="AI185" s="28">
        <v>0.2</v>
      </c>
      <c r="AJ185" s="28">
        <v>1.23</v>
      </c>
      <c r="AK185" s="28">
        <v>0.01</v>
      </c>
      <c r="AL185" s="28">
        <v>7.0000000000000007E-2</v>
      </c>
      <c r="AM185" s="28">
        <v>1</v>
      </c>
      <c r="AN185" s="28">
        <v>0.13</v>
      </c>
      <c r="AO185" s="28">
        <v>0.05</v>
      </c>
      <c r="AP185" s="28">
        <v>0.76</v>
      </c>
      <c r="AQ185" s="28">
        <v>63.5</v>
      </c>
      <c r="AR185" s="28">
        <v>73.2</v>
      </c>
      <c r="AS185" s="28">
        <v>116</v>
      </c>
      <c r="AT185" s="28" t="s">
        <v>277</v>
      </c>
      <c r="AU185" s="28">
        <v>14.3</v>
      </c>
      <c r="AV185" s="28">
        <v>52.3</v>
      </c>
      <c r="AW185" s="28">
        <v>9.6999999999999993</v>
      </c>
      <c r="AX185" s="28">
        <v>0.7</v>
      </c>
      <c r="AY185" s="28">
        <v>1.6</v>
      </c>
      <c r="AZ185" s="28">
        <v>8.1999999999999993</v>
      </c>
      <c r="BA185" s="28">
        <v>1</v>
      </c>
      <c r="BB185" s="28">
        <v>5.4</v>
      </c>
      <c r="BC185" s="28">
        <v>0.9</v>
      </c>
      <c r="BD185" s="28">
        <v>2.5</v>
      </c>
      <c r="BE185" s="28">
        <v>0.4</v>
      </c>
      <c r="BF185" s="28">
        <v>2.4</v>
      </c>
      <c r="BG185" s="28">
        <v>0.3</v>
      </c>
      <c r="BH185" s="28">
        <v>0.1</v>
      </c>
      <c r="BI185" s="28" t="s">
        <v>275</v>
      </c>
      <c r="BJ185" s="28">
        <v>0.4</v>
      </c>
      <c r="BK185" s="28" t="s">
        <v>276</v>
      </c>
      <c r="BL185" s="28" t="s">
        <v>279</v>
      </c>
      <c r="BM185" s="28">
        <v>0.14000000000000001</v>
      </c>
      <c r="BN185" s="28">
        <v>14.7</v>
      </c>
      <c r="BO185" s="28">
        <v>12.6</v>
      </c>
      <c r="BP185" s="28">
        <v>1.1000000000000001</v>
      </c>
      <c r="BQ185" s="28">
        <v>20</v>
      </c>
    </row>
    <row r="186" spans="1:69" x14ac:dyDescent="0.3">
      <c r="A186" s="25">
        <f t="shared" si="2"/>
        <v>180</v>
      </c>
      <c r="B186" s="26">
        <v>687208</v>
      </c>
      <c r="C186" s="26">
        <v>847230</v>
      </c>
      <c r="D186" s="26">
        <v>368</v>
      </c>
      <c r="E186" s="26">
        <v>1</v>
      </c>
      <c r="F186" s="27" t="s">
        <v>180</v>
      </c>
      <c r="G186" s="28">
        <v>7.1999999999999995E-2</v>
      </c>
      <c r="H186" s="28" t="s">
        <v>273</v>
      </c>
      <c r="I186" s="28">
        <v>1.6E-2</v>
      </c>
      <c r="J186" s="28">
        <v>4.2</v>
      </c>
      <c r="K186" s="28">
        <v>0.4</v>
      </c>
      <c r="L186" s="28">
        <v>1</v>
      </c>
      <c r="M186" s="28">
        <v>1.4999999999999999E-2</v>
      </c>
      <c r="N186" s="28">
        <v>0.04</v>
      </c>
      <c r="O186" s="28">
        <v>4.6500000000000004</v>
      </c>
      <c r="P186" s="28">
        <v>0.09</v>
      </c>
      <c r="Q186" s="28">
        <v>0.06</v>
      </c>
      <c r="R186" s="28" t="s">
        <v>277</v>
      </c>
      <c r="S186" s="28">
        <v>13.3</v>
      </c>
      <c r="T186" s="28">
        <v>151</v>
      </c>
      <c r="U186" s="28">
        <v>161</v>
      </c>
      <c r="V186" s="28">
        <v>185</v>
      </c>
      <c r="W186" s="28">
        <v>10.199999999999999</v>
      </c>
      <c r="X186" s="28">
        <v>5.0999999999999996</v>
      </c>
      <c r="Y186" s="28">
        <v>22</v>
      </c>
      <c r="Z186" s="28">
        <v>44.7</v>
      </c>
      <c r="AA186" s="28">
        <v>22</v>
      </c>
      <c r="AB186" s="28">
        <v>16.7</v>
      </c>
      <c r="AC186" s="28" t="s">
        <v>274</v>
      </c>
      <c r="AD186" s="28">
        <v>12</v>
      </c>
      <c r="AE186" s="28">
        <v>12.1</v>
      </c>
      <c r="AF186" s="28">
        <v>13</v>
      </c>
      <c r="AG186" s="28">
        <v>18.5</v>
      </c>
      <c r="AH186" s="28">
        <v>4.8</v>
      </c>
      <c r="AI186" s="28" t="s">
        <v>274</v>
      </c>
      <c r="AJ186" s="28">
        <v>1.83</v>
      </c>
      <c r="AK186" s="28">
        <v>1.4E-2</v>
      </c>
      <c r="AL186" s="28">
        <v>7.0000000000000007E-2</v>
      </c>
      <c r="AM186" s="28">
        <v>1</v>
      </c>
      <c r="AN186" s="28">
        <v>0.21</v>
      </c>
      <c r="AO186" s="28">
        <v>0.06</v>
      </c>
      <c r="AP186" s="28">
        <v>0.73</v>
      </c>
      <c r="AQ186" s="28">
        <v>51.2</v>
      </c>
      <c r="AR186" s="28">
        <v>67.3</v>
      </c>
      <c r="AS186" s="28">
        <v>111</v>
      </c>
      <c r="AT186" s="28">
        <v>0.02</v>
      </c>
      <c r="AU186" s="28">
        <v>12</v>
      </c>
      <c r="AV186" s="28">
        <v>45</v>
      </c>
      <c r="AW186" s="28">
        <v>7.7</v>
      </c>
      <c r="AX186" s="28">
        <v>0.9</v>
      </c>
      <c r="AY186" s="28">
        <v>1.2</v>
      </c>
      <c r="AZ186" s="28">
        <v>6.8</v>
      </c>
      <c r="BA186" s="28">
        <v>0.8</v>
      </c>
      <c r="BB186" s="28">
        <v>4.2</v>
      </c>
      <c r="BC186" s="28">
        <v>0.7</v>
      </c>
      <c r="BD186" s="28">
        <v>2</v>
      </c>
      <c r="BE186" s="28">
        <v>0.3</v>
      </c>
      <c r="BF186" s="28">
        <v>1.9</v>
      </c>
      <c r="BG186" s="28">
        <v>0.2</v>
      </c>
      <c r="BH186" s="28">
        <v>0.2</v>
      </c>
      <c r="BI186" s="28" t="s">
        <v>275</v>
      </c>
      <c r="BJ186" s="28" t="s">
        <v>274</v>
      </c>
      <c r="BK186" s="28" t="s">
        <v>276</v>
      </c>
      <c r="BL186" s="28" t="s">
        <v>279</v>
      </c>
      <c r="BM186" s="28">
        <v>0.15</v>
      </c>
      <c r="BN186" s="28">
        <v>18.899999999999999</v>
      </c>
      <c r="BO186" s="28">
        <v>14.7</v>
      </c>
      <c r="BP186" s="28">
        <v>1.5</v>
      </c>
      <c r="BQ186" s="28">
        <v>30</v>
      </c>
    </row>
    <row r="187" spans="1:69" x14ac:dyDescent="0.3">
      <c r="A187" s="25">
        <f t="shared" si="2"/>
        <v>181</v>
      </c>
      <c r="B187" s="26">
        <v>687210</v>
      </c>
      <c r="C187" s="26">
        <v>847230</v>
      </c>
      <c r="D187" s="26">
        <v>368</v>
      </c>
      <c r="E187" s="26">
        <v>1</v>
      </c>
      <c r="F187" s="27" t="s">
        <v>181</v>
      </c>
      <c r="G187" s="28">
        <v>7.5999999999999998E-2</v>
      </c>
      <c r="H187" s="28" t="s">
        <v>273</v>
      </c>
      <c r="I187" s="28">
        <v>1.7000000000000001E-2</v>
      </c>
      <c r="J187" s="28">
        <v>3.9</v>
      </c>
      <c r="K187" s="28">
        <v>0.5</v>
      </c>
      <c r="L187" s="28">
        <v>1</v>
      </c>
      <c r="M187" s="28">
        <v>1.6E-2</v>
      </c>
      <c r="N187" s="28">
        <v>0.04</v>
      </c>
      <c r="O187" s="28">
        <v>4.91</v>
      </c>
      <c r="P187" s="28">
        <v>0.09</v>
      </c>
      <c r="Q187" s="28">
        <v>0.06</v>
      </c>
      <c r="R187" s="28" t="s">
        <v>277</v>
      </c>
      <c r="S187" s="28">
        <v>13.3</v>
      </c>
      <c r="T187" s="28">
        <v>160</v>
      </c>
      <c r="U187" s="28">
        <v>176</v>
      </c>
      <c r="V187" s="28">
        <v>194</v>
      </c>
      <c r="W187" s="28">
        <v>10.8</v>
      </c>
      <c r="X187" s="28">
        <v>5.2</v>
      </c>
      <c r="Y187" s="28">
        <v>21.8</v>
      </c>
      <c r="Z187" s="28">
        <v>45.5</v>
      </c>
      <c r="AA187" s="28">
        <v>20.5</v>
      </c>
      <c r="AB187" s="28">
        <v>15.9</v>
      </c>
      <c r="AC187" s="28" t="s">
        <v>274</v>
      </c>
      <c r="AD187" s="28">
        <v>12</v>
      </c>
      <c r="AE187" s="28">
        <v>10.8</v>
      </c>
      <c r="AF187" s="28">
        <v>11.2</v>
      </c>
      <c r="AG187" s="28">
        <v>16.600000000000001</v>
      </c>
      <c r="AH187" s="28">
        <v>3.8</v>
      </c>
      <c r="AI187" s="28">
        <v>0.1</v>
      </c>
      <c r="AJ187" s="28">
        <v>2.33</v>
      </c>
      <c r="AK187" s="28">
        <v>1.6E-2</v>
      </c>
      <c r="AL187" s="28">
        <v>0.08</v>
      </c>
      <c r="AM187" s="28">
        <v>0.95</v>
      </c>
      <c r="AN187" s="28">
        <v>0.21</v>
      </c>
      <c r="AO187" s="28">
        <v>7.0000000000000007E-2</v>
      </c>
      <c r="AP187" s="28">
        <v>0.74</v>
      </c>
      <c r="AQ187" s="28">
        <v>49.3</v>
      </c>
      <c r="AR187" s="28">
        <v>59</v>
      </c>
      <c r="AS187" s="28">
        <v>117</v>
      </c>
      <c r="AT187" s="28">
        <v>0.04</v>
      </c>
      <c r="AU187" s="28">
        <v>10.5</v>
      </c>
      <c r="AV187" s="28">
        <v>38.6</v>
      </c>
      <c r="AW187" s="28">
        <v>6.9</v>
      </c>
      <c r="AX187" s="28">
        <v>1.2</v>
      </c>
      <c r="AY187" s="28">
        <v>1.1000000000000001</v>
      </c>
      <c r="AZ187" s="28">
        <v>6.2</v>
      </c>
      <c r="BA187" s="28">
        <v>0.7</v>
      </c>
      <c r="BB187" s="28">
        <v>3.8</v>
      </c>
      <c r="BC187" s="28">
        <v>0.6</v>
      </c>
      <c r="BD187" s="28">
        <v>2</v>
      </c>
      <c r="BE187" s="28">
        <v>0.3</v>
      </c>
      <c r="BF187" s="28">
        <v>1.8</v>
      </c>
      <c r="BG187" s="28">
        <v>0.3</v>
      </c>
      <c r="BH187" s="28">
        <v>0.1</v>
      </c>
      <c r="BI187" s="28" t="s">
        <v>275</v>
      </c>
      <c r="BJ187" s="28" t="s">
        <v>274</v>
      </c>
      <c r="BK187" s="28" t="s">
        <v>276</v>
      </c>
      <c r="BL187" s="28">
        <v>0.6</v>
      </c>
      <c r="BM187" s="28">
        <v>0.13</v>
      </c>
      <c r="BN187" s="28">
        <v>19.5</v>
      </c>
      <c r="BO187" s="28">
        <v>13.8</v>
      </c>
      <c r="BP187" s="28">
        <v>1.9</v>
      </c>
      <c r="BQ187" s="28">
        <v>20</v>
      </c>
    </row>
    <row r="188" spans="1:69" x14ac:dyDescent="0.3">
      <c r="A188" s="25">
        <f>A187+1</f>
        <v>182</v>
      </c>
      <c r="B188" s="26">
        <v>687211</v>
      </c>
      <c r="C188" s="26">
        <v>847230</v>
      </c>
      <c r="D188" s="26">
        <v>368</v>
      </c>
      <c r="E188" s="26">
        <v>1</v>
      </c>
      <c r="F188" s="27" t="s">
        <v>198</v>
      </c>
      <c r="G188" s="28">
        <v>2.7E-2</v>
      </c>
      <c r="H188" s="28" t="s">
        <v>273</v>
      </c>
      <c r="I188" s="28">
        <v>6.8000000000000005E-2</v>
      </c>
      <c r="J188" s="28">
        <v>10.3</v>
      </c>
      <c r="K188" s="28">
        <v>0.6</v>
      </c>
      <c r="L188" s="28">
        <v>1</v>
      </c>
      <c r="M188" s="28">
        <v>0.02</v>
      </c>
      <c r="N188" s="28">
        <v>0.09</v>
      </c>
      <c r="O188" s="28">
        <v>5.05</v>
      </c>
      <c r="P188" s="28">
        <v>0.18</v>
      </c>
      <c r="Q188" s="28">
        <v>0.15</v>
      </c>
      <c r="R188" s="28">
        <v>7.0000000000000007E-2</v>
      </c>
      <c r="S188" s="28">
        <v>10.5</v>
      </c>
      <c r="T188" s="28">
        <v>86</v>
      </c>
      <c r="U188" s="28">
        <v>64</v>
      </c>
      <c r="V188" s="28">
        <v>203</v>
      </c>
      <c r="W188" s="28">
        <v>5.28</v>
      </c>
      <c r="X188" s="28">
        <v>9.4</v>
      </c>
      <c r="Y188" s="28">
        <v>24.3</v>
      </c>
      <c r="Z188" s="28">
        <v>36.700000000000003</v>
      </c>
      <c r="AA188" s="28">
        <v>82.6</v>
      </c>
      <c r="AB188" s="28">
        <v>15.7</v>
      </c>
      <c r="AC188" s="28" t="s">
        <v>274</v>
      </c>
      <c r="AD188" s="28">
        <v>12.1</v>
      </c>
      <c r="AE188" s="28">
        <v>26.2</v>
      </c>
      <c r="AF188" s="28">
        <v>14.3</v>
      </c>
      <c r="AG188" s="28">
        <v>9.5</v>
      </c>
      <c r="AH188" s="28">
        <v>4.7</v>
      </c>
      <c r="AI188" s="28">
        <v>1</v>
      </c>
      <c r="AJ188" s="28">
        <v>1.19</v>
      </c>
      <c r="AK188" s="28">
        <v>0.13100000000000001</v>
      </c>
      <c r="AL188" s="28">
        <v>7.0000000000000007E-2</v>
      </c>
      <c r="AM188" s="28">
        <v>2.35</v>
      </c>
      <c r="AN188" s="28">
        <v>0.42</v>
      </c>
      <c r="AO188" s="28" t="s">
        <v>278</v>
      </c>
      <c r="AP188" s="28">
        <v>1.84</v>
      </c>
      <c r="AQ188" s="28">
        <v>106</v>
      </c>
      <c r="AR188" s="28">
        <v>33.4</v>
      </c>
      <c r="AS188" s="28">
        <v>103</v>
      </c>
      <c r="AT188" s="28">
        <v>7.0000000000000007E-2</v>
      </c>
      <c r="AU188" s="28">
        <v>6</v>
      </c>
      <c r="AV188" s="28">
        <v>22.5</v>
      </c>
      <c r="AW188" s="28">
        <v>4.4000000000000004</v>
      </c>
      <c r="AX188" s="28">
        <v>1</v>
      </c>
      <c r="AY188" s="28">
        <v>0.8</v>
      </c>
      <c r="AZ188" s="28">
        <v>4.0999999999999996</v>
      </c>
      <c r="BA188" s="28">
        <v>0.5</v>
      </c>
      <c r="BB188" s="28">
        <v>2.4</v>
      </c>
      <c r="BC188" s="28">
        <v>0.4</v>
      </c>
      <c r="BD188" s="28">
        <v>1.1000000000000001</v>
      </c>
      <c r="BE188" s="28">
        <v>0.2</v>
      </c>
      <c r="BF188" s="28">
        <v>1</v>
      </c>
      <c r="BG188" s="28">
        <v>0.1</v>
      </c>
      <c r="BH188" s="28">
        <v>0.1</v>
      </c>
      <c r="BI188" s="28" t="s">
        <v>275</v>
      </c>
      <c r="BJ188" s="28" t="s">
        <v>274</v>
      </c>
      <c r="BK188" s="28" t="s">
        <v>276</v>
      </c>
      <c r="BL188" s="28">
        <v>4.2</v>
      </c>
      <c r="BM188" s="28">
        <v>0.21</v>
      </c>
      <c r="BN188" s="28">
        <v>37</v>
      </c>
      <c r="BO188" s="28">
        <v>12.8</v>
      </c>
      <c r="BP188" s="28">
        <v>1.5</v>
      </c>
      <c r="BQ188" s="28">
        <v>70</v>
      </c>
    </row>
    <row r="189" spans="1:69" x14ac:dyDescent="0.3">
      <c r="A189" s="25">
        <f t="shared" si="2"/>
        <v>183</v>
      </c>
      <c r="B189" s="26">
        <v>687213</v>
      </c>
      <c r="C189" s="26">
        <v>847230</v>
      </c>
      <c r="D189" s="26">
        <v>368</v>
      </c>
      <c r="E189" s="26">
        <v>1</v>
      </c>
      <c r="F189" s="27" t="s">
        <v>182</v>
      </c>
      <c r="G189" s="28">
        <v>7.5999999999999998E-2</v>
      </c>
      <c r="H189" s="28" t="s">
        <v>273</v>
      </c>
      <c r="I189" s="28">
        <v>1.6E-2</v>
      </c>
      <c r="J189" s="28">
        <v>4.4000000000000004</v>
      </c>
      <c r="K189" s="28">
        <v>0.4</v>
      </c>
      <c r="L189" s="28">
        <v>1</v>
      </c>
      <c r="M189" s="28">
        <v>1.2E-2</v>
      </c>
      <c r="N189" s="28">
        <v>0.04</v>
      </c>
      <c r="O189" s="28">
        <v>4.54</v>
      </c>
      <c r="P189" s="28">
        <v>0.1</v>
      </c>
      <c r="Q189" s="28">
        <v>0.06</v>
      </c>
      <c r="R189" s="28" t="s">
        <v>277</v>
      </c>
      <c r="S189" s="28">
        <v>12.8</v>
      </c>
      <c r="T189" s="28">
        <v>139</v>
      </c>
      <c r="U189" s="28">
        <v>124</v>
      </c>
      <c r="V189" s="28">
        <v>182</v>
      </c>
      <c r="W189" s="28">
        <v>9.9499999999999993</v>
      </c>
      <c r="X189" s="28">
        <v>5.0999999999999996</v>
      </c>
      <c r="Y189" s="28">
        <v>22.6</v>
      </c>
      <c r="Z189" s="28">
        <v>42.4</v>
      </c>
      <c r="AA189" s="28">
        <v>20.6</v>
      </c>
      <c r="AB189" s="28">
        <v>16.8</v>
      </c>
      <c r="AC189" s="28">
        <v>0.1</v>
      </c>
      <c r="AD189" s="28">
        <v>11.2</v>
      </c>
      <c r="AE189" s="28">
        <v>12</v>
      </c>
      <c r="AF189" s="28">
        <v>12.3</v>
      </c>
      <c r="AG189" s="28">
        <v>14.5</v>
      </c>
      <c r="AH189" s="28">
        <v>6.5</v>
      </c>
      <c r="AI189" s="28">
        <v>0.1</v>
      </c>
      <c r="AJ189" s="28">
        <v>2.33</v>
      </c>
      <c r="AK189" s="28">
        <v>1.4E-2</v>
      </c>
      <c r="AL189" s="28">
        <v>0.08</v>
      </c>
      <c r="AM189" s="28">
        <v>1.04</v>
      </c>
      <c r="AN189" s="28">
        <v>0.18</v>
      </c>
      <c r="AO189" s="28">
        <v>0.05</v>
      </c>
      <c r="AP189" s="28">
        <v>0.81</v>
      </c>
      <c r="AQ189" s="28">
        <v>51.3</v>
      </c>
      <c r="AR189" s="28">
        <v>51.3</v>
      </c>
      <c r="AS189" s="28">
        <v>104</v>
      </c>
      <c r="AT189" s="28">
        <v>0.01</v>
      </c>
      <c r="AU189" s="28">
        <v>9.1</v>
      </c>
      <c r="AV189" s="28">
        <v>32.200000000000003</v>
      </c>
      <c r="AW189" s="28">
        <v>5.2</v>
      </c>
      <c r="AX189" s="28">
        <v>1.2</v>
      </c>
      <c r="AY189" s="28">
        <v>0.9</v>
      </c>
      <c r="AZ189" s="28">
        <v>4.9000000000000004</v>
      </c>
      <c r="BA189" s="28">
        <v>0.6</v>
      </c>
      <c r="BB189" s="28">
        <v>3.3</v>
      </c>
      <c r="BC189" s="28">
        <v>0.6</v>
      </c>
      <c r="BD189" s="28">
        <v>1.7</v>
      </c>
      <c r="BE189" s="28">
        <v>0.2</v>
      </c>
      <c r="BF189" s="28">
        <v>1.6</v>
      </c>
      <c r="BG189" s="28">
        <v>0.2</v>
      </c>
      <c r="BH189" s="28">
        <v>0.2</v>
      </c>
      <c r="BI189" s="28" t="s">
        <v>275</v>
      </c>
      <c r="BJ189" s="28" t="s">
        <v>274</v>
      </c>
      <c r="BK189" s="28" t="s">
        <v>276</v>
      </c>
      <c r="BL189" s="28" t="s">
        <v>279</v>
      </c>
      <c r="BM189" s="28">
        <v>0.13</v>
      </c>
      <c r="BN189" s="28">
        <v>17.2</v>
      </c>
      <c r="BO189" s="28">
        <v>13.8</v>
      </c>
      <c r="BP189" s="28">
        <v>1.8</v>
      </c>
      <c r="BQ189" s="28" t="s">
        <v>281</v>
      </c>
    </row>
    <row r="190" spans="1:69" x14ac:dyDescent="0.3">
      <c r="A190" s="25">
        <f t="shared" si="2"/>
        <v>184</v>
      </c>
      <c r="B190" s="26">
        <v>687215</v>
      </c>
      <c r="C190" s="26">
        <v>847230</v>
      </c>
      <c r="D190" s="26">
        <v>368</v>
      </c>
      <c r="E190" s="26">
        <v>1</v>
      </c>
      <c r="F190" s="27" t="s">
        <v>183</v>
      </c>
      <c r="G190" s="28">
        <v>7.4999999999999997E-2</v>
      </c>
      <c r="H190" s="28" t="s">
        <v>273</v>
      </c>
      <c r="I190" s="28">
        <v>1.7999999999999999E-2</v>
      </c>
      <c r="J190" s="28">
        <v>4.5999999999999996</v>
      </c>
      <c r="K190" s="28">
        <v>0.4</v>
      </c>
      <c r="L190" s="28">
        <v>2</v>
      </c>
      <c r="M190" s="28">
        <v>1.2999999999999999E-2</v>
      </c>
      <c r="N190" s="28">
        <v>0.04</v>
      </c>
      <c r="O190" s="28">
        <v>4.84</v>
      </c>
      <c r="P190" s="28">
        <v>0.1</v>
      </c>
      <c r="Q190" s="28">
        <v>0.06</v>
      </c>
      <c r="R190" s="28" t="s">
        <v>277</v>
      </c>
      <c r="S190" s="28">
        <v>13</v>
      </c>
      <c r="T190" s="28">
        <v>161</v>
      </c>
      <c r="U190" s="28">
        <v>153</v>
      </c>
      <c r="V190" s="28">
        <v>200</v>
      </c>
      <c r="W190" s="28">
        <v>11.4</v>
      </c>
      <c r="X190" s="28">
        <v>5.3</v>
      </c>
      <c r="Y190" s="28">
        <v>21.3</v>
      </c>
      <c r="Z190" s="28">
        <v>45.8</v>
      </c>
      <c r="AA190" s="28">
        <v>22.6</v>
      </c>
      <c r="AB190" s="28">
        <v>17</v>
      </c>
      <c r="AC190" s="28">
        <v>0.1</v>
      </c>
      <c r="AD190" s="28">
        <v>12</v>
      </c>
      <c r="AE190" s="28">
        <v>12.2</v>
      </c>
      <c r="AF190" s="28">
        <v>14.9</v>
      </c>
      <c r="AG190" s="28">
        <v>12.7</v>
      </c>
      <c r="AH190" s="28">
        <v>4.7</v>
      </c>
      <c r="AI190" s="28">
        <v>0.2</v>
      </c>
      <c r="AJ190" s="28">
        <v>2.6</v>
      </c>
      <c r="AK190" s="28">
        <v>1.2E-2</v>
      </c>
      <c r="AL190" s="28">
        <v>0.08</v>
      </c>
      <c r="AM190" s="28">
        <v>1.02</v>
      </c>
      <c r="AN190" s="28">
        <v>0.19</v>
      </c>
      <c r="AO190" s="28">
        <v>0.09</v>
      </c>
      <c r="AP190" s="28">
        <v>0.78</v>
      </c>
      <c r="AQ190" s="28">
        <v>52.7</v>
      </c>
      <c r="AR190" s="28">
        <v>50.5</v>
      </c>
      <c r="AS190" s="28">
        <v>88.7</v>
      </c>
      <c r="AT190" s="28">
        <v>0.02</v>
      </c>
      <c r="AU190" s="28">
        <v>8.6999999999999993</v>
      </c>
      <c r="AV190" s="28">
        <v>31.4</v>
      </c>
      <c r="AW190" s="28">
        <v>5.2</v>
      </c>
      <c r="AX190" s="28">
        <v>1</v>
      </c>
      <c r="AY190" s="28">
        <v>0.9</v>
      </c>
      <c r="AZ190" s="28">
        <v>5.0999999999999996</v>
      </c>
      <c r="BA190" s="28">
        <v>0.6</v>
      </c>
      <c r="BB190" s="28">
        <v>3.3</v>
      </c>
      <c r="BC190" s="28">
        <v>0.5</v>
      </c>
      <c r="BD190" s="28">
        <v>1.6</v>
      </c>
      <c r="BE190" s="28">
        <v>0.2</v>
      </c>
      <c r="BF190" s="28">
        <v>1.6</v>
      </c>
      <c r="BG190" s="28">
        <v>0.2</v>
      </c>
      <c r="BH190" s="28">
        <v>0.1</v>
      </c>
      <c r="BI190" s="28" t="s">
        <v>275</v>
      </c>
      <c r="BJ190" s="28" t="s">
        <v>274</v>
      </c>
      <c r="BK190" s="28" t="s">
        <v>276</v>
      </c>
      <c r="BL190" s="28" t="s">
        <v>279</v>
      </c>
      <c r="BM190" s="28">
        <v>0.14000000000000001</v>
      </c>
      <c r="BN190" s="28">
        <v>19.7</v>
      </c>
      <c r="BO190" s="28">
        <v>13.6</v>
      </c>
      <c r="BP190" s="28">
        <v>1.8</v>
      </c>
      <c r="BQ190" s="28" t="s">
        <v>281</v>
      </c>
    </row>
    <row r="191" spans="1:69" x14ac:dyDescent="0.3">
      <c r="A191" s="25">
        <f t="shared" si="2"/>
        <v>185</v>
      </c>
      <c r="B191" s="26">
        <v>687217</v>
      </c>
      <c r="C191" s="26">
        <v>847230</v>
      </c>
      <c r="D191" s="26">
        <v>368</v>
      </c>
      <c r="E191" s="26">
        <v>1</v>
      </c>
      <c r="F191" s="27" t="s">
        <v>184</v>
      </c>
      <c r="G191" s="28">
        <v>7.3999999999999996E-2</v>
      </c>
      <c r="H191" s="28" t="s">
        <v>273</v>
      </c>
      <c r="I191" s="28">
        <v>1.9E-2</v>
      </c>
      <c r="J191" s="28">
        <v>4.4000000000000004</v>
      </c>
      <c r="K191" s="28">
        <v>0.4</v>
      </c>
      <c r="L191" s="28">
        <v>1</v>
      </c>
      <c r="M191" s="28">
        <v>1.4E-2</v>
      </c>
      <c r="N191" s="28">
        <v>0.04</v>
      </c>
      <c r="O191" s="28">
        <v>4.7</v>
      </c>
      <c r="P191" s="28">
        <v>0.11</v>
      </c>
      <c r="Q191" s="28">
        <v>0.06</v>
      </c>
      <c r="R191" s="28" t="s">
        <v>277</v>
      </c>
      <c r="S191" s="28">
        <v>12.7</v>
      </c>
      <c r="T191" s="28">
        <v>153</v>
      </c>
      <c r="U191" s="28">
        <v>158</v>
      </c>
      <c r="V191" s="28">
        <v>211</v>
      </c>
      <c r="W191" s="28">
        <v>10.6</v>
      </c>
      <c r="X191" s="28">
        <v>5.2</v>
      </c>
      <c r="Y191" s="28">
        <v>24.2</v>
      </c>
      <c r="Z191" s="28">
        <v>42</v>
      </c>
      <c r="AA191" s="28">
        <v>22.1</v>
      </c>
      <c r="AB191" s="28">
        <v>17.600000000000001</v>
      </c>
      <c r="AC191" s="28">
        <v>0.1</v>
      </c>
      <c r="AD191" s="28">
        <v>11.6</v>
      </c>
      <c r="AE191" s="28">
        <v>13</v>
      </c>
      <c r="AF191" s="28">
        <v>16.2</v>
      </c>
      <c r="AG191" s="28">
        <v>12.9</v>
      </c>
      <c r="AH191" s="28">
        <v>4.9000000000000004</v>
      </c>
      <c r="AI191" s="28">
        <v>0.1</v>
      </c>
      <c r="AJ191" s="28">
        <v>2.4300000000000002</v>
      </c>
      <c r="AK191" s="28">
        <v>1.0999999999999999E-2</v>
      </c>
      <c r="AL191" s="28">
        <v>0.1</v>
      </c>
      <c r="AM191" s="28">
        <v>1.08</v>
      </c>
      <c r="AN191" s="28">
        <v>0.18</v>
      </c>
      <c r="AO191" s="28">
        <v>7.0000000000000007E-2</v>
      </c>
      <c r="AP191" s="28">
        <v>0.9</v>
      </c>
      <c r="AQ191" s="28">
        <v>58.6</v>
      </c>
      <c r="AR191" s="28">
        <v>52.6</v>
      </c>
      <c r="AS191" s="28">
        <v>92.1</v>
      </c>
      <c r="AT191" s="28">
        <v>0.02</v>
      </c>
      <c r="AU191" s="28">
        <v>9</v>
      </c>
      <c r="AV191" s="28">
        <v>32.700000000000003</v>
      </c>
      <c r="AW191" s="28">
        <v>4.9000000000000004</v>
      </c>
      <c r="AX191" s="28">
        <v>1</v>
      </c>
      <c r="AY191" s="28">
        <v>0.9</v>
      </c>
      <c r="AZ191" s="28">
        <v>5.2</v>
      </c>
      <c r="BA191" s="28">
        <v>0.6</v>
      </c>
      <c r="BB191" s="28">
        <v>3.2</v>
      </c>
      <c r="BC191" s="28">
        <v>0.5</v>
      </c>
      <c r="BD191" s="28">
        <v>1.5</v>
      </c>
      <c r="BE191" s="28">
        <v>0.2</v>
      </c>
      <c r="BF191" s="28">
        <v>1.7</v>
      </c>
      <c r="BG191" s="28">
        <v>0.2</v>
      </c>
      <c r="BH191" s="28">
        <v>0.1</v>
      </c>
      <c r="BI191" s="28" t="s">
        <v>275</v>
      </c>
      <c r="BJ191" s="28" t="s">
        <v>274</v>
      </c>
      <c r="BK191" s="28" t="s">
        <v>276</v>
      </c>
      <c r="BL191" s="28" t="s">
        <v>279</v>
      </c>
      <c r="BM191" s="28">
        <v>0.15</v>
      </c>
      <c r="BN191" s="28">
        <v>19.100000000000001</v>
      </c>
      <c r="BO191" s="28">
        <v>14.5</v>
      </c>
      <c r="BP191" s="28">
        <v>1.8</v>
      </c>
      <c r="BQ191" s="28" t="s">
        <v>281</v>
      </c>
    </row>
    <row r="192" spans="1:69" x14ac:dyDescent="0.3">
      <c r="A192" s="25">
        <f t="shared" si="2"/>
        <v>186</v>
      </c>
      <c r="B192" s="26">
        <v>687218</v>
      </c>
      <c r="C192" s="26">
        <v>847230</v>
      </c>
      <c r="D192" s="26">
        <v>368</v>
      </c>
      <c r="E192" s="26">
        <v>1</v>
      </c>
      <c r="F192" s="27" t="s">
        <v>185</v>
      </c>
      <c r="G192" s="28">
        <v>7.1999999999999995E-2</v>
      </c>
      <c r="H192" s="28" t="s">
        <v>273</v>
      </c>
      <c r="I192" s="28">
        <v>1.6E-2</v>
      </c>
      <c r="J192" s="28">
        <v>4.7</v>
      </c>
      <c r="K192" s="28">
        <v>0.4</v>
      </c>
      <c r="L192" s="28">
        <v>2</v>
      </c>
      <c r="M192" s="28">
        <v>1.4E-2</v>
      </c>
      <c r="N192" s="28">
        <v>0.04</v>
      </c>
      <c r="O192" s="28">
        <v>4.8099999999999996</v>
      </c>
      <c r="P192" s="28">
        <v>0.1</v>
      </c>
      <c r="Q192" s="28">
        <v>0.06</v>
      </c>
      <c r="R192" s="28" t="s">
        <v>277</v>
      </c>
      <c r="S192" s="28">
        <v>13.2</v>
      </c>
      <c r="T192" s="28">
        <v>134</v>
      </c>
      <c r="U192" s="28">
        <v>106</v>
      </c>
      <c r="V192" s="28">
        <v>170</v>
      </c>
      <c r="W192" s="28">
        <v>9.52</v>
      </c>
      <c r="X192" s="28">
        <v>5.4</v>
      </c>
      <c r="Y192" s="28">
        <v>23.4</v>
      </c>
      <c r="Z192" s="28">
        <v>45.8</v>
      </c>
      <c r="AA192" s="28">
        <v>23.1</v>
      </c>
      <c r="AB192" s="28">
        <v>16.3</v>
      </c>
      <c r="AC192" s="28" t="s">
        <v>274</v>
      </c>
      <c r="AD192" s="28">
        <v>9.9</v>
      </c>
      <c r="AE192" s="28">
        <v>12</v>
      </c>
      <c r="AF192" s="28">
        <v>10.3</v>
      </c>
      <c r="AG192" s="28">
        <v>14.3</v>
      </c>
      <c r="AH192" s="28">
        <v>4.2</v>
      </c>
      <c r="AI192" s="28" t="s">
        <v>274</v>
      </c>
      <c r="AJ192" s="28">
        <v>1.96</v>
      </c>
      <c r="AK192" s="28">
        <v>1.2E-2</v>
      </c>
      <c r="AL192" s="28">
        <v>7.0000000000000007E-2</v>
      </c>
      <c r="AM192" s="28">
        <v>0.95</v>
      </c>
      <c r="AN192" s="28">
        <v>0.16</v>
      </c>
      <c r="AO192" s="28">
        <v>0.06</v>
      </c>
      <c r="AP192" s="28">
        <v>0.82</v>
      </c>
      <c r="AQ192" s="28">
        <v>50.5</v>
      </c>
      <c r="AR192" s="28">
        <v>50.2</v>
      </c>
      <c r="AS192" s="28">
        <v>83.1</v>
      </c>
      <c r="AT192" s="28" t="s">
        <v>277</v>
      </c>
      <c r="AU192" s="28">
        <v>9</v>
      </c>
      <c r="AV192" s="28">
        <v>33.799999999999997</v>
      </c>
      <c r="AW192" s="28">
        <v>6.5</v>
      </c>
      <c r="AX192" s="28">
        <v>1</v>
      </c>
      <c r="AY192" s="28">
        <v>1</v>
      </c>
      <c r="AZ192" s="28">
        <v>5.4</v>
      </c>
      <c r="BA192" s="28">
        <v>0.7</v>
      </c>
      <c r="BB192" s="28">
        <v>3.6</v>
      </c>
      <c r="BC192" s="28">
        <v>0.6</v>
      </c>
      <c r="BD192" s="28">
        <v>1.7</v>
      </c>
      <c r="BE192" s="28">
        <v>0.3</v>
      </c>
      <c r="BF192" s="28">
        <v>1.8</v>
      </c>
      <c r="BG192" s="28">
        <v>0.2</v>
      </c>
      <c r="BH192" s="28">
        <v>0.1</v>
      </c>
      <c r="BI192" s="28" t="s">
        <v>275</v>
      </c>
      <c r="BJ192" s="28" t="s">
        <v>274</v>
      </c>
      <c r="BK192" s="28" t="s">
        <v>276</v>
      </c>
      <c r="BL192" s="28" t="s">
        <v>279</v>
      </c>
      <c r="BM192" s="28">
        <v>0.14000000000000001</v>
      </c>
      <c r="BN192" s="28">
        <v>15.4</v>
      </c>
      <c r="BO192" s="28">
        <v>13.3</v>
      </c>
      <c r="BP192" s="28">
        <v>1.6</v>
      </c>
      <c r="BQ192" s="28">
        <v>70</v>
      </c>
    </row>
    <row r="193" spans="1:69" x14ac:dyDescent="0.3">
      <c r="A193" s="25">
        <f t="shared" si="2"/>
        <v>187</v>
      </c>
      <c r="B193" s="26">
        <v>687220</v>
      </c>
      <c r="C193" s="26">
        <v>847230</v>
      </c>
      <c r="D193" s="26">
        <v>368</v>
      </c>
      <c r="E193" s="26">
        <v>1</v>
      </c>
      <c r="F193" s="27" t="s">
        <v>186</v>
      </c>
      <c r="G193" s="28">
        <v>7.0999999999999994E-2</v>
      </c>
      <c r="H193" s="28" t="s">
        <v>273</v>
      </c>
      <c r="I193" s="28">
        <v>1.7000000000000001E-2</v>
      </c>
      <c r="J193" s="28">
        <v>4.7</v>
      </c>
      <c r="K193" s="28">
        <v>0.4</v>
      </c>
      <c r="L193" s="28">
        <v>2</v>
      </c>
      <c r="M193" s="28">
        <v>1.4E-2</v>
      </c>
      <c r="N193" s="28">
        <v>0.04</v>
      </c>
      <c r="O193" s="28">
        <v>4.84</v>
      </c>
      <c r="P193" s="28">
        <v>0.1</v>
      </c>
      <c r="Q193" s="28">
        <v>7.0000000000000007E-2</v>
      </c>
      <c r="R193" s="28">
        <v>0.01</v>
      </c>
      <c r="S193" s="28">
        <v>13</v>
      </c>
      <c r="T193" s="28">
        <v>163</v>
      </c>
      <c r="U193" s="28">
        <v>146</v>
      </c>
      <c r="V193" s="28">
        <v>195</v>
      </c>
      <c r="W193" s="28">
        <v>11.6</v>
      </c>
      <c r="X193" s="28">
        <v>5.8</v>
      </c>
      <c r="Y193" s="28">
        <v>24.8</v>
      </c>
      <c r="Z193" s="28">
        <v>47.5</v>
      </c>
      <c r="AA193" s="28">
        <v>26.9</v>
      </c>
      <c r="AB193" s="28">
        <v>17.5</v>
      </c>
      <c r="AC193" s="28">
        <v>0.1</v>
      </c>
      <c r="AD193" s="28">
        <v>12.4</v>
      </c>
      <c r="AE193" s="28">
        <v>12.3</v>
      </c>
      <c r="AF193" s="28">
        <v>12.4</v>
      </c>
      <c r="AG193" s="28">
        <v>12.5</v>
      </c>
      <c r="AH193" s="28">
        <v>4.5</v>
      </c>
      <c r="AI193" s="28" t="s">
        <v>274</v>
      </c>
      <c r="AJ193" s="28">
        <v>2.48</v>
      </c>
      <c r="AK193" s="28">
        <v>1.2E-2</v>
      </c>
      <c r="AL193" s="28">
        <v>0.08</v>
      </c>
      <c r="AM193" s="28">
        <v>1</v>
      </c>
      <c r="AN193" s="28">
        <v>0.17</v>
      </c>
      <c r="AO193" s="28">
        <v>7.0000000000000007E-2</v>
      </c>
      <c r="AP193" s="28">
        <v>0.76</v>
      </c>
      <c r="AQ193" s="28">
        <v>52</v>
      </c>
      <c r="AR193" s="28">
        <v>48.2</v>
      </c>
      <c r="AS193" s="28">
        <v>77.900000000000006</v>
      </c>
      <c r="AT193" s="28" t="s">
        <v>277</v>
      </c>
      <c r="AU193" s="28">
        <v>7.8</v>
      </c>
      <c r="AV193" s="28">
        <v>28.2</v>
      </c>
      <c r="AW193" s="28">
        <v>5.2</v>
      </c>
      <c r="AX193" s="28">
        <v>0.8</v>
      </c>
      <c r="AY193" s="28">
        <v>0.8</v>
      </c>
      <c r="AZ193" s="28">
        <v>4.5</v>
      </c>
      <c r="BA193" s="28">
        <v>0.6</v>
      </c>
      <c r="BB193" s="28">
        <v>3</v>
      </c>
      <c r="BC193" s="28">
        <v>0.5</v>
      </c>
      <c r="BD193" s="28">
        <v>1.5</v>
      </c>
      <c r="BE193" s="28">
        <v>0.2</v>
      </c>
      <c r="BF193" s="28">
        <v>1.5</v>
      </c>
      <c r="BG193" s="28">
        <v>0.2</v>
      </c>
      <c r="BH193" s="28">
        <v>0.1</v>
      </c>
      <c r="BI193" s="28" t="s">
        <v>275</v>
      </c>
      <c r="BJ193" s="28" t="s">
        <v>274</v>
      </c>
      <c r="BK193" s="28" t="s">
        <v>276</v>
      </c>
      <c r="BL193" s="28">
        <v>1.5</v>
      </c>
      <c r="BM193" s="28">
        <v>0.15</v>
      </c>
      <c r="BN193" s="28">
        <v>17.600000000000001</v>
      </c>
      <c r="BO193" s="28">
        <v>14.4</v>
      </c>
      <c r="BP193" s="28">
        <v>1.9</v>
      </c>
      <c r="BQ193" s="28">
        <v>20</v>
      </c>
    </row>
    <row r="194" spans="1:69" x14ac:dyDescent="0.3">
      <c r="A194" s="25">
        <f t="shared" si="2"/>
        <v>188</v>
      </c>
      <c r="B194" s="26">
        <v>687222</v>
      </c>
      <c r="C194" s="26">
        <v>847230</v>
      </c>
      <c r="D194" s="26">
        <v>368</v>
      </c>
      <c r="E194" s="26">
        <v>1</v>
      </c>
      <c r="F194" s="27" t="s">
        <v>187</v>
      </c>
      <c r="G194" s="28">
        <v>6.5000000000000002E-2</v>
      </c>
      <c r="H194" s="28" t="s">
        <v>273</v>
      </c>
      <c r="I194" s="28">
        <v>1.7000000000000001E-2</v>
      </c>
      <c r="J194" s="28">
        <v>4.4000000000000004</v>
      </c>
      <c r="K194" s="28">
        <v>0.5</v>
      </c>
      <c r="L194" s="28">
        <v>1</v>
      </c>
      <c r="M194" s="28">
        <v>1.2999999999999999E-2</v>
      </c>
      <c r="N194" s="28">
        <v>0.04</v>
      </c>
      <c r="O194" s="28">
        <v>4.3600000000000003</v>
      </c>
      <c r="P194" s="28">
        <v>0.09</v>
      </c>
      <c r="Q194" s="28">
        <v>0.06</v>
      </c>
      <c r="R194" s="28" t="s">
        <v>277</v>
      </c>
      <c r="S194" s="28">
        <v>12.4</v>
      </c>
      <c r="T194" s="28">
        <v>149</v>
      </c>
      <c r="U194" s="28">
        <v>160</v>
      </c>
      <c r="V194" s="28">
        <v>196</v>
      </c>
      <c r="W194" s="28">
        <v>10.6</v>
      </c>
      <c r="X194" s="28">
        <v>5.2</v>
      </c>
      <c r="Y194" s="28">
        <v>21.3</v>
      </c>
      <c r="Z194" s="28">
        <v>42.7</v>
      </c>
      <c r="AA194" s="28">
        <v>22.6</v>
      </c>
      <c r="AB194" s="28">
        <v>16</v>
      </c>
      <c r="AC194" s="28">
        <v>0.1</v>
      </c>
      <c r="AD194" s="28">
        <v>11.6</v>
      </c>
      <c r="AE194" s="28">
        <v>12.5</v>
      </c>
      <c r="AF194" s="28">
        <v>10.5</v>
      </c>
      <c r="AG194" s="28">
        <v>10.4</v>
      </c>
      <c r="AH194" s="28">
        <v>4.3</v>
      </c>
      <c r="AI194" s="28">
        <v>0.1</v>
      </c>
      <c r="AJ194" s="28">
        <v>2.3199999999999998</v>
      </c>
      <c r="AK194" s="28">
        <v>1.2999999999999999E-2</v>
      </c>
      <c r="AL194" s="28">
        <v>0.1</v>
      </c>
      <c r="AM194" s="28">
        <v>0.94</v>
      </c>
      <c r="AN194" s="28">
        <v>0.2</v>
      </c>
      <c r="AO194" s="28">
        <v>0.03</v>
      </c>
      <c r="AP194" s="28">
        <v>0.77</v>
      </c>
      <c r="AQ194" s="28">
        <v>49.1</v>
      </c>
      <c r="AR194" s="28">
        <v>39.9</v>
      </c>
      <c r="AS194" s="28">
        <v>80</v>
      </c>
      <c r="AT194" s="28" t="s">
        <v>277</v>
      </c>
      <c r="AU194" s="28">
        <v>6.1</v>
      </c>
      <c r="AV194" s="28">
        <v>22</v>
      </c>
      <c r="AW194" s="28">
        <v>3.7</v>
      </c>
      <c r="AX194" s="28">
        <v>0.9</v>
      </c>
      <c r="AY194" s="28">
        <v>0.7</v>
      </c>
      <c r="AZ194" s="28">
        <v>3.6</v>
      </c>
      <c r="BA194" s="28">
        <v>0.5</v>
      </c>
      <c r="BB194" s="28">
        <v>2.5</v>
      </c>
      <c r="BC194" s="28">
        <v>0.4</v>
      </c>
      <c r="BD194" s="28">
        <v>1.3</v>
      </c>
      <c r="BE194" s="28">
        <v>0.2</v>
      </c>
      <c r="BF194" s="28">
        <v>1.3</v>
      </c>
      <c r="BG194" s="28">
        <v>0.2</v>
      </c>
      <c r="BH194" s="28">
        <v>0.1</v>
      </c>
      <c r="BI194" s="28" t="s">
        <v>275</v>
      </c>
      <c r="BJ194" s="28" t="s">
        <v>274</v>
      </c>
      <c r="BK194" s="28" t="s">
        <v>276</v>
      </c>
      <c r="BL194" s="28">
        <v>0.6</v>
      </c>
      <c r="BM194" s="28">
        <v>0.13</v>
      </c>
      <c r="BN194" s="28">
        <v>16.7</v>
      </c>
      <c r="BO194" s="28">
        <v>13.4</v>
      </c>
      <c r="BP194" s="28">
        <v>1.8</v>
      </c>
      <c r="BQ194" s="28">
        <v>30</v>
      </c>
    </row>
    <row r="195" spans="1:69" x14ac:dyDescent="0.3">
      <c r="A195" s="25">
        <f t="shared" si="2"/>
        <v>189</v>
      </c>
      <c r="B195" s="26">
        <v>687223</v>
      </c>
      <c r="C195" s="26">
        <v>847230</v>
      </c>
      <c r="D195" s="26">
        <v>368</v>
      </c>
      <c r="E195" s="26">
        <v>1</v>
      </c>
      <c r="F195" s="27" t="s">
        <v>188</v>
      </c>
      <c r="G195" s="28">
        <v>6.6000000000000003E-2</v>
      </c>
      <c r="H195" s="28" t="s">
        <v>273</v>
      </c>
      <c r="I195" s="28">
        <v>1.9E-2</v>
      </c>
      <c r="J195" s="28">
        <v>4.4000000000000004</v>
      </c>
      <c r="K195" s="28">
        <v>0.4</v>
      </c>
      <c r="L195" s="28">
        <v>1</v>
      </c>
      <c r="M195" s="28">
        <v>1.2E-2</v>
      </c>
      <c r="N195" s="28">
        <v>0.03</v>
      </c>
      <c r="O195" s="28">
        <v>4.6399999999999997</v>
      </c>
      <c r="P195" s="28">
        <v>0.09</v>
      </c>
      <c r="Q195" s="28">
        <v>0.06</v>
      </c>
      <c r="R195" s="28" t="s">
        <v>277</v>
      </c>
      <c r="S195" s="28">
        <v>13.2</v>
      </c>
      <c r="T195" s="28">
        <v>176</v>
      </c>
      <c r="U195" s="28">
        <v>184</v>
      </c>
      <c r="V195" s="28">
        <v>199</v>
      </c>
      <c r="W195" s="28">
        <v>12.6</v>
      </c>
      <c r="X195" s="28">
        <v>5.5</v>
      </c>
      <c r="Y195" s="28">
        <v>22</v>
      </c>
      <c r="Z195" s="28">
        <v>51.3</v>
      </c>
      <c r="AA195" s="28">
        <v>25.6</v>
      </c>
      <c r="AB195" s="28">
        <v>16.8</v>
      </c>
      <c r="AC195" s="28">
        <v>0.1</v>
      </c>
      <c r="AD195" s="28">
        <v>14.6</v>
      </c>
      <c r="AE195" s="28">
        <v>12.4</v>
      </c>
      <c r="AF195" s="28">
        <v>12</v>
      </c>
      <c r="AG195" s="28">
        <v>11.3</v>
      </c>
      <c r="AH195" s="28">
        <v>5.0999999999999996</v>
      </c>
      <c r="AI195" s="28">
        <v>0.1</v>
      </c>
      <c r="AJ195" s="28">
        <v>2.94</v>
      </c>
      <c r="AK195" s="28">
        <v>1.2E-2</v>
      </c>
      <c r="AL195" s="28">
        <v>0.08</v>
      </c>
      <c r="AM195" s="28">
        <v>0.96</v>
      </c>
      <c r="AN195" s="28">
        <v>0.23</v>
      </c>
      <c r="AO195" s="28">
        <v>7.0000000000000007E-2</v>
      </c>
      <c r="AP195" s="28">
        <v>0.81</v>
      </c>
      <c r="AQ195" s="28">
        <v>47</v>
      </c>
      <c r="AR195" s="28">
        <v>40.6</v>
      </c>
      <c r="AS195" s="28">
        <v>75.7</v>
      </c>
      <c r="AT195" s="28">
        <v>0.01</v>
      </c>
      <c r="AU195" s="28">
        <v>6.6</v>
      </c>
      <c r="AV195" s="28">
        <v>23.5</v>
      </c>
      <c r="AW195" s="28">
        <v>3.7</v>
      </c>
      <c r="AX195" s="28">
        <v>1.2</v>
      </c>
      <c r="AY195" s="28">
        <v>0.7</v>
      </c>
      <c r="AZ195" s="28">
        <v>3.9</v>
      </c>
      <c r="BA195" s="28">
        <v>0.5</v>
      </c>
      <c r="BB195" s="28">
        <v>2.6</v>
      </c>
      <c r="BC195" s="28">
        <v>0.4</v>
      </c>
      <c r="BD195" s="28">
        <v>1.4</v>
      </c>
      <c r="BE195" s="28">
        <v>0.2</v>
      </c>
      <c r="BF195" s="28">
        <v>1.4</v>
      </c>
      <c r="BG195" s="28">
        <v>0.2</v>
      </c>
      <c r="BH195" s="28">
        <v>0.1</v>
      </c>
      <c r="BI195" s="28" t="s">
        <v>275</v>
      </c>
      <c r="BJ195" s="28" t="s">
        <v>274</v>
      </c>
      <c r="BK195" s="28" t="s">
        <v>276</v>
      </c>
      <c r="BL195" s="28" t="s">
        <v>279</v>
      </c>
      <c r="BM195" s="28">
        <v>0.14000000000000001</v>
      </c>
      <c r="BN195" s="28">
        <v>18.7</v>
      </c>
      <c r="BO195" s="28">
        <v>14.2</v>
      </c>
      <c r="BP195" s="28">
        <v>2</v>
      </c>
      <c r="BQ195" s="28" t="s">
        <v>281</v>
      </c>
    </row>
    <row r="196" spans="1:69" x14ac:dyDescent="0.3">
      <c r="A196" s="25">
        <f t="shared" si="2"/>
        <v>190</v>
      </c>
      <c r="B196" s="26">
        <v>687224</v>
      </c>
      <c r="C196" s="26">
        <v>847230</v>
      </c>
      <c r="D196" s="26">
        <v>368</v>
      </c>
      <c r="E196" s="26">
        <v>1</v>
      </c>
      <c r="F196" s="27" t="s">
        <v>189</v>
      </c>
      <c r="G196" s="28">
        <v>5.3999999999999999E-2</v>
      </c>
      <c r="H196" s="28" t="s">
        <v>273</v>
      </c>
      <c r="I196" s="28">
        <v>0.01</v>
      </c>
      <c r="J196" s="28">
        <v>2.2000000000000002</v>
      </c>
      <c r="K196" s="28">
        <v>0.2</v>
      </c>
      <c r="L196" s="28">
        <v>2</v>
      </c>
      <c r="M196" s="28">
        <v>1.4999999999999999E-2</v>
      </c>
      <c r="N196" s="28">
        <v>0.02</v>
      </c>
      <c r="O196" s="28">
        <v>2.5099999999999998</v>
      </c>
      <c r="P196" s="28">
        <v>0.08</v>
      </c>
      <c r="Q196" s="28">
        <v>0.02</v>
      </c>
      <c r="R196" s="28">
        <v>0.01</v>
      </c>
      <c r="S196" s="28">
        <v>6.8</v>
      </c>
      <c r="T196" s="28">
        <v>73</v>
      </c>
      <c r="U196" s="28">
        <v>115</v>
      </c>
      <c r="V196" s="28">
        <v>109</v>
      </c>
      <c r="W196" s="28">
        <v>5.51</v>
      </c>
      <c r="X196" s="28">
        <v>3.3</v>
      </c>
      <c r="Y196" s="28">
        <v>12.6</v>
      </c>
      <c r="Z196" s="28">
        <v>26.6</v>
      </c>
      <c r="AA196" s="28">
        <v>8.3000000000000007</v>
      </c>
      <c r="AB196" s="28">
        <v>8.11</v>
      </c>
      <c r="AC196" s="28" t="s">
        <v>274</v>
      </c>
      <c r="AD196" s="28">
        <v>7.6</v>
      </c>
      <c r="AE196" s="28">
        <v>7</v>
      </c>
      <c r="AF196" s="28">
        <v>14.1</v>
      </c>
      <c r="AG196" s="28">
        <v>5.55</v>
      </c>
      <c r="AH196" s="28">
        <v>5</v>
      </c>
      <c r="AI196" s="28">
        <v>0.2</v>
      </c>
      <c r="AJ196" s="28">
        <v>2.11</v>
      </c>
      <c r="AK196" s="28">
        <v>1.0999999999999999E-2</v>
      </c>
      <c r="AL196" s="28">
        <v>0.03</v>
      </c>
      <c r="AM196" s="28">
        <v>0.47</v>
      </c>
      <c r="AN196" s="28">
        <v>0.19</v>
      </c>
      <c r="AO196" s="28">
        <v>0.04</v>
      </c>
      <c r="AP196" s="28">
        <v>0.4</v>
      </c>
      <c r="AQ196" s="28">
        <v>50.7</v>
      </c>
      <c r="AR196" s="28">
        <v>26.5</v>
      </c>
      <c r="AS196" s="28">
        <v>51.2</v>
      </c>
      <c r="AT196" s="28" t="s">
        <v>277</v>
      </c>
      <c r="AU196" s="28">
        <v>4.3</v>
      </c>
      <c r="AV196" s="28">
        <v>13.7</v>
      </c>
      <c r="AW196" s="28">
        <v>2.7</v>
      </c>
      <c r="AX196" s="28">
        <v>0.2</v>
      </c>
      <c r="AY196" s="28">
        <v>0.4</v>
      </c>
      <c r="AZ196" s="28">
        <v>2.1</v>
      </c>
      <c r="BA196" s="28">
        <v>0.3</v>
      </c>
      <c r="BB196" s="28">
        <v>1.4</v>
      </c>
      <c r="BC196" s="28">
        <v>0.2</v>
      </c>
      <c r="BD196" s="28">
        <v>0.7</v>
      </c>
      <c r="BE196" s="28">
        <v>0.1</v>
      </c>
      <c r="BF196" s="28">
        <v>0.7</v>
      </c>
      <c r="BG196" s="28" t="s">
        <v>274</v>
      </c>
      <c r="BH196" s="28">
        <v>0.2</v>
      </c>
      <c r="BI196" s="28" t="s">
        <v>275</v>
      </c>
      <c r="BJ196" s="28">
        <v>0.4</v>
      </c>
      <c r="BK196" s="28" t="s">
        <v>276</v>
      </c>
      <c r="BL196" s="28" t="s">
        <v>279</v>
      </c>
      <c r="BM196" s="28">
        <v>7.0000000000000007E-2</v>
      </c>
      <c r="BN196" s="28">
        <v>9.1</v>
      </c>
      <c r="BO196" s="28">
        <v>6.2</v>
      </c>
      <c r="BP196" s="28">
        <v>1</v>
      </c>
      <c r="BQ196" s="28">
        <v>30</v>
      </c>
    </row>
    <row r="197" spans="1:69" x14ac:dyDescent="0.3">
      <c r="A197" s="25">
        <f t="shared" si="2"/>
        <v>191</v>
      </c>
      <c r="B197" s="26">
        <v>687225</v>
      </c>
      <c r="C197" s="26">
        <v>847230</v>
      </c>
      <c r="D197" s="26">
        <v>368</v>
      </c>
      <c r="E197" s="26">
        <v>1</v>
      </c>
      <c r="F197" s="27" t="s">
        <v>190</v>
      </c>
      <c r="G197" s="28">
        <v>7.1999999999999995E-2</v>
      </c>
      <c r="H197" s="28" t="s">
        <v>273</v>
      </c>
      <c r="I197" s="28">
        <v>1.4E-2</v>
      </c>
      <c r="J197" s="28">
        <v>3.8</v>
      </c>
      <c r="K197" s="28">
        <v>0.4</v>
      </c>
      <c r="L197" s="28">
        <v>1</v>
      </c>
      <c r="M197" s="28">
        <v>1.4E-2</v>
      </c>
      <c r="N197" s="28">
        <v>0.03</v>
      </c>
      <c r="O197" s="28">
        <v>4.0999999999999996</v>
      </c>
      <c r="P197" s="28">
        <v>0.09</v>
      </c>
      <c r="Q197" s="28">
        <v>0.05</v>
      </c>
      <c r="R197" s="28">
        <v>0.01</v>
      </c>
      <c r="S197" s="28">
        <v>11.4</v>
      </c>
      <c r="T197" s="28">
        <v>148</v>
      </c>
      <c r="U197" s="28">
        <v>168</v>
      </c>
      <c r="V197" s="28">
        <v>234</v>
      </c>
      <c r="W197" s="28">
        <v>10.7</v>
      </c>
      <c r="X197" s="28">
        <v>5.6</v>
      </c>
      <c r="Y197" s="28">
        <v>19.7</v>
      </c>
      <c r="Z197" s="28">
        <v>45.9</v>
      </c>
      <c r="AA197" s="28">
        <v>13.8</v>
      </c>
      <c r="AB197" s="28">
        <v>14.8</v>
      </c>
      <c r="AC197" s="28" t="s">
        <v>274</v>
      </c>
      <c r="AD197" s="28">
        <v>12.6</v>
      </c>
      <c r="AE197" s="28">
        <v>11.4</v>
      </c>
      <c r="AF197" s="28">
        <v>9.6</v>
      </c>
      <c r="AG197" s="28">
        <v>10.6</v>
      </c>
      <c r="AH197" s="28">
        <v>4.8</v>
      </c>
      <c r="AI197" s="28">
        <v>0.1</v>
      </c>
      <c r="AJ197" s="28">
        <v>3.09</v>
      </c>
      <c r="AK197" s="28">
        <v>1.7999999999999999E-2</v>
      </c>
      <c r="AL197" s="28">
        <v>0.09</v>
      </c>
      <c r="AM197" s="28">
        <v>0.86</v>
      </c>
      <c r="AN197" s="28">
        <v>0.22</v>
      </c>
      <c r="AO197" s="28">
        <v>0.02</v>
      </c>
      <c r="AP197" s="28">
        <v>0.68</v>
      </c>
      <c r="AQ197" s="28">
        <v>61.9</v>
      </c>
      <c r="AR197" s="28">
        <v>33.6</v>
      </c>
      <c r="AS197" s="28">
        <v>73.2</v>
      </c>
      <c r="AT197" s="28" t="s">
        <v>277</v>
      </c>
      <c r="AU197" s="28">
        <v>6.3</v>
      </c>
      <c r="AV197" s="28">
        <v>21.8</v>
      </c>
      <c r="AW197" s="28">
        <v>4.0999999999999996</v>
      </c>
      <c r="AX197" s="28">
        <v>0.2</v>
      </c>
      <c r="AY197" s="28">
        <v>0.7</v>
      </c>
      <c r="AZ197" s="28">
        <v>3.5</v>
      </c>
      <c r="BA197" s="28">
        <v>0.5</v>
      </c>
      <c r="BB197" s="28">
        <v>2.4</v>
      </c>
      <c r="BC197" s="28">
        <v>0.4</v>
      </c>
      <c r="BD197" s="28">
        <v>1.4</v>
      </c>
      <c r="BE197" s="28">
        <v>0.2</v>
      </c>
      <c r="BF197" s="28">
        <v>1.3</v>
      </c>
      <c r="BG197" s="28">
        <v>0.2</v>
      </c>
      <c r="BH197" s="28">
        <v>0.1</v>
      </c>
      <c r="BI197" s="28" t="s">
        <v>275</v>
      </c>
      <c r="BJ197" s="28">
        <v>0.1</v>
      </c>
      <c r="BK197" s="28" t="s">
        <v>276</v>
      </c>
      <c r="BL197" s="28" t="s">
        <v>279</v>
      </c>
      <c r="BM197" s="28">
        <v>0.15</v>
      </c>
      <c r="BN197" s="28">
        <v>16.5</v>
      </c>
      <c r="BO197" s="28">
        <v>12.4</v>
      </c>
      <c r="BP197" s="28">
        <v>2</v>
      </c>
      <c r="BQ197" s="28">
        <v>30</v>
      </c>
    </row>
    <row r="198" spans="1:69" x14ac:dyDescent="0.3">
      <c r="A198" s="25">
        <f t="shared" si="2"/>
        <v>192</v>
      </c>
      <c r="B198" s="26">
        <v>687227</v>
      </c>
      <c r="C198" s="26">
        <v>847230</v>
      </c>
      <c r="D198" s="26">
        <v>368</v>
      </c>
      <c r="E198" s="26">
        <v>1</v>
      </c>
      <c r="F198" s="27" t="s">
        <v>191</v>
      </c>
      <c r="G198" s="28">
        <v>6.3E-2</v>
      </c>
      <c r="H198" s="28" t="s">
        <v>273</v>
      </c>
      <c r="I198" s="28">
        <v>1.7999999999999999E-2</v>
      </c>
      <c r="J198" s="28">
        <v>4.2</v>
      </c>
      <c r="K198" s="28">
        <v>0.4</v>
      </c>
      <c r="L198" s="28">
        <v>2</v>
      </c>
      <c r="M198" s="28">
        <v>1.6E-2</v>
      </c>
      <c r="N198" s="28">
        <v>0.04</v>
      </c>
      <c r="O198" s="28">
        <v>4.6399999999999997</v>
      </c>
      <c r="P198" s="28">
        <v>0.09</v>
      </c>
      <c r="Q198" s="28">
        <v>0.06</v>
      </c>
      <c r="R198" s="28">
        <v>0.01</v>
      </c>
      <c r="S198" s="28">
        <v>13.8</v>
      </c>
      <c r="T198" s="28">
        <v>173</v>
      </c>
      <c r="U198" s="28">
        <v>209</v>
      </c>
      <c r="V198" s="28">
        <v>189</v>
      </c>
      <c r="W198" s="28">
        <v>12.5</v>
      </c>
      <c r="X198" s="28">
        <v>6</v>
      </c>
      <c r="Y198" s="28">
        <v>22.4</v>
      </c>
      <c r="Z198" s="28">
        <v>48.9</v>
      </c>
      <c r="AA198" s="28">
        <v>13.7</v>
      </c>
      <c r="AB198" s="28">
        <v>16.2</v>
      </c>
      <c r="AC198" s="28" t="s">
        <v>274</v>
      </c>
      <c r="AD198" s="28">
        <v>15.3</v>
      </c>
      <c r="AE198" s="28">
        <v>12.5</v>
      </c>
      <c r="AF198" s="28">
        <v>9.8000000000000007</v>
      </c>
      <c r="AG198" s="28">
        <v>10.6</v>
      </c>
      <c r="AH198" s="28">
        <v>6.1</v>
      </c>
      <c r="AI198" s="28">
        <v>0.1</v>
      </c>
      <c r="AJ198" s="28">
        <v>3.4</v>
      </c>
      <c r="AK198" s="28">
        <v>1.4E-2</v>
      </c>
      <c r="AL198" s="28">
        <v>0.09</v>
      </c>
      <c r="AM198" s="28">
        <v>0.9</v>
      </c>
      <c r="AN198" s="28">
        <v>0.27</v>
      </c>
      <c r="AO198" s="28">
        <v>0.08</v>
      </c>
      <c r="AP198" s="28">
        <v>0.77</v>
      </c>
      <c r="AQ198" s="28">
        <v>60.3</v>
      </c>
      <c r="AR198" s="28">
        <v>34.5</v>
      </c>
      <c r="AS198" s="28">
        <v>69.8</v>
      </c>
      <c r="AT198" s="28" t="s">
        <v>277</v>
      </c>
      <c r="AU198" s="28">
        <v>6.5</v>
      </c>
      <c r="AV198" s="28">
        <v>21.8</v>
      </c>
      <c r="AW198" s="28">
        <v>3.9</v>
      </c>
      <c r="AX198" s="28">
        <v>0.3</v>
      </c>
      <c r="AY198" s="28">
        <v>0.7</v>
      </c>
      <c r="AZ198" s="28">
        <v>3.7</v>
      </c>
      <c r="BA198" s="28">
        <v>0.5</v>
      </c>
      <c r="BB198" s="28">
        <v>2.7</v>
      </c>
      <c r="BC198" s="28">
        <v>0.4</v>
      </c>
      <c r="BD198" s="28">
        <v>1.4</v>
      </c>
      <c r="BE198" s="28">
        <v>0.2</v>
      </c>
      <c r="BF198" s="28">
        <v>1.4</v>
      </c>
      <c r="BG198" s="28">
        <v>0.2</v>
      </c>
      <c r="BH198" s="28">
        <v>0.2</v>
      </c>
      <c r="BI198" s="28" t="s">
        <v>275</v>
      </c>
      <c r="BJ198" s="28" t="s">
        <v>274</v>
      </c>
      <c r="BK198" s="28" t="s">
        <v>276</v>
      </c>
      <c r="BL198" s="28" t="s">
        <v>279</v>
      </c>
      <c r="BM198" s="28">
        <v>0.15</v>
      </c>
      <c r="BN198" s="28">
        <v>17.8</v>
      </c>
      <c r="BO198" s="28">
        <v>13.5</v>
      </c>
      <c r="BP198" s="28">
        <v>2.4</v>
      </c>
      <c r="BQ198" s="28">
        <v>90</v>
      </c>
    </row>
    <row r="199" spans="1:69" x14ac:dyDescent="0.3">
      <c r="A199" s="25">
        <f t="shared" si="2"/>
        <v>193</v>
      </c>
      <c r="B199" s="26">
        <v>687228</v>
      </c>
      <c r="C199" s="26">
        <v>847230</v>
      </c>
      <c r="D199" s="26">
        <v>368</v>
      </c>
      <c r="E199" s="26">
        <v>1</v>
      </c>
      <c r="F199" s="27" t="s">
        <v>199</v>
      </c>
      <c r="G199" s="28">
        <v>9.9000000000000005E-2</v>
      </c>
      <c r="H199" s="28">
        <v>3</v>
      </c>
      <c r="I199" s="28">
        <v>3.9E-2</v>
      </c>
      <c r="J199" s="28">
        <v>11.8</v>
      </c>
      <c r="K199" s="28">
        <v>0.2</v>
      </c>
      <c r="L199" s="28">
        <v>23</v>
      </c>
      <c r="M199" s="28">
        <v>0.22900000000000001</v>
      </c>
      <c r="N199" s="28">
        <v>2.95</v>
      </c>
      <c r="O199" s="28">
        <v>2.93</v>
      </c>
      <c r="P199" s="28">
        <v>0.37</v>
      </c>
      <c r="Q199" s="28">
        <v>5.58</v>
      </c>
      <c r="R199" s="28">
        <v>2.1</v>
      </c>
      <c r="S199" s="28">
        <v>9.6</v>
      </c>
      <c r="T199" s="28">
        <v>94</v>
      </c>
      <c r="U199" s="28">
        <v>212</v>
      </c>
      <c r="V199" s="28">
        <v>925</v>
      </c>
      <c r="W199" s="28">
        <v>7.91</v>
      </c>
      <c r="X199" s="28">
        <v>53.7</v>
      </c>
      <c r="Y199" s="28">
        <v>1340</v>
      </c>
      <c r="Z199" s="28" t="s">
        <v>280</v>
      </c>
      <c r="AA199" s="28">
        <v>4770</v>
      </c>
      <c r="AB199" s="28">
        <v>8.25</v>
      </c>
      <c r="AC199" s="28">
        <v>0.1</v>
      </c>
      <c r="AD199" s="28">
        <v>303</v>
      </c>
      <c r="AE199" s="28">
        <v>16.7</v>
      </c>
      <c r="AF199" s="28">
        <v>81.099999999999994</v>
      </c>
      <c r="AG199" s="28">
        <v>7.43</v>
      </c>
      <c r="AH199" s="28">
        <v>5</v>
      </c>
      <c r="AI199" s="28" t="s">
        <v>274</v>
      </c>
      <c r="AJ199" s="28">
        <v>224</v>
      </c>
      <c r="AK199" s="28">
        <v>39.700000000000003</v>
      </c>
      <c r="AL199" s="28">
        <v>1.1299999999999999</v>
      </c>
      <c r="AM199" s="28">
        <v>4.83</v>
      </c>
      <c r="AN199" s="28">
        <v>47.1</v>
      </c>
      <c r="AO199" s="28">
        <v>2.16</v>
      </c>
      <c r="AP199" s="28">
        <v>2.25</v>
      </c>
      <c r="AQ199" s="28">
        <v>4.0999999999999996</v>
      </c>
      <c r="AR199" s="28">
        <v>9.1999999999999993</v>
      </c>
      <c r="AS199" s="28">
        <v>20.8</v>
      </c>
      <c r="AT199" s="28">
        <v>25.8</v>
      </c>
      <c r="AU199" s="28">
        <v>2.2000000000000002</v>
      </c>
      <c r="AV199" s="28">
        <v>8.3000000000000007</v>
      </c>
      <c r="AW199" s="28">
        <v>1.8</v>
      </c>
      <c r="AX199" s="28">
        <v>17.8</v>
      </c>
      <c r="AY199" s="28">
        <v>0.4</v>
      </c>
      <c r="AZ199" s="28">
        <v>1.7</v>
      </c>
      <c r="BA199" s="28">
        <v>0.3</v>
      </c>
      <c r="BB199" s="28">
        <v>1.5</v>
      </c>
      <c r="BC199" s="28">
        <v>0.3</v>
      </c>
      <c r="BD199" s="28">
        <v>1</v>
      </c>
      <c r="BE199" s="28">
        <v>0.1</v>
      </c>
      <c r="BF199" s="28">
        <v>0.8</v>
      </c>
      <c r="BG199" s="28">
        <v>0.1</v>
      </c>
      <c r="BH199" s="28">
        <v>0.1</v>
      </c>
      <c r="BI199" s="28" t="s">
        <v>275</v>
      </c>
      <c r="BJ199" s="28">
        <v>3.9</v>
      </c>
      <c r="BK199" s="28">
        <v>0.11600000000000001</v>
      </c>
      <c r="BL199" s="28" t="s">
        <v>280</v>
      </c>
      <c r="BM199" s="28">
        <v>1.81</v>
      </c>
      <c r="BN199" s="28">
        <v>2530</v>
      </c>
      <c r="BO199" s="28">
        <v>1.8</v>
      </c>
      <c r="BP199" s="28">
        <v>1.1000000000000001</v>
      </c>
      <c r="BQ199" s="28">
        <v>1740</v>
      </c>
    </row>
    <row r="200" spans="1:69" x14ac:dyDescent="0.3">
      <c r="A200" s="25">
        <f t="shared" si="2"/>
        <v>194</v>
      </c>
      <c r="B200" s="26">
        <v>687229</v>
      </c>
      <c r="C200" s="26">
        <v>847230</v>
      </c>
      <c r="D200" s="26">
        <v>368</v>
      </c>
      <c r="E200" s="26">
        <v>1</v>
      </c>
      <c r="F200" s="27" t="s">
        <v>192</v>
      </c>
      <c r="G200" s="28">
        <v>7.3999999999999996E-2</v>
      </c>
      <c r="H200" s="28" t="s">
        <v>273</v>
      </c>
      <c r="I200" s="28">
        <v>2.5000000000000001E-2</v>
      </c>
      <c r="J200" s="28">
        <v>4</v>
      </c>
      <c r="K200" s="28">
        <v>0.4</v>
      </c>
      <c r="L200" s="28">
        <v>3</v>
      </c>
      <c r="M200" s="28">
        <v>1.9E-2</v>
      </c>
      <c r="N200" s="28">
        <v>0.04</v>
      </c>
      <c r="O200" s="28">
        <v>4.5599999999999996</v>
      </c>
      <c r="P200" s="28">
        <v>0.1</v>
      </c>
      <c r="Q200" s="28">
        <v>0.06</v>
      </c>
      <c r="R200" s="28">
        <v>0.02</v>
      </c>
      <c r="S200" s="28">
        <v>13.6</v>
      </c>
      <c r="T200" s="28">
        <v>193</v>
      </c>
      <c r="U200" s="28">
        <v>307</v>
      </c>
      <c r="V200" s="28">
        <v>191</v>
      </c>
      <c r="W200" s="28">
        <v>13.5</v>
      </c>
      <c r="X200" s="28">
        <v>6.3</v>
      </c>
      <c r="Y200" s="28">
        <v>27.2</v>
      </c>
      <c r="Z200" s="28">
        <v>82.9</v>
      </c>
      <c r="AA200" s="28">
        <v>25.3</v>
      </c>
      <c r="AB200" s="28">
        <v>15.1</v>
      </c>
      <c r="AC200" s="28" t="s">
        <v>274</v>
      </c>
      <c r="AD200" s="28">
        <v>22.7</v>
      </c>
      <c r="AE200" s="28">
        <v>11.5</v>
      </c>
      <c r="AF200" s="28">
        <v>8.8000000000000007</v>
      </c>
      <c r="AG200" s="28">
        <v>8.89</v>
      </c>
      <c r="AH200" s="28">
        <v>6.3</v>
      </c>
      <c r="AI200" s="28">
        <v>0.2</v>
      </c>
      <c r="AJ200" s="28">
        <v>4.6500000000000004</v>
      </c>
      <c r="AK200" s="28">
        <v>0.2</v>
      </c>
      <c r="AL200" s="28">
        <v>0.09</v>
      </c>
      <c r="AM200" s="28">
        <v>0.8</v>
      </c>
      <c r="AN200" s="28">
        <v>0.51</v>
      </c>
      <c r="AO200" s="28">
        <v>0.12</v>
      </c>
      <c r="AP200" s="28">
        <v>0.61</v>
      </c>
      <c r="AQ200" s="28">
        <v>61.1</v>
      </c>
      <c r="AR200" s="28">
        <v>25.9</v>
      </c>
      <c r="AS200" s="28">
        <v>57</v>
      </c>
      <c r="AT200" s="28">
        <v>7.0000000000000007E-2</v>
      </c>
      <c r="AU200" s="28">
        <v>5</v>
      </c>
      <c r="AV200" s="28">
        <v>17.100000000000001</v>
      </c>
      <c r="AW200" s="28">
        <v>3.6</v>
      </c>
      <c r="AX200" s="28">
        <v>0.6</v>
      </c>
      <c r="AY200" s="28">
        <v>0.6</v>
      </c>
      <c r="AZ200" s="28">
        <v>3</v>
      </c>
      <c r="BA200" s="28">
        <v>0.4</v>
      </c>
      <c r="BB200" s="28">
        <v>2.2000000000000002</v>
      </c>
      <c r="BC200" s="28">
        <v>0.4</v>
      </c>
      <c r="BD200" s="28">
        <v>1.2</v>
      </c>
      <c r="BE200" s="28">
        <v>0.2</v>
      </c>
      <c r="BF200" s="28">
        <v>1.2</v>
      </c>
      <c r="BG200" s="28">
        <v>0.2</v>
      </c>
      <c r="BH200" s="28">
        <v>0.2</v>
      </c>
      <c r="BI200" s="28" t="s">
        <v>275</v>
      </c>
      <c r="BJ200" s="28">
        <v>0.1</v>
      </c>
      <c r="BK200" s="28" t="s">
        <v>276</v>
      </c>
      <c r="BL200" s="28">
        <v>404</v>
      </c>
      <c r="BM200" s="28">
        <v>0.13</v>
      </c>
      <c r="BN200" s="28">
        <v>25.5</v>
      </c>
      <c r="BO200" s="28">
        <v>11.5</v>
      </c>
      <c r="BP200" s="28">
        <v>2.2000000000000002</v>
      </c>
      <c r="BQ200" s="28">
        <v>70</v>
      </c>
    </row>
    <row r="201" spans="1:69" x14ac:dyDescent="0.3">
      <c r="A201" s="25">
        <f t="shared" ref="A201:A204" si="3">A200+1</f>
        <v>195</v>
      </c>
      <c r="B201" s="26">
        <v>687230</v>
      </c>
      <c r="C201" s="26">
        <v>847230</v>
      </c>
      <c r="D201" s="26">
        <v>368</v>
      </c>
      <c r="E201" s="26">
        <v>1</v>
      </c>
      <c r="F201" s="27" t="s">
        <v>193</v>
      </c>
      <c r="G201" s="28">
        <v>7.3999999999999996E-2</v>
      </c>
      <c r="H201" s="28" t="s">
        <v>273</v>
      </c>
      <c r="I201" s="28">
        <v>2.1999999999999999E-2</v>
      </c>
      <c r="J201" s="28">
        <v>4.5999999999999996</v>
      </c>
      <c r="K201" s="28">
        <v>0.5</v>
      </c>
      <c r="L201" s="28">
        <v>2</v>
      </c>
      <c r="M201" s="28">
        <v>1.6E-2</v>
      </c>
      <c r="N201" s="28">
        <v>0.05</v>
      </c>
      <c r="O201" s="28">
        <v>5.07</v>
      </c>
      <c r="P201" s="28">
        <v>0.1</v>
      </c>
      <c r="Q201" s="28">
        <v>7.0000000000000007E-2</v>
      </c>
      <c r="R201" s="28">
        <v>0.01</v>
      </c>
      <c r="S201" s="28">
        <v>13.7</v>
      </c>
      <c r="T201" s="28">
        <v>196</v>
      </c>
      <c r="U201" s="28">
        <v>252</v>
      </c>
      <c r="V201" s="28">
        <v>201</v>
      </c>
      <c r="W201" s="28">
        <v>13.9</v>
      </c>
      <c r="X201" s="28">
        <v>6.7</v>
      </c>
      <c r="Y201" s="28">
        <v>24.8</v>
      </c>
      <c r="Z201" s="28">
        <v>62.3</v>
      </c>
      <c r="AA201" s="28">
        <v>16.600000000000001</v>
      </c>
      <c r="AB201" s="28">
        <v>18.100000000000001</v>
      </c>
      <c r="AC201" s="28" t="s">
        <v>274</v>
      </c>
      <c r="AD201" s="28">
        <v>17.600000000000001</v>
      </c>
      <c r="AE201" s="28">
        <v>14.6</v>
      </c>
      <c r="AF201" s="28">
        <v>14</v>
      </c>
      <c r="AG201" s="28">
        <v>11.2</v>
      </c>
      <c r="AH201" s="28">
        <v>6.3</v>
      </c>
      <c r="AI201" s="28">
        <v>0.2</v>
      </c>
      <c r="AJ201" s="28">
        <v>3.81</v>
      </c>
      <c r="AK201" s="28">
        <v>4.2999999999999997E-2</v>
      </c>
      <c r="AL201" s="28">
        <v>0.09</v>
      </c>
      <c r="AM201" s="28">
        <v>0.98</v>
      </c>
      <c r="AN201" s="28">
        <v>0.3</v>
      </c>
      <c r="AO201" s="28">
        <v>0.08</v>
      </c>
      <c r="AP201" s="28">
        <v>0.83</v>
      </c>
      <c r="AQ201" s="28">
        <v>66.8</v>
      </c>
      <c r="AR201" s="28">
        <v>35.700000000000003</v>
      </c>
      <c r="AS201" s="28">
        <v>74.400000000000006</v>
      </c>
      <c r="AT201" s="28" t="s">
        <v>277</v>
      </c>
      <c r="AU201" s="28">
        <v>6.8</v>
      </c>
      <c r="AV201" s="28">
        <v>23.9</v>
      </c>
      <c r="AW201" s="28">
        <v>4.0999999999999996</v>
      </c>
      <c r="AX201" s="28">
        <v>0.5</v>
      </c>
      <c r="AY201" s="28">
        <v>0.8</v>
      </c>
      <c r="AZ201" s="28">
        <v>3.7</v>
      </c>
      <c r="BA201" s="28">
        <v>0.5</v>
      </c>
      <c r="BB201" s="28">
        <v>2.9</v>
      </c>
      <c r="BC201" s="28">
        <v>0.5</v>
      </c>
      <c r="BD201" s="28">
        <v>1.4</v>
      </c>
      <c r="BE201" s="28">
        <v>0.2</v>
      </c>
      <c r="BF201" s="28">
        <v>1.4</v>
      </c>
      <c r="BG201" s="28">
        <v>0.2</v>
      </c>
      <c r="BH201" s="28">
        <v>0.2</v>
      </c>
      <c r="BI201" s="28" t="s">
        <v>275</v>
      </c>
      <c r="BJ201" s="28">
        <v>0.1</v>
      </c>
      <c r="BK201" s="28" t="s">
        <v>276</v>
      </c>
      <c r="BL201" s="28">
        <v>24.7</v>
      </c>
      <c r="BM201" s="28">
        <v>0.16</v>
      </c>
      <c r="BN201" s="28">
        <v>22.3</v>
      </c>
      <c r="BO201" s="28">
        <v>14.3</v>
      </c>
      <c r="BP201" s="28">
        <v>2.5</v>
      </c>
      <c r="BQ201" s="28">
        <v>40</v>
      </c>
    </row>
    <row r="202" spans="1:69" x14ac:dyDescent="0.3">
      <c r="A202" s="25">
        <f t="shared" si="3"/>
        <v>196</v>
      </c>
      <c r="B202" s="26">
        <v>687232</v>
      </c>
      <c r="C202" s="26">
        <v>847230</v>
      </c>
      <c r="D202" s="26">
        <v>368</v>
      </c>
      <c r="E202" s="26">
        <v>1</v>
      </c>
      <c r="F202" s="27" t="s">
        <v>194</v>
      </c>
      <c r="G202" s="28">
        <v>5.8000000000000003E-2</v>
      </c>
      <c r="H202" s="28" t="s">
        <v>273</v>
      </c>
      <c r="I202" s="28">
        <v>3.1E-2</v>
      </c>
      <c r="J202" s="28">
        <v>3.2</v>
      </c>
      <c r="K202" s="28">
        <v>0.4</v>
      </c>
      <c r="L202" s="28">
        <v>3</v>
      </c>
      <c r="M202" s="28">
        <v>1.4E-2</v>
      </c>
      <c r="N202" s="28">
        <v>0.03</v>
      </c>
      <c r="O202" s="28">
        <v>3.93</v>
      </c>
      <c r="P202" s="28">
        <v>0.08</v>
      </c>
      <c r="Q202" s="28">
        <v>0.05</v>
      </c>
      <c r="R202" s="28">
        <v>0.01</v>
      </c>
      <c r="S202" s="28">
        <v>13.2</v>
      </c>
      <c r="T202" s="28">
        <v>193</v>
      </c>
      <c r="U202" s="28">
        <v>461</v>
      </c>
      <c r="V202" s="28">
        <v>218</v>
      </c>
      <c r="W202" s="28">
        <v>14</v>
      </c>
      <c r="X202" s="28">
        <v>6.1</v>
      </c>
      <c r="Y202" s="28">
        <v>22.4</v>
      </c>
      <c r="Z202" s="28">
        <v>47.1</v>
      </c>
      <c r="AA202" s="28">
        <v>14.3</v>
      </c>
      <c r="AB202" s="28">
        <v>14</v>
      </c>
      <c r="AC202" s="28" t="s">
        <v>274</v>
      </c>
      <c r="AD202" s="28">
        <v>32.299999999999997</v>
      </c>
      <c r="AE202" s="28">
        <v>9.6999999999999993</v>
      </c>
      <c r="AF202" s="28">
        <v>6.8</v>
      </c>
      <c r="AG202" s="28">
        <v>9.33</v>
      </c>
      <c r="AH202" s="28">
        <v>5.7</v>
      </c>
      <c r="AI202" s="28">
        <v>0.2</v>
      </c>
      <c r="AJ202" s="28">
        <v>3.79</v>
      </c>
      <c r="AK202" s="28">
        <v>0.125</v>
      </c>
      <c r="AL202" s="28">
        <v>0.08</v>
      </c>
      <c r="AM202" s="28">
        <v>0.69</v>
      </c>
      <c r="AN202" s="28">
        <v>0.37</v>
      </c>
      <c r="AO202" s="28">
        <v>0.15</v>
      </c>
      <c r="AP202" s="28">
        <v>0.61</v>
      </c>
      <c r="AQ202" s="28">
        <v>51.1</v>
      </c>
      <c r="AR202" s="28">
        <v>23.8</v>
      </c>
      <c r="AS202" s="28">
        <v>58.3</v>
      </c>
      <c r="AT202" s="28" t="s">
        <v>277</v>
      </c>
      <c r="AU202" s="28">
        <v>4.9000000000000004</v>
      </c>
      <c r="AV202" s="28">
        <v>17.2</v>
      </c>
      <c r="AW202" s="28">
        <v>3.4</v>
      </c>
      <c r="AX202" s="28">
        <v>0.5</v>
      </c>
      <c r="AY202" s="28">
        <v>0.6</v>
      </c>
      <c r="AZ202" s="28">
        <v>3.1</v>
      </c>
      <c r="BA202" s="28">
        <v>0.4</v>
      </c>
      <c r="BB202" s="28">
        <v>2.2999999999999998</v>
      </c>
      <c r="BC202" s="28">
        <v>0.4</v>
      </c>
      <c r="BD202" s="28">
        <v>1.2</v>
      </c>
      <c r="BE202" s="28">
        <v>0.2</v>
      </c>
      <c r="BF202" s="28">
        <v>1.2</v>
      </c>
      <c r="BG202" s="28">
        <v>0.2</v>
      </c>
      <c r="BH202" s="28">
        <v>0.1</v>
      </c>
      <c r="BI202" s="28" t="s">
        <v>275</v>
      </c>
      <c r="BJ202" s="28" t="s">
        <v>274</v>
      </c>
      <c r="BK202" s="28" t="s">
        <v>276</v>
      </c>
      <c r="BL202" s="28" t="s">
        <v>279</v>
      </c>
      <c r="BM202" s="28">
        <v>0.11</v>
      </c>
      <c r="BN202" s="28">
        <v>17.7</v>
      </c>
      <c r="BO202" s="28">
        <v>11.5</v>
      </c>
      <c r="BP202" s="28">
        <v>2.1</v>
      </c>
      <c r="BQ202" s="28">
        <v>30</v>
      </c>
    </row>
    <row r="203" spans="1:69" x14ac:dyDescent="0.3">
      <c r="A203" s="25">
        <f t="shared" si="3"/>
        <v>197</v>
      </c>
      <c r="B203" s="26">
        <v>687234</v>
      </c>
      <c r="C203" s="26">
        <v>847230</v>
      </c>
      <c r="D203" s="26">
        <v>368</v>
      </c>
      <c r="E203" s="26">
        <v>1</v>
      </c>
      <c r="F203" s="27" t="s">
        <v>195</v>
      </c>
      <c r="G203" s="28">
        <v>6.4000000000000001E-2</v>
      </c>
      <c r="H203" s="28" t="s">
        <v>273</v>
      </c>
      <c r="I203" s="28">
        <v>2.1999999999999999E-2</v>
      </c>
      <c r="J203" s="28">
        <v>2.5</v>
      </c>
      <c r="K203" s="28">
        <v>0.4</v>
      </c>
      <c r="L203" s="28">
        <v>3</v>
      </c>
      <c r="M203" s="28">
        <v>1.4999999999999999E-2</v>
      </c>
      <c r="N203" s="28">
        <v>0.03</v>
      </c>
      <c r="O203" s="28">
        <v>3.39</v>
      </c>
      <c r="P203" s="28">
        <v>0.08</v>
      </c>
      <c r="Q203" s="28">
        <v>0.04</v>
      </c>
      <c r="R203" s="28">
        <v>0.02</v>
      </c>
      <c r="S203" s="28">
        <v>12.1</v>
      </c>
      <c r="T203" s="28">
        <v>168</v>
      </c>
      <c r="U203" s="28">
        <v>405</v>
      </c>
      <c r="V203" s="28">
        <v>238</v>
      </c>
      <c r="W203" s="28">
        <v>12</v>
      </c>
      <c r="X203" s="28">
        <v>20.7</v>
      </c>
      <c r="Y203" s="28">
        <v>33.5</v>
      </c>
      <c r="Z203" s="28">
        <v>38.6</v>
      </c>
      <c r="AA203" s="28">
        <v>34.9</v>
      </c>
      <c r="AB203" s="28">
        <v>11.2</v>
      </c>
      <c r="AC203" s="28" t="s">
        <v>274</v>
      </c>
      <c r="AD203" s="28">
        <v>27.9</v>
      </c>
      <c r="AE203" s="28">
        <v>8.1999999999999993</v>
      </c>
      <c r="AF203" s="28">
        <v>4.8</v>
      </c>
      <c r="AG203" s="28">
        <v>6.57</v>
      </c>
      <c r="AH203" s="28">
        <v>6.8</v>
      </c>
      <c r="AI203" s="28">
        <v>0.2</v>
      </c>
      <c r="AJ203" s="28">
        <v>3.51</v>
      </c>
      <c r="AK203" s="28">
        <v>0.16600000000000001</v>
      </c>
      <c r="AL203" s="28">
        <v>0.06</v>
      </c>
      <c r="AM203" s="28">
        <v>0.56000000000000005</v>
      </c>
      <c r="AN203" s="28">
        <v>0.4</v>
      </c>
      <c r="AO203" s="28">
        <v>0.15</v>
      </c>
      <c r="AP203" s="28">
        <v>0.42</v>
      </c>
      <c r="AQ203" s="28">
        <v>45.7</v>
      </c>
      <c r="AR203" s="28">
        <v>13.9</v>
      </c>
      <c r="AS203" s="28">
        <v>53.8</v>
      </c>
      <c r="AT203" s="28" t="s">
        <v>277</v>
      </c>
      <c r="AU203" s="28">
        <v>2.9</v>
      </c>
      <c r="AV203" s="28">
        <v>10.199999999999999</v>
      </c>
      <c r="AW203" s="28">
        <v>1.6</v>
      </c>
      <c r="AX203" s="28">
        <v>0.6</v>
      </c>
      <c r="AY203" s="28">
        <v>0.3</v>
      </c>
      <c r="AZ203" s="28">
        <v>1.9</v>
      </c>
      <c r="BA203" s="28">
        <v>0.3</v>
      </c>
      <c r="BB203" s="28">
        <v>1.4</v>
      </c>
      <c r="BC203" s="28">
        <v>0.3</v>
      </c>
      <c r="BD203" s="28">
        <v>0.9</v>
      </c>
      <c r="BE203" s="28">
        <v>0.1</v>
      </c>
      <c r="BF203" s="28">
        <v>0.8</v>
      </c>
      <c r="BG203" s="28">
        <v>0.1</v>
      </c>
      <c r="BH203" s="28">
        <v>0.2</v>
      </c>
      <c r="BI203" s="28" t="s">
        <v>275</v>
      </c>
      <c r="BJ203" s="28">
        <v>0.1</v>
      </c>
      <c r="BK203" s="28" t="s">
        <v>276</v>
      </c>
      <c r="BL203" s="28" t="s">
        <v>279</v>
      </c>
      <c r="BM203" s="28">
        <v>0.08</v>
      </c>
      <c r="BN203" s="28">
        <v>13.5</v>
      </c>
      <c r="BO203" s="28">
        <v>8.6</v>
      </c>
      <c r="BP203" s="28">
        <v>1.6</v>
      </c>
      <c r="BQ203" s="28">
        <v>30</v>
      </c>
    </row>
    <row r="204" spans="1:69" x14ac:dyDescent="0.3">
      <c r="A204" s="25">
        <f t="shared" si="3"/>
        <v>198</v>
      </c>
      <c r="B204" s="26">
        <v>687235</v>
      </c>
      <c r="C204" s="26">
        <v>847230</v>
      </c>
      <c r="D204" s="26">
        <v>367</v>
      </c>
      <c r="E204" s="26">
        <v>1</v>
      </c>
      <c r="F204" s="27" t="s">
        <v>196</v>
      </c>
      <c r="G204" s="28">
        <v>6.8000000000000005E-2</v>
      </c>
      <c r="H204" s="28" t="s">
        <v>273</v>
      </c>
      <c r="I204" s="28">
        <v>2.5000000000000001E-2</v>
      </c>
      <c r="J204" s="28">
        <v>2.9</v>
      </c>
      <c r="K204" s="28">
        <v>0.3</v>
      </c>
      <c r="L204" s="28">
        <v>3</v>
      </c>
      <c r="M204" s="28">
        <v>1.7000000000000001E-2</v>
      </c>
      <c r="N204" s="28">
        <v>0.03</v>
      </c>
      <c r="O204" s="28">
        <v>3.84</v>
      </c>
      <c r="P204" s="28">
        <v>0.08</v>
      </c>
      <c r="Q204" s="28">
        <v>0.05</v>
      </c>
      <c r="R204" s="28">
        <v>0.01</v>
      </c>
      <c r="S204" s="28">
        <v>13.1</v>
      </c>
      <c r="T204" s="28">
        <v>204</v>
      </c>
      <c r="U204" s="28">
        <v>476</v>
      </c>
      <c r="V204" s="28">
        <v>252</v>
      </c>
      <c r="W204" s="28">
        <v>13</v>
      </c>
      <c r="X204" s="28">
        <v>6.1</v>
      </c>
      <c r="Y204" s="28">
        <v>23.9</v>
      </c>
      <c r="Z204" s="28">
        <v>47.3</v>
      </c>
      <c r="AA204" s="28">
        <v>15</v>
      </c>
      <c r="AB204" s="28">
        <v>12.9</v>
      </c>
      <c r="AC204" s="28" t="s">
        <v>274</v>
      </c>
      <c r="AD204" s="28">
        <v>28.8</v>
      </c>
      <c r="AE204" s="28">
        <v>9.3000000000000007</v>
      </c>
      <c r="AF204" s="28">
        <v>6.6</v>
      </c>
      <c r="AG204" s="28">
        <v>6</v>
      </c>
      <c r="AH204" s="28">
        <v>6.9</v>
      </c>
      <c r="AI204" s="28">
        <v>0.2</v>
      </c>
      <c r="AJ204" s="28">
        <v>4.0599999999999996</v>
      </c>
      <c r="AK204" s="28">
        <v>0.126</v>
      </c>
      <c r="AL204" s="28">
        <v>0.08</v>
      </c>
      <c r="AM204" s="28">
        <v>0.69</v>
      </c>
      <c r="AN204" s="28">
        <v>0.47</v>
      </c>
      <c r="AO204" s="28">
        <v>0.17</v>
      </c>
      <c r="AP204" s="28">
        <v>0.54</v>
      </c>
      <c r="AQ204" s="28">
        <v>51.1</v>
      </c>
      <c r="AR204" s="28">
        <v>16.8</v>
      </c>
      <c r="AS204" s="28">
        <v>46.7</v>
      </c>
      <c r="AT204" s="28" t="s">
        <v>277</v>
      </c>
      <c r="AU204" s="28">
        <v>3.2</v>
      </c>
      <c r="AV204" s="28">
        <v>11.3</v>
      </c>
      <c r="AW204" s="28">
        <v>2.5</v>
      </c>
      <c r="AX204" s="28">
        <v>0.8</v>
      </c>
      <c r="AY204" s="28">
        <v>0.4</v>
      </c>
      <c r="AZ204" s="28">
        <v>1.9</v>
      </c>
      <c r="BA204" s="28">
        <v>0.3</v>
      </c>
      <c r="BB204" s="28">
        <v>1.5</v>
      </c>
      <c r="BC204" s="28">
        <v>0.3</v>
      </c>
      <c r="BD204" s="28">
        <v>0.8</v>
      </c>
      <c r="BE204" s="28">
        <v>0.1</v>
      </c>
      <c r="BF204" s="28">
        <v>0.8</v>
      </c>
      <c r="BG204" s="28">
        <v>0.1</v>
      </c>
      <c r="BH204" s="28">
        <v>0.2</v>
      </c>
      <c r="BI204" s="28" t="s">
        <v>275</v>
      </c>
      <c r="BJ204" s="28">
        <v>0.1</v>
      </c>
      <c r="BK204" s="28" t="s">
        <v>276</v>
      </c>
      <c r="BL204" s="28">
        <v>15.2</v>
      </c>
      <c r="BM204" s="28">
        <v>0.11</v>
      </c>
      <c r="BN204" s="28">
        <v>16.8</v>
      </c>
      <c r="BO204" s="28">
        <v>10.199999999999999</v>
      </c>
      <c r="BP204" s="28">
        <v>1.9</v>
      </c>
      <c r="BQ204" s="28">
        <v>20</v>
      </c>
    </row>
    <row r="205" spans="1:69" x14ac:dyDescent="0.3">
      <c r="A205" s="25">
        <v>1</v>
      </c>
      <c r="B205" s="26">
        <v>686944</v>
      </c>
      <c r="C205" s="26">
        <v>846949</v>
      </c>
      <c r="D205" s="26">
        <v>361</v>
      </c>
      <c r="E205" s="26">
        <v>2</v>
      </c>
      <c r="F205" s="27" t="s">
        <v>286</v>
      </c>
      <c r="G205" s="28">
        <v>3.4000000000000002E-2</v>
      </c>
      <c r="H205" s="28" t="s">
        <v>273</v>
      </c>
      <c r="I205" s="28">
        <v>2.7E-2</v>
      </c>
      <c r="J205" s="28">
        <v>0.8</v>
      </c>
      <c r="K205" s="28">
        <v>0.2</v>
      </c>
      <c r="L205" s="28">
        <v>3</v>
      </c>
      <c r="M205" s="28">
        <v>1.4E-2</v>
      </c>
      <c r="N205" s="28">
        <v>0.65</v>
      </c>
      <c r="O205" s="28">
        <v>1.77</v>
      </c>
      <c r="P205" s="28">
        <v>0.02</v>
      </c>
      <c r="Q205" s="28" t="s">
        <v>278</v>
      </c>
      <c r="R205" s="28">
        <v>0.03</v>
      </c>
      <c r="S205" s="28">
        <v>7</v>
      </c>
      <c r="T205" s="28">
        <v>115</v>
      </c>
      <c r="U205" s="28">
        <v>887</v>
      </c>
      <c r="V205" s="28">
        <v>273</v>
      </c>
      <c r="W205" s="28">
        <v>9.52</v>
      </c>
      <c r="X205" s="28">
        <v>9.4</v>
      </c>
      <c r="Y205" s="28">
        <v>71</v>
      </c>
      <c r="Z205" s="28">
        <v>21.2</v>
      </c>
      <c r="AA205" s="28">
        <v>18.399999999999999</v>
      </c>
      <c r="AB205" s="28">
        <v>6.19</v>
      </c>
      <c r="AC205" s="28">
        <v>0.1</v>
      </c>
      <c r="AD205" s="28">
        <v>19.8</v>
      </c>
      <c r="AE205" s="28">
        <v>4.3</v>
      </c>
      <c r="AF205" s="28">
        <v>2.8</v>
      </c>
      <c r="AG205" s="28">
        <v>1.55</v>
      </c>
      <c r="AH205" s="28">
        <v>6.1</v>
      </c>
      <c r="AI205" s="28">
        <v>0.1</v>
      </c>
      <c r="AJ205" s="28">
        <v>2.65</v>
      </c>
      <c r="AK205" s="28">
        <v>2.1999999999999999E-2</v>
      </c>
      <c r="AL205" s="28">
        <v>0.03</v>
      </c>
      <c r="AM205" s="28">
        <v>0.31</v>
      </c>
      <c r="AN205" s="28">
        <v>0.26</v>
      </c>
      <c r="AO205" s="28">
        <v>0.12</v>
      </c>
      <c r="AP205" s="28">
        <v>0.21</v>
      </c>
      <c r="AQ205" s="28">
        <v>37.200000000000003</v>
      </c>
      <c r="AR205" s="28">
        <v>3.7</v>
      </c>
      <c r="AS205" s="28">
        <v>16.899999999999999</v>
      </c>
      <c r="AT205" s="28" t="s">
        <v>277</v>
      </c>
      <c r="AU205" s="28">
        <v>0.8</v>
      </c>
      <c r="AV205" s="28">
        <v>2.89</v>
      </c>
      <c r="AW205" s="28">
        <v>0.6</v>
      </c>
      <c r="AX205" s="28">
        <v>0.6</v>
      </c>
      <c r="AY205" s="28">
        <v>0.1</v>
      </c>
      <c r="AZ205" s="28">
        <v>0.6</v>
      </c>
      <c r="BA205" s="28" t="s">
        <v>274</v>
      </c>
      <c r="BB205" s="28">
        <v>0.5</v>
      </c>
      <c r="BC205" s="28" t="s">
        <v>274</v>
      </c>
      <c r="BD205" s="28">
        <v>0.3</v>
      </c>
      <c r="BE205" s="28" t="s">
        <v>274</v>
      </c>
      <c r="BF205" s="28">
        <v>0.3</v>
      </c>
      <c r="BG205" s="28" t="s">
        <v>274</v>
      </c>
      <c r="BH205" s="28">
        <v>0.2</v>
      </c>
      <c r="BI205" s="28" t="s">
        <v>275</v>
      </c>
      <c r="BJ205" s="28" t="s">
        <v>274</v>
      </c>
      <c r="BK205" s="28" t="s">
        <v>276</v>
      </c>
      <c r="BL205" s="28" t="s">
        <v>279</v>
      </c>
      <c r="BM205" s="28">
        <v>0.04</v>
      </c>
      <c r="BN205" s="28">
        <v>9.8000000000000007</v>
      </c>
      <c r="BO205" s="28">
        <v>3.7</v>
      </c>
      <c r="BP205" s="28">
        <v>1</v>
      </c>
      <c r="BQ205" s="28">
        <v>40</v>
      </c>
    </row>
    <row r="206" spans="1:69" x14ac:dyDescent="0.3">
      <c r="A206" s="25">
        <v>2</v>
      </c>
      <c r="B206" s="26">
        <v>686937</v>
      </c>
      <c r="C206" s="26">
        <v>846945</v>
      </c>
      <c r="D206" s="26">
        <v>362</v>
      </c>
      <c r="E206" s="26">
        <v>2</v>
      </c>
      <c r="F206" s="27" t="s">
        <v>287</v>
      </c>
      <c r="G206" s="28">
        <v>5.7000000000000002E-2</v>
      </c>
      <c r="H206" s="28" t="s">
        <v>273</v>
      </c>
      <c r="I206" s="28">
        <v>1.0999999999999999E-2</v>
      </c>
      <c r="J206" s="28">
        <v>1.4</v>
      </c>
      <c r="K206" s="28">
        <v>0.2</v>
      </c>
      <c r="L206" s="28">
        <v>4</v>
      </c>
      <c r="M206" s="28">
        <v>1.4999999999999999E-2</v>
      </c>
      <c r="N206" s="28">
        <v>0.02</v>
      </c>
      <c r="O206" s="28">
        <v>2.15</v>
      </c>
      <c r="P206" s="28">
        <v>0.03</v>
      </c>
      <c r="Q206" s="28" t="s">
        <v>278</v>
      </c>
      <c r="R206" s="28">
        <v>0.02</v>
      </c>
      <c r="S206" s="28">
        <v>7.2</v>
      </c>
      <c r="T206" s="28">
        <v>137</v>
      </c>
      <c r="U206" s="28">
        <v>261</v>
      </c>
      <c r="V206" s="28">
        <v>141</v>
      </c>
      <c r="W206" s="28">
        <v>6.98</v>
      </c>
      <c r="X206" s="28">
        <v>4.8</v>
      </c>
      <c r="Y206" s="28">
        <v>12.3</v>
      </c>
      <c r="Z206" s="28">
        <v>25.8</v>
      </c>
      <c r="AA206" s="28">
        <v>1.8</v>
      </c>
      <c r="AB206" s="28">
        <v>6.98</v>
      </c>
      <c r="AC206" s="28" t="s">
        <v>274</v>
      </c>
      <c r="AD206" s="28">
        <v>13.1</v>
      </c>
      <c r="AE206" s="28">
        <v>3.1</v>
      </c>
      <c r="AF206" s="28">
        <v>3.3</v>
      </c>
      <c r="AG206" s="28">
        <v>1.67</v>
      </c>
      <c r="AH206" s="28">
        <v>6</v>
      </c>
      <c r="AI206" s="28">
        <v>0.4</v>
      </c>
      <c r="AJ206" s="28">
        <v>2.79</v>
      </c>
      <c r="AK206" s="28">
        <v>2.3E-2</v>
      </c>
      <c r="AL206" s="28">
        <v>0.05</v>
      </c>
      <c r="AM206" s="28">
        <v>0.34</v>
      </c>
      <c r="AN206" s="28">
        <v>0.37</v>
      </c>
      <c r="AO206" s="28">
        <v>0.14000000000000001</v>
      </c>
      <c r="AP206" s="28">
        <v>0.19</v>
      </c>
      <c r="AQ206" s="28">
        <v>22.1</v>
      </c>
      <c r="AR206" s="28">
        <v>6.6</v>
      </c>
      <c r="AS206" s="28">
        <v>16.2</v>
      </c>
      <c r="AT206" s="28" t="s">
        <v>277</v>
      </c>
      <c r="AU206" s="28">
        <v>1.1000000000000001</v>
      </c>
      <c r="AV206" s="28">
        <v>3.67</v>
      </c>
      <c r="AW206" s="28">
        <v>0.9</v>
      </c>
      <c r="AX206" s="28">
        <v>0.8</v>
      </c>
      <c r="AY206" s="28">
        <v>0.1</v>
      </c>
      <c r="AZ206" s="28">
        <v>0.7</v>
      </c>
      <c r="BA206" s="28">
        <v>0.1</v>
      </c>
      <c r="BB206" s="28">
        <v>0.6</v>
      </c>
      <c r="BC206" s="28">
        <v>0.1</v>
      </c>
      <c r="BD206" s="28">
        <v>0.3</v>
      </c>
      <c r="BE206" s="28" t="s">
        <v>274</v>
      </c>
      <c r="BF206" s="28">
        <v>0.4</v>
      </c>
      <c r="BG206" s="28" t="s">
        <v>274</v>
      </c>
      <c r="BH206" s="28">
        <v>0.1</v>
      </c>
      <c r="BI206" s="28" t="s">
        <v>275</v>
      </c>
      <c r="BJ206" s="28">
        <v>0.1</v>
      </c>
      <c r="BK206" s="28" t="s">
        <v>276</v>
      </c>
      <c r="BL206" s="28" t="s">
        <v>279</v>
      </c>
      <c r="BM206" s="28">
        <v>0.03</v>
      </c>
      <c r="BN206" s="28">
        <v>10.1</v>
      </c>
      <c r="BO206" s="28">
        <v>5.2</v>
      </c>
      <c r="BP206" s="28">
        <v>0.9</v>
      </c>
      <c r="BQ206" s="28">
        <v>60</v>
      </c>
    </row>
    <row r="207" spans="1:69" x14ac:dyDescent="0.3">
      <c r="A207" s="25">
        <v>3</v>
      </c>
      <c r="B207" s="26">
        <v>686937</v>
      </c>
      <c r="C207" s="26">
        <v>846945</v>
      </c>
      <c r="D207" s="26">
        <v>362</v>
      </c>
      <c r="E207" s="26">
        <v>2</v>
      </c>
      <c r="F207" s="27" t="s">
        <v>288</v>
      </c>
      <c r="G207" s="28">
        <v>7.4999999999999997E-2</v>
      </c>
      <c r="H207" s="28" t="s">
        <v>273</v>
      </c>
      <c r="I207" s="28">
        <v>1.4E-2</v>
      </c>
      <c r="J207" s="28">
        <v>1.9</v>
      </c>
      <c r="K207" s="28">
        <v>0.3</v>
      </c>
      <c r="L207" s="28">
        <v>4</v>
      </c>
      <c r="M207" s="28">
        <v>1.2999999999999999E-2</v>
      </c>
      <c r="N207" s="28">
        <v>0.02</v>
      </c>
      <c r="O207" s="28">
        <v>2.74</v>
      </c>
      <c r="P207" s="28">
        <v>0.04</v>
      </c>
      <c r="Q207" s="28">
        <v>0.04</v>
      </c>
      <c r="R207" s="28">
        <v>0.02</v>
      </c>
      <c r="S207" s="28">
        <v>10</v>
      </c>
      <c r="T207" s="28">
        <v>167</v>
      </c>
      <c r="U207" s="28">
        <v>294</v>
      </c>
      <c r="V207" s="28">
        <v>153</v>
      </c>
      <c r="W207" s="28">
        <v>9.81</v>
      </c>
      <c r="X207" s="28">
        <v>5.4</v>
      </c>
      <c r="Y207" s="28">
        <v>19.399999999999999</v>
      </c>
      <c r="Z207" s="28">
        <v>41.1</v>
      </c>
      <c r="AA207" s="28">
        <v>16.899999999999999</v>
      </c>
      <c r="AB207" s="28">
        <v>9.36</v>
      </c>
      <c r="AC207" s="28">
        <v>0.1</v>
      </c>
      <c r="AD207" s="28">
        <v>27.6</v>
      </c>
      <c r="AE207" s="28">
        <v>4.0999999999999996</v>
      </c>
      <c r="AF207" s="28">
        <v>3.5</v>
      </c>
      <c r="AG207" s="28">
        <v>3.36</v>
      </c>
      <c r="AH207" s="28">
        <v>6.2</v>
      </c>
      <c r="AI207" s="28">
        <v>0.4</v>
      </c>
      <c r="AJ207" s="28">
        <v>3.07</v>
      </c>
      <c r="AK207" s="28">
        <v>3.7999999999999999E-2</v>
      </c>
      <c r="AL207" s="28">
        <v>0.06</v>
      </c>
      <c r="AM207" s="28">
        <v>0.48</v>
      </c>
      <c r="AN207" s="28">
        <v>0.42</v>
      </c>
      <c r="AO207" s="28">
        <v>0.13</v>
      </c>
      <c r="AP207" s="28">
        <v>0.25</v>
      </c>
      <c r="AQ207" s="28">
        <v>27.1</v>
      </c>
      <c r="AR207" s="28">
        <v>7.2</v>
      </c>
      <c r="AS207" s="28">
        <v>17.100000000000001</v>
      </c>
      <c r="AT207" s="28" t="s">
        <v>277</v>
      </c>
      <c r="AU207" s="28">
        <v>1.3</v>
      </c>
      <c r="AV207" s="28">
        <v>4.6100000000000003</v>
      </c>
      <c r="AW207" s="28">
        <v>1.3</v>
      </c>
      <c r="AX207" s="28">
        <v>1</v>
      </c>
      <c r="AY207" s="28">
        <v>0.2</v>
      </c>
      <c r="AZ207" s="28">
        <v>1.1000000000000001</v>
      </c>
      <c r="BA207" s="28">
        <v>0.2</v>
      </c>
      <c r="BB207" s="28">
        <v>1.2</v>
      </c>
      <c r="BC207" s="28">
        <v>0.2</v>
      </c>
      <c r="BD207" s="28">
        <v>0.7</v>
      </c>
      <c r="BE207" s="28" t="s">
        <v>274</v>
      </c>
      <c r="BF207" s="28">
        <v>0.7</v>
      </c>
      <c r="BG207" s="28">
        <v>0.1</v>
      </c>
      <c r="BH207" s="28">
        <v>0.1</v>
      </c>
      <c r="BI207" s="28" t="s">
        <v>275</v>
      </c>
      <c r="BJ207" s="28">
        <v>0.2</v>
      </c>
      <c r="BK207" s="28" t="s">
        <v>276</v>
      </c>
      <c r="BL207" s="28">
        <v>8.3000000000000007</v>
      </c>
      <c r="BM207" s="28">
        <v>0.04</v>
      </c>
      <c r="BN207" s="28">
        <v>13.5</v>
      </c>
      <c r="BO207" s="28">
        <v>5.6</v>
      </c>
      <c r="BP207" s="28">
        <v>1.1000000000000001</v>
      </c>
      <c r="BQ207" s="28">
        <v>60</v>
      </c>
    </row>
    <row r="208" spans="1:69" x14ac:dyDescent="0.3">
      <c r="A208" s="25">
        <v>4</v>
      </c>
      <c r="B208" s="26">
        <v>686883</v>
      </c>
      <c r="C208" s="26">
        <v>846460</v>
      </c>
      <c r="D208" s="26">
        <v>374</v>
      </c>
      <c r="E208" s="26">
        <v>2</v>
      </c>
      <c r="F208" s="27" t="s">
        <v>289</v>
      </c>
      <c r="G208" s="28">
        <v>2E-3</v>
      </c>
      <c r="H208" s="28" t="s">
        <v>273</v>
      </c>
      <c r="I208" s="28">
        <v>1E-3</v>
      </c>
      <c r="J208" s="28">
        <v>0.1</v>
      </c>
      <c r="K208" s="28" t="s">
        <v>274</v>
      </c>
      <c r="L208" s="28">
        <v>4</v>
      </c>
      <c r="M208" s="28">
        <v>1.2999999999999999E-2</v>
      </c>
      <c r="N208" s="28" t="s">
        <v>277</v>
      </c>
      <c r="O208" s="28">
        <v>7.0000000000000007E-2</v>
      </c>
      <c r="P208" s="28" t="s">
        <v>277</v>
      </c>
      <c r="Q208" s="28" t="s">
        <v>278</v>
      </c>
      <c r="R208" s="28">
        <v>0.01</v>
      </c>
      <c r="S208" s="28">
        <v>0.1</v>
      </c>
      <c r="T208" s="28">
        <v>3</v>
      </c>
      <c r="U208" s="28">
        <v>25</v>
      </c>
      <c r="V208" s="28">
        <v>24</v>
      </c>
      <c r="W208" s="28">
        <v>0.34</v>
      </c>
      <c r="X208" s="28">
        <v>0.3</v>
      </c>
      <c r="Y208" s="28">
        <v>2.1</v>
      </c>
      <c r="Z208" s="28">
        <v>4.7</v>
      </c>
      <c r="AA208" s="28">
        <v>2.4</v>
      </c>
      <c r="AB208" s="28">
        <v>0.24</v>
      </c>
      <c r="AC208" s="28" t="s">
        <v>274</v>
      </c>
      <c r="AD208" s="28">
        <v>0.9</v>
      </c>
      <c r="AE208" s="28">
        <v>0.4</v>
      </c>
      <c r="AF208" s="28">
        <v>0.6</v>
      </c>
      <c r="AG208" s="28">
        <v>0.08</v>
      </c>
      <c r="AH208" s="28">
        <v>0.6</v>
      </c>
      <c r="AI208" s="28" t="s">
        <v>274</v>
      </c>
      <c r="AJ208" s="28">
        <v>2.58</v>
      </c>
      <c r="AK208" s="28">
        <v>3.0000000000000001E-3</v>
      </c>
      <c r="AL208" s="28" t="s">
        <v>278</v>
      </c>
      <c r="AM208" s="28">
        <v>0.14000000000000001</v>
      </c>
      <c r="AN208" s="28">
        <v>0.08</v>
      </c>
      <c r="AO208" s="28">
        <v>0.03</v>
      </c>
      <c r="AP208" s="28" t="s">
        <v>278</v>
      </c>
      <c r="AQ208" s="28">
        <v>4</v>
      </c>
      <c r="AR208" s="28" t="s">
        <v>279</v>
      </c>
      <c r="AS208" s="28">
        <v>0.74</v>
      </c>
      <c r="AT208" s="28">
        <v>0.02</v>
      </c>
      <c r="AU208" s="28" t="s">
        <v>274</v>
      </c>
      <c r="AV208" s="28">
        <v>0.21</v>
      </c>
      <c r="AW208" s="28" t="s">
        <v>274</v>
      </c>
      <c r="AX208" s="28" t="s">
        <v>274</v>
      </c>
      <c r="AY208" s="28" t="s">
        <v>274</v>
      </c>
      <c r="AZ208" s="28" t="s">
        <v>274</v>
      </c>
      <c r="BA208" s="28" t="s">
        <v>274</v>
      </c>
      <c r="BB208" s="28" t="s">
        <v>274</v>
      </c>
      <c r="BC208" s="28" t="s">
        <v>274</v>
      </c>
      <c r="BD208" s="28" t="s">
        <v>274</v>
      </c>
      <c r="BE208" s="28" t="s">
        <v>274</v>
      </c>
      <c r="BF208" s="28" t="s">
        <v>274</v>
      </c>
      <c r="BG208" s="28" t="s">
        <v>274</v>
      </c>
      <c r="BH208" s="28" t="s">
        <v>274</v>
      </c>
      <c r="BI208" s="28" t="s">
        <v>275</v>
      </c>
      <c r="BJ208" s="28" t="s">
        <v>274</v>
      </c>
      <c r="BK208" s="28" t="s">
        <v>276</v>
      </c>
      <c r="BL208" s="28" t="s">
        <v>279</v>
      </c>
      <c r="BM208" s="28" t="s">
        <v>278</v>
      </c>
      <c r="BN208" s="28">
        <v>0.4</v>
      </c>
      <c r="BO208" s="28">
        <v>0.2</v>
      </c>
      <c r="BP208" s="28" t="s">
        <v>274</v>
      </c>
      <c r="BQ208" s="28">
        <v>40</v>
      </c>
    </row>
    <row r="209" spans="1:69" x14ac:dyDescent="0.3">
      <c r="A209" s="25">
        <v>5</v>
      </c>
      <c r="B209" s="26">
        <v>686855</v>
      </c>
      <c r="C209" s="26">
        <v>846452</v>
      </c>
      <c r="D209" s="26">
        <v>374</v>
      </c>
      <c r="E209" s="26">
        <v>2</v>
      </c>
      <c r="F209" s="27" t="s">
        <v>290</v>
      </c>
      <c r="G209" s="28">
        <v>5.0000000000000001E-3</v>
      </c>
      <c r="H209" s="28" t="s">
        <v>273</v>
      </c>
      <c r="I209" s="28">
        <v>5.0000000000000001E-3</v>
      </c>
      <c r="J209" s="28">
        <v>0.2</v>
      </c>
      <c r="K209" s="28" t="s">
        <v>274</v>
      </c>
      <c r="L209" s="28">
        <v>4</v>
      </c>
      <c r="M209" s="28">
        <v>1.7000000000000001E-2</v>
      </c>
      <c r="N209" s="28">
        <v>0.01</v>
      </c>
      <c r="O209" s="28">
        <v>0.11</v>
      </c>
      <c r="P209" s="28">
        <v>0.02</v>
      </c>
      <c r="Q209" s="28" t="s">
        <v>278</v>
      </c>
      <c r="R209" s="28">
        <v>0.03</v>
      </c>
      <c r="S209" s="28">
        <v>0.3</v>
      </c>
      <c r="T209" s="28">
        <v>3</v>
      </c>
      <c r="U209" s="28">
        <v>24</v>
      </c>
      <c r="V209" s="28">
        <v>46</v>
      </c>
      <c r="W209" s="28">
        <v>0.56000000000000005</v>
      </c>
      <c r="X209" s="28">
        <v>0.5</v>
      </c>
      <c r="Y209" s="28">
        <v>3.8</v>
      </c>
      <c r="Z209" s="28">
        <v>6</v>
      </c>
      <c r="AA209" s="28">
        <v>15.3</v>
      </c>
      <c r="AB209" s="28">
        <v>0.28999999999999998</v>
      </c>
      <c r="AC209" s="28" t="s">
        <v>274</v>
      </c>
      <c r="AD209" s="28">
        <v>0.2</v>
      </c>
      <c r="AE209" s="28">
        <v>1.1000000000000001</v>
      </c>
      <c r="AF209" s="28">
        <v>2.7</v>
      </c>
      <c r="AG209" s="28">
        <v>0.3</v>
      </c>
      <c r="AH209" s="28">
        <v>1</v>
      </c>
      <c r="AI209" s="28">
        <v>0.1</v>
      </c>
      <c r="AJ209" s="28">
        <v>3.41</v>
      </c>
      <c r="AK209" s="28">
        <v>4.0000000000000001E-3</v>
      </c>
      <c r="AL209" s="28" t="s">
        <v>278</v>
      </c>
      <c r="AM209" s="28">
        <v>0.24</v>
      </c>
      <c r="AN209" s="28">
        <v>0.08</v>
      </c>
      <c r="AO209" s="28" t="s">
        <v>278</v>
      </c>
      <c r="AP209" s="28">
        <v>0.03</v>
      </c>
      <c r="AQ209" s="28">
        <v>17.5</v>
      </c>
      <c r="AR209" s="28">
        <v>0.8</v>
      </c>
      <c r="AS209" s="28">
        <v>2.35</v>
      </c>
      <c r="AT209" s="28">
        <v>0.05</v>
      </c>
      <c r="AU209" s="28">
        <v>0.2</v>
      </c>
      <c r="AV209" s="28">
        <v>0.57999999999999996</v>
      </c>
      <c r="AW209" s="28">
        <v>0.1</v>
      </c>
      <c r="AX209" s="28" t="s">
        <v>274</v>
      </c>
      <c r="AY209" s="28" t="s">
        <v>274</v>
      </c>
      <c r="AZ209" s="28" t="s">
        <v>274</v>
      </c>
      <c r="BA209" s="28" t="s">
        <v>274</v>
      </c>
      <c r="BB209" s="28" t="s">
        <v>274</v>
      </c>
      <c r="BC209" s="28" t="s">
        <v>274</v>
      </c>
      <c r="BD209" s="28" t="s">
        <v>274</v>
      </c>
      <c r="BE209" s="28" t="s">
        <v>274</v>
      </c>
      <c r="BF209" s="28" t="s">
        <v>274</v>
      </c>
      <c r="BG209" s="28" t="s">
        <v>274</v>
      </c>
      <c r="BH209" s="28" t="s">
        <v>274</v>
      </c>
      <c r="BI209" s="28" t="s">
        <v>275</v>
      </c>
      <c r="BJ209" s="28" t="s">
        <v>274</v>
      </c>
      <c r="BK209" s="28" t="s">
        <v>276</v>
      </c>
      <c r="BL209" s="28" t="s">
        <v>279</v>
      </c>
      <c r="BM209" s="28" t="s">
        <v>278</v>
      </c>
      <c r="BN209" s="28">
        <v>0.9</v>
      </c>
      <c r="BO209" s="28">
        <v>0.3</v>
      </c>
      <c r="BP209" s="28" t="s">
        <v>274</v>
      </c>
      <c r="BQ209" s="28">
        <v>40</v>
      </c>
    </row>
    <row r="210" spans="1:69" x14ac:dyDescent="0.3">
      <c r="A210" s="25">
        <v>6</v>
      </c>
      <c r="B210" s="26">
        <v>686855</v>
      </c>
      <c r="C210" s="26">
        <v>846450</v>
      </c>
      <c r="D210" s="26">
        <v>374</v>
      </c>
      <c r="E210" s="26">
        <v>2</v>
      </c>
      <c r="F210" s="27" t="s">
        <v>291</v>
      </c>
      <c r="G210" s="28">
        <v>0.124</v>
      </c>
      <c r="H210" s="28" t="s">
        <v>273</v>
      </c>
      <c r="I210" s="28">
        <v>7.0000000000000007E-2</v>
      </c>
      <c r="J210" s="28">
        <v>2.9</v>
      </c>
      <c r="K210" s="28">
        <v>0.2</v>
      </c>
      <c r="L210" s="28">
        <v>9</v>
      </c>
      <c r="M210" s="28">
        <v>6.0999999999999999E-2</v>
      </c>
      <c r="N210" s="28">
        <v>0.13</v>
      </c>
      <c r="O210" s="28">
        <v>2.39</v>
      </c>
      <c r="P210" s="28">
        <v>0.25</v>
      </c>
      <c r="Q210" s="28">
        <v>0.04</v>
      </c>
      <c r="R210" s="28">
        <v>0.53</v>
      </c>
      <c r="S210" s="28">
        <v>5.7</v>
      </c>
      <c r="T210" s="28">
        <v>46</v>
      </c>
      <c r="U210" s="28">
        <v>77</v>
      </c>
      <c r="V210" s="28">
        <v>375</v>
      </c>
      <c r="W210" s="28">
        <v>2.4700000000000002</v>
      </c>
      <c r="X210" s="28">
        <v>5.2</v>
      </c>
      <c r="Y210" s="28">
        <v>14.7</v>
      </c>
      <c r="Z210" s="28">
        <v>43.7</v>
      </c>
      <c r="AA210" s="28">
        <v>211</v>
      </c>
      <c r="AB210" s="28">
        <v>6.46</v>
      </c>
      <c r="AC210" s="28" t="s">
        <v>274</v>
      </c>
      <c r="AD210" s="28">
        <v>2.2000000000000002</v>
      </c>
      <c r="AE210" s="28">
        <v>21.3</v>
      </c>
      <c r="AF210" s="28">
        <v>34.1</v>
      </c>
      <c r="AG210" s="28">
        <v>3.47</v>
      </c>
      <c r="AH210" s="28">
        <v>4</v>
      </c>
      <c r="AI210" s="28">
        <v>1.4</v>
      </c>
      <c r="AJ210" s="28">
        <v>1.1000000000000001</v>
      </c>
      <c r="AK210" s="28">
        <v>0.04</v>
      </c>
      <c r="AL210" s="28">
        <v>0.02</v>
      </c>
      <c r="AM210" s="28">
        <v>1.4</v>
      </c>
      <c r="AN210" s="28">
        <v>0.49</v>
      </c>
      <c r="AO210" s="28" t="s">
        <v>278</v>
      </c>
      <c r="AP210" s="28">
        <v>0.42</v>
      </c>
      <c r="AQ210" s="28">
        <v>71.900000000000006</v>
      </c>
      <c r="AR210" s="28">
        <v>12.2</v>
      </c>
      <c r="AS210" s="28">
        <v>44.5</v>
      </c>
      <c r="AT210" s="28">
        <v>0.19</v>
      </c>
      <c r="AU210" s="28">
        <v>2.6</v>
      </c>
      <c r="AV210" s="28">
        <v>9.43</v>
      </c>
      <c r="AW210" s="28">
        <v>1.8</v>
      </c>
      <c r="AX210" s="28" t="s">
        <v>274</v>
      </c>
      <c r="AY210" s="28">
        <v>0.2</v>
      </c>
      <c r="AZ210" s="28">
        <v>1.4</v>
      </c>
      <c r="BA210" s="28">
        <v>0.2</v>
      </c>
      <c r="BB210" s="28">
        <v>0.9</v>
      </c>
      <c r="BC210" s="28">
        <v>0.1</v>
      </c>
      <c r="BD210" s="28">
        <v>0.4</v>
      </c>
      <c r="BE210" s="28" t="s">
        <v>274</v>
      </c>
      <c r="BF210" s="28">
        <v>0.3</v>
      </c>
      <c r="BG210" s="28" t="s">
        <v>274</v>
      </c>
      <c r="BH210" s="28" t="s">
        <v>274</v>
      </c>
      <c r="BI210" s="28" t="s">
        <v>275</v>
      </c>
      <c r="BJ210" s="28" t="s">
        <v>274</v>
      </c>
      <c r="BK210" s="28" t="s">
        <v>276</v>
      </c>
      <c r="BL210" s="28" t="s">
        <v>279</v>
      </c>
      <c r="BM210" s="28">
        <v>0.05</v>
      </c>
      <c r="BN210" s="28">
        <v>13.2</v>
      </c>
      <c r="BO210" s="28">
        <v>8.6999999999999993</v>
      </c>
      <c r="BP210" s="28">
        <v>0.4</v>
      </c>
      <c r="BQ210" s="28">
        <v>30</v>
      </c>
    </row>
    <row r="211" spans="1:69" x14ac:dyDescent="0.3">
      <c r="A211" s="25">
        <v>7</v>
      </c>
      <c r="B211" s="26">
        <v>687564</v>
      </c>
      <c r="C211" s="26">
        <v>846573</v>
      </c>
      <c r="D211" s="26">
        <v>362</v>
      </c>
      <c r="E211" s="26">
        <v>2</v>
      </c>
      <c r="F211" s="27" t="s">
        <v>292</v>
      </c>
      <c r="G211" s="28">
        <v>3.0000000000000001E-3</v>
      </c>
      <c r="H211" s="28" t="s">
        <v>273</v>
      </c>
      <c r="I211" s="28">
        <v>3.0000000000000001E-3</v>
      </c>
      <c r="J211" s="28">
        <v>0.2</v>
      </c>
      <c r="K211" s="28" t="s">
        <v>274</v>
      </c>
      <c r="L211" s="28">
        <v>3</v>
      </c>
      <c r="M211" s="28">
        <v>0.01</v>
      </c>
      <c r="N211" s="28">
        <v>0.56999999999999995</v>
      </c>
      <c r="O211" s="28">
        <v>0.36</v>
      </c>
      <c r="P211" s="28" t="s">
        <v>277</v>
      </c>
      <c r="Q211" s="28" t="s">
        <v>278</v>
      </c>
      <c r="R211" s="28">
        <v>0.01</v>
      </c>
      <c r="S211" s="28">
        <v>2.2999999999999998</v>
      </c>
      <c r="T211" s="28">
        <v>6</v>
      </c>
      <c r="U211" s="28">
        <v>413</v>
      </c>
      <c r="V211" s="28">
        <v>79</v>
      </c>
      <c r="W211" s="28">
        <v>0.7</v>
      </c>
      <c r="X211" s="28">
        <v>5.7</v>
      </c>
      <c r="Y211" s="28">
        <v>63.4</v>
      </c>
      <c r="Z211" s="28">
        <v>4.9000000000000004</v>
      </c>
      <c r="AA211" s="28">
        <v>7.1</v>
      </c>
      <c r="AB211" s="28">
        <v>1.23</v>
      </c>
      <c r="AC211" s="28" t="s">
        <v>274</v>
      </c>
      <c r="AD211" s="28">
        <v>1.3</v>
      </c>
      <c r="AE211" s="28">
        <v>0.2</v>
      </c>
      <c r="AF211" s="28" t="s">
        <v>279</v>
      </c>
      <c r="AG211" s="28">
        <v>0.8</v>
      </c>
      <c r="AH211" s="28">
        <v>0.3</v>
      </c>
      <c r="AI211" s="28" t="s">
        <v>274</v>
      </c>
      <c r="AJ211" s="28">
        <v>0.15</v>
      </c>
      <c r="AK211" s="28" t="s">
        <v>293</v>
      </c>
      <c r="AL211" s="28" t="s">
        <v>278</v>
      </c>
      <c r="AM211" s="28" t="s">
        <v>275</v>
      </c>
      <c r="AN211" s="28">
        <v>0.05</v>
      </c>
      <c r="AO211" s="28" t="s">
        <v>278</v>
      </c>
      <c r="AP211" s="28" t="s">
        <v>278</v>
      </c>
      <c r="AQ211" s="28">
        <v>10.199999999999999</v>
      </c>
      <c r="AR211" s="28" t="s">
        <v>279</v>
      </c>
      <c r="AS211" s="28">
        <v>14.3</v>
      </c>
      <c r="AT211" s="28" t="s">
        <v>277</v>
      </c>
      <c r="AU211" s="28">
        <v>0.2</v>
      </c>
      <c r="AV211" s="28">
        <v>0.67</v>
      </c>
      <c r="AW211" s="28">
        <v>0.2</v>
      </c>
      <c r="AX211" s="28" t="s">
        <v>274</v>
      </c>
      <c r="AY211" s="28" t="s">
        <v>274</v>
      </c>
      <c r="AZ211" s="28">
        <v>0.3</v>
      </c>
      <c r="BA211" s="28" t="s">
        <v>274</v>
      </c>
      <c r="BB211" s="28">
        <v>0.2</v>
      </c>
      <c r="BC211" s="28" t="s">
        <v>274</v>
      </c>
      <c r="BD211" s="28">
        <v>0.2</v>
      </c>
      <c r="BE211" s="28" t="s">
        <v>274</v>
      </c>
      <c r="BF211" s="28">
        <v>0.2</v>
      </c>
      <c r="BG211" s="28" t="s">
        <v>274</v>
      </c>
      <c r="BH211" s="28" t="s">
        <v>274</v>
      </c>
      <c r="BI211" s="28" t="s">
        <v>275</v>
      </c>
      <c r="BJ211" s="28" t="s">
        <v>274</v>
      </c>
      <c r="BK211" s="28" t="s">
        <v>276</v>
      </c>
      <c r="BL211" s="28" t="s">
        <v>279</v>
      </c>
      <c r="BM211" s="28" t="s">
        <v>278</v>
      </c>
      <c r="BN211" s="28">
        <v>0.9</v>
      </c>
      <c r="BO211" s="28" t="s">
        <v>274</v>
      </c>
      <c r="BP211" s="28" t="s">
        <v>274</v>
      </c>
      <c r="BQ211" s="28">
        <v>10</v>
      </c>
    </row>
    <row r="212" spans="1:69" x14ac:dyDescent="0.3">
      <c r="A212" s="25">
        <v>8</v>
      </c>
      <c r="B212" s="26">
        <v>687158</v>
      </c>
      <c r="C212" s="26">
        <v>846630</v>
      </c>
      <c r="D212" s="26">
        <v>378</v>
      </c>
      <c r="E212" s="26">
        <v>2</v>
      </c>
      <c r="F212" s="27" t="s">
        <v>294</v>
      </c>
      <c r="G212" s="28">
        <v>9.9000000000000005E-2</v>
      </c>
      <c r="H212" s="28" t="s">
        <v>273</v>
      </c>
      <c r="I212" s="28">
        <v>1.9E-2</v>
      </c>
      <c r="J212" s="28">
        <v>1.1000000000000001</v>
      </c>
      <c r="K212" s="28">
        <v>0.1</v>
      </c>
      <c r="L212" s="28">
        <v>4</v>
      </c>
      <c r="M212" s="28">
        <v>1.2E-2</v>
      </c>
      <c r="N212" s="28">
        <v>0.02</v>
      </c>
      <c r="O212" s="28">
        <v>5.31</v>
      </c>
      <c r="P212" s="28">
        <v>0.03</v>
      </c>
      <c r="Q212" s="28" t="s">
        <v>278</v>
      </c>
      <c r="R212" s="28">
        <v>0.04</v>
      </c>
      <c r="S212" s="28">
        <v>37.4</v>
      </c>
      <c r="T212" s="28">
        <v>166</v>
      </c>
      <c r="U212" s="28">
        <v>122</v>
      </c>
      <c r="V212" s="28">
        <v>155</v>
      </c>
      <c r="W212" s="28">
        <v>6.47</v>
      </c>
      <c r="X212" s="28">
        <v>2.6</v>
      </c>
      <c r="Y212" s="28">
        <v>36.4</v>
      </c>
      <c r="Z212" s="28">
        <v>87</v>
      </c>
      <c r="AA212" s="28">
        <v>12.5</v>
      </c>
      <c r="AB212" s="28">
        <v>15.1</v>
      </c>
      <c r="AC212" s="28">
        <v>0.2</v>
      </c>
      <c r="AD212" s="28" t="s">
        <v>274</v>
      </c>
      <c r="AE212" s="28">
        <v>1.2</v>
      </c>
      <c r="AF212" s="28">
        <v>7</v>
      </c>
      <c r="AG212" s="28">
        <v>3.23</v>
      </c>
      <c r="AH212" s="28">
        <v>2</v>
      </c>
      <c r="AI212" s="28" t="s">
        <v>274</v>
      </c>
      <c r="AJ212" s="28">
        <v>1.31</v>
      </c>
      <c r="AK212" s="28">
        <v>0.02</v>
      </c>
      <c r="AL212" s="28">
        <v>0.12</v>
      </c>
      <c r="AM212" s="28">
        <v>0.17</v>
      </c>
      <c r="AN212" s="28">
        <v>0.05</v>
      </c>
      <c r="AO212" s="28">
        <v>0.03</v>
      </c>
      <c r="AP212" s="28" t="s">
        <v>278</v>
      </c>
      <c r="AQ212" s="28">
        <v>80.3</v>
      </c>
      <c r="AR212" s="28">
        <v>9</v>
      </c>
      <c r="AS212" s="28">
        <v>129</v>
      </c>
      <c r="AT212" s="28">
        <v>0.01</v>
      </c>
      <c r="AU212" s="28">
        <v>2.1</v>
      </c>
      <c r="AV212" s="28">
        <v>7.37</v>
      </c>
      <c r="AW212" s="28">
        <v>1.6</v>
      </c>
      <c r="AX212" s="28" t="s">
        <v>274</v>
      </c>
      <c r="AY212" s="28">
        <v>0.2</v>
      </c>
      <c r="AZ212" s="28">
        <v>2.1</v>
      </c>
      <c r="BA212" s="28">
        <v>0.3</v>
      </c>
      <c r="BB212" s="28">
        <v>1.5</v>
      </c>
      <c r="BC212" s="28">
        <v>0.2</v>
      </c>
      <c r="BD212" s="28">
        <v>0.7</v>
      </c>
      <c r="BE212" s="28" t="s">
        <v>274</v>
      </c>
      <c r="BF212" s="28">
        <v>0.8</v>
      </c>
      <c r="BG212" s="28">
        <v>0.1</v>
      </c>
      <c r="BH212" s="28" t="s">
        <v>274</v>
      </c>
      <c r="BI212" s="28" t="s">
        <v>275</v>
      </c>
      <c r="BJ212" s="28">
        <v>0.1</v>
      </c>
      <c r="BK212" s="28" t="s">
        <v>276</v>
      </c>
      <c r="BL212" s="28" t="s">
        <v>279</v>
      </c>
      <c r="BM212" s="28" t="s">
        <v>278</v>
      </c>
      <c r="BN212" s="28">
        <v>5.7</v>
      </c>
      <c r="BO212" s="28">
        <v>20.5</v>
      </c>
      <c r="BP212" s="28">
        <v>0.5</v>
      </c>
      <c r="BQ212" s="28">
        <v>70</v>
      </c>
    </row>
    <row r="213" spans="1:69" x14ac:dyDescent="0.3">
      <c r="A213" s="25">
        <v>9</v>
      </c>
      <c r="B213" s="26">
        <v>686533</v>
      </c>
      <c r="C213" s="26">
        <v>846623</v>
      </c>
      <c r="D213" s="26">
        <v>372</v>
      </c>
      <c r="E213" s="26">
        <v>2</v>
      </c>
      <c r="F213" s="27" t="s">
        <v>295</v>
      </c>
      <c r="G213" s="28">
        <v>8.2000000000000003E-2</v>
      </c>
      <c r="H213" s="28" t="s">
        <v>273</v>
      </c>
      <c r="I213" s="28">
        <v>1.7999999999999999E-2</v>
      </c>
      <c r="J213" s="28">
        <v>3.9</v>
      </c>
      <c r="K213" s="28">
        <v>0.5</v>
      </c>
      <c r="L213" s="28">
        <v>3</v>
      </c>
      <c r="M213" s="28">
        <v>1.2999999999999999E-2</v>
      </c>
      <c r="N213" s="28">
        <v>0.05</v>
      </c>
      <c r="O213" s="28">
        <v>5.18</v>
      </c>
      <c r="P213" s="28">
        <v>0.06</v>
      </c>
      <c r="Q213" s="28">
        <v>0.28000000000000003</v>
      </c>
      <c r="R213" s="28">
        <v>0.02</v>
      </c>
      <c r="S213" s="28">
        <v>14.9</v>
      </c>
      <c r="T213" s="28">
        <v>234</v>
      </c>
      <c r="U213" s="28">
        <v>682</v>
      </c>
      <c r="V213" s="28">
        <v>302</v>
      </c>
      <c r="W213" s="28">
        <v>13.8</v>
      </c>
      <c r="X213" s="28">
        <v>14.4</v>
      </c>
      <c r="Y213" s="28">
        <v>60.3</v>
      </c>
      <c r="Z213" s="28">
        <v>56.2</v>
      </c>
      <c r="AA213" s="28">
        <v>10.1</v>
      </c>
      <c r="AB213" s="28">
        <v>18.5</v>
      </c>
      <c r="AC213" s="28" t="s">
        <v>274</v>
      </c>
      <c r="AD213" s="28">
        <v>111</v>
      </c>
      <c r="AE213" s="28">
        <v>6.8</v>
      </c>
      <c r="AF213" s="28">
        <v>10</v>
      </c>
      <c r="AG213" s="28">
        <v>5.61</v>
      </c>
      <c r="AH213" s="28">
        <v>7.2</v>
      </c>
      <c r="AI213" s="28">
        <v>0.2</v>
      </c>
      <c r="AJ213" s="28">
        <v>4</v>
      </c>
      <c r="AK213" s="28">
        <v>2.3E-2</v>
      </c>
      <c r="AL213" s="28">
        <v>0.09</v>
      </c>
      <c r="AM213" s="28">
        <v>1.25</v>
      </c>
      <c r="AN213" s="28">
        <v>0.49</v>
      </c>
      <c r="AO213" s="28">
        <v>0.21</v>
      </c>
      <c r="AP213" s="28">
        <v>0.75</v>
      </c>
      <c r="AQ213" s="28">
        <v>49.6</v>
      </c>
      <c r="AR213" s="28">
        <v>21.6</v>
      </c>
      <c r="AS213" s="28">
        <v>40.6</v>
      </c>
      <c r="AT213" s="28" t="s">
        <v>277</v>
      </c>
      <c r="AU213" s="28">
        <v>3.7</v>
      </c>
      <c r="AV213" s="28">
        <v>12.1</v>
      </c>
      <c r="AW213" s="28">
        <v>2.2000000000000002</v>
      </c>
      <c r="AX213" s="28">
        <v>0.5</v>
      </c>
      <c r="AY213" s="28">
        <v>0.5</v>
      </c>
      <c r="AZ213" s="28">
        <v>2.1</v>
      </c>
      <c r="BA213" s="28">
        <v>0.3</v>
      </c>
      <c r="BB213" s="28">
        <v>1.6</v>
      </c>
      <c r="BC213" s="28">
        <v>0.3</v>
      </c>
      <c r="BD213" s="28">
        <v>0.8</v>
      </c>
      <c r="BE213" s="28">
        <v>0.1</v>
      </c>
      <c r="BF213" s="28">
        <v>0.7</v>
      </c>
      <c r="BG213" s="28" t="s">
        <v>274</v>
      </c>
      <c r="BH213" s="28">
        <v>0.2</v>
      </c>
      <c r="BI213" s="28" t="s">
        <v>275</v>
      </c>
      <c r="BJ213" s="28">
        <v>0.2</v>
      </c>
      <c r="BK213" s="28" t="s">
        <v>276</v>
      </c>
      <c r="BL213" s="28" t="s">
        <v>279</v>
      </c>
      <c r="BM213" s="28">
        <v>0.12</v>
      </c>
      <c r="BN213" s="28">
        <v>23.4</v>
      </c>
      <c r="BO213" s="28">
        <v>10.6</v>
      </c>
      <c r="BP213" s="28">
        <v>2.4</v>
      </c>
      <c r="BQ213" s="28">
        <v>60</v>
      </c>
    </row>
    <row r="214" spans="1:69" x14ac:dyDescent="0.3">
      <c r="A214" s="25">
        <v>10</v>
      </c>
      <c r="B214" s="26">
        <v>687469</v>
      </c>
      <c r="C214" s="26">
        <v>846814</v>
      </c>
      <c r="D214" s="26">
        <v>360</v>
      </c>
      <c r="E214" s="26">
        <v>2</v>
      </c>
      <c r="F214" s="27" t="s">
        <v>296</v>
      </c>
      <c r="G214" s="28">
        <v>6.8000000000000005E-2</v>
      </c>
      <c r="H214" s="28" t="s">
        <v>273</v>
      </c>
      <c r="I214" s="28">
        <v>5.0999999999999997E-2</v>
      </c>
      <c r="J214" s="28">
        <v>1.9</v>
      </c>
      <c r="K214" s="28">
        <v>0.5</v>
      </c>
      <c r="L214" s="28">
        <v>3</v>
      </c>
      <c r="M214" s="28">
        <v>1.2999999999999999E-2</v>
      </c>
      <c r="N214" s="28">
        <v>0.04</v>
      </c>
      <c r="O214" s="28">
        <v>4.17</v>
      </c>
      <c r="P214" s="28">
        <v>0.11</v>
      </c>
      <c r="Q214" s="28">
        <v>0.06</v>
      </c>
      <c r="R214" s="28">
        <v>0.05</v>
      </c>
      <c r="S214" s="28">
        <v>16.5</v>
      </c>
      <c r="T214" s="28">
        <v>295</v>
      </c>
      <c r="U214" s="28">
        <v>297</v>
      </c>
      <c r="V214" s="28">
        <v>234</v>
      </c>
      <c r="W214" s="28">
        <v>19.2</v>
      </c>
      <c r="X214" s="28">
        <v>6.3</v>
      </c>
      <c r="Y214" s="28">
        <v>19.5</v>
      </c>
      <c r="Z214" s="28">
        <v>56</v>
      </c>
      <c r="AA214" s="28">
        <v>15.5</v>
      </c>
      <c r="AB214" s="28">
        <v>14</v>
      </c>
      <c r="AC214" s="28">
        <v>0.1</v>
      </c>
      <c r="AD214" s="28">
        <v>53.6</v>
      </c>
      <c r="AE214" s="28">
        <v>8.8000000000000007</v>
      </c>
      <c r="AF214" s="28">
        <v>8.3000000000000007</v>
      </c>
      <c r="AG214" s="28">
        <v>3.17</v>
      </c>
      <c r="AH214" s="28">
        <v>7.6</v>
      </c>
      <c r="AI214" s="28">
        <v>0.5</v>
      </c>
      <c r="AJ214" s="28">
        <v>6.21</v>
      </c>
      <c r="AK214" s="28">
        <v>2.1000000000000001E-2</v>
      </c>
      <c r="AL214" s="28">
        <v>0.1</v>
      </c>
      <c r="AM214" s="28">
        <v>0.7</v>
      </c>
      <c r="AN214" s="28">
        <v>0.63</v>
      </c>
      <c r="AO214" s="28">
        <v>0.13</v>
      </c>
      <c r="AP214" s="28">
        <v>0.31</v>
      </c>
      <c r="AQ214" s="28">
        <v>40.200000000000003</v>
      </c>
      <c r="AR214" s="28">
        <v>11.6</v>
      </c>
      <c r="AS214" s="28">
        <v>27.2</v>
      </c>
      <c r="AT214" s="28" t="s">
        <v>277</v>
      </c>
      <c r="AU214" s="28">
        <v>2.2000000000000002</v>
      </c>
      <c r="AV214" s="28">
        <v>7.28</v>
      </c>
      <c r="AW214" s="28">
        <v>1.6</v>
      </c>
      <c r="AX214" s="28">
        <v>1</v>
      </c>
      <c r="AY214" s="28">
        <v>0.3</v>
      </c>
      <c r="AZ214" s="28">
        <v>1.3</v>
      </c>
      <c r="BA214" s="28">
        <v>0.2</v>
      </c>
      <c r="BB214" s="28">
        <v>1</v>
      </c>
      <c r="BC214" s="28">
        <v>0.2</v>
      </c>
      <c r="BD214" s="28">
        <v>0.6</v>
      </c>
      <c r="BE214" s="28" t="s">
        <v>274</v>
      </c>
      <c r="BF214" s="28">
        <v>0.6</v>
      </c>
      <c r="BG214" s="28" t="s">
        <v>274</v>
      </c>
      <c r="BH214" s="28">
        <v>0.1</v>
      </c>
      <c r="BI214" s="28" t="s">
        <v>275</v>
      </c>
      <c r="BJ214" s="28">
        <v>0.2</v>
      </c>
      <c r="BK214" s="28" t="s">
        <v>276</v>
      </c>
      <c r="BL214" s="28" t="s">
        <v>279</v>
      </c>
      <c r="BM214" s="28">
        <v>0.09</v>
      </c>
      <c r="BN214" s="28">
        <v>18.2</v>
      </c>
      <c r="BO214" s="28">
        <v>12.1</v>
      </c>
      <c r="BP214" s="28">
        <v>2.4</v>
      </c>
      <c r="BQ214" s="28">
        <v>50</v>
      </c>
    </row>
    <row r="215" spans="1:69" x14ac:dyDescent="0.3">
      <c r="A215" s="25">
        <v>11</v>
      </c>
      <c r="B215" s="26">
        <v>686086</v>
      </c>
      <c r="C215" s="26">
        <v>846958</v>
      </c>
      <c r="D215" s="26">
        <v>366</v>
      </c>
      <c r="E215" s="26">
        <v>2</v>
      </c>
      <c r="F215" s="27" t="s">
        <v>297</v>
      </c>
      <c r="G215" s="28">
        <v>9.1999999999999998E-2</v>
      </c>
      <c r="H215" s="28" t="s">
        <v>273</v>
      </c>
      <c r="I215" s="28">
        <v>7.8E-2</v>
      </c>
      <c r="J215" s="28">
        <v>3</v>
      </c>
      <c r="K215" s="28">
        <v>0.8</v>
      </c>
      <c r="L215" s="28">
        <v>4</v>
      </c>
      <c r="M215" s="28">
        <v>1.4E-2</v>
      </c>
      <c r="N215" s="28">
        <v>0.04</v>
      </c>
      <c r="O215" s="28">
        <v>5.0199999999999996</v>
      </c>
      <c r="P215" s="28">
        <v>0.04</v>
      </c>
      <c r="Q215" s="28">
        <v>0.13</v>
      </c>
      <c r="R215" s="28">
        <v>0.05</v>
      </c>
      <c r="S215" s="28">
        <v>21.8</v>
      </c>
      <c r="T215" s="28">
        <v>470</v>
      </c>
      <c r="U215" s="28">
        <v>532</v>
      </c>
      <c r="V215" s="28">
        <v>2280</v>
      </c>
      <c r="W215" s="28">
        <v>20.5</v>
      </c>
      <c r="X215" s="28">
        <v>48.3</v>
      </c>
      <c r="Y215" s="28">
        <v>35.700000000000003</v>
      </c>
      <c r="Z215" s="28">
        <v>79.5</v>
      </c>
      <c r="AA215" s="28">
        <v>8.4</v>
      </c>
      <c r="AB215" s="28">
        <v>19.899999999999999</v>
      </c>
      <c r="AC215" s="28">
        <v>0.2</v>
      </c>
      <c r="AD215" s="28">
        <v>14.8</v>
      </c>
      <c r="AE215" s="28">
        <v>6</v>
      </c>
      <c r="AF215" s="28">
        <v>5.2</v>
      </c>
      <c r="AG215" s="28">
        <v>3.82</v>
      </c>
      <c r="AH215" s="28">
        <v>10.8</v>
      </c>
      <c r="AI215" s="28">
        <v>0.3</v>
      </c>
      <c r="AJ215" s="28">
        <v>5.75</v>
      </c>
      <c r="AK215" s="28">
        <v>4.8000000000000001E-2</v>
      </c>
      <c r="AL215" s="28">
        <v>0.13</v>
      </c>
      <c r="AM215" s="28">
        <v>1.27</v>
      </c>
      <c r="AN215" s="28">
        <v>0.43</v>
      </c>
      <c r="AO215" s="28">
        <v>0.28999999999999998</v>
      </c>
      <c r="AP215" s="28">
        <v>0.5</v>
      </c>
      <c r="AQ215" s="28">
        <v>78.400000000000006</v>
      </c>
      <c r="AR215" s="28">
        <v>9.3000000000000007</v>
      </c>
      <c r="AS215" s="28">
        <v>97.7</v>
      </c>
      <c r="AT215" s="28">
        <v>0.02</v>
      </c>
      <c r="AU215" s="28">
        <v>2</v>
      </c>
      <c r="AV215" s="28">
        <v>6.79</v>
      </c>
      <c r="AW215" s="28">
        <v>1.4</v>
      </c>
      <c r="AX215" s="28">
        <v>0.8</v>
      </c>
      <c r="AY215" s="28">
        <v>0.3</v>
      </c>
      <c r="AZ215" s="28">
        <v>1.6</v>
      </c>
      <c r="BA215" s="28">
        <v>0.2</v>
      </c>
      <c r="BB215" s="28">
        <v>1.3</v>
      </c>
      <c r="BC215" s="28">
        <v>0.2</v>
      </c>
      <c r="BD215" s="28">
        <v>0.8</v>
      </c>
      <c r="BE215" s="28">
        <v>0.1</v>
      </c>
      <c r="BF215" s="28">
        <v>0.8</v>
      </c>
      <c r="BG215" s="28">
        <v>0.1</v>
      </c>
      <c r="BH215" s="28">
        <v>0.2</v>
      </c>
      <c r="BI215" s="28" t="s">
        <v>275</v>
      </c>
      <c r="BJ215" s="28">
        <v>0.2</v>
      </c>
      <c r="BK215" s="28" t="s">
        <v>276</v>
      </c>
      <c r="BL215" s="28" t="s">
        <v>279</v>
      </c>
      <c r="BM215" s="28">
        <v>0.31</v>
      </c>
      <c r="BN215" s="28">
        <v>24.6</v>
      </c>
      <c r="BO215" s="28">
        <v>8.5</v>
      </c>
      <c r="BP215" s="28">
        <v>2.8</v>
      </c>
      <c r="BQ215" s="28">
        <v>40</v>
      </c>
    </row>
    <row r="216" spans="1:69" x14ac:dyDescent="0.3">
      <c r="A216" s="20">
        <v>12</v>
      </c>
      <c r="B216" s="21">
        <v>687573</v>
      </c>
      <c r="C216" s="21">
        <v>846449</v>
      </c>
      <c r="D216" s="21">
        <v>389</v>
      </c>
      <c r="E216" s="21">
        <v>2</v>
      </c>
      <c r="F216" s="23" t="s">
        <v>298</v>
      </c>
      <c r="G216" s="24">
        <v>7.0000000000000001E-3</v>
      </c>
      <c r="H216" s="24" t="s">
        <v>273</v>
      </c>
      <c r="I216" s="24">
        <v>4.0000000000000001E-3</v>
      </c>
      <c r="J216" s="24">
        <v>0.4</v>
      </c>
      <c r="K216" s="24" t="s">
        <v>274</v>
      </c>
      <c r="L216" s="24">
        <v>3</v>
      </c>
      <c r="M216" s="24">
        <v>1.2E-2</v>
      </c>
      <c r="N216" s="24">
        <v>0.61</v>
      </c>
      <c r="O216" s="24">
        <v>1.07</v>
      </c>
      <c r="P216" s="24" t="s">
        <v>277</v>
      </c>
      <c r="Q216" s="24" t="s">
        <v>278</v>
      </c>
      <c r="R216" s="24">
        <v>0.01</v>
      </c>
      <c r="S216" s="24">
        <v>4.2</v>
      </c>
      <c r="T216" s="24">
        <v>18</v>
      </c>
      <c r="U216" s="24">
        <v>877</v>
      </c>
      <c r="V216" s="24">
        <v>71</v>
      </c>
      <c r="W216" s="24">
        <v>1.38</v>
      </c>
      <c r="X216" s="24">
        <v>5.9</v>
      </c>
      <c r="Y216" s="24">
        <v>69.5</v>
      </c>
      <c r="Z216" s="24">
        <v>10.5</v>
      </c>
      <c r="AA216" s="24">
        <v>9.8000000000000007</v>
      </c>
      <c r="AB216" s="24">
        <v>2.48</v>
      </c>
      <c r="AC216" s="24">
        <v>0.1</v>
      </c>
      <c r="AD216" s="24">
        <v>0.5</v>
      </c>
      <c r="AE216" s="24">
        <v>0.3</v>
      </c>
      <c r="AF216" s="24" t="s">
        <v>279</v>
      </c>
      <c r="AG216" s="24">
        <v>1.88</v>
      </c>
      <c r="AH216" s="24">
        <v>0.5</v>
      </c>
      <c r="AI216" s="24" t="s">
        <v>274</v>
      </c>
      <c r="AJ216" s="24">
        <v>0.13</v>
      </c>
      <c r="AK216" s="24" t="s">
        <v>293</v>
      </c>
      <c r="AL216" s="24" t="s">
        <v>278</v>
      </c>
      <c r="AM216" s="24" t="s">
        <v>275</v>
      </c>
      <c r="AN216" s="24">
        <v>0.06</v>
      </c>
      <c r="AO216" s="24" t="s">
        <v>278</v>
      </c>
      <c r="AP216" s="24" t="s">
        <v>278</v>
      </c>
      <c r="AQ216" s="24">
        <v>5.7</v>
      </c>
      <c r="AR216" s="24">
        <v>1.1000000000000001</v>
      </c>
      <c r="AS216" s="24">
        <v>37.9</v>
      </c>
      <c r="AT216" s="24" t="s">
        <v>277</v>
      </c>
      <c r="AU216" s="24">
        <v>0.4</v>
      </c>
      <c r="AV216" s="24">
        <v>1.54</v>
      </c>
      <c r="AW216" s="24">
        <v>0.5</v>
      </c>
      <c r="AX216" s="24" t="s">
        <v>274</v>
      </c>
      <c r="AY216" s="24" t="s">
        <v>274</v>
      </c>
      <c r="AZ216" s="24">
        <v>0.5</v>
      </c>
      <c r="BA216" s="24" t="s">
        <v>274</v>
      </c>
      <c r="BB216" s="24">
        <v>0.6</v>
      </c>
      <c r="BC216" s="24" t="s">
        <v>274</v>
      </c>
      <c r="BD216" s="24">
        <v>0.3</v>
      </c>
      <c r="BE216" s="24" t="s">
        <v>274</v>
      </c>
      <c r="BF216" s="24">
        <v>0.4</v>
      </c>
      <c r="BG216" s="24" t="s">
        <v>274</v>
      </c>
      <c r="BH216" s="24" t="s">
        <v>274</v>
      </c>
      <c r="BI216" s="24" t="s">
        <v>275</v>
      </c>
      <c r="BJ216" s="24" t="s">
        <v>274</v>
      </c>
      <c r="BK216" s="24" t="s">
        <v>276</v>
      </c>
      <c r="BL216" s="24" t="s">
        <v>279</v>
      </c>
      <c r="BM216" s="24" t="s">
        <v>278</v>
      </c>
      <c r="BN216" s="24">
        <v>0.7</v>
      </c>
      <c r="BO216" s="24" t="s">
        <v>274</v>
      </c>
      <c r="BP216" s="24" t="s">
        <v>274</v>
      </c>
      <c r="BQ216" s="24">
        <v>20</v>
      </c>
    </row>
  </sheetData>
  <hyperlinks>
    <hyperlink ref="A1" location="Menu!A1" display="ToC" xr:uid="{547EE80B-828B-4575-9C95-6B123F634DFF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A8944-C109-4153-95D2-3A8110544AA0}">
  <sheetPr>
    <tabColor theme="4"/>
  </sheetPr>
  <dimension ref="A1:B214"/>
  <sheetViews>
    <sheetView showGridLines="0" workbookViewId="0">
      <selection activeCell="K25" sqref="K25"/>
    </sheetView>
  </sheetViews>
  <sheetFormatPr defaultColWidth="9.109375" defaultRowHeight="15.6" x14ac:dyDescent="0.3"/>
  <cols>
    <col min="1" max="16384" width="9.109375" style="7"/>
  </cols>
  <sheetData>
    <row r="1" spans="1:2" x14ac:dyDescent="0.3">
      <c r="A1" s="19" t="s">
        <v>461</v>
      </c>
    </row>
    <row r="4" spans="1:2" x14ac:dyDescent="0.3">
      <c r="A4" s="21" t="s">
        <v>0</v>
      </c>
      <c r="B4" s="21" t="s">
        <v>1</v>
      </c>
    </row>
    <row r="5" spans="1:2" x14ac:dyDescent="0.3">
      <c r="A5" s="26">
        <v>687403</v>
      </c>
      <c r="B5" s="26">
        <v>846362</v>
      </c>
    </row>
    <row r="6" spans="1:2" x14ac:dyDescent="0.3">
      <c r="A6" s="26">
        <v>687404</v>
      </c>
      <c r="B6" s="26">
        <v>846462</v>
      </c>
    </row>
    <row r="7" spans="1:2" x14ac:dyDescent="0.3">
      <c r="A7" s="26">
        <v>687406</v>
      </c>
      <c r="B7" s="26">
        <v>846462</v>
      </c>
    </row>
    <row r="8" spans="1:2" x14ac:dyDescent="0.3">
      <c r="A8" s="26">
        <v>687408</v>
      </c>
      <c r="B8" s="26">
        <v>846363</v>
      </c>
    </row>
    <row r="9" spans="1:2" x14ac:dyDescent="0.3">
      <c r="A9" s="26">
        <v>687410</v>
      </c>
      <c r="B9" s="26">
        <v>846363</v>
      </c>
    </row>
    <row r="10" spans="1:2" x14ac:dyDescent="0.3">
      <c r="A10" s="26">
        <v>687411</v>
      </c>
      <c r="B10" s="26">
        <v>846363</v>
      </c>
    </row>
    <row r="11" spans="1:2" x14ac:dyDescent="0.3">
      <c r="A11" s="26">
        <v>687412</v>
      </c>
      <c r="B11" s="26">
        <v>846362</v>
      </c>
    </row>
    <row r="12" spans="1:2" x14ac:dyDescent="0.3">
      <c r="A12" s="26">
        <v>687447</v>
      </c>
      <c r="B12" s="26">
        <v>846362</v>
      </c>
    </row>
    <row r="13" spans="1:2" x14ac:dyDescent="0.3">
      <c r="A13" s="26">
        <v>686809</v>
      </c>
      <c r="B13" s="26">
        <v>846560</v>
      </c>
    </row>
    <row r="14" spans="1:2" x14ac:dyDescent="0.3">
      <c r="A14" s="26">
        <v>686810</v>
      </c>
      <c r="B14" s="26">
        <v>846560</v>
      </c>
    </row>
    <row r="15" spans="1:2" x14ac:dyDescent="0.3">
      <c r="A15" s="26">
        <v>686812</v>
      </c>
      <c r="B15" s="26">
        <v>846563</v>
      </c>
    </row>
    <row r="16" spans="1:2" x14ac:dyDescent="0.3">
      <c r="A16" s="26">
        <v>686813</v>
      </c>
      <c r="B16" s="26">
        <v>846569</v>
      </c>
    </row>
    <row r="17" spans="1:2" x14ac:dyDescent="0.3">
      <c r="A17" s="26">
        <v>686814</v>
      </c>
      <c r="B17" s="26">
        <v>846570</v>
      </c>
    </row>
    <row r="18" spans="1:2" x14ac:dyDescent="0.3">
      <c r="A18" s="26">
        <v>686816</v>
      </c>
      <c r="B18" s="26">
        <v>846571</v>
      </c>
    </row>
    <row r="19" spans="1:2" x14ac:dyDescent="0.3">
      <c r="A19" s="26">
        <v>686817</v>
      </c>
      <c r="B19" s="26">
        <v>846571</v>
      </c>
    </row>
    <row r="20" spans="1:2" x14ac:dyDescent="0.3">
      <c r="A20" s="26">
        <v>686810</v>
      </c>
      <c r="B20" s="26">
        <v>846572</v>
      </c>
    </row>
    <row r="21" spans="1:2" x14ac:dyDescent="0.3">
      <c r="A21" s="26">
        <v>686809</v>
      </c>
      <c r="B21" s="26">
        <v>846572</v>
      </c>
    </row>
    <row r="22" spans="1:2" x14ac:dyDescent="0.3">
      <c r="A22" s="26">
        <v>686804</v>
      </c>
      <c r="B22" s="26">
        <v>846573</v>
      </c>
    </row>
    <row r="23" spans="1:2" x14ac:dyDescent="0.3">
      <c r="A23" s="26">
        <v>686803</v>
      </c>
      <c r="B23" s="26">
        <v>846573</v>
      </c>
    </row>
    <row r="24" spans="1:2" x14ac:dyDescent="0.3">
      <c r="A24" s="26">
        <v>686802</v>
      </c>
      <c r="B24" s="26">
        <v>846574</v>
      </c>
    </row>
    <row r="25" spans="1:2" x14ac:dyDescent="0.3">
      <c r="A25" s="26">
        <v>686801</v>
      </c>
      <c r="B25" s="26">
        <v>846574</v>
      </c>
    </row>
    <row r="26" spans="1:2" x14ac:dyDescent="0.3">
      <c r="A26" s="26">
        <v>687115</v>
      </c>
      <c r="B26" s="26">
        <v>846600</v>
      </c>
    </row>
    <row r="27" spans="1:2" x14ac:dyDescent="0.3">
      <c r="A27" s="26">
        <v>687115</v>
      </c>
      <c r="B27" s="26">
        <v>846601</v>
      </c>
    </row>
    <row r="28" spans="1:2" x14ac:dyDescent="0.3">
      <c r="A28" s="26">
        <v>687114</v>
      </c>
      <c r="B28" s="26">
        <v>846601</v>
      </c>
    </row>
    <row r="29" spans="1:2" x14ac:dyDescent="0.3">
      <c r="A29" s="26">
        <v>687114</v>
      </c>
      <c r="B29" s="26">
        <v>846600</v>
      </c>
    </row>
    <row r="30" spans="1:2" x14ac:dyDescent="0.3">
      <c r="A30" s="26">
        <v>687116</v>
      </c>
      <c r="B30" s="26">
        <v>846601</v>
      </c>
    </row>
    <row r="31" spans="1:2" x14ac:dyDescent="0.3">
      <c r="A31" s="26">
        <v>687116</v>
      </c>
      <c r="B31" s="26">
        <v>846600</v>
      </c>
    </row>
    <row r="32" spans="1:2" x14ac:dyDescent="0.3">
      <c r="A32" s="26">
        <v>687117</v>
      </c>
      <c r="B32" s="26">
        <v>846600</v>
      </c>
    </row>
    <row r="33" spans="1:2" x14ac:dyDescent="0.3">
      <c r="A33" s="26">
        <v>687117</v>
      </c>
      <c r="B33" s="26">
        <v>846601</v>
      </c>
    </row>
    <row r="34" spans="1:2" x14ac:dyDescent="0.3">
      <c r="A34" s="26">
        <v>687118</v>
      </c>
      <c r="B34" s="26">
        <v>846600</v>
      </c>
    </row>
    <row r="35" spans="1:2" x14ac:dyDescent="0.3">
      <c r="A35" s="26">
        <v>687118</v>
      </c>
      <c r="B35" s="26">
        <v>846601</v>
      </c>
    </row>
    <row r="36" spans="1:2" x14ac:dyDescent="0.3">
      <c r="A36" s="26">
        <v>687119</v>
      </c>
      <c r="B36" s="26">
        <v>846601</v>
      </c>
    </row>
    <row r="37" spans="1:2" x14ac:dyDescent="0.3">
      <c r="A37" s="26">
        <v>687120</v>
      </c>
      <c r="B37" s="26">
        <v>846601</v>
      </c>
    </row>
    <row r="38" spans="1:2" x14ac:dyDescent="0.3">
      <c r="A38" s="26">
        <v>686970</v>
      </c>
      <c r="B38" s="26">
        <v>846580</v>
      </c>
    </row>
    <row r="39" spans="1:2" x14ac:dyDescent="0.3">
      <c r="A39" s="26">
        <v>686970</v>
      </c>
      <c r="B39" s="26">
        <v>846579</v>
      </c>
    </row>
    <row r="40" spans="1:2" x14ac:dyDescent="0.3">
      <c r="A40" s="26">
        <v>686971</v>
      </c>
      <c r="B40" s="26">
        <v>846580</v>
      </c>
    </row>
    <row r="41" spans="1:2" x14ac:dyDescent="0.3">
      <c r="A41" s="26">
        <v>686971</v>
      </c>
      <c r="B41" s="26">
        <v>846579</v>
      </c>
    </row>
    <row r="42" spans="1:2" x14ac:dyDescent="0.3">
      <c r="A42" s="26">
        <v>686971</v>
      </c>
      <c r="B42" s="26">
        <v>846578</v>
      </c>
    </row>
    <row r="43" spans="1:2" x14ac:dyDescent="0.3">
      <c r="A43" s="26">
        <v>686972</v>
      </c>
      <c r="B43" s="26">
        <v>846579</v>
      </c>
    </row>
    <row r="44" spans="1:2" x14ac:dyDescent="0.3">
      <c r="A44" s="26">
        <v>686971</v>
      </c>
      <c r="B44" s="26">
        <v>846579</v>
      </c>
    </row>
    <row r="45" spans="1:2" x14ac:dyDescent="0.3">
      <c r="A45" s="26">
        <v>686972</v>
      </c>
      <c r="B45" s="26">
        <v>846578</v>
      </c>
    </row>
    <row r="46" spans="1:2" x14ac:dyDescent="0.3">
      <c r="A46" s="26">
        <v>686972</v>
      </c>
      <c r="B46" s="26">
        <v>846577</v>
      </c>
    </row>
    <row r="47" spans="1:2" x14ac:dyDescent="0.3">
      <c r="A47" s="26">
        <v>686972</v>
      </c>
      <c r="B47" s="26">
        <v>846577</v>
      </c>
    </row>
    <row r="48" spans="1:2" x14ac:dyDescent="0.3">
      <c r="A48" s="26">
        <v>686972</v>
      </c>
      <c r="B48" s="26">
        <v>846576</v>
      </c>
    </row>
    <row r="49" spans="1:2" x14ac:dyDescent="0.3">
      <c r="A49" s="26">
        <v>686973</v>
      </c>
      <c r="B49" s="26">
        <v>846577</v>
      </c>
    </row>
    <row r="50" spans="1:2" x14ac:dyDescent="0.3">
      <c r="A50" s="26">
        <v>686973</v>
      </c>
      <c r="B50" s="26">
        <v>846578</v>
      </c>
    </row>
    <row r="51" spans="1:2" x14ac:dyDescent="0.3">
      <c r="A51" s="26">
        <v>686973</v>
      </c>
      <c r="B51" s="26">
        <v>846576</v>
      </c>
    </row>
    <row r="52" spans="1:2" x14ac:dyDescent="0.3">
      <c r="A52" s="26">
        <v>686974</v>
      </c>
      <c r="B52" s="26">
        <v>846577</v>
      </c>
    </row>
    <row r="53" spans="1:2" x14ac:dyDescent="0.3">
      <c r="A53" s="26">
        <v>686974</v>
      </c>
      <c r="B53" s="26">
        <v>846576</v>
      </c>
    </row>
    <row r="54" spans="1:2" x14ac:dyDescent="0.3">
      <c r="A54" s="26">
        <v>686974</v>
      </c>
      <c r="B54" s="26">
        <v>846575</v>
      </c>
    </row>
    <row r="55" spans="1:2" x14ac:dyDescent="0.3">
      <c r="A55" s="26">
        <v>686974</v>
      </c>
      <c r="B55" s="26">
        <v>846575</v>
      </c>
    </row>
    <row r="56" spans="1:2" x14ac:dyDescent="0.3">
      <c r="A56" s="26">
        <v>687529</v>
      </c>
      <c r="B56" s="26">
        <v>846751</v>
      </c>
    </row>
    <row r="57" spans="1:2" x14ac:dyDescent="0.3">
      <c r="A57" s="26">
        <v>687530</v>
      </c>
      <c r="B57" s="26">
        <v>846752</v>
      </c>
    </row>
    <row r="58" spans="1:2" x14ac:dyDescent="0.3">
      <c r="A58" s="26">
        <v>687532</v>
      </c>
      <c r="B58" s="26">
        <v>846753</v>
      </c>
    </row>
    <row r="59" spans="1:2" x14ac:dyDescent="0.3">
      <c r="A59" s="26">
        <v>687533</v>
      </c>
      <c r="B59" s="26">
        <v>846755</v>
      </c>
    </row>
    <row r="60" spans="1:2" x14ac:dyDescent="0.3">
      <c r="A60" s="26">
        <v>687535</v>
      </c>
      <c r="B60" s="26">
        <v>846758</v>
      </c>
    </row>
    <row r="61" spans="1:2" x14ac:dyDescent="0.3">
      <c r="A61" s="26">
        <v>687537</v>
      </c>
      <c r="B61" s="26">
        <v>846760</v>
      </c>
    </row>
    <row r="62" spans="1:2" x14ac:dyDescent="0.3">
      <c r="A62" s="26">
        <v>687538</v>
      </c>
      <c r="B62" s="26">
        <v>846763</v>
      </c>
    </row>
    <row r="63" spans="1:2" x14ac:dyDescent="0.3">
      <c r="A63" s="26">
        <v>687539</v>
      </c>
      <c r="B63" s="26">
        <v>846766</v>
      </c>
    </row>
    <row r="64" spans="1:2" x14ac:dyDescent="0.3">
      <c r="A64" s="26">
        <v>687541</v>
      </c>
      <c r="B64" s="26">
        <v>846768</v>
      </c>
    </row>
    <row r="65" spans="1:2" x14ac:dyDescent="0.3">
      <c r="A65" s="26">
        <v>687544</v>
      </c>
      <c r="B65" s="26">
        <v>846771</v>
      </c>
    </row>
    <row r="66" spans="1:2" x14ac:dyDescent="0.3">
      <c r="A66" s="26">
        <v>687547</v>
      </c>
      <c r="B66" s="26">
        <v>846773</v>
      </c>
    </row>
    <row r="67" spans="1:2" x14ac:dyDescent="0.3">
      <c r="A67" s="26">
        <v>687549</v>
      </c>
      <c r="B67" s="26">
        <v>846775</v>
      </c>
    </row>
    <row r="68" spans="1:2" x14ac:dyDescent="0.3">
      <c r="A68" s="26">
        <v>687550</v>
      </c>
      <c r="B68" s="26">
        <v>846777</v>
      </c>
    </row>
    <row r="69" spans="1:2" x14ac:dyDescent="0.3">
      <c r="A69" s="26">
        <v>687553</v>
      </c>
      <c r="B69" s="26">
        <v>846779</v>
      </c>
    </row>
    <row r="70" spans="1:2" x14ac:dyDescent="0.3">
      <c r="A70" s="26">
        <v>687555</v>
      </c>
      <c r="B70" s="26">
        <v>846782</v>
      </c>
    </row>
    <row r="71" spans="1:2" x14ac:dyDescent="0.3">
      <c r="A71" s="26">
        <v>686911</v>
      </c>
      <c r="B71" s="26">
        <v>846777</v>
      </c>
    </row>
    <row r="72" spans="1:2" x14ac:dyDescent="0.3">
      <c r="A72" s="26">
        <v>686910</v>
      </c>
      <c r="B72" s="26">
        <v>846777</v>
      </c>
    </row>
    <row r="73" spans="1:2" x14ac:dyDescent="0.3">
      <c r="A73" s="26">
        <v>686909</v>
      </c>
      <c r="B73" s="26">
        <v>846778</v>
      </c>
    </row>
    <row r="74" spans="1:2" x14ac:dyDescent="0.3">
      <c r="A74" s="26">
        <v>686908</v>
      </c>
      <c r="B74" s="26">
        <v>846778</v>
      </c>
    </row>
    <row r="75" spans="1:2" x14ac:dyDescent="0.3">
      <c r="A75" s="26">
        <v>686907</v>
      </c>
      <c r="B75" s="26">
        <v>846778</v>
      </c>
    </row>
    <row r="76" spans="1:2" x14ac:dyDescent="0.3">
      <c r="A76" s="26">
        <v>686906</v>
      </c>
      <c r="B76" s="26">
        <v>846779</v>
      </c>
    </row>
    <row r="77" spans="1:2" x14ac:dyDescent="0.3">
      <c r="A77" s="26">
        <v>686904</v>
      </c>
      <c r="B77" s="26">
        <v>846779</v>
      </c>
    </row>
    <row r="78" spans="1:2" x14ac:dyDescent="0.3">
      <c r="A78" s="26">
        <v>686901</v>
      </c>
      <c r="B78" s="26">
        <v>846779</v>
      </c>
    </row>
    <row r="79" spans="1:2" x14ac:dyDescent="0.3">
      <c r="A79" s="26">
        <v>686899</v>
      </c>
      <c r="B79" s="26">
        <v>846778</v>
      </c>
    </row>
    <row r="80" spans="1:2" x14ac:dyDescent="0.3">
      <c r="A80" s="26">
        <v>686898</v>
      </c>
      <c r="B80" s="26">
        <v>846778</v>
      </c>
    </row>
    <row r="81" spans="1:2" x14ac:dyDescent="0.3">
      <c r="A81" s="26">
        <v>686897</v>
      </c>
      <c r="B81" s="26">
        <v>846777</v>
      </c>
    </row>
    <row r="82" spans="1:2" x14ac:dyDescent="0.3">
      <c r="A82" s="26">
        <v>686896</v>
      </c>
      <c r="B82" s="26">
        <v>846777</v>
      </c>
    </row>
    <row r="83" spans="1:2" x14ac:dyDescent="0.3">
      <c r="A83" s="26">
        <v>686803</v>
      </c>
      <c r="B83" s="26">
        <v>846974</v>
      </c>
    </row>
    <row r="84" spans="1:2" x14ac:dyDescent="0.3">
      <c r="A84" s="26">
        <v>686804</v>
      </c>
      <c r="B84" s="26">
        <v>846974</v>
      </c>
    </row>
    <row r="85" spans="1:2" x14ac:dyDescent="0.3">
      <c r="A85" s="26">
        <v>686805</v>
      </c>
      <c r="B85" s="26">
        <v>846974</v>
      </c>
    </row>
    <row r="86" spans="1:2" x14ac:dyDescent="0.3">
      <c r="A86" s="26">
        <v>686806</v>
      </c>
      <c r="B86" s="26">
        <v>846973</v>
      </c>
    </row>
    <row r="87" spans="1:2" x14ac:dyDescent="0.3">
      <c r="A87" s="26">
        <v>686807</v>
      </c>
      <c r="B87" s="26">
        <v>846973</v>
      </c>
    </row>
    <row r="88" spans="1:2" x14ac:dyDescent="0.3">
      <c r="A88" s="26">
        <v>686808</v>
      </c>
      <c r="B88" s="26">
        <v>846973</v>
      </c>
    </row>
    <row r="89" spans="1:2" x14ac:dyDescent="0.3">
      <c r="A89" s="26">
        <v>686808</v>
      </c>
      <c r="B89" s="26">
        <v>846972</v>
      </c>
    </row>
    <row r="90" spans="1:2" x14ac:dyDescent="0.3">
      <c r="A90" s="26">
        <v>686809</v>
      </c>
      <c r="B90" s="26">
        <v>846972</v>
      </c>
    </row>
    <row r="91" spans="1:2" x14ac:dyDescent="0.3">
      <c r="A91" s="26">
        <v>686810</v>
      </c>
      <c r="B91" s="26">
        <v>846972</v>
      </c>
    </row>
    <row r="92" spans="1:2" x14ac:dyDescent="0.3">
      <c r="A92" s="26">
        <v>686811</v>
      </c>
      <c r="B92" s="26">
        <v>846972</v>
      </c>
    </row>
    <row r="93" spans="1:2" x14ac:dyDescent="0.3">
      <c r="A93" s="26">
        <v>686812</v>
      </c>
      <c r="B93" s="26">
        <v>846971</v>
      </c>
    </row>
    <row r="94" spans="1:2" x14ac:dyDescent="0.3">
      <c r="A94" s="26">
        <v>686813</v>
      </c>
      <c r="B94" s="26">
        <v>846971</v>
      </c>
    </row>
    <row r="95" spans="1:2" x14ac:dyDescent="0.3">
      <c r="A95" s="26">
        <v>686814</v>
      </c>
      <c r="B95" s="26">
        <v>846971</v>
      </c>
    </row>
    <row r="96" spans="1:2" x14ac:dyDescent="0.3">
      <c r="A96" s="26">
        <v>686814</v>
      </c>
      <c r="B96" s="26">
        <v>846971</v>
      </c>
    </row>
    <row r="97" spans="1:2" x14ac:dyDescent="0.3">
      <c r="A97" s="26">
        <v>686815</v>
      </c>
      <c r="B97" s="26">
        <v>846971</v>
      </c>
    </row>
    <row r="98" spans="1:2" x14ac:dyDescent="0.3">
      <c r="A98" s="26">
        <v>687901</v>
      </c>
      <c r="B98" s="26">
        <v>846364</v>
      </c>
    </row>
    <row r="99" spans="1:2" x14ac:dyDescent="0.3">
      <c r="A99" s="26">
        <v>687902</v>
      </c>
      <c r="B99" s="26">
        <v>846364</v>
      </c>
    </row>
    <row r="100" spans="1:2" x14ac:dyDescent="0.3">
      <c r="A100" s="26">
        <v>687903</v>
      </c>
      <c r="B100" s="26">
        <v>846364</v>
      </c>
    </row>
    <row r="101" spans="1:2" x14ac:dyDescent="0.3">
      <c r="A101" s="26">
        <v>687905</v>
      </c>
      <c r="B101" s="26">
        <v>846363</v>
      </c>
    </row>
    <row r="102" spans="1:2" x14ac:dyDescent="0.3">
      <c r="A102" s="26">
        <v>687906</v>
      </c>
      <c r="B102" s="26">
        <v>846363</v>
      </c>
    </row>
    <row r="103" spans="1:2" x14ac:dyDescent="0.3">
      <c r="A103" s="26">
        <v>687907</v>
      </c>
      <c r="B103" s="26">
        <v>846363</v>
      </c>
    </row>
    <row r="104" spans="1:2" x14ac:dyDescent="0.3">
      <c r="A104" s="26">
        <v>687908</v>
      </c>
      <c r="B104" s="26">
        <v>846362</v>
      </c>
    </row>
    <row r="105" spans="1:2" x14ac:dyDescent="0.3">
      <c r="A105" s="26">
        <v>687909</v>
      </c>
      <c r="B105" s="26">
        <v>846362</v>
      </c>
    </row>
    <row r="106" spans="1:2" x14ac:dyDescent="0.3">
      <c r="A106" s="26">
        <v>687910</v>
      </c>
      <c r="B106" s="26">
        <v>846361</v>
      </c>
    </row>
    <row r="107" spans="1:2" x14ac:dyDescent="0.3">
      <c r="A107" s="26">
        <v>687911</v>
      </c>
      <c r="B107" s="26">
        <v>846361</v>
      </c>
    </row>
    <row r="108" spans="1:2" x14ac:dyDescent="0.3">
      <c r="A108" s="26">
        <v>687912</v>
      </c>
      <c r="B108" s="26">
        <v>846360</v>
      </c>
    </row>
    <row r="109" spans="1:2" x14ac:dyDescent="0.3">
      <c r="A109" s="26">
        <v>687913</v>
      </c>
      <c r="B109" s="26">
        <v>846360</v>
      </c>
    </row>
    <row r="110" spans="1:2" x14ac:dyDescent="0.3">
      <c r="A110" s="26">
        <v>687915</v>
      </c>
      <c r="B110" s="26">
        <v>846359</v>
      </c>
    </row>
    <row r="111" spans="1:2" x14ac:dyDescent="0.3">
      <c r="A111" s="26">
        <v>687916</v>
      </c>
      <c r="B111" s="26">
        <v>846359</v>
      </c>
    </row>
    <row r="112" spans="1:2" x14ac:dyDescent="0.3">
      <c r="A112" s="26">
        <v>687917</v>
      </c>
      <c r="B112" s="26">
        <v>846358</v>
      </c>
    </row>
    <row r="113" spans="1:2" x14ac:dyDescent="0.3">
      <c r="A113" s="26">
        <v>687918</v>
      </c>
      <c r="B113" s="26">
        <v>846358</v>
      </c>
    </row>
    <row r="114" spans="1:2" x14ac:dyDescent="0.3">
      <c r="A114" s="26">
        <v>687316</v>
      </c>
      <c r="B114" s="26">
        <v>846238</v>
      </c>
    </row>
    <row r="115" spans="1:2" x14ac:dyDescent="0.3">
      <c r="A115" s="26">
        <v>687319</v>
      </c>
      <c r="B115" s="26">
        <v>846238</v>
      </c>
    </row>
    <row r="116" spans="1:2" x14ac:dyDescent="0.3">
      <c r="A116" s="26">
        <v>687320</v>
      </c>
      <c r="B116" s="26">
        <v>846238</v>
      </c>
    </row>
    <row r="117" spans="1:2" x14ac:dyDescent="0.3">
      <c r="A117" s="26">
        <v>687322</v>
      </c>
      <c r="B117" s="26">
        <v>846238</v>
      </c>
    </row>
    <row r="118" spans="1:2" x14ac:dyDescent="0.3">
      <c r="A118" s="26">
        <v>687323</v>
      </c>
      <c r="B118" s="26">
        <v>846238</v>
      </c>
    </row>
    <row r="119" spans="1:2" x14ac:dyDescent="0.3">
      <c r="A119" s="26">
        <v>687324</v>
      </c>
      <c r="B119" s="26">
        <v>846238</v>
      </c>
    </row>
    <row r="120" spans="1:2" x14ac:dyDescent="0.3">
      <c r="A120" s="26">
        <v>687325</v>
      </c>
      <c r="B120" s="26">
        <v>846238</v>
      </c>
    </row>
    <row r="121" spans="1:2" x14ac:dyDescent="0.3">
      <c r="A121" s="26">
        <v>687326</v>
      </c>
      <c r="B121" s="26">
        <v>846238</v>
      </c>
    </row>
    <row r="122" spans="1:2" x14ac:dyDescent="0.3">
      <c r="A122" s="26">
        <v>687327</v>
      </c>
      <c r="B122" s="26">
        <v>846238</v>
      </c>
    </row>
    <row r="123" spans="1:2" x14ac:dyDescent="0.3">
      <c r="A123" s="26">
        <v>687328</v>
      </c>
      <c r="B123" s="26">
        <v>846238</v>
      </c>
    </row>
    <row r="124" spans="1:2" x14ac:dyDescent="0.3">
      <c r="A124" s="26">
        <v>687329</v>
      </c>
      <c r="B124" s="26">
        <v>846238</v>
      </c>
    </row>
    <row r="125" spans="1:2" x14ac:dyDescent="0.3">
      <c r="A125" s="26">
        <v>687330</v>
      </c>
      <c r="B125" s="26">
        <v>846238</v>
      </c>
    </row>
    <row r="126" spans="1:2" x14ac:dyDescent="0.3">
      <c r="A126" s="26">
        <v>687331</v>
      </c>
      <c r="B126" s="26">
        <v>846239</v>
      </c>
    </row>
    <row r="127" spans="1:2" x14ac:dyDescent="0.3">
      <c r="A127" s="26">
        <v>687333</v>
      </c>
      <c r="B127" s="26">
        <v>846239</v>
      </c>
    </row>
    <row r="128" spans="1:2" x14ac:dyDescent="0.3">
      <c r="A128" s="26">
        <v>687336</v>
      </c>
      <c r="B128" s="26">
        <v>846239</v>
      </c>
    </row>
    <row r="129" spans="1:2" x14ac:dyDescent="0.3">
      <c r="A129" s="26">
        <v>687338</v>
      </c>
      <c r="B129" s="26">
        <v>846239</v>
      </c>
    </row>
    <row r="130" spans="1:2" x14ac:dyDescent="0.3">
      <c r="A130" s="26">
        <v>687340</v>
      </c>
      <c r="B130" s="26">
        <v>846239</v>
      </c>
    </row>
    <row r="131" spans="1:2" x14ac:dyDescent="0.3">
      <c r="A131" s="26">
        <v>687342</v>
      </c>
      <c r="B131" s="26">
        <v>846239</v>
      </c>
    </row>
    <row r="132" spans="1:2" x14ac:dyDescent="0.3">
      <c r="A132" s="26">
        <v>687343</v>
      </c>
      <c r="B132" s="26">
        <v>846239</v>
      </c>
    </row>
    <row r="133" spans="1:2" x14ac:dyDescent="0.3">
      <c r="A133" s="26">
        <v>687345</v>
      </c>
      <c r="B133" s="26">
        <v>846239</v>
      </c>
    </row>
    <row r="134" spans="1:2" x14ac:dyDescent="0.3">
      <c r="A134" s="26">
        <v>687348</v>
      </c>
      <c r="B134" s="26">
        <v>846239</v>
      </c>
    </row>
    <row r="135" spans="1:2" x14ac:dyDescent="0.3">
      <c r="A135" s="26">
        <v>687351</v>
      </c>
      <c r="B135" s="26">
        <v>846239</v>
      </c>
    </row>
    <row r="136" spans="1:2" x14ac:dyDescent="0.3">
      <c r="A136" s="26">
        <v>687352</v>
      </c>
      <c r="B136" s="26">
        <v>846239</v>
      </c>
    </row>
    <row r="137" spans="1:2" x14ac:dyDescent="0.3">
      <c r="A137" s="26">
        <v>687353</v>
      </c>
      <c r="B137" s="26">
        <v>846239</v>
      </c>
    </row>
    <row r="138" spans="1:2" x14ac:dyDescent="0.3">
      <c r="A138" s="26">
        <v>687355</v>
      </c>
      <c r="B138" s="26">
        <v>846239</v>
      </c>
    </row>
    <row r="139" spans="1:2" x14ac:dyDescent="0.3">
      <c r="A139" s="26">
        <v>687356</v>
      </c>
      <c r="B139" s="26">
        <v>846239</v>
      </c>
    </row>
    <row r="140" spans="1:2" x14ac:dyDescent="0.3">
      <c r="A140" s="26">
        <v>687357</v>
      </c>
      <c r="B140" s="26">
        <v>846237</v>
      </c>
    </row>
    <row r="141" spans="1:2" x14ac:dyDescent="0.3">
      <c r="A141" s="26">
        <v>687358</v>
      </c>
      <c r="B141" s="26">
        <v>846237</v>
      </c>
    </row>
    <row r="142" spans="1:2" x14ac:dyDescent="0.3">
      <c r="A142" s="26">
        <v>687359</v>
      </c>
      <c r="B142" s="26">
        <v>846237</v>
      </c>
    </row>
    <row r="143" spans="1:2" x14ac:dyDescent="0.3">
      <c r="A143" s="26">
        <v>687360</v>
      </c>
      <c r="B143" s="26">
        <v>846237</v>
      </c>
    </row>
    <row r="144" spans="1:2" x14ac:dyDescent="0.3">
      <c r="A144" s="26">
        <v>687361</v>
      </c>
      <c r="B144" s="26">
        <v>846237</v>
      </c>
    </row>
    <row r="145" spans="1:2" x14ac:dyDescent="0.3">
      <c r="A145" s="26">
        <v>687363</v>
      </c>
      <c r="B145" s="26">
        <v>846237</v>
      </c>
    </row>
    <row r="146" spans="1:2" x14ac:dyDescent="0.3">
      <c r="A146" s="26">
        <v>687366</v>
      </c>
      <c r="B146" s="26">
        <v>846237</v>
      </c>
    </row>
    <row r="147" spans="1:2" x14ac:dyDescent="0.3">
      <c r="A147" s="26">
        <v>687367</v>
      </c>
      <c r="B147" s="26">
        <v>846237</v>
      </c>
    </row>
    <row r="148" spans="1:2" x14ac:dyDescent="0.3">
      <c r="A148" s="26">
        <v>687369</v>
      </c>
      <c r="B148" s="26">
        <v>846237</v>
      </c>
    </row>
    <row r="149" spans="1:2" x14ac:dyDescent="0.3">
      <c r="A149" s="26">
        <v>687404</v>
      </c>
      <c r="B149" s="26">
        <v>846636</v>
      </c>
    </row>
    <row r="150" spans="1:2" x14ac:dyDescent="0.3">
      <c r="A150" s="26">
        <v>687405</v>
      </c>
      <c r="B150" s="26">
        <v>846636</v>
      </c>
    </row>
    <row r="151" spans="1:2" x14ac:dyDescent="0.3">
      <c r="A151" s="26">
        <v>687407</v>
      </c>
      <c r="B151" s="26">
        <v>846636</v>
      </c>
    </row>
    <row r="152" spans="1:2" x14ac:dyDescent="0.3">
      <c r="A152" s="26">
        <v>687409</v>
      </c>
      <c r="B152" s="26">
        <v>846636</v>
      </c>
    </row>
    <row r="153" spans="1:2" x14ac:dyDescent="0.3">
      <c r="A153" s="26">
        <v>687411</v>
      </c>
      <c r="B153" s="26">
        <v>846636</v>
      </c>
    </row>
    <row r="154" spans="1:2" x14ac:dyDescent="0.3">
      <c r="A154" s="26">
        <v>687412</v>
      </c>
      <c r="B154" s="26">
        <v>846636</v>
      </c>
    </row>
    <row r="155" spans="1:2" x14ac:dyDescent="0.3">
      <c r="A155" s="26">
        <v>687413</v>
      </c>
      <c r="B155" s="26">
        <v>846636</v>
      </c>
    </row>
    <row r="156" spans="1:2" x14ac:dyDescent="0.3">
      <c r="A156" s="26">
        <v>687415</v>
      </c>
      <c r="B156" s="26">
        <v>846636</v>
      </c>
    </row>
    <row r="157" spans="1:2" x14ac:dyDescent="0.3">
      <c r="A157" s="26">
        <v>687416</v>
      </c>
      <c r="B157" s="26">
        <v>846636</v>
      </c>
    </row>
    <row r="158" spans="1:2" x14ac:dyDescent="0.3">
      <c r="A158" s="26">
        <v>687417</v>
      </c>
      <c r="B158" s="26">
        <v>846636</v>
      </c>
    </row>
    <row r="159" spans="1:2" x14ac:dyDescent="0.3">
      <c r="A159" s="26">
        <v>687419</v>
      </c>
      <c r="B159" s="26">
        <v>846636</v>
      </c>
    </row>
    <row r="160" spans="1:2" x14ac:dyDescent="0.3">
      <c r="A160" s="26">
        <v>687420</v>
      </c>
      <c r="B160" s="26">
        <v>846636</v>
      </c>
    </row>
    <row r="161" spans="1:2" x14ac:dyDescent="0.3">
      <c r="A161" s="26">
        <v>687422</v>
      </c>
      <c r="B161" s="26">
        <v>846636</v>
      </c>
    </row>
    <row r="162" spans="1:2" x14ac:dyDescent="0.3">
      <c r="A162" s="26">
        <v>687423</v>
      </c>
      <c r="B162" s="26">
        <v>846636</v>
      </c>
    </row>
    <row r="163" spans="1:2" x14ac:dyDescent="0.3">
      <c r="A163" s="26">
        <v>687425</v>
      </c>
      <c r="B163" s="26">
        <v>846636</v>
      </c>
    </row>
    <row r="164" spans="1:2" x14ac:dyDescent="0.3">
      <c r="A164" s="26">
        <v>687427</v>
      </c>
      <c r="B164" s="26">
        <v>846636</v>
      </c>
    </row>
    <row r="165" spans="1:2" x14ac:dyDescent="0.3">
      <c r="A165" s="26">
        <v>687428</v>
      </c>
      <c r="B165" s="26">
        <v>846636</v>
      </c>
    </row>
    <row r="166" spans="1:2" x14ac:dyDescent="0.3">
      <c r="A166" s="26">
        <v>687185</v>
      </c>
      <c r="B166" s="26">
        <v>847230</v>
      </c>
    </row>
    <row r="167" spans="1:2" x14ac:dyDescent="0.3">
      <c r="A167" s="26">
        <v>687186</v>
      </c>
      <c r="B167" s="26">
        <v>847230</v>
      </c>
    </row>
    <row r="168" spans="1:2" x14ac:dyDescent="0.3">
      <c r="A168" s="26">
        <v>687187</v>
      </c>
      <c r="B168" s="26">
        <v>847230</v>
      </c>
    </row>
    <row r="169" spans="1:2" x14ac:dyDescent="0.3">
      <c r="A169" s="26">
        <v>687188</v>
      </c>
      <c r="B169" s="26">
        <v>847230</v>
      </c>
    </row>
    <row r="170" spans="1:2" x14ac:dyDescent="0.3">
      <c r="A170" s="26">
        <v>687189</v>
      </c>
      <c r="B170" s="26">
        <v>847230</v>
      </c>
    </row>
    <row r="171" spans="1:2" x14ac:dyDescent="0.3">
      <c r="A171" s="26">
        <v>687190</v>
      </c>
      <c r="B171" s="26">
        <v>847230</v>
      </c>
    </row>
    <row r="172" spans="1:2" x14ac:dyDescent="0.3">
      <c r="A172" s="26">
        <v>687191</v>
      </c>
      <c r="B172" s="26">
        <v>847230</v>
      </c>
    </row>
    <row r="173" spans="1:2" x14ac:dyDescent="0.3">
      <c r="A173" s="26">
        <v>687192</v>
      </c>
      <c r="B173" s="26">
        <v>847230</v>
      </c>
    </row>
    <row r="174" spans="1:2" x14ac:dyDescent="0.3">
      <c r="A174" s="26">
        <v>687193</v>
      </c>
      <c r="B174" s="26">
        <v>847230</v>
      </c>
    </row>
    <row r="175" spans="1:2" x14ac:dyDescent="0.3">
      <c r="A175" s="26">
        <v>687194</v>
      </c>
      <c r="B175" s="26">
        <v>847230</v>
      </c>
    </row>
    <row r="176" spans="1:2" x14ac:dyDescent="0.3">
      <c r="A176" s="26">
        <v>687195</v>
      </c>
      <c r="B176" s="26">
        <v>847230</v>
      </c>
    </row>
    <row r="177" spans="1:2" x14ac:dyDescent="0.3">
      <c r="A177" s="26">
        <v>687196</v>
      </c>
      <c r="B177" s="26">
        <v>847230</v>
      </c>
    </row>
    <row r="178" spans="1:2" x14ac:dyDescent="0.3">
      <c r="A178" s="26">
        <v>687197</v>
      </c>
      <c r="B178" s="26">
        <v>847230</v>
      </c>
    </row>
    <row r="179" spans="1:2" x14ac:dyDescent="0.3">
      <c r="A179" s="26">
        <v>687199</v>
      </c>
      <c r="B179" s="26">
        <v>847230</v>
      </c>
    </row>
    <row r="180" spans="1:2" x14ac:dyDescent="0.3">
      <c r="A180" s="26">
        <v>687120</v>
      </c>
      <c r="B180" s="26">
        <v>847230</v>
      </c>
    </row>
    <row r="181" spans="1:2" x14ac:dyDescent="0.3">
      <c r="A181" s="26">
        <v>687122</v>
      </c>
      <c r="B181" s="26">
        <v>847230</v>
      </c>
    </row>
    <row r="182" spans="1:2" x14ac:dyDescent="0.3">
      <c r="A182" s="26">
        <v>687124</v>
      </c>
      <c r="B182" s="26">
        <v>847230</v>
      </c>
    </row>
    <row r="183" spans="1:2" x14ac:dyDescent="0.3">
      <c r="A183" s="26">
        <v>687126</v>
      </c>
      <c r="B183" s="26">
        <v>847230</v>
      </c>
    </row>
    <row r="184" spans="1:2" x14ac:dyDescent="0.3">
      <c r="A184" s="26">
        <v>687208</v>
      </c>
      <c r="B184" s="26">
        <v>847230</v>
      </c>
    </row>
    <row r="185" spans="1:2" x14ac:dyDescent="0.3">
      <c r="A185" s="26">
        <v>687210</v>
      </c>
      <c r="B185" s="26">
        <v>847230</v>
      </c>
    </row>
    <row r="186" spans="1:2" x14ac:dyDescent="0.3">
      <c r="A186" s="26">
        <v>687211</v>
      </c>
      <c r="B186" s="26">
        <v>847230</v>
      </c>
    </row>
    <row r="187" spans="1:2" x14ac:dyDescent="0.3">
      <c r="A187" s="26">
        <v>687213</v>
      </c>
      <c r="B187" s="26">
        <v>847230</v>
      </c>
    </row>
    <row r="188" spans="1:2" x14ac:dyDescent="0.3">
      <c r="A188" s="26">
        <v>687215</v>
      </c>
      <c r="B188" s="26">
        <v>847230</v>
      </c>
    </row>
    <row r="189" spans="1:2" x14ac:dyDescent="0.3">
      <c r="A189" s="26">
        <v>687217</v>
      </c>
      <c r="B189" s="26">
        <v>847230</v>
      </c>
    </row>
    <row r="190" spans="1:2" x14ac:dyDescent="0.3">
      <c r="A190" s="26">
        <v>687218</v>
      </c>
      <c r="B190" s="26">
        <v>847230</v>
      </c>
    </row>
    <row r="191" spans="1:2" x14ac:dyDescent="0.3">
      <c r="A191" s="26">
        <v>687220</v>
      </c>
      <c r="B191" s="26">
        <v>847230</v>
      </c>
    </row>
    <row r="192" spans="1:2" x14ac:dyDescent="0.3">
      <c r="A192" s="26">
        <v>687222</v>
      </c>
      <c r="B192" s="26">
        <v>847230</v>
      </c>
    </row>
    <row r="193" spans="1:2" x14ac:dyDescent="0.3">
      <c r="A193" s="26">
        <v>687223</v>
      </c>
      <c r="B193" s="26">
        <v>847230</v>
      </c>
    </row>
    <row r="194" spans="1:2" x14ac:dyDescent="0.3">
      <c r="A194" s="26">
        <v>687224</v>
      </c>
      <c r="B194" s="26">
        <v>847230</v>
      </c>
    </row>
    <row r="195" spans="1:2" x14ac:dyDescent="0.3">
      <c r="A195" s="26">
        <v>687225</v>
      </c>
      <c r="B195" s="26">
        <v>847230</v>
      </c>
    </row>
    <row r="196" spans="1:2" x14ac:dyDescent="0.3">
      <c r="A196" s="26">
        <v>687227</v>
      </c>
      <c r="B196" s="26">
        <v>847230</v>
      </c>
    </row>
    <row r="197" spans="1:2" x14ac:dyDescent="0.3">
      <c r="A197" s="26">
        <v>687228</v>
      </c>
      <c r="B197" s="26">
        <v>847230</v>
      </c>
    </row>
    <row r="198" spans="1:2" x14ac:dyDescent="0.3">
      <c r="A198" s="26">
        <v>687229</v>
      </c>
      <c r="B198" s="26">
        <v>847230</v>
      </c>
    </row>
    <row r="199" spans="1:2" x14ac:dyDescent="0.3">
      <c r="A199" s="26">
        <v>687230</v>
      </c>
      <c r="B199" s="26">
        <v>847230</v>
      </c>
    </row>
    <row r="200" spans="1:2" x14ac:dyDescent="0.3">
      <c r="A200" s="26">
        <v>687232</v>
      </c>
      <c r="B200" s="26">
        <v>847230</v>
      </c>
    </row>
    <row r="201" spans="1:2" x14ac:dyDescent="0.3">
      <c r="A201" s="26">
        <v>687234</v>
      </c>
      <c r="B201" s="26">
        <v>847230</v>
      </c>
    </row>
    <row r="202" spans="1:2" x14ac:dyDescent="0.3">
      <c r="A202" s="26">
        <v>687235</v>
      </c>
      <c r="B202" s="26">
        <v>847230</v>
      </c>
    </row>
    <row r="203" spans="1:2" x14ac:dyDescent="0.3">
      <c r="A203" s="26">
        <v>686944</v>
      </c>
      <c r="B203" s="26">
        <v>846949</v>
      </c>
    </row>
    <row r="204" spans="1:2" x14ac:dyDescent="0.3">
      <c r="A204" s="26">
        <v>686937</v>
      </c>
      <c r="B204" s="26">
        <v>846945</v>
      </c>
    </row>
    <row r="205" spans="1:2" x14ac:dyDescent="0.3">
      <c r="A205" s="26">
        <v>686937</v>
      </c>
      <c r="B205" s="26">
        <v>846945</v>
      </c>
    </row>
    <row r="206" spans="1:2" x14ac:dyDescent="0.3">
      <c r="A206" s="26">
        <v>686883</v>
      </c>
      <c r="B206" s="26">
        <v>846460</v>
      </c>
    </row>
    <row r="207" spans="1:2" x14ac:dyDescent="0.3">
      <c r="A207" s="26">
        <v>686855</v>
      </c>
      <c r="B207" s="26">
        <v>846452</v>
      </c>
    </row>
    <row r="208" spans="1:2" x14ac:dyDescent="0.3">
      <c r="A208" s="26">
        <v>686855</v>
      </c>
      <c r="B208" s="26">
        <v>846450</v>
      </c>
    </row>
    <row r="209" spans="1:2" x14ac:dyDescent="0.3">
      <c r="A209" s="26">
        <v>687564</v>
      </c>
      <c r="B209" s="26">
        <v>846573</v>
      </c>
    </row>
    <row r="210" spans="1:2" x14ac:dyDescent="0.3">
      <c r="A210" s="26">
        <v>687158</v>
      </c>
      <c r="B210" s="26">
        <v>846630</v>
      </c>
    </row>
    <row r="211" spans="1:2" x14ac:dyDescent="0.3">
      <c r="A211" s="26">
        <v>686533</v>
      </c>
      <c r="B211" s="26">
        <v>846623</v>
      </c>
    </row>
    <row r="212" spans="1:2" x14ac:dyDescent="0.3">
      <c r="A212" s="26">
        <v>687469</v>
      </c>
      <c r="B212" s="26">
        <v>846814</v>
      </c>
    </row>
    <row r="213" spans="1:2" x14ac:dyDescent="0.3">
      <c r="A213" s="26">
        <v>686086</v>
      </c>
      <c r="B213" s="26">
        <v>846958</v>
      </c>
    </row>
    <row r="214" spans="1:2" x14ac:dyDescent="0.3">
      <c r="A214" s="21">
        <v>687573</v>
      </c>
      <c r="B214" s="21">
        <v>846449</v>
      </c>
    </row>
  </sheetData>
  <hyperlinks>
    <hyperlink ref="A1" location="Menu!A1" display="ToC" xr:uid="{198E9938-64B9-4029-9BE2-94AFF10CE81D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AA276-0213-419C-9B39-16224F0EC037}">
  <sheetPr>
    <tabColor theme="4"/>
  </sheetPr>
  <dimension ref="A1:BQ213"/>
  <sheetViews>
    <sheetView showGridLines="0" zoomScaleNormal="100" workbookViewId="0">
      <selection activeCell="K25" sqref="K25"/>
    </sheetView>
  </sheetViews>
  <sheetFormatPr defaultColWidth="9.109375" defaultRowHeight="15.6" x14ac:dyDescent="0.3"/>
  <cols>
    <col min="1" max="1" width="7.33203125" style="7" customWidth="1"/>
    <col min="2" max="2" width="11.5546875" style="7" customWidth="1"/>
    <col min="3" max="4" width="12.33203125" style="7" customWidth="1"/>
    <col min="5" max="5" width="10.44140625" style="7" customWidth="1"/>
    <col min="6" max="6" width="15.88671875" style="7" customWidth="1"/>
    <col min="7" max="7" width="11.44140625" style="7" customWidth="1"/>
    <col min="8" max="8" width="15.5546875" style="7" customWidth="1"/>
    <col min="9" max="9" width="23.5546875" style="7" customWidth="1"/>
    <col min="10" max="10" width="23.88671875" style="7" customWidth="1"/>
    <col min="11" max="16384" width="9.109375" style="7"/>
  </cols>
  <sheetData>
    <row r="1" spans="1:69" x14ac:dyDescent="0.3">
      <c r="A1" s="19" t="s">
        <v>461</v>
      </c>
      <c r="F1" s="8"/>
      <c r="H1" s="6"/>
    </row>
    <row r="2" spans="1:69" x14ac:dyDescent="0.3">
      <c r="F2" s="8"/>
      <c r="H2" s="6"/>
      <c r="I2" s="6"/>
    </row>
    <row r="3" spans="1:69" x14ac:dyDescent="0.3">
      <c r="A3" s="20" t="s">
        <v>284</v>
      </c>
      <c r="B3" s="21" t="s">
        <v>0</v>
      </c>
      <c r="C3" s="21" t="s">
        <v>1</v>
      </c>
      <c r="D3" s="21" t="s">
        <v>282</v>
      </c>
      <c r="E3" s="22" t="s">
        <v>462</v>
      </c>
      <c r="F3" s="23" t="s">
        <v>463</v>
      </c>
      <c r="G3" s="24" t="s">
        <v>464</v>
      </c>
      <c r="H3" s="24" t="s">
        <v>465</v>
      </c>
      <c r="I3" s="24" t="s">
        <v>466</v>
      </c>
      <c r="J3" s="24" t="s">
        <v>467</v>
      </c>
      <c r="K3" s="24" t="s">
        <v>468</v>
      </c>
      <c r="L3" s="24" t="s">
        <v>469</v>
      </c>
      <c r="M3" s="24" t="s">
        <v>470</v>
      </c>
      <c r="N3" s="24" t="s">
        <v>471</v>
      </c>
      <c r="O3" s="24" t="s">
        <v>472</v>
      </c>
      <c r="P3" s="24" t="s">
        <v>473</v>
      </c>
      <c r="Q3" s="24" t="s">
        <v>474</v>
      </c>
      <c r="R3" s="24" t="s">
        <v>475</v>
      </c>
      <c r="S3" s="24" t="s">
        <v>476</v>
      </c>
      <c r="T3" s="24" t="s">
        <v>477</v>
      </c>
      <c r="U3" s="24" t="s">
        <v>478</v>
      </c>
      <c r="V3" s="24" t="s">
        <v>479</v>
      </c>
      <c r="W3" s="24" t="s">
        <v>480</v>
      </c>
      <c r="X3" s="24" t="s">
        <v>481</v>
      </c>
      <c r="Y3" s="24" t="s">
        <v>482</v>
      </c>
      <c r="Z3" s="24" t="s">
        <v>483</v>
      </c>
      <c r="AA3" s="24" t="s">
        <v>484</v>
      </c>
      <c r="AB3" s="24" t="s">
        <v>485</v>
      </c>
      <c r="AC3" s="24" t="s">
        <v>486</v>
      </c>
      <c r="AD3" s="24" t="s">
        <v>487</v>
      </c>
      <c r="AE3" s="24" t="s">
        <v>488</v>
      </c>
      <c r="AF3" s="24" t="s">
        <v>489</v>
      </c>
      <c r="AG3" s="24" t="s">
        <v>490</v>
      </c>
      <c r="AH3" s="24" t="s">
        <v>491</v>
      </c>
      <c r="AI3" s="24" t="s">
        <v>492</v>
      </c>
      <c r="AJ3" s="24" t="s">
        <v>493</v>
      </c>
      <c r="AK3" s="24" t="s">
        <v>494</v>
      </c>
      <c r="AL3" s="24" t="s">
        <v>495</v>
      </c>
      <c r="AM3" s="24" t="s">
        <v>496</v>
      </c>
      <c r="AN3" s="24" t="s">
        <v>497</v>
      </c>
      <c r="AO3" s="24" t="s">
        <v>498</v>
      </c>
      <c r="AP3" s="24" t="s">
        <v>499</v>
      </c>
      <c r="AQ3" s="24" t="s">
        <v>500</v>
      </c>
      <c r="AR3" s="24" t="s">
        <v>501</v>
      </c>
      <c r="AS3" s="24" t="s">
        <v>502</v>
      </c>
      <c r="AT3" s="24" t="s">
        <v>503</v>
      </c>
      <c r="AU3" s="24" t="s">
        <v>504</v>
      </c>
      <c r="AV3" s="24" t="s">
        <v>505</v>
      </c>
      <c r="AW3" s="24" t="s">
        <v>506</v>
      </c>
      <c r="AX3" s="24" t="s">
        <v>507</v>
      </c>
      <c r="AY3" s="24" t="s">
        <v>508</v>
      </c>
      <c r="AZ3" s="24" t="s">
        <v>509</v>
      </c>
      <c r="BA3" s="24" t="s">
        <v>510</v>
      </c>
      <c r="BB3" s="24" t="s">
        <v>511</v>
      </c>
      <c r="BC3" s="24" t="s">
        <v>512</v>
      </c>
      <c r="BD3" s="24" t="s">
        <v>513</v>
      </c>
      <c r="BE3" s="24" t="s">
        <v>514</v>
      </c>
      <c r="BF3" s="24" t="s">
        <v>515</v>
      </c>
      <c r="BG3" s="24" t="s">
        <v>516</v>
      </c>
      <c r="BH3" s="24" t="s">
        <v>517</v>
      </c>
      <c r="BI3" s="24" t="s">
        <v>518</v>
      </c>
      <c r="BJ3" s="24" t="s">
        <v>519</v>
      </c>
      <c r="BK3" s="24" t="s">
        <v>520</v>
      </c>
      <c r="BL3" s="24" t="s">
        <v>521</v>
      </c>
      <c r="BM3" s="24" t="s">
        <v>522</v>
      </c>
      <c r="BN3" s="24" t="s">
        <v>523</v>
      </c>
      <c r="BO3" s="24" t="s">
        <v>524</v>
      </c>
      <c r="BP3" s="24" t="s">
        <v>525</v>
      </c>
      <c r="BQ3" s="24" t="s">
        <v>526</v>
      </c>
    </row>
    <row r="4" spans="1:69" x14ac:dyDescent="0.3">
      <c r="A4" s="25">
        <v>1</v>
      </c>
      <c r="B4" s="26">
        <v>687403</v>
      </c>
      <c r="C4" s="26">
        <v>846362</v>
      </c>
      <c r="D4" s="26">
        <v>370</v>
      </c>
      <c r="E4" s="26">
        <v>1</v>
      </c>
      <c r="F4" s="27" t="s">
        <v>2</v>
      </c>
      <c r="G4" s="28">
        <v>5.8999999999999997E-2</v>
      </c>
      <c r="H4" s="28" t="s">
        <v>273</v>
      </c>
      <c r="I4" s="28">
        <v>2.4E-2</v>
      </c>
      <c r="J4" s="28">
        <v>5.3</v>
      </c>
      <c r="K4" s="28">
        <v>0.4</v>
      </c>
      <c r="L4" s="28">
        <v>3</v>
      </c>
      <c r="M4" s="28">
        <v>1.2999999999999999E-2</v>
      </c>
      <c r="N4" s="28">
        <v>0.04</v>
      </c>
      <c r="O4" s="28">
        <v>4.7300000000000004</v>
      </c>
      <c r="P4" s="28">
        <v>0.1</v>
      </c>
      <c r="Q4" s="28">
        <v>7.0000000000000007E-2</v>
      </c>
      <c r="R4" s="28">
        <v>0.02</v>
      </c>
      <c r="S4" s="28">
        <v>14</v>
      </c>
      <c r="T4" s="28">
        <v>118</v>
      </c>
      <c r="U4" s="28">
        <v>160</v>
      </c>
      <c r="V4" s="28">
        <v>213</v>
      </c>
      <c r="W4" s="28">
        <v>7.56</v>
      </c>
      <c r="X4" s="28">
        <v>5.0999999999999996</v>
      </c>
      <c r="Y4" s="28">
        <v>23.4</v>
      </c>
      <c r="Z4" s="28">
        <v>34.700000000000003</v>
      </c>
      <c r="AA4" s="28">
        <v>24.9</v>
      </c>
      <c r="AB4" s="28">
        <v>13.8</v>
      </c>
      <c r="AC4" s="28" t="s">
        <v>274</v>
      </c>
      <c r="AD4" s="28">
        <v>13.4</v>
      </c>
      <c r="AE4" s="28">
        <v>8.9</v>
      </c>
      <c r="AF4" s="28">
        <v>13.4</v>
      </c>
      <c r="AG4" s="28">
        <v>11.7</v>
      </c>
      <c r="AH4" s="28">
        <v>5.2</v>
      </c>
      <c r="AI4" s="28">
        <v>0.1</v>
      </c>
      <c r="AJ4" s="28">
        <v>1.76</v>
      </c>
      <c r="AK4" s="28">
        <v>1.7999999999999999E-2</v>
      </c>
      <c r="AL4" s="28">
        <v>0.08</v>
      </c>
      <c r="AM4" s="28">
        <v>0.87</v>
      </c>
      <c r="AN4" s="28">
        <v>0.23</v>
      </c>
      <c r="AO4" s="28">
        <v>7.0000000000000007E-2</v>
      </c>
      <c r="AP4" s="28">
        <v>0.69</v>
      </c>
      <c r="AQ4" s="28">
        <v>63.9</v>
      </c>
      <c r="AR4" s="28">
        <v>48.4</v>
      </c>
      <c r="AS4" s="28">
        <v>94.9</v>
      </c>
      <c r="AT4" s="28">
        <v>0.03</v>
      </c>
      <c r="AU4" s="28">
        <v>9.1999999999999993</v>
      </c>
      <c r="AV4" s="28">
        <v>28.1</v>
      </c>
      <c r="AW4" s="28">
        <v>4.8</v>
      </c>
      <c r="AX4" s="28">
        <v>0.3</v>
      </c>
      <c r="AY4" s="28">
        <v>0.8</v>
      </c>
      <c r="AZ4" s="28">
        <v>3.8</v>
      </c>
      <c r="BA4" s="28">
        <v>0.6</v>
      </c>
      <c r="BB4" s="28">
        <v>2.9</v>
      </c>
      <c r="BC4" s="28">
        <v>0.5</v>
      </c>
      <c r="BD4" s="28">
        <v>1.5</v>
      </c>
      <c r="BE4" s="28">
        <v>0.2</v>
      </c>
      <c r="BF4" s="28">
        <v>1.4</v>
      </c>
      <c r="BG4" s="28">
        <v>0.2</v>
      </c>
      <c r="BH4" s="28">
        <v>0.1</v>
      </c>
      <c r="BI4" s="28" t="s">
        <v>275</v>
      </c>
      <c r="BJ4" s="28" t="s">
        <v>274</v>
      </c>
      <c r="BK4" s="28" t="s">
        <v>276</v>
      </c>
      <c r="BL4" s="28">
        <v>3.3</v>
      </c>
      <c r="BM4" s="28">
        <v>0.11</v>
      </c>
      <c r="BN4" s="28">
        <v>15.8</v>
      </c>
      <c r="BO4" s="28">
        <v>11.7</v>
      </c>
      <c r="BP4" s="28">
        <v>1.6</v>
      </c>
      <c r="BQ4" s="28">
        <v>60</v>
      </c>
    </row>
    <row r="5" spans="1:69" x14ac:dyDescent="0.3">
      <c r="A5" s="25">
        <f>A4+1</f>
        <v>2</v>
      </c>
      <c r="B5" s="26">
        <v>687404</v>
      </c>
      <c r="C5" s="26">
        <v>846462</v>
      </c>
      <c r="D5" s="26">
        <v>370</v>
      </c>
      <c r="E5" s="26">
        <v>1</v>
      </c>
      <c r="F5" s="27" t="s">
        <v>3</v>
      </c>
      <c r="G5" s="28">
        <v>7.0999999999999994E-2</v>
      </c>
      <c r="H5" s="28" t="s">
        <v>273</v>
      </c>
      <c r="I5" s="28">
        <v>2.1000000000000001E-2</v>
      </c>
      <c r="J5" s="28">
        <v>4.9000000000000004</v>
      </c>
      <c r="K5" s="28">
        <v>0.4</v>
      </c>
      <c r="L5" s="28">
        <v>2</v>
      </c>
      <c r="M5" s="28">
        <v>1.4999999999999999E-2</v>
      </c>
      <c r="N5" s="28">
        <v>0.04</v>
      </c>
      <c r="O5" s="28">
        <v>5.63</v>
      </c>
      <c r="P5" s="28">
        <v>0.13</v>
      </c>
      <c r="Q5" s="28">
        <v>7.0000000000000007E-2</v>
      </c>
      <c r="R5" s="28">
        <v>0.03</v>
      </c>
      <c r="S5" s="28">
        <v>14.9</v>
      </c>
      <c r="T5" s="28">
        <v>128</v>
      </c>
      <c r="U5" s="28">
        <v>119</v>
      </c>
      <c r="V5" s="28">
        <v>263</v>
      </c>
      <c r="W5" s="28">
        <v>8.2899999999999991</v>
      </c>
      <c r="X5" s="28">
        <v>5.3</v>
      </c>
      <c r="Y5" s="28">
        <v>23.6</v>
      </c>
      <c r="Z5" s="28">
        <v>32.1</v>
      </c>
      <c r="AA5" s="28">
        <v>23.6</v>
      </c>
      <c r="AB5" s="28">
        <v>15.4</v>
      </c>
      <c r="AC5" s="28" t="s">
        <v>274</v>
      </c>
      <c r="AD5" s="28">
        <v>11.5</v>
      </c>
      <c r="AE5" s="28">
        <v>8.8000000000000007</v>
      </c>
      <c r="AF5" s="28">
        <v>13.8</v>
      </c>
      <c r="AG5" s="28">
        <v>16.5</v>
      </c>
      <c r="AH5" s="28">
        <v>4.3</v>
      </c>
      <c r="AI5" s="28">
        <v>0.1</v>
      </c>
      <c r="AJ5" s="28">
        <v>1.69</v>
      </c>
      <c r="AK5" s="28">
        <v>0.02</v>
      </c>
      <c r="AL5" s="28">
        <v>0.08</v>
      </c>
      <c r="AM5" s="28">
        <v>0.92</v>
      </c>
      <c r="AN5" s="28">
        <v>0.16</v>
      </c>
      <c r="AO5" s="28">
        <v>0.03</v>
      </c>
      <c r="AP5" s="28">
        <v>0.68</v>
      </c>
      <c r="AQ5" s="28">
        <v>80.900000000000006</v>
      </c>
      <c r="AR5" s="28">
        <v>53.7</v>
      </c>
      <c r="AS5" s="28">
        <v>98</v>
      </c>
      <c r="AT5" s="28">
        <v>0.02</v>
      </c>
      <c r="AU5" s="28">
        <v>11.9</v>
      </c>
      <c r="AV5" s="28">
        <v>40.4</v>
      </c>
      <c r="AW5" s="28">
        <v>7.2</v>
      </c>
      <c r="AX5" s="28" t="s">
        <v>274</v>
      </c>
      <c r="AY5" s="28">
        <v>1.2</v>
      </c>
      <c r="AZ5" s="28">
        <v>5.7</v>
      </c>
      <c r="BA5" s="28">
        <v>0.7</v>
      </c>
      <c r="BB5" s="28">
        <v>4</v>
      </c>
      <c r="BC5" s="28">
        <v>0.7</v>
      </c>
      <c r="BD5" s="28">
        <v>1.9</v>
      </c>
      <c r="BE5" s="28">
        <v>0.3</v>
      </c>
      <c r="BF5" s="28">
        <v>1.8</v>
      </c>
      <c r="BG5" s="28">
        <v>0.3</v>
      </c>
      <c r="BH5" s="28">
        <v>0.1</v>
      </c>
      <c r="BI5" s="28" t="s">
        <v>275</v>
      </c>
      <c r="BJ5" s="28">
        <v>0.5</v>
      </c>
      <c r="BK5" s="28" t="s">
        <v>276</v>
      </c>
      <c r="BL5" s="28">
        <v>3</v>
      </c>
      <c r="BM5" s="28">
        <v>0.11</v>
      </c>
      <c r="BN5" s="28">
        <v>17.7</v>
      </c>
      <c r="BO5" s="28">
        <v>11.7</v>
      </c>
      <c r="BP5" s="28">
        <v>1.8</v>
      </c>
      <c r="BQ5" s="28">
        <v>40</v>
      </c>
    </row>
    <row r="6" spans="1:69" x14ac:dyDescent="0.3">
      <c r="A6" s="25">
        <f t="shared" ref="A6:A69" si="0">A5+1</f>
        <v>3</v>
      </c>
      <c r="B6" s="26">
        <v>687406</v>
      </c>
      <c r="C6" s="26">
        <v>846462</v>
      </c>
      <c r="D6" s="26">
        <v>370</v>
      </c>
      <c r="E6" s="26">
        <v>1</v>
      </c>
      <c r="F6" s="27" t="s">
        <v>23</v>
      </c>
      <c r="G6" s="28">
        <v>7.6999999999999999E-2</v>
      </c>
      <c r="H6" s="28" t="s">
        <v>273</v>
      </c>
      <c r="I6" s="28">
        <v>1.9E-2</v>
      </c>
      <c r="J6" s="28">
        <v>4.8</v>
      </c>
      <c r="K6" s="28">
        <v>0.4</v>
      </c>
      <c r="L6" s="28">
        <v>2</v>
      </c>
      <c r="M6" s="28">
        <v>1.4999999999999999E-2</v>
      </c>
      <c r="N6" s="28">
        <v>0.04</v>
      </c>
      <c r="O6" s="28">
        <v>5.77</v>
      </c>
      <c r="P6" s="28">
        <v>0.13</v>
      </c>
      <c r="Q6" s="28">
        <v>7.0000000000000007E-2</v>
      </c>
      <c r="R6" s="28">
        <v>0.02</v>
      </c>
      <c r="S6" s="28">
        <v>14.3</v>
      </c>
      <c r="T6" s="28">
        <v>125</v>
      </c>
      <c r="U6" s="28">
        <v>115</v>
      </c>
      <c r="V6" s="28">
        <v>263</v>
      </c>
      <c r="W6" s="28">
        <v>8.35</v>
      </c>
      <c r="X6" s="28">
        <v>5.3</v>
      </c>
      <c r="Y6" s="28">
        <v>24.2</v>
      </c>
      <c r="Z6" s="28">
        <v>29.6</v>
      </c>
      <c r="AA6" s="28">
        <v>20.8</v>
      </c>
      <c r="AB6" s="28">
        <v>15.2</v>
      </c>
      <c r="AC6" s="28" t="s">
        <v>274</v>
      </c>
      <c r="AD6" s="28">
        <v>11.9</v>
      </c>
      <c r="AE6" s="28">
        <v>8.8000000000000007</v>
      </c>
      <c r="AF6" s="28">
        <v>14.7</v>
      </c>
      <c r="AG6" s="28">
        <v>16.7</v>
      </c>
      <c r="AH6" s="28">
        <v>4.5</v>
      </c>
      <c r="AI6" s="28">
        <v>0.1</v>
      </c>
      <c r="AJ6" s="28">
        <v>1.74</v>
      </c>
      <c r="AK6" s="28">
        <v>1.2999999999999999E-2</v>
      </c>
      <c r="AL6" s="28">
        <v>0.09</v>
      </c>
      <c r="AM6" s="28">
        <v>0.92</v>
      </c>
      <c r="AN6" s="28">
        <v>0.19</v>
      </c>
      <c r="AO6" s="28">
        <v>0.03</v>
      </c>
      <c r="AP6" s="28">
        <v>0.64</v>
      </c>
      <c r="AQ6" s="28">
        <v>84.3</v>
      </c>
      <c r="AR6" s="28">
        <v>53.5</v>
      </c>
      <c r="AS6" s="28">
        <v>96.7</v>
      </c>
      <c r="AT6" s="28">
        <v>0.01</v>
      </c>
      <c r="AU6" s="28">
        <v>11.8</v>
      </c>
      <c r="AV6" s="28">
        <v>40.799999999999997</v>
      </c>
      <c r="AW6" s="28">
        <v>7.3</v>
      </c>
      <c r="AX6" s="28" t="s">
        <v>274</v>
      </c>
      <c r="AY6" s="28">
        <v>1.3</v>
      </c>
      <c r="AZ6" s="28">
        <v>5.7</v>
      </c>
      <c r="BA6" s="28">
        <v>0.8</v>
      </c>
      <c r="BB6" s="28">
        <v>4</v>
      </c>
      <c r="BC6" s="28">
        <v>0.8</v>
      </c>
      <c r="BD6" s="28">
        <v>2</v>
      </c>
      <c r="BE6" s="28">
        <v>0.3</v>
      </c>
      <c r="BF6" s="28">
        <v>1.9</v>
      </c>
      <c r="BG6" s="28">
        <v>0.3</v>
      </c>
      <c r="BH6" s="28">
        <v>0.1</v>
      </c>
      <c r="BI6" s="28" t="s">
        <v>275</v>
      </c>
      <c r="BJ6" s="28" t="s">
        <v>274</v>
      </c>
      <c r="BK6" s="28" t="s">
        <v>276</v>
      </c>
      <c r="BL6" s="28">
        <v>4.0999999999999996</v>
      </c>
      <c r="BM6" s="28">
        <v>0.11</v>
      </c>
      <c r="BN6" s="28">
        <v>17.399999999999999</v>
      </c>
      <c r="BO6" s="28">
        <v>11.8</v>
      </c>
      <c r="BP6" s="28">
        <v>1.7</v>
      </c>
      <c r="BQ6" s="28">
        <v>40</v>
      </c>
    </row>
    <row r="7" spans="1:69" x14ac:dyDescent="0.3">
      <c r="A7" s="25">
        <f t="shared" si="0"/>
        <v>4</v>
      </c>
      <c r="B7" s="26">
        <v>687408</v>
      </c>
      <c r="C7" s="26">
        <v>846363</v>
      </c>
      <c r="D7" s="26">
        <v>370</v>
      </c>
      <c r="E7" s="26">
        <v>1</v>
      </c>
      <c r="F7" s="27" t="s">
        <v>4</v>
      </c>
      <c r="G7" s="28">
        <v>6.9000000000000006E-2</v>
      </c>
      <c r="H7" s="28" t="s">
        <v>273</v>
      </c>
      <c r="I7" s="28">
        <v>1.7999999999999999E-2</v>
      </c>
      <c r="J7" s="28">
        <v>4.0999999999999996</v>
      </c>
      <c r="K7" s="28">
        <v>0.4</v>
      </c>
      <c r="L7" s="28">
        <v>2</v>
      </c>
      <c r="M7" s="28">
        <v>1.2999999999999999E-2</v>
      </c>
      <c r="N7" s="28">
        <v>0.04</v>
      </c>
      <c r="O7" s="28">
        <v>5.16</v>
      </c>
      <c r="P7" s="28">
        <v>0.11</v>
      </c>
      <c r="Q7" s="28">
        <v>0.06</v>
      </c>
      <c r="R7" s="28">
        <v>0.02</v>
      </c>
      <c r="S7" s="28">
        <v>13</v>
      </c>
      <c r="T7" s="28">
        <v>125</v>
      </c>
      <c r="U7" s="28">
        <v>105</v>
      </c>
      <c r="V7" s="28">
        <v>195</v>
      </c>
      <c r="W7" s="28">
        <v>8.44</v>
      </c>
      <c r="X7" s="28">
        <v>4.5</v>
      </c>
      <c r="Y7" s="28">
        <v>23.1</v>
      </c>
      <c r="Z7" s="28">
        <v>27.9</v>
      </c>
      <c r="AA7" s="28">
        <v>19.899999999999999</v>
      </c>
      <c r="AB7" s="28">
        <v>14.3</v>
      </c>
      <c r="AC7" s="28" t="s">
        <v>274</v>
      </c>
      <c r="AD7" s="28">
        <v>10.4</v>
      </c>
      <c r="AE7" s="28">
        <v>7.2</v>
      </c>
      <c r="AF7" s="28">
        <v>13.6</v>
      </c>
      <c r="AG7" s="28">
        <v>15.8</v>
      </c>
      <c r="AH7" s="28">
        <v>3.8</v>
      </c>
      <c r="AI7" s="28" t="s">
        <v>274</v>
      </c>
      <c r="AJ7" s="28">
        <v>1.7</v>
      </c>
      <c r="AK7" s="28">
        <v>1.2E-2</v>
      </c>
      <c r="AL7" s="28">
        <v>7.0000000000000007E-2</v>
      </c>
      <c r="AM7" s="28">
        <v>0.83</v>
      </c>
      <c r="AN7" s="28">
        <v>0.18</v>
      </c>
      <c r="AO7" s="28">
        <v>0.04</v>
      </c>
      <c r="AP7" s="28">
        <v>0.6</v>
      </c>
      <c r="AQ7" s="28">
        <v>88.6</v>
      </c>
      <c r="AR7" s="28">
        <v>47.8</v>
      </c>
      <c r="AS7" s="28">
        <v>83.8</v>
      </c>
      <c r="AT7" s="28">
        <v>0.03</v>
      </c>
      <c r="AU7" s="28">
        <v>10.9</v>
      </c>
      <c r="AV7" s="28">
        <v>39.299999999999997</v>
      </c>
      <c r="AW7" s="28">
        <v>7.4</v>
      </c>
      <c r="AX7" s="28" t="s">
        <v>274</v>
      </c>
      <c r="AY7" s="28">
        <v>1.3</v>
      </c>
      <c r="AZ7" s="28">
        <v>5.8</v>
      </c>
      <c r="BA7" s="28">
        <v>0.8</v>
      </c>
      <c r="BB7" s="28">
        <v>3.9</v>
      </c>
      <c r="BC7" s="28">
        <v>0.7</v>
      </c>
      <c r="BD7" s="28">
        <v>2</v>
      </c>
      <c r="BE7" s="28">
        <v>0.3</v>
      </c>
      <c r="BF7" s="28">
        <v>1.8</v>
      </c>
      <c r="BG7" s="28">
        <v>0.3</v>
      </c>
      <c r="BH7" s="28" t="s">
        <v>274</v>
      </c>
      <c r="BI7" s="28" t="s">
        <v>275</v>
      </c>
      <c r="BJ7" s="28" t="s">
        <v>274</v>
      </c>
      <c r="BK7" s="28" t="s">
        <v>276</v>
      </c>
      <c r="BL7" s="28">
        <v>2.6</v>
      </c>
      <c r="BM7" s="28">
        <v>0.09</v>
      </c>
      <c r="BN7" s="28">
        <v>17.600000000000001</v>
      </c>
      <c r="BO7" s="28">
        <v>10.7</v>
      </c>
      <c r="BP7" s="28">
        <v>1.5</v>
      </c>
      <c r="BQ7" s="28">
        <v>30</v>
      </c>
    </row>
    <row r="8" spans="1:69" x14ac:dyDescent="0.3">
      <c r="A8" s="25">
        <f t="shared" si="0"/>
        <v>5</v>
      </c>
      <c r="B8" s="26">
        <v>687410</v>
      </c>
      <c r="C8" s="26">
        <v>846363</v>
      </c>
      <c r="D8" s="26">
        <v>370</v>
      </c>
      <c r="E8" s="26">
        <v>1</v>
      </c>
      <c r="F8" s="27" t="s">
        <v>5</v>
      </c>
      <c r="G8" s="28">
        <v>6.3E-2</v>
      </c>
      <c r="H8" s="28" t="s">
        <v>273</v>
      </c>
      <c r="I8" s="28">
        <v>1.4999999999999999E-2</v>
      </c>
      <c r="J8" s="28">
        <v>3.3</v>
      </c>
      <c r="K8" s="28">
        <v>0.3</v>
      </c>
      <c r="L8" s="28">
        <v>1</v>
      </c>
      <c r="M8" s="28">
        <v>1.2999999999999999E-2</v>
      </c>
      <c r="N8" s="28">
        <v>0.04</v>
      </c>
      <c r="O8" s="28">
        <v>4.45</v>
      </c>
      <c r="P8" s="28">
        <v>0.12</v>
      </c>
      <c r="Q8" s="28">
        <v>0.05</v>
      </c>
      <c r="R8" s="28">
        <v>0.03</v>
      </c>
      <c r="S8" s="28">
        <v>10.9</v>
      </c>
      <c r="T8" s="28">
        <v>98</v>
      </c>
      <c r="U8" s="28">
        <v>85</v>
      </c>
      <c r="V8" s="28">
        <v>163</v>
      </c>
      <c r="W8" s="28">
        <v>6.86</v>
      </c>
      <c r="X8" s="28">
        <v>3.9</v>
      </c>
      <c r="Y8" s="28">
        <v>20.3</v>
      </c>
      <c r="Z8" s="28">
        <v>23.1</v>
      </c>
      <c r="AA8" s="28">
        <v>18.2</v>
      </c>
      <c r="AB8" s="28">
        <v>12.1</v>
      </c>
      <c r="AC8" s="28" t="s">
        <v>274</v>
      </c>
      <c r="AD8" s="28">
        <v>7.7</v>
      </c>
      <c r="AE8" s="28">
        <v>6.4</v>
      </c>
      <c r="AF8" s="28">
        <v>11.3</v>
      </c>
      <c r="AG8" s="28">
        <v>14.8</v>
      </c>
      <c r="AH8" s="28">
        <v>3</v>
      </c>
      <c r="AI8" s="28" t="s">
        <v>274</v>
      </c>
      <c r="AJ8" s="28">
        <v>1.49</v>
      </c>
      <c r="AK8" s="28">
        <v>1.2E-2</v>
      </c>
      <c r="AL8" s="28">
        <v>0.06</v>
      </c>
      <c r="AM8" s="28">
        <v>0.74</v>
      </c>
      <c r="AN8" s="28">
        <v>0.16</v>
      </c>
      <c r="AO8" s="28">
        <v>0.02</v>
      </c>
      <c r="AP8" s="28">
        <v>0.46</v>
      </c>
      <c r="AQ8" s="28">
        <v>117</v>
      </c>
      <c r="AR8" s="28">
        <v>43.9</v>
      </c>
      <c r="AS8" s="28">
        <v>77.8</v>
      </c>
      <c r="AT8" s="28" t="s">
        <v>277</v>
      </c>
      <c r="AU8" s="28">
        <v>10.6</v>
      </c>
      <c r="AV8" s="28">
        <v>38.5</v>
      </c>
      <c r="AW8" s="28">
        <v>7.4</v>
      </c>
      <c r="AX8" s="28" t="s">
        <v>274</v>
      </c>
      <c r="AY8" s="28">
        <v>1.3</v>
      </c>
      <c r="AZ8" s="28">
        <v>5.6</v>
      </c>
      <c r="BA8" s="28">
        <v>0.8</v>
      </c>
      <c r="BB8" s="28">
        <v>3.8</v>
      </c>
      <c r="BC8" s="28">
        <v>0.7</v>
      </c>
      <c r="BD8" s="28">
        <v>1.8</v>
      </c>
      <c r="BE8" s="28">
        <v>0.2</v>
      </c>
      <c r="BF8" s="28">
        <v>1.6</v>
      </c>
      <c r="BG8" s="28">
        <v>0.2</v>
      </c>
      <c r="BH8" s="28" t="s">
        <v>274</v>
      </c>
      <c r="BI8" s="28" t="s">
        <v>275</v>
      </c>
      <c r="BJ8" s="28" t="s">
        <v>274</v>
      </c>
      <c r="BK8" s="28" t="s">
        <v>276</v>
      </c>
      <c r="BL8" s="28">
        <v>2.1</v>
      </c>
      <c r="BM8" s="28">
        <v>0.08</v>
      </c>
      <c r="BN8" s="28">
        <v>14.5</v>
      </c>
      <c r="BO8" s="28">
        <v>9.1999999999999993</v>
      </c>
      <c r="BP8" s="28">
        <v>1.1000000000000001</v>
      </c>
      <c r="BQ8" s="28">
        <v>30</v>
      </c>
    </row>
    <row r="9" spans="1:69" x14ac:dyDescent="0.3">
      <c r="A9" s="25">
        <f t="shared" si="0"/>
        <v>6</v>
      </c>
      <c r="B9" s="26">
        <v>687411</v>
      </c>
      <c r="C9" s="26">
        <v>846363</v>
      </c>
      <c r="D9" s="26">
        <v>370</v>
      </c>
      <c r="E9" s="26">
        <v>1</v>
      </c>
      <c r="F9" s="27" t="s">
        <v>6</v>
      </c>
      <c r="G9" s="28">
        <v>9.0999999999999998E-2</v>
      </c>
      <c r="H9" s="28" t="s">
        <v>273</v>
      </c>
      <c r="I9" s="28">
        <v>1.2999999999999999E-2</v>
      </c>
      <c r="J9" s="28">
        <v>3.6</v>
      </c>
      <c r="K9" s="28">
        <v>0.3</v>
      </c>
      <c r="L9" s="28">
        <v>2</v>
      </c>
      <c r="M9" s="28">
        <v>1.4E-2</v>
      </c>
      <c r="N9" s="28">
        <v>0.04</v>
      </c>
      <c r="O9" s="28">
        <v>4.6500000000000004</v>
      </c>
      <c r="P9" s="28">
        <v>0.16</v>
      </c>
      <c r="Q9" s="28">
        <v>0.05</v>
      </c>
      <c r="R9" s="28">
        <v>0.03</v>
      </c>
      <c r="S9" s="28">
        <v>10.4</v>
      </c>
      <c r="T9" s="28">
        <v>93</v>
      </c>
      <c r="U9" s="28">
        <v>82</v>
      </c>
      <c r="V9" s="28">
        <v>182</v>
      </c>
      <c r="W9" s="28">
        <v>6.11</v>
      </c>
      <c r="X9" s="28">
        <v>3.8</v>
      </c>
      <c r="Y9" s="28">
        <v>19.600000000000001</v>
      </c>
      <c r="Z9" s="28">
        <v>22.9</v>
      </c>
      <c r="AA9" s="28">
        <v>16.2</v>
      </c>
      <c r="AB9" s="28">
        <v>11.3</v>
      </c>
      <c r="AC9" s="28" t="s">
        <v>274</v>
      </c>
      <c r="AD9" s="28">
        <v>7</v>
      </c>
      <c r="AE9" s="28">
        <v>7.1</v>
      </c>
      <c r="AF9" s="28">
        <v>13</v>
      </c>
      <c r="AG9" s="28">
        <v>15</v>
      </c>
      <c r="AH9" s="28">
        <v>3.2</v>
      </c>
      <c r="AI9" s="28">
        <v>0.1</v>
      </c>
      <c r="AJ9" s="28">
        <v>1.39</v>
      </c>
      <c r="AK9" s="28">
        <v>6.0000000000000001E-3</v>
      </c>
      <c r="AL9" s="28">
        <v>0.05</v>
      </c>
      <c r="AM9" s="28">
        <v>0.78</v>
      </c>
      <c r="AN9" s="28">
        <v>0.16</v>
      </c>
      <c r="AO9" s="28">
        <v>0.03</v>
      </c>
      <c r="AP9" s="28">
        <v>0.46</v>
      </c>
      <c r="AQ9" s="28">
        <v>163</v>
      </c>
      <c r="AR9" s="28">
        <v>45.2</v>
      </c>
      <c r="AS9" s="28">
        <v>80.099999999999994</v>
      </c>
      <c r="AT9" s="28" t="s">
        <v>277</v>
      </c>
      <c r="AU9" s="28">
        <v>10.7</v>
      </c>
      <c r="AV9" s="28">
        <v>38</v>
      </c>
      <c r="AW9" s="28">
        <v>7.6</v>
      </c>
      <c r="AX9" s="28" t="s">
        <v>274</v>
      </c>
      <c r="AY9" s="28">
        <v>1.3</v>
      </c>
      <c r="AZ9" s="28">
        <v>5.5</v>
      </c>
      <c r="BA9" s="28">
        <v>0.8</v>
      </c>
      <c r="BB9" s="28">
        <v>3.8</v>
      </c>
      <c r="BC9" s="28">
        <v>0.7</v>
      </c>
      <c r="BD9" s="28">
        <v>1.7</v>
      </c>
      <c r="BE9" s="28">
        <v>0.3</v>
      </c>
      <c r="BF9" s="28">
        <v>1.5</v>
      </c>
      <c r="BG9" s="28">
        <v>0.2</v>
      </c>
      <c r="BH9" s="28" t="s">
        <v>274</v>
      </c>
      <c r="BI9" s="28" t="s">
        <v>275</v>
      </c>
      <c r="BJ9" s="28" t="s">
        <v>274</v>
      </c>
      <c r="BK9" s="28" t="s">
        <v>276</v>
      </c>
      <c r="BL9" s="28">
        <v>1.4</v>
      </c>
      <c r="BM9" s="28">
        <v>0.09</v>
      </c>
      <c r="BN9" s="28">
        <v>13.9</v>
      </c>
      <c r="BO9" s="28">
        <v>9.6</v>
      </c>
      <c r="BP9" s="28">
        <v>1</v>
      </c>
      <c r="BQ9" s="28">
        <v>30</v>
      </c>
    </row>
    <row r="10" spans="1:69" ht="16.5" customHeight="1" x14ac:dyDescent="0.3">
      <c r="A10" s="25">
        <f t="shared" si="0"/>
        <v>7</v>
      </c>
      <c r="B10" s="26">
        <v>687412</v>
      </c>
      <c r="C10" s="26">
        <v>846362</v>
      </c>
      <c r="D10" s="26">
        <v>370</v>
      </c>
      <c r="E10" s="26">
        <v>1</v>
      </c>
      <c r="F10" s="27" t="s">
        <v>7</v>
      </c>
      <c r="G10" s="28">
        <v>7.8E-2</v>
      </c>
      <c r="H10" s="28" t="s">
        <v>273</v>
      </c>
      <c r="I10" s="28">
        <v>1.4999999999999999E-2</v>
      </c>
      <c r="J10" s="28">
        <v>4.0999999999999996</v>
      </c>
      <c r="K10" s="28">
        <v>0.4</v>
      </c>
      <c r="L10" s="28">
        <v>1</v>
      </c>
      <c r="M10" s="28">
        <v>1.4E-2</v>
      </c>
      <c r="N10" s="28">
        <v>0.04</v>
      </c>
      <c r="O10" s="28">
        <v>5.55</v>
      </c>
      <c r="P10" s="28">
        <v>0.14000000000000001</v>
      </c>
      <c r="Q10" s="28">
        <v>0.05</v>
      </c>
      <c r="R10" s="28">
        <v>0.03</v>
      </c>
      <c r="S10" s="28">
        <v>13.2</v>
      </c>
      <c r="T10" s="28">
        <v>108</v>
      </c>
      <c r="U10" s="28">
        <v>85</v>
      </c>
      <c r="V10" s="28">
        <v>175</v>
      </c>
      <c r="W10" s="28">
        <v>7.11</v>
      </c>
      <c r="X10" s="28">
        <v>4.3</v>
      </c>
      <c r="Y10" s="28">
        <v>21.6</v>
      </c>
      <c r="Z10" s="28">
        <v>26</v>
      </c>
      <c r="AA10" s="28">
        <v>18.3</v>
      </c>
      <c r="AB10" s="28">
        <v>14.2</v>
      </c>
      <c r="AC10" s="28" t="s">
        <v>274</v>
      </c>
      <c r="AD10" s="28">
        <v>7.7</v>
      </c>
      <c r="AE10" s="28">
        <v>7.3</v>
      </c>
      <c r="AF10" s="28">
        <v>11</v>
      </c>
      <c r="AG10" s="28">
        <v>14.9</v>
      </c>
      <c r="AH10" s="28">
        <v>2.1</v>
      </c>
      <c r="AI10" s="28" t="s">
        <v>274</v>
      </c>
      <c r="AJ10" s="28">
        <v>1.22</v>
      </c>
      <c r="AK10" s="28">
        <v>8.9999999999999993E-3</v>
      </c>
      <c r="AL10" s="28">
        <v>7.0000000000000007E-2</v>
      </c>
      <c r="AM10" s="28">
        <v>0.83</v>
      </c>
      <c r="AN10" s="28">
        <v>0.16</v>
      </c>
      <c r="AO10" s="28">
        <v>0.02</v>
      </c>
      <c r="AP10" s="28">
        <v>0.54</v>
      </c>
      <c r="AQ10" s="28">
        <v>88.5</v>
      </c>
      <c r="AR10" s="28">
        <v>44.2</v>
      </c>
      <c r="AS10" s="28">
        <v>91.2</v>
      </c>
      <c r="AT10" s="28">
        <v>0.03</v>
      </c>
      <c r="AU10" s="28">
        <v>10.7</v>
      </c>
      <c r="AV10" s="28">
        <v>38.299999999999997</v>
      </c>
      <c r="AW10" s="28">
        <v>7.2</v>
      </c>
      <c r="AX10" s="28" t="s">
        <v>274</v>
      </c>
      <c r="AY10" s="28">
        <v>1.2</v>
      </c>
      <c r="AZ10" s="28">
        <v>5.8</v>
      </c>
      <c r="BA10" s="28">
        <v>0.7</v>
      </c>
      <c r="BB10" s="28">
        <v>3.6</v>
      </c>
      <c r="BC10" s="28">
        <v>0.7</v>
      </c>
      <c r="BD10" s="28">
        <v>2</v>
      </c>
      <c r="BE10" s="28">
        <v>0.3</v>
      </c>
      <c r="BF10" s="28">
        <v>1.6</v>
      </c>
      <c r="BG10" s="28">
        <v>0.2</v>
      </c>
      <c r="BH10" s="28" t="s">
        <v>274</v>
      </c>
      <c r="BI10" s="28" t="s">
        <v>275</v>
      </c>
      <c r="BJ10" s="28" t="s">
        <v>274</v>
      </c>
      <c r="BK10" s="28" t="s">
        <v>276</v>
      </c>
      <c r="BL10" s="28">
        <v>1.7</v>
      </c>
      <c r="BM10" s="28">
        <v>0.09</v>
      </c>
      <c r="BN10" s="28">
        <v>15.6</v>
      </c>
      <c r="BO10" s="28">
        <v>10</v>
      </c>
      <c r="BP10" s="28">
        <v>1.2</v>
      </c>
      <c r="BQ10" s="28">
        <v>50</v>
      </c>
    </row>
    <row r="11" spans="1:69" x14ac:dyDescent="0.3">
      <c r="A11" s="25">
        <f t="shared" si="0"/>
        <v>8</v>
      </c>
      <c r="B11" s="26">
        <v>687447</v>
      </c>
      <c r="C11" s="26">
        <v>846362</v>
      </c>
      <c r="D11" s="26">
        <v>320</v>
      </c>
      <c r="E11" s="26">
        <v>1</v>
      </c>
      <c r="F11" s="27" t="s">
        <v>8</v>
      </c>
      <c r="G11" s="28">
        <v>0.19700000000000001</v>
      </c>
      <c r="H11" s="28" t="s">
        <v>273</v>
      </c>
      <c r="I11" s="28">
        <v>1.4E-2</v>
      </c>
      <c r="J11" s="28">
        <v>3.5</v>
      </c>
      <c r="K11" s="28">
        <v>0.2</v>
      </c>
      <c r="L11" s="28">
        <v>3</v>
      </c>
      <c r="M11" s="28">
        <v>2.4E-2</v>
      </c>
      <c r="N11" s="28">
        <v>0.14000000000000001</v>
      </c>
      <c r="O11" s="28">
        <v>2.92</v>
      </c>
      <c r="P11" s="28">
        <v>0.4</v>
      </c>
      <c r="Q11" s="28">
        <v>0.03</v>
      </c>
      <c r="R11" s="28">
        <v>0.03</v>
      </c>
      <c r="S11" s="28">
        <v>6.2</v>
      </c>
      <c r="T11" s="28">
        <v>39</v>
      </c>
      <c r="U11" s="28">
        <v>53</v>
      </c>
      <c r="V11" s="28">
        <v>576</v>
      </c>
      <c r="W11" s="28">
        <v>2.93</v>
      </c>
      <c r="X11" s="28">
        <v>8.1</v>
      </c>
      <c r="Y11" s="28">
        <v>15.1</v>
      </c>
      <c r="Z11" s="28">
        <v>15.6</v>
      </c>
      <c r="AA11" s="28">
        <v>29</v>
      </c>
      <c r="AB11" s="28">
        <v>6.15</v>
      </c>
      <c r="AC11" s="28" t="s">
        <v>274</v>
      </c>
      <c r="AD11" s="28">
        <v>2.2999999999999998</v>
      </c>
      <c r="AE11" s="28">
        <v>22.9</v>
      </c>
      <c r="AF11" s="28">
        <v>9.8000000000000007</v>
      </c>
      <c r="AG11" s="28">
        <v>10.9</v>
      </c>
      <c r="AH11" s="28">
        <v>2.7</v>
      </c>
      <c r="AI11" s="28">
        <v>0.9</v>
      </c>
      <c r="AJ11" s="28">
        <v>1.94</v>
      </c>
      <c r="AK11" s="28">
        <v>3.1E-2</v>
      </c>
      <c r="AL11" s="28">
        <v>0.04</v>
      </c>
      <c r="AM11" s="28">
        <v>0.64</v>
      </c>
      <c r="AN11" s="28">
        <v>0.16</v>
      </c>
      <c r="AO11" s="28" t="s">
        <v>278</v>
      </c>
      <c r="AP11" s="28">
        <v>0.4</v>
      </c>
      <c r="AQ11" s="28">
        <v>128</v>
      </c>
      <c r="AR11" s="28">
        <v>16.5</v>
      </c>
      <c r="AS11" s="28">
        <v>53.2</v>
      </c>
      <c r="AT11" s="28">
        <v>0.06</v>
      </c>
      <c r="AU11" s="28">
        <v>4.0999999999999996</v>
      </c>
      <c r="AV11" s="28">
        <v>15.6</v>
      </c>
      <c r="AW11" s="28">
        <v>3.5</v>
      </c>
      <c r="AX11" s="28" t="s">
        <v>274</v>
      </c>
      <c r="AY11" s="28">
        <v>0.5</v>
      </c>
      <c r="AZ11" s="28">
        <v>3.2</v>
      </c>
      <c r="BA11" s="28">
        <v>0.4</v>
      </c>
      <c r="BB11" s="28">
        <v>2.2999999999999998</v>
      </c>
      <c r="BC11" s="28">
        <v>0.4</v>
      </c>
      <c r="BD11" s="28">
        <v>1.3</v>
      </c>
      <c r="BE11" s="28">
        <v>0.2</v>
      </c>
      <c r="BF11" s="28">
        <v>0.9</v>
      </c>
      <c r="BG11" s="28">
        <v>0.1</v>
      </c>
      <c r="BH11" s="28">
        <v>2.6</v>
      </c>
      <c r="BI11" s="28">
        <v>0.69</v>
      </c>
      <c r="BJ11" s="28" t="s">
        <v>274</v>
      </c>
      <c r="BK11" s="28" t="s">
        <v>276</v>
      </c>
      <c r="BL11" s="28">
        <v>1.9</v>
      </c>
      <c r="BM11" s="28">
        <v>0.12</v>
      </c>
      <c r="BN11" s="28">
        <v>8.5</v>
      </c>
      <c r="BO11" s="28">
        <v>8.5</v>
      </c>
      <c r="BP11" s="28">
        <v>0.5</v>
      </c>
      <c r="BQ11" s="28">
        <v>30</v>
      </c>
    </row>
    <row r="12" spans="1:69" x14ac:dyDescent="0.3">
      <c r="A12" s="25">
        <f t="shared" si="0"/>
        <v>9</v>
      </c>
      <c r="B12" s="26">
        <v>686809</v>
      </c>
      <c r="C12" s="26">
        <v>846560</v>
      </c>
      <c r="D12" s="26">
        <v>367</v>
      </c>
      <c r="E12" s="26">
        <v>1</v>
      </c>
      <c r="F12" s="27" t="s">
        <v>9</v>
      </c>
      <c r="G12" s="28">
        <v>9.6000000000000002E-2</v>
      </c>
      <c r="H12" s="28" t="s">
        <v>273</v>
      </c>
      <c r="I12" s="28">
        <v>1.7000000000000001E-2</v>
      </c>
      <c r="J12" s="28">
        <v>3.2</v>
      </c>
      <c r="K12" s="28">
        <v>0.4</v>
      </c>
      <c r="L12" s="28">
        <v>2</v>
      </c>
      <c r="M12" s="28">
        <v>1.2E-2</v>
      </c>
      <c r="N12" s="28">
        <v>0.02</v>
      </c>
      <c r="O12" s="28">
        <v>5.09</v>
      </c>
      <c r="P12" s="28">
        <v>0.05</v>
      </c>
      <c r="Q12" s="28">
        <v>0.05</v>
      </c>
      <c r="R12" s="28" t="s">
        <v>277</v>
      </c>
      <c r="S12" s="28">
        <v>12.8</v>
      </c>
      <c r="T12" s="28">
        <v>137</v>
      </c>
      <c r="U12" s="28">
        <v>102</v>
      </c>
      <c r="V12" s="28">
        <v>89</v>
      </c>
      <c r="W12" s="28">
        <v>8.0399999999999991</v>
      </c>
      <c r="X12" s="28">
        <v>2.2999999999999998</v>
      </c>
      <c r="Y12" s="28">
        <v>17.600000000000001</v>
      </c>
      <c r="Z12" s="28">
        <v>21</v>
      </c>
      <c r="AA12" s="28">
        <v>13.6</v>
      </c>
      <c r="AB12" s="28">
        <v>15.4</v>
      </c>
      <c r="AC12" s="28" t="s">
        <v>274</v>
      </c>
      <c r="AD12" s="28">
        <v>8.4</v>
      </c>
      <c r="AE12" s="28">
        <v>4.3</v>
      </c>
      <c r="AF12" s="28">
        <v>12.2</v>
      </c>
      <c r="AG12" s="28">
        <v>7.94</v>
      </c>
      <c r="AH12" s="28">
        <v>2.8</v>
      </c>
      <c r="AI12" s="28" t="s">
        <v>274</v>
      </c>
      <c r="AJ12" s="28">
        <v>1.1000000000000001</v>
      </c>
      <c r="AK12" s="28">
        <v>6.0000000000000001E-3</v>
      </c>
      <c r="AL12" s="28">
        <v>0.1</v>
      </c>
      <c r="AM12" s="28">
        <v>1.17</v>
      </c>
      <c r="AN12" s="28">
        <v>0.09</v>
      </c>
      <c r="AO12" s="28">
        <v>0.03</v>
      </c>
      <c r="AP12" s="28">
        <v>0.36</v>
      </c>
      <c r="AQ12" s="28">
        <v>30.6</v>
      </c>
      <c r="AR12" s="28">
        <v>35.9</v>
      </c>
      <c r="AS12" s="28">
        <v>56.6</v>
      </c>
      <c r="AT12" s="28">
        <v>0.02</v>
      </c>
      <c r="AU12" s="28">
        <v>7.2</v>
      </c>
      <c r="AV12" s="28">
        <v>22.2</v>
      </c>
      <c r="AW12" s="28">
        <v>4.5</v>
      </c>
      <c r="AX12" s="28" t="s">
        <v>274</v>
      </c>
      <c r="AY12" s="28">
        <v>0.7</v>
      </c>
      <c r="AZ12" s="28">
        <v>3.5</v>
      </c>
      <c r="BA12" s="28">
        <v>0.5</v>
      </c>
      <c r="BB12" s="28">
        <v>2.2999999999999998</v>
      </c>
      <c r="BC12" s="28">
        <v>0.4</v>
      </c>
      <c r="BD12" s="28">
        <v>1.1000000000000001</v>
      </c>
      <c r="BE12" s="28">
        <v>0.2</v>
      </c>
      <c r="BF12" s="28">
        <v>1</v>
      </c>
      <c r="BG12" s="28">
        <v>0.2</v>
      </c>
      <c r="BH12" s="28" t="s">
        <v>274</v>
      </c>
      <c r="BI12" s="28" t="s">
        <v>275</v>
      </c>
      <c r="BJ12" s="28" t="s">
        <v>274</v>
      </c>
      <c r="BK12" s="28" t="s">
        <v>276</v>
      </c>
      <c r="BL12" s="28">
        <v>3.1</v>
      </c>
      <c r="BM12" s="28">
        <v>0.06</v>
      </c>
      <c r="BN12" s="28">
        <v>22.9</v>
      </c>
      <c r="BO12" s="28">
        <v>8.1</v>
      </c>
      <c r="BP12" s="28">
        <v>1.6</v>
      </c>
      <c r="BQ12" s="28">
        <v>50</v>
      </c>
    </row>
    <row r="13" spans="1:69" x14ac:dyDescent="0.3">
      <c r="A13" s="25">
        <f t="shared" si="0"/>
        <v>10</v>
      </c>
      <c r="B13" s="26">
        <v>686810</v>
      </c>
      <c r="C13" s="26">
        <v>846560</v>
      </c>
      <c r="D13" s="26">
        <v>367</v>
      </c>
      <c r="E13" s="26">
        <v>1</v>
      </c>
      <c r="F13" s="27" t="s">
        <v>10</v>
      </c>
      <c r="G13" s="28">
        <v>0.08</v>
      </c>
      <c r="H13" s="28" t="s">
        <v>273</v>
      </c>
      <c r="I13" s="28">
        <v>1.7999999999999999E-2</v>
      </c>
      <c r="J13" s="28">
        <v>4.5999999999999996</v>
      </c>
      <c r="K13" s="28">
        <v>0.4</v>
      </c>
      <c r="L13" s="28">
        <v>1</v>
      </c>
      <c r="M13" s="28">
        <v>1.2999999999999999E-2</v>
      </c>
      <c r="N13" s="28">
        <v>0.03</v>
      </c>
      <c r="O13" s="28">
        <v>5.79</v>
      </c>
      <c r="P13" s="28">
        <v>7.0000000000000007E-2</v>
      </c>
      <c r="Q13" s="28">
        <v>0.06</v>
      </c>
      <c r="R13" s="28" t="s">
        <v>277</v>
      </c>
      <c r="S13" s="28">
        <v>14.7</v>
      </c>
      <c r="T13" s="28">
        <v>161</v>
      </c>
      <c r="U13" s="28">
        <v>134</v>
      </c>
      <c r="V13" s="28">
        <v>117</v>
      </c>
      <c r="W13" s="28">
        <v>9.14</v>
      </c>
      <c r="X13" s="28">
        <v>3.1</v>
      </c>
      <c r="Y13" s="28">
        <v>22.3</v>
      </c>
      <c r="Z13" s="28">
        <v>27.1</v>
      </c>
      <c r="AA13" s="28">
        <v>17.3</v>
      </c>
      <c r="AB13" s="28">
        <v>18.2</v>
      </c>
      <c r="AC13" s="28" t="s">
        <v>274</v>
      </c>
      <c r="AD13" s="28">
        <v>12.5</v>
      </c>
      <c r="AE13" s="28">
        <v>7.1</v>
      </c>
      <c r="AF13" s="28">
        <v>8.1999999999999993</v>
      </c>
      <c r="AG13" s="28">
        <v>10.6</v>
      </c>
      <c r="AH13" s="28">
        <v>3.4</v>
      </c>
      <c r="AI13" s="28" t="s">
        <v>274</v>
      </c>
      <c r="AJ13" s="28">
        <v>1.42</v>
      </c>
      <c r="AK13" s="28">
        <v>1.7000000000000001E-2</v>
      </c>
      <c r="AL13" s="28">
        <v>0.13</v>
      </c>
      <c r="AM13" s="28">
        <v>1.48</v>
      </c>
      <c r="AN13" s="28">
        <v>0.11</v>
      </c>
      <c r="AO13" s="28">
        <v>0.04</v>
      </c>
      <c r="AP13" s="28">
        <v>0.64</v>
      </c>
      <c r="AQ13" s="28">
        <v>34.9</v>
      </c>
      <c r="AR13" s="28">
        <v>37.1</v>
      </c>
      <c r="AS13" s="28">
        <v>57.8</v>
      </c>
      <c r="AT13" s="28">
        <v>0.1</v>
      </c>
      <c r="AU13" s="28">
        <v>8</v>
      </c>
      <c r="AV13" s="28">
        <v>26.8</v>
      </c>
      <c r="AW13" s="28">
        <v>4.7</v>
      </c>
      <c r="AX13" s="28">
        <v>0.1</v>
      </c>
      <c r="AY13" s="28">
        <v>0.9</v>
      </c>
      <c r="AZ13" s="28">
        <v>4</v>
      </c>
      <c r="BA13" s="28">
        <v>0.5</v>
      </c>
      <c r="BB13" s="28">
        <v>2.7</v>
      </c>
      <c r="BC13" s="28">
        <v>0.5</v>
      </c>
      <c r="BD13" s="28">
        <v>1.4</v>
      </c>
      <c r="BE13" s="28">
        <v>0.2</v>
      </c>
      <c r="BF13" s="28">
        <v>1.4</v>
      </c>
      <c r="BG13" s="28">
        <v>0.2</v>
      </c>
      <c r="BH13" s="28">
        <v>0.1</v>
      </c>
      <c r="BI13" s="28" t="s">
        <v>275</v>
      </c>
      <c r="BJ13" s="28" t="s">
        <v>274</v>
      </c>
      <c r="BK13" s="28" t="s">
        <v>276</v>
      </c>
      <c r="BL13" s="28" t="s">
        <v>279</v>
      </c>
      <c r="BM13" s="28">
        <v>0.1</v>
      </c>
      <c r="BN13" s="28">
        <v>24.4</v>
      </c>
      <c r="BO13" s="28">
        <v>9.8000000000000007</v>
      </c>
      <c r="BP13" s="28">
        <v>1.8</v>
      </c>
      <c r="BQ13" s="28">
        <v>40</v>
      </c>
    </row>
    <row r="14" spans="1:69" x14ac:dyDescent="0.3">
      <c r="A14" s="25">
        <f t="shared" si="0"/>
        <v>11</v>
      </c>
      <c r="B14" s="26">
        <v>686812</v>
      </c>
      <c r="C14" s="26">
        <v>846563</v>
      </c>
      <c r="D14" s="26">
        <v>367</v>
      </c>
      <c r="E14" s="26">
        <v>1</v>
      </c>
      <c r="F14" s="27" t="s">
        <v>11</v>
      </c>
      <c r="G14" s="28">
        <v>6.8000000000000005E-2</v>
      </c>
      <c r="H14" s="28" t="s">
        <v>273</v>
      </c>
      <c r="I14" s="28">
        <v>2.1000000000000001E-2</v>
      </c>
      <c r="J14" s="28">
        <v>5.0999999999999996</v>
      </c>
      <c r="K14" s="28">
        <v>0.5</v>
      </c>
      <c r="L14" s="28">
        <v>2</v>
      </c>
      <c r="M14" s="28">
        <v>1.0999999999999999E-2</v>
      </c>
      <c r="N14" s="28">
        <v>0.03</v>
      </c>
      <c r="O14" s="28">
        <v>5.83</v>
      </c>
      <c r="P14" s="28">
        <v>7.0000000000000007E-2</v>
      </c>
      <c r="Q14" s="28">
        <v>7.0000000000000007E-2</v>
      </c>
      <c r="R14" s="28">
        <v>0.01</v>
      </c>
      <c r="S14" s="28">
        <v>15.4</v>
      </c>
      <c r="T14" s="28">
        <v>191</v>
      </c>
      <c r="U14" s="28">
        <v>176</v>
      </c>
      <c r="V14" s="28">
        <v>163</v>
      </c>
      <c r="W14" s="28">
        <v>11.7</v>
      </c>
      <c r="X14" s="28">
        <v>3.9</v>
      </c>
      <c r="Y14" s="28">
        <v>21.7</v>
      </c>
      <c r="Z14" s="28">
        <v>32.6</v>
      </c>
      <c r="AA14" s="28">
        <v>21.9</v>
      </c>
      <c r="AB14" s="28">
        <v>18.5</v>
      </c>
      <c r="AC14" s="28" t="s">
        <v>274</v>
      </c>
      <c r="AD14" s="28">
        <v>16.399999999999999</v>
      </c>
      <c r="AE14" s="28">
        <v>8.6</v>
      </c>
      <c r="AF14" s="28">
        <v>5.4</v>
      </c>
      <c r="AG14" s="28">
        <v>7.87</v>
      </c>
      <c r="AH14" s="28">
        <v>5.0999999999999996</v>
      </c>
      <c r="AI14" s="28" t="s">
        <v>274</v>
      </c>
      <c r="AJ14" s="28">
        <v>2.31</v>
      </c>
      <c r="AK14" s="28">
        <v>1.2999999999999999E-2</v>
      </c>
      <c r="AL14" s="28">
        <v>0.13</v>
      </c>
      <c r="AM14" s="28">
        <v>1.72</v>
      </c>
      <c r="AN14" s="28">
        <v>0.15</v>
      </c>
      <c r="AO14" s="28">
        <v>0.09</v>
      </c>
      <c r="AP14" s="28">
        <v>0.72</v>
      </c>
      <c r="AQ14" s="28">
        <v>33.1</v>
      </c>
      <c r="AR14" s="28">
        <v>23.5</v>
      </c>
      <c r="AS14" s="28">
        <v>63.7</v>
      </c>
      <c r="AT14" s="28">
        <v>0.02</v>
      </c>
      <c r="AU14" s="28">
        <v>4.9000000000000004</v>
      </c>
      <c r="AV14" s="28">
        <v>17.100000000000001</v>
      </c>
      <c r="AW14" s="28">
        <v>2.4</v>
      </c>
      <c r="AX14" s="28">
        <v>0.5</v>
      </c>
      <c r="AY14" s="28">
        <v>0.6</v>
      </c>
      <c r="AZ14" s="28">
        <v>2.7</v>
      </c>
      <c r="BA14" s="28">
        <v>0.4</v>
      </c>
      <c r="BB14" s="28">
        <v>2.1</v>
      </c>
      <c r="BC14" s="28">
        <v>0.4</v>
      </c>
      <c r="BD14" s="28">
        <v>1.2</v>
      </c>
      <c r="BE14" s="28">
        <v>0.2</v>
      </c>
      <c r="BF14" s="28">
        <v>1.3</v>
      </c>
      <c r="BG14" s="28">
        <v>0.2</v>
      </c>
      <c r="BH14" s="28" t="s">
        <v>274</v>
      </c>
      <c r="BI14" s="28" t="s">
        <v>275</v>
      </c>
      <c r="BJ14" s="28" t="s">
        <v>274</v>
      </c>
      <c r="BK14" s="28" t="s">
        <v>276</v>
      </c>
      <c r="BL14" s="28">
        <v>2.2999999999999998</v>
      </c>
      <c r="BM14" s="28">
        <v>0.11</v>
      </c>
      <c r="BN14" s="28">
        <v>25.7</v>
      </c>
      <c r="BO14" s="28">
        <v>11.4</v>
      </c>
      <c r="BP14" s="28">
        <v>2.1</v>
      </c>
      <c r="BQ14" s="28">
        <v>40</v>
      </c>
    </row>
    <row r="15" spans="1:69" x14ac:dyDescent="0.3">
      <c r="A15" s="25">
        <f t="shared" si="0"/>
        <v>12</v>
      </c>
      <c r="B15" s="26">
        <v>686813</v>
      </c>
      <c r="C15" s="26">
        <v>846569</v>
      </c>
      <c r="D15" s="26">
        <v>367</v>
      </c>
      <c r="E15" s="26">
        <v>1</v>
      </c>
      <c r="F15" s="27" t="s">
        <v>12</v>
      </c>
      <c r="G15" s="28">
        <v>3.7999999999999999E-2</v>
      </c>
      <c r="H15" s="28" t="s">
        <v>273</v>
      </c>
      <c r="I15" s="28">
        <v>7.0000000000000001E-3</v>
      </c>
      <c r="J15" s="28">
        <v>3.3</v>
      </c>
      <c r="K15" s="28">
        <v>0.3</v>
      </c>
      <c r="L15" s="28">
        <v>1</v>
      </c>
      <c r="M15" s="28">
        <v>1.0999999999999999E-2</v>
      </c>
      <c r="N15" s="28">
        <v>0.02</v>
      </c>
      <c r="O15" s="28">
        <v>4.99</v>
      </c>
      <c r="P15" s="28">
        <v>0.08</v>
      </c>
      <c r="Q15" s="28">
        <v>0.04</v>
      </c>
      <c r="R15" s="28">
        <v>0.02</v>
      </c>
      <c r="S15" s="28">
        <v>8.9</v>
      </c>
      <c r="T15" s="28">
        <v>67</v>
      </c>
      <c r="U15" s="28">
        <v>47</v>
      </c>
      <c r="V15" s="28">
        <v>49</v>
      </c>
      <c r="W15" s="28">
        <v>4.2300000000000004</v>
      </c>
      <c r="X15" s="28">
        <v>3</v>
      </c>
      <c r="Y15" s="28">
        <v>15.1</v>
      </c>
      <c r="Z15" s="28">
        <v>12.9</v>
      </c>
      <c r="AA15" s="28">
        <v>19.3</v>
      </c>
      <c r="AB15" s="28">
        <v>14.3</v>
      </c>
      <c r="AC15" s="28" t="s">
        <v>274</v>
      </c>
      <c r="AD15" s="28">
        <v>3.5</v>
      </c>
      <c r="AE15" s="28">
        <v>6.1</v>
      </c>
      <c r="AF15" s="28">
        <v>3.6</v>
      </c>
      <c r="AG15" s="28">
        <v>5.84</v>
      </c>
      <c r="AH15" s="28">
        <v>1.7</v>
      </c>
      <c r="AI15" s="28" t="s">
        <v>274</v>
      </c>
      <c r="AJ15" s="28">
        <v>0.71</v>
      </c>
      <c r="AK15" s="28">
        <v>1.2999999999999999E-2</v>
      </c>
      <c r="AL15" s="28">
        <v>0.05</v>
      </c>
      <c r="AM15" s="28">
        <v>1.49</v>
      </c>
      <c r="AN15" s="28">
        <v>0.04</v>
      </c>
      <c r="AO15" s="28">
        <v>0.03</v>
      </c>
      <c r="AP15" s="28">
        <v>0.4</v>
      </c>
      <c r="AQ15" s="28">
        <v>26.7</v>
      </c>
      <c r="AR15" s="28">
        <v>19.2</v>
      </c>
      <c r="AS15" s="28">
        <v>41</v>
      </c>
      <c r="AT15" s="28" t="s">
        <v>277</v>
      </c>
      <c r="AU15" s="28">
        <v>4.2</v>
      </c>
      <c r="AV15" s="28">
        <v>15.1</v>
      </c>
      <c r="AW15" s="28">
        <v>2.6</v>
      </c>
      <c r="AX15" s="28" t="s">
        <v>274</v>
      </c>
      <c r="AY15" s="28">
        <v>0.4</v>
      </c>
      <c r="AZ15" s="28">
        <v>2.2000000000000002</v>
      </c>
      <c r="BA15" s="28">
        <v>0.3</v>
      </c>
      <c r="BB15" s="28">
        <v>1.2</v>
      </c>
      <c r="BC15" s="28">
        <v>0.2</v>
      </c>
      <c r="BD15" s="28">
        <v>0.6</v>
      </c>
      <c r="BE15" s="28" t="s">
        <v>274</v>
      </c>
      <c r="BF15" s="28">
        <v>0.6</v>
      </c>
      <c r="BG15" s="28" t="s">
        <v>274</v>
      </c>
      <c r="BH15" s="28" t="s">
        <v>274</v>
      </c>
      <c r="BI15" s="28" t="s">
        <v>275</v>
      </c>
      <c r="BJ15" s="28" t="s">
        <v>274</v>
      </c>
      <c r="BK15" s="28" t="s">
        <v>276</v>
      </c>
      <c r="BL15" s="28">
        <v>0.8</v>
      </c>
      <c r="BM15" s="28">
        <v>7.0000000000000007E-2</v>
      </c>
      <c r="BN15" s="28">
        <v>12</v>
      </c>
      <c r="BO15" s="28">
        <v>9.1999999999999993</v>
      </c>
      <c r="BP15" s="28">
        <v>1.6</v>
      </c>
      <c r="BQ15" s="28">
        <v>40</v>
      </c>
    </row>
    <row r="16" spans="1:69" x14ac:dyDescent="0.3">
      <c r="A16" s="25">
        <f t="shared" si="0"/>
        <v>13</v>
      </c>
      <c r="B16" s="26">
        <v>686814</v>
      </c>
      <c r="C16" s="26">
        <v>846570</v>
      </c>
      <c r="D16" s="26">
        <v>367</v>
      </c>
      <c r="E16" s="26">
        <v>1</v>
      </c>
      <c r="F16" s="27" t="s">
        <v>13</v>
      </c>
      <c r="G16" s="28">
        <v>4.9000000000000002E-2</v>
      </c>
      <c r="H16" s="28" t="s">
        <v>273</v>
      </c>
      <c r="I16" s="28">
        <v>1.0999999999999999E-2</v>
      </c>
      <c r="J16" s="28">
        <v>4.3</v>
      </c>
      <c r="K16" s="28">
        <v>0.3</v>
      </c>
      <c r="L16" s="28">
        <v>1</v>
      </c>
      <c r="M16" s="28">
        <v>1.2E-2</v>
      </c>
      <c r="N16" s="28">
        <v>0.03</v>
      </c>
      <c r="O16" s="28">
        <v>5.26</v>
      </c>
      <c r="P16" s="28">
        <v>0.11</v>
      </c>
      <c r="Q16" s="28">
        <v>0.05</v>
      </c>
      <c r="R16" s="28" t="s">
        <v>277</v>
      </c>
      <c r="S16" s="28">
        <v>9.5</v>
      </c>
      <c r="T16" s="28">
        <v>86</v>
      </c>
      <c r="U16" s="28">
        <v>76</v>
      </c>
      <c r="V16" s="28">
        <v>76</v>
      </c>
      <c r="W16" s="28">
        <v>5.68</v>
      </c>
      <c r="X16" s="28">
        <v>3.6</v>
      </c>
      <c r="Y16" s="28">
        <v>20.5</v>
      </c>
      <c r="Z16" s="28">
        <v>16.399999999999999</v>
      </c>
      <c r="AA16" s="28">
        <v>23.6</v>
      </c>
      <c r="AB16" s="28">
        <v>14.4</v>
      </c>
      <c r="AC16" s="28" t="s">
        <v>274</v>
      </c>
      <c r="AD16" s="28">
        <v>4.8</v>
      </c>
      <c r="AE16" s="28">
        <v>7.6</v>
      </c>
      <c r="AF16" s="28">
        <v>6.7</v>
      </c>
      <c r="AG16" s="28">
        <v>7.8</v>
      </c>
      <c r="AH16" s="28">
        <v>3.3</v>
      </c>
      <c r="AI16" s="28" t="s">
        <v>274</v>
      </c>
      <c r="AJ16" s="28">
        <v>1.1599999999999999</v>
      </c>
      <c r="AK16" s="28">
        <v>8.9999999999999993E-3</v>
      </c>
      <c r="AL16" s="28">
        <v>7.0000000000000007E-2</v>
      </c>
      <c r="AM16" s="28">
        <v>1.48</v>
      </c>
      <c r="AN16" s="28">
        <v>0.08</v>
      </c>
      <c r="AO16" s="28" t="s">
        <v>278</v>
      </c>
      <c r="AP16" s="28">
        <v>0.54</v>
      </c>
      <c r="AQ16" s="28">
        <v>47.7</v>
      </c>
      <c r="AR16" s="28">
        <v>25.6</v>
      </c>
      <c r="AS16" s="28">
        <v>47.1</v>
      </c>
      <c r="AT16" s="28">
        <v>0.13</v>
      </c>
      <c r="AU16" s="28">
        <v>5.2</v>
      </c>
      <c r="AV16" s="28">
        <v>18.3</v>
      </c>
      <c r="AW16" s="28">
        <v>2.8</v>
      </c>
      <c r="AX16" s="28" t="s">
        <v>274</v>
      </c>
      <c r="AY16" s="28">
        <v>0.6</v>
      </c>
      <c r="AZ16" s="28">
        <v>2.8</v>
      </c>
      <c r="BA16" s="28">
        <v>0.4</v>
      </c>
      <c r="BB16" s="28">
        <v>1.9</v>
      </c>
      <c r="BC16" s="28">
        <v>0.3</v>
      </c>
      <c r="BD16" s="28">
        <v>0.9</v>
      </c>
      <c r="BE16" s="28">
        <v>0.1</v>
      </c>
      <c r="BF16" s="28">
        <v>0.8</v>
      </c>
      <c r="BG16" s="28">
        <v>0.1</v>
      </c>
      <c r="BH16" s="28" t="s">
        <v>274</v>
      </c>
      <c r="BI16" s="28" t="s">
        <v>275</v>
      </c>
      <c r="BJ16" s="28" t="s">
        <v>274</v>
      </c>
      <c r="BK16" s="28" t="s">
        <v>276</v>
      </c>
      <c r="BL16" s="28">
        <v>1.3</v>
      </c>
      <c r="BM16" s="28">
        <v>0.09</v>
      </c>
      <c r="BN16" s="28">
        <v>16.600000000000001</v>
      </c>
      <c r="BO16" s="28">
        <v>10.7</v>
      </c>
      <c r="BP16" s="28">
        <v>1.8</v>
      </c>
      <c r="BQ16" s="28">
        <v>30</v>
      </c>
    </row>
    <row r="17" spans="1:69" x14ac:dyDescent="0.3">
      <c r="A17" s="25">
        <f t="shared" si="0"/>
        <v>14</v>
      </c>
      <c r="B17" s="26">
        <v>686816</v>
      </c>
      <c r="C17" s="26">
        <v>846571</v>
      </c>
      <c r="D17" s="26">
        <v>367</v>
      </c>
      <c r="E17" s="26">
        <v>1</v>
      </c>
      <c r="F17" s="27" t="s">
        <v>14</v>
      </c>
      <c r="G17" s="28">
        <v>5.0999999999999997E-2</v>
      </c>
      <c r="H17" s="28" t="s">
        <v>273</v>
      </c>
      <c r="I17" s="28">
        <v>1.4E-2</v>
      </c>
      <c r="J17" s="28">
        <v>5</v>
      </c>
      <c r="K17" s="28">
        <v>0.3</v>
      </c>
      <c r="L17" s="28">
        <v>2</v>
      </c>
      <c r="M17" s="28">
        <v>1.2999999999999999E-2</v>
      </c>
      <c r="N17" s="28">
        <v>0.04</v>
      </c>
      <c r="O17" s="28">
        <v>6.17</v>
      </c>
      <c r="P17" s="28">
        <v>0.1</v>
      </c>
      <c r="Q17" s="28">
        <v>0.08</v>
      </c>
      <c r="R17" s="28" t="s">
        <v>277</v>
      </c>
      <c r="S17" s="28">
        <v>11.5</v>
      </c>
      <c r="T17" s="28">
        <v>137</v>
      </c>
      <c r="U17" s="28">
        <v>123</v>
      </c>
      <c r="V17" s="28">
        <v>140</v>
      </c>
      <c r="W17" s="28">
        <v>8.0299999999999994</v>
      </c>
      <c r="X17" s="28">
        <v>3.8</v>
      </c>
      <c r="Y17" s="28">
        <v>22.1</v>
      </c>
      <c r="Z17" s="28">
        <v>22.1</v>
      </c>
      <c r="AA17" s="28">
        <v>17.5</v>
      </c>
      <c r="AB17" s="28">
        <v>17.8</v>
      </c>
      <c r="AC17" s="28" t="s">
        <v>274</v>
      </c>
      <c r="AD17" s="28">
        <v>7.8</v>
      </c>
      <c r="AE17" s="28">
        <v>10</v>
      </c>
      <c r="AF17" s="28">
        <v>7.3</v>
      </c>
      <c r="AG17" s="28">
        <v>7.11</v>
      </c>
      <c r="AH17" s="28">
        <v>4.2</v>
      </c>
      <c r="AI17" s="28" t="s">
        <v>274</v>
      </c>
      <c r="AJ17" s="28">
        <v>1.68</v>
      </c>
      <c r="AK17" s="28">
        <v>1.9E-2</v>
      </c>
      <c r="AL17" s="28">
        <v>0.09</v>
      </c>
      <c r="AM17" s="28">
        <v>1.79</v>
      </c>
      <c r="AN17" s="28">
        <v>0.1</v>
      </c>
      <c r="AO17" s="28">
        <v>0.03</v>
      </c>
      <c r="AP17" s="28">
        <v>0.83</v>
      </c>
      <c r="AQ17" s="28">
        <v>47.8</v>
      </c>
      <c r="AR17" s="28">
        <v>25.7</v>
      </c>
      <c r="AS17" s="28">
        <v>60.5</v>
      </c>
      <c r="AT17" s="28">
        <v>0.05</v>
      </c>
      <c r="AU17" s="28">
        <v>5.0999999999999996</v>
      </c>
      <c r="AV17" s="28">
        <v>18</v>
      </c>
      <c r="AW17" s="28">
        <v>3</v>
      </c>
      <c r="AX17" s="28">
        <v>0.3</v>
      </c>
      <c r="AY17" s="28">
        <v>0.5</v>
      </c>
      <c r="AZ17" s="28">
        <v>2.5</v>
      </c>
      <c r="BA17" s="28">
        <v>0.3</v>
      </c>
      <c r="BB17" s="28">
        <v>1.7</v>
      </c>
      <c r="BC17" s="28">
        <v>0.3</v>
      </c>
      <c r="BD17" s="28">
        <v>0.8</v>
      </c>
      <c r="BE17" s="28">
        <v>0.1</v>
      </c>
      <c r="BF17" s="28">
        <v>0.8</v>
      </c>
      <c r="BG17" s="28">
        <v>0.1</v>
      </c>
      <c r="BH17" s="28">
        <v>0.2</v>
      </c>
      <c r="BI17" s="28" t="s">
        <v>275</v>
      </c>
      <c r="BJ17" s="28" t="s">
        <v>274</v>
      </c>
      <c r="BK17" s="28" t="s">
        <v>276</v>
      </c>
      <c r="BL17" s="28">
        <v>2.1</v>
      </c>
      <c r="BM17" s="28">
        <v>0.13</v>
      </c>
      <c r="BN17" s="28">
        <v>17.899999999999999</v>
      </c>
      <c r="BO17" s="28">
        <v>12.7</v>
      </c>
      <c r="BP17" s="28">
        <v>1.8</v>
      </c>
      <c r="BQ17" s="28">
        <v>30</v>
      </c>
    </row>
    <row r="18" spans="1:69" x14ac:dyDescent="0.3">
      <c r="A18" s="25">
        <f t="shared" si="0"/>
        <v>15</v>
      </c>
      <c r="B18" s="26">
        <v>686817</v>
      </c>
      <c r="C18" s="26">
        <v>846571</v>
      </c>
      <c r="D18" s="26">
        <v>367</v>
      </c>
      <c r="E18" s="26">
        <v>1</v>
      </c>
      <c r="F18" s="27" t="s">
        <v>15</v>
      </c>
      <c r="G18" s="28">
        <v>5.8000000000000003E-2</v>
      </c>
      <c r="H18" s="28" t="s">
        <v>273</v>
      </c>
      <c r="I18" s="28">
        <v>2.7E-2</v>
      </c>
      <c r="J18" s="28">
        <v>5.0999999999999996</v>
      </c>
      <c r="K18" s="28">
        <v>0.4</v>
      </c>
      <c r="L18" s="28">
        <v>2</v>
      </c>
      <c r="M18" s="28">
        <v>1.0999999999999999E-2</v>
      </c>
      <c r="N18" s="28">
        <v>0.04</v>
      </c>
      <c r="O18" s="28">
        <v>5.41</v>
      </c>
      <c r="P18" s="28">
        <v>0.08</v>
      </c>
      <c r="Q18" s="28">
        <v>0.09</v>
      </c>
      <c r="R18" s="28">
        <v>0.01</v>
      </c>
      <c r="S18" s="28">
        <v>13.7</v>
      </c>
      <c r="T18" s="28">
        <v>222</v>
      </c>
      <c r="U18" s="28">
        <v>390</v>
      </c>
      <c r="V18" s="28">
        <v>205</v>
      </c>
      <c r="W18" s="28">
        <v>12.5</v>
      </c>
      <c r="X18" s="28">
        <v>5</v>
      </c>
      <c r="Y18" s="28">
        <v>23.3</v>
      </c>
      <c r="Z18" s="28">
        <v>34.299999999999997</v>
      </c>
      <c r="AA18" s="28">
        <v>27.7</v>
      </c>
      <c r="AB18" s="28">
        <v>17.100000000000001</v>
      </c>
      <c r="AC18" s="28">
        <v>0.1</v>
      </c>
      <c r="AD18" s="28">
        <v>15.7</v>
      </c>
      <c r="AE18" s="28">
        <v>10.1</v>
      </c>
      <c r="AF18" s="28">
        <v>6.2</v>
      </c>
      <c r="AG18" s="28">
        <v>3.25</v>
      </c>
      <c r="AH18" s="28">
        <v>9.1999999999999993</v>
      </c>
      <c r="AI18" s="28">
        <v>0.3</v>
      </c>
      <c r="AJ18" s="28">
        <v>2.82</v>
      </c>
      <c r="AK18" s="28">
        <v>6.3E-2</v>
      </c>
      <c r="AL18" s="28">
        <v>0.12</v>
      </c>
      <c r="AM18" s="28">
        <v>1.62</v>
      </c>
      <c r="AN18" s="28">
        <v>0.21</v>
      </c>
      <c r="AO18" s="28">
        <v>0.15</v>
      </c>
      <c r="AP18" s="28">
        <v>0.76</v>
      </c>
      <c r="AQ18" s="28">
        <v>36.9</v>
      </c>
      <c r="AR18" s="28">
        <v>12</v>
      </c>
      <c r="AS18" s="28">
        <v>54</v>
      </c>
      <c r="AT18" s="28" t="s">
        <v>277</v>
      </c>
      <c r="AU18" s="28">
        <v>2.4</v>
      </c>
      <c r="AV18" s="28">
        <v>8.24</v>
      </c>
      <c r="AW18" s="28">
        <v>1.6</v>
      </c>
      <c r="AX18" s="28">
        <v>1.2</v>
      </c>
      <c r="AY18" s="28">
        <v>0.3</v>
      </c>
      <c r="AZ18" s="28">
        <v>1.6</v>
      </c>
      <c r="BA18" s="28">
        <v>0.2</v>
      </c>
      <c r="BB18" s="28">
        <v>1</v>
      </c>
      <c r="BC18" s="28">
        <v>0.2</v>
      </c>
      <c r="BD18" s="28">
        <v>0.6</v>
      </c>
      <c r="BE18" s="28" t="s">
        <v>274</v>
      </c>
      <c r="BF18" s="28">
        <v>0.6</v>
      </c>
      <c r="BG18" s="28" t="s">
        <v>274</v>
      </c>
      <c r="BH18" s="28">
        <v>2.6</v>
      </c>
      <c r="BI18" s="28">
        <v>0.69</v>
      </c>
      <c r="BJ18" s="28" t="s">
        <v>274</v>
      </c>
      <c r="BK18" s="28" t="s">
        <v>276</v>
      </c>
      <c r="BL18" s="28">
        <v>0.7</v>
      </c>
      <c r="BM18" s="28">
        <v>0.14000000000000001</v>
      </c>
      <c r="BN18" s="28">
        <v>24.5</v>
      </c>
      <c r="BO18" s="28">
        <v>14.7</v>
      </c>
      <c r="BP18" s="28">
        <v>2.2000000000000002</v>
      </c>
      <c r="BQ18" s="28">
        <v>70</v>
      </c>
    </row>
    <row r="19" spans="1:69" x14ac:dyDescent="0.3">
      <c r="A19" s="25">
        <f t="shared" si="0"/>
        <v>16</v>
      </c>
      <c r="B19" s="26">
        <v>686810</v>
      </c>
      <c r="C19" s="26">
        <v>846572</v>
      </c>
      <c r="D19" s="26">
        <v>366</v>
      </c>
      <c r="E19" s="26">
        <v>1</v>
      </c>
      <c r="F19" s="27" t="s">
        <v>16</v>
      </c>
      <c r="G19" s="28">
        <v>5.1999999999999998E-2</v>
      </c>
      <c r="H19" s="28" t="s">
        <v>273</v>
      </c>
      <c r="I19" s="28">
        <v>1.7999999999999999E-2</v>
      </c>
      <c r="J19" s="28">
        <v>4</v>
      </c>
      <c r="K19" s="28">
        <v>0.3</v>
      </c>
      <c r="L19" s="28">
        <v>2</v>
      </c>
      <c r="M19" s="28">
        <v>1.0999999999999999E-2</v>
      </c>
      <c r="N19" s="28">
        <v>0.03</v>
      </c>
      <c r="O19" s="28">
        <v>4.93</v>
      </c>
      <c r="P19" s="28">
        <v>0.08</v>
      </c>
      <c r="Q19" s="28">
        <v>7.0000000000000007E-2</v>
      </c>
      <c r="R19" s="28">
        <v>0.02</v>
      </c>
      <c r="S19" s="28">
        <v>12.1</v>
      </c>
      <c r="T19" s="28">
        <v>175</v>
      </c>
      <c r="U19" s="28">
        <v>269</v>
      </c>
      <c r="V19" s="28">
        <v>163</v>
      </c>
      <c r="W19" s="28">
        <v>10.199999999999999</v>
      </c>
      <c r="X19" s="28">
        <v>4.2</v>
      </c>
      <c r="Y19" s="28">
        <v>19.399999999999999</v>
      </c>
      <c r="Z19" s="28">
        <v>24.5</v>
      </c>
      <c r="AA19" s="28">
        <v>23.7</v>
      </c>
      <c r="AB19" s="28">
        <v>15.2</v>
      </c>
      <c r="AC19" s="28" t="s">
        <v>274</v>
      </c>
      <c r="AD19" s="28">
        <v>11.8</v>
      </c>
      <c r="AE19" s="28">
        <v>8.3000000000000007</v>
      </c>
      <c r="AF19" s="28">
        <v>5.0999999999999996</v>
      </c>
      <c r="AG19" s="28">
        <v>3.98</v>
      </c>
      <c r="AH19" s="28">
        <v>7.3</v>
      </c>
      <c r="AI19" s="28">
        <v>0.2</v>
      </c>
      <c r="AJ19" s="28">
        <v>2.67</v>
      </c>
      <c r="AK19" s="28">
        <v>3.9E-2</v>
      </c>
      <c r="AL19" s="28">
        <v>0.09</v>
      </c>
      <c r="AM19" s="28">
        <v>1.43</v>
      </c>
      <c r="AN19" s="28">
        <v>0.24</v>
      </c>
      <c r="AO19" s="28">
        <v>0.12</v>
      </c>
      <c r="AP19" s="28">
        <v>0.56999999999999995</v>
      </c>
      <c r="AQ19" s="28">
        <v>32.299999999999997</v>
      </c>
      <c r="AR19" s="28">
        <v>13.7</v>
      </c>
      <c r="AS19" s="28">
        <v>39.200000000000003</v>
      </c>
      <c r="AT19" s="28">
        <v>0.9</v>
      </c>
      <c r="AU19" s="28">
        <v>2.7</v>
      </c>
      <c r="AV19" s="28">
        <v>9.74</v>
      </c>
      <c r="AW19" s="28">
        <v>2</v>
      </c>
      <c r="AX19" s="28">
        <v>0.9</v>
      </c>
      <c r="AY19" s="28">
        <v>0.3</v>
      </c>
      <c r="AZ19" s="28">
        <v>1.6</v>
      </c>
      <c r="BA19" s="28">
        <v>0.2</v>
      </c>
      <c r="BB19" s="28">
        <v>1.1000000000000001</v>
      </c>
      <c r="BC19" s="28">
        <v>0.2</v>
      </c>
      <c r="BD19" s="28">
        <v>0.5</v>
      </c>
      <c r="BE19" s="28" t="s">
        <v>274</v>
      </c>
      <c r="BF19" s="28">
        <v>0.5</v>
      </c>
      <c r="BG19" s="28" t="s">
        <v>274</v>
      </c>
      <c r="BH19" s="28">
        <v>0.2</v>
      </c>
      <c r="BI19" s="28" t="s">
        <v>275</v>
      </c>
      <c r="BJ19" s="28">
        <v>0.1</v>
      </c>
      <c r="BK19" s="28" t="s">
        <v>276</v>
      </c>
      <c r="BL19" s="28">
        <v>1.1000000000000001</v>
      </c>
      <c r="BM19" s="28">
        <v>0.1</v>
      </c>
      <c r="BN19" s="28">
        <v>19.600000000000001</v>
      </c>
      <c r="BO19" s="28">
        <v>13</v>
      </c>
      <c r="BP19" s="28">
        <v>2.1</v>
      </c>
      <c r="BQ19" s="28">
        <v>100</v>
      </c>
    </row>
    <row r="20" spans="1:69" ht="15.75" customHeight="1" x14ac:dyDescent="0.3">
      <c r="A20" s="25">
        <f t="shared" si="0"/>
        <v>17</v>
      </c>
      <c r="B20" s="26">
        <v>686809</v>
      </c>
      <c r="C20" s="26">
        <v>846572</v>
      </c>
      <c r="D20" s="26">
        <v>366</v>
      </c>
      <c r="E20" s="26">
        <v>1</v>
      </c>
      <c r="F20" s="27" t="s">
        <v>17</v>
      </c>
      <c r="G20" s="28">
        <v>7.3999999999999996E-2</v>
      </c>
      <c r="H20" s="28" t="s">
        <v>273</v>
      </c>
      <c r="I20" s="28">
        <v>2.7E-2</v>
      </c>
      <c r="J20" s="28">
        <v>5.5</v>
      </c>
      <c r="K20" s="28">
        <v>0.5</v>
      </c>
      <c r="L20" s="28">
        <v>3</v>
      </c>
      <c r="M20" s="28">
        <v>1.7000000000000001E-2</v>
      </c>
      <c r="N20" s="28">
        <v>0.05</v>
      </c>
      <c r="O20" s="28">
        <v>6.41</v>
      </c>
      <c r="P20" s="28">
        <v>0.14000000000000001</v>
      </c>
      <c r="Q20" s="28">
        <v>0.09</v>
      </c>
      <c r="R20" s="28">
        <v>0.02</v>
      </c>
      <c r="S20" s="28">
        <v>14.8</v>
      </c>
      <c r="T20" s="28">
        <v>230</v>
      </c>
      <c r="U20" s="28">
        <v>396</v>
      </c>
      <c r="V20" s="28">
        <v>241</v>
      </c>
      <c r="W20" s="28">
        <v>12.4</v>
      </c>
      <c r="X20" s="28">
        <v>5.9</v>
      </c>
      <c r="Y20" s="28">
        <v>26.3</v>
      </c>
      <c r="Z20" s="28">
        <v>36</v>
      </c>
      <c r="AA20" s="28">
        <v>180</v>
      </c>
      <c r="AB20" s="28">
        <v>17.2</v>
      </c>
      <c r="AC20" s="28">
        <v>0.1</v>
      </c>
      <c r="AD20" s="28">
        <v>15.2</v>
      </c>
      <c r="AE20" s="28">
        <v>12.9</v>
      </c>
      <c r="AF20" s="28">
        <v>7.5</v>
      </c>
      <c r="AG20" s="28">
        <v>3.97</v>
      </c>
      <c r="AH20" s="28">
        <v>9.9</v>
      </c>
      <c r="AI20" s="28">
        <v>0.3</v>
      </c>
      <c r="AJ20" s="28">
        <v>4.08</v>
      </c>
      <c r="AK20" s="28">
        <v>6.7000000000000004E-2</v>
      </c>
      <c r="AL20" s="28">
        <v>0.11</v>
      </c>
      <c r="AM20" s="28">
        <v>1.52</v>
      </c>
      <c r="AN20" s="28">
        <v>0.36</v>
      </c>
      <c r="AO20" s="28">
        <v>0.17</v>
      </c>
      <c r="AP20" s="28">
        <v>0.89</v>
      </c>
      <c r="AQ20" s="28">
        <v>59.8</v>
      </c>
      <c r="AR20" s="28">
        <v>12.4</v>
      </c>
      <c r="AS20" s="28">
        <v>43.2</v>
      </c>
      <c r="AT20" s="28">
        <v>0.14000000000000001</v>
      </c>
      <c r="AU20" s="28">
        <v>2.5</v>
      </c>
      <c r="AV20" s="28">
        <v>8.9700000000000006</v>
      </c>
      <c r="AW20" s="28">
        <v>2.2999999999999998</v>
      </c>
      <c r="AX20" s="28">
        <v>1.1000000000000001</v>
      </c>
      <c r="AY20" s="28">
        <v>0.3</v>
      </c>
      <c r="AZ20" s="28">
        <v>1.7</v>
      </c>
      <c r="BA20" s="28">
        <v>0.2</v>
      </c>
      <c r="BB20" s="28">
        <v>1.1000000000000001</v>
      </c>
      <c r="BC20" s="28">
        <v>0.2</v>
      </c>
      <c r="BD20" s="28">
        <v>0.6</v>
      </c>
      <c r="BE20" s="28" t="s">
        <v>274</v>
      </c>
      <c r="BF20" s="28">
        <v>0.6</v>
      </c>
      <c r="BG20" s="28" t="s">
        <v>274</v>
      </c>
      <c r="BH20" s="28">
        <v>0.1</v>
      </c>
      <c r="BI20" s="28" t="s">
        <v>275</v>
      </c>
      <c r="BJ20" s="28">
        <v>0.2</v>
      </c>
      <c r="BK20" s="28" t="s">
        <v>276</v>
      </c>
      <c r="BL20" s="28">
        <v>2</v>
      </c>
      <c r="BM20" s="28">
        <v>0.14000000000000001</v>
      </c>
      <c r="BN20" s="28">
        <v>23</v>
      </c>
      <c r="BO20" s="28">
        <v>15.2</v>
      </c>
      <c r="BP20" s="28">
        <v>2.2999999999999998</v>
      </c>
      <c r="BQ20" s="28">
        <v>120</v>
      </c>
    </row>
    <row r="21" spans="1:69" x14ac:dyDescent="0.3">
      <c r="A21" s="25">
        <f t="shared" si="0"/>
        <v>18</v>
      </c>
      <c r="B21" s="26">
        <v>686804</v>
      </c>
      <c r="C21" s="26">
        <v>846573</v>
      </c>
      <c r="D21" s="26">
        <v>367</v>
      </c>
      <c r="E21" s="26">
        <v>1</v>
      </c>
      <c r="F21" s="27" t="s">
        <v>18</v>
      </c>
      <c r="G21" s="28">
        <v>5.5E-2</v>
      </c>
      <c r="H21" s="28" t="s">
        <v>273</v>
      </c>
      <c r="I21" s="28">
        <v>1.2999999999999999E-2</v>
      </c>
      <c r="J21" s="28">
        <v>4.7</v>
      </c>
      <c r="K21" s="28">
        <v>0.4</v>
      </c>
      <c r="L21" s="28">
        <v>2</v>
      </c>
      <c r="M21" s="28">
        <v>1.2E-2</v>
      </c>
      <c r="N21" s="28">
        <v>0.03</v>
      </c>
      <c r="O21" s="28">
        <v>5.97</v>
      </c>
      <c r="P21" s="28">
        <v>0.1</v>
      </c>
      <c r="Q21" s="28">
        <v>7.0000000000000007E-2</v>
      </c>
      <c r="R21" s="28">
        <v>0.01</v>
      </c>
      <c r="S21" s="28">
        <v>12.5</v>
      </c>
      <c r="T21" s="28">
        <v>153</v>
      </c>
      <c r="U21" s="28">
        <v>165</v>
      </c>
      <c r="V21" s="28">
        <v>121</v>
      </c>
      <c r="W21" s="28">
        <v>9.17</v>
      </c>
      <c r="X21" s="28">
        <v>3.8</v>
      </c>
      <c r="Y21" s="28">
        <v>20.2</v>
      </c>
      <c r="Z21" s="28">
        <v>22.8</v>
      </c>
      <c r="AA21" s="28">
        <v>19.7</v>
      </c>
      <c r="AB21" s="28">
        <v>17</v>
      </c>
      <c r="AC21" s="28" t="s">
        <v>274</v>
      </c>
      <c r="AD21" s="28">
        <v>8.4</v>
      </c>
      <c r="AE21" s="28">
        <v>8.8000000000000007</v>
      </c>
      <c r="AF21" s="28">
        <v>4.7</v>
      </c>
      <c r="AG21" s="28">
        <v>5.39</v>
      </c>
      <c r="AH21" s="28">
        <v>4.5999999999999996</v>
      </c>
      <c r="AI21" s="28" t="s">
        <v>274</v>
      </c>
      <c r="AJ21" s="28">
        <v>2.2799999999999998</v>
      </c>
      <c r="AK21" s="28">
        <v>0.02</v>
      </c>
      <c r="AL21" s="28">
        <v>0.09</v>
      </c>
      <c r="AM21" s="28">
        <v>1.63</v>
      </c>
      <c r="AN21" s="28">
        <v>0.14000000000000001</v>
      </c>
      <c r="AO21" s="28">
        <v>0.06</v>
      </c>
      <c r="AP21" s="28">
        <v>0.67</v>
      </c>
      <c r="AQ21" s="28">
        <v>39.1</v>
      </c>
      <c r="AR21" s="28">
        <v>18.2</v>
      </c>
      <c r="AS21" s="28">
        <v>43.9</v>
      </c>
      <c r="AT21" s="28" t="s">
        <v>277</v>
      </c>
      <c r="AU21" s="28">
        <v>3.8</v>
      </c>
      <c r="AV21" s="28">
        <v>13.9</v>
      </c>
      <c r="AW21" s="28">
        <v>2.2999999999999998</v>
      </c>
      <c r="AX21" s="28">
        <v>0.5</v>
      </c>
      <c r="AY21" s="28">
        <v>0.4</v>
      </c>
      <c r="AZ21" s="28">
        <v>2.2000000000000002</v>
      </c>
      <c r="BA21" s="28">
        <v>0.3</v>
      </c>
      <c r="BB21" s="28">
        <v>1.2</v>
      </c>
      <c r="BC21" s="28">
        <v>0.2</v>
      </c>
      <c r="BD21" s="28">
        <v>0.7</v>
      </c>
      <c r="BE21" s="28" t="s">
        <v>274</v>
      </c>
      <c r="BF21" s="28">
        <v>0.6</v>
      </c>
      <c r="BG21" s="28" t="s">
        <v>274</v>
      </c>
      <c r="BH21" s="28">
        <v>0.1</v>
      </c>
      <c r="BI21" s="28" t="s">
        <v>275</v>
      </c>
      <c r="BJ21" s="28" t="s">
        <v>274</v>
      </c>
      <c r="BK21" s="28" t="s">
        <v>276</v>
      </c>
      <c r="BL21" s="28" t="s">
        <v>279</v>
      </c>
      <c r="BM21" s="28">
        <v>0.11</v>
      </c>
      <c r="BN21" s="28">
        <v>19</v>
      </c>
      <c r="BO21" s="28">
        <v>13.2</v>
      </c>
      <c r="BP21" s="28">
        <v>2.2000000000000002</v>
      </c>
      <c r="BQ21" s="28">
        <v>50</v>
      </c>
    </row>
    <row r="22" spans="1:69" x14ac:dyDescent="0.3">
      <c r="A22" s="25">
        <f t="shared" si="0"/>
        <v>19</v>
      </c>
      <c r="B22" s="26">
        <v>686803</v>
      </c>
      <c r="C22" s="26">
        <v>846573</v>
      </c>
      <c r="D22" s="26">
        <v>367</v>
      </c>
      <c r="E22" s="26">
        <v>1</v>
      </c>
      <c r="F22" s="27" t="s">
        <v>19</v>
      </c>
      <c r="G22" s="28">
        <v>6.0999999999999999E-2</v>
      </c>
      <c r="H22" s="28" t="s">
        <v>273</v>
      </c>
      <c r="I22" s="28">
        <v>2.4E-2</v>
      </c>
      <c r="J22" s="28">
        <v>4.7</v>
      </c>
      <c r="K22" s="28">
        <v>0.5</v>
      </c>
      <c r="L22" s="28">
        <v>2</v>
      </c>
      <c r="M22" s="28">
        <v>1.2E-2</v>
      </c>
      <c r="N22" s="28">
        <v>0.04</v>
      </c>
      <c r="O22" s="28">
        <v>5.12</v>
      </c>
      <c r="P22" s="28">
        <v>0.09</v>
      </c>
      <c r="Q22" s="28">
        <v>0.09</v>
      </c>
      <c r="R22" s="28">
        <v>0.03</v>
      </c>
      <c r="S22" s="28">
        <v>14.9</v>
      </c>
      <c r="T22" s="28">
        <v>211</v>
      </c>
      <c r="U22" s="28">
        <v>284</v>
      </c>
      <c r="V22" s="28">
        <v>215</v>
      </c>
      <c r="W22" s="28">
        <v>11.7</v>
      </c>
      <c r="X22" s="28">
        <v>5.2</v>
      </c>
      <c r="Y22" s="28">
        <v>22.1</v>
      </c>
      <c r="Z22" s="28">
        <v>32.799999999999997</v>
      </c>
      <c r="AA22" s="28">
        <v>24.3</v>
      </c>
      <c r="AB22" s="28">
        <v>15.8</v>
      </c>
      <c r="AC22" s="28">
        <v>0.1</v>
      </c>
      <c r="AD22" s="28">
        <v>13.2</v>
      </c>
      <c r="AE22" s="28">
        <v>9.9</v>
      </c>
      <c r="AF22" s="28">
        <v>7.2</v>
      </c>
      <c r="AG22" s="28">
        <v>4.34</v>
      </c>
      <c r="AH22" s="28">
        <v>6.9</v>
      </c>
      <c r="AI22" s="28">
        <v>0.2</v>
      </c>
      <c r="AJ22" s="28">
        <v>3.17</v>
      </c>
      <c r="AK22" s="28">
        <v>4.2999999999999997E-2</v>
      </c>
      <c r="AL22" s="28">
        <v>0.11</v>
      </c>
      <c r="AM22" s="28">
        <v>1.44</v>
      </c>
      <c r="AN22" s="28">
        <v>0.3</v>
      </c>
      <c r="AO22" s="28">
        <v>0.08</v>
      </c>
      <c r="AP22" s="28">
        <v>0.73</v>
      </c>
      <c r="AQ22" s="28">
        <v>45.4</v>
      </c>
      <c r="AR22" s="28">
        <v>13.2</v>
      </c>
      <c r="AS22" s="28">
        <v>48.1</v>
      </c>
      <c r="AT22" s="28">
        <v>0.25</v>
      </c>
      <c r="AU22" s="28">
        <v>2.6</v>
      </c>
      <c r="AV22" s="28">
        <v>9.17</v>
      </c>
      <c r="AW22" s="28">
        <v>2</v>
      </c>
      <c r="AX22" s="28">
        <v>0.7</v>
      </c>
      <c r="AY22" s="28">
        <v>0.4</v>
      </c>
      <c r="AZ22" s="28">
        <v>1.9</v>
      </c>
      <c r="BA22" s="28">
        <v>0.2</v>
      </c>
      <c r="BB22" s="28">
        <v>1.2</v>
      </c>
      <c r="BC22" s="28">
        <v>0.2</v>
      </c>
      <c r="BD22" s="28">
        <v>0.6</v>
      </c>
      <c r="BE22" s="28">
        <v>0.1</v>
      </c>
      <c r="BF22" s="28">
        <v>0.7</v>
      </c>
      <c r="BG22" s="28" t="s">
        <v>274</v>
      </c>
      <c r="BH22" s="28" t="s">
        <v>274</v>
      </c>
      <c r="BI22" s="28" t="s">
        <v>275</v>
      </c>
      <c r="BJ22" s="28" t="s">
        <v>274</v>
      </c>
      <c r="BK22" s="28" t="s">
        <v>276</v>
      </c>
      <c r="BL22" s="28">
        <v>2.1</v>
      </c>
      <c r="BM22" s="28">
        <v>0.12</v>
      </c>
      <c r="BN22" s="28">
        <v>23.3</v>
      </c>
      <c r="BO22" s="28">
        <v>12.7</v>
      </c>
      <c r="BP22" s="28">
        <v>2.4</v>
      </c>
      <c r="BQ22" s="28">
        <v>50</v>
      </c>
    </row>
    <row r="23" spans="1:69" x14ac:dyDescent="0.3">
      <c r="A23" s="25">
        <f t="shared" si="0"/>
        <v>20</v>
      </c>
      <c r="B23" s="26">
        <v>686802</v>
      </c>
      <c r="C23" s="26">
        <v>846574</v>
      </c>
      <c r="D23" s="26">
        <v>367</v>
      </c>
      <c r="E23" s="26">
        <v>1</v>
      </c>
      <c r="F23" s="27" t="s">
        <v>20</v>
      </c>
      <c r="G23" s="28">
        <v>6.0999999999999999E-2</v>
      </c>
      <c r="H23" s="28" t="s">
        <v>273</v>
      </c>
      <c r="I23" s="28">
        <v>0.02</v>
      </c>
      <c r="J23" s="28">
        <v>4.0999999999999996</v>
      </c>
      <c r="K23" s="28">
        <v>0.4</v>
      </c>
      <c r="L23" s="28">
        <v>2</v>
      </c>
      <c r="M23" s="28">
        <v>1.0999999999999999E-2</v>
      </c>
      <c r="N23" s="28">
        <v>0.03</v>
      </c>
      <c r="O23" s="28">
        <v>5.03</v>
      </c>
      <c r="P23" s="28">
        <v>0.09</v>
      </c>
      <c r="Q23" s="28">
        <v>7.0000000000000007E-2</v>
      </c>
      <c r="R23" s="28">
        <v>0.02</v>
      </c>
      <c r="S23" s="28">
        <v>13.2</v>
      </c>
      <c r="T23" s="28">
        <v>179</v>
      </c>
      <c r="U23" s="28">
        <v>227</v>
      </c>
      <c r="V23" s="28">
        <v>185</v>
      </c>
      <c r="W23" s="28">
        <v>10.8</v>
      </c>
      <c r="X23" s="28">
        <v>4.4000000000000004</v>
      </c>
      <c r="Y23" s="28">
        <v>19.899999999999999</v>
      </c>
      <c r="Z23" s="28">
        <v>26.6</v>
      </c>
      <c r="AA23" s="28">
        <v>22.2</v>
      </c>
      <c r="AB23" s="28">
        <v>15.3</v>
      </c>
      <c r="AC23" s="28">
        <v>0.1</v>
      </c>
      <c r="AD23" s="28">
        <v>10.8</v>
      </c>
      <c r="AE23" s="28">
        <v>8.4</v>
      </c>
      <c r="AF23" s="28">
        <v>6.5</v>
      </c>
      <c r="AG23" s="28">
        <v>5.61</v>
      </c>
      <c r="AH23" s="28">
        <v>6</v>
      </c>
      <c r="AI23" s="28">
        <v>0.2</v>
      </c>
      <c r="AJ23" s="28">
        <v>2.5</v>
      </c>
      <c r="AK23" s="28">
        <v>2.7E-2</v>
      </c>
      <c r="AL23" s="28">
        <v>0.1</v>
      </c>
      <c r="AM23" s="28">
        <v>1.45</v>
      </c>
      <c r="AN23" s="28">
        <v>0.18</v>
      </c>
      <c r="AO23" s="28">
        <v>0.1</v>
      </c>
      <c r="AP23" s="28">
        <v>0.66</v>
      </c>
      <c r="AQ23" s="28">
        <v>44</v>
      </c>
      <c r="AR23" s="28">
        <v>17.3</v>
      </c>
      <c r="AS23" s="28">
        <v>44.5</v>
      </c>
      <c r="AT23" s="28">
        <v>0.11</v>
      </c>
      <c r="AU23" s="28">
        <v>3.6</v>
      </c>
      <c r="AV23" s="28">
        <v>13.1</v>
      </c>
      <c r="AW23" s="28">
        <v>2.4</v>
      </c>
      <c r="AX23" s="28">
        <v>0.5</v>
      </c>
      <c r="AY23" s="28">
        <v>0.4</v>
      </c>
      <c r="AZ23" s="28">
        <v>2</v>
      </c>
      <c r="BA23" s="28">
        <v>0.3</v>
      </c>
      <c r="BB23" s="28">
        <v>1.5</v>
      </c>
      <c r="BC23" s="28">
        <v>0.3</v>
      </c>
      <c r="BD23" s="28">
        <v>0.8</v>
      </c>
      <c r="BE23" s="28">
        <v>0.1</v>
      </c>
      <c r="BF23" s="28">
        <v>0.7</v>
      </c>
      <c r="BG23" s="28">
        <v>0.1</v>
      </c>
      <c r="BH23" s="28">
        <v>0.1</v>
      </c>
      <c r="BI23" s="28" t="s">
        <v>275</v>
      </c>
      <c r="BJ23" s="28" t="s">
        <v>274</v>
      </c>
      <c r="BK23" s="28" t="s">
        <v>276</v>
      </c>
      <c r="BL23" s="28">
        <v>0.8</v>
      </c>
      <c r="BM23" s="28">
        <v>0.11</v>
      </c>
      <c r="BN23" s="28">
        <v>22</v>
      </c>
      <c r="BO23" s="28">
        <v>12.9</v>
      </c>
      <c r="BP23" s="28">
        <v>2.2000000000000002</v>
      </c>
      <c r="BQ23" s="28">
        <v>80</v>
      </c>
    </row>
    <row r="24" spans="1:69" x14ac:dyDescent="0.3">
      <c r="A24" s="25">
        <f t="shared" si="0"/>
        <v>21</v>
      </c>
      <c r="B24" s="26">
        <v>686801</v>
      </c>
      <c r="C24" s="26">
        <v>846574</v>
      </c>
      <c r="D24" s="26">
        <v>366</v>
      </c>
      <c r="E24" s="26">
        <v>1</v>
      </c>
      <c r="F24" s="27" t="s">
        <v>21</v>
      </c>
      <c r="G24" s="28">
        <v>5.5E-2</v>
      </c>
      <c r="H24" s="28" t="s">
        <v>273</v>
      </c>
      <c r="I24" s="28">
        <v>2.5000000000000001E-2</v>
      </c>
      <c r="J24" s="28">
        <v>4.0999999999999996</v>
      </c>
      <c r="K24" s="28">
        <v>0.5</v>
      </c>
      <c r="L24" s="28">
        <v>2</v>
      </c>
      <c r="M24" s="28">
        <v>1.2E-2</v>
      </c>
      <c r="N24" s="28">
        <v>0.03</v>
      </c>
      <c r="O24" s="28">
        <v>4.9800000000000004</v>
      </c>
      <c r="P24" s="28">
        <v>0.09</v>
      </c>
      <c r="Q24" s="28">
        <v>7.0000000000000007E-2</v>
      </c>
      <c r="R24" s="28">
        <v>0.02</v>
      </c>
      <c r="S24" s="28">
        <v>14.6</v>
      </c>
      <c r="T24" s="28">
        <v>183</v>
      </c>
      <c r="U24" s="28">
        <v>261</v>
      </c>
      <c r="V24" s="28">
        <v>162</v>
      </c>
      <c r="W24" s="28">
        <v>11.1</v>
      </c>
      <c r="X24" s="28">
        <v>4.7</v>
      </c>
      <c r="Y24" s="28">
        <v>20.2</v>
      </c>
      <c r="Z24" s="28">
        <v>27.3</v>
      </c>
      <c r="AA24" s="28">
        <v>25.3</v>
      </c>
      <c r="AB24" s="28">
        <v>15.6</v>
      </c>
      <c r="AC24" s="28">
        <v>0.1</v>
      </c>
      <c r="AD24" s="28">
        <v>12.8</v>
      </c>
      <c r="AE24" s="28">
        <v>8.3000000000000007</v>
      </c>
      <c r="AF24" s="28">
        <v>6.3</v>
      </c>
      <c r="AG24" s="28">
        <v>5.79</v>
      </c>
      <c r="AH24" s="28">
        <v>6.5</v>
      </c>
      <c r="AI24" s="28">
        <v>0.2</v>
      </c>
      <c r="AJ24" s="28">
        <v>2.5099999999999998</v>
      </c>
      <c r="AK24" s="28">
        <v>3.5999999999999997E-2</v>
      </c>
      <c r="AL24" s="28">
        <v>0.09</v>
      </c>
      <c r="AM24" s="28">
        <v>1.47</v>
      </c>
      <c r="AN24" s="28">
        <v>0.19</v>
      </c>
      <c r="AO24" s="28">
        <v>0.1</v>
      </c>
      <c r="AP24" s="28">
        <v>0.64</v>
      </c>
      <c r="AQ24" s="28">
        <v>41.1</v>
      </c>
      <c r="AR24" s="28">
        <v>17.600000000000001</v>
      </c>
      <c r="AS24" s="28">
        <v>45.2</v>
      </c>
      <c r="AT24" s="28" t="s">
        <v>277</v>
      </c>
      <c r="AU24" s="28">
        <v>3.6</v>
      </c>
      <c r="AV24" s="28">
        <v>13</v>
      </c>
      <c r="AW24" s="28">
        <v>2.6</v>
      </c>
      <c r="AX24" s="28">
        <v>0.8</v>
      </c>
      <c r="AY24" s="28">
        <v>0.4</v>
      </c>
      <c r="AZ24" s="28">
        <v>2.2000000000000002</v>
      </c>
      <c r="BA24" s="28">
        <v>0.3</v>
      </c>
      <c r="BB24" s="28">
        <v>1.6</v>
      </c>
      <c r="BC24" s="28">
        <v>0.3</v>
      </c>
      <c r="BD24" s="28">
        <v>0.9</v>
      </c>
      <c r="BE24" s="28">
        <v>0.1</v>
      </c>
      <c r="BF24" s="28">
        <v>0.9</v>
      </c>
      <c r="BG24" s="28">
        <v>0.1</v>
      </c>
      <c r="BH24" s="28" t="s">
        <v>274</v>
      </c>
      <c r="BI24" s="28" t="s">
        <v>275</v>
      </c>
      <c r="BJ24" s="28" t="s">
        <v>274</v>
      </c>
      <c r="BK24" s="28" t="s">
        <v>276</v>
      </c>
      <c r="BL24" s="28">
        <v>4.5</v>
      </c>
      <c r="BM24" s="28">
        <v>0.1</v>
      </c>
      <c r="BN24" s="28">
        <v>21.9</v>
      </c>
      <c r="BO24" s="28">
        <v>13</v>
      </c>
      <c r="BP24" s="28">
        <v>2.4</v>
      </c>
      <c r="BQ24" s="28">
        <v>60</v>
      </c>
    </row>
    <row r="25" spans="1:69" x14ac:dyDescent="0.3">
      <c r="A25" s="25">
        <f t="shared" si="0"/>
        <v>22</v>
      </c>
      <c r="B25" s="26">
        <v>687115</v>
      </c>
      <c r="C25" s="26">
        <v>846600</v>
      </c>
      <c r="D25" s="26">
        <v>379</v>
      </c>
      <c r="E25" s="26">
        <v>1</v>
      </c>
      <c r="F25" s="27" t="s">
        <v>22</v>
      </c>
      <c r="G25" s="28">
        <v>0.105</v>
      </c>
      <c r="H25" s="28" t="s">
        <v>273</v>
      </c>
      <c r="I25" s="28">
        <v>3.3000000000000002E-2</v>
      </c>
      <c r="J25" s="28">
        <v>2.2999999999999998</v>
      </c>
      <c r="K25" s="28">
        <v>0.4</v>
      </c>
      <c r="L25" s="28">
        <v>3</v>
      </c>
      <c r="M25" s="28">
        <v>1.4E-2</v>
      </c>
      <c r="N25" s="28">
        <v>0.03</v>
      </c>
      <c r="O25" s="28">
        <v>5.0999999999999996</v>
      </c>
      <c r="P25" s="28">
        <v>0.1</v>
      </c>
      <c r="Q25" s="28">
        <v>0.02</v>
      </c>
      <c r="R25" s="28">
        <v>0.06</v>
      </c>
      <c r="S25" s="28">
        <v>13</v>
      </c>
      <c r="T25" s="28">
        <v>88</v>
      </c>
      <c r="U25" s="28">
        <v>88</v>
      </c>
      <c r="V25" s="28">
        <v>189</v>
      </c>
      <c r="W25" s="28">
        <v>5.07</v>
      </c>
      <c r="X25" s="28">
        <v>3.1</v>
      </c>
      <c r="Y25" s="28">
        <v>12.3</v>
      </c>
      <c r="Z25" s="28">
        <v>29.4</v>
      </c>
      <c r="AA25" s="28">
        <v>17.2</v>
      </c>
      <c r="AB25" s="28">
        <v>12.3</v>
      </c>
      <c r="AC25" s="28" t="s">
        <v>274</v>
      </c>
      <c r="AD25" s="28">
        <v>4.0999999999999996</v>
      </c>
      <c r="AE25" s="28">
        <v>4</v>
      </c>
      <c r="AF25" s="28">
        <v>19.7</v>
      </c>
      <c r="AG25" s="28">
        <v>6.41</v>
      </c>
      <c r="AH25" s="28">
        <v>2.2999999999999998</v>
      </c>
      <c r="AI25" s="28">
        <v>0.2</v>
      </c>
      <c r="AJ25" s="28">
        <v>0.95</v>
      </c>
      <c r="AK25" s="28">
        <v>2.9000000000000001E-2</v>
      </c>
      <c r="AL25" s="28">
        <v>0.05</v>
      </c>
      <c r="AM25" s="28">
        <v>1.0900000000000001</v>
      </c>
      <c r="AN25" s="28">
        <v>0.06</v>
      </c>
      <c r="AO25" s="28">
        <v>0.03</v>
      </c>
      <c r="AP25" s="28">
        <v>0.13</v>
      </c>
      <c r="AQ25" s="28">
        <v>87</v>
      </c>
      <c r="AR25" s="28">
        <v>22.3</v>
      </c>
      <c r="AS25" s="28">
        <v>85.9</v>
      </c>
      <c r="AT25" s="28">
        <v>0.47</v>
      </c>
      <c r="AU25" s="28">
        <v>4.5</v>
      </c>
      <c r="AV25" s="28">
        <v>16</v>
      </c>
      <c r="AW25" s="28">
        <v>3.1</v>
      </c>
      <c r="AX25" s="28" t="s">
        <v>274</v>
      </c>
      <c r="AY25" s="28">
        <v>0.5</v>
      </c>
      <c r="AZ25" s="28">
        <v>3</v>
      </c>
      <c r="BA25" s="28">
        <v>0.4</v>
      </c>
      <c r="BB25" s="28">
        <v>1.9</v>
      </c>
      <c r="BC25" s="28">
        <v>0.3</v>
      </c>
      <c r="BD25" s="28">
        <v>0.9</v>
      </c>
      <c r="BE25" s="28">
        <v>0.1</v>
      </c>
      <c r="BF25" s="28">
        <v>0.8</v>
      </c>
      <c r="BG25" s="28">
        <v>0.1</v>
      </c>
      <c r="BH25" s="28">
        <v>0.1</v>
      </c>
      <c r="BI25" s="28" t="s">
        <v>275</v>
      </c>
      <c r="BJ25" s="28" t="s">
        <v>274</v>
      </c>
      <c r="BK25" s="28" t="s">
        <v>276</v>
      </c>
      <c r="BL25" s="28">
        <v>1.2</v>
      </c>
      <c r="BM25" s="28">
        <v>0.04</v>
      </c>
      <c r="BN25" s="28">
        <v>12.2</v>
      </c>
      <c r="BO25" s="28">
        <v>10.9</v>
      </c>
      <c r="BP25" s="28">
        <v>0.8</v>
      </c>
      <c r="BQ25" s="28">
        <v>60</v>
      </c>
    </row>
    <row r="26" spans="1:69" x14ac:dyDescent="0.3">
      <c r="A26" s="25">
        <f t="shared" si="0"/>
        <v>23</v>
      </c>
      <c r="B26" s="26">
        <v>687115</v>
      </c>
      <c r="C26" s="26">
        <v>846601</v>
      </c>
      <c r="D26" s="26">
        <v>379</v>
      </c>
      <c r="E26" s="26">
        <v>1</v>
      </c>
      <c r="F26" s="27" t="s">
        <v>24</v>
      </c>
      <c r="G26" s="28">
        <v>0.122</v>
      </c>
      <c r="H26" s="28" t="s">
        <v>273</v>
      </c>
      <c r="I26" s="28">
        <v>3.5999999999999997E-2</v>
      </c>
      <c r="J26" s="28">
        <v>3</v>
      </c>
      <c r="K26" s="28">
        <v>0.4</v>
      </c>
      <c r="L26" s="28">
        <v>4</v>
      </c>
      <c r="M26" s="28">
        <v>1.7000000000000001E-2</v>
      </c>
      <c r="N26" s="28">
        <v>0.04</v>
      </c>
      <c r="O26" s="28">
        <v>5.75</v>
      </c>
      <c r="P26" s="28">
        <v>0.13</v>
      </c>
      <c r="Q26" s="28">
        <v>0.03</v>
      </c>
      <c r="R26" s="28">
        <v>0.08</v>
      </c>
      <c r="S26" s="28">
        <v>13.8</v>
      </c>
      <c r="T26" s="28">
        <v>104</v>
      </c>
      <c r="U26" s="28">
        <v>125</v>
      </c>
      <c r="V26" s="28">
        <v>255</v>
      </c>
      <c r="W26" s="28">
        <v>5.7</v>
      </c>
      <c r="X26" s="28">
        <v>4.7</v>
      </c>
      <c r="Y26" s="28">
        <v>18.399999999999999</v>
      </c>
      <c r="Z26" s="28">
        <v>34.799999999999997</v>
      </c>
      <c r="AA26" s="28">
        <v>24.8</v>
      </c>
      <c r="AB26" s="28">
        <v>13.1</v>
      </c>
      <c r="AC26" s="28" t="s">
        <v>274</v>
      </c>
      <c r="AD26" s="28">
        <v>4.5</v>
      </c>
      <c r="AE26" s="28">
        <v>5.7</v>
      </c>
      <c r="AF26" s="28">
        <v>18.399999999999999</v>
      </c>
      <c r="AG26" s="28">
        <v>6.4</v>
      </c>
      <c r="AH26" s="28">
        <v>3.5</v>
      </c>
      <c r="AI26" s="28">
        <v>0.4</v>
      </c>
      <c r="AJ26" s="28">
        <v>1.79</v>
      </c>
      <c r="AK26" s="28">
        <v>4.5999999999999999E-2</v>
      </c>
      <c r="AL26" s="28">
        <v>0.06</v>
      </c>
      <c r="AM26" s="28">
        <v>1.05</v>
      </c>
      <c r="AN26" s="28">
        <v>0.11</v>
      </c>
      <c r="AO26" s="28" t="s">
        <v>278</v>
      </c>
      <c r="AP26" s="28">
        <v>0.19</v>
      </c>
      <c r="AQ26" s="28">
        <v>106</v>
      </c>
      <c r="AR26" s="28">
        <v>20.2</v>
      </c>
      <c r="AS26" s="28">
        <v>80</v>
      </c>
      <c r="AT26" s="28">
        <v>0.27</v>
      </c>
      <c r="AU26" s="28">
        <v>4.0999999999999996</v>
      </c>
      <c r="AV26" s="28">
        <v>14.4</v>
      </c>
      <c r="AW26" s="28">
        <v>2.9</v>
      </c>
      <c r="AX26" s="28" t="s">
        <v>274</v>
      </c>
      <c r="AY26" s="28">
        <v>0.5</v>
      </c>
      <c r="AZ26" s="28">
        <v>2.6</v>
      </c>
      <c r="BA26" s="28">
        <v>0.4</v>
      </c>
      <c r="BB26" s="28">
        <v>1.8</v>
      </c>
      <c r="BC26" s="28">
        <v>0.3</v>
      </c>
      <c r="BD26" s="28">
        <v>0.9</v>
      </c>
      <c r="BE26" s="28">
        <v>0.1</v>
      </c>
      <c r="BF26" s="28">
        <v>0.8</v>
      </c>
      <c r="BG26" s="28">
        <v>0.1</v>
      </c>
      <c r="BH26" s="28">
        <v>0.1</v>
      </c>
      <c r="BI26" s="28" t="s">
        <v>275</v>
      </c>
      <c r="BJ26" s="28" t="s">
        <v>274</v>
      </c>
      <c r="BK26" s="28" t="s">
        <v>276</v>
      </c>
      <c r="BL26" s="28">
        <v>11.2</v>
      </c>
      <c r="BM26" s="28">
        <v>0.05</v>
      </c>
      <c r="BN26" s="28">
        <v>11.7</v>
      </c>
      <c r="BO26" s="28">
        <v>9.8000000000000007</v>
      </c>
      <c r="BP26" s="28">
        <v>0.8</v>
      </c>
      <c r="BQ26" s="28">
        <v>40</v>
      </c>
    </row>
    <row r="27" spans="1:69" x14ac:dyDescent="0.3">
      <c r="A27" s="25">
        <f t="shared" si="0"/>
        <v>24</v>
      </c>
      <c r="B27" s="26">
        <v>687114</v>
      </c>
      <c r="C27" s="26">
        <v>846601</v>
      </c>
      <c r="D27" s="26">
        <v>379</v>
      </c>
      <c r="E27" s="26">
        <v>1</v>
      </c>
      <c r="F27" s="27" t="s">
        <v>26</v>
      </c>
      <c r="G27" s="28">
        <v>0.13400000000000001</v>
      </c>
      <c r="H27" s="28" t="s">
        <v>273</v>
      </c>
      <c r="I27" s="28">
        <v>4.2000000000000003E-2</v>
      </c>
      <c r="J27" s="28">
        <v>3.2</v>
      </c>
      <c r="K27" s="28">
        <v>0.4</v>
      </c>
      <c r="L27" s="28">
        <v>4</v>
      </c>
      <c r="M27" s="28">
        <v>2.8000000000000001E-2</v>
      </c>
      <c r="N27" s="28">
        <v>0.04</v>
      </c>
      <c r="O27" s="28">
        <v>5.66</v>
      </c>
      <c r="P27" s="28">
        <v>0.16</v>
      </c>
      <c r="Q27" s="28">
        <v>0.03</v>
      </c>
      <c r="R27" s="28">
        <v>7.0000000000000007E-2</v>
      </c>
      <c r="S27" s="28">
        <v>13.6</v>
      </c>
      <c r="T27" s="28">
        <v>96</v>
      </c>
      <c r="U27" s="28">
        <v>138</v>
      </c>
      <c r="V27" s="28">
        <v>268</v>
      </c>
      <c r="W27" s="28">
        <v>6.11</v>
      </c>
      <c r="X27" s="28">
        <v>4.5999999999999996</v>
      </c>
      <c r="Y27" s="28">
        <v>17.7</v>
      </c>
      <c r="Z27" s="28">
        <v>39.299999999999997</v>
      </c>
      <c r="AA27" s="28">
        <v>30</v>
      </c>
      <c r="AB27" s="28">
        <v>12.7</v>
      </c>
      <c r="AC27" s="28">
        <v>0.1</v>
      </c>
      <c r="AD27" s="28">
        <v>6.1</v>
      </c>
      <c r="AE27" s="28">
        <v>6.1</v>
      </c>
      <c r="AF27" s="28">
        <v>19.100000000000001</v>
      </c>
      <c r="AG27" s="28">
        <v>8.02</v>
      </c>
      <c r="AH27" s="28">
        <v>4.0999999999999996</v>
      </c>
      <c r="AI27" s="28">
        <v>0.3</v>
      </c>
      <c r="AJ27" s="28">
        <v>3.56</v>
      </c>
      <c r="AK27" s="28">
        <v>2.9000000000000001E-2</v>
      </c>
      <c r="AL27" s="28">
        <v>0.09</v>
      </c>
      <c r="AM27" s="28">
        <v>1.05</v>
      </c>
      <c r="AN27" s="28">
        <v>0.15</v>
      </c>
      <c r="AO27" s="28">
        <v>0.06</v>
      </c>
      <c r="AP27" s="28">
        <v>0.2</v>
      </c>
      <c r="AQ27" s="28">
        <v>113</v>
      </c>
      <c r="AR27" s="28">
        <v>20</v>
      </c>
      <c r="AS27" s="28">
        <v>77.099999999999994</v>
      </c>
      <c r="AT27" s="28" t="s">
        <v>277</v>
      </c>
      <c r="AU27" s="28">
        <v>4.4000000000000004</v>
      </c>
      <c r="AV27" s="28">
        <v>14.7</v>
      </c>
      <c r="AW27" s="28">
        <v>3.9</v>
      </c>
      <c r="AX27" s="28" t="s">
        <v>274</v>
      </c>
      <c r="AY27" s="28">
        <v>0.5</v>
      </c>
      <c r="AZ27" s="28">
        <v>3.1</v>
      </c>
      <c r="BA27" s="28">
        <v>0.4</v>
      </c>
      <c r="BB27" s="28">
        <v>2.4</v>
      </c>
      <c r="BC27" s="28">
        <v>0.5</v>
      </c>
      <c r="BD27" s="28">
        <v>1.4</v>
      </c>
      <c r="BE27" s="28">
        <v>0.2</v>
      </c>
      <c r="BF27" s="28">
        <v>1.3</v>
      </c>
      <c r="BG27" s="28">
        <v>0.2</v>
      </c>
      <c r="BH27" s="28" t="s">
        <v>274</v>
      </c>
      <c r="BI27" s="28" t="s">
        <v>275</v>
      </c>
      <c r="BJ27" s="28" t="s">
        <v>274</v>
      </c>
      <c r="BK27" s="28" t="s">
        <v>276</v>
      </c>
      <c r="BL27" s="28" t="s">
        <v>279</v>
      </c>
      <c r="BM27" s="28">
        <v>0.05</v>
      </c>
      <c r="BN27" s="28">
        <v>11.5</v>
      </c>
      <c r="BO27" s="28">
        <v>9.4</v>
      </c>
      <c r="BP27" s="28">
        <v>0.8</v>
      </c>
      <c r="BQ27" s="28">
        <v>40</v>
      </c>
    </row>
    <row r="28" spans="1:69" x14ac:dyDescent="0.3">
      <c r="A28" s="25">
        <f t="shared" si="0"/>
        <v>25</v>
      </c>
      <c r="B28" s="26">
        <v>687114</v>
      </c>
      <c r="C28" s="26">
        <v>846600</v>
      </c>
      <c r="D28" s="26">
        <v>379</v>
      </c>
      <c r="E28" s="26">
        <v>1</v>
      </c>
      <c r="F28" s="27" t="s">
        <v>25</v>
      </c>
      <c r="G28" s="28">
        <v>0.11</v>
      </c>
      <c r="H28" s="28" t="s">
        <v>273</v>
      </c>
      <c r="I28" s="28">
        <v>3.3000000000000002E-2</v>
      </c>
      <c r="J28" s="28">
        <v>1.8</v>
      </c>
      <c r="K28" s="28">
        <v>0.2</v>
      </c>
      <c r="L28" s="28">
        <v>2</v>
      </c>
      <c r="M28" s="28">
        <v>1.2E-2</v>
      </c>
      <c r="N28" s="28">
        <v>0.02</v>
      </c>
      <c r="O28" s="28">
        <v>3.83</v>
      </c>
      <c r="P28" s="28">
        <v>0.05</v>
      </c>
      <c r="Q28" s="28">
        <v>0.02</v>
      </c>
      <c r="R28" s="28">
        <v>0.06</v>
      </c>
      <c r="S28" s="28">
        <v>12.3</v>
      </c>
      <c r="T28" s="28">
        <v>109</v>
      </c>
      <c r="U28" s="28">
        <v>108</v>
      </c>
      <c r="V28" s="28">
        <v>257</v>
      </c>
      <c r="W28" s="28">
        <v>5.24</v>
      </c>
      <c r="X28" s="28">
        <v>4</v>
      </c>
      <c r="Y28" s="28">
        <v>12.2</v>
      </c>
      <c r="Z28" s="28">
        <v>23.2</v>
      </c>
      <c r="AA28" s="28">
        <v>13.8</v>
      </c>
      <c r="AB28" s="28">
        <v>12</v>
      </c>
      <c r="AC28" s="28">
        <v>0.1</v>
      </c>
      <c r="AD28" s="28">
        <v>3.4</v>
      </c>
      <c r="AE28" s="28">
        <v>3.4</v>
      </c>
      <c r="AF28" s="28">
        <v>12.1</v>
      </c>
      <c r="AG28" s="28">
        <v>5.07</v>
      </c>
      <c r="AH28" s="28">
        <v>2.2000000000000002</v>
      </c>
      <c r="AI28" s="28">
        <v>0.3</v>
      </c>
      <c r="AJ28" s="28">
        <v>1.08</v>
      </c>
      <c r="AK28" s="28">
        <v>0.04</v>
      </c>
      <c r="AL28" s="28">
        <v>7.0000000000000007E-2</v>
      </c>
      <c r="AM28" s="28">
        <v>0.83</v>
      </c>
      <c r="AN28" s="28">
        <v>0.05</v>
      </c>
      <c r="AO28" s="28">
        <v>0.03</v>
      </c>
      <c r="AP28" s="28">
        <v>0.12</v>
      </c>
      <c r="AQ28" s="28">
        <v>63.3</v>
      </c>
      <c r="AR28" s="28">
        <v>16.600000000000001</v>
      </c>
      <c r="AS28" s="28">
        <v>69</v>
      </c>
      <c r="AT28" s="28">
        <v>0.38</v>
      </c>
      <c r="AU28" s="28">
        <v>3.8</v>
      </c>
      <c r="AV28" s="28">
        <v>13.8</v>
      </c>
      <c r="AW28" s="28">
        <v>2.5</v>
      </c>
      <c r="AX28" s="28" t="s">
        <v>274</v>
      </c>
      <c r="AY28" s="28">
        <v>0.4</v>
      </c>
      <c r="AZ28" s="28">
        <v>2.6</v>
      </c>
      <c r="BA28" s="28">
        <v>0.3</v>
      </c>
      <c r="BB28" s="28">
        <v>1.6</v>
      </c>
      <c r="BC28" s="28">
        <v>0.3</v>
      </c>
      <c r="BD28" s="28">
        <v>0.8</v>
      </c>
      <c r="BE28" s="28">
        <v>0.1</v>
      </c>
      <c r="BF28" s="28">
        <v>0.7</v>
      </c>
      <c r="BG28" s="28">
        <v>0.1</v>
      </c>
      <c r="BH28" s="28" t="s">
        <v>274</v>
      </c>
      <c r="BI28" s="28" t="s">
        <v>275</v>
      </c>
      <c r="BJ28" s="28" t="s">
        <v>274</v>
      </c>
      <c r="BK28" s="28" t="s">
        <v>276</v>
      </c>
      <c r="BL28" s="28" t="s">
        <v>279</v>
      </c>
      <c r="BM28" s="28">
        <v>0.04</v>
      </c>
      <c r="BN28" s="28">
        <v>9</v>
      </c>
      <c r="BO28" s="28">
        <v>18.8</v>
      </c>
      <c r="BP28" s="28">
        <v>0.8</v>
      </c>
      <c r="BQ28" s="28">
        <v>40</v>
      </c>
    </row>
    <row r="29" spans="1:69" x14ac:dyDescent="0.3">
      <c r="A29" s="25">
        <f t="shared" si="0"/>
        <v>26</v>
      </c>
      <c r="B29" s="26">
        <v>687116</v>
      </c>
      <c r="C29" s="26">
        <v>846601</v>
      </c>
      <c r="D29" s="26">
        <v>379</v>
      </c>
      <c r="E29" s="26">
        <v>1</v>
      </c>
      <c r="F29" s="27" t="s">
        <v>27</v>
      </c>
      <c r="G29" s="28">
        <v>0.1</v>
      </c>
      <c r="H29" s="28" t="s">
        <v>273</v>
      </c>
      <c r="I29" s="28">
        <v>4.7E-2</v>
      </c>
      <c r="J29" s="28">
        <v>2.1</v>
      </c>
      <c r="K29" s="28">
        <v>0.3</v>
      </c>
      <c r="L29" s="28">
        <v>2</v>
      </c>
      <c r="M29" s="28">
        <v>1.2E-2</v>
      </c>
      <c r="N29" s="28">
        <v>0.02</v>
      </c>
      <c r="O29" s="28">
        <v>4.55</v>
      </c>
      <c r="P29" s="28">
        <v>0.04</v>
      </c>
      <c r="Q29" s="28">
        <v>0.02</v>
      </c>
      <c r="R29" s="28">
        <v>0.05</v>
      </c>
      <c r="S29" s="28">
        <v>17.399999999999999</v>
      </c>
      <c r="T29" s="28">
        <v>124</v>
      </c>
      <c r="U29" s="28">
        <v>114</v>
      </c>
      <c r="V29" s="28">
        <v>211</v>
      </c>
      <c r="W29" s="28">
        <v>6.66</v>
      </c>
      <c r="X29" s="28">
        <v>5.0999999999999996</v>
      </c>
      <c r="Y29" s="28">
        <v>15.9</v>
      </c>
      <c r="Z29" s="28">
        <v>27.2</v>
      </c>
      <c r="AA29" s="28">
        <v>21.2</v>
      </c>
      <c r="AB29" s="28">
        <v>13.6</v>
      </c>
      <c r="AC29" s="28" t="s">
        <v>274</v>
      </c>
      <c r="AD29" s="28">
        <v>3.6</v>
      </c>
      <c r="AE29" s="28">
        <v>3.2</v>
      </c>
      <c r="AF29" s="28">
        <v>24.8</v>
      </c>
      <c r="AG29" s="28">
        <v>7.4</v>
      </c>
      <c r="AH29" s="28">
        <v>2.4</v>
      </c>
      <c r="AI29" s="28">
        <v>0.3</v>
      </c>
      <c r="AJ29" s="28">
        <v>0.93</v>
      </c>
      <c r="AK29" s="28">
        <v>3.9E-2</v>
      </c>
      <c r="AL29" s="28">
        <v>0.11</v>
      </c>
      <c r="AM29" s="28">
        <v>0.68</v>
      </c>
      <c r="AN29" s="28">
        <v>0.04</v>
      </c>
      <c r="AO29" s="28" t="s">
        <v>278</v>
      </c>
      <c r="AP29" s="28">
        <v>0.14000000000000001</v>
      </c>
      <c r="AQ29" s="28">
        <v>73.900000000000006</v>
      </c>
      <c r="AR29" s="28">
        <v>24</v>
      </c>
      <c r="AS29" s="28">
        <v>133</v>
      </c>
      <c r="AT29" s="28">
        <v>0.69</v>
      </c>
      <c r="AU29" s="28">
        <v>5.0999999999999996</v>
      </c>
      <c r="AV29" s="28">
        <v>18.100000000000001</v>
      </c>
      <c r="AW29" s="28">
        <v>3.7</v>
      </c>
      <c r="AX29" s="28" t="s">
        <v>274</v>
      </c>
      <c r="AY29" s="28">
        <v>0.7</v>
      </c>
      <c r="AZ29" s="28">
        <v>3.8</v>
      </c>
      <c r="BA29" s="28">
        <v>0.5</v>
      </c>
      <c r="BB29" s="28">
        <v>2.5</v>
      </c>
      <c r="BC29" s="28">
        <v>0.4</v>
      </c>
      <c r="BD29" s="28">
        <v>1.1000000000000001</v>
      </c>
      <c r="BE29" s="28">
        <v>0.2</v>
      </c>
      <c r="BF29" s="28">
        <v>1.1000000000000001</v>
      </c>
      <c r="BG29" s="28">
        <v>0.2</v>
      </c>
      <c r="BH29" s="28" t="s">
        <v>274</v>
      </c>
      <c r="BI29" s="28" t="s">
        <v>275</v>
      </c>
      <c r="BJ29" s="28" t="s">
        <v>274</v>
      </c>
      <c r="BK29" s="28" t="s">
        <v>276</v>
      </c>
      <c r="BL29" s="28">
        <v>2.6</v>
      </c>
      <c r="BM29" s="28">
        <v>0.04</v>
      </c>
      <c r="BN29" s="28">
        <v>10.5</v>
      </c>
      <c r="BO29" s="28">
        <v>11.8</v>
      </c>
      <c r="BP29" s="28">
        <v>1</v>
      </c>
      <c r="BQ29" s="28">
        <v>40</v>
      </c>
    </row>
    <row r="30" spans="1:69" x14ac:dyDescent="0.3">
      <c r="A30" s="25">
        <f t="shared" si="0"/>
        <v>27</v>
      </c>
      <c r="B30" s="26">
        <v>687116</v>
      </c>
      <c r="C30" s="26">
        <v>846600</v>
      </c>
      <c r="D30" s="26">
        <v>379</v>
      </c>
      <c r="E30" s="26">
        <v>1</v>
      </c>
      <c r="F30" s="27" t="s">
        <v>28</v>
      </c>
      <c r="G30" s="28">
        <v>8.5999999999999993E-2</v>
      </c>
      <c r="H30" s="28" t="s">
        <v>273</v>
      </c>
      <c r="I30" s="28">
        <v>4.3999999999999997E-2</v>
      </c>
      <c r="J30" s="28">
        <v>1.7</v>
      </c>
      <c r="K30" s="28">
        <v>0.2</v>
      </c>
      <c r="L30" s="28">
        <v>3</v>
      </c>
      <c r="M30" s="28">
        <v>1.2E-2</v>
      </c>
      <c r="N30" s="28">
        <v>0.03</v>
      </c>
      <c r="O30" s="28">
        <v>2.8</v>
      </c>
      <c r="P30" s="28">
        <v>0.05</v>
      </c>
      <c r="Q30" s="28">
        <v>0.02</v>
      </c>
      <c r="R30" s="28">
        <v>0.08</v>
      </c>
      <c r="S30" s="28">
        <v>9.1999999999999993</v>
      </c>
      <c r="T30" s="28">
        <v>72</v>
      </c>
      <c r="U30" s="28">
        <v>103</v>
      </c>
      <c r="V30" s="28">
        <v>293</v>
      </c>
      <c r="W30" s="28">
        <v>4.0599999999999996</v>
      </c>
      <c r="X30" s="28">
        <v>3.8</v>
      </c>
      <c r="Y30" s="28">
        <v>10.9</v>
      </c>
      <c r="Z30" s="28">
        <v>34.200000000000003</v>
      </c>
      <c r="AA30" s="28">
        <v>21</v>
      </c>
      <c r="AB30" s="28">
        <v>7.17</v>
      </c>
      <c r="AC30" s="28">
        <v>0.1</v>
      </c>
      <c r="AD30" s="28">
        <v>3.8</v>
      </c>
      <c r="AE30" s="28">
        <v>5.6</v>
      </c>
      <c r="AF30" s="28">
        <v>14.8</v>
      </c>
      <c r="AG30" s="28">
        <v>4.82</v>
      </c>
      <c r="AH30" s="28">
        <v>1.1000000000000001</v>
      </c>
      <c r="AI30" s="28">
        <v>0.9</v>
      </c>
      <c r="AJ30" s="28">
        <v>2.2000000000000002</v>
      </c>
      <c r="AK30" s="28">
        <v>6.3E-2</v>
      </c>
      <c r="AL30" s="28">
        <v>0.06</v>
      </c>
      <c r="AM30" s="28">
        <v>0.6</v>
      </c>
      <c r="AN30" s="28">
        <v>0.1</v>
      </c>
      <c r="AO30" s="28">
        <v>0.02</v>
      </c>
      <c r="AP30" s="28">
        <v>0.15</v>
      </c>
      <c r="AQ30" s="28">
        <v>69.2</v>
      </c>
      <c r="AR30" s="28">
        <v>12.8</v>
      </c>
      <c r="AS30" s="28">
        <v>90</v>
      </c>
      <c r="AT30" s="28">
        <v>0.05</v>
      </c>
      <c r="AU30" s="28">
        <v>2.7</v>
      </c>
      <c r="AV30" s="28">
        <v>10.3</v>
      </c>
      <c r="AW30" s="28">
        <v>2</v>
      </c>
      <c r="AX30" s="28" t="s">
        <v>274</v>
      </c>
      <c r="AY30" s="28">
        <v>0.4</v>
      </c>
      <c r="AZ30" s="28">
        <v>2.4</v>
      </c>
      <c r="BA30" s="28">
        <v>0.3</v>
      </c>
      <c r="BB30" s="28">
        <v>1.4</v>
      </c>
      <c r="BC30" s="28">
        <v>0.2</v>
      </c>
      <c r="BD30" s="28">
        <v>0.6</v>
      </c>
      <c r="BE30" s="28">
        <v>0.1</v>
      </c>
      <c r="BF30" s="28">
        <v>0.6</v>
      </c>
      <c r="BG30" s="28" t="s">
        <v>274</v>
      </c>
      <c r="BH30" s="28">
        <v>0.2</v>
      </c>
      <c r="BI30" s="28" t="s">
        <v>275</v>
      </c>
      <c r="BJ30" s="28" t="s">
        <v>274</v>
      </c>
      <c r="BK30" s="28" t="s">
        <v>276</v>
      </c>
      <c r="BL30" s="28">
        <v>1.4</v>
      </c>
      <c r="BM30" s="28">
        <v>0.03</v>
      </c>
      <c r="BN30" s="28">
        <v>7.4</v>
      </c>
      <c r="BO30" s="28">
        <v>5.5</v>
      </c>
      <c r="BP30" s="28">
        <v>0.5</v>
      </c>
      <c r="BQ30" s="28">
        <v>30</v>
      </c>
    </row>
    <row r="31" spans="1:69" x14ac:dyDescent="0.3">
      <c r="A31" s="25">
        <f t="shared" si="0"/>
        <v>28</v>
      </c>
      <c r="B31" s="26">
        <v>687117</v>
      </c>
      <c r="C31" s="26">
        <v>846600</v>
      </c>
      <c r="D31" s="26">
        <v>379</v>
      </c>
      <c r="E31" s="26">
        <v>1</v>
      </c>
      <c r="F31" s="27" t="s">
        <v>30</v>
      </c>
      <c r="G31" s="28">
        <v>9.8000000000000004E-2</v>
      </c>
      <c r="H31" s="28">
        <v>4</v>
      </c>
      <c r="I31" s="28">
        <v>4.1000000000000002E-2</v>
      </c>
      <c r="J31" s="28">
        <v>13.5</v>
      </c>
      <c r="K31" s="28">
        <v>0.4</v>
      </c>
      <c r="L31" s="28">
        <v>24</v>
      </c>
      <c r="M31" s="28">
        <v>0.33800000000000002</v>
      </c>
      <c r="N31" s="28">
        <v>3.01</v>
      </c>
      <c r="O31" s="28">
        <v>3.62</v>
      </c>
      <c r="P31" s="28">
        <v>0.48</v>
      </c>
      <c r="Q31" s="28">
        <v>5.61</v>
      </c>
      <c r="R31" s="28">
        <v>2.34</v>
      </c>
      <c r="S31" s="28">
        <v>11.4</v>
      </c>
      <c r="T31" s="28">
        <v>99</v>
      </c>
      <c r="U31" s="28">
        <v>221</v>
      </c>
      <c r="V31" s="28">
        <v>973</v>
      </c>
      <c r="W31" s="28">
        <v>7.82</v>
      </c>
      <c r="X31" s="28">
        <v>53.6</v>
      </c>
      <c r="Y31" s="28">
        <v>1270</v>
      </c>
      <c r="Z31" s="28" t="s">
        <v>280</v>
      </c>
      <c r="AA31" s="28">
        <v>4430</v>
      </c>
      <c r="AB31" s="28">
        <v>8.77</v>
      </c>
      <c r="AC31" s="28">
        <v>0.2</v>
      </c>
      <c r="AD31" s="28">
        <v>298</v>
      </c>
      <c r="AE31" s="28">
        <v>17.8</v>
      </c>
      <c r="AF31" s="28">
        <v>94.3</v>
      </c>
      <c r="AG31" s="28">
        <v>8.44</v>
      </c>
      <c r="AH31" s="28">
        <v>5.3</v>
      </c>
      <c r="AI31" s="28" t="s">
        <v>274</v>
      </c>
      <c r="AJ31" s="28">
        <v>194</v>
      </c>
      <c r="AK31" s="28">
        <v>42.5</v>
      </c>
      <c r="AL31" s="28">
        <v>1.0900000000000001</v>
      </c>
      <c r="AM31" s="28">
        <v>5.14</v>
      </c>
      <c r="AN31" s="28">
        <v>32.4</v>
      </c>
      <c r="AO31" s="28">
        <v>1.88</v>
      </c>
      <c r="AP31" s="28">
        <v>2.23</v>
      </c>
      <c r="AQ31" s="28">
        <v>4.3</v>
      </c>
      <c r="AR31" s="28">
        <v>8.4</v>
      </c>
      <c r="AS31" s="28">
        <v>22.5</v>
      </c>
      <c r="AT31" s="28">
        <v>26.6</v>
      </c>
      <c r="AU31" s="28">
        <v>2.2999999999999998</v>
      </c>
      <c r="AV31" s="28">
        <v>9.41</v>
      </c>
      <c r="AW31" s="28">
        <v>2.6</v>
      </c>
      <c r="AX31" s="28">
        <v>16.399999999999999</v>
      </c>
      <c r="AY31" s="28">
        <v>0.5</v>
      </c>
      <c r="AZ31" s="28">
        <v>2</v>
      </c>
      <c r="BA31" s="28">
        <v>0.3</v>
      </c>
      <c r="BB31" s="28">
        <v>1.7</v>
      </c>
      <c r="BC31" s="28">
        <v>0.3</v>
      </c>
      <c r="BD31" s="28">
        <v>1</v>
      </c>
      <c r="BE31" s="28">
        <v>0.1</v>
      </c>
      <c r="BF31" s="28">
        <v>0.9</v>
      </c>
      <c r="BG31" s="28">
        <v>0.1</v>
      </c>
      <c r="BH31" s="28" t="s">
        <v>274</v>
      </c>
      <c r="BI31" s="28" t="s">
        <v>275</v>
      </c>
      <c r="BJ31" s="28">
        <v>3.2</v>
      </c>
      <c r="BK31" s="28">
        <v>0.121</v>
      </c>
      <c r="BL31" s="28" t="s">
        <v>280</v>
      </c>
      <c r="BM31" s="28">
        <v>1.75</v>
      </c>
      <c r="BN31" s="28">
        <v>2700</v>
      </c>
      <c r="BO31" s="28">
        <v>2</v>
      </c>
      <c r="BP31" s="28">
        <v>1.1000000000000001</v>
      </c>
      <c r="BQ31" s="28">
        <v>1970</v>
      </c>
    </row>
    <row r="32" spans="1:69" x14ac:dyDescent="0.3">
      <c r="A32" s="25">
        <f t="shared" si="0"/>
        <v>29</v>
      </c>
      <c r="B32" s="26">
        <v>687117</v>
      </c>
      <c r="C32" s="26">
        <v>846601</v>
      </c>
      <c r="D32" s="26">
        <v>379</v>
      </c>
      <c r="E32" s="26">
        <v>1</v>
      </c>
      <c r="F32" s="27" t="s">
        <v>29</v>
      </c>
      <c r="G32" s="28">
        <v>0.11</v>
      </c>
      <c r="H32" s="28" t="s">
        <v>273</v>
      </c>
      <c r="I32" s="28">
        <v>0.04</v>
      </c>
      <c r="J32" s="28">
        <v>2</v>
      </c>
      <c r="K32" s="28">
        <v>0.3</v>
      </c>
      <c r="L32" s="28">
        <v>3</v>
      </c>
      <c r="M32" s="28">
        <v>1.0999999999999999E-2</v>
      </c>
      <c r="N32" s="28">
        <v>0.03</v>
      </c>
      <c r="O32" s="28">
        <v>5.01</v>
      </c>
      <c r="P32" s="28">
        <v>0.05</v>
      </c>
      <c r="Q32" s="28">
        <v>0.04</v>
      </c>
      <c r="R32" s="28">
        <v>7.0000000000000007E-2</v>
      </c>
      <c r="S32" s="28">
        <v>19.100000000000001</v>
      </c>
      <c r="T32" s="28">
        <v>140</v>
      </c>
      <c r="U32" s="28">
        <v>149</v>
      </c>
      <c r="V32" s="28">
        <v>790</v>
      </c>
      <c r="W32" s="28">
        <v>7.51</v>
      </c>
      <c r="X32" s="28">
        <v>6.4</v>
      </c>
      <c r="Y32" s="28">
        <v>17.399999999999999</v>
      </c>
      <c r="Z32" s="28">
        <v>58.3</v>
      </c>
      <c r="AA32" s="28">
        <v>29.7</v>
      </c>
      <c r="AB32" s="28">
        <v>12.3</v>
      </c>
      <c r="AC32" s="28" t="s">
        <v>274</v>
      </c>
      <c r="AD32" s="28">
        <v>6.9</v>
      </c>
      <c r="AE32" s="28">
        <v>2.9</v>
      </c>
      <c r="AF32" s="28">
        <v>17</v>
      </c>
      <c r="AG32" s="28">
        <v>7.45</v>
      </c>
      <c r="AH32" s="28">
        <v>2.7</v>
      </c>
      <c r="AI32" s="28">
        <v>0.2</v>
      </c>
      <c r="AJ32" s="28">
        <v>1.88</v>
      </c>
      <c r="AK32" s="28">
        <v>0.159</v>
      </c>
      <c r="AL32" s="28">
        <v>0.1</v>
      </c>
      <c r="AM32" s="28">
        <v>0.65</v>
      </c>
      <c r="AN32" s="28">
        <v>0.15</v>
      </c>
      <c r="AO32" s="28">
        <v>0.08</v>
      </c>
      <c r="AP32" s="28">
        <v>0.11</v>
      </c>
      <c r="AQ32" s="28">
        <v>194</v>
      </c>
      <c r="AR32" s="28">
        <v>22.2</v>
      </c>
      <c r="AS32" s="28">
        <v>152</v>
      </c>
      <c r="AT32" s="28">
        <v>0.34</v>
      </c>
      <c r="AU32" s="28">
        <v>4.7</v>
      </c>
      <c r="AV32" s="28">
        <v>16.7</v>
      </c>
      <c r="AW32" s="28">
        <v>3.7</v>
      </c>
      <c r="AX32" s="28" t="s">
        <v>274</v>
      </c>
      <c r="AY32" s="28">
        <v>0.6</v>
      </c>
      <c r="AZ32" s="28">
        <v>3.9</v>
      </c>
      <c r="BA32" s="28">
        <v>0.5</v>
      </c>
      <c r="BB32" s="28">
        <v>2.5</v>
      </c>
      <c r="BC32" s="28">
        <v>0.4</v>
      </c>
      <c r="BD32" s="28">
        <v>1.1000000000000001</v>
      </c>
      <c r="BE32" s="28">
        <v>0.2</v>
      </c>
      <c r="BF32" s="28">
        <v>1.2</v>
      </c>
      <c r="BG32" s="28">
        <v>0.2</v>
      </c>
      <c r="BH32" s="28" t="s">
        <v>274</v>
      </c>
      <c r="BI32" s="28" t="s">
        <v>275</v>
      </c>
      <c r="BJ32" s="28" t="s">
        <v>274</v>
      </c>
      <c r="BK32" s="28" t="s">
        <v>276</v>
      </c>
      <c r="BL32" s="28">
        <v>67.900000000000006</v>
      </c>
      <c r="BM32" s="28">
        <v>0.15</v>
      </c>
      <c r="BN32" s="28">
        <v>17.399999999999999</v>
      </c>
      <c r="BO32" s="28">
        <v>11.3</v>
      </c>
      <c r="BP32" s="28">
        <v>1</v>
      </c>
      <c r="BQ32" s="28">
        <v>70</v>
      </c>
    </row>
    <row r="33" spans="1:69" x14ac:dyDescent="0.3">
      <c r="A33" s="25">
        <f t="shared" si="0"/>
        <v>30</v>
      </c>
      <c r="B33" s="26">
        <v>687118</v>
      </c>
      <c r="C33" s="26">
        <v>846600</v>
      </c>
      <c r="D33" s="26">
        <v>379</v>
      </c>
      <c r="E33" s="26">
        <v>1</v>
      </c>
      <c r="F33" s="27" t="s">
        <v>31</v>
      </c>
      <c r="G33" s="28">
        <v>8.1000000000000003E-2</v>
      </c>
      <c r="H33" s="28" t="s">
        <v>273</v>
      </c>
      <c r="I33" s="28">
        <v>8.5999999999999993E-2</v>
      </c>
      <c r="J33" s="28">
        <v>3.2</v>
      </c>
      <c r="K33" s="28">
        <v>0.4</v>
      </c>
      <c r="L33" s="28">
        <v>4</v>
      </c>
      <c r="M33" s="28">
        <v>1.4E-2</v>
      </c>
      <c r="N33" s="28">
        <v>7.0000000000000007E-2</v>
      </c>
      <c r="O33" s="28">
        <v>4.45</v>
      </c>
      <c r="P33" s="28">
        <v>0.11</v>
      </c>
      <c r="Q33" s="28">
        <v>0.04</v>
      </c>
      <c r="R33" s="28">
        <v>0.13</v>
      </c>
      <c r="S33" s="28">
        <v>17.7</v>
      </c>
      <c r="T33" s="28">
        <v>169</v>
      </c>
      <c r="U33" s="28">
        <v>204</v>
      </c>
      <c r="V33" s="28">
        <v>348</v>
      </c>
      <c r="W33" s="28">
        <v>8.4</v>
      </c>
      <c r="X33" s="28">
        <v>6.2</v>
      </c>
      <c r="Y33" s="28">
        <v>20.100000000000001</v>
      </c>
      <c r="Z33" s="28">
        <v>65.400000000000006</v>
      </c>
      <c r="AA33" s="28">
        <v>44.8</v>
      </c>
      <c r="AB33" s="28">
        <v>11.5</v>
      </c>
      <c r="AC33" s="28" t="s">
        <v>274</v>
      </c>
      <c r="AD33" s="28">
        <v>14.8</v>
      </c>
      <c r="AE33" s="28">
        <v>10.7</v>
      </c>
      <c r="AF33" s="28">
        <v>20.3</v>
      </c>
      <c r="AG33" s="28">
        <v>8.06</v>
      </c>
      <c r="AH33" s="28">
        <v>2.2999999999999998</v>
      </c>
      <c r="AI33" s="28">
        <v>0.6</v>
      </c>
      <c r="AJ33" s="28">
        <v>2.1</v>
      </c>
      <c r="AK33" s="28">
        <v>0.13500000000000001</v>
      </c>
      <c r="AL33" s="28">
        <v>0.1</v>
      </c>
      <c r="AM33" s="28">
        <v>0.97</v>
      </c>
      <c r="AN33" s="28">
        <v>0.17</v>
      </c>
      <c r="AO33" s="28">
        <v>0.06</v>
      </c>
      <c r="AP33" s="28">
        <v>0.3</v>
      </c>
      <c r="AQ33" s="28">
        <v>91.3</v>
      </c>
      <c r="AR33" s="28">
        <v>19.2</v>
      </c>
      <c r="AS33" s="28">
        <v>79.400000000000006</v>
      </c>
      <c r="AT33" s="28">
        <v>0.03</v>
      </c>
      <c r="AU33" s="28">
        <v>4.5</v>
      </c>
      <c r="AV33" s="28">
        <v>16.899999999999999</v>
      </c>
      <c r="AW33" s="28">
        <v>3.8</v>
      </c>
      <c r="AX33" s="28">
        <v>0.4</v>
      </c>
      <c r="AY33" s="28">
        <v>0.7</v>
      </c>
      <c r="AZ33" s="28">
        <v>3.5</v>
      </c>
      <c r="BA33" s="28">
        <v>0.5</v>
      </c>
      <c r="BB33" s="28">
        <v>2.6</v>
      </c>
      <c r="BC33" s="28">
        <v>0.4</v>
      </c>
      <c r="BD33" s="28">
        <v>1.1000000000000001</v>
      </c>
      <c r="BE33" s="28">
        <v>0.2</v>
      </c>
      <c r="BF33" s="28">
        <v>1.1000000000000001</v>
      </c>
      <c r="BG33" s="28">
        <v>0.2</v>
      </c>
      <c r="BH33" s="28" t="s">
        <v>274</v>
      </c>
      <c r="BI33" s="28" t="s">
        <v>275</v>
      </c>
      <c r="BJ33" s="28">
        <v>1.6</v>
      </c>
      <c r="BK33" s="28" t="s">
        <v>276</v>
      </c>
      <c r="BL33" s="28">
        <v>7.4</v>
      </c>
      <c r="BM33" s="28">
        <v>0.06</v>
      </c>
      <c r="BN33" s="28">
        <v>12.3</v>
      </c>
      <c r="BO33" s="28">
        <v>9</v>
      </c>
      <c r="BP33" s="28">
        <v>0.9</v>
      </c>
      <c r="BQ33" s="28">
        <v>60</v>
      </c>
    </row>
    <row r="34" spans="1:69" x14ac:dyDescent="0.3">
      <c r="A34" s="25">
        <f t="shared" si="0"/>
        <v>31</v>
      </c>
      <c r="B34" s="26">
        <v>687118</v>
      </c>
      <c r="C34" s="26">
        <v>846601</v>
      </c>
      <c r="D34" s="26">
        <v>379</v>
      </c>
      <c r="E34" s="26">
        <v>1</v>
      </c>
      <c r="F34" s="27" t="s">
        <v>32</v>
      </c>
      <c r="G34" s="28">
        <v>8.2000000000000003E-2</v>
      </c>
      <c r="H34" s="28" t="s">
        <v>273</v>
      </c>
      <c r="I34" s="28">
        <v>8.5999999999999993E-2</v>
      </c>
      <c r="J34" s="28">
        <v>2.8</v>
      </c>
      <c r="K34" s="28">
        <v>0.3</v>
      </c>
      <c r="L34" s="28">
        <v>4</v>
      </c>
      <c r="M34" s="28">
        <v>1.7000000000000001E-2</v>
      </c>
      <c r="N34" s="28">
        <v>0.06</v>
      </c>
      <c r="O34" s="28">
        <v>3.44</v>
      </c>
      <c r="P34" s="28">
        <v>0.12</v>
      </c>
      <c r="Q34" s="28">
        <v>0.05</v>
      </c>
      <c r="R34" s="28">
        <v>0.18</v>
      </c>
      <c r="S34" s="28">
        <v>12.6</v>
      </c>
      <c r="T34" s="28">
        <v>120</v>
      </c>
      <c r="U34" s="28">
        <v>208</v>
      </c>
      <c r="V34" s="28">
        <v>317</v>
      </c>
      <c r="W34" s="28">
        <v>6.92</v>
      </c>
      <c r="X34" s="28">
        <v>4.8</v>
      </c>
      <c r="Y34" s="28">
        <v>17.100000000000001</v>
      </c>
      <c r="Z34" s="28">
        <v>65.3</v>
      </c>
      <c r="AA34" s="28">
        <v>42.4</v>
      </c>
      <c r="AB34" s="28">
        <v>8.68</v>
      </c>
      <c r="AC34" s="28" t="s">
        <v>274</v>
      </c>
      <c r="AD34" s="28">
        <v>12.8</v>
      </c>
      <c r="AE34" s="28">
        <v>10.6</v>
      </c>
      <c r="AF34" s="28">
        <v>20.8</v>
      </c>
      <c r="AG34" s="28">
        <v>5.93</v>
      </c>
      <c r="AH34" s="28">
        <v>1.7</v>
      </c>
      <c r="AI34" s="28">
        <v>1</v>
      </c>
      <c r="AJ34" s="28">
        <v>2.58</v>
      </c>
      <c r="AK34" s="28">
        <v>0.17499999999999999</v>
      </c>
      <c r="AL34" s="28">
        <v>0.08</v>
      </c>
      <c r="AM34" s="28">
        <v>0.88</v>
      </c>
      <c r="AN34" s="28">
        <v>0.27</v>
      </c>
      <c r="AO34" s="28">
        <v>0.08</v>
      </c>
      <c r="AP34" s="28">
        <v>0.36</v>
      </c>
      <c r="AQ34" s="28">
        <v>93</v>
      </c>
      <c r="AR34" s="28">
        <v>15.2</v>
      </c>
      <c r="AS34" s="28">
        <v>60.2</v>
      </c>
      <c r="AT34" s="28">
        <v>1.1299999999999999</v>
      </c>
      <c r="AU34" s="28">
        <v>3.4</v>
      </c>
      <c r="AV34" s="28">
        <v>13</v>
      </c>
      <c r="AW34" s="28">
        <v>2.5</v>
      </c>
      <c r="AX34" s="28">
        <v>0.6</v>
      </c>
      <c r="AY34" s="28">
        <v>0.4</v>
      </c>
      <c r="AZ34" s="28">
        <v>2.5</v>
      </c>
      <c r="BA34" s="28">
        <v>0.4</v>
      </c>
      <c r="BB34" s="28">
        <v>1.7</v>
      </c>
      <c r="BC34" s="28">
        <v>0.3</v>
      </c>
      <c r="BD34" s="28">
        <v>0.8</v>
      </c>
      <c r="BE34" s="28">
        <v>0.1</v>
      </c>
      <c r="BF34" s="28">
        <v>0.7</v>
      </c>
      <c r="BG34" s="28">
        <v>0.1</v>
      </c>
      <c r="BH34" s="28" t="s">
        <v>274</v>
      </c>
      <c r="BI34" s="28" t="s">
        <v>275</v>
      </c>
      <c r="BJ34" s="28">
        <v>0.1</v>
      </c>
      <c r="BK34" s="28" t="s">
        <v>276</v>
      </c>
      <c r="BL34" s="28">
        <v>63.7</v>
      </c>
      <c r="BM34" s="28">
        <v>0.05</v>
      </c>
      <c r="BN34" s="28">
        <v>14.7</v>
      </c>
      <c r="BO34" s="28">
        <v>7.7</v>
      </c>
      <c r="BP34" s="28">
        <v>0.7</v>
      </c>
      <c r="BQ34" s="28">
        <v>60</v>
      </c>
    </row>
    <row r="35" spans="1:69" x14ac:dyDescent="0.3">
      <c r="A35" s="25">
        <f t="shared" si="0"/>
        <v>32</v>
      </c>
      <c r="B35" s="26">
        <v>687119</v>
      </c>
      <c r="C35" s="26">
        <v>846601</v>
      </c>
      <c r="D35" s="26">
        <v>379</v>
      </c>
      <c r="E35" s="26">
        <v>1</v>
      </c>
      <c r="F35" s="27" t="s">
        <v>33</v>
      </c>
      <c r="G35" s="28">
        <v>9.5000000000000001E-2</v>
      </c>
      <c r="H35" s="28" t="s">
        <v>273</v>
      </c>
      <c r="I35" s="28">
        <v>4.5999999999999999E-2</v>
      </c>
      <c r="J35" s="28">
        <v>2.1</v>
      </c>
      <c r="K35" s="28">
        <v>0.3</v>
      </c>
      <c r="L35" s="28">
        <v>3</v>
      </c>
      <c r="M35" s="28">
        <v>1.2E-2</v>
      </c>
      <c r="N35" s="28">
        <v>0.03</v>
      </c>
      <c r="O35" s="28">
        <v>4.18</v>
      </c>
      <c r="P35" s="28">
        <v>0.06</v>
      </c>
      <c r="Q35" s="28">
        <v>0.02</v>
      </c>
      <c r="R35" s="28">
        <v>0.08</v>
      </c>
      <c r="S35" s="28">
        <v>14.8</v>
      </c>
      <c r="T35" s="28">
        <v>128</v>
      </c>
      <c r="U35" s="28">
        <v>144</v>
      </c>
      <c r="V35" s="28">
        <v>212</v>
      </c>
      <c r="W35" s="28">
        <v>6.49</v>
      </c>
      <c r="X35" s="28">
        <v>4.0999999999999996</v>
      </c>
      <c r="Y35" s="28">
        <v>12.9</v>
      </c>
      <c r="Z35" s="28">
        <v>30.1</v>
      </c>
      <c r="AA35" s="28">
        <v>21.3</v>
      </c>
      <c r="AB35" s="28">
        <v>11.2</v>
      </c>
      <c r="AC35" s="28" t="s">
        <v>274</v>
      </c>
      <c r="AD35" s="28">
        <v>7.3</v>
      </c>
      <c r="AE35" s="28">
        <v>4.2</v>
      </c>
      <c r="AF35" s="28">
        <v>19.600000000000001</v>
      </c>
      <c r="AG35" s="28">
        <v>6.18</v>
      </c>
      <c r="AH35" s="28">
        <v>2.7</v>
      </c>
      <c r="AI35" s="28">
        <v>0.6</v>
      </c>
      <c r="AJ35" s="28">
        <v>1.65</v>
      </c>
      <c r="AK35" s="28">
        <v>0.13500000000000001</v>
      </c>
      <c r="AL35" s="28">
        <v>0.09</v>
      </c>
      <c r="AM35" s="28">
        <v>0.56999999999999995</v>
      </c>
      <c r="AN35" s="28">
        <v>7.0000000000000007E-2</v>
      </c>
      <c r="AO35" s="28">
        <v>0.05</v>
      </c>
      <c r="AP35" s="28">
        <v>0.14000000000000001</v>
      </c>
      <c r="AQ35" s="28">
        <v>78</v>
      </c>
      <c r="AR35" s="28">
        <v>19.3</v>
      </c>
      <c r="AS35" s="28">
        <v>99.1</v>
      </c>
      <c r="AT35" s="28">
        <v>0.68</v>
      </c>
      <c r="AU35" s="28">
        <v>4.3</v>
      </c>
      <c r="AV35" s="28">
        <v>15.3</v>
      </c>
      <c r="AW35" s="28">
        <v>2.9</v>
      </c>
      <c r="AX35" s="28">
        <v>0.2</v>
      </c>
      <c r="AY35" s="28">
        <v>0.5</v>
      </c>
      <c r="AZ35" s="28">
        <v>3.2</v>
      </c>
      <c r="BA35" s="28">
        <v>0.4</v>
      </c>
      <c r="BB35" s="28">
        <v>2.1</v>
      </c>
      <c r="BC35" s="28">
        <v>0.3</v>
      </c>
      <c r="BD35" s="28">
        <v>0.8</v>
      </c>
      <c r="BE35" s="28">
        <v>0.1</v>
      </c>
      <c r="BF35" s="28">
        <v>0.8</v>
      </c>
      <c r="BG35" s="28">
        <v>0.1</v>
      </c>
      <c r="BH35" s="28" t="s">
        <v>274</v>
      </c>
      <c r="BI35" s="28" t="s">
        <v>275</v>
      </c>
      <c r="BJ35" s="28" t="s">
        <v>274</v>
      </c>
      <c r="BK35" s="28" t="s">
        <v>276</v>
      </c>
      <c r="BL35" s="28">
        <v>2.6</v>
      </c>
      <c r="BM35" s="28">
        <v>0.05</v>
      </c>
      <c r="BN35" s="28">
        <v>9.3000000000000007</v>
      </c>
      <c r="BO35" s="28">
        <v>9.9</v>
      </c>
      <c r="BP35" s="28">
        <v>0.8</v>
      </c>
      <c r="BQ35" s="28">
        <v>40</v>
      </c>
    </row>
    <row r="36" spans="1:69" x14ac:dyDescent="0.3">
      <c r="A36" s="25">
        <f t="shared" si="0"/>
        <v>33</v>
      </c>
      <c r="B36" s="26">
        <v>687120</v>
      </c>
      <c r="C36" s="26">
        <v>846601</v>
      </c>
      <c r="D36" s="26">
        <v>379</v>
      </c>
      <c r="E36" s="26">
        <v>1</v>
      </c>
      <c r="F36" s="27" t="s">
        <v>34</v>
      </c>
      <c r="G36" s="28">
        <v>0.105</v>
      </c>
      <c r="H36" s="28" t="s">
        <v>273</v>
      </c>
      <c r="I36" s="28">
        <v>6.2E-2</v>
      </c>
      <c r="J36" s="28">
        <v>2.6</v>
      </c>
      <c r="K36" s="28">
        <v>0.4</v>
      </c>
      <c r="L36" s="28">
        <v>3</v>
      </c>
      <c r="M36" s="28">
        <v>1.2E-2</v>
      </c>
      <c r="N36" s="28">
        <v>0.04</v>
      </c>
      <c r="O36" s="28">
        <v>5.08</v>
      </c>
      <c r="P36" s="28">
        <v>7.0000000000000007E-2</v>
      </c>
      <c r="Q36" s="28">
        <v>0.03</v>
      </c>
      <c r="R36" s="28">
        <v>7.0000000000000007E-2</v>
      </c>
      <c r="S36" s="28">
        <v>22.1</v>
      </c>
      <c r="T36" s="28">
        <v>177</v>
      </c>
      <c r="U36" s="28">
        <v>212</v>
      </c>
      <c r="V36" s="28">
        <v>265</v>
      </c>
      <c r="W36" s="28">
        <v>8.98</v>
      </c>
      <c r="X36" s="28">
        <v>5.3</v>
      </c>
      <c r="Y36" s="28">
        <v>17.5</v>
      </c>
      <c r="Z36" s="28">
        <v>36.1</v>
      </c>
      <c r="AA36" s="28">
        <v>28.7</v>
      </c>
      <c r="AB36" s="28">
        <v>14.7</v>
      </c>
      <c r="AC36" s="28" t="s">
        <v>274</v>
      </c>
      <c r="AD36" s="28">
        <v>9.9</v>
      </c>
      <c r="AE36" s="28">
        <v>5.5</v>
      </c>
      <c r="AF36" s="28">
        <v>18.2</v>
      </c>
      <c r="AG36" s="28">
        <v>7.78</v>
      </c>
      <c r="AH36" s="28">
        <v>3.1</v>
      </c>
      <c r="AI36" s="28">
        <v>0.4</v>
      </c>
      <c r="AJ36" s="28">
        <v>1.89</v>
      </c>
      <c r="AK36" s="28">
        <v>0.122</v>
      </c>
      <c r="AL36" s="28">
        <v>0.12</v>
      </c>
      <c r="AM36" s="28">
        <v>0.8</v>
      </c>
      <c r="AN36" s="28">
        <v>0.1</v>
      </c>
      <c r="AO36" s="28">
        <v>0.11</v>
      </c>
      <c r="AP36" s="28">
        <v>0.18</v>
      </c>
      <c r="AQ36" s="28">
        <v>104</v>
      </c>
      <c r="AR36" s="28">
        <v>25.1</v>
      </c>
      <c r="AS36" s="28">
        <v>168</v>
      </c>
      <c r="AT36" s="28" t="s">
        <v>277</v>
      </c>
      <c r="AU36" s="28">
        <v>5.7</v>
      </c>
      <c r="AV36" s="28">
        <v>20.6</v>
      </c>
      <c r="AW36" s="28">
        <v>4.5999999999999996</v>
      </c>
      <c r="AX36" s="28" t="s">
        <v>274</v>
      </c>
      <c r="AY36" s="28">
        <v>0.7</v>
      </c>
      <c r="AZ36" s="28">
        <v>4.5999999999999996</v>
      </c>
      <c r="BA36" s="28">
        <v>0.6</v>
      </c>
      <c r="BB36" s="28">
        <v>2.8</v>
      </c>
      <c r="BC36" s="28">
        <v>0.4</v>
      </c>
      <c r="BD36" s="28">
        <v>1.1000000000000001</v>
      </c>
      <c r="BE36" s="28">
        <v>0.2</v>
      </c>
      <c r="BF36" s="28">
        <v>1.1000000000000001</v>
      </c>
      <c r="BG36" s="28">
        <v>0.2</v>
      </c>
      <c r="BH36" s="28" t="s">
        <v>274</v>
      </c>
      <c r="BI36" s="28" t="s">
        <v>275</v>
      </c>
      <c r="BJ36" s="28" t="s">
        <v>274</v>
      </c>
      <c r="BK36" s="28" t="s">
        <v>276</v>
      </c>
      <c r="BL36" s="28">
        <v>5</v>
      </c>
      <c r="BM36" s="28">
        <v>0.06</v>
      </c>
      <c r="BN36" s="28">
        <v>12.5</v>
      </c>
      <c r="BO36" s="28">
        <v>15.3</v>
      </c>
      <c r="BP36" s="28">
        <v>1.2</v>
      </c>
      <c r="BQ36" s="28">
        <v>40</v>
      </c>
    </row>
    <row r="37" spans="1:69" x14ac:dyDescent="0.3">
      <c r="A37" s="25">
        <f t="shared" si="0"/>
        <v>34</v>
      </c>
      <c r="B37" s="26">
        <v>686970</v>
      </c>
      <c r="C37" s="26">
        <v>846580</v>
      </c>
      <c r="D37" s="26">
        <v>379</v>
      </c>
      <c r="E37" s="26">
        <v>1</v>
      </c>
      <c r="F37" s="27" t="s">
        <v>35</v>
      </c>
      <c r="G37" s="28">
        <v>5.5E-2</v>
      </c>
      <c r="H37" s="28" t="s">
        <v>273</v>
      </c>
      <c r="I37" s="28">
        <v>0.216</v>
      </c>
      <c r="J37" s="28">
        <v>3.2</v>
      </c>
      <c r="K37" s="28">
        <v>0.5</v>
      </c>
      <c r="L37" s="28">
        <v>5</v>
      </c>
      <c r="M37" s="28">
        <v>1.7000000000000001E-2</v>
      </c>
      <c r="N37" s="28">
        <v>0.18</v>
      </c>
      <c r="O37" s="28">
        <v>2.76</v>
      </c>
      <c r="P37" s="28">
        <v>0.19</v>
      </c>
      <c r="Q37" s="28">
        <v>0.03</v>
      </c>
      <c r="R37" s="28">
        <v>0.28000000000000003</v>
      </c>
      <c r="S37" s="28">
        <v>14.6</v>
      </c>
      <c r="T37" s="28">
        <v>77</v>
      </c>
      <c r="U37" s="28">
        <v>123</v>
      </c>
      <c r="V37" s="28">
        <v>315</v>
      </c>
      <c r="W37" s="28">
        <v>12.6</v>
      </c>
      <c r="X37" s="28">
        <v>9.3000000000000007</v>
      </c>
      <c r="Y37" s="28">
        <v>22.7</v>
      </c>
      <c r="Z37" s="28">
        <v>74.099999999999994</v>
      </c>
      <c r="AA37" s="28">
        <v>70.099999999999994</v>
      </c>
      <c r="AB37" s="28">
        <v>5.77</v>
      </c>
      <c r="AC37" s="28">
        <v>0.2</v>
      </c>
      <c r="AD37" s="28">
        <v>29.8</v>
      </c>
      <c r="AE37" s="28">
        <v>16.899999999999999</v>
      </c>
      <c r="AF37" s="28">
        <v>27.1</v>
      </c>
      <c r="AG37" s="28">
        <v>15.6</v>
      </c>
      <c r="AH37" s="28">
        <v>1.8</v>
      </c>
      <c r="AI37" s="28">
        <v>0.9</v>
      </c>
      <c r="AJ37" s="28">
        <v>2.41</v>
      </c>
      <c r="AK37" s="28">
        <v>0.106</v>
      </c>
      <c r="AL37" s="28">
        <v>0.06</v>
      </c>
      <c r="AM37" s="28">
        <v>0.67</v>
      </c>
      <c r="AN37" s="28">
        <v>0.22</v>
      </c>
      <c r="AO37" s="28">
        <v>0.03</v>
      </c>
      <c r="AP37" s="28">
        <v>0.28000000000000003</v>
      </c>
      <c r="AQ37" s="28">
        <v>111</v>
      </c>
      <c r="AR37" s="28">
        <v>17.3</v>
      </c>
      <c r="AS37" s="28">
        <v>47.1</v>
      </c>
      <c r="AT37" s="28">
        <v>2.4300000000000002</v>
      </c>
      <c r="AU37" s="28">
        <v>4.4000000000000004</v>
      </c>
      <c r="AV37" s="28">
        <v>17</v>
      </c>
      <c r="AW37" s="28">
        <v>3.6</v>
      </c>
      <c r="AX37" s="28">
        <v>0.5</v>
      </c>
      <c r="AY37" s="28">
        <v>0.7</v>
      </c>
      <c r="AZ37" s="28">
        <v>4.3</v>
      </c>
      <c r="BA37" s="28">
        <v>0.7</v>
      </c>
      <c r="BB37" s="28">
        <v>4</v>
      </c>
      <c r="BC37" s="28">
        <v>0.8</v>
      </c>
      <c r="BD37" s="28">
        <v>2.2000000000000002</v>
      </c>
      <c r="BE37" s="28">
        <v>0.4</v>
      </c>
      <c r="BF37" s="28">
        <v>2.4</v>
      </c>
      <c r="BG37" s="28">
        <v>0.3</v>
      </c>
      <c r="BH37" s="28" t="s">
        <v>274</v>
      </c>
      <c r="BI37" s="28" t="s">
        <v>275</v>
      </c>
      <c r="BJ37" s="28">
        <v>0.2</v>
      </c>
      <c r="BK37" s="28" t="s">
        <v>276</v>
      </c>
      <c r="BL37" s="28">
        <v>6.5</v>
      </c>
      <c r="BM37" s="28">
        <v>0.08</v>
      </c>
      <c r="BN37" s="28">
        <v>9.1999999999999993</v>
      </c>
      <c r="BO37" s="28">
        <v>5.2</v>
      </c>
      <c r="BP37" s="28">
        <v>0.8</v>
      </c>
      <c r="BQ37" s="28">
        <v>40</v>
      </c>
    </row>
    <row r="38" spans="1:69" x14ac:dyDescent="0.3">
      <c r="A38" s="25">
        <f t="shared" si="0"/>
        <v>35</v>
      </c>
      <c r="B38" s="26">
        <v>686970</v>
      </c>
      <c r="C38" s="26">
        <v>846579</v>
      </c>
      <c r="D38" s="26">
        <v>379</v>
      </c>
      <c r="E38" s="26">
        <v>1</v>
      </c>
      <c r="F38" s="27" t="s">
        <v>36</v>
      </c>
      <c r="G38" s="28">
        <v>5.0999999999999997E-2</v>
      </c>
      <c r="H38" s="28" t="s">
        <v>273</v>
      </c>
      <c r="I38" s="28">
        <v>2.1999999999999999E-2</v>
      </c>
      <c r="J38" s="28">
        <v>3.5</v>
      </c>
      <c r="K38" s="28">
        <v>0.4</v>
      </c>
      <c r="L38" s="28">
        <v>3</v>
      </c>
      <c r="M38" s="28">
        <v>1.2999999999999999E-2</v>
      </c>
      <c r="N38" s="28">
        <v>0.48</v>
      </c>
      <c r="O38" s="28">
        <v>3.65</v>
      </c>
      <c r="P38" s="28">
        <v>0.04</v>
      </c>
      <c r="Q38" s="28">
        <v>0.05</v>
      </c>
      <c r="R38" s="28">
        <v>0.09</v>
      </c>
      <c r="S38" s="28">
        <v>15.5</v>
      </c>
      <c r="T38" s="28">
        <v>127</v>
      </c>
      <c r="U38" s="28">
        <v>737</v>
      </c>
      <c r="V38" s="28">
        <v>478</v>
      </c>
      <c r="W38" s="28">
        <v>6.5</v>
      </c>
      <c r="X38" s="28">
        <v>18.600000000000001</v>
      </c>
      <c r="Y38" s="28">
        <v>139</v>
      </c>
      <c r="Z38" s="28">
        <v>57</v>
      </c>
      <c r="AA38" s="28">
        <v>45.8</v>
      </c>
      <c r="AB38" s="28">
        <v>9.84</v>
      </c>
      <c r="AC38" s="28" t="s">
        <v>274</v>
      </c>
      <c r="AD38" s="28">
        <v>36.799999999999997</v>
      </c>
      <c r="AE38" s="28">
        <v>3.8</v>
      </c>
      <c r="AF38" s="28">
        <v>6.2</v>
      </c>
      <c r="AG38" s="28">
        <v>7.76</v>
      </c>
      <c r="AH38" s="28">
        <v>2</v>
      </c>
      <c r="AI38" s="28">
        <v>0.3</v>
      </c>
      <c r="AJ38" s="28">
        <v>1.79</v>
      </c>
      <c r="AK38" s="28">
        <v>5.6000000000000001E-2</v>
      </c>
      <c r="AL38" s="28">
        <v>0.06</v>
      </c>
      <c r="AM38" s="28">
        <v>0.47</v>
      </c>
      <c r="AN38" s="28">
        <v>0.25</v>
      </c>
      <c r="AO38" s="28">
        <v>0.08</v>
      </c>
      <c r="AP38" s="28">
        <v>0.23</v>
      </c>
      <c r="AQ38" s="28">
        <v>53.5</v>
      </c>
      <c r="AR38" s="28">
        <v>13.3</v>
      </c>
      <c r="AS38" s="28">
        <v>79.3</v>
      </c>
      <c r="AT38" s="28">
        <v>0.38</v>
      </c>
      <c r="AU38" s="28">
        <v>4</v>
      </c>
      <c r="AV38" s="28">
        <v>15.1</v>
      </c>
      <c r="AW38" s="28">
        <v>3.7</v>
      </c>
      <c r="AX38" s="28">
        <v>0.2</v>
      </c>
      <c r="AY38" s="28">
        <v>0.6</v>
      </c>
      <c r="AZ38" s="28">
        <v>3.4</v>
      </c>
      <c r="BA38" s="28">
        <v>0.5</v>
      </c>
      <c r="BB38" s="28">
        <v>2.7</v>
      </c>
      <c r="BC38" s="28">
        <v>0.5</v>
      </c>
      <c r="BD38" s="28">
        <v>1.5</v>
      </c>
      <c r="BE38" s="28">
        <v>0.2</v>
      </c>
      <c r="BF38" s="28">
        <v>1.6</v>
      </c>
      <c r="BG38" s="28">
        <v>0.2</v>
      </c>
      <c r="BH38" s="28">
        <v>2.6</v>
      </c>
      <c r="BI38" s="28">
        <v>0.68</v>
      </c>
      <c r="BJ38" s="28" t="s">
        <v>274</v>
      </c>
      <c r="BK38" s="28" t="s">
        <v>276</v>
      </c>
      <c r="BL38" s="28">
        <v>7.8</v>
      </c>
      <c r="BM38" s="28">
        <v>0.09</v>
      </c>
      <c r="BN38" s="28">
        <v>8.8000000000000007</v>
      </c>
      <c r="BO38" s="28">
        <v>6.2</v>
      </c>
      <c r="BP38" s="28">
        <v>0.9</v>
      </c>
      <c r="BQ38" s="28">
        <v>40</v>
      </c>
    </row>
    <row r="39" spans="1:69" x14ac:dyDescent="0.3">
      <c r="A39" s="25">
        <f t="shared" si="0"/>
        <v>36</v>
      </c>
      <c r="B39" s="26">
        <v>686971</v>
      </c>
      <c r="C39" s="26">
        <v>846580</v>
      </c>
      <c r="D39" s="26">
        <v>379</v>
      </c>
      <c r="E39" s="26">
        <v>1</v>
      </c>
      <c r="F39" s="27" t="s">
        <v>37</v>
      </c>
      <c r="G39" s="28">
        <v>4.7E-2</v>
      </c>
      <c r="H39" s="28" t="s">
        <v>273</v>
      </c>
      <c r="I39" s="28">
        <v>1.4E-2</v>
      </c>
      <c r="J39" s="28">
        <v>2.4</v>
      </c>
      <c r="K39" s="28">
        <v>0.4</v>
      </c>
      <c r="L39" s="28">
        <v>2</v>
      </c>
      <c r="M39" s="28">
        <v>8.9999999999999993E-3</v>
      </c>
      <c r="N39" s="28">
        <v>7.0000000000000007E-2</v>
      </c>
      <c r="O39" s="28">
        <v>4.32</v>
      </c>
      <c r="P39" s="28">
        <v>0.02</v>
      </c>
      <c r="Q39" s="28">
        <v>0.08</v>
      </c>
      <c r="R39" s="28">
        <v>0.04</v>
      </c>
      <c r="S39" s="28">
        <v>23.4</v>
      </c>
      <c r="T39" s="28">
        <v>377</v>
      </c>
      <c r="U39" s="28">
        <v>754</v>
      </c>
      <c r="V39" s="28">
        <v>238</v>
      </c>
      <c r="W39" s="28">
        <v>10.4</v>
      </c>
      <c r="X39" s="28">
        <v>6.1</v>
      </c>
      <c r="Y39" s="28">
        <v>85.9</v>
      </c>
      <c r="Z39" s="28">
        <v>90.9</v>
      </c>
      <c r="AA39" s="28">
        <v>42.8</v>
      </c>
      <c r="AB39" s="28">
        <v>18.899999999999999</v>
      </c>
      <c r="AC39" s="28">
        <v>0.1</v>
      </c>
      <c r="AD39" s="28">
        <v>44.1</v>
      </c>
      <c r="AE39" s="28">
        <v>1.9</v>
      </c>
      <c r="AF39" s="28">
        <v>2.4</v>
      </c>
      <c r="AG39" s="28">
        <v>8.44</v>
      </c>
      <c r="AH39" s="28">
        <v>2.6</v>
      </c>
      <c r="AI39" s="28" t="s">
        <v>274</v>
      </c>
      <c r="AJ39" s="28">
        <v>2.48</v>
      </c>
      <c r="AK39" s="28">
        <v>4.9000000000000002E-2</v>
      </c>
      <c r="AL39" s="28">
        <v>0.18</v>
      </c>
      <c r="AM39" s="28">
        <v>0.75</v>
      </c>
      <c r="AN39" s="28">
        <v>0.18</v>
      </c>
      <c r="AO39" s="28">
        <v>0.52</v>
      </c>
      <c r="AP39" s="28">
        <v>0.12</v>
      </c>
      <c r="AQ39" s="28">
        <v>37.1</v>
      </c>
      <c r="AR39" s="28">
        <v>13.5</v>
      </c>
      <c r="AS39" s="28">
        <v>171</v>
      </c>
      <c r="AT39" s="28">
        <v>7.0000000000000007E-2</v>
      </c>
      <c r="AU39" s="28">
        <v>4.4000000000000004</v>
      </c>
      <c r="AV39" s="28">
        <v>17</v>
      </c>
      <c r="AW39" s="28">
        <v>4.5</v>
      </c>
      <c r="AX39" s="28">
        <v>0.4</v>
      </c>
      <c r="AY39" s="28">
        <v>0.7</v>
      </c>
      <c r="AZ39" s="28">
        <v>4.2</v>
      </c>
      <c r="BA39" s="28">
        <v>0.6</v>
      </c>
      <c r="BB39" s="28">
        <v>3.1</v>
      </c>
      <c r="BC39" s="28">
        <v>0.5</v>
      </c>
      <c r="BD39" s="28">
        <v>1.6</v>
      </c>
      <c r="BE39" s="28">
        <v>0.3</v>
      </c>
      <c r="BF39" s="28">
        <v>1.7</v>
      </c>
      <c r="BG39" s="28">
        <v>0.2</v>
      </c>
      <c r="BH39" s="28">
        <v>0.1</v>
      </c>
      <c r="BI39" s="28" t="s">
        <v>275</v>
      </c>
      <c r="BJ39" s="28" t="s">
        <v>274</v>
      </c>
      <c r="BK39" s="28" t="s">
        <v>276</v>
      </c>
      <c r="BL39" s="28">
        <v>9.4</v>
      </c>
      <c r="BM39" s="28">
        <v>0.09</v>
      </c>
      <c r="BN39" s="28">
        <v>14.5</v>
      </c>
      <c r="BO39" s="28">
        <v>6.4</v>
      </c>
      <c r="BP39" s="28">
        <v>1.1000000000000001</v>
      </c>
      <c r="BQ39" s="28">
        <v>110</v>
      </c>
    </row>
    <row r="40" spans="1:69" x14ac:dyDescent="0.3">
      <c r="A40" s="25">
        <f t="shared" si="0"/>
        <v>37</v>
      </c>
      <c r="B40" s="26">
        <v>686971</v>
      </c>
      <c r="C40" s="26">
        <v>846579</v>
      </c>
      <c r="D40" s="26">
        <v>379</v>
      </c>
      <c r="E40" s="26">
        <v>1</v>
      </c>
      <c r="F40" s="27" t="s">
        <v>39</v>
      </c>
      <c r="G40" s="28">
        <v>3.2000000000000001E-2</v>
      </c>
      <c r="H40" s="28" t="s">
        <v>273</v>
      </c>
      <c r="I40" s="28">
        <v>6.8000000000000005E-2</v>
      </c>
      <c r="J40" s="28">
        <v>13.5</v>
      </c>
      <c r="K40" s="28">
        <v>0.7</v>
      </c>
      <c r="L40" s="28">
        <v>2</v>
      </c>
      <c r="M40" s="28">
        <v>2.1000000000000001E-2</v>
      </c>
      <c r="N40" s="28">
        <v>0.1</v>
      </c>
      <c r="O40" s="28">
        <v>5.01</v>
      </c>
      <c r="P40" s="28">
        <v>0.2</v>
      </c>
      <c r="Q40" s="28">
        <v>0.2</v>
      </c>
      <c r="R40" s="28">
        <v>0.06</v>
      </c>
      <c r="S40" s="28">
        <v>9.5</v>
      </c>
      <c r="T40" s="28">
        <v>78</v>
      </c>
      <c r="U40" s="28">
        <v>62</v>
      </c>
      <c r="V40" s="28">
        <v>225</v>
      </c>
      <c r="W40" s="28">
        <v>4.55</v>
      </c>
      <c r="X40" s="28">
        <v>11.1</v>
      </c>
      <c r="Y40" s="28">
        <v>22.5</v>
      </c>
      <c r="Z40" s="28">
        <v>36</v>
      </c>
      <c r="AA40" s="28">
        <v>81.599999999999994</v>
      </c>
      <c r="AB40" s="28">
        <v>13.5</v>
      </c>
      <c r="AC40" s="28" t="s">
        <v>274</v>
      </c>
      <c r="AD40" s="28">
        <v>11.7</v>
      </c>
      <c r="AE40" s="28">
        <v>25.4</v>
      </c>
      <c r="AF40" s="28">
        <v>13.2</v>
      </c>
      <c r="AG40" s="28">
        <v>10.4</v>
      </c>
      <c r="AH40" s="28">
        <v>5</v>
      </c>
      <c r="AI40" s="28">
        <v>0.8</v>
      </c>
      <c r="AJ40" s="28">
        <v>0.95</v>
      </c>
      <c r="AK40" s="28">
        <v>0.13100000000000001</v>
      </c>
      <c r="AL40" s="28">
        <v>0.06</v>
      </c>
      <c r="AM40" s="28">
        <v>2.46</v>
      </c>
      <c r="AN40" s="28">
        <v>0.23</v>
      </c>
      <c r="AO40" s="28">
        <v>7.0000000000000007E-2</v>
      </c>
      <c r="AP40" s="28">
        <v>2.13</v>
      </c>
      <c r="AQ40" s="28">
        <v>117</v>
      </c>
      <c r="AR40" s="28">
        <v>24.9</v>
      </c>
      <c r="AS40" s="28">
        <v>93</v>
      </c>
      <c r="AT40" s="28">
        <v>0.36</v>
      </c>
      <c r="AU40" s="28">
        <v>5.9</v>
      </c>
      <c r="AV40" s="28">
        <v>22.2</v>
      </c>
      <c r="AW40" s="28">
        <v>4.7</v>
      </c>
      <c r="AX40" s="28" t="s">
        <v>274</v>
      </c>
      <c r="AY40" s="28">
        <v>0.8</v>
      </c>
      <c r="AZ40" s="28">
        <v>4</v>
      </c>
      <c r="BA40" s="28">
        <v>0.5</v>
      </c>
      <c r="BB40" s="28">
        <v>2.7</v>
      </c>
      <c r="BC40" s="28">
        <v>0.5</v>
      </c>
      <c r="BD40" s="28">
        <v>1.2</v>
      </c>
      <c r="BE40" s="28">
        <v>0.2</v>
      </c>
      <c r="BF40" s="28">
        <v>1.1000000000000001</v>
      </c>
      <c r="BG40" s="28">
        <v>0.1</v>
      </c>
      <c r="BH40" s="28" t="s">
        <v>274</v>
      </c>
      <c r="BI40" s="28" t="s">
        <v>275</v>
      </c>
      <c r="BJ40" s="28" t="s">
        <v>274</v>
      </c>
      <c r="BK40" s="28" t="s">
        <v>276</v>
      </c>
      <c r="BL40" s="28">
        <v>7</v>
      </c>
      <c r="BM40" s="28">
        <v>0.25</v>
      </c>
      <c r="BN40" s="28">
        <v>42.8</v>
      </c>
      <c r="BO40" s="28">
        <v>13.3</v>
      </c>
      <c r="BP40" s="28">
        <v>1.7</v>
      </c>
      <c r="BQ40" s="28">
        <v>130</v>
      </c>
    </row>
    <row r="41" spans="1:69" x14ac:dyDescent="0.3">
      <c r="A41" s="25">
        <f t="shared" si="0"/>
        <v>38</v>
      </c>
      <c r="B41" s="26">
        <v>686971</v>
      </c>
      <c r="C41" s="26">
        <v>846578</v>
      </c>
      <c r="D41" s="26">
        <v>379</v>
      </c>
      <c r="E41" s="26">
        <v>1</v>
      </c>
      <c r="F41" s="27" t="s">
        <v>38</v>
      </c>
      <c r="G41" s="28">
        <v>4.2000000000000003E-2</v>
      </c>
      <c r="H41" s="28" t="s">
        <v>273</v>
      </c>
      <c r="I41" s="28">
        <v>2.1000000000000001E-2</v>
      </c>
      <c r="J41" s="28">
        <v>2.6</v>
      </c>
      <c r="K41" s="28">
        <v>0.6</v>
      </c>
      <c r="L41" s="28">
        <v>2</v>
      </c>
      <c r="M41" s="28">
        <v>1.2E-2</v>
      </c>
      <c r="N41" s="28">
        <v>7.0000000000000007E-2</v>
      </c>
      <c r="O41" s="28">
        <v>4.58</v>
      </c>
      <c r="P41" s="28">
        <v>0.03</v>
      </c>
      <c r="Q41" s="28">
        <v>0.05</v>
      </c>
      <c r="R41" s="28">
        <v>0.03</v>
      </c>
      <c r="S41" s="28">
        <v>23.7</v>
      </c>
      <c r="T41" s="28">
        <v>215</v>
      </c>
      <c r="U41" s="28">
        <v>805</v>
      </c>
      <c r="V41" s="28">
        <v>236</v>
      </c>
      <c r="W41" s="28">
        <v>11.4</v>
      </c>
      <c r="X41" s="28">
        <v>12.5</v>
      </c>
      <c r="Y41" s="28">
        <v>105</v>
      </c>
      <c r="Z41" s="28">
        <v>101</v>
      </c>
      <c r="AA41" s="28">
        <v>61.7</v>
      </c>
      <c r="AB41" s="28">
        <v>12.5</v>
      </c>
      <c r="AC41" s="28">
        <v>0.2</v>
      </c>
      <c r="AD41" s="28">
        <v>71.5</v>
      </c>
      <c r="AE41" s="28">
        <v>2.2000000000000002</v>
      </c>
      <c r="AF41" s="28">
        <v>2.2999999999999998</v>
      </c>
      <c r="AG41" s="28">
        <v>11.3</v>
      </c>
      <c r="AH41" s="28">
        <v>3.8</v>
      </c>
      <c r="AI41" s="28">
        <v>0.1</v>
      </c>
      <c r="AJ41" s="28">
        <v>1.94</v>
      </c>
      <c r="AK41" s="28">
        <v>8.5999999999999993E-2</v>
      </c>
      <c r="AL41" s="28">
        <v>0.12</v>
      </c>
      <c r="AM41" s="28">
        <v>0.45</v>
      </c>
      <c r="AN41" s="28">
        <v>0.42</v>
      </c>
      <c r="AO41" s="28">
        <v>0.16</v>
      </c>
      <c r="AP41" s="28">
        <v>0.14000000000000001</v>
      </c>
      <c r="AQ41" s="28">
        <v>28.8</v>
      </c>
      <c r="AR41" s="28">
        <v>12</v>
      </c>
      <c r="AS41" s="28">
        <v>155</v>
      </c>
      <c r="AT41" s="28">
        <v>0.21</v>
      </c>
      <c r="AU41" s="28">
        <v>4.3</v>
      </c>
      <c r="AV41" s="28">
        <v>17.100000000000001</v>
      </c>
      <c r="AW41" s="28">
        <v>5</v>
      </c>
      <c r="AX41" s="28">
        <v>0.3</v>
      </c>
      <c r="AY41" s="28">
        <v>0.9</v>
      </c>
      <c r="AZ41" s="28">
        <v>4.5999999999999996</v>
      </c>
      <c r="BA41" s="28">
        <v>0.7</v>
      </c>
      <c r="BB41" s="28">
        <v>4.4000000000000004</v>
      </c>
      <c r="BC41" s="28">
        <v>0.8</v>
      </c>
      <c r="BD41" s="28">
        <v>2.2999999999999998</v>
      </c>
      <c r="BE41" s="28">
        <v>0.4</v>
      </c>
      <c r="BF41" s="28">
        <v>2.6</v>
      </c>
      <c r="BG41" s="28">
        <v>0.4</v>
      </c>
      <c r="BH41" s="28" t="s">
        <v>274</v>
      </c>
      <c r="BI41" s="28" t="s">
        <v>275</v>
      </c>
      <c r="BJ41" s="28" t="s">
        <v>274</v>
      </c>
      <c r="BK41" s="28" t="s">
        <v>276</v>
      </c>
      <c r="BL41" s="28">
        <v>12.3</v>
      </c>
      <c r="BM41" s="28">
        <v>0.08</v>
      </c>
      <c r="BN41" s="28">
        <v>14.6</v>
      </c>
      <c r="BO41" s="28">
        <v>8.6</v>
      </c>
      <c r="BP41" s="28">
        <v>1.6</v>
      </c>
      <c r="BQ41" s="28">
        <v>70</v>
      </c>
    </row>
    <row r="42" spans="1:69" x14ac:dyDescent="0.3">
      <c r="A42" s="25">
        <f t="shared" si="0"/>
        <v>39</v>
      </c>
      <c r="B42" s="26">
        <v>686972</v>
      </c>
      <c r="C42" s="26">
        <v>846579</v>
      </c>
      <c r="D42" s="26">
        <v>379</v>
      </c>
      <c r="E42" s="26">
        <v>1</v>
      </c>
      <c r="F42" s="27" t="s">
        <v>40</v>
      </c>
      <c r="G42" s="28">
        <v>4.7E-2</v>
      </c>
      <c r="H42" s="28" t="s">
        <v>273</v>
      </c>
      <c r="I42" s="28">
        <v>2.3E-2</v>
      </c>
      <c r="J42" s="28">
        <v>3</v>
      </c>
      <c r="K42" s="28">
        <v>0.4</v>
      </c>
      <c r="L42" s="28">
        <v>2</v>
      </c>
      <c r="M42" s="28">
        <v>1.0999999999999999E-2</v>
      </c>
      <c r="N42" s="28">
        <v>0.11</v>
      </c>
      <c r="O42" s="28">
        <v>4.76</v>
      </c>
      <c r="P42" s="28">
        <v>0.03</v>
      </c>
      <c r="Q42" s="28">
        <v>0.04</v>
      </c>
      <c r="R42" s="28">
        <v>0.04</v>
      </c>
      <c r="S42" s="28">
        <v>21.7</v>
      </c>
      <c r="T42" s="28">
        <v>223</v>
      </c>
      <c r="U42" s="28">
        <v>811</v>
      </c>
      <c r="V42" s="28">
        <v>207</v>
      </c>
      <c r="W42" s="28">
        <v>9.89</v>
      </c>
      <c r="X42" s="28">
        <v>7.2</v>
      </c>
      <c r="Y42" s="28">
        <v>110</v>
      </c>
      <c r="Z42" s="28">
        <v>53.3</v>
      </c>
      <c r="AA42" s="28">
        <v>38.5</v>
      </c>
      <c r="AB42" s="28">
        <v>14.3</v>
      </c>
      <c r="AC42" s="28">
        <v>0.2</v>
      </c>
      <c r="AD42" s="28">
        <v>55.7</v>
      </c>
      <c r="AE42" s="28">
        <v>2.7</v>
      </c>
      <c r="AF42" s="28">
        <v>2.5</v>
      </c>
      <c r="AG42" s="28">
        <v>8.19</v>
      </c>
      <c r="AH42" s="28">
        <v>3.9</v>
      </c>
      <c r="AI42" s="28">
        <v>0.1</v>
      </c>
      <c r="AJ42" s="28">
        <v>2.5499999999999998</v>
      </c>
      <c r="AK42" s="28">
        <v>0.13100000000000001</v>
      </c>
      <c r="AL42" s="28">
        <v>0.14000000000000001</v>
      </c>
      <c r="AM42" s="28">
        <v>0.52</v>
      </c>
      <c r="AN42" s="28">
        <v>0.42</v>
      </c>
      <c r="AO42" s="28">
        <v>0.14000000000000001</v>
      </c>
      <c r="AP42" s="28">
        <v>0.2</v>
      </c>
      <c r="AQ42" s="28">
        <v>28.5</v>
      </c>
      <c r="AR42" s="28">
        <v>12.4</v>
      </c>
      <c r="AS42" s="28">
        <v>196</v>
      </c>
      <c r="AT42" s="28" t="s">
        <v>277</v>
      </c>
      <c r="AU42" s="28">
        <v>3.8</v>
      </c>
      <c r="AV42" s="28">
        <v>14.6</v>
      </c>
      <c r="AW42" s="28">
        <v>3.6</v>
      </c>
      <c r="AX42" s="28">
        <v>0.5</v>
      </c>
      <c r="AY42" s="28">
        <v>0.6</v>
      </c>
      <c r="AZ42" s="28">
        <v>3.8</v>
      </c>
      <c r="BA42" s="28">
        <v>0.5</v>
      </c>
      <c r="BB42" s="28">
        <v>2.6</v>
      </c>
      <c r="BC42" s="28">
        <v>0.5</v>
      </c>
      <c r="BD42" s="28">
        <v>1.5</v>
      </c>
      <c r="BE42" s="28">
        <v>0.2</v>
      </c>
      <c r="BF42" s="28">
        <v>1.6</v>
      </c>
      <c r="BG42" s="28">
        <v>0.2</v>
      </c>
      <c r="BH42" s="28" t="s">
        <v>274</v>
      </c>
      <c r="BI42" s="28" t="s">
        <v>275</v>
      </c>
      <c r="BJ42" s="28" t="s">
        <v>274</v>
      </c>
      <c r="BK42" s="28" t="s">
        <v>276</v>
      </c>
      <c r="BL42" s="28">
        <v>5</v>
      </c>
      <c r="BM42" s="28">
        <v>7.0000000000000007E-2</v>
      </c>
      <c r="BN42" s="28">
        <v>13.5</v>
      </c>
      <c r="BO42" s="28">
        <v>14.9</v>
      </c>
      <c r="BP42" s="28">
        <v>1.5</v>
      </c>
      <c r="BQ42" s="28">
        <v>60</v>
      </c>
    </row>
    <row r="43" spans="1:69" x14ac:dyDescent="0.3">
      <c r="A43" s="25">
        <f t="shared" si="0"/>
        <v>40</v>
      </c>
      <c r="B43" s="26">
        <v>686971</v>
      </c>
      <c r="C43" s="26">
        <v>846579</v>
      </c>
      <c r="D43" s="26">
        <v>379</v>
      </c>
      <c r="E43" s="26">
        <v>1</v>
      </c>
      <c r="F43" s="27" t="s">
        <v>41</v>
      </c>
      <c r="G43" s="28">
        <v>5.0999999999999997E-2</v>
      </c>
      <c r="H43" s="28" t="s">
        <v>273</v>
      </c>
      <c r="I43" s="28">
        <v>1.7999999999999999E-2</v>
      </c>
      <c r="J43" s="28">
        <v>3.2</v>
      </c>
      <c r="K43" s="28">
        <v>0.4</v>
      </c>
      <c r="L43" s="28">
        <v>2</v>
      </c>
      <c r="M43" s="28">
        <v>1.2E-2</v>
      </c>
      <c r="N43" s="28">
        <v>0.11</v>
      </c>
      <c r="O43" s="28">
        <v>4.0599999999999996</v>
      </c>
      <c r="P43" s="28">
        <v>0.03</v>
      </c>
      <c r="Q43" s="28">
        <v>0.04</v>
      </c>
      <c r="R43" s="28">
        <v>0.02</v>
      </c>
      <c r="S43" s="28">
        <v>19.100000000000001</v>
      </c>
      <c r="T43" s="28">
        <v>176</v>
      </c>
      <c r="U43" s="28">
        <v>764</v>
      </c>
      <c r="V43" s="28">
        <v>232</v>
      </c>
      <c r="W43" s="28">
        <v>8.6199999999999992</v>
      </c>
      <c r="X43" s="28">
        <v>9.6</v>
      </c>
      <c r="Y43" s="28">
        <v>85.5</v>
      </c>
      <c r="Z43" s="28">
        <v>50.4</v>
      </c>
      <c r="AA43" s="28">
        <v>44.2</v>
      </c>
      <c r="AB43" s="28">
        <v>11.1</v>
      </c>
      <c r="AC43" s="28">
        <v>0.2</v>
      </c>
      <c r="AD43" s="28">
        <v>45.4</v>
      </c>
      <c r="AE43" s="28">
        <v>2.5</v>
      </c>
      <c r="AF43" s="28">
        <v>2.2000000000000002</v>
      </c>
      <c r="AG43" s="28">
        <v>7.53</v>
      </c>
      <c r="AH43" s="28">
        <v>4</v>
      </c>
      <c r="AI43" s="28">
        <v>0.2</v>
      </c>
      <c r="AJ43" s="28">
        <v>2.65</v>
      </c>
      <c r="AK43" s="28">
        <v>0.114</v>
      </c>
      <c r="AL43" s="28">
        <v>0.1</v>
      </c>
      <c r="AM43" s="28">
        <v>0.5</v>
      </c>
      <c r="AN43" s="28">
        <v>0.38</v>
      </c>
      <c r="AO43" s="28">
        <v>0.16</v>
      </c>
      <c r="AP43" s="28">
        <v>0.18</v>
      </c>
      <c r="AQ43" s="28">
        <v>34</v>
      </c>
      <c r="AR43" s="28">
        <v>11</v>
      </c>
      <c r="AS43" s="28">
        <v>182</v>
      </c>
      <c r="AT43" s="28">
        <v>1.52</v>
      </c>
      <c r="AU43" s="28">
        <v>3.4</v>
      </c>
      <c r="AV43" s="28">
        <v>13.5</v>
      </c>
      <c r="AW43" s="28">
        <v>3.1</v>
      </c>
      <c r="AX43" s="28">
        <v>0.7</v>
      </c>
      <c r="AY43" s="28">
        <v>0.6</v>
      </c>
      <c r="AZ43" s="28">
        <v>3.5</v>
      </c>
      <c r="BA43" s="28">
        <v>0.5</v>
      </c>
      <c r="BB43" s="28">
        <v>2.6</v>
      </c>
      <c r="BC43" s="28">
        <v>0.5</v>
      </c>
      <c r="BD43" s="28">
        <v>1.4</v>
      </c>
      <c r="BE43" s="28">
        <v>0.2</v>
      </c>
      <c r="BF43" s="28">
        <v>1.6</v>
      </c>
      <c r="BG43" s="28">
        <v>0.2</v>
      </c>
      <c r="BH43" s="28" t="s">
        <v>274</v>
      </c>
      <c r="BI43" s="28" t="s">
        <v>275</v>
      </c>
      <c r="BJ43" s="28">
        <v>0.1</v>
      </c>
      <c r="BK43" s="28" t="s">
        <v>276</v>
      </c>
      <c r="BL43" s="28">
        <v>4.5</v>
      </c>
      <c r="BM43" s="28">
        <v>0.08</v>
      </c>
      <c r="BN43" s="28">
        <v>11.9</v>
      </c>
      <c r="BO43" s="28">
        <v>10.5</v>
      </c>
      <c r="BP43" s="28">
        <v>1.3</v>
      </c>
      <c r="BQ43" s="28">
        <v>40</v>
      </c>
    </row>
    <row r="44" spans="1:69" x14ac:dyDescent="0.3">
      <c r="A44" s="25">
        <f t="shared" si="0"/>
        <v>41</v>
      </c>
      <c r="B44" s="26">
        <v>686972</v>
      </c>
      <c r="C44" s="26">
        <v>846578</v>
      </c>
      <c r="D44" s="26">
        <v>379</v>
      </c>
      <c r="E44" s="26">
        <v>1</v>
      </c>
      <c r="F44" s="27" t="s">
        <v>42</v>
      </c>
      <c r="G44" s="28">
        <v>4.1000000000000002E-2</v>
      </c>
      <c r="H44" s="28" t="s">
        <v>273</v>
      </c>
      <c r="I44" s="28">
        <v>2.7E-2</v>
      </c>
      <c r="J44" s="28">
        <v>3.1</v>
      </c>
      <c r="K44" s="28">
        <v>0.6</v>
      </c>
      <c r="L44" s="28">
        <v>2</v>
      </c>
      <c r="M44" s="28">
        <v>8.9999999999999993E-3</v>
      </c>
      <c r="N44" s="28">
        <v>0.14000000000000001</v>
      </c>
      <c r="O44" s="28">
        <v>4.91</v>
      </c>
      <c r="P44" s="28">
        <v>0.03</v>
      </c>
      <c r="Q44" s="28">
        <v>0.05</v>
      </c>
      <c r="R44" s="28">
        <v>0.03</v>
      </c>
      <c r="S44" s="28">
        <v>29.2</v>
      </c>
      <c r="T44" s="28">
        <v>279</v>
      </c>
      <c r="U44" s="28">
        <v>945</v>
      </c>
      <c r="V44" s="28">
        <v>214</v>
      </c>
      <c r="W44" s="28">
        <v>14.2</v>
      </c>
      <c r="X44" s="28">
        <v>10.8</v>
      </c>
      <c r="Y44" s="28">
        <v>135</v>
      </c>
      <c r="Z44" s="28">
        <v>94.4</v>
      </c>
      <c r="AA44" s="28">
        <v>51.9</v>
      </c>
      <c r="AB44" s="28">
        <v>15.1</v>
      </c>
      <c r="AC44" s="28">
        <v>0.2</v>
      </c>
      <c r="AD44" s="28">
        <v>104</v>
      </c>
      <c r="AE44" s="28">
        <v>2.1</v>
      </c>
      <c r="AF44" s="28">
        <v>2.5</v>
      </c>
      <c r="AG44" s="28">
        <v>11.9</v>
      </c>
      <c r="AH44" s="28">
        <v>3.6</v>
      </c>
      <c r="AI44" s="28" t="s">
        <v>274</v>
      </c>
      <c r="AJ44" s="28">
        <v>2.85</v>
      </c>
      <c r="AK44" s="28">
        <v>0.19800000000000001</v>
      </c>
      <c r="AL44" s="28">
        <v>0.14000000000000001</v>
      </c>
      <c r="AM44" s="28">
        <v>0.47</v>
      </c>
      <c r="AN44" s="28">
        <v>0.56999999999999995</v>
      </c>
      <c r="AO44" s="28">
        <v>0.22</v>
      </c>
      <c r="AP44" s="28">
        <v>0.13</v>
      </c>
      <c r="AQ44" s="28">
        <v>26.7</v>
      </c>
      <c r="AR44" s="28">
        <v>13.3</v>
      </c>
      <c r="AS44" s="28">
        <v>160</v>
      </c>
      <c r="AT44" s="28">
        <v>0.33</v>
      </c>
      <c r="AU44" s="28">
        <v>4.2</v>
      </c>
      <c r="AV44" s="28">
        <v>16.8</v>
      </c>
      <c r="AW44" s="28">
        <v>4.0999999999999996</v>
      </c>
      <c r="AX44" s="28">
        <v>1.2</v>
      </c>
      <c r="AY44" s="28">
        <v>0.8</v>
      </c>
      <c r="AZ44" s="28">
        <v>4.7</v>
      </c>
      <c r="BA44" s="28">
        <v>0.7</v>
      </c>
      <c r="BB44" s="28">
        <v>3.6</v>
      </c>
      <c r="BC44" s="28">
        <v>0.7</v>
      </c>
      <c r="BD44" s="28">
        <v>2.2000000000000002</v>
      </c>
      <c r="BE44" s="28">
        <v>0.4</v>
      </c>
      <c r="BF44" s="28">
        <v>2.2999999999999998</v>
      </c>
      <c r="BG44" s="28">
        <v>0.3</v>
      </c>
      <c r="BH44" s="28" t="s">
        <v>274</v>
      </c>
      <c r="BI44" s="28" t="s">
        <v>275</v>
      </c>
      <c r="BJ44" s="28" t="s">
        <v>274</v>
      </c>
      <c r="BK44" s="28" t="s">
        <v>276</v>
      </c>
      <c r="BL44" s="28">
        <v>10.6</v>
      </c>
      <c r="BM44" s="28">
        <v>0.08</v>
      </c>
      <c r="BN44" s="28">
        <v>14.9</v>
      </c>
      <c r="BO44" s="28">
        <v>11.2</v>
      </c>
      <c r="BP44" s="28">
        <v>1.7</v>
      </c>
      <c r="BQ44" s="28">
        <v>40</v>
      </c>
    </row>
    <row r="45" spans="1:69" x14ac:dyDescent="0.3">
      <c r="A45" s="25">
        <f t="shared" si="0"/>
        <v>42</v>
      </c>
      <c r="B45" s="26">
        <v>686972</v>
      </c>
      <c r="C45" s="26">
        <v>846577</v>
      </c>
      <c r="D45" s="26">
        <v>379</v>
      </c>
      <c r="E45" s="26">
        <v>1</v>
      </c>
      <c r="F45" s="27" t="s">
        <v>43</v>
      </c>
      <c r="G45" s="28">
        <v>4.5999999999999999E-2</v>
      </c>
      <c r="H45" s="28" t="s">
        <v>273</v>
      </c>
      <c r="I45" s="28">
        <v>2.3E-2</v>
      </c>
      <c r="J45" s="28">
        <v>5.2</v>
      </c>
      <c r="K45" s="28">
        <v>0.5</v>
      </c>
      <c r="L45" s="28">
        <v>2</v>
      </c>
      <c r="M45" s="28">
        <v>0.01</v>
      </c>
      <c r="N45" s="28">
        <v>0.28999999999999998</v>
      </c>
      <c r="O45" s="28">
        <v>3.82</v>
      </c>
      <c r="P45" s="28">
        <v>0.02</v>
      </c>
      <c r="Q45" s="28">
        <v>0.08</v>
      </c>
      <c r="R45" s="28">
        <v>0.05</v>
      </c>
      <c r="S45" s="28">
        <v>21.5</v>
      </c>
      <c r="T45" s="28">
        <v>273</v>
      </c>
      <c r="U45" s="28">
        <v>971</v>
      </c>
      <c r="V45" s="28">
        <v>700</v>
      </c>
      <c r="W45" s="28">
        <v>9.94</v>
      </c>
      <c r="X45" s="28">
        <v>35.200000000000003</v>
      </c>
      <c r="Y45" s="28">
        <v>162</v>
      </c>
      <c r="Z45" s="28">
        <v>71.099999999999994</v>
      </c>
      <c r="AA45" s="28">
        <v>63.6</v>
      </c>
      <c r="AB45" s="28">
        <v>14.5</v>
      </c>
      <c r="AC45" s="28">
        <v>0.2</v>
      </c>
      <c r="AD45" s="28">
        <v>73.900000000000006</v>
      </c>
      <c r="AE45" s="28">
        <v>2.2000000000000002</v>
      </c>
      <c r="AF45" s="28">
        <v>3.6</v>
      </c>
      <c r="AG45" s="28">
        <v>11.1</v>
      </c>
      <c r="AH45" s="28">
        <v>2.8</v>
      </c>
      <c r="AI45" s="28">
        <v>0.1</v>
      </c>
      <c r="AJ45" s="28">
        <v>2.2799999999999998</v>
      </c>
      <c r="AK45" s="28">
        <v>5.3999999999999999E-2</v>
      </c>
      <c r="AL45" s="28">
        <v>0.1</v>
      </c>
      <c r="AM45" s="28">
        <v>0.48</v>
      </c>
      <c r="AN45" s="28">
        <v>0.3</v>
      </c>
      <c r="AO45" s="28">
        <v>0.45</v>
      </c>
      <c r="AP45" s="28">
        <v>0.13</v>
      </c>
      <c r="AQ45" s="28">
        <v>61.7</v>
      </c>
      <c r="AR45" s="28">
        <v>15.7</v>
      </c>
      <c r="AS45" s="28">
        <v>192</v>
      </c>
      <c r="AT45" s="28">
        <v>0.05</v>
      </c>
      <c r="AU45" s="28">
        <v>4.8</v>
      </c>
      <c r="AV45" s="28">
        <v>19.3</v>
      </c>
      <c r="AW45" s="28">
        <v>5.0999999999999996</v>
      </c>
      <c r="AX45" s="28">
        <v>0.3</v>
      </c>
      <c r="AY45" s="28">
        <v>0.8</v>
      </c>
      <c r="AZ45" s="28">
        <v>4.9000000000000004</v>
      </c>
      <c r="BA45" s="28">
        <v>0.7</v>
      </c>
      <c r="BB45" s="28">
        <v>4</v>
      </c>
      <c r="BC45" s="28">
        <v>0.7</v>
      </c>
      <c r="BD45" s="28">
        <v>2.2000000000000002</v>
      </c>
      <c r="BE45" s="28">
        <v>0.4</v>
      </c>
      <c r="BF45" s="28">
        <v>2.4</v>
      </c>
      <c r="BG45" s="28">
        <v>0.4</v>
      </c>
      <c r="BH45" s="28">
        <v>1.4</v>
      </c>
      <c r="BI45" s="28" t="s">
        <v>275</v>
      </c>
      <c r="BJ45" s="28">
        <v>0.1</v>
      </c>
      <c r="BK45" s="28" t="s">
        <v>276</v>
      </c>
      <c r="BL45" s="28">
        <v>5.9</v>
      </c>
      <c r="BM45" s="28">
        <v>0.14000000000000001</v>
      </c>
      <c r="BN45" s="28">
        <v>14.7</v>
      </c>
      <c r="BO45" s="28">
        <v>6.1</v>
      </c>
      <c r="BP45" s="28">
        <v>1</v>
      </c>
      <c r="BQ45" s="28">
        <v>60</v>
      </c>
    </row>
    <row r="46" spans="1:69" x14ac:dyDescent="0.3">
      <c r="A46" s="25">
        <f t="shared" si="0"/>
        <v>43</v>
      </c>
      <c r="B46" s="26">
        <v>686972</v>
      </c>
      <c r="C46" s="26">
        <v>846577</v>
      </c>
      <c r="D46" s="26">
        <v>379</v>
      </c>
      <c r="E46" s="26">
        <v>1</v>
      </c>
      <c r="F46" s="27" t="s">
        <v>44</v>
      </c>
      <c r="G46" s="28">
        <v>3.9E-2</v>
      </c>
      <c r="H46" s="28" t="s">
        <v>273</v>
      </c>
      <c r="I46" s="28">
        <v>0.02</v>
      </c>
      <c r="J46" s="28">
        <v>10.1</v>
      </c>
      <c r="K46" s="28">
        <v>0.6</v>
      </c>
      <c r="L46" s="28">
        <v>2</v>
      </c>
      <c r="M46" s="28">
        <v>1.0999999999999999E-2</v>
      </c>
      <c r="N46" s="28">
        <v>0.55000000000000004</v>
      </c>
      <c r="O46" s="28">
        <v>4.03</v>
      </c>
      <c r="P46" s="28">
        <v>0.02</v>
      </c>
      <c r="Q46" s="28">
        <v>0.06</v>
      </c>
      <c r="R46" s="28">
        <v>0.02</v>
      </c>
      <c r="S46" s="28">
        <v>26.3</v>
      </c>
      <c r="T46" s="28">
        <v>159</v>
      </c>
      <c r="U46" s="28">
        <v>1810</v>
      </c>
      <c r="V46" s="28">
        <v>1240</v>
      </c>
      <c r="W46" s="28">
        <v>10.8</v>
      </c>
      <c r="X46" s="28">
        <v>82</v>
      </c>
      <c r="Y46" s="28">
        <v>266</v>
      </c>
      <c r="Z46" s="28">
        <v>99</v>
      </c>
      <c r="AA46" s="28">
        <v>86.1</v>
      </c>
      <c r="AB46" s="28">
        <v>13.1</v>
      </c>
      <c r="AC46" s="28">
        <v>0.2</v>
      </c>
      <c r="AD46" s="28">
        <v>96.1</v>
      </c>
      <c r="AE46" s="28">
        <v>1.9</v>
      </c>
      <c r="AF46" s="28">
        <v>2.6</v>
      </c>
      <c r="AG46" s="28">
        <v>13.9</v>
      </c>
      <c r="AH46" s="28">
        <v>3</v>
      </c>
      <c r="AI46" s="28" t="s">
        <v>274</v>
      </c>
      <c r="AJ46" s="28">
        <v>1.62</v>
      </c>
      <c r="AK46" s="28">
        <v>4.7E-2</v>
      </c>
      <c r="AL46" s="28">
        <v>0.1</v>
      </c>
      <c r="AM46" s="28">
        <v>0.45</v>
      </c>
      <c r="AN46" s="28">
        <v>0.49</v>
      </c>
      <c r="AO46" s="28">
        <v>0.12</v>
      </c>
      <c r="AP46" s="28">
        <v>0.13</v>
      </c>
      <c r="AQ46" s="28">
        <v>92.2</v>
      </c>
      <c r="AR46" s="28">
        <v>17.7</v>
      </c>
      <c r="AS46" s="28">
        <v>136</v>
      </c>
      <c r="AT46" s="28">
        <v>0.21</v>
      </c>
      <c r="AU46" s="28">
        <v>5.7</v>
      </c>
      <c r="AV46" s="28">
        <v>22</v>
      </c>
      <c r="AW46" s="28">
        <v>5.8</v>
      </c>
      <c r="AX46" s="28" t="s">
        <v>274</v>
      </c>
      <c r="AY46" s="28">
        <v>1.2</v>
      </c>
      <c r="AZ46" s="28">
        <v>5.6</v>
      </c>
      <c r="BA46" s="28">
        <v>1</v>
      </c>
      <c r="BB46" s="28">
        <v>5.4</v>
      </c>
      <c r="BC46" s="28">
        <v>1.1000000000000001</v>
      </c>
      <c r="BD46" s="28">
        <v>3.2</v>
      </c>
      <c r="BE46" s="28">
        <v>0.5</v>
      </c>
      <c r="BF46" s="28">
        <v>3.6</v>
      </c>
      <c r="BG46" s="28">
        <v>0.5</v>
      </c>
      <c r="BH46" s="28" t="s">
        <v>274</v>
      </c>
      <c r="BI46" s="28" t="s">
        <v>275</v>
      </c>
      <c r="BJ46" s="28" t="s">
        <v>274</v>
      </c>
      <c r="BK46" s="28" t="s">
        <v>276</v>
      </c>
      <c r="BL46" s="28">
        <v>11.4</v>
      </c>
      <c r="BM46" s="28">
        <v>0.22</v>
      </c>
      <c r="BN46" s="28">
        <v>9</v>
      </c>
      <c r="BO46" s="28">
        <v>6.6</v>
      </c>
      <c r="BP46" s="28">
        <v>1.3</v>
      </c>
      <c r="BQ46" s="28">
        <v>100</v>
      </c>
    </row>
    <row r="47" spans="1:69" x14ac:dyDescent="0.3">
      <c r="A47" s="25">
        <f t="shared" si="0"/>
        <v>44</v>
      </c>
      <c r="B47" s="26">
        <v>686972</v>
      </c>
      <c r="C47" s="26">
        <v>846576</v>
      </c>
      <c r="D47" s="26">
        <v>379</v>
      </c>
      <c r="E47" s="26">
        <v>1</v>
      </c>
      <c r="F47" s="27" t="s">
        <v>45</v>
      </c>
      <c r="G47" s="28">
        <v>3.1E-2</v>
      </c>
      <c r="H47" s="28" t="s">
        <v>273</v>
      </c>
      <c r="I47" s="28">
        <v>1.2999999999999999E-2</v>
      </c>
      <c r="J47" s="28">
        <v>5.0999999999999996</v>
      </c>
      <c r="K47" s="28">
        <v>0.4</v>
      </c>
      <c r="L47" s="28">
        <v>2</v>
      </c>
      <c r="M47" s="28">
        <v>0.01</v>
      </c>
      <c r="N47" s="28">
        <v>0.62</v>
      </c>
      <c r="O47" s="28">
        <v>3.26</v>
      </c>
      <c r="P47" s="28">
        <v>0.01</v>
      </c>
      <c r="Q47" s="28">
        <v>0.04</v>
      </c>
      <c r="R47" s="28">
        <v>0.04</v>
      </c>
      <c r="S47" s="28">
        <v>19.8</v>
      </c>
      <c r="T47" s="28">
        <v>148</v>
      </c>
      <c r="U47" s="28">
        <v>1350</v>
      </c>
      <c r="V47" s="28">
        <v>582</v>
      </c>
      <c r="W47" s="28">
        <v>9.23</v>
      </c>
      <c r="X47" s="28">
        <v>42.8</v>
      </c>
      <c r="Y47" s="28">
        <v>202</v>
      </c>
      <c r="Z47" s="28">
        <v>67.8</v>
      </c>
      <c r="AA47" s="28">
        <v>60.7</v>
      </c>
      <c r="AB47" s="28">
        <v>10.9</v>
      </c>
      <c r="AC47" s="28">
        <v>0.2</v>
      </c>
      <c r="AD47" s="28">
        <v>67.3</v>
      </c>
      <c r="AE47" s="28">
        <v>1.3</v>
      </c>
      <c r="AF47" s="28">
        <v>2.1</v>
      </c>
      <c r="AG47" s="28">
        <v>9.27</v>
      </c>
      <c r="AH47" s="28">
        <v>2.5</v>
      </c>
      <c r="AI47" s="28" t="s">
        <v>274</v>
      </c>
      <c r="AJ47" s="28">
        <v>1.05</v>
      </c>
      <c r="AK47" s="28">
        <v>4.7E-2</v>
      </c>
      <c r="AL47" s="28">
        <v>0.08</v>
      </c>
      <c r="AM47" s="28">
        <v>0.28000000000000003</v>
      </c>
      <c r="AN47" s="28">
        <v>0.27</v>
      </c>
      <c r="AO47" s="28">
        <v>0.1</v>
      </c>
      <c r="AP47" s="28">
        <v>0.11</v>
      </c>
      <c r="AQ47" s="28">
        <v>57.6</v>
      </c>
      <c r="AR47" s="28">
        <v>11.9</v>
      </c>
      <c r="AS47" s="28">
        <v>64.400000000000006</v>
      </c>
      <c r="AT47" s="28">
        <v>0.1</v>
      </c>
      <c r="AU47" s="28">
        <v>4</v>
      </c>
      <c r="AV47" s="28">
        <v>16.2</v>
      </c>
      <c r="AW47" s="28">
        <v>5</v>
      </c>
      <c r="AX47" s="28">
        <v>0.4</v>
      </c>
      <c r="AY47" s="28">
        <v>0.8</v>
      </c>
      <c r="AZ47" s="28">
        <v>4</v>
      </c>
      <c r="BA47" s="28">
        <v>0.7</v>
      </c>
      <c r="BB47" s="28">
        <v>3.7</v>
      </c>
      <c r="BC47" s="28">
        <v>0.7</v>
      </c>
      <c r="BD47" s="28">
        <v>2</v>
      </c>
      <c r="BE47" s="28">
        <v>0.3</v>
      </c>
      <c r="BF47" s="28">
        <v>2.4</v>
      </c>
      <c r="BG47" s="28">
        <v>0.3</v>
      </c>
      <c r="BH47" s="28" t="s">
        <v>274</v>
      </c>
      <c r="BI47" s="28" t="s">
        <v>275</v>
      </c>
      <c r="BJ47" s="28" t="s">
        <v>274</v>
      </c>
      <c r="BK47" s="28" t="s">
        <v>276</v>
      </c>
      <c r="BL47" s="28">
        <v>7.8</v>
      </c>
      <c r="BM47" s="28">
        <v>0.12</v>
      </c>
      <c r="BN47" s="28">
        <v>7.1</v>
      </c>
      <c r="BO47" s="28">
        <v>4.8</v>
      </c>
      <c r="BP47" s="28">
        <v>0.9</v>
      </c>
      <c r="BQ47" s="28">
        <v>60</v>
      </c>
    </row>
    <row r="48" spans="1:69" x14ac:dyDescent="0.3">
      <c r="A48" s="25">
        <f t="shared" si="0"/>
        <v>45</v>
      </c>
      <c r="B48" s="26">
        <v>686973</v>
      </c>
      <c r="C48" s="26">
        <v>846577</v>
      </c>
      <c r="D48" s="26">
        <v>379</v>
      </c>
      <c r="E48" s="26">
        <v>1</v>
      </c>
      <c r="F48" s="27" t="s">
        <v>46</v>
      </c>
      <c r="G48" s="28">
        <v>2.3E-2</v>
      </c>
      <c r="H48" s="28" t="s">
        <v>273</v>
      </c>
      <c r="I48" s="28">
        <v>8.9999999999999993E-3</v>
      </c>
      <c r="J48" s="28">
        <v>2.8</v>
      </c>
      <c r="K48" s="28">
        <v>0.3</v>
      </c>
      <c r="L48" s="28">
        <v>2</v>
      </c>
      <c r="M48" s="28">
        <v>8.9999999999999993E-3</v>
      </c>
      <c r="N48" s="28">
        <v>1.07</v>
      </c>
      <c r="O48" s="28">
        <v>1.73</v>
      </c>
      <c r="P48" s="28" t="s">
        <v>277</v>
      </c>
      <c r="Q48" s="28">
        <v>0.02</v>
      </c>
      <c r="R48" s="28">
        <v>0.02</v>
      </c>
      <c r="S48" s="28">
        <v>10.7</v>
      </c>
      <c r="T48" s="28">
        <v>49</v>
      </c>
      <c r="U48" s="28">
        <v>1000</v>
      </c>
      <c r="V48" s="28">
        <v>325</v>
      </c>
      <c r="W48" s="28">
        <v>4.95</v>
      </c>
      <c r="X48" s="28">
        <v>32.1</v>
      </c>
      <c r="Y48" s="28">
        <v>177</v>
      </c>
      <c r="Z48" s="28">
        <v>35.1</v>
      </c>
      <c r="AA48" s="28">
        <v>43.4</v>
      </c>
      <c r="AB48" s="28">
        <v>5.22</v>
      </c>
      <c r="AC48" s="28">
        <v>0.2</v>
      </c>
      <c r="AD48" s="28">
        <v>57.1</v>
      </c>
      <c r="AE48" s="28">
        <v>0.9</v>
      </c>
      <c r="AF48" s="28">
        <v>1.7</v>
      </c>
      <c r="AG48" s="28">
        <v>5.53</v>
      </c>
      <c r="AH48" s="28">
        <v>1.4</v>
      </c>
      <c r="AI48" s="28" t="s">
        <v>274</v>
      </c>
      <c r="AJ48" s="28">
        <v>0.85</v>
      </c>
      <c r="AK48" s="28">
        <v>1.7000000000000001E-2</v>
      </c>
      <c r="AL48" s="28">
        <v>0.04</v>
      </c>
      <c r="AM48" s="28">
        <v>0.23</v>
      </c>
      <c r="AN48" s="28">
        <v>0.35</v>
      </c>
      <c r="AO48" s="28">
        <v>7.0000000000000007E-2</v>
      </c>
      <c r="AP48" s="28">
        <v>0.05</v>
      </c>
      <c r="AQ48" s="28">
        <v>27.2</v>
      </c>
      <c r="AR48" s="28">
        <v>7.3</v>
      </c>
      <c r="AS48" s="28">
        <v>33.299999999999997</v>
      </c>
      <c r="AT48" s="28">
        <v>0.06</v>
      </c>
      <c r="AU48" s="28">
        <v>2.2999999999999998</v>
      </c>
      <c r="AV48" s="28">
        <v>8.68</v>
      </c>
      <c r="AW48" s="28">
        <v>2.8</v>
      </c>
      <c r="AX48" s="28" t="s">
        <v>274</v>
      </c>
      <c r="AY48" s="28">
        <v>0.4</v>
      </c>
      <c r="AZ48" s="28">
        <v>2.2000000000000002</v>
      </c>
      <c r="BA48" s="28">
        <v>0.4</v>
      </c>
      <c r="BB48" s="28">
        <v>2.1</v>
      </c>
      <c r="BC48" s="28">
        <v>0.4</v>
      </c>
      <c r="BD48" s="28">
        <v>1.3</v>
      </c>
      <c r="BE48" s="28">
        <v>0.2</v>
      </c>
      <c r="BF48" s="28">
        <v>1.3</v>
      </c>
      <c r="BG48" s="28">
        <v>0.2</v>
      </c>
      <c r="BH48" s="28">
        <v>0.1</v>
      </c>
      <c r="BI48" s="28" t="s">
        <v>275</v>
      </c>
      <c r="BJ48" s="28" t="s">
        <v>274</v>
      </c>
      <c r="BK48" s="28" t="s">
        <v>276</v>
      </c>
      <c r="BL48" s="28">
        <v>67</v>
      </c>
      <c r="BM48" s="28">
        <v>0.06</v>
      </c>
      <c r="BN48" s="28">
        <v>2.7</v>
      </c>
      <c r="BO48" s="28">
        <v>2.2000000000000002</v>
      </c>
      <c r="BP48" s="28">
        <v>0.4</v>
      </c>
      <c r="BQ48" s="28">
        <v>30</v>
      </c>
    </row>
    <row r="49" spans="1:69" x14ac:dyDescent="0.3">
      <c r="A49" s="25">
        <f t="shared" si="0"/>
        <v>46</v>
      </c>
      <c r="B49" s="26">
        <v>686973</v>
      </c>
      <c r="C49" s="26">
        <v>846578</v>
      </c>
      <c r="D49" s="26">
        <v>379</v>
      </c>
      <c r="E49" s="26">
        <v>1</v>
      </c>
      <c r="F49" s="27" t="s">
        <v>47</v>
      </c>
      <c r="G49" s="28">
        <v>4.4999999999999998E-2</v>
      </c>
      <c r="H49" s="28" t="s">
        <v>273</v>
      </c>
      <c r="I49" s="28">
        <v>3.3000000000000002E-2</v>
      </c>
      <c r="J49" s="28">
        <v>7.7</v>
      </c>
      <c r="K49" s="28">
        <v>0.8</v>
      </c>
      <c r="L49" s="28">
        <v>2</v>
      </c>
      <c r="M49" s="28">
        <v>0.01</v>
      </c>
      <c r="N49" s="28">
        <v>0.48</v>
      </c>
      <c r="O49" s="28">
        <v>3.97</v>
      </c>
      <c r="P49" s="28">
        <v>0.02</v>
      </c>
      <c r="Q49" s="28">
        <v>0.04</v>
      </c>
      <c r="R49" s="28">
        <v>0.04</v>
      </c>
      <c r="S49" s="28">
        <v>25.1</v>
      </c>
      <c r="T49" s="28">
        <v>187</v>
      </c>
      <c r="U49" s="28">
        <v>1440</v>
      </c>
      <c r="V49" s="28">
        <v>904</v>
      </c>
      <c r="W49" s="28">
        <v>14.4</v>
      </c>
      <c r="X49" s="28">
        <v>69.7</v>
      </c>
      <c r="Y49" s="28">
        <v>281</v>
      </c>
      <c r="Z49" s="28">
        <v>86.5</v>
      </c>
      <c r="AA49" s="28">
        <v>106</v>
      </c>
      <c r="AB49" s="28">
        <v>12.1</v>
      </c>
      <c r="AC49" s="28">
        <v>0.2</v>
      </c>
      <c r="AD49" s="28">
        <v>189</v>
      </c>
      <c r="AE49" s="28">
        <v>2.2999999999999998</v>
      </c>
      <c r="AF49" s="28">
        <v>3.5</v>
      </c>
      <c r="AG49" s="28">
        <v>17.2</v>
      </c>
      <c r="AH49" s="28">
        <v>4</v>
      </c>
      <c r="AI49" s="28">
        <v>0.1</v>
      </c>
      <c r="AJ49" s="28">
        <v>2.34</v>
      </c>
      <c r="AK49" s="28">
        <v>0.11700000000000001</v>
      </c>
      <c r="AL49" s="28">
        <v>0.09</v>
      </c>
      <c r="AM49" s="28">
        <v>0.52</v>
      </c>
      <c r="AN49" s="28">
        <v>0.79</v>
      </c>
      <c r="AO49" s="28">
        <v>0.22</v>
      </c>
      <c r="AP49" s="28">
        <v>0.14000000000000001</v>
      </c>
      <c r="AQ49" s="28">
        <v>67.7</v>
      </c>
      <c r="AR49" s="28">
        <v>18.3</v>
      </c>
      <c r="AS49" s="28">
        <v>109</v>
      </c>
      <c r="AT49" s="28">
        <v>0.09</v>
      </c>
      <c r="AU49" s="28">
        <v>6.2</v>
      </c>
      <c r="AV49" s="28">
        <v>24.9</v>
      </c>
      <c r="AW49" s="28">
        <v>6.8</v>
      </c>
      <c r="AX49" s="28">
        <v>0.8</v>
      </c>
      <c r="AY49" s="28">
        <v>1.2</v>
      </c>
      <c r="AZ49" s="28">
        <v>6.5</v>
      </c>
      <c r="BA49" s="28">
        <v>1.2</v>
      </c>
      <c r="BB49" s="28">
        <v>6.7</v>
      </c>
      <c r="BC49" s="28">
        <v>1.2</v>
      </c>
      <c r="BD49" s="28">
        <v>3.7</v>
      </c>
      <c r="BE49" s="28">
        <v>0.6</v>
      </c>
      <c r="BF49" s="28">
        <v>3.8</v>
      </c>
      <c r="BG49" s="28">
        <v>0.5</v>
      </c>
      <c r="BH49" s="28">
        <v>0.1</v>
      </c>
      <c r="BI49" s="28" t="s">
        <v>275</v>
      </c>
      <c r="BJ49" s="28" t="s">
        <v>274</v>
      </c>
      <c r="BK49" s="28" t="s">
        <v>276</v>
      </c>
      <c r="BL49" s="28">
        <v>28.3</v>
      </c>
      <c r="BM49" s="28">
        <v>0.13</v>
      </c>
      <c r="BN49" s="28">
        <v>12.4</v>
      </c>
      <c r="BO49" s="28">
        <v>9.6</v>
      </c>
      <c r="BP49" s="28">
        <v>1.6</v>
      </c>
      <c r="BQ49" s="28">
        <v>60</v>
      </c>
    </row>
    <row r="50" spans="1:69" ht="15.75" customHeight="1" x14ac:dyDescent="0.3">
      <c r="A50" s="25">
        <f t="shared" si="0"/>
        <v>47</v>
      </c>
      <c r="B50" s="26">
        <v>686973</v>
      </c>
      <c r="C50" s="26">
        <v>846576</v>
      </c>
      <c r="D50" s="26">
        <v>379</v>
      </c>
      <c r="E50" s="26">
        <v>1</v>
      </c>
      <c r="F50" s="27" t="s">
        <v>49</v>
      </c>
      <c r="G50" s="28">
        <v>4.1000000000000002E-2</v>
      </c>
      <c r="H50" s="28" t="s">
        <v>273</v>
      </c>
      <c r="I50" s="28">
        <v>2.8000000000000001E-2</v>
      </c>
      <c r="J50" s="28">
        <v>20.3</v>
      </c>
      <c r="K50" s="28">
        <v>0.7</v>
      </c>
      <c r="L50" s="28">
        <v>2</v>
      </c>
      <c r="M50" s="28">
        <v>0.01</v>
      </c>
      <c r="N50" s="28">
        <v>0.38</v>
      </c>
      <c r="O50" s="28">
        <v>4.26</v>
      </c>
      <c r="P50" s="28">
        <v>0.03</v>
      </c>
      <c r="Q50" s="28">
        <v>0.05</v>
      </c>
      <c r="R50" s="28">
        <v>0.06</v>
      </c>
      <c r="S50" s="28">
        <v>27</v>
      </c>
      <c r="T50" s="28">
        <v>191</v>
      </c>
      <c r="U50" s="28">
        <v>1600</v>
      </c>
      <c r="V50" s="28">
        <v>2260</v>
      </c>
      <c r="W50" s="28">
        <v>13</v>
      </c>
      <c r="X50" s="28">
        <v>152</v>
      </c>
      <c r="Y50" s="28">
        <v>338</v>
      </c>
      <c r="Z50" s="28">
        <v>82.3</v>
      </c>
      <c r="AA50" s="28">
        <v>124</v>
      </c>
      <c r="AB50" s="28">
        <v>12.1</v>
      </c>
      <c r="AC50" s="28">
        <v>0.2</v>
      </c>
      <c r="AD50" s="28">
        <v>125</v>
      </c>
      <c r="AE50" s="28">
        <v>2.4</v>
      </c>
      <c r="AF50" s="28">
        <v>4.0999999999999996</v>
      </c>
      <c r="AG50" s="28">
        <v>14.2</v>
      </c>
      <c r="AH50" s="28">
        <v>4.3</v>
      </c>
      <c r="AI50" s="28">
        <v>0.1</v>
      </c>
      <c r="AJ50" s="28">
        <v>2.0499999999999998</v>
      </c>
      <c r="AK50" s="28">
        <v>0.11799999999999999</v>
      </c>
      <c r="AL50" s="28">
        <v>0.09</v>
      </c>
      <c r="AM50" s="28">
        <v>0.48</v>
      </c>
      <c r="AN50" s="28">
        <v>0.66</v>
      </c>
      <c r="AO50" s="28">
        <v>0.16</v>
      </c>
      <c r="AP50" s="28">
        <v>0.16</v>
      </c>
      <c r="AQ50" s="28">
        <v>146</v>
      </c>
      <c r="AR50" s="28">
        <v>16</v>
      </c>
      <c r="AS50" s="28">
        <v>136</v>
      </c>
      <c r="AT50" s="28">
        <v>0.11</v>
      </c>
      <c r="AU50" s="28">
        <v>5.0999999999999996</v>
      </c>
      <c r="AV50" s="28">
        <v>20.2</v>
      </c>
      <c r="AW50" s="28">
        <v>5.8</v>
      </c>
      <c r="AX50" s="28">
        <v>0.8</v>
      </c>
      <c r="AY50" s="28">
        <v>1.1000000000000001</v>
      </c>
      <c r="AZ50" s="28">
        <v>5.6</v>
      </c>
      <c r="BA50" s="28">
        <v>1</v>
      </c>
      <c r="BB50" s="28">
        <v>5.4</v>
      </c>
      <c r="BC50" s="28">
        <v>1.1000000000000001</v>
      </c>
      <c r="BD50" s="28">
        <v>3</v>
      </c>
      <c r="BE50" s="28">
        <v>0.5</v>
      </c>
      <c r="BF50" s="28">
        <v>3.1</v>
      </c>
      <c r="BG50" s="28">
        <v>0.5</v>
      </c>
      <c r="BH50" s="28" t="s">
        <v>274</v>
      </c>
      <c r="BI50" s="28" t="s">
        <v>275</v>
      </c>
      <c r="BJ50" s="28">
        <v>0.5</v>
      </c>
      <c r="BK50" s="28" t="s">
        <v>276</v>
      </c>
      <c r="BL50" s="28">
        <v>15.3</v>
      </c>
      <c r="BM50" s="28">
        <v>0.39</v>
      </c>
      <c r="BN50" s="28">
        <v>12.5</v>
      </c>
      <c r="BO50" s="28">
        <v>8.9</v>
      </c>
      <c r="BP50" s="28">
        <v>1.6</v>
      </c>
      <c r="BQ50" s="28">
        <v>60</v>
      </c>
    </row>
    <row r="51" spans="1:69" x14ac:dyDescent="0.3">
      <c r="A51" s="25">
        <f t="shared" si="0"/>
        <v>48</v>
      </c>
      <c r="B51" s="26">
        <v>686974</v>
      </c>
      <c r="C51" s="26">
        <v>846577</v>
      </c>
      <c r="D51" s="26">
        <v>379</v>
      </c>
      <c r="E51" s="26">
        <v>1</v>
      </c>
      <c r="F51" s="27" t="s">
        <v>48</v>
      </c>
      <c r="G51" s="28">
        <v>0.04</v>
      </c>
      <c r="H51" s="28" t="s">
        <v>273</v>
      </c>
      <c r="I51" s="28">
        <v>1.7000000000000001E-2</v>
      </c>
      <c r="J51" s="28">
        <v>2.4</v>
      </c>
      <c r="K51" s="28">
        <v>0.3</v>
      </c>
      <c r="L51" s="28">
        <v>2</v>
      </c>
      <c r="M51" s="28">
        <v>8.9999999999999993E-3</v>
      </c>
      <c r="N51" s="28">
        <v>0.4</v>
      </c>
      <c r="O51" s="28">
        <v>2.56</v>
      </c>
      <c r="P51" s="28">
        <v>0.02</v>
      </c>
      <c r="Q51" s="28">
        <v>0.04</v>
      </c>
      <c r="R51" s="28">
        <v>0.05</v>
      </c>
      <c r="S51" s="28">
        <v>11.3</v>
      </c>
      <c r="T51" s="28">
        <v>82</v>
      </c>
      <c r="U51" s="28">
        <v>560</v>
      </c>
      <c r="V51" s="28">
        <v>263</v>
      </c>
      <c r="W51" s="28">
        <v>5.37</v>
      </c>
      <c r="X51" s="28">
        <v>13.8</v>
      </c>
      <c r="Y51" s="28">
        <v>98.6</v>
      </c>
      <c r="Z51" s="28">
        <v>32.6</v>
      </c>
      <c r="AA51" s="28">
        <v>38.5</v>
      </c>
      <c r="AB51" s="28">
        <v>7.21</v>
      </c>
      <c r="AC51" s="28">
        <v>0.2</v>
      </c>
      <c r="AD51" s="28">
        <v>56.7</v>
      </c>
      <c r="AE51" s="28">
        <v>2.2999999999999998</v>
      </c>
      <c r="AF51" s="28">
        <v>4.4000000000000004</v>
      </c>
      <c r="AG51" s="28">
        <v>6.8</v>
      </c>
      <c r="AH51" s="28">
        <v>2.2000000000000002</v>
      </c>
      <c r="AI51" s="28">
        <v>0.4</v>
      </c>
      <c r="AJ51" s="28">
        <v>1.49</v>
      </c>
      <c r="AK51" s="28">
        <v>4.3999999999999997E-2</v>
      </c>
      <c r="AL51" s="28">
        <v>0.05</v>
      </c>
      <c r="AM51" s="28">
        <v>0.41</v>
      </c>
      <c r="AN51" s="28">
        <v>0.41</v>
      </c>
      <c r="AO51" s="28">
        <v>0.05</v>
      </c>
      <c r="AP51" s="28">
        <v>0.15</v>
      </c>
      <c r="AQ51" s="28">
        <v>30.7</v>
      </c>
      <c r="AR51" s="28">
        <v>11</v>
      </c>
      <c r="AS51" s="28">
        <v>63.3</v>
      </c>
      <c r="AT51" s="28">
        <v>0.02</v>
      </c>
      <c r="AU51" s="28">
        <v>3.2</v>
      </c>
      <c r="AV51" s="28">
        <v>13</v>
      </c>
      <c r="AW51" s="28">
        <v>2.6</v>
      </c>
      <c r="AX51" s="28">
        <v>0.2</v>
      </c>
      <c r="AY51" s="28">
        <v>0.5</v>
      </c>
      <c r="AZ51" s="28">
        <v>2.8</v>
      </c>
      <c r="BA51" s="28">
        <v>0.4</v>
      </c>
      <c r="BB51" s="28">
        <v>2.2999999999999998</v>
      </c>
      <c r="BC51" s="28">
        <v>0.4</v>
      </c>
      <c r="BD51" s="28">
        <v>1.4</v>
      </c>
      <c r="BE51" s="28">
        <v>0.2</v>
      </c>
      <c r="BF51" s="28">
        <v>1.3</v>
      </c>
      <c r="BG51" s="28">
        <v>0.2</v>
      </c>
      <c r="BH51" s="28" t="s">
        <v>274</v>
      </c>
      <c r="BI51" s="28" t="s">
        <v>275</v>
      </c>
      <c r="BJ51" s="28" t="s">
        <v>274</v>
      </c>
      <c r="BK51" s="28" t="s">
        <v>276</v>
      </c>
      <c r="BL51" s="28">
        <v>40.299999999999997</v>
      </c>
      <c r="BM51" s="28">
        <v>0.05</v>
      </c>
      <c r="BN51" s="28">
        <v>6.9</v>
      </c>
      <c r="BO51" s="28">
        <v>6.2</v>
      </c>
      <c r="BP51" s="28">
        <v>0.7</v>
      </c>
      <c r="BQ51" s="28">
        <v>40</v>
      </c>
    </row>
    <row r="52" spans="1:69" x14ac:dyDescent="0.3">
      <c r="A52" s="25">
        <f t="shared" si="0"/>
        <v>49</v>
      </c>
      <c r="B52" s="26">
        <v>686974</v>
      </c>
      <c r="C52" s="26">
        <v>846576</v>
      </c>
      <c r="D52" s="26">
        <v>379</v>
      </c>
      <c r="E52" s="26">
        <v>1</v>
      </c>
      <c r="F52" s="27" t="s">
        <v>50</v>
      </c>
      <c r="G52" s="28">
        <v>4.7E-2</v>
      </c>
      <c r="H52" s="28" t="s">
        <v>273</v>
      </c>
      <c r="I52" s="28">
        <v>1.4E-2</v>
      </c>
      <c r="J52" s="28">
        <v>2.2000000000000002</v>
      </c>
      <c r="K52" s="28">
        <v>0.4</v>
      </c>
      <c r="L52" s="28">
        <v>2</v>
      </c>
      <c r="M52" s="28">
        <v>1.0999999999999999E-2</v>
      </c>
      <c r="N52" s="28">
        <v>0.53</v>
      </c>
      <c r="O52" s="28">
        <v>2.65</v>
      </c>
      <c r="P52" s="28">
        <v>0.02</v>
      </c>
      <c r="Q52" s="28">
        <v>0.02</v>
      </c>
      <c r="R52" s="28">
        <v>0.05</v>
      </c>
      <c r="S52" s="28">
        <v>13.1</v>
      </c>
      <c r="T52" s="28">
        <v>87</v>
      </c>
      <c r="U52" s="28">
        <v>732</v>
      </c>
      <c r="V52" s="28">
        <v>221</v>
      </c>
      <c r="W52" s="28">
        <v>6.43</v>
      </c>
      <c r="X52" s="28">
        <v>15.6</v>
      </c>
      <c r="Y52" s="28">
        <v>188</v>
      </c>
      <c r="Z52" s="28">
        <v>31.4</v>
      </c>
      <c r="AA52" s="28">
        <v>63.4</v>
      </c>
      <c r="AB52" s="28">
        <v>7.94</v>
      </c>
      <c r="AC52" s="28">
        <v>0.2</v>
      </c>
      <c r="AD52" s="28">
        <v>64.099999999999994</v>
      </c>
      <c r="AE52" s="28">
        <v>1.9</v>
      </c>
      <c r="AF52" s="28">
        <v>3.5</v>
      </c>
      <c r="AG52" s="28">
        <v>8.75</v>
      </c>
      <c r="AH52" s="28">
        <v>2.2999999999999998</v>
      </c>
      <c r="AI52" s="28">
        <v>0.3</v>
      </c>
      <c r="AJ52" s="28">
        <v>1.52</v>
      </c>
      <c r="AK52" s="28">
        <v>3.5999999999999997E-2</v>
      </c>
      <c r="AL52" s="28">
        <v>0.06</v>
      </c>
      <c r="AM52" s="28">
        <v>0.5</v>
      </c>
      <c r="AN52" s="28">
        <v>0.4</v>
      </c>
      <c r="AO52" s="28">
        <v>0.06</v>
      </c>
      <c r="AP52" s="28">
        <v>0.1</v>
      </c>
      <c r="AQ52" s="28">
        <v>26</v>
      </c>
      <c r="AR52" s="28">
        <v>10</v>
      </c>
      <c r="AS52" s="28">
        <v>49</v>
      </c>
      <c r="AT52" s="28">
        <v>7.0000000000000007E-2</v>
      </c>
      <c r="AU52" s="28">
        <v>3.3</v>
      </c>
      <c r="AV52" s="28">
        <v>13.7</v>
      </c>
      <c r="AW52" s="28">
        <v>3.2</v>
      </c>
      <c r="AX52" s="28">
        <v>0.2</v>
      </c>
      <c r="AY52" s="28">
        <v>0.7</v>
      </c>
      <c r="AZ52" s="28">
        <v>3.3</v>
      </c>
      <c r="BA52" s="28">
        <v>0.6</v>
      </c>
      <c r="BB52" s="28">
        <v>3.1</v>
      </c>
      <c r="BC52" s="28">
        <v>0.6</v>
      </c>
      <c r="BD52" s="28">
        <v>1.9</v>
      </c>
      <c r="BE52" s="28">
        <v>0.3</v>
      </c>
      <c r="BF52" s="28">
        <v>2</v>
      </c>
      <c r="BG52" s="28">
        <v>0.3</v>
      </c>
      <c r="BH52" s="28" t="s">
        <v>274</v>
      </c>
      <c r="BI52" s="28" t="s">
        <v>275</v>
      </c>
      <c r="BJ52" s="28" t="s">
        <v>274</v>
      </c>
      <c r="BK52" s="28" t="s">
        <v>276</v>
      </c>
      <c r="BL52" s="28">
        <v>13.3</v>
      </c>
      <c r="BM52" s="28">
        <v>0.05</v>
      </c>
      <c r="BN52" s="28">
        <v>6.1</v>
      </c>
      <c r="BO52" s="28">
        <v>5.8</v>
      </c>
      <c r="BP52" s="28">
        <v>0.9</v>
      </c>
      <c r="BQ52" s="28">
        <v>50</v>
      </c>
    </row>
    <row r="53" spans="1:69" x14ac:dyDescent="0.3">
      <c r="A53" s="25">
        <f t="shared" si="0"/>
        <v>50</v>
      </c>
      <c r="B53" s="26">
        <v>686974</v>
      </c>
      <c r="C53" s="26">
        <v>846575</v>
      </c>
      <c r="D53" s="26">
        <v>379</v>
      </c>
      <c r="E53" s="26">
        <v>1</v>
      </c>
      <c r="F53" s="27" t="s">
        <v>51</v>
      </c>
      <c r="G53" s="28">
        <v>5.1999999999999998E-2</v>
      </c>
      <c r="H53" s="28" t="s">
        <v>273</v>
      </c>
      <c r="I53" s="28">
        <v>2.5999999999999999E-2</v>
      </c>
      <c r="J53" s="28">
        <v>3</v>
      </c>
      <c r="K53" s="28">
        <v>0.5</v>
      </c>
      <c r="L53" s="28">
        <v>2</v>
      </c>
      <c r="M53" s="28">
        <v>0.01</v>
      </c>
      <c r="N53" s="28">
        <v>0.26</v>
      </c>
      <c r="O53" s="28">
        <v>3.72</v>
      </c>
      <c r="P53" s="28">
        <v>0.03</v>
      </c>
      <c r="Q53" s="28">
        <v>0.04</v>
      </c>
      <c r="R53" s="28">
        <v>0.06</v>
      </c>
      <c r="S53" s="28">
        <v>18.8</v>
      </c>
      <c r="T53" s="28">
        <v>164</v>
      </c>
      <c r="U53" s="28">
        <v>782</v>
      </c>
      <c r="V53" s="28">
        <v>375</v>
      </c>
      <c r="W53" s="28">
        <v>9.82</v>
      </c>
      <c r="X53" s="28">
        <v>15.1</v>
      </c>
      <c r="Y53" s="28">
        <v>108</v>
      </c>
      <c r="Z53" s="28">
        <v>46.6</v>
      </c>
      <c r="AA53" s="28">
        <v>57.1</v>
      </c>
      <c r="AB53" s="28">
        <v>10.9</v>
      </c>
      <c r="AC53" s="28">
        <v>0.2</v>
      </c>
      <c r="AD53" s="28">
        <v>43.2</v>
      </c>
      <c r="AE53" s="28">
        <v>3.2</v>
      </c>
      <c r="AF53" s="28">
        <v>4.9000000000000004</v>
      </c>
      <c r="AG53" s="28">
        <v>9.59</v>
      </c>
      <c r="AH53" s="28">
        <v>3</v>
      </c>
      <c r="AI53" s="28">
        <v>0.3</v>
      </c>
      <c r="AJ53" s="28">
        <v>2.0299999999999998</v>
      </c>
      <c r="AK53" s="28">
        <v>0.128</v>
      </c>
      <c r="AL53" s="28">
        <v>0.09</v>
      </c>
      <c r="AM53" s="28">
        <v>0.5</v>
      </c>
      <c r="AN53" s="28">
        <v>0.38</v>
      </c>
      <c r="AO53" s="28">
        <v>0.12</v>
      </c>
      <c r="AP53" s="28">
        <v>0.21</v>
      </c>
      <c r="AQ53" s="28">
        <v>46.6</v>
      </c>
      <c r="AR53" s="28">
        <v>12.8</v>
      </c>
      <c r="AS53" s="28">
        <v>73.3</v>
      </c>
      <c r="AT53" s="28">
        <v>0.15</v>
      </c>
      <c r="AU53" s="28">
        <v>3.8</v>
      </c>
      <c r="AV53" s="28">
        <v>15.4</v>
      </c>
      <c r="AW53" s="28">
        <v>4.2</v>
      </c>
      <c r="AX53" s="28">
        <v>0.6</v>
      </c>
      <c r="AY53" s="28">
        <v>0.7</v>
      </c>
      <c r="AZ53" s="28">
        <v>3.8</v>
      </c>
      <c r="BA53" s="28">
        <v>0.6</v>
      </c>
      <c r="BB53" s="28">
        <v>3.6</v>
      </c>
      <c r="BC53" s="28">
        <v>0.6</v>
      </c>
      <c r="BD53" s="28">
        <v>1.9</v>
      </c>
      <c r="BE53" s="28">
        <v>0.3</v>
      </c>
      <c r="BF53" s="28">
        <v>2</v>
      </c>
      <c r="BG53" s="28">
        <v>0.3</v>
      </c>
      <c r="BH53" s="28">
        <v>2.6</v>
      </c>
      <c r="BI53" s="28">
        <v>0.7</v>
      </c>
      <c r="BJ53" s="28" t="s">
        <v>274</v>
      </c>
      <c r="BK53" s="28" t="s">
        <v>276</v>
      </c>
      <c r="BL53" s="28">
        <v>5</v>
      </c>
      <c r="BM53" s="28">
        <v>0.08</v>
      </c>
      <c r="BN53" s="28">
        <v>10.4</v>
      </c>
      <c r="BO53" s="28">
        <v>11.4</v>
      </c>
      <c r="BP53" s="28">
        <v>1.2</v>
      </c>
      <c r="BQ53" s="28">
        <v>60</v>
      </c>
    </row>
    <row r="54" spans="1:69" x14ac:dyDescent="0.3">
      <c r="A54" s="25">
        <f t="shared" si="0"/>
        <v>51</v>
      </c>
      <c r="B54" s="26">
        <v>686974</v>
      </c>
      <c r="C54" s="26">
        <v>846575</v>
      </c>
      <c r="D54" s="26">
        <v>379</v>
      </c>
      <c r="E54" s="26">
        <v>1</v>
      </c>
      <c r="F54" s="27" t="s">
        <v>52</v>
      </c>
      <c r="G54" s="28">
        <v>4.2999999999999997E-2</v>
      </c>
      <c r="H54" s="28" t="s">
        <v>273</v>
      </c>
      <c r="I54" s="28">
        <v>2.8000000000000001E-2</v>
      </c>
      <c r="J54" s="28">
        <v>3</v>
      </c>
      <c r="K54" s="28">
        <v>0.5</v>
      </c>
      <c r="L54" s="28">
        <v>4</v>
      </c>
      <c r="M54" s="28">
        <v>1.0999999999999999E-2</v>
      </c>
      <c r="N54" s="28">
        <v>0.19</v>
      </c>
      <c r="O54" s="28">
        <v>3.98</v>
      </c>
      <c r="P54" s="28">
        <v>0.03</v>
      </c>
      <c r="Q54" s="28">
        <v>0.04</v>
      </c>
      <c r="R54" s="28">
        <v>0.09</v>
      </c>
      <c r="S54" s="28">
        <v>16.2</v>
      </c>
      <c r="T54" s="28">
        <v>111</v>
      </c>
      <c r="U54" s="28">
        <v>645</v>
      </c>
      <c r="V54" s="28">
        <v>330</v>
      </c>
      <c r="W54" s="28">
        <v>7.69</v>
      </c>
      <c r="X54" s="28">
        <v>11.5</v>
      </c>
      <c r="Y54" s="28">
        <v>120</v>
      </c>
      <c r="Z54" s="28">
        <v>39.700000000000003</v>
      </c>
      <c r="AA54" s="28">
        <v>57.2</v>
      </c>
      <c r="AB54" s="28">
        <v>10.7</v>
      </c>
      <c r="AC54" s="28">
        <v>0.2</v>
      </c>
      <c r="AD54" s="28">
        <v>58.6</v>
      </c>
      <c r="AE54" s="28">
        <v>2.9</v>
      </c>
      <c r="AF54" s="28">
        <v>7.1</v>
      </c>
      <c r="AG54" s="28">
        <v>9.1300000000000008</v>
      </c>
      <c r="AH54" s="28">
        <v>3</v>
      </c>
      <c r="AI54" s="28">
        <v>0.5</v>
      </c>
      <c r="AJ54" s="28">
        <v>1.7</v>
      </c>
      <c r="AK54" s="28">
        <v>6.6000000000000003E-2</v>
      </c>
      <c r="AL54" s="28">
        <v>7.0000000000000007E-2</v>
      </c>
      <c r="AM54" s="28">
        <v>0.52</v>
      </c>
      <c r="AN54" s="28">
        <v>0.36</v>
      </c>
      <c r="AO54" s="28">
        <v>0.12</v>
      </c>
      <c r="AP54" s="28">
        <v>0.15</v>
      </c>
      <c r="AQ54" s="28">
        <v>50.8</v>
      </c>
      <c r="AR54" s="28">
        <v>13.2</v>
      </c>
      <c r="AS54" s="28">
        <v>71.099999999999994</v>
      </c>
      <c r="AT54" s="28">
        <v>0.06</v>
      </c>
      <c r="AU54" s="28">
        <v>3.9</v>
      </c>
      <c r="AV54" s="28">
        <v>15.3</v>
      </c>
      <c r="AW54" s="28">
        <v>4.0999999999999996</v>
      </c>
      <c r="AX54" s="28">
        <v>0.3</v>
      </c>
      <c r="AY54" s="28">
        <v>0.6</v>
      </c>
      <c r="AZ54" s="28">
        <v>3.4</v>
      </c>
      <c r="BA54" s="28">
        <v>0.6</v>
      </c>
      <c r="BB54" s="28">
        <v>3.2</v>
      </c>
      <c r="BC54" s="28">
        <v>0.6</v>
      </c>
      <c r="BD54" s="28">
        <v>1.7</v>
      </c>
      <c r="BE54" s="28">
        <v>0.3</v>
      </c>
      <c r="BF54" s="28">
        <v>1.9</v>
      </c>
      <c r="BG54" s="28">
        <v>0.3</v>
      </c>
      <c r="BH54" s="28">
        <v>0.2</v>
      </c>
      <c r="BI54" s="28" t="s">
        <v>275</v>
      </c>
      <c r="BJ54" s="28">
        <v>4.4000000000000004</v>
      </c>
      <c r="BK54" s="28" t="s">
        <v>276</v>
      </c>
      <c r="BL54" s="28">
        <v>4.5999999999999996</v>
      </c>
      <c r="BM54" s="28">
        <v>7.0000000000000007E-2</v>
      </c>
      <c r="BN54" s="28">
        <v>9.6999999999999993</v>
      </c>
      <c r="BO54" s="28">
        <v>10</v>
      </c>
      <c r="BP54" s="28">
        <v>1.1000000000000001</v>
      </c>
      <c r="BQ54" s="28">
        <v>140</v>
      </c>
    </row>
    <row r="55" spans="1:69" x14ac:dyDescent="0.3">
      <c r="A55" s="25">
        <f t="shared" si="0"/>
        <v>52</v>
      </c>
      <c r="B55" s="26">
        <v>687529</v>
      </c>
      <c r="C55" s="26">
        <v>846751</v>
      </c>
      <c r="D55" s="26">
        <v>359</v>
      </c>
      <c r="E55" s="26">
        <v>1</v>
      </c>
      <c r="F55" s="27" t="s">
        <v>53</v>
      </c>
      <c r="G55" s="28">
        <v>0.16</v>
      </c>
      <c r="H55" s="28" t="s">
        <v>273</v>
      </c>
      <c r="I55" s="28">
        <v>5.0000000000000001E-3</v>
      </c>
      <c r="J55" s="28">
        <v>7.3</v>
      </c>
      <c r="K55" s="28">
        <v>0.3</v>
      </c>
      <c r="L55" s="28">
        <v>3</v>
      </c>
      <c r="M55" s="28">
        <v>1.2E-2</v>
      </c>
      <c r="N55" s="28">
        <v>0.06</v>
      </c>
      <c r="O55" s="28">
        <v>3.32</v>
      </c>
      <c r="P55" s="28">
        <v>0.09</v>
      </c>
      <c r="Q55" s="28">
        <v>0.05</v>
      </c>
      <c r="R55" s="28" t="s">
        <v>277</v>
      </c>
      <c r="S55" s="28">
        <v>8.1</v>
      </c>
      <c r="T55" s="28">
        <v>59</v>
      </c>
      <c r="U55" s="28">
        <v>99</v>
      </c>
      <c r="V55" s="28">
        <v>110</v>
      </c>
      <c r="W55" s="28">
        <v>1.58</v>
      </c>
      <c r="X55" s="28">
        <v>3.5</v>
      </c>
      <c r="Y55" s="28">
        <v>23.8</v>
      </c>
      <c r="Z55" s="28">
        <v>7.9</v>
      </c>
      <c r="AA55" s="28">
        <v>14.2</v>
      </c>
      <c r="AB55" s="28">
        <v>7.55</v>
      </c>
      <c r="AC55" s="28">
        <v>0.1</v>
      </c>
      <c r="AD55" s="28">
        <v>0.8</v>
      </c>
      <c r="AE55" s="28">
        <v>9.5</v>
      </c>
      <c r="AF55" s="28">
        <v>5.2</v>
      </c>
      <c r="AG55" s="28">
        <v>9.41</v>
      </c>
      <c r="AH55" s="28">
        <v>4.7</v>
      </c>
      <c r="AI55" s="28">
        <v>0.3</v>
      </c>
      <c r="AJ55" s="28">
        <v>0.96</v>
      </c>
      <c r="AK55" s="28">
        <v>8.9999999999999993E-3</v>
      </c>
      <c r="AL55" s="28">
        <v>0.04</v>
      </c>
      <c r="AM55" s="28">
        <v>0.77</v>
      </c>
      <c r="AN55" s="28">
        <v>0.08</v>
      </c>
      <c r="AO55" s="28" t="s">
        <v>278</v>
      </c>
      <c r="AP55" s="28">
        <v>0.76</v>
      </c>
      <c r="AQ55" s="28">
        <v>50.4</v>
      </c>
      <c r="AR55" s="28">
        <v>18.899999999999999</v>
      </c>
      <c r="AS55" s="28">
        <v>48.3</v>
      </c>
      <c r="AT55" s="28">
        <v>0.08</v>
      </c>
      <c r="AU55" s="28">
        <v>4.5999999999999996</v>
      </c>
      <c r="AV55" s="28">
        <v>17.100000000000001</v>
      </c>
      <c r="AW55" s="28">
        <v>4.2</v>
      </c>
      <c r="AX55" s="28" t="s">
        <v>274</v>
      </c>
      <c r="AY55" s="28">
        <v>0.5</v>
      </c>
      <c r="AZ55" s="28">
        <v>3.2</v>
      </c>
      <c r="BA55" s="28">
        <v>0.5</v>
      </c>
      <c r="BB55" s="28">
        <v>2.2999999999999998</v>
      </c>
      <c r="BC55" s="28">
        <v>0.4</v>
      </c>
      <c r="BD55" s="28">
        <v>1.1000000000000001</v>
      </c>
      <c r="BE55" s="28">
        <v>0.2</v>
      </c>
      <c r="BF55" s="28">
        <v>0.9</v>
      </c>
      <c r="BG55" s="28">
        <v>0.1</v>
      </c>
      <c r="BH55" s="28">
        <v>0.1</v>
      </c>
      <c r="BI55" s="28" t="s">
        <v>275</v>
      </c>
      <c r="BJ55" s="28" t="s">
        <v>274</v>
      </c>
      <c r="BK55" s="28" t="s">
        <v>276</v>
      </c>
      <c r="BL55" s="28">
        <v>1.5</v>
      </c>
      <c r="BM55" s="28">
        <v>0.12</v>
      </c>
      <c r="BN55" s="28">
        <v>8.9</v>
      </c>
      <c r="BO55" s="28">
        <v>11.4</v>
      </c>
      <c r="BP55" s="28">
        <v>0.8</v>
      </c>
      <c r="BQ55" s="28">
        <v>90</v>
      </c>
    </row>
    <row r="56" spans="1:69" x14ac:dyDescent="0.3">
      <c r="A56" s="25">
        <f t="shared" si="0"/>
        <v>53</v>
      </c>
      <c r="B56" s="26">
        <v>687530</v>
      </c>
      <c r="C56" s="26">
        <v>846752</v>
      </c>
      <c r="D56" s="26">
        <v>359</v>
      </c>
      <c r="E56" s="26">
        <v>1</v>
      </c>
      <c r="F56" s="27" t="s">
        <v>54</v>
      </c>
      <c r="G56" s="28">
        <v>0.15</v>
      </c>
      <c r="H56" s="28" t="s">
        <v>273</v>
      </c>
      <c r="I56" s="28">
        <v>5.0000000000000001E-3</v>
      </c>
      <c r="J56" s="28">
        <v>7</v>
      </c>
      <c r="K56" s="28">
        <v>0.2</v>
      </c>
      <c r="L56" s="28">
        <v>2</v>
      </c>
      <c r="M56" s="28">
        <v>1.2E-2</v>
      </c>
      <c r="N56" s="28">
        <v>0.06</v>
      </c>
      <c r="O56" s="28">
        <v>3.19</v>
      </c>
      <c r="P56" s="28">
        <v>0.09</v>
      </c>
      <c r="Q56" s="28">
        <v>0.05</v>
      </c>
      <c r="R56" s="28" t="s">
        <v>277</v>
      </c>
      <c r="S56" s="28">
        <v>8.1</v>
      </c>
      <c r="T56" s="28">
        <v>58</v>
      </c>
      <c r="U56" s="28">
        <v>72</v>
      </c>
      <c r="V56" s="28">
        <v>105</v>
      </c>
      <c r="W56" s="28">
        <v>1.33</v>
      </c>
      <c r="X56" s="28">
        <v>3.4</v>
      </c>
      <c r="Y56" s="28">
        <v>23.1</v>
      </c>
      <c r="Z56" s="28">
        <v>7.4</v>
      </c>
      <c r="AA56" s="28">
        <v>15</v>
      </c>
      <c r="AB56" s="28">
        <v>7.51</v>
      </c>
      <c r="AC56" s="28">
        <v>0.2</v>
      </c>
      <c r="AD56" s="28">
        <v>0.4</v>
      </c>
      <c r="AE56" s="28">
        <v>9.6</v>
      </c>
      <c r="AF56" s="28">
        <v>5.5</v>
      </c>
      <c r="AG56" s="28">
        <v>8.4700000000000006</v>
      </c>
      <c r="AH56" s="28">
        <v>4.3</v>
      </c>
      <c r="AI56" s="28">
        <v>0.2</v>
      </c>
      <c r="AJ56" s="28">
        <v>0.56999999999999995</v>
      </c>
      <c r="AK56" s="28">
        <v>8.9999999999999993E-3</v>
      </c>
      <c r="AL56" s="28">
        <v>0.06</v>
      </c>
      <c r="AM56" s="28">
        <v>0.73</v>
      </c>
      <c r="AN56" s="28">
        <v>0.05</v>
      </c>
      <c r="AO56" s="28" t="s">
        <v>278</v>
      </c>
      <c r="AP56" s="28">
        <v>0.75</v>
      </c>
      <c r="AQ56" s="28">
        <v>50.1</v>
      </c>
      <c r="AR56" s="28">
        <v>18.2</v>
      </c>
      <c r="AS56" s="28">
        <v>46.9</v>
      </c>
      <c r="AT56" s="28">
        <v>0.19</v>
      </c>
      <c r="AU56" s="28">
        <v>4.3</v>
      </c>
      <c r="AV56" s="28">
        <v>16.399999999999999</v>
      </c>
      <c r="AW56" s="28">
        <v>3.4</v>
      </c>
      <c r="AX56" s="28" t="s">
        <v>274</v>
      </c>
      <c r="AY56" s="28">
        <v>0.5</v>
      </c>
      <c r="AZ56" s="28">
        <v>2.9</v>
      </c>
      <c r="BA56" s="28">
        <v>0.4</v>
      </c>
      <c r="BB56" s="28">
        <v>2</v>
      </c>
      <c r="BC56" s="28">
        <v>0.4</v>
      </c>
      <c r="BD56" s="28">
        <v>1.1000000000000001</v>
      </c>
      <c r="BE56" s="28">
        <v>0.1</v>
      </c>
      <c r="BF56" s="28">
        <v>0.8</v>
      </c>
      <c r="BG56" s="28">
        <v>0.1</v>
      </c>
      <c r="BH56" s="28">
        <v>0.1</v>
      </c>
      <c r="BI56" s="28" t="s">
        <v>275</v>
      </c>
      <c r="BJ56" s="28" t="s">
        <v>274</v>
      </c>
      <c r="BK56" s="28" t="s">
        <v>276</v>
      </c>
      <c r="BL56" s="28">
        <v>1.1000000000000001</v>
      </c>
      <c r="BM56" s="28">
        <v>0.12</v>
      </c>
      <c r="BN56" s="28">
        <v>8.6999999999999993</v>
      </c>
      <c r="BO56" s="28">
        <v>10.1</v>
      </c>
      <c r="BP56" s="28">
        <v>0.7</v>
      </c>
      <c r="BQ56" s="28">
        <v>70</v>
      </c>
    </row>
    <row r="57" spans="1:69" x14ac:dyDescent="0.3">
      <c r="A57" s="25">
        <f t="shared" si="0"/>
        <v>54</v>
      </c>
      <c r="B57" s="26">
        <v>687532</v>
      </c>
      <c r="C57" s="26">
        <v>846753</v>
      </c>
      <c r="D57" s="26">
        <v>359</v>
      </c>
      <c r="E57" s="26">
        <v>1</v>
      </c>
      <c r="F57" s="27" t="s">
        <v>55</v>
      </c>
      <c r="G57" s="28">
        <v>0.15</v>
      </c>
      <c r="H57" s="28" t="s">
        <v>273</v>
      </c>
      <c r="I57" s="28">
        <v>5.0000000000000001E-3</v>
      </c>
      <c r="J57" s="28">
        <v>6.9</v>
      </c>
      <c r="K57" s="28">
        <v>0.2</v>
      </c>
      <c r="L57" s="28">
        <v>2</v>
      </c>
      <c r="M57" s="28">
        <v>0.01</v>
      </c>
      <c r="N57" s="28">
        <v>0.06</v>
      </c>
      <c r="O57" s="28">
        <v>3.12</v>
      </c>
      <c r="P57" s="28">
        <v>0.08</v>
      </c>
      <c r="Q57" s="28">
        <v>0.05</v>
      </c>
      <c r="R57" s="28" t="s">
        <v>277</v>
      </c>
      <c r="S57" s="28">
        <v>7.1</v>
      </c>
      <c r="T57" s="28">
        <v>64</v>
      </c>
      <c r="U57" s="28">
        <v>75</v>
      </c>
      <c r="V57" s="28">
        <v>105</v>
      </c>
      <c r="W57" s="28">
        <v>1.21</v>
      </c>
      <c r="X57" s="28">
        <v>3.6</v>
      </c>
      <c r="Y57" s="28">
        <v>23.8</v>
      </c>
      <c r="Z57" s="28">
        <v>7.5</v>
      </c>
      <c r="AA57" s="28">
        <v>12.9</v>
      </c>
      <c r="AB57" s="28">
        <v>7.59</v>
      </c>
      <c r="AC57" s="28">
        <v>0.2</v>
      </c>
      <c r="AD57" s="28" t="s">
        <v>274</v>
      </c>
      <c r="AE57" s="28">
        <v>9.3000000000000007</v>
      </c>
      <c r="AF57" s="28">
        <v>4.7</v>
      </c>
      <c r="AG57" s="28">
        <v>7.39</v>
      </c>
      <c r="AH57" s="28">
        <v>4.3</v>
      </c>
      <c r="AI57" s="28">
        <v>0.2</v>
      </c>
      <c r="AJ57" s="28">
        <v>0.62</v>
      </c>
      <c r="AK57" s="28">
        <v>8.9999999999999993E-3</v>
      </c>
      <c r="AL57" s="28">
        <v>0.06</v>
      </c>
      <c r="AM57" s="28">
        <v>0.75</v>
      </c>
      <c r="AN57" s="28">
        <v>0.06</v>
      </c>
      <c r="AO57" s="28" t="s">
        <v>278</v>
      </c>
      <c r="AP57" s="28">
        <v>0.77</v>
      </c>
      <c r="AQ57" s="28">
        <v>48.8</v>
      </c>
      <c r="AR57" s="28">
        <v>18.600000000000001</v>
      </c>
      <c r="AS57" s="28">
        <v>44.8</v>
      </c>
      <c r="AT57" s="28">
        <v>0.03</v>
      </c>
      <c r="AU57" s="28">
        <v>4.0999999999999996</v>
      </c>
      <c r="AV57" s="28">
        <v>15.4</v>
      </c>
      <c r="AW57" s="28">
        <v>2.8</v>
      </c>
      <c r="AX57" s="28" t="s">
        <v>274</v>
      </c>
      <c r="AY57" s="28">
        <v>0.4</v>
      </c>
      <c r="AZ57" s="28">
        <v>2.2999999999999998</v>
      </c>
      <c r="BA57" s="28">
        <v>0.3</v>
      </c>
      <c r="BB57" s="28">
        <v>1.8</v>
      </c>
      <c r="BC57" s="28">
        <v>0.3</v>
      </c>
      <c r="BD57" s="28">
        <v>0.9</v>
      </c>
      <c r="BE57" s="28">
        <v>0.1</v>
      </c>
      <c r="BF57" s="28">
        <v>0.7</v>
      </c>
      <c r="BG57" s="28" t="s">
        <v>274</v>
      </c>
      <c r="BH57" s="28">
        <v>0.2</v>
      </c>
      <c r="BI57" s="28" t="s">
        <v>275</v>
      </c>
      <c r="BJ57" s="28" t="s">
        <v>274</v>
      </c>
      <c r="BK57" s="28" t="s">
        <v>276</v>
      </c>
      <c r="BL57" s="28">
        <v>0.7</v>
      </c>
      <c r="BM57" s="28">
        <v>0.12</v>
      </c>
      <c r="BN57" s="28">
        <v>9.6</v>
      </c>
      <c r="BO57" s="28">
        <v>9.8000000000000007</v>
      </c>
      <c r="BP57" s="28">
        <v>0.6</v>
      </c>
      <c r="BQ57" s="28">
        <v>60</v>
      </c>
    </row>
    <row r="58" spans="1:69" x14ac:dyDescent="0.3">
      <c r="A58" s="25">
        <f t="shared" si="0"/>
        <v>55</v>
      </c>
      <c r="B58" s="26">
        <v>687533</v>
      </c>
      <c r="C58" s="26">
        <v>846755</v>
      </c>
      <c r="D58" s="26">
        <v>359</v>
      </c>
      <c r="E58" s="26">
        <v>1</v>
      </c>
      <c r="F58" s="27" t="s">
        <v>56</v>
      </c>
      <c r="G58" s="28">
        <v>0.13600000000000001</v>
      </c>
      <c r="H58" s="28" t="s">
        <v>273</v>
      </c>
      <c r="I58" s="28">
        <v>7.0000000000000001E-3</v>
      </c>
      <c r="J58" s="28">
        <v>7.6</v>
      </c>
      <c r="K58" s="28">
        <v>0.3</v>
      </c>
      <c r="L58" s="28">
        <v>3</v>
      </c>
      <c r="M58" s="28">
        <v>1.2999999999999999E-2</v>
      </c>
      <c r="N58" s="28">
        <v>0.08</v>
      </c>
      <c r="O58" s="28">
        <v>3.84</v>
      </c>
      <c r="P58" s="28">
        <v>0.1</v>
      </c>
      <c r="Q58" s="28">
        <v>0.06</v>
      </c>
      <c r="R58" s="28">
        <v>0.01</v>
      </c>
      <c r="S58" s="28">
        <v>9.1999999999999993</v>
      </c>
      <c r="T58" s="28">
        <v>77</v>
      </c>
      <c r="U58" s="28">
        <v>99</v>
      </c>
      <c r="V58" s="28">
        <v>111</v>
      </c>
      <c r="W58" s="28">
        <v>2.0699999999999998</v>
      </c>
      <c r="X58" s="28">
        <v>4.0999999999999996</v>
      </c>
      <c r="Y58" s="28">
        <v>27.6</v>
      </c>
      <c r="Z58" s="28">
        <v>10.7</v>
      </c>
      <c r="AA58" s="28">
        <v>14.7</v>
      </c>
      <c r="AB58" s="28">
        <v>9.26</v>
      </c>
      <c r="AC58" s="28">
        <v>0.2</v>
      </c>
      <c r="AD58" s="28">
        <v>1.7</v>
      </c>
      <c r="AE58" s="28">
        <v>11.8</v>
      </c>
      <c r="AF58" s="28">
        <v>6.8</v>
      </c>
      <c r="AG58" s="28">
        <v>5.51</v>
      </c>
      <c r="AH58" s="28">
        <v>5.5</v>
      </c>
      <c r="AI58" s="28">
        <v>0.3</v>
      </c>
      <c r="AJ58" s="28">
        <v>0.61</v>
      </c>
      <c r="AK58" s="28">
        <v>1.4E-2</v>
      </c>
      <c r="AL58" s="28">
        <v>0.08</v>
      </c>
      <c r="AM58" s="28">
        <v>0.96</v>
      </c>
      <c r="AN58" s="28">
        <v>7.0000000000000007E-2</v>
      </c>
      <c r="AO58" s="28">
        <v>0.03</v>
      </c>
      <c r="AP58" s="28">
        <v>0.98</v>
      </c>
      <c r="AQ58" s="28">
        <v>59.4</v>
      </c>
      <c r="AR58" s="28">
        <v>15.4</v>
      </c>
      <c r="AS58" s="28">
        <v>36</v>
      </c>
      <c r="AT58" s="28">
        <v>0.2</v>
      </c>
      <c r="AU58" s="28">
        <v>3.5</v>
      </c>
      <c r="AV58" s="28">
        <v>12.1</v>
      </c>
      <c r="AW58" s="28">
        <v>2.5</v>
      </c>
      <c r="AX58" s="28" t="s">
        <v>274</v>
      </c>
      <c r="AY58" s="28">
        <v>0.3</v>
      </c>
      <c r="AZ58" s="28">
        <v>2</v>
      </c>
      <c r="BA58" s="28">
        <v>0.3</v>
      </c>
      <c r="BB58" s="28">
        <v>1.5</v>
      </c>
      <c r="BC58" s="28">
        <v>0.3</v>
      </c>
      <c r="BD58" s="28">
        <v>0.7</v>
      </c>
      <c r="BE58" s="28" t="s">
        <v>274</v>
      </c>
      <c r="BF58" s="28">
        <v>0.5</v>
      </c>
      <c r="BG58" s="28" t="s">
        <v>274</v>
      </c>
      <c r="BH58" s="28">
        <v>0.9</v>
      </c>
      <c r="BI58" s="28" t="s">
        <v>275</v>
      </c>
      <c r="BJ58" s="28" t="s">
        <v>274</v>
      </c>
      <c r="BK58" s="28" t="s">
        <v>276</v>
      </c>
      <c r="BL58" s="28">
        <v>1.6</v>
      </c>
      <c r="BM58" s="28">
        <v>0.15</v>
      </c>
      <c r="BN58" s="28">
        <v>10.1</v>
      </c>
      <c r="BO58" s="28">
        <v>12.5</v>
      </c>
      <c r="BP58" s="28">
        <v>0.8</v>
      </c>
      <c r="BQ58" s="28">
        <v>50</v>
      </c>
    </row>
    <row r="59" spans="1:69" x14ac:dyDescent="0.3">
      <c r="A59" s="25">
        <f t="shared" si="0"/>
        <v>56</v>
      </c>
      <c r="B59" s="26">
        <v>687535</v>
      </c>
      <c r="C59" s="26">
        <v>846758</v>
      </c>
      <c r="D59" s="26">
        <v>359</v>
      </c>
      <c r="E59" s="26">
        <v>1</v>
      </c>
      <c r="F59" s="27" t="s">
        <v>57</v>
      </c>
      <c r="G59" s="28">
        <v>0.16600000000000001</v>
      </c>
      <c r="H59" s="28" t="s">
        <v>273</v>
      </c>
      <c r="I59" s="28">
        <v>7.0000000000000001E-3</v>
      </c>
      <c r="J59" s="28">
        <v>7.4</v>
      </c>
      <c r="K59" s="28">
        <v>0.3</v>
      </c>
      <c r="L59" s="28">
        <v>3</v>
      </c>
      <c r="M59" s="28">
        <v>1.4E-2</v>
      </c>
      <c r="N59" s="28">
        <v>0.09</v>
      </c>
      <c r="O59" s="28">
        <v>4.08</v>
      </c>
      <c r="P59" s="28">
        <v>0.13</v>
      </c>
      <c r="Q59" s="28">
        <v>0.06</v>
      </c>
      <c r="R59" s="28">
        <v>0.01</v>
      </c>
      <c r="S59" s="28">
        <v>9.5</v>
      </c>
      <c r="T59" s="28">
        <v>69</v>
      </c>
      <c r="U59" s="28">
        <v>120</v>
      </c>
      <c r="V59" s="28">
        <v>119</v>
      </c>
      <c r="W59" s="28">
        <v>2.2000000000000002</v>
      </c>
      <c r="X59" s="28">
        <v>4</v>
      </c>
      <c r="Y59" s="28">
        <v>27.4</v>
      </c>
      <c r="Z59" s="28">
        <v>10.6</v>
      </c>
      <c r="AA59" s="28">
        <v>13.7</v>
      </c>
      <c r="AB59" s="28">
        <v>9.07</v>
      </c>
      <c r="AC59" s="28">
        <v>0.1</v>
      </c>
      <c r="AD59" s="28">
        <v>0.8</v>
      </c>
      <c r="AE59" s="28">
        <v>11.8</v>
      </c>
      <c r="AF59" s="28">
        <v>6.6</v>
      </c>
      <c r="AG59" s="28">
        <v>5.79</v>
      </c>
      <c r="AH59" s="28">
        <v>5.6</v>
      </c>
      <c r="AI59" s="28">
        <v>0.3</v>
      </c>
      <c r="AJ59" s="28">
        <v>0.76</v>
      </c>
      <c r="AK59" s="28">
        <v>1.2999999999999999E-2</v>
      </c>
      <c r="AL59" s="28">
        <v>0.05</v>
      </c>
      <c r="AM59" s="28">
        <v>0.83</v>
      </c>
      <c r="AN59" s="28">
        <v>0.05</v>
      </c>
      <c r="AO59" s="28" t="s">
        <v>278</v>
      </c>
      <c r="AP59" s="28">
        <v>0.9</v>
      </c>
      <c r="AQ59" s="28">
        <v>65.2</v>
      </c>
      <c r="AR59" s="28">
        <v>15</v>
      </c>
      <c r="AS59" s="28">
        <v>35.6</v>
      </c>
      <c r="AT59" s="28">
        <v>0.1</v>
      </c>
      <c r="AU59" s="28">
        <v>3.3</v>
      </c>
      <c r="AV59" s="28">
        <v>12.1</v>
      </c>
      <c r="AW59" s="28">
        <v>2.4</v>
      </c>
      <c r="AX59" s="28" t="s">
        <v>274</v>
      </c>
      <c r="AY59" s="28">
        <v>0.3</v>
      </c>
      <c r="AZ59" s="28">
        <v>2</v>
      </c>
      <c r="BA59" s="28">
        <v>0.3</v>
      </c>
      <c r="BB59" s="28">
        <v>1.5</v>
      </c>
      <c r="BC59" s="28">
        <v>0.3</v>
      </c>
      <c r="BD59" s="28">
        <v>0.7</v>
      </c>
      <c r="BE59" s="28" t="s">
        <v>274</v>
      </c>
      <c r="BF59" s="28">
        <v>0.5</v>
      </c>
      <c r="BG59" s="28" t="s">
        <v>274</v>
      </c>
      <c r="BH59" s="28">
        <v>0.2</v>
      </c>
      <c r="BI59" s="28" t="s">
        <v>275</v>
      </c>
      <c r="BJ59" s="28">
        <v>0.1</v>
      </c>
      <c r="BK59" s="28" t="s">
        <v>276</v>
      </c>
      <c r="BL59" s="28">
        <v>1.7</v>
      </c>
      <c r="BM59" s="28">
        <v>0.14000000000000001</v>
      </c>
      <c r="BN59" s="28">
        <v>9.1999999999999993</v>
      </c>
      <c r="BO59" s="28">
        <v>12.2</v>
      </c>
      <c r="BP59" s="28">
        <v>0.9</v>
      </c>
      <c r="BQ59" s="28">
        <v>120</v>
      </c>
    </row>
    <row r="60" spans="1:69" x14ac:dyDescent="0.3">
      <c r="A60" s="25">
        <f t="shared" si="0"/>
        <v>57</v>
      </c>
      <c r="B60" s="26">
        <v>687537</v>
      </c>
      <c r="C60" s="26">
        <v>846760</v>
      </c>
      <c r="D60" s="26">
        <v>359</v>
      </c>
      <c r="E60" s="26">
        <v>1</v>
      </c>
      <c r="F60" s="27" t="s">
        <v>58</v>
      </c>
      <c r="G60" s="28">
        <v>0.13800000000000001</v>
      </c>
      <c r="H60" s="28" t="s">
        <v>273</v>
      </c>
      <c r="I60" s="28">
        <v>4.0000000000000001E-3</v>
      </c>
      <c r="J60" s="28">
        <v>7.9</v>
      </c>
      <c r="K60" s="28">
        <v>0.2</v>
      </c>
      <c r="L60" s="28">
        <v>3</v>
      </c>
      <c r="M60" s="28">
        <v>1.4999999999999999E-2</v>
      </c>
      <c r="N60" s="28">
        <v>7.0000000000000007E-2</v>
      </c>
      <c r="O60" s="28">
        <v>3.72</v>
      </c>
      <c r="P60" s="28">
        <v>0.1</v>
      </c>
      <c r="Q60" s="28">
        <v>0.06</v>
      </c>
      <c r="R60" s="28">
        <v>0.01</v>
      </c>
      <c r="S60" s="28">
        <v>9</v>
      </c>
      <c r="T60" s="28">
        <v>74</v>
      </c>
      <c r="U60" s="28">
        <v>83</v>
      </c>
      <c r="V60" s="28">
        <v>98</v>
      </c>
      <c r="W60" s="28">
        <v>1.41</v>
      </c>
      <c r="X60" s="28">
        <v>3.9</v>
      </c>
      <c r="Y60" s="28">
        <v>27</v>
      </c>
      <c r="Z60" s="28">
        <v>8.6</v>
      </c>
      <c r="AA60" s="28">
        <v>13.3</v>
      </c>
      <c r="AB60" s="28">
        <v>8.9</v>
      </c>
      <c r="AC60" s="28">
        <v>0.1</v>
      </c>
      <c r="AD60" s="28">
        <v>0.3</v>
      </c>
      <c r="AE60" s="28">
        <v>10.8</v>
      </c>
      <c r="AF60" s="28">
        <v>6.2</v>
      </c>
      <c r="AG60" s="28">
        <v>7.91</v>
      </c>
      <c r="AH60" s="28">
        <v>4.8</v>
      </c>
      <c r="AI60" s="28">
        <v>0.2</v>
      </c>
      <c r="AJ60" s="28">
        <v>0.56000000000000005</v>
      </c>
      <c r="AK60" s="28">
        <v>0.01</v>
      </c>
      <c r="AL60" s="28">
        <v>0.06</v>
      </c>
      <c r="AM60" s="28">
        <v>0.85</v>
      </c>
      <c r="AN60" s="28">
        <v>0.06</v>
      </c>
      <c r="AO60" s="28">
        <v>0.04</v>
      </c>
      <c r="AP60" s="28">
        <v>0.92</v>
      </c>
      <c r="AQ60" s="28">
        <v>53.2</v>
      </c>
      <c r="AR60" s="28">
        <v>19.100000000000001</v>
      </c>
      <c r="AS60" s="28">
        <v>44.6</v>
      </c>
      <c r="AT60" s="28" t="s">
        <v>277</v>
      </c>
      <c r="AU60" s="28">
        <v>4.4000000000000004</v>
      </c>
      <c r="AV60" s="28">
        <v>15.9</v>
      </c>
      <c r="AW60" s="28">
        <v>2.6</v>
      </c>
      <c r="AX60" s="28" t="s">
        <v>274</v>
      </c>
      <c r="AY60" s="28">
        <v>0.5</v>
      </c>
      <c r="AZ60" s="28">
        <v>2.6</v>
      </c>
      <c r="BA60" s="28">
        <v>0.4</v>
      </c>
      <c r="BB60" s="28">
        <v>1.8</v>
      </c>
      <c r="BC60" s="28">
        <v>0.3</v>
      </c>
      <c r="BD60" s="28">
        <v>1</v>
      </c>
      <c r="BE60" s="28">
        <v>0.1</v>
      </c>
      <c r="BF60" s="28">
        <v>0.7</v>
      </c>
      <c r="BG60" s="28" t="s">
        <v>274</v>
      </c>
      <c r="BH60" s="28">
        <v>0.1</v>
      </c>
      <c r="BI60" s="28" t="s">
        <v>275</v>
      </c>
      <c r="BJ60" s="28" t="s">
        <v>274</v>
      </c>
      <c r="BK60" s="28" t="s">
        <v>276</v>
      </c>
      <c r="BL60" s="28">
        <v>1.6</v>
      </c>
      <c r="BM60" s="28">
        <v>0.14000000000000001</v>
      </c>
      <c r="BN60" s="28">
        <v>9.9</v>
      </c>
      <c r="BO60" s="28">
        <v>11.1</v>
      </c>
      <c r="BP60" s="28">
        <v>0.7</v>
      </c>
      <c r="BQ60" s="28">
        <v>90</v>
      </c>
    </row>
    <row r="61" spans="1:69" x14ac:dyDescent="0.3">
      <c r="A61" s="25">
        <f t="shared" si="0"/>
        <v>58</v>
      </c>
      <c r="B61" s="26">
        <v>687538</v>
      </c>
      <c r="C61" s="26">
        <v>846763</v>
      </c>
      <c r="D61" s="26">
        <v>359</v>
      </c>
      <c r="E61" s="26">
        <v>1</v>
      </c>
      <c r="F61" s="27" t="s">
        <v>59</v>
      </c>
      <c r="G61" s="28">
        <v>0.154</v>
      </c>
      <c r="H61" s="28" t="s">
        <v>273</v>
      </c>
      <c r="I61" s="28">
        <v>6.0000000000000001E-3</v>
      </c>
      <c r="J61" s="28">
        <v>5.8</v>
      </c>
      <c r="K61" s="28">
        <v>0.2</v>
      </c>
      <c r="L61" s="28">
        <v>3</v>
      </c>
      <c r="M61" s="28">
        <v>1.2E-2</v>
      </c>
      <c r="N61" s="28">
        <v>0.05</v>
      </c>
      <c r="O61" s="28">
        <v>2.68</v>
      </c>
      <c r="P61" s="28">
        <v>7.0000000000000007E-2</v>
      </c>
      <c r="Q61" s="28">
        <v>0.04</v>
      </c>
      <c r="R61" s="28" t="s">
        <v>277</v>
      </c>
      <c r="S61" s="28">
        <v>7</v>
      </c>
      <c r="T61" s="28">
        <v>49</v>
      </c>
      <c r="U61" s="28">
        <v>65</v>
      </c>
      <c r="V61" s="28">
        <v>97</v>
      </c>
      <c r="W61" s="28">
        <v>1.67</v>
      </c>
      <c r="X61" s="28">
        <v>2.8</v>
      </c>
      <c r="Y61" s="28">
        <v>18.600000000000001</v>
      </c>
      <c r="Z61" s="28">
        <v>7.1</v>
      </c>
      <c r="AA61" s="28">
        <v>11.2</v>
      </c>
      <c r="AB61" s="28">
        <v>6.35</v>
      </c>
      <c r="AC61" s="28">
        <v>0.1</v>
      </c>
      <c r="AD61" s="28">
        <v>0.5</v>
      </c>
      <c r="AE61" s="28">
        <v>7.3</v>
      </c>
      <c r="AF61" s="28">
        <v>4.2</v>
      </c>
      <c r="AG61" s="28">
        <v>9.93</v>
      </c>
      <c r="AH61" s="28">
        <v>4.2</v>
      </c>
      <c r="AI61" s="28">
        <v>0.2</v>
      </c>
      <c r="AJ61" s="28">
        <v>0.65</v>
      </c>
      <c r="AK61" s="28">
        <v>6.0000000000000001E-3</v>
      </c>
      <c r="AL61" s="28">
        <v>0.04</v>
      </c>
      <c r="AM61" s="28">
        <v>0.62</v>
      </c>
      <c r="AN61" s="28">
        <v>0.05</v>
      </c>
      <c r="AO61" s="28" t="s">
        <v>278</v>
      </c>
      <c r="AP61" s="28">
        <v>0.57999999999999996</v>
      </c>
      <c r="AQ61" s="28">
        <v>36.700000000000003</v>
      </c>
      <c r="AR61" s="28">
        <v>19.100000000000001</v>
      </c>
      <c r="AS61" s="28">
        <v>50.6</v>
      </c>
      <c r="AT61" s="28">
        <v>0.15</v>
      </c>
      <c r="AU61" s="28">
        <v>5.0999999999999996</v>
      </c>
      <c r="AV61" s="28">
        <v>19</v>
      </c>
      <c r="AW61" s="28">
        <v>3.5</v>
      </c>
      <c r="AX61" s="28" t="s">
        <v>274</v>
      </c>
      <c r="AY61" s="28">
        <v>0.6</v>
      </c>
      <c r="AZ61" s="28">
        <v>3.2</v>
      </c>
      <c r="BA61" s="28">
        <v>0.5</v>
      </c>
      <c r="BB61" s="28">
        <v>2.4</v>
      </c>
      <c r="BC61" s="28">
        <v>0.5</v>
      </c>
      <c r="BD61" s="28">
        <v>1.3</v>
      </c>
      <c r="BE61" s="28">
        <v>0.2</v>
      </c>
      <c r="BF61" s="28">
        <v>1</v>
      </c>
      <c r="BG61" s="28">
        <v>0.1</v>
      </c>
      <c r="BH61" s="28">
        <v>0.1</v>
      </c>
      <c r="BI61" s="28" t="s">
        <v>275</v>
      </c>
      <c r="BJ61" s="28" t="s">
        <v>274</v>
      </c>
      <c r="BK61" s="28" t="s">
        <v>276</v>
      </c>
      <c r="BL61" s="28">
        <v>1.5</v>
      </c>
      <c r="BM61" s="28">
        <v>0.09</v>
      </c>
      <c r="BN61" s="28">
        <v>7.5</v>
      </c>
      <c r="BO61" s="28">
        <v>8.6999999999999993</v>
      </c>
      <c r="BP61" s="28">
        <v>0.6</v>
      </c>
      <c r="BQ61" s="28">
        <v>50</v>
      </c>
    </row>
    <row r="62" spans="1:69" x14ac:dyDescent="0.3">
      <c r="A62" s="25">
        <f t="shared" si="0"/>
        <v>59</v>
      </c>
      <c r="B62" s="26">
        <v>687539</v>
      </c>
      <c r="C62" s="26">
        <v>846766</v>
      </c>
      <c r="D62" s="26">
        <v>359</v>
      </c>
      <c r="E62" s="26">
        <v>1</v>
      </c>
      <c r="F62" s="27" t="s">
        <v>60</v>
      </c>
      <c r="G62" s="28">
        <v>0.11600000000000001</v>
      </c>
      <c r="H62" s="28" t="s">
        <v>273</v>
      </c>
      <c r="I62" s="28">
        <v>5.0000000000000001E-3</v>
      </c>
      <c r="J62" s="28">
        <v>8.6999999999999993</v>
      </c>
      <c r="K62" s="28">
        <v>0.2</v>
      </c>
      <c r="L62" s="28">
        <v>2</v>
      </c>
      <c r="M62" s="28">
        <v>1.2E-2</v>
      </c>
      <c r="N62" s="28">
        <v>0.05</v>
      </c>
      <c r="O62" s="28">
        <v>2.36</v>
      </c>
      <c r="P62" s="28">
        <v>0.08</v>
      </c>
      <c r="Q62" s="28">
        <v>0.04</v>
      </c>
      <c r="R62" s="28">
        <v>0.01</v>
      </c>
      <c r="S62" s="28">
        <v>4.9000000000000004</v>
      </c>
      <c r="T62" s="28">
        <v>20</v>
      </c>
      <c r="U62" s="28">
        <v>52</v>
      </c>
      <c r="V62" s="28">
        <v>76</v>
      </c>
      <c r="W62" s="28">
        <v>0.53</v>
      </c>
      <c r="X62" s="28">
        <v>1.9</v>
      </c>
      <c r="Y62" s="28">
        <v>13</v>
      </c>
      <c r="Z62" s="28">
        <v>3.1</v>
      </c>
      <c r="AA62" s="28">
        <v>10.6</v>
      </c>
      <c r="AB62" s="28">
        <v>5.43</v>
      </c>
      <c r="AC62" s="28">
        <v>0.1</v>
      </c>
      <c r="AD62" s="28">
        <v>0.4</v>
      </c>
      <c r="AE62" s="28">
        <v>6.7</v>
      </c>
      <c r="AF62" s="28">
        <v>5.7</v>
      </c>
      <c r="AG62" s="28">
        <v>13.8</v>
      </c>
      <c r="AH62" s="28">
        <v>3.6</v>
      </c>
      <c r="AI62" s="28" t="s">
        <v>274</v>
      </c>
      <c r="AJ62" s="28">
        <v>0.81</v>
      </c>
      <c r="AK62" s="28">
        <v>0.03</v>
      </c>
      <c r="AL62" s="28">
        <v>0.04</v>
      </c>
      <c r="AM62" s="28">
        <v>0.55000000000000004</v>
      </c>
      <c r="AN62" s="28">
        <v>0.03</v>
      </c>
      <c r="AO62" s="28" t="s">
        <v>278</v>
      </c>
      <c r="AP62" s="28">
        <v>0.47</v>
      </c>
      <c r="AQ62" s="28">
        <v>47</v>
      </c>
      <c r="AR62" s="28">
        <v>17.3</v>
      </c>
      <c r="AS62" s="28">
        <v>49.4</v>
      </c>
      <c r="AT62" s="28">
        <v>0.03</v>
      </c>
      <c r="AU62" s="28">
        <v>5.0999999999999996</v>
      </c>
      <c r="AV62" s="28">
        <v>20.2</v>
      </c>
      <c r="AW62" s="28">
        <v>4.5999999999999996</v>
      </c>
      <c r="AX62" s="28" t="s">
        <v>274</v>
      </c>
      <c r="AY62" s="28">
        <v>0.7</v>
      </c>
      <c r="AZ62" s="28">
        <v>3.9</v>
      </c>
      <c r="BA62" s="28">
        <v>0.6</v>
      </c>
      <c r="BB62" s="28">
        <v>3.4</v>
      </c>
      <c r="BC62" s="28">
        <v>0.6</v>
      </c>
      <c r="BD62" s="28">
        <v>1.7</v>
      </c>
      <c r="BE62" s="28">
        <v>0.2</v>
      </c>
      <c r="BF62" s="28">
        <v>1.4</v>
      </c>
      <c r="BG62" s="28">
        <v>0.2</v>
      </c>
      <c r="BH62" s="28">
        <v>0.2</v>
      </c>
      <c r="BI62" s="28" t="s">
        <v>275</v>
      </c>
      <c r="BJ62" s="28" t="s">
        <v>274</v>
      </c>
      <c r="BK62" s="28" t="s">
        <v>276</v>
      </c>
      <c r="BL62" s="28" t="s">
        <v>279</v>
      </c>
      <c r="BM62" s="28">
        <v>7.0000000000000007E-2</v>
      </c>
      <c r="BN62" s="28">
        <v>6.3</v>
      </c>
      <c r="BO62" s="28">
        <v>10.1</v>
      </c>
      <c r="BP62" s="28">
        <v>0.4</v>
      </c>
      <c r="BQ62" s="28">
        <v>50</v>
      </c>
    </row>
    <row r="63" spans="1:69" x14ac:dyDescent="0.3">
      <c r="A63" s="25">
        <f t="shared" si="0"/>
        <v>60</v>
      </c>
      <c r="B63" s="26">
        <v>687541</v>
      </c>
      <c r="C63" s="26">
        <v>846768</v>
      </c>
      <c r="D63" s="26">
        <v>359</v>
      </c>
      <c r="E63" s="26">
        <v>1</v>
      </c>
      <c r="F63" s="27" t="s">
        <v>61</v>
      </c>
      <c r="G63" s="28">
        <v>0.128</v>
      </c>
      <c r="H63" s="28" t="s">
        <v>273</v>
      </c>
      <c r="I63" s="28">
        <v>7.0000000000000001E-3</v>
      </c>
      <c r="J63" s="28">
        <v>7.3</v>
      </c>
      <c r="K63" s="28">
        <v>0.3</v>
      </c>
      <c r="L63" s="28">
        <v>3</v>
      </c>
      <c r="M63" s="28">
        <v>1.2999999999999999E-2</v>
      </c>
      <c r="N63" s="28">
        <v>0.08</v>
      </c>
      <c r="O63" s="28">
        <v>4.21</v>
      </c>
      <c r="P63" s="28">
        <v>0.12</v>
      </c>
      <c r="Q63" s="28">
        <v>0.06</v>
      </c>
      <c r="R63" s="28">
        <v>0.04</v>
      </c>
      <c r="S63" s="28">
        <v>9.1999999999999993</v>
      </c>
      <c r="T63" s="28">
        <v>75</v>
      </c>
      <c r="U63" s="28">
        <v>87</v>
      </c>
      <c r="V63" s="28">
        <v>108</v>
      </c>
      <c r="W63" s="28">
        <v>2.75</v>
      </c>
      <c r="X63" s="28">
        <v>4.0999999999999996</v>
      </c>
      <c r="Y63" s="28">
        <v>26.5</v>
      </c>
      <c r="Z63" s="28">
        <v>11.5</v>
      </c>
      <c r="AA63" s="28">
        <v>16.3</v>
      </c>
      <c r="AB63" s="28">
        <v>9.83</v>
      </c>
      <c r="AC63" s="28">
        <v>0.2</v>
      </c>
      <c r="AD63" s="28">
        <v>0.9</v>
      </c>
      <c r="AE63" s="28">
        <v>12.3</v>
      </c>
      <c r="AF63" s="28">
        <v>8.4</v>
      </c>
      <c r="AG63" s="28">
        <v>7.45</v>
      </c>
      <c r="AH63" s="28">
        <v>5.4</v>
      </c>
      <c r="AI63" s="28">
        <v>0.2</v>
      </c>
      <c r="AJ63" s="28">
        <v>0.71</v>
      </c>
      <c r="AK63" s="28">
        <v>1.0999999999999999E-2</v>
      </c>
      <c r="AL63" s="28">
        <v>0.05</v>
      </c>
      <c r="AM63" s="28">
        <v>0.87</v>
      </c>
      <c r="AN63" s="28">
        <v>0.06</v>
      </c>
      <c r="AO63" s="28" t="s">
        <v>278</v>
      </c>
      <c r="AP63" s="28">
        <v>0.97</v>
      </c>
      <c r="AQ63" s="28">
        <v>61.5</v>
      </c>
      <c r="AR63" s="28">
        <v>18.7</v>
      </c>
      <c r="AS63" s="28">
        <v>42.6</v>
      </c>
      <c r="AT63" s="28">
        <v>0.01</v>
      </c>
      <c r="AU63" s="28">
        <v>3.9</v>
      </c>
      <c r="AV63" s="28">
        <v>13.8</v>
      </c>
      <c r="AW63" s="28">
        <v>3</v>
      </c>
      <c r="AX63" s="28" t="s">
        <v>274</v>
      </c>
      <c r="AY63" s="28">
        <v>0.4</v>
      </c>
      <c r="AZ63" s="28">
        <v>2.5</v>
      </c>
      <c r="BA63" s="28">
        <v>0.3</v>
      </c>
      <c r="BB63" s="28">
        <v>1.8</v>
      </c>
      <c r="BC63" s="28">
        <v>0.3</v>
      </c>
      <c r="BD63" s="28">
        <v>0.8</v>
      </c>
      <c r="BE63" s="28">
        <v>0.1</v>
      </c>
      <c r="BF63" s="28">
        <v>0.6</v>
      </c>
      <c r="BG63" s="28" t="s">
        <v>274</v>
      </c>
      <c r="BH63" s="28">
        <v>0.1</v>
      </c>
      <c r="BI63" s="28" t="s">
        <v>275</v>
      </c>
      <c r="BJ63" s="28" t="s">
        <v>274</v>
      </c>
      <c r="BK63" s="28" t="s">
        <v>276</v>
      </c>
      <c r="BL63" s="28">
        <v>1.3</v>
      </c>
      <c r="BM63" s="28">
        <v>0.15</v>
      </c>
      <c r="BN63" s="28">
        <v>10.6</v>
      </c>
      <c r="BO63" s="28">
        <v>12.4</v>
      </c>
      <c r="BP63" s="28">
        <v>0.8</v>
      </c>
      <c r="BQ63" s="28">
        <v>50</v>
      </c>
    </row>
    <row r="64" spans="1:69" x14ac:dyDescent="0.3">
      <c r="A64" s="25">
        <f t="shared" si="0"/>
        <v>61</v>
      </c>
      <c r="B64" s="26">
        <v>687544</v>
      </c>
      <c r="C64" s="26">
        <v>846771</v>
      </c>
      <c r="D64" s="26">
        <v>359</v>
      </c>
      <c r="E64" s="26">
        <v>1</v>
      </c>
      <c r="F64" s="27" t="s">
        <v>62</v>
      </c>
      <c r="G64" s="28">
        <v>0.108</v>
      </c>
      <c r="H64" s="28" t="s">
        <v>273</v>
      </c>
      <c r="I64" s="28">
        <v>7.0000000000000001E-3</v>
      </c>
      <c r="J64" s="28">
        <v>7.1</v>
      </c>
      <c r="K64" s="28">
        <v>0.4</v>
      </c>
      <c r="L64" s="28">
        <v>2</v>
      </c>
      <c r="M64" s="28">
        <v>1.2999999999999999E-2</v>
      </c>
      <c r="N64" s="28">
        <v>7.0000000000000007E-2</v>
      </c>
      <c r="O64" s="28">
        <v>3.89</v>
      </c>
      <c r="P64" s="28">
        <v>0.09</v>
      </c>
      <c r="Q64" s="28">
        <v>0.06</v>
      </c>
      <c r="R64" s="28">
        <v>0.02</v>
      </c>
      <c r="S64" s="28">
        <v>9.1</v>
      </c>
      <c r="T64" s="28">
        <v>89</v>
      </c>
      <c r="U64" s="28">
        <v>89</v>
      </c>
      <c r="V64" s="28">
        <v>83</v>
      </c>
      <c r="W64" s="28">
        <v>2.46</v>
      </c>
      <c r="X64" s="28">
        <v>3.6</v>
      </c>
      <c r="Y64" s="28">
        <v>26.3</v>
      </c>
      <c r="Z64" s="28">
        <v>11.7</v>
      </c>
      <c r="AA64" s="28">
        <v>14.2</v>
      </c>
      <c r="AB64" s="28">
        <v>9.58</v>
      </c>
      <c r="AC64" s="28">
        <v>0.2</v>
      </c>
      <c r="AD64" s="28" t="s">
        <v>274</v>
      </c>
      <c r="AE64" s="28">
        <v>11</v>
      </c>
      <c r="AF64" s="28">
        <v>7.2</v>
      </c>
      <c r="AG64" s="28">
        <v>11.2</v>
      </c>
      <c r="AH64" s="28">
        <v>4.4000000000000004</v>
      </c>
      <c r="AI64" s="28">
        <v>0.1</v>
      </c>
      <c r="AJ64" s="28">
        <v>0.56999999999999995</v>
      </c>
      <c r="AK64" s="28">
        <v>8.0000000000000002E-3</v>
      </c>
      <c r="AL64" s="28">
        <v>0.06</v>
      </c>
      <c r="AM64" s="28">
        <v>0.86</v>
      </c>
      <c r="AN64" s="28">
        <v>0.05</v>
      </c>
      <c r="AO64" s="28" t="s">
        <v>278</v>
      </c>
      <c r="AP64" s="28">
        <v>0.88</v>
      </c>
      <c r="AQ64" s="28">
        <v>51</v>
      </c>
      <c r="AR64" s="28">
        <v>24.7</v>
      </c>
      <c r="AS64" s="28">
        <v>56.7</v>
      </c>
      <c r="AT64" s="28">
        <v>0.22</v>
      </c>
      <c r="AU64" s="28">
        <v>5.0999999999999996</v>
      </c>
      <c r="AV64" s="28">
        <v>18.7</v>
      </c>
      <c r="AW64" s="28">
        <v>2.8</v>
      </c>
      <c r="AX64" s="28" t="s">
        <v>274</v>
      </c>
      <c r="AY64" s="28">
        <v>0.5</v>
      </c>
      <c r="AZ64" s="28">
        <v>3.2</v>
      </c>
      <c r="BA64" s="28">
        <v>0.4</v>
      </c>
      <c r="BB64" s="28">
        <v>2.4</v>
      </c>
      <c r="BC64" s="28">
        <v>0.5</v>
      </c>
      <c r="BD64" s="28">
        <v>1.1000000000000001</v>
      </c>
      <c r="BE64" s="28">
        <v>0.2</v>
      </c>
      <c r="BF64" s="28">
        <v>0.9</v>
      </c>
      <c r="BG64" s="28">
        <v>0.1</v>
      </c>
      <c r="BH64" s="28">
        <v>0.2</v>
      </c>
      <c r="BI64" s="28" t="s">
        <v>275</v>
      </c>
      <c r="BJ64" s="28" t="s">
        <v>274</v>
      </c>
      <c r="BK64" s="28" t="s">
        <v>276</v>
      </c>
      <c r="BL64" s="28">
        <v>1.4</v>
      </c>
      <c r="BM64" s="28">
        <v>0.14000000000000001</v>
      </c>
      <c r="BN64" s="28">
        <v>10.7</v>
      </c>
      <c r="BO64" s="28">
        <v>11.5</v>
      </c>
      <c r="BP64" s="28">
        <v>0.7</v>
      </c>
      <c r="BQ64" s="28">
        <v>40</v>
      </c>
    </row>
    <row r="65" spans="1:69" x14ac:dyDescent="0.3">
      <c r="A65" s="25">
        <f t="shared" si="0"/>
        <v>62</v>
      </c>
      <c r="B65" s="26">
        <v>687547</v>
      </c>
      <c r="C65" s="26">
        <v>846773</v>
      </c>
      <c r="D65" s="26">
        <v>359</v>
      </c>
      <c r="E65" s="26">
        <v>1</v>
      </c>
      <c r="F65" s="27" t="s">
        <v>63</v>
      </c>
      <c r="G65" s="28">
        <v>0.10199999999999999</v>
      </c>
      <c r="H65" s="28" t="s">
        <v>273</v>
      </c>
      <c r="I65" s="28">
        <v>8.9999999999999993E-3</v>
      </c>
      <c r="J65" s="28">
        <v>6.3</v>
      </c>
      <c r="K65" s="28">
        <v>0.3</v>
      </c>
      <c r="L65" s="28">
        <v>2</v>
      </c>
      <c r="M65" s="28">
        <v>1.2999999999999999E-2</v>
      </c>
      <c r="N65" s="28">
        <v>0.08</v>
      </c>
      <c r="O65" s="28">
        <v>3.72</v>
      </c>
      <c r="P65" s="28">
        <v>0.09</v>
      </c>
      <c r="Q65" s="28">
        <v>0.06</v>
      </c>
      <c r="R65" s="28">
        <v>0.05</v>
      </c>
      <c r="S65" s="28">
        <v>8.8000000000000007</v>
      </c>
      <c r="T65" s="28">
        <v>75</v>
      </c>
      <c r="U65" s="28">
        <v>81</v>
      </c>
      <c r="V65" s="28">
        <v>105</v>
      </c>
      <c r="W65" s="28">
        <v>3.23</v>
      </c>
      <c r="X65" s="28">
        <v>4</v>
      </c>
      <c r="Y65" s="28">
        <v>23</v>
      </c>
      <c r="Z65" s="28">
        <v>13.2</v>
      </c>
      <c r="AA65" s="28">
        <v>15.6</v>
      </c>
      <c r="AB65" s="28">
        <v>8.91</v>
      </c>
      <c r="AC65" s="28">
        <v>0.2</v>
      </c>
      <c r="AD65" s="28">
        <v>1.8</v>
      </c>
      <c r="AE65" s="28">
        <v>11</v>
      </c>
      <c r="AF65" s="28">
        <v>8.5</v>
      </c>
      <c r="AG65" s="28">
        <v>8.61</v>
      </c>
      <c r="AH65" s="28">
        <v>5.2</v>
      </c>
      <c r="AI65" s="28">
        <v>0.3</v>
      </c>
      <c r="AJ65" s="28">
        <v>0.72</v>
      </c>
      <c r="AK65" s="28">
        <v>1.0999999999999999E-2</v>
      </c>
      <c r="AL65" s="28">
        <v>0.06</v>
      </c>
      <c r="AM65" s="28">
        <v>0.85</v>
      </c>
      <c r="AN65" s="28">
        <v>0.06</v>
      </c>
      <c r="AO65" s="28">
        <v>0.02</v>
      </c>
      <c r="AP65" s="28">
        <v>0.93</v>
      </c>
      <c r="AQ65" s="28">
        <v>60.6</v>
      </c>
      <c r="AR65" s="28">
        <v>19.5</v>
      </c>
      <c r="AS65" s="28">
        <v>45.4</v>
      </c>
      <c r="AT65" s="28">
        <v>0.02</v>
      </c>
      <c r="AU65" s="28">
        <v>4.2</v>
      </c>
      <c r="AV65" s="28">
        <v>15.3</v>
      </c>
      <c r="AW65" s="28">
        <v>2.5</v>
      </c>
      <c r="AX65" s="28" t="s">
        <v>274</v>
      </c>
      <c r="AY65" s="28">
        <v>0.4</v>
      </c>
      <c r="AZ65" s="28">
        <v>2.5</v>
      </c>
      <c r="BA65" s="28">
        <v>0.4</v>
      </c>
      <c r="BB65" s="28">
        <v>2</v>
      </c>
      <c r="BC65" s="28">
        <v>0.4</v>
      </c>
      <c r="BD65" s="28">
        <v>1.1000000000000001</v>
      </c>
      <c r="BE65" s="28">
        <v>0.1</v>
      </c>
      <c r="BF65" s="28">
        <v>0.8</v>
      </c>
      <c r="BG65" s="28">
        <v>0.1</v>
      </c>
      <c r="BH65" s="28">
        <v>0.1</v>
      </c>
      <c r="BI65" s="28" t="s">
        <v>275</v>
      </c>
      <c r="BJ65" s="28" t="s">
        <v>274</v>
      </c>
      <c r="BK65" s="28" t="s">
        <v>276</v>
      </c>
      <c r="BL65" s="28">
        <v>1.9</v>
      </c>
      <c r="BM65" s="28">
        <v>0.14000000000000001</v>
      </c>
      <c r="BN65" s="28">
        <v>10.4</v>
      </c>
      <c r="BO65" s="28">
        <v>11.3</v>
      </c>
      <c r="BP65" s="28">
        <v>0.8</v>
      </c>
      <c r="BQ65" s="28">
        <v>40</v>
      </c>
    </row>
    <row r="66" spans="1:69" x14ac:dyDescent="0.3">
      <c r="A66" s="25">
        <f t="shared" si="0"/>
        <v>63</v>
      </c>
      <c r="B66" s="26">
        <v>687549</v>
      </c>
      <c r="C66" s="26">
        <v>846775</v>
      </c>
      <c r="D66" s="26">
        <v>359</v>
      </c>
      <c r="E66" s="26">
        <v>1</v>
      </c>
      <c r="F66" s="27" t="s">
        <v>64</v>
      </c>
      <c r="G66" s="28">
        <v>0.16200000000000001</v>
      </c>
      <c r="H66" s="28" t="s">
        <v>273</v>
      </c>
      <c r="I66" s="28">
        <v>4.0000000000000001E-3</v>
      </c>
      <c r="J66" s="28">
        <v>5.6</v>
      </c>
      <c r="K66" s="28">
        <v>0.3</v>
      </c>
      <c r="L66" s="28">
        <v>2</v>
      </c>
      <c r="M66" s="28">
        <v>1.2E-2</v>
      </c>
      <c r="N66" s="28">
        <v>0.06</v>
      </c>
      <c r="O66" s="28">
        <v>2.95</v>
      </c>
      <c r="P66" s="28">
        <v>0.08</v>
      </c>
      <c r="Q66" s="28">
        <v>0.04</v>
      </c>
      <c r="R66" s="28">
        <v>0.02</v>
      </c>
      <c r="S66" s="28">
        <v>7.2</v>
      </c>
      <c r="T66" s="28">
        <v>47</v>
      </c>
      <c r="U66" s="28">
        <v>65</v>
      </c>
      <c r="V66" s="28">
        <v>102</v>
      </c>
      <c r="W66" s="28">
        <v>1.1499999999999999</v>
      </c>
      <c r="X66" s="28">
        <v>2.8</v>
      </c>
      <c r="Y66" s="28">
        <v>20.3</v>
      </c>
      <c r="Z66" s="28">
        <v>6.4</v>
      </c>
      <c r="AA66" s="28">
        <v>15</v>
      </c>
      <c r="AB66" s="28">
        <v>6.87</v>
      </c>
      <c r="AC66" s="28">
        <v>0.1</v>
      </c>
      <c r="AD66" s="28" t="s">
        <v>274</v>
      </c>
      <c r="AE66" s="28">
        <v>8</v>
      </c>
      <c r="AF66" s="28">
        <v>5.4</v>
      </c>
      <c r="AG66" s="28">
        <v>10.5</v>
      </c>
      <c r="AH66" s="28">
        <v>3.9</v>
      </c>
      <c r="AI66" s="28">
        <v>0.2</v>
      </c>
      <c r="AJ66" s="28">
        <v>0.56999999999999995</v>
      </c>
      <c r="AK66" s="28">
        <v>7.0000000000000001E-3</v>
      </c>
      <c r="AL66" s="28">
        <v>0.04</v>
      </c>
      <c r="AM66" s="28">
        <v>0.63</v>
      </c>
      <c r="AN66" s="28">
        <v>0.04</v>
      </c>
      <c r="AO66" s="28" t="s">
        <v>278</v>
      </c>
      <c r="AP66" s="28">
        <v>0.67</v>
      </c>
      <c r="AQ66" s="28">
        <v>42.4</v>
      </c>
      <c r="AR66" s="28">
        <v>21.2</v>
      </c>
      <c r="AS66" s="28">
        <v>53.7</v>
      </c>
      <c r="AT66" s="28">
        <v>0.02</v>
      </c>
      <c r="AU66" s="28">
        <v>5</v>
      </c>
      <c r="AV66" s="28">
        <v>19.3</v>
      </c>
      <c r="AW66" s="28">
        <v>3.8</v>
      </c>
      <c r="AX66" s="28" t="s">
        <v>274</v>
      </c>
      <c r="AY66" s="28">
        <v>0.5</v>
      </c>
      <c r="AZ66" s="28">
        <v>3.2</v>
      </c>
      <c r="BA66" s="28">
        <v>0.5</v>
      </c>
      <c r="BB66" s="28">
        <v>2.5</v>
      </c>
      <c r="BC66" s="28">
        <v>0.5</v>
      </c>
      <c r="BD66" s="28">
        <v>1.1000000000000001</v>
      </c>
      <c r="BE66" s="28">
        <v>0.2</v>
      </c>
      <c r="BF66" s="28">
        <v>0.9</v>
      </c>
      <c r="BG66" s="28">
        <v>0.1</v>
      </c>
      <c r="BH66" s="28">
        <v>2.7</v>
      </c>
      <c r="BI66" s="28">
        <v>0.7</v>
      </c>
      <c r="BJ66" s="28" t="s">
        <v>274</v>
      </c>
      <c r="BK66" s="28" t="s">
        <v>276</v>
      </c>
      <c r="BL66" s="28">
        <v>3.5</v>
      </c>
      <c r="BM66" s="28">
        <v>0.1</v>
      </c>
      <c r="BN66" s="28">
        <v>8.3000000000000007</v>
      </c>
      <c r="BO66" s="28">
        <v>9</v>
      </c>
      <c r="BP66" s="28">
        <v>0.5</v>
      </c>
      <c r="BQ66" s="28">
        <v>30</v>
      </c>
    </row>
    <row r="67" spans="1:69" x14ac:dyDescent="0.3">
      <c r="A67" s="25">
        <f t="shared" si="0"/>
        <v>64</v>
      </c>
      <c r="B67" s="26">
        <v>687550</v>
      </c>
      <c r="C67" s="26">
        <v>846777</v>
      </c>
      <c r="D67" s="26">
        <v>359</v>
      </c>
      <c r="E67" s="26">
        <v>1</v>
      </c>
      <c r="F67" s="27" t="s">
        <v>65</v>
      </c>
      <c r="G67" s="28">
        <v>0.1</v>
      </c>
      <c r="H67" s="28" t="s">
        <v>273</v>
      </c>
      <c r="I67" s="28">
        <v>7.0000000000000001E-3</v>
      </c>
      <c r="J67" s="28">
        <v>6.2</v>
      </c>
      <c r="K67" s="28">
        <v>0.3</v>
      </c>
      <c r="L67" s="28">
        <v>3</v>
      </c>
      <c r="M67" s="28">
        <v>1.2E-2</v>
      </c>
      <c r="N67" s="28">
        <v>7.0000000000000007E-2</v>
      </c>
      <c r="O67" s="28">
        <v>3.87</v>
      </c>
      <c r="P67" s="28">
        <v>0.09</v>
      </c>
      <c r="Q67" s="28">
        <v>0.05</v>
      </c>
      <c r="R67" s="28">
        <v>0.05</v>
      </c>
      <c r="S67" s="28">
        <v>9.1999999999999993</v>
      </c>
      <c r="T67" s="28">
        <v>74</v>
      </c>
      <c r="U67" s="28">
        <v>86</v>
      </c>
      <c r="V67" s="28">
        <v>101</v>
      </c>
      <c r="W67" s="28">
        <v>3.17</v>
      </c>
      <c r="X67" s="28">
        <v>4.3</v>
      </c>
      <c r="Y67" s="28">
        <v>25.4</v>
      </c>
      <c r="Z67" s="28">
        <v>11.9</v>
      </c>
      <c r="AA67" s="28">
        <v>16.399999999999999</v>
      </c>
      <c r="AB67" s="28">
        <v>9.5500000000000007</v>
      </c>
      <c r="AC67" s="28">
        <v>0.2</v>
      </c>
      <c r="AD67" s="28">
        <v>1.4</v>
      </c>
      <c r="AE67" s="28">
        <v>10.8</v>
      </c>
      <c r="AF67" s="28">
        <v>8</v>
      </c>
      <c r="AG67" s="28">
        <v>8.41</v>
      </c>
      <c r="AH67" s="28">
        <v>4.7</v>
      </c>
      <c r="AI67" s="28">
        <v>0.2</v>
      </c>
      <c r="AJ67" s="28">
        <v>0.56999999999999995</v>
      </c>
      <c r="AK67" s="28">
        <v>3.0000000000000001E-3</v>
      </c>
      <c r="AL67" s="28">
        <v>0.05</v>
      </c>
      <c r="AM67" s="28">
        <v>0.87</v>
      </c>
      <c r="AN67" s="28">
        <v>0.06</v>
      </c>
      <c r="AO67" s="28">
        <v>0.03</v>
      </c>
      <c r="AP67" s="28">
        <v>0.85</v>
      </c>
      <c r="AQ67" s="28">
        <v>54.5</v>
      </c>
      <c r="AR67" s="28">
        <v>19.399999999999999</v>
      </c>
      <c r="AS67" s="28">
        <v>44.3</v>
      </c>
      <c r="AT67" s="28">
        <v>0.31</v>
      </c>
      <c r="AU67" s="28">
        <v>4.0999999999999996</v>
      </c>
      <c r="AV67" s="28">
        <v>14</v>
      </c>
      <c r="AW67" s="28">
        <v>3.4</v>
      </c>
      <c r="AX67" s="28" t="s">
        <v>274</v>
      </c>
      <c r="AY67" s="28">
        <v>0.4</v>
      </c>
      <c r="AZ67" s="28">
        <v>2.5</v>
      </c>
      <c r="BA67" s="28">
        <v>0.3</v>
      </c>
      <c r="BB67" s="28">
        <v>2</v>
      </c>
      <c r="BC67" s="28">
        <v>0.3</v>
      </c>
      <c r="BD67" s="28">
        <v>1</v>
      </c>
      <c r="BE67" s="28">
        <v>0.1</v>
      </c>
      <c r="BF67" s="28">
        <v>0.8</v>
      </c>
      <c r="BG67" s="28">
        <v>0.1</v>
      </c>
      <c r="BH67" s="28">
        <v>0.2</v>
      </c>
      <c r="BI67" s="28" t="s">
        <v>275</v>
      </c>
      <c r="BJ67" s="28" t="s">
        <v>274</v>
      </c>
      <c r="BK67" s="28" t="s">
        <v>276</v>
      </c>
      <c r="BL67" s="28">
        <v>2.5</v>
      </c>
      <c r="BM67" s="28">
        <v>0.14000000000000001</v>
      </c>
      <c r="BN67" s="28">
        <v>10</v>
      </c>
      <c r="BO67" s="28">
        <v>10.9</v>
      </c>
      <c r="BP67" s="28">
        <v>0.8</v>
      </c>
      <c r="BQ67" s="28">
        <v>110</v>
      </c>
    </row>
    <row r="68" spans="1:69" x14ac:dyDescent="0.3">
      <c r="A68" s="25">
        <f t="shared" si="0"/>
        <v>65</v>
      </c>
      <c r="B68" s="26">
        <v>687553</v>
      </c>
      <c r="C68" s="26">
        <v>846779</v>
      </c>
      <c r="D68" s="26">
        <v>357</v>
      </c>
      <c r="E68" s="26">
        <v>1</v>
      </c>
      <c r="F68" s="27" t="s">
        <v>66</v>
      </c>
      <c r="G68" s="28">
        <v>0.106</v>
      </c>
      <c r="H68" s="28" t="s">
        <v>273</v>
      </c>
      <c r="I68" s="28">
        <v>8.9999999999999993E-3</v>
      </c>
      <c r="J68" s="28">
        <v>11.9</v>
      </c>
      <c r="K68" s="28">
        <v>0.9</v>
      </c>
      <c r="L68" s="28">
        <v>2</v>
      </c>
      <c r="M68" s="28">
        <v>1.4E-2</v>
      </c>
      <c r="N68" s="28">
        <v>0.08</v>
      </c>
      <c r="O68" s="28">
        <v>3.61</v>
      </c>
      <c r="P68" s="28">
        <v>0.1</v>
      </c>
      <c r="Q68" s="28">
        <v>0.05</v>
      </c>
      <c r="R68" s="28">
        <v>0.04</v>
      </c>
      <c r="S68" s="28">
        <v>9.1999999999999993</v>
      </c>
      <c r="T68" s="28">
        <v>64</v>
      </c>
      <c r="U68" s="28">
        <v>80</v>
      </c>
      <c r="V68" s="28">
        <v>93</v>
      </c>
      <c r="W68" s="28">
        <v>1.95</v>
      </c>
      <c r="X68" s="28">
        <v>5</v>
      </c>
      <c r="Y68" s="28">
        <v>25.1</v>
      </c>
      <c r="Z68" s="28">
        <v>13.3</v>
      </c>
      <c r="AA68" s="28">
        <v>24.1</v>
      </c>
      <c r="AB68" s="28">
        <v>8.82</v>
      </c>
      <c r="AC68" s="28" t="s">
        <v>274</v>
      </c>
      <c r="AD68" s="28" t="s">
        <v>274</v>
      </c>
      <c r="AE68" s="28">
        <v>11.1</v>
      </c>
      <c r="AF68" s="28">
        <v>10.3</v>
      </c>
      <c r="AG68" s="28">
        <v>48.2</v>
      </c>
      <c r="AH68" s="28">
        <v>3.9</v>
      </c>
      <c r="AI68" s="28">
        <v>0.1</v>
      </c>
      <c r="AJ68" s="28">
        <v>0.56000000000000005</v>
      </c>
      <c r="AK68" s="28">
        <v>8.0000000000000002E-3</v>
      </c>
      <c r="AL68" s="28">
        <v>7.0000000000000007E-2</v>
      </c>
      <c r="AM68" s="28">
        <v>0.85</v>
      </c>
      <c r="AN68" s="28">
        <v>0.06</v>
      </c>
      <c r="AO68" s="28" t="s">
        <v>278</v>
      </c>
      <c r="AP68" s="28">
        <v>0.77</v>
      </c>
      <c r="AQ68" s="28">
        <v>61.9</v>
      </c>
      <c r="AR68" s="28">
        <v>47.1</v>
      </c>
      <c r="AS68" s="28">
        <v>174</v>
      </c>
      <c r="AT68" s="28" t="s">
        <v>277</v>
      </c>
      <c r="AU68" s="28">
        <v>14.3</v>
      </c>
      <c r="AV68" s="28">
        <v>55.4</v>
      </c>
      <c r="AW68" s="28">
        <v>12.2</v>
      </c>
      <c r="AX68" s="28" t="s">
        <v>274</v>
      </c>
      <c r="AY68" s="28">
        <v>2.2000000000000002</v>
      </c>
      <c r="AZ68" s="28">
        <v>12.4</v>
      </c>
      <c r="BA68" s="28">
        <v>2.1</v>
      </c>
      <c r="BB68" s="28">
        <v>12</v>
      </c>
      <c r="BC68" s="28">
        <v>2.2999999999999998</v>
      </c>
      <c r="BD68" s="28">
        <v>6</v>
      </c>
      <c r="BE68" s="28">
        <v>0.8</v>
      </c>
      <c r="BF68" s="28">
        <v>5</v>
      </c>
      <c r="BG68" s="28">
        <v>0.7</v>
      </c>
      <c r="BH68" s="28">
        <v>0.1</v>
      </c>
      <c r="BI68" s="28" t="s">
        <v>275</v>
      </c>
      <c r="BJ68" s="28" t="s">
        <v>274</v>
      </c>
      <c r="BK68" s="28" t="s">
        <v>276</v>
      </c>
      <c r="BL68" s="28">
        <v>2.2000000000000002</v>
      </c>
      <c r="BM68" s="28">
        <v>0.14000000000000001</v>
      </c>
      <c r="BN68" s="28">
        <v>11.4</v>
      </c>
      <c r="BO68" s="28">
        <v>11.2</v>
      </c>
      <c r="BP68" s="28">
        <v>0.8</v>
      </c>
      <c r="BQ68" s="28">
        <v>70</v>
      </c>
    </row>
    <row r="69" spans="1:69" x14ac:dyDescent="0.3">
      <c r="A69" s="25">
        <f t="shared" si="0"/>
        <v>66</v>
      </c>
      <c r="B69" s="26">
        <v>687555</v>
      </c>
      <c r="C69" s="26">
        <v>846782</v>
      </c>
      <c r="D69" s="26">
        <v>357</v>
      </c>
      <c r="E69" s="26">
        <v>1</v>
      </c>
      <c r="F69" s="27" t="s">
        <v>67</v>
      </c>
      <c r="G69" s="28">
        <v>0.113</v>
      </c>
      <c r="H69" s="28" t="s">
        <v>273</v>
      </c>
      <c r="I69" s="28">
        <v>0.01</v>
      </c>
      <c r="J69" s="28">
        <v>6.6</v>
      </c>
      <c r="K69" s="28">
        <v>0.4</v>
      </c>
      <c r="L69" s="28">
        <v>2</v>
      </c>
      <c r="M69" s="28">
        <v>1.0999999999999999E-2</v>
      </c>
      <c r="N69" s="28">
        <v>0.05</v>
      </c>
      <c r="O69" s="28">
        <v>3.19</v>
      </c>
      <c r="P69" s="28">
        <v>0.08</v>
      </c>
      <c r="Q69" s="28">
        <v>0.04</v>
      </c>
      <c r="R69" s="28">
        <v>0.01</v>
      </c>
      <c r="S69" s="28">
        <v>8.1999999999999993</v>
      </c>
      <c r="T69" s="28">
        <v>59</v>
      </c>
      <c r="U69" s="28">
        <v>63</v>
      </c>
      <c r="V69" s="28">
        <v>82</v>
      </c>
      <c r="W69" s="28">
        <v>2.87</v>
      </c>
      <c r="X69" s="28">
        <v>3.2</v>
      </c>
      <c r="Y69" s="28">
        <v>18.7</v>
      </c>
      <c r="Z69" s="28">
        <v>11.3</v>
      </c>
      <c r="AA69" s="28">
        <v>13.1</v>
      </c>
      <c r="AB69" s="28">
        <v>7.48</v>
      </c>
      <c r="AC69" s="28">
        <v>0.2</v>
      </c>
      <c r="AD69" s="28">
        <v>0.6</v>
      </c>
      <c r="AE69" s="28">
        <v>8.6999999999999993</v>
      </c>
      <c r="AF69" s="28">
        <v>5.0999999999999996</v>
      </c>
      <c r="AG69" s="28">
        <v>16.3</v>
      </c>
      <c r="AH69" s="28">
        <v>3.8</v>
      </c>
      <c r="AI69" s="28">
        <v>0.1</v>
      </c>
      <c r="AJ69" s="28">
        <v>0.89</v>
      </c>
      <c r="AK69" s="28">
        <v>8.0000000000000002E-3</v>
      </c>
      <c r="AL69" s="28">
        <v>0.03</v>
      </c>
      <c r="AM69" s="28">
        <v>0.68</v>
      </c>
      <c r="AN69" s="28">
        <v>0.06</v>
      </c>
      <c r="AO69" s="28" t="s">
        <v>278</v>
      </c>
      <c r="AP69" s="28">
        <v>0.66</v>
      </c>
      <c r="AQ69" s="28">
        <v>45</v>
      </c>
      <c r="AR69" s="28">
        <v>26.3</v>
      </c>
      <c r="AS69" s="28">
        <v>68.2</v>
      </c>
      <c r="AT69" s="28">
        <v>0.02</v>
      </c>
      <c r="AU69" s="28">
        <v>6.7</v>
      </c>
      <c r="AV69" s="28">
        <v>25.3</v>
      </c>
      <c r="AW69" s="28">
        <v>4.9000000000000004</v>
      </c>
      <c r="AX69" s="28" t="s">
        <v>274</v>
      </c>
      <c r="AY69" s="28">
        <v>0.8</v>
      </c>
      <c r="AZ69" s="28">
        <v>4.7</v>
      </c>
      <c r="BA69" s="28">
        <v>0.7</v>
      </c>
      <c r="BB69" s="28">
        <v>3.8</v>
      </c>
      <c r="BC69" s="28">
        <v>0.7</v>
      </c>
      <c r="BD69" s="28">
        <v>1.8</v>
      </c>
      <c r="BE69" s="28">
        <v>0.3</v>
      </c>
      <c r="BF69" s="28">
        <v>1.5</v>
      </c>
      <c r="BG69" s="28">
        <v>0.2</v>
      </c>
      <c r="BH69" s="28">
        <v>1.7</v>
      </c>
      <c r="BI69" s="28" t="s">
        <v>275</v>
      </c>
      <c r="BJ69" s="28" t="s">
        <v>274</v>
      </c>
      <c r="BK69" s="28" t="s">
        <v>276</v>
      </c>
      <c r="BL69" s="28">
        <v>3</v>
      </c>
      <c r="BM69" s="28">
        <v>0.11</v>
      </c>
      <c r="BN69" s="28">
        <v>8.6</v>
      </c>
      <c r="BO69" s="28">
        <v>8.8000000000000007</v>
      </c>
      <c r="BP69" s="28">
        <v>0.7</v>
      </c>
      <c r="BQ69" s="28">
        <v>60</v>
      </c>
    </row>
    <row r="70" spans="1:69" x14ac:dyDescent="0.3">
      <c r="A70" s="25">
        <f t="shared" ref="A70:A133" si="1">A69+1</f>
        <v>67</v>
      </c>
      <c r="B70" s="26">
        <v>686911</v>
      </c>
      <c r="C70" s="26">
        <v>846777</v>
      </c>
      <c r="D70" s="26">
        <v>369</v>
      </c>
      <c r="E70" s="26">
        <v>1</v>
      </c>
      <c r="F70" s="27" t="s">
        <v>68</v>
      </c>
      <c r="G70" s="28">
        <v>8.4000000000000005E-2</v>
      </c>
      <c r="H70" s="28" t="s">
        <v>273</v>
      </c>
      <c r="I70" s="28">
        <v>1.6E-2</v>
      </c>
      <c r="J70" s="28">
        <v>7.8</v>
      </c>
      <c r="K70" s="28">
        <v>0.4</v>
      </c>
      <c r="L70" s="28">
        <v>4</v>
      </c>
      <c r="M70" s="28">
        <v>7.0000000000000001E-3</v>
      </c>
      <c r="N70" s="28">
        <v>0.06</v>
      </c>
      <c r="O70" s="28">
        <v>4.95</v>
      </c>
      <c r="P70" s="28">
        <v>0.08</v>
      </c>
      <c r="Q70" s="28">
        <v>0.08</v>
      </c>
      <c r="R70" s="28">
        <v>0.02</v>
      </c>
      <c r="S70" s="28">
        <v>13</v>
      </c>
      <c r="T70" s="28">
        <v>107</v>
      </c>
      <c r="U70" s="28">
        <v>133</v>
      </c>
      <c r="V70" s="28">
        <v>216</v>
      </c>
      <c r="W70" s="28">
        <v>5.56</v>
      </c>
      <c r="X70" s="28">
        <v>7</v>
      </c>
      <c r="Y70" s="28">
        <v>38.700000000000003</v>
      </c>
      <c r="Z70" s="28">
        <v>25.4</v>
      </c>
      <c r="AA70" s="28">
        <v>19.2</v>
      </c>
      <c r="AB70" s="28">
        <v>14.7</v>
      </c>
      <c r="AC70" s="28" t="s">
        <v>274</v>
      </c>
      <c r="AD70" s="28">
        <v>4.5999999999999996</v>
      </c>
      <c r="AE70" s="28">
        <v>12.5</v>
      </c>
      <c r="AF70" s="28">
        <v>8.3000000000000007</v>
      </c>
      <c r="AG70" s="28">
        <v>11.7</v>
      </c>
      <c r="AH70" s="28">
        <v>5.8</v>
      </c>
      <c r="AI70" s="28">
        <v>0.2</v>
      </c>
      <c r="AJ70" s="28">
        <v>1.3</v>
      </c>
      <c r="AK70" s="28">
        <v>1.7000000000000001E-2</v>
      </c>
      <c r="AL70" s="28">
        <v>0.05</v>
      </c>
      <c r="AM70" s="28">
        <v>1.01</v>
      </c>
      <c r="AN70" s="28">
        <v>0.13</v>
      </c>
      <c r="AO70" s="28">
        <v>0.02</v>
      </c>
      <c r="AP70" s="28">
        <v>1.03</v>
      </c>
      <c r="AQ70" s="28">
        <v>53.8</v>
      </c>
      <c r="AR70" s="28">
        <v>27.7</v>
      </c>
      <c r="AS70" s="28">
        <v>89.7</v>
      </c>
      <c r="AT70" s="28">
        <v>0.46</v>
      </c>
      <c r="AU70" s="28">
        <v>6.5</v>
      </c>
      <c r="AV70" s="28">
        <v>23.2</v>
      </c>
      <c r="AW70" s="28">
        <v>4.2</v>
      </c>
      <c r="AX70" s="28" t="s">
        <v>274</v>
      </c>
      <c r="AY70" s="28">
        <v>0.8</v>
      </c>
      <c r="AZ70" s="28">
        <v>3.8</v>
      </c>
      <c r="BA70" s="28">
        <v>0.5</v>
      </c>
      <c r="BB70" s="28">
        <v>2.9</v>
      </c>
      <c r="BC70" s="28">
        <v>0.5</v>
      </c>
      <c r="BD70" s="28">
        <v>1.4</v>
      </c>
      <c r="BE70" s="28">
        <v>0.2</v>
      </c>
      <c r="BF70" s="28">
        <v>1.3</v>
      </c>
      <c r="BG70" s="28">
        <v>0.2</v>
      </c>
      <c r="BH70" s="28">
        <v>0.2</v>
      </c>
      <c r="BI70" s="28" t="s">
        <v>275</v>
      </c>
      <c r="BJ70" s="28">
        <v>0.4</v>
      </c>
      <c r="BK70" s="28" t="s">
        <v>276</v>
      </c>
      <c r="BL70" s="28" t="s">
        <v>279</v>
      </c>
      <c r="BM70" s="28">
        <v>0.12</v>
      </c>
      <c r="BN70" s="28">
        <v>13.2</v>
      </c>
      <c r="BO70" s="28">
        <v>9.1</v>
      </c>
      <c r="BP70" s="28">
        <v>0.9</v>
      </c>
      <c r="BQ70" s="28">
        <v>80</v>
      </c>
    </row>
    <row r="71" spans="1:69" x14ac:dyDescent="0.3">
      <c r="A71" s="25">
        <f t="shared" si="1"/>
        <v>68</v>
      </c>
      <c r="B71" s="26">
        <v>686910</v>
      </c>
      <c r="C71" s="26">
        <v>846777</v>
      </c>
      <c r="D71" s="26">
        <v>369</v>
      </c>
      <c r="E71" s="26">
        <v>1</v>
      </c>
      <c r="F71" s="27" t="s">
        <v>70</v>
      </c>
      <c r="G71" s="28">
        <v>7.4999999999999997E-2</v>
      </c>
      <c r="H71" s="28" t="s">
        <v>273</v>
      </c>
      <c r="I71" s="28">
        <v>1.4E-2</v>
      </c>
      <c r="J71" s="28">
        <v>6.8</v>
      </c>
      <c r="K71" s="28">
        <v>0.4</v>
      </c>
      <c r="L71" s="28">
        <v>3</v>
      </c>
      <c r="M71" s="28">
        <v>7.0000000000000001E-3</v>
      </c>
      <c r="N71" s="28">
        <v>0.05</v>
      </c>
      <c r="O71" s="28">
        <v>4.3899999999999997</v>
      </c>
      <c r="P71" s="28">
        <v>0.06</v>
      </c>
      <c r="Q71" s="28">
        <v>7.0000000000000007E-2</v>
      </c>
      <c r="R71" s="28">
        <v>0.02</v>
      </c>
      <c r="S71" s="28">
        <v>12</v>
      </c>
      <c r="T71" s="28">
        <v>110</v>
      </c>
      <c r="U71" s="28">
        <v>133</v>
      </c>
      <c r="V71" s="28">
        <v>209</v>
      </c>
      <c r="W71" s="28">
        <v>5.75</v>
      </c>
      <c r="X71" s="28">
        <v>6.4</v>
      </c>
      <c r="Y71" s="28">
        <v>34</v>
      </c>
      <c r="Z71" s="28">
        <v>24.9</v>
      </c>
      <c r="AA71" s="28">
        <v>19.7</v>
      </c>
      <c r="AB71" s="28">
        <v>13.7</v>
      </c>
      <c r="AC71" s="28" t="s">
        <v>274</v>
      </c>
      <c r="AD71" s="28">
        <v>5.6</v>
      </c>
      <c r="AE71" s="28">
        <v>11.2</v>
      </c>
      <c r="AF71" s="28">
        <v>7.9</v>
      </c>
      <c r="AG71" s="28">
        <v>12</v>
      </c>
      <c r="AH71" s="28">
        <v>6.1</v>
      </c>
      <c r="AI71" s="28">
        <v>0.2</v>
      </c>
      <c r="AJ71" s="28">
        <v>1.46</v>
      </c>
      <c r="AK71" s="28">
        <v>1.7999999999999999E-2</v>
      </c>
      <c r="AL71" s="28">
        <v>7.0000000000000007E-2</v>
      </c>
      <c r="AM71" s="28">
        <v>1.05</v>
      </c>
      <c r="AN71" s="28">
        <v>0.12</v>
      </c>
      <c r="AO71" s="28">
        <v>0.03</v>
      </c>
      <c r="AP71" s="28">
        <v>0.9</v>
      </c>
      <c r="AQ71" s="28">
        <v>48.5</v>
      </c>
      <c r="AR71" s="28">
        <v>28</v>
      </c>
      <c r="AS71" s="28">
        <v>82.4</v>
      </c>
      <c r="AT71" s="28">
        <v>0.02</v>
      </c>
      <c r="AU71" s="28">
        <v>6.9</v>
      </c>
      <c r="AV71" s="28">
        <v>23.6</v>
      </c>
      <c r="AW71" s="28">
        <v>4.5999999999999996</v>
      </c>
      <c r="AX71" s="28" t="s">
        <v>274</v>
      </c>
      <c r="AY71" s="28">
        <v>0.8</v>
      </c>
      <c r="AZ71" s="28">
        <v>3.8</v>
      </c>
      <c r="BA71" s="28">
        <v>0.5</v>
      </c>
      <c r="BB71" s="28">
        <v>2.9</v>
      </c>
      <c r="BC71" s="28">
        <v>0.5</v>
      </c>
      <c r="BD71" s="28">
        <v>1.4</v>
      </c>
      <c r="BE71" s="28">
        <v>0.2</v>
      </c>
      <c r="BF71" s="28">
        <v>1.3</v>
      </c>
      <c r="BG71" s="28">
        <v>0.2</v>
      </c>
      <c r="BH71" s="28">
        <v>0.2</v>
      </c>
      <c r="BI71" s="28" t="s">
        <v>275</v>
      </c>
      <c r="BJ71" s="28">
        <v>0.2</v>
      </c>
      <c r="BK71" s="28" t="s">
        <v>276</v>
      </c>
      <c r="BL71" s="28" t="s">
        <v>279</v>
      </c>
      <c r="BM71" s="28">
        <v>0.11</v>
      </c>
      <c r="BN71" s="28">
        <v>13</v>
      </c>
      <c r="BO71" s="28">
        <v>9.4</v>
      </c>
      <c r="BP71" s="28">
        <v>0.9</v>
      </c>
      <c r="BQ71" s="28">
        <v>50</v>
      </c>
    </row>
    <row r="72" spans="1:69" x14ac:dyDescent="0.3">
      <c r="A72" s="25">
        <f t="shared" si="1"/>
        <v>69</v>
      </c>
      <c r="B72" s="26">
        <v>686909</v>
      </c>
      <c r="C72" s="26">
        <v>846778</v>
      </c>
      <c r="D72" s="26">
        <v>369</v>
      </c>
      <c r="E72" s="26">
        <v>1</v>
      </c>
      <c r="F72" s="27" t="s">
        <v>69</v>
      </c>
      <c r="G72" s="28">
        <v>7.9000000000000001E-2</v>
      </c>
      <c r="H72" s="28" t="s">
        <v>273</v>
      </c>
      <c r="I72" s="28">
        <v>1.4999999999999999E-2</v>
      </c>
      <c r="J72" s="28">
        <v>7.4</v>
      </c>
      <c r="K72" s="28">
        <v>0.4</v>
      </c>
      <c r="L72" s="28">
        <v>3</v>
      </c>
      <c r="M72" s="28">
        <v>8.0000000000000002E-3</v>
      </c>
      <c r="N72" s="28">
        <v>0.06</v>
      </c>
      <c r="O72" s="28">
        <v>5.04</v>
      </c>
      <c r="P72" s="28">
        <v>7.0000000000000007E-2</v>
      </c>
      <c r="Q72" s="28">
        <v>0.09</v>
      </c>
      <c r="R72" s="28">
        <v>0.02</v>
      </c>
      <c r="S72" s="28">
        <v>13.6</v>
      </c>
      <c r="T72" s="28">
        <v>131</v>
      </c>
      <c r="U72" s="28">
        <v>147</v>
      </c>
      <c r="V72" s="28">
        <v>196</v>
      </c>
      <c r="W72" s="28">
        <v>6.94</v>
      </c>
      <c r="X72" s="28">
        <v>5.9</v>
      </c>
      <c r="Y72" s="28">
        <v>36.799999999999997</v>
      </c>
      <c r="Z72" s="28">
        <v>27.8</v>
      </c>
      <c r="AA72" s="28">
        <v>20.3</v>
      </c>
      <c r="AB72" s="28">
        <v>15.8</v>
      </c>
      <c r="AC72" s="28" t="s">
        <v>274</v>
      </c>
      <c r="AD72" s="28">
        <v>6.9</v>
      </c>
      <c r="AE72" s="28">
        <v>12.2</v>
      </c>
      <c r="AF72" s="28">
        <v>8.9</v>
      </c>
      <c r="AG72" s="28">
        <v>17.2</v>
      </c>
      <c r="AH72" s="28">
        <v>5.9</v>
      </c>
      <c r="AI72" s="28" t="s">
        <v>274</v>
      </c>
      <c r="AJ72" s="28">
        <v>1.36</v>
      </c>
      <c r="AK72" s="28">
        <v>1.2999999999999999E-2</v>
      </c>
      <c r="AL72" s="28">
        <v>0.08</v>
      </c>
      <c r="AM72" s="28">
        <v>1.17</v>
      </c>
      <c r="AN72" s="28">
        <v>0.1</v>
      </c>
      <c r="AO72" s="28" t="s">
        <v>278</v>
      </c>
      <c r="AP72" s="28">
        <v>1.04</v>
      </c>
      <c r="AQ72" s="28">
        <v>53.6</v>
      </c>
      <c r="AR72" s="28">
        <v>39.299999999999997</v>
      </c>
      <c r="AS72" s="28">
        <v>96</v>
      </c>
      <c r="AT72" s="28">
        <v>0.02</v>
      </c>
      <c r="AU72" s="28">
        <v>9.4</v>
      </c>
      <c r="AV72" s="28">
        <v>33.6</v>
      </c>
      <c r="AW72" s="28">
        <v>5.9</v>
      </c>
      <c r="AX72" s="28" t="s">
        <v>274</v>
      </c>
      <c r="AY72" s="28">
        <v>1.2</v>
      </c>
      <c r="AZ72" s="28">
        <v>5.5</v>
      </c>
      <c r="BA72" s="28">
        <v>0.7</v>
      </c>
      <c r="BB72" s="28">
        <v>4.0999999999999996</v>
      </c>
      <c r="BC72" s="28">
        <v>0.7</v>
      </c>
      <c r="BD72" s="28">
        <v>2</v>
      </c>
      <c r="BE72" s="28">
        <v>0.2</v>
      </c>
      <c r="BF72" s="28">
        <v>1.8</v>
      </c>
      <c r="BG72" s="28">
        <v>0.2</v>
      </c>
      <c r="BH72" s="28">
        <v>0.2</v>
      </c>
      <c r="BI72" s="28" t="s">
        <v>275</v>
      </c>
      <c r="BJ72" s="28">
        <v>0.2</v>
      </c>
      <c r="BK72" s="28" t="s">
        <v>276</v>
      </c>
      <c r="BL72" s="28" t="s">
        <v>279</v>
      </c>
      <c r="BM72" s="28">
        <v>0.15</v>
      </c>
      <c r="BN72" s="28">
        <v>15</v>
      </c>
      <c r="BO72" s="28">
        <v>10.6</v>
      </c>
      <c r="BP72" s="28">
        <v>0.9</v>
      </c>
      <c r="BQ72" s="28">
        <v>50</v>
      </c>
    </row>
    <row r="73" spans="1:69" x14ac:dyDescent="0.3">
      <c r="A73" s="25">
        <f t="shared" si="1"/>
        <v>70</v>
      </c>
      <c r="B73" s="26">
        <v>686908</v>
      </c>
      <c r="C73" s="26">
        <v>846778</v>
      </c>
      <c r="D73" s="26">
        <v>369</v>
      </c>
      <c r="E73" s="26">
        <v>1</v>
      </c>
      <c r="F73" s="27" t="s">
        <v>71</v>
      </c>
      <c r="G73" s="28">
        <v>7.6999999999999999E-2</v>
      </c>
      <c r="H73" s="28" t="s">
        <v>273</v>
      </c>
      <c r="I73" s="28">
        <v>1.4E-2</v>
      </c>
      <c r="J73" s="28">
        <v>7.7</v>
      </c>
      <c r="K73" s="28">
        <v>0.5</v>
      </c>
      <c r="L73" s="28">
        <v>3</v>
      </c>
      <c r="M73" s="28">
        <v>1.0999999999999999E-2</v>
      </c>
      <c r="N73" s="28">
        <v>0.06</v>
      </c>
      <c r="O73" s="28">
        <v>5.24</v>
      </c>
      <c r="P73" s="28">
        <v>0.08</v>
      </c>
      <c r="Q73" s="28">
        <v>0.09</v>
      </c>
      <c r="R73" s="28">
        <v>0.01</v>
      </c>
      <c r="S73" s="28">
        <v>14.1</v>
      </c>
      <c r="T73" s="28">
        <v>132</v>
      </c>
      <c r="U73" s="28">
        <v>152</v>
      </c>
      <c r="V73" s="28">
        <v>209</v>
      </c>
      <c r="W73" s="28">
        <v>6.82</v>
      </c>
      <c r="X73" s="28">
        <v>6.2</v>
      </c>
      <c r="Y73" s="28">
        <v>38.5</v>
      </c>
      <c r="Z73" s="28">
        <v>28.1</v>
      </c>
      <c r="AA73" s="28">
        <v>20.6</v>
      </c>
      <c r="AB73" s="28">
        <v>15.8</v>
      </c>
      <c r="AC73" s="28" t="s">
        <v>274</v>
      </c>
      <c r="AD73" s="28">
        <v>8.1999999999999993</v>
      </c>
      <c r="AE73" s="28">
        <v>12.9</v>
      </c>
      <c r="AF73" s="28">
        <v>9</v>
      </c>
      <c r="AG73" s="28">
        <v>16.2</v>
      </c>
      <c r="AH73" s="28">
        <v>6.3</v>
      </c>
      <c r="AI73" s="28">
        <v>0.1</v>
      </c>
      <c r="AJ73" s="28">
        <v>1.36</v>
      </c>
      <c r="AK73" s="28">
        <v>1.2E-2</v>
      </c>
      <c r="AL73" s="28">
        <v>7.0000000000000007E-2</v>
      </c>
      <c r="AM73" s="28">
        <v>1.17</v>
      </c>
      <c r="AN73" s="28">
        <v>0.15</v>
      </c>
      <c r="AO73" s="28" t="s">
        <v>278</v>
      </c>
      <c r="AP73" s="28">
        <v>1.0900000000000001</v>
      </c>
      <c r="AQ73" s="28">
        <v>58</v>
      </c>
      <c r="AR73" s="28">
        <v>37.799999999999997</v>
      </c>
      <c r="AS73" s="28">
        <v>102</v>
      </c>
      <c r="AT73" s="28">
        <v>0.38</v>
      </c>
      <c r="AU73" s="28">
        <v>8.8000000000000007</v>
      </c>
      <c r="AV73" s="28">
        <v>30.8</v>
      </c>
      <c r="AW73" s="28">
        <v>5.2</v>
      </c>
      <c r="AX73" s="28" t="s">
        <v>274</v>
      </c>
      <c r="AY73" s="28">
        <v>1.1000000000000001</v>
      </c>
      <c r="AZ73" s="28">
        <v>5.3</v>
      </c>
      <c r="BA73" s="28">
        <v>0.7</v>
      </c>
      <c r="BB73" s="28">
        <v>3.8</v>
      </c>
      <c r="BC73" s="28">
        <v>0.7</v>
      </c>
      <c r="BD73" s="28">
        <v>1.7</v>
      </c>
      <c r="BE73" s="28">
        <v>0.2</v>
      </c>
      <c r="BF73" s="28">
        <v>1.7</v>
      </c>
      <c r="BG73" s="28">
        <v>0.2</v>
      </c>
      <c r="BH73" s="28">
        <v>0.2</v>
      </c>
      <c r="BI73" s="28" t="s">
        <v>275</v>
      </c>
      <c r="BJ73" s="28">
        <v>0.2</v>
      </c>
      <c r="BK73" s="28" t="s">
        <v>276</v>
      </c>
      <c r="BL73" s="28">
        <v>6.5</v>
      </c>
      <c r="BM73" s="28">
        <v>0.17</v>
      </c>
      <c r="BN73" s="28">
        <v>15.2</v>
      </c>
      <c r="BO73" s="28">
        <v>10.6</v>
      </c>
      <c r="BP73" s="28">
        <v>1</v>
      </c>
      <c r="BQ73" s="28">
        <v>50</v>
      </c>
    </row>
    <row r="74" spans="1:69" x14ac:dyDescent="0.3">
      <c r="A74" s="25">
        <f t="shared" si="1"/>
        <v>71</v>
      </c>
      <c r="B74" s="26">
        <v>686907</v>
      </c>
      <c r="C74" s="26">
        <v>846778</v>
      </c>
      <c r="D74" s="26">
        <v>369</v>
      </c>
      <c r="E74" s="26">
        <v>1</v>
      </c>
      <c r="F74" s="27" t="s">
        <v>72</v>
      </c>
      <c r="G74" s="28">
        <v>9.2999999999999999E-2</v>
      </c>
      <c r="H74" s="28" t="s">
        <v>273</v>
      </c>
      <c r="I74" s="28">
        <v>1.4E-2</v>
      </c>
      <c r="J74" s="28">
        <v>8.1999999999999993</v>
      </c>
      <c r="K74" s="28">
        <v>0.5</v>
      </c>
      <c r="L74" s="28">
        <v>3</v>
      </c>
      <c r="M74" s="28">
        <v>0.01</v>
      </c>
      <c r="N74" s="28">
        <v>0.09</v>
      </c>
      <c r="O74" s="28">
        <v>5.62</v>
      </c>
      <c r="P74" s="28">
        <v>0.1</v>
      </c>
      <c r="Q74" s="28">
        <v>0.08</v>
      </c>
      <c r="R74" s="28">
        <v>0.02</v>
      </c>
      <c r="S74" s="28">
        <v>13.6</v>
      </c>
      <c r="T74" s="28">
        <v>105</v>
      </c>
      <c r="U74" s="28">
        <v>143</v>
      </c>
      <c r="V74" s="28">
        <v>217</v>
      </c>
      <c r="W74" s="28">
        <v>5.69</v>
      </c>
      <c r="X74" s="28">
        <v>6.6</v>
      </c>
      <c r="Y74" s="28">
        <v>44.1</v>
      </c>
      <c r="Z74" s="28">
        <v>27.4</v>
      </c>
      <c r="AA74" s="28">
        <v>24.8</v>
      </c>
      <c r="AB74" s="28">
        <v>15.7</v>
      </c>
      <c r="AC74" s="28" t="s">
        <v>274</v>
      </c>
      <c r="AD74" s="28">
        <v>6</v>
      </c>
      <c r="AE74" s="28">
        <v>14.5</v>
      </c>
      <c r="AF74" s="28">
        <v>8.1999999999999993</v>
      </c>
      <c r="AG74" s="28">
        <v>15.9</v>
      </c>
      <c r="AH74" s="28">
        <v>6.5</v>
      </c>
      <c r="AI74" s="28">
        <v>0.1</v>
      </c>
      <c r="AJ74" s="28">
        <v>1.25</v>
      </c>
      <c r="AK74" s="28">
        <v>0.02</v>
      </c>
      <c r="AL74" s="28">
        <v>7.0000000000000007E-2</v>
      </c>
      <c r="AM74" s="28">
        <v>1.1499999999999999</v>
      </c>
      <c r="AN74" s="28">
        <v>0.11</v>
      </c>
      <c r="AO74" s="28" t="s">
        <v>278</v>
      </c>
      <c r="AP74" s="28">
        <v>1.1000000000000001</v>
      </c>
      <c r="AQ74" s="28">
        <v>65.400000000000006</v>
      </c>
      <c r="AR74" s="28">
        <v>34.6</v>
      </c>
      <c r="AS74" s="28">
        <v>100</v>
      </c>
      <c r="AT74" s="28" t="s">
        <v>277</v>
      </c>
      <c r="AU74" s="28">
        <v>8.6999999999999993</v>
      </c>
      <c r="AV74" s="28">
        <v>30.4</v>
      </c>
      <c r="AW74" s="28">
        <v>5.4</v>
      </c>
      <c r="AX74" s="28" t="s">
        <v>274</v>
      </c>
      <c r="AY74" s="28">
        <v>1.1000000000000001</v>
      </c>
      <c r="AZ74" s="28">
        <v>5</v>
      </c>
      <c r="BA74" s="28">
        <v>0.7</v>
      </c>
      <c r="BB74" s="28">
        <v>3.9</v>
      </c>
      <c r="BC74" s="28">
        <v>0.6</v>
      </c>
      <c r="BD74" s="28">
        <v>1.9</v>
      </c>
      <c r="BE74" s="28">
        <v>0.2</v>
      </c>
      <c r="BF74" s="28">
        <v>1.8</v>
      </c>
      <c r="BG74" s="28">
        <v>0.2</v>
      </c>
      <c r="BH74" s="28">
        <v>0.2</v>
      </c>
      <c r="BI74" s="28" t="s">
        <v>275</v>
      </c>
      <c r="BJ74" s="28" t="s">
        <v>274</v>
      </c>
      <c r="BK74" s="28" t="s">
        <v>276</v>
      </c>
      <c r="BL74" s="28" t="s">
        <v>279</v>
      </c>
      <c r="BM74" s="28">
        <v>0.16</v>
      </c>
      <c r="BN74" s="28">
        <v>13.4</v>
      </c>
      <c r="BO74" s="28">
        <v>9.9</v>
      </c>
      <c r="BP74" s="28">
        <v>0.8</v>
      </c>
      <c r="BQ74" s="28">
        <v>40</v>
      </c>
    </row>
    <row r="75" spans="1:69" x14ac:dyDescent="0.3">
      <c r="A75" s="25">
        <f t="shared" si="1"/>
        <v>72</v>
      </c>
      <c r="B75" s="26">
        <v>686906</v>
      </c>
      <c r="C75" s="26">
        <v>846779</v>
      </c>
      <c r="D75" s="26">
        <v>369</v>
      </c>
      <c r="E75" s="26">
        <v>1</v>
      </c>
      <c r="F75" s="27" t="s">
        <v>73</v>
      </c>
      <c r="G75" s="28">
        <v>7.8E-2</v>
      </c>
      <c r="H75" s="28" t="s">
        <v>273</v>
      </c>
      <c r="I75" s="28">
        <v>1.2999999999999999E-2</v>
      </c>
      <c r="J75" s="28">
        <v>7.5</v>
      </c>
      <c r="K75" s="28">
        <v>0.5</v>
      </c>
      <c r="L75" s="28">
        <v>3</v>
      </c>
      <c r="M75" s="28">
        <v>7.0000000000000001E-3</v>
      </c>
      <c r="N75" s="28">
        <v>0.06</v>
      </c>
      <c r="O75" s="28">
        <v>5.25</v>
      </c>
      <c r="P75" s="28">
        <v>0.08</v>
      </c>
      <c r="Q75" s="28">
        <v>0.09</v>
      </c>
      <c r="R75" s="28">
        <v>0.01</v>
      </c>
      <c r="S75" s="28">
        <v>14.4</v>
      </c>
      <c r="T75" s="28">
        <v>139</v>
      </c>
      <c r="U75" s="28">
        <v>158</v>
      </c>
      <c r="V75" s="28">
        <v>234</v>
      </c>
      <c r="W75" s="28">
        <v>7.27</v>
      </c>
      <c r="X75" s="28">
        <v>7.5</v>
      </c>
      <c r="Y75" s="28">
        <v>40.5</v>
      </c>
      <c r="Z75" s="28">
        <v>31.7</v>
      </c>
      <c r="AA75" s="28">
        <v>24</v>
      </c>
      <c r="AB75" s="28">
        <v>16.5</v>
      </c>
      <c r="AC75" s="28" t="s">
        <v>274</v>
      </c>
      <c r="AD75" s="28">
        <v>7.8</v>
      </c>
      <c r="AE75" s="28">
        <v>12.6</v>
      </c>
      <c r="AF75" s="28">
        <v>8.6</v>
      </c>
      <c r="AG75" s="28">
        <v>17.899999999999999</v>
      </c>
      <c r="AH75" s="28">
        <v>5.5</v>
      </c>
      <c r="AI75" s="28" t="s">
        <v>274</v>
      </c>
      <c r="AJ75" s="28">
        <v>1.29</v>
      </c>
      <c r="AK75" s="28">
        <v>1.7999999999999999E-2</v>
      </c>
      <c r="AL75" s="28">
        <v>7.0000000000000007E-2</v>
      </c>
      <c r="AM75" s="28">
        <v>1.1100000000000001</v>
      </c>
      <c r="AN75" s="28">
        <v>0.12</v>
      </c>
      <c r="AO75" s="28">
        <v>0.03</v>
      </c>
      <c r="AP75" s="28">
        <v>1</v>
      </c>
      <c r="AQ75" s="28">
        <v>56.7</v>
      </c>
      <c r="AR75" s="28">
        <v>42.4</v>
      </c>
      <c r="AS75" s="28">
        <v>112</v>
      </c>
      <c r="AT75" s="28">
        <v>0.01</v>
      </c>
      <c r="AU75" s="28">
        <v>9.8000000000000007</v>
      </c>
      <c r="AV75" s="28">
        <v>35.6</v>
      </c>
      <c r="AW75" s="28">
        <v>6.1</v>
      </c>
      <c r="AX75" s="28" t="s">
        <v>274</v>
      </c>
      <c r="AY75" s="28">
        <v>1.2</v>
      </c>
      <c r="AZ75" s="28">
        <v>5.5</v>
      </c>
      <c r="BA75" s="28">
        <v>0.7</v>
      </c>
      <c r="BB75" s="28">
        <v>4</v>
      </c>
      <c r="BC75" s="28">
        <v>0.7</v>
      </c>
      <c r="BD75" s="28">
        <v>1.9</v>
      </c>
      <c r="BE75" s="28">
        <v>0.2</v>
      </c>
      <c r="BF75" s="28">
        <v>1.8</v>
      </c>
      <c r="BG75" s="28">
        <v>0.2</v>
      </c>
      <c r="BH75" s="28">
        <v>0.2</v>
      </c>
      <c r="BI75" s="28" t="s">
        <v>275</v>
      </c>
      <c r="BJ75" s="28">
        <v>0.1</v>
      </c>
      <c r="BK75" s="28" t="s">
        <v>276</v>
      </c>
      <c r="BL75" s="28" t="s">
        <v>279</v>
      </c>
      <c r="BM75" s="28">
        <v>0.17</v>
      </c>
      <c r="BN75" s="28">
        <v>16.100000000000001</v>
      </c>
      <c r="BO75" s="28">
        <v>11</v>
      </c>
      <c r="BP75" s="28">
        <v>1</v>
      </c>
      <c r="BQ75" s="28">
        <v>70</v>
      </c>
    </row>
    <row r="76" spans="1:69" x14ac:dyDescent="0.3">
      <c r="A76" s="25">
        <f t="shared" si="1"/>
        <v>73</v>
      </c>
      <c r="B76" s="26">
        <v>686904</v>
      </c>
      <c r="C76" s="26">
        <v>846779</v>
      </c>
      <c r="D76" s="26">
        <v>369</v>
      </c>
      <c r="E76" s="26">
        <v>1</v>
      </c>
      <c r="F76" s="27" t="s">
        <v>75</v>
      </c>
      <c r="G76" s="28">
        <v>3.7999999999999999E-2</v>
      </c>
      <c r="H76" s="28" t="s">
        <v>273</v>
      </c>
      <c r="I76" s="28">
        <v>7.0000000000000007E-2</v>
      </c>
      <c r="J76" s="28">
        <v>12.2</v>
      </c>
      <c r="K76" s="28">
        <v>0.6</v>
      </c>
      <c r="L76" s="28">
        <v>3</v>
      </c>
      <c r="M76" s="28">
        <v>2.1999999999999999E-2</v>
      </c>
      <c r="N76" s="28">
        <v>0.11</v>
      </c>
      <c r="O76" s="28">
        <v>5.8</v>
      </c>
      <c r="P76" s="28">
        <v>0.22</v>
      </c>
      <c r="Q76" s="28">
        <v>0.19</v>
      </c>
      <c r="R76" s="28">
        <v>7.0000000000000007E-2</v>
      </c>
      <c r="S76" s="28">
        <v>12.2</v>
      </c>
      <c r="T76" s="28">
        <v>97</v>
      </c>
      <c r="U76" s="28">
        <v>69</v>
      </c>
      <c r="V76" s="28">
        <v>233</v>
      </c>
      <c r="W76" s="28">
        <v>5.54</v>
      </c>
      <c r="X76" s="28">
        <v>10.6</v>
      </c>
      <c r="Y76" s="28">
        <v>29.3</v>
      </c>
      <c r="Z76" s="28">
        <v>40.700000000000003</v>
      </c>
      <c r="AA76" s="28">
        <v>91.3</v>
      </c>
      <c r="AB76" s="28">
        <v>16.5</v>
      </c>
      <c r="AC76" s="28" t="s">
        <v>274</v>
      </c>
      <c r="AD76" s="28">
        <v>12.5</v>
      </c>
      <c r="AE76" s="28">
        <v>30.6</v>
      </c>
      <c r="AF76" s="28">
        <v>19.7</v>
      </c>
      <c r="AG76" s="28">
        <v>10.7</v>
      </c>
      <c r="AH76" s="28">
        <v>6.3</v>
      </c>
      <c r="AI76" s="28">
        <v>0.9</v>
      </c>
      <c r="AJ76" s="28">
        <v>1.08</v>
      </c>
      <c r="AK76" s="28">
        <v>0.129</v>
      </c>
      <c r="AL76" s="28">
        <v>0.08</v>
      </c>
      <c r="AM76" s="28">
        <v>2.38</v>
      </c>
      <c r="AN76" s="28">
        <v>0.24</v>
      </c>
      <c r="AO76" s="28" t="s">
        <v>278</v>
      </c>
      <c r="AP76" s="28">
        <v>1.96</v>
      </c>
      <c r="AQ76" s="28">
        <v>137</v>
      </c>
      <c r="AR76" s="28">
        <v>32.6</v>
      </c>
      <c r="AS76" s="28">
        <v>108</v>
      </c>
      <c r="AT76" s="28">
        <v>0.11</v>
      </c>
      <c r="AU76" s="28">
        <v>7.2</v>
      </c>
      <c r="AV76" s="28">
        <v>25.8</v>
      </c>
      <c r="AW76" s="28">
        <v>4.0999999999999996</v>
      </c>
      <c r="AX76" s="28" t="s">
        <v>274</v>
      </c>
      <c r="AY76" s="28">
        <v>0.8</v>
      </c>
      <c r="AZ76" s="28">
        <v>4</v>
      </c>
      <c r="BA76" s="28">
        <v>0.5</v>
      </c>
      <c r="BB76" s="28">
        <v>2.7</v>
      </c>
      <c r="BC76" s="28">
        <v>0.4</v>
      </c>
      <c r="BD76" s="28">
        <v>1.2</v>
      </c>
      <c r="BE76" s="28">
        <v>0.2</v>
      </c>
      <c r="BF76" s="28">
        <v>1.1000000000000001</v>
      </c>
      <c r="BG76" s="28">
        <v>0.1</v>
      </c>
      <c r="BH76" s="28">
        <v>0.1</v>
      </c>
      <c r="BI76" s="28" t="s">
        <v>275</v>
      </c>
      <c r="BJ76" s="28" t="s">
        <v>274</v>
      </c>
      <c r="BK76" s="28" t="s">
        <v>276</v>
      </c>
      <c r="BL76" s="28">
        <v>1.2</v>
      </c>
      <c r="BM76" s="28">
        <v>0.23</v>
      </c>
      <c r="BN76" s="28">
        <v>44.2</v>
      </c>
      <c r="BO76" s="28">
        <v>13</v>
      </c>
      <c r="BP76" s="28">
        <v>1.6</v>
      </c>
      <c r="BQ76" s="28">
        <v>100</v>
      </c>
    </row>
    <row r="77" spans="1:69" x14ac:dyDescent="0.3">
      <c r="A77" s="25">
        <f t="shared" si="1"/>
        <v>74</v>
      </c>
      <c r="B77" s="26">
        <v>686901</v>
      </c>
      <c r="C77" s="26">
        <v>846779</v>
      </c>
      <c r="D77" s="26">
        <v>369</v>
      </c>
      <c r="E77" s="26">
        <v>1</v>
      </c>
      <c r="F77" s="27" t="s">
        <v>74</v>
      </c>
      <c r="G77" s="28">
        <v>0.08</v>
      </c>
      <c r="H77" s="28" t="s">
        <v>273</v>
      </c>
      <c r="I77" s="28">
        <v>1.4999999999999999E-2</v>
      </c>
      <c r="J77" s="28">
        <v>8.1</v>
      </c>
      <c r="K77" s="28">
        <v>0.4</v>
      </c>
      <c r="L77" s="28">
        <v>3</v>
      </c>
      <c r="M77" s="28">
        <v>8.9999999999999993E-3</v>
      </c>
      <c r="N77" s="28">
        <v>0.09</v>
      </c>
      <c r="O77" s="28">
        <v>5.95</v>
      </c>
      <c r="P77" s="28">
        <v>0.12</v>
      </c>
      <c r="Q77" s="28">
        <v>7.0000000000000007E-2</v>
      </c>
      <c r="R77" s="28">
        <v>0.02</v>
      </c>
      <c r="S77" s="28">
        <v>15</v>
      </c>
      <c r="T77" s="28">
        <v>119</v>
      </c>
      <c r="U77" s="28">
        <v>155</v>
      </c>
      <c r="V77" s="28">
        <v>211</v>
      </c>
      <c r="W77" s="28">
        <v>6.41</v>
      </c>
      <c r="X77" s="28">
        <v>6.5</v>
      </c>
      <c r="Y77" s="28">
        <v>43.6</v>
      </c>
      <c r="Z77" s="28">
        <v>31</v>
      </c>
      <c r="AA77" s="28">
        <v>23.5</v>
      </c>
      <c r="AB77" s="28">
        <v>16.8</v>
      </c>
      <c r="AC77" s="28" t="s">
        <v>274</v>
      </c>
      <c r="AD77" s="28">
        <v>6.5</v>
      </c>
      <c r="AE77" s="28">
        <v>15.1</v>
      </c>
      <c r="AF77" s="28">
        <v>8.5</v>
      </c>
      <c r="AG77" s="28">
        <v>17.5</v>
      </c>
      <c r="AH77" s="28">
        <v>6.2</v>
      </c>
      <c r="AI77" s="28">
        <v>0.1</v>
      </c>
      <c r="AJ77" s="28">
        <v>1.28</v>
      </c>
      <c r="AK77" s="28">
        <v>2.1000000000000001E-2</v>
      </c>
      <c r="AL77" s="28">
        <v>7.0000000000000007E-2</v>
      </c>
      <c r="AM77" s="28">
        <v>1.1299999999999999</v>
      </c>
      <c r="AN77" s="28">
        <v>0.12</v>
      </c>
      <c r="AO77" s="28" t="s">
        <v>278</v>
      </c>
      <c r="AP77" s="28">
        <v>1.1100000000000001</v>
      </c>
      <c r="AQ77" s="28">
        <v>65.599999999999994</v>
      </c>
      <c r="AR77" s="28">
        <v>38.5</v>
      </c>
      <c r="AS77" s="28">
        <v>102</v>
      </c>
      <c r="AT77" s="28">
        <v>0.02</v>
      </c>
      <c r="AU77" s="28">
        <v>9.5</v>
      </c>
      <c r="AV77" s="28">
        <v>34.1</v>
      </c>
      <c r="AW77" s="28">
        <v>6</v>
      </c>
      <c r="AX77" s="28" t="s">
        <v>274</v>
      </c>
      <c r="AY77" s="28">
        <v>1.2</v>
      </c>
      <c r="AZ77" s="28">
        <v>5.5</v>
      </c>
      <c r="BA77" s="28">
        <v>0.7</v>
      </c>
      <c r="BB77" s="28">
        <v>4.2</v>
      </c>
      <c r="BC77" s="28">
        <v>0.7</v>
      </c>
      <c r="BD77" s="28">
        <v>2.1</v>
      </c>
      <c r="BE77" s="28">
        <v>0.3</v>
      </c>
      <c r="BF77" s="28">
        <v>1.9</v>
      </c>
      <c r="BG77" s="28">
        <v>0.2</v>
      </c>
      <c r="BH77" s="28">
        <v>0.2</v>
      </c>
      <c r="BI77" s="28" t="s">
        <v>275</v>
      </c>
      <c r="BJ77" s="28">
        <v>0.2</v>
      </c>
      <c r="BK77" s="28" t="s">
        <v>276</v>
      </c>
      <c r="BL77" s="28" t="s">
        <v>279</v>
      </c>
      <c r="BM77" s="28">
        <v>0.16</v>
      </c>
      <c r="BN77" s="28">
        <v>14.7</v>
      </c>
      <c r="BO77" s="28">
        <v>10.7</v>
      </c>
      <c r="BP77" s="28">
        <v>0.8</v>
      </c>
      <c r="BQ77" s="28">
        <v>50</v>
      </c>
    </row>
    <row r="78" spans="1:69" x14ac:dyDescent="0.3">
      <c r="A78" s="25">
        <f t="shared" si="1"/>
        <v>75</v>
      </c>
      <c r="B78" s="26">
        <v>686899</v>
      </c>
      <c r="C78" s="26">
        <v>846778</v>
      </c>
      <c r="D78" s="26">
        <v>369</v>
      </c>
      <c r="E78" s="26">
        <v>1</v>
      </c>
      <c r="F78" s="27" t="s">
        <v>76</v>
      </c>
      <c r="G78" s="28">
        <v>8.8999999999999996E-2</v>
      </c>
      <c r="H78" s="28" t="s">
        <v>273</v>
      </c>
      <c r="I78" s="28">
        <v>1.4E-2</v>
      </c>
      <c r="J78" s="28">
        <v>7.4</v>
      </c>
      <c r="K78" s="28">
        <v>0.5</v>
      </c>
      <c r="L78" s="28">
        <v>3</v>
      </c>
      <c r="M78" s="28">
        <v>0.01</v>
      </c>
      <c r="N78" s="28">
        <v>7.0000000000000007E-2</v>
      </c>
      <c r="O78" s="28">
        <v>5.04</v>
      </c>
      <c r="P78" s="28">
        <v>0.09</v>
      </c>
      <c r="Q78" s="28">
        <v>0.08</v>
      </c>
      <c r="R78" s="28">
        <v>0.02</v>
      </c>
      <c r="S78" s="28">
        <v>12.3</v>
      </c>
      <c r="T78" s="28">
        <v>111</v>
      </c>
      <c r="U78" s="28">
        <v>130</v>
      </c>
      <c r="V78" s="28">
        <v>240</v>
      </c>
      <c r="W78" s="28">
        <v>5.87</v>
      </c>
      <c r="X78" s="28">
        <v>7.6</v>
      </c>
      <c r="Y78" s="28">
        <v>38.1</v>
      </c>
      <c r="Z78" s="28">
        <v>27.1</v>
      </c>
      <c r="AA78" s="28">
        <v>22.2</v>
      </c>
      <c r="AB78" s="28">
        <v>14.1</v>
      </c>
      <c r="AC78" s="28" t="s">
        <v>274</v>
      </c>
      <c r="AD78" s="28">
        <v>7.4</v>
      </c>
      <c r="AE78" s="28">
        <v>13</v>
      </c>
      <c r="AF78" s="28">
        <v>8</v>
      </c>
      <c r="AG78" s="28">
        <v>13</v>
      </c>
      <c r="AH78" s="28">
        <v>7.8</v>
      </c>
      <c r="AI78" s="28">
        <v>0.2</v>
      </c>
      <c r="AJ78" s="28">
        <v>1.55</v>
      </c>
      <c r="AK78" s="28">
        <v>1.9E-2</v>
      </c>
      <c r="AL78" s="28">
        <v>0.08</v>
      </c>
      <c r="AM78" s="28">
        <v>1.1100000000000001</v>
      </c>
      <c r="AN78" s="28">
        <v>0.12</v>
      </c>
      <c r="AO78" s="28">
        <v>0.02</v>
      </c>
      <c r="AP78" s="28">
        <v>1.01</v>
      </c>
      <c r="AQ78" s="28">
        <v>59.4</v>
      </c>
      <c r="AR78" s="28">
        <v>30.5</v>
      </c>
      <c r="AS78" s="28">
        <v>91.6</v>
      </c>
      <c r="AT78" s="28">
        <v>7.0000000000000007E-2</v>
      </c>
      <c r="AU78" s="28">
        <v>6.9</v>
      </c>
      <c r="AV78" s="28">
        <v>25.8</v>
      </c>
      <c r="AW78" s="28">
        <v>4.3</v>
      </c>
      <c r="AX78" s="28" t="s">
        <v>274</v>
      </c>
      <c r="AY78" s="28">
        <v>0.9</v>
      </c>
      <c r="AZ78" s="28">
        <v>4.2</v>
      </c>
      <c r="BA78" s="28">
        <v>0.5</v>
      </c>
      <c r="BB78" s="28">
        <v>3.1</v>
      </c>
      <c r="BC78" s="28">
        <v>0.6</v>
      </c>
      <c r="BD78" s="28">
        <v>1.5</v>
      </c>
      <c r="BE78" s="28">
        <v>0.2</v>
      </c>
      <c r="BF78" s="28">
        <v>1.4</v>
      </c>
      <c r="BG78" s="28">
        <v>0.2</v>
      </c>
      <c r="BH78" s="28">
        <v>0.2</v>
      </c>
      <c r="BI78" s="28" t="s">
        <v>275</v>
      </c>
      <c r="BJ78" s="28" t="s">
        <v>274</v>
      </c>
      <c r="BK78" s="28" t="s">
        <v>276</v>
      </c>
      <c r="BL78" s="28">
        <v>5.7</v>
      </c>
      <c r="BM78" s="28">
        <v>0.15</v>
      </c>
      <c r="BN78" s="28">
        <v>13.7</v>
      </c>
      <c r="BO78" s="28">
        <v>9.4</v>
      </c>
      <c r="BP78" s="28">
        <v>0.9</v>
      </c>
      <c r="BQ78" s="28">
        <v>60</v>
      </c>
    </row>
    <row r="79" spans="1:69" x14ac:dyDescent="0.3">
      <c r="A79" s="25">
        <f t="shared" si="1"/>
        <v>76</v>
      </c>
      <c r="B79" s="26">
        <v>686898</v>
      </c>
      <c r="C79" s="26">
        <v>846778</v>
      </c>
      <c r="D79" s="26">
        <v>369</v>
      </c>
      <c r="E79" s="26">
        <v>1</v>
      </c>
      <c r="F79" s="27" t="s">
        <v>77</v>
      </c>
      <c r="G79" s="28">
        <v>7.5999999999999998E-2</v>
      </c>
      <c r="H79" s="28" t="s">
        <v>273</v>
      </c>
      <c r="I79" s="28">
        <v>1.4999999999999999E-2</v>
      </c>
      <c r="J79" s="28">
        <v>7.7</v>
      </c>
      <c r="K79" s="28">
        <v>0.3</v>
      </c>
      <c r="L79" s="28">
        <v>3</v>
      </c>
      <c r="M79" s="28">
        <v>8.0000000000000002E-3</v>
      </c>
      <c r="N79" s="28">
        <v>7.0000000000000007E-2</v>
      </c>
      <c r="O79" s="28">
        <v>4.83</v>
      </c>
      <c r="P79" s="28">
        <v>0.08</v>
      </c>
      <c r="Q79" s="28">
        <v>0.08</v>
      </c>
      <c r="R79" s="28">
        <v>0.02</v>
      </c>
      <c r="S79" s="28">
        <v>13.3</v>
      </c>
      <c r="T79" s="28">
        <v>104</v>
      </c>
      <c r="U79" s="28">
        <v>123</v>
      </c>
      <c r="V79" s="28">
        <v>215</v>
      </c>
      <c r="W79" s="28">
        <v>5.36</v>
      </c>
      <c r="X79" s="28">
        <v>6.6</v>
      </c>
      <c r="Y79" s="28">
        <v>38.6</v>
      </c>
      <c r="Z79" s="28">
        <v>24.7</v>
      </c>
      <c r="AA79" s="28">
        <v>21.3</v>
      </c>
      <c r="AB79" s="28">
        <v>14.8</v>
      </c>
      <c r="AC79" s="28" t="s">
        <v>274</v>
      </c>
      <c r="AD79" s="28">
        <v>6.3</v>
      </c>
      <c r="AE79" s="28">
        <v>13.5</v>
      </c>
      <c r="AF79" s="28">
        <v>8.4</v>
      </c>
      <c r="AG79" s="28">
        <v>14.1</v>
      </c>
      <c r="AH79" s="28">
        <v>7</v>
      </c>
      <c r="AI79" s="28">
        <v>0.2</v>
      </c>
      <c r="AJ79" s="28">
        <v>1.08</v>
      </c>
      <c r="AK79" s="28">
        <v>2.3E-2</v>
      </c>
      <c r="AL79" s="28">
        <v>0.08</v>
      </c>
      <c r="AM79" s="28">
        <v>1.1100000000000001</v>
      </c>
      <c r="AN79" s="28">
        <v>0.08</v>
      </c>
      <c r="AO79" s="28" t="s">
        <v>278</v>
      </c>
      <c r="AP79" s="28">
        <v>0.99</v>
      </c>
      <c r="AQ79" s="28">
        <v>54.5</v>
      </c>
      <c r="AR79" s="28">
        <v>31.4</v>
      </c>
      <c r="AS79" s="28">
        <v>100</v>
      </c>
      <c r="AT79" s="28" t="s">
        <v>277</v>
      </c>
      <c r="AU79" s="28">
        <v>7.6</v>
      </c>
      <c r="AV79" s="28">
        <v>27.3</v>
      </c>
      <c r="AW79" s="28">
        <v>5</v>
      </c>
      <c r="AX79" s="28" t="s">
        <v>274</v>
      </c>
      <c r="AY79" s="28">
        <v>0.9</v>
      </c>
      <c r="AZ79" s="28">
        <v>4.5</v>
      </c>
      <c r="BA79" s="28">
        <v>0.6</v>
      </c>
      <c r="BB79" s="28">
        <v>3.6</v>
      </c>
      <c r="BC79" s="28">
        <v>0.6</v>
      </c>
      <c r="BD79" s="28">
        <v>1.7</v>
      </c>
      <c r="BE79" s="28">
        <v>0.2</v>
      </c>
      <c r="BF79" s="28">
        <v>1.5</v>
      </c>
      <c r="BG79" s="28">
        <v>0.2</v>
      </c>
      <c r="BH79" s="28">
        <v>0.2</v>
      </c>
      <c r="BI79" s="28" t="s">
        <v>275</v>
      </c>
      <c r="BJ79" s="28" t="s">
        <v>274</v>
      </c>
      <c r="BK79" s="28" t="s">
        <v>276</v>
      </c>
      <c r="BL79" s="28">
        <v>2.8</v>
      </c>
      <c r="BM79" s="28">
        <v>0.16</v>
      </c>
      <c r="BN79" s="28">
        <v>13.1</v>
      </c>
      <c r="BO79" s="28">
        <v>9.6999999999999993</v>
      </c>
      <c r="BP79" s="28">
        <v>0.8</v>
      </c>
      <c r="BQ79" s="28">
        <v>50</v>
      </c>
    </row>
    <row r="80" spans="1:69" x14ac:dyDescent="0.3">
      <c r="A80" s="25">
        <f t="shared" si="1"/>
        <v>77</v>
      </c>
      <c r="B80" s="26">
        <v>686897</v>
      </c>
      <c r="C80" s="26">
        <v>846777</v>
      </c>
      <c r="D80" s="26">
        <v>368</v>
      </c>
      <c r="E80" s="26">
        <v>1</v>
      </c>
      <c r="F80" s="27" t="s">
        <v>78</v>
      </c>
      <c r="G80" s="28">
        <v>8.8999999999999996E-2</v>
      </c>
      <c r="H80" s="28" t="s">
        <v>273</v>
      </c>
      <c r="I80" s="28">
        <v>1.4999999999999999E-2</v>
      </c>
      <c r="J80" s="28">
        <v>8</v>
      </c>
      <c r="K80" s="28">
        <v>0.4</v>
      </c>
      <c r="L80" s="28">
        <v>3</v>
      </c>
      <c r="M80" s="28">
        <v>8.9999999999999993E-3</v>
      </c>
      <c r="N80" s="28">
        <v>0.08</v>
      </c>
      <c r="O80" s="28">
        <v>5.09</v>
      </c>
      <c r="P80" s="28">
        <v>0.09</v>
      </c>
      <c r="Q80" s="28">
        <v>7.0000000000000007E-2</v>
      </c>
      <c r="R80" s="28">
        <v>0.02</v>
      </c>
      <c r="S80" s="28">
        <v>12.9</v>
      </c>
      <c r="T80" s="28">
        <v>89</v>
      </c>
      <c r="U80" s="28">
        <v>124</v>
      </c>
      <c r="V80" s="28">
        <v>218</v>
      </c>
      <c r="W80" s="28">
        <v>4.6900000000000004</v>
      </c>
      <c r="X80" s="28">
        <v>6.9</v>
      </c>
      <c r="Y80" s="28">
        <v>42.1</v>
      </c>
      <c r="Z80" s="28">
        <v>24.6</v>
      </c>
      <c r="AA80" s="28">
        <v>23.8</v>
      </c>
      <c r="AB80" s="28">
        <v>14.2</v>
      </c>
      <c r="AC80" s="28" t="s">
        <v>274</v>
      </c>
      <c r="AD80" s="28">
        <v>4.2</v>
      </c>
      <c r="AE80" s="28">
        <v>13.6</v>
      </c>
      <c r="AF80" s="28">
        <v>9</v>
      </c>
      <c r="AG80" s="28">
        <v>12.9</v>
      </c>
      <c r="AH80" s="28">
        <v>6.9</v>
      </c>
      <c r="AI80" s="28">
        <v>0.2</v>
      </c>
      <c r="AJ80" s="28">
        <v>1.22</v>
      </c>
      <c r="AK80" s="28">
        <v>1.4999999999999999E-2</v>
      </c>
      <c r="AL80" s="28">
        <v>0.06</v>
      </c>
      <c r="AM80" s="28">
        <v>1.0900000000000001</v>
      </c>
      <c r="AN80" s="28">
        <v>0.11</v>
      </c>
      <c r="AO80" s="28" t="s">
        <v>278</v>
      </c>
      <c r="AP80" s="28">
        <v>0.99</v>
      </c>
      <c r="AQ80" s="28">
        <v>58.3</v>
      </c>
      <c r="AR80" s="28">
        <v>28.4</v>
      </c>
      <c r="AS80" s="28">
        <v>96.3</v>
      </c>
      <c r="AT80" s="28">
        <v>0.14000000000000001</v>
      </c>
      <c r="AU80" s="28">
        <v>6.7</v>
      </c>
      <c r="AV80" s="28">
        <v>24.4</v>
      </c>
      <c r="AW80" s="28">
        <v>4.7</v>
      </c>
      <c r="AX80" s="28" t="s">
        <v>274</v>
      </c>
      <c r="AY80" s="28">
        <v>0.9</v>
      </c>
      <c r="AZ80" s="28">
        <v>4.2</v>
      </c>
      <c r="BA80" s="28">
        <v>0.5</v>
      </c>
      <c r="BB80" s="28">
        <v>3.2</v>
      </c>
      <c r="BC80" s="28">
        <v>0.6</v>
      </c>
      <c r="BD80" s="28">
        <v>1.6</v>
      </c>
      <c r="BE80" s="28">
        <v>0.2</v>
      </c>
      <c r="BF80" s="28">
        <v>1.4</v>
      </c>
      <c r="BG80" s="28">
        <v>0.2</v>
      </c>
      <c r="BH80" s="28">
        <v>0.2</v>
      </c>
      <c r="BI80" s="28" t="s">
        <v>275</v>
      </c>
      <c r="BJ80" s="28" t="s">
        <v>274</v>
      </c>
      <c r="BK80" s="28" t="s">
        <v>276</v>
      </c>
      <c r="BL80" s="28" t="s">
        <v>279</v>
      </c>
      <c r="BM80" s="28">
        <v>0.14000000000000001</v>
      </c>
      <c r="BN80" s="28">
        <v>12.2</v>
      </c>
      <c r="BO80" s="28">
        <v>9.1</v>
      </c>
      <c r="BP80" s="28">
        <v>0.7</v>
      </c>
      <c r="BQ80" s="28">
        <v>60</v>
      </c>
    </row>
    <row r="81" spans="1:69" x14ac:dyDescent="0.3">
      <c r="A81" s="25">
        <f t="shared" si="1"/>
        <v>78</v>
      </c>
      <c r="B81" s="26">
        <v>686896</v>
      </c>
      <c r="C81" s="26">
        <v>846777</v>
      </c>
      <c r="D81" s="26">
        <v>368</v>
      </c>
      <c r="E81" s="26">
        <v>1</v>
      </c>
      <c r="F81" s="27" t="s">
        <v>79</v>
      </c>
      <c r="G81" s="28">
        <v>7.6999999999999999E-2</v>
      </c>
      <c r="H81" s="28" t="s">
        <v>273</v>
      </c>
      <c r="I81" s="28">
        <v>1.4E-2</v>
      </c>
      <c r="J81" s="28">
        <v>8</v>
      </c>
      <c r="K81" s="28">
        <v>0.5</v>
      </c>
      <c r="L81" s="28">
        <v>3</v>
      </c>
      <c r="M81" s="28">
        <v>8.9999999999999993E-3</v>
      </c>
      <c r="N81" s="28">
        <v>0.13</v>
      </c>
      <c r="O81" s="28">
        <v>4.8499999999999996</v>
      </c>
      <c r="P81" s="28">
        <v>0.11</v>
      </c>
      <c r="Q81" s="28">
        <v>7.0000000000000007E-2</v>
      </c>
      <c r="R81" s="28">
        <v>0.02</v>
      </c>
      <c r="S81" s="28">
        <v>13.2</v>
      </c>
      <c r="T81" s="28">
        <v>93</v>
      </c>
      <c r="U81" s="28">
        <v>139</v>
      </c>
      <c r="V81" s="28">
        <v>230</v>
      </c>
      <c r="W81" s="28">
        <v>5.13</v>
      </c>
      <c r="X81" s="28">
        <v>7.9</v>
      </c>
      <c r="Y81" s="28">
        <v>46.2</v>
      </c>
      <c r="Z81" s="28">
        <v>26.1</v>
      </c>
      <c r="AA81" s="28">
        <v>23.5</v>
      </c>
      <c r="AB81" s="28">
        <v>14.1</v>
      </c>
      <c r="AC81" s="28" t="s">
        <v>274</v>
      </c>
      <c r="AD81" s="28">
        <v>8.1</v>
      </c>
      <c r="AE81" s="28">
        <v>14.8</v>
      </c>
      <c r="AF81" s="28">
        <v>8.5</v>
      </c>
      <c r="AG81" s="28">
        <v>14.6</v>
      </c>
      <c r="AH81" s="28">
        <v>6.4</v>
      </c>
      <c r="AI81" s="28">
        <v>0.2</v>
      </c>
      <c r="AJ81" s="28">
        <v>1.1399999999999999</v>
      </c>
      <c r="AK81" s="28">
        <v>0.02</v>
      </c>
      <c r="AL81" s="28">
        <v>0.05</v>
      </c>
      <c r="AM81" s="28">
        <v>1.05</v>
      </c>
      <c r="AN81" s="28">
        <v>0.1</v>
      </c>
      <c r="AO81" s="28">
        <v>0.04</v>
      </c>
      <c r="AP81" s="28">
        <v>0.93</v>
      </c>
      <c r="AQ81" s="28">
        <v>61.7</v>
      </c>
      <c r="AR81" s="28">
        <v>28.8</v>
      </c>
      <c r="AS81" s="28">
        <v>93.5</v>
      </c>
      <c r="AT81" s="28" t="s">
        <v>277</v>
      </c>
      <c r="AU81" s="28">
        <v>7.1</v>
      </c>
      <c r="AV81" s="28">
        <v>24.9</v>
      </c>
      <c r="AW81" s="28">
        <v>4.0999999999999996</v>
      </c>
      <c r="AX81" s="28" t="s">
        <v>274</v>
      </c>
      <c r="AY81" s="28">
        <v>0.9</v>
      </c>
      <c r="AZ81" s="28">
        <v>4.5</v>
      </c>
      <c r="BA81" s="28">
        <v>0.6</v>
      </c>
      <c r="BB81" s="28">
        <v>3.5</v>
      </c>
      <c r="BC81" s="28">
        <v>0.6</v>
      </c>
      <c r="BD81" s="28">
        <v>1.8</v>
      </c>
      <c r="BE81" s="28">
        <v>0.2</v>
      </c>
      <c r="BF81" s="28">
        <v>1.6</v>
      </c>
      <c r="BG81" s="28">
        <v>0.2</v>
      </c>
      <c r="BH81" s="28">
        <v>0.2</v>
      </c>
      <c r="BI81" s="28" t="s">
        <v>275</v>
      </c>
      <c r="BJ81" s="28" t="s">
        <v>274</v>
      </c>
      <c r="BK81" s="28" t="s">
        <v>276</v>
      </c>
      <c r="BL81" s="28" t="s">
        <v>279</v>
      </c>
      <c r="BM81" s="28">
        <v>0.15</v>
      </c>
      <c r="BN81" s="28">
        <v>12.8</v>
      </c>
      <c r="BO81" s="28">
        <v>9.4</v>
      </c>
      <c r="BP81" s="28">
        <v>0.8</v>
      </c>
      <c r="BQ81" s="28">
        <v>30</v>
      </c>
    </row>
    <row r="82" spans="1:69" x14ac:dyDescent="0.3">
      <c r="A82" s="25">
        <f t="shared" si="1"/>
        <v>79</v>
      </c>
      <c r="B82" s="26">
        <v>686803</v>
      </c>
      <c r="C82" s="26">
        <v>846974</v>
      </c>
      <c r="D82" s="26">
        <v>360</v>
      </c>
      <c r="E82" s="26">
        <v>1</v>
      </c>
      <c r="F82" s="27" t="s">
        <v>80</v>
      </c>
      <c r="G82" s="28">
        <v>8.5999999999999993E-2</v>
      </c>
      <c r="H82" s="28" t="s">
        <v>273</v>
      </c>
      <c r="I82" s="28">
        <v>0.03</v>
      </c>
      <c r="J82" s="28">
        <v>3.4</v>
      </c>
      <c r="K82" s="28">
        <v>0.4</v>
      </c>
      <c r="L82" s="28">
        <v>3</v>
      </c>
      <c r="M82" s="28">
        <v>1.0999999999999999E-2</v>
      </c>
      <c r="N82" s="28">
        <v>0.09</v>
      </c>
      <c r="O82" s="28">
        <v>4</v>
      </c>
      <c r="P82" s="28">
        <v>0.11</v>
      </c>
      <c r="Q82" s="28">
        <v>0.06</v>
      </c>
      <c r="R82" s="28">
        <v>0.08</v>
      </c>
      <c r="S82" s="28">
        <v>17.3</v>
      </c>
      <c r="T82" s="28">
        <v>124</v>
      </c>
      <c r="U82" s="28">
        <v>235</v>
      </c>
      <c r="V82" s="28">
        <v>412</v>
      </c>
      <c r="W82" s="28">
        <v>7.23</v>
      </c>
      <c r="X82" s="28">
        <v>7.5</v>
      </c>
      <c r="Y82" s="28">
        <v>30.7</v>
      </c>
      <c r="Z82" s="28">
        <v>46.9</v>
      </c>
      <c r="AA82" s="28">
        <v>27.6</v>
      </c>
      <c r="AB82" s="28">
        <v>11.1</v>
      </c>
      <c r="AC82" s="28" t="s">
        <v>274</v>
      </c>
      <c r="AD82" s="28">
        <v>9.9</v>
      </c>
      <c r="AE82" s="28">
        <v>11.2</v>
      </c>
      <c r="AF82" s="28">
        <v>13.4</v>
      </c>
      <c r="AG82" s="28">
        <v>12.9</v>
      </c>
      <c r="AH82" s="28">
        <v>5</v>
      </c>
      <c r="AI82" s="28">
        <v>0.5</v>
      </c>
      <c r="AJ82" s="28">
        <v>1.88</v>
      </c>
      <c r="AK82" s="28">
        <v>0.05</v>
      </c>
      <c r="AL82" s="28">
        <v>0.08</v>
      </c>
      <c r="AM82" s="28">
        <v>0.68</v>
      </c>
      <c r="AN82" s="28">
        <v>0.12</v>
      </c>
      <c r="AO82" s="28">
        <v>0.06</v>
      </c>
      <c r="AP82" s="28">
        <v>0.48</v>
      </c>
      <c r="AQ82" s="28">
        <v>68.599999999999994</v>
      </c>
      <c r="AR82" s="28">
        <v>33.299999999999997</v>
      </c>
      <c r="AS82" s="28">
        <v>62.7</v>
      </c>
      <c r="AT82" s="28">
        <v>0.1</v>
      </c>
      <c r="AU82" s="28">
        <v>7.9</v>
      </c>
      <c r="AV82" s="28">
        <v>29</v>
      </c>
      <c r="AW82" s="28">
        <v>5.0999999999999996</v>
      </c>
      <c r="AX82" s="28" t="s">
        <v>274</v>
      </c>
      <c r="AY82" s="28">
        <v>1</v>
      </c>
      <c r="AZ82" s="28">
        <v>4.3</v>
      </c>
      <c r="BA82" s="28">
        <v>0.6</v>
      </c>
      <c r="BB82" s="28">
        <v>3.3</v>
      </c>
      <c r="BC82" s="28">
        <v>0.6</v>
      </c>
      <c r="BD82" s="28">
        <v>1.7</v>
      </c>
      <c r="BE82" s="28">
        <v>0.2</v>
      </c>
      <c r="BF82" s="28">
        <v>1.9</v>
      </c>
      <c r="BG82" s="28">
        <v>0.3</v>
      </c>
      <c r="BH82" s="28">
        <v>0.1</v>
      </c>
      <c r="BI82" s="28" t="s">
        <v>275</v>
      </c>
      <c r="BJ82" s="28" t="s">
        <v>274</v>
      </c>
      <c r="BK82" s="28" t="s">
        <v>276</v>
      </c>
      <c r="BL82" s="28">
        <v>2.7</v>
      </c>
      <c r="BM82" s="28">
        <v>0.1</v>
      </c>
      <c r="BN82" s="28">
        <v>11.4</v>
      </c>
      <c r="BO82" s="28">
        <v>7</v>
      </c>
      <c r="BP82" s="28">
        <v>0.7</v>
      </c>
      <c r="BQ82" s="28">
        <v>100</v>
      </c>
    </row>
    <row r="83" spans="1:69" x14ac:dyDescent="0.3">
      <c r="A83" s="25">
        <f t="shared" si="1"/>
        <v>80</v>
      </c>
      <c r="B83" s="26">
        <v>686804</v>
      </c>
      <c r="C83" s="26">
        <v>846974</v>
      </c>
      <c r="D83" s="26">
        <v>360</v>
      </c>
      <c r="E83" s="26">
        <v>1</v>
      </c>
      <c r="F83" s="27" t="s">
        <v>81</v>
      </c>
      <c r="G83" s="28">
        <v>7.1999999999999995E-2</v>
      </c>
      <c r="H83" s="28" t="s">
        <v>273</v>
      </c>
      <c r="I83" s="28">
        <v>2.5000000000000001E-2</v>
      </c>
      <c r="J83" s="28">
        <v>2.5</v>
      </c>
      <c r="K83" s="28">
        <v>0.3</v>
      </c>
      <c r="L83" s="28">
        <v>3</v>
      </c>
      <c r="M83" s="28">
        <v>1.0999999999999999E-2</v>
      </c>
      <c r="N83" s="28">
        <v>0.04</v>
      </c>
      <c r="O83" s="28">
        <v>2.68</v>
      </c>
      <c r="P83" s="28">
        <v>0.09</v>
      </c>
      <c r="Q83" s="28">
        <v>0.04</v>
      </c>
      <c r="R83" s="28">
        <v>0.05</v>
      </c>
      <c r="S83" s="28">
        <v>10.6</v>
      </c>
      <c r="T83" s="28">
        <v>84</v>
      </c>
      <c r="U83" s="28">
        <v>216</v>
      </c>
      <c r="V83" s="28">
        <v>425</v>
      </c>
      <c r="W83" s="28">
        <v>5.0599999999999996</v>
      </c>
      <c r="X83" s="28">
        <v>7.9</v>
      </c>
      <c r="Y83" s="28">
        <v>20.399999999999999</v>
      </c>
      <c r="Z83" s="28">
        <v>31.6</v>
      </c>
      <c r="AA83" s="28">
        <v>22.4</v>
      </c>
      <c r="AB83" s="28">
        <v>7.21</v>
      </c>
      <c r="AC83" s="28">
        <v>0.1</v>
      </c>
      <c r="AD83" s="28">
        <v>13.7</v>
      </c>
      <c r="AE83" s="28">
        <v>7.9</v>
      </c>
      <c r="AF83" s="28">
        <v>9.4</v>
      </c>
      <c r="AG83" s="28">
        <v>7.06</v>
      </c>
      <c r="AH83" s="28">
        <v>3.4</v>
      </c>
      <c r="AI83" s="28">
        <v>0.4</v>
      </c>
      <c r="AJ83" s="28">
        <v>2.62</v>
      </c>
      <c r="AK83" s="28">
        <v>0.05</v>
      </c>
      <c r="AL83" s="28">
        <v>0.05</v>
      </c>
      <c r="AM83" s="28">
        <v>0.52</v>
      </c>
      <c r="AN83" s="28">
        <v>0.19</v>
      </c>
      <c r="AO83" s="28">
        <v>0.04</v>
      </c>
      <c r="AP83" s="28">
        <v>0.38</v>
      </c>
      <c r="AQ83" s="28">
        <v>85.9</v>
      </c>
      <c r="AR83" s="28">
        <v>19</v>
      </c>
      <c r="AS83" s="28">
        <v>52.6</v>
      </c>
      <c r="AT83" s="28">
        <v>0.1</v>
      </c>
      <c r="AU83" s="28">
        <v>4.3</v>
      </c>
      <c r="AV83" s="28">
        <v>15.2</v>
      </c>
      <c r="AW83" s="28">
        <v>2.4</v>
      </c>
      <c r="AX83" s="28" t="s">
        <v>274</v>
      </c>
      <c r="AY83" s="28">
        <v>0.6</v>
      </c>
      <c r="AZ83" s="28">
        <v>2.5</v>
      </c>
      <c r="BA83" s="28">
        <v>0.3</v>
      </c>
      <c r="BB83" s="28">
        <v>1.9</v>
      </c>
      <c r="BC83" s="28">
        <v>0.3</v>
      </c>
      <c r="BD83" s="28">
        <v>1</v>
      </c>
      <c r="BE83" s="28">
        <v>0.1</v>
      </c>
      <c r="BF83" s="28">
        <v>1</v>
      </c>
      <c r="BG83" s="28">
        <v>0.1</v>
      </c>
      <c r="BH83" s="28" t="s">
        <v>274</v>
      </c>
      <c r="BI83" s="28" t="s">
        <v>275</v>
      </c>
      <c r="BJ83" s="28" t="s">
        <v>274</v>
      </c>
      <c r="BK83" s="28" t="s">
        <v>276</v>
      </c>
      <c r="BL83" s="28" t="s">
        <v>279</v>
      </c>
      <c r="BM83" s="28">
        <v>0.1</v>
      </c>
      <c r="BN83" s="28">
        <v>10.4</v>
      </c>
      <c r="BO83" s="28">
        <v>5.0999999999999996</v>
      </c>
      <c r="BP83" s="28">
        <v>0.6</v>
      </c>
      <c r="BQ83" s="28">
        <v>60</v>
      </c>
    </row>
    <row r="84" spans="1:69" x14ac:dyDescent="0.3">
      <c r="A84" s="25">
        <f t="shared" si="1"/>
        <v>81</v>
      </c>
      <c r="B84" s="26">
        <v>686805</v>
      </c>
      <c r="C84" s="26">
        <v>846974</v>
      </c>
      <c r="D84" s="26">
        <v>360</v>
      </c>
      <c r="E84" s="26">
        <v>1</v>
      </c>
      <c r="F84" s="27" t="s">
        <v>82</v>
      </c>
      <c r="G84" s="28">
        <v>8.4000000000000005E-2</v>
      </c>
      <c r="H84" s="28" t="s">
        <v>273</v>
      </c>
      <c r="I84" s="28">
        <v>2.9000000000000001E-2</v>
      </c>
      <c r="J84" s="28">
        <v>3.7</v>
      </c>
      <c r="K84" s="28">
        <v>0.5</v>
      </c>
      <c r="L84" s="28">
        <v>3</v>
      </c>
      <c r="M84" s="28">
        <v>1.2E-2</v>
      </c>
      <c r="N84" s="28">
        <v>0.05</v>
      </c>
      <c r="O84" s="28">
        <v>4.43</v>
      </c>
      <c r="P84" s="28">
        <v>0.1</v>
      </c>
      <c r="Q84" s="28">
        <v>0.05</v>
      </c>
      <c r="R84" s="28">
        <v>0.06</v>
      </c>
      <c r="S84" s="28">
        <v>19.399999999999999</v>
      </c>
      <c r="T84" s="28">
        <v>128</v>
      </c>
      <c r="U84" s="28">
        <v>175</v>
      </c>
      <c r="V84" s="28">
        <v>360</v>
      </c>
      <c r="W84" s="28">
        <v>7.45</v>
      </c>
      <c r="X84" s="28">
        <v>7.2</v>
      </c>
      <c r="Y84" s="28">
        <v>31.4</v>
      </c>
      <c r="Z84" s="28">
        <v>46.9</v>
      </c>
      <c r="AA84" s="28">
        <v>29.6</v>
      </c>
      <c r="AB84" s="28">
        <v>12.9</v>
      </c>
      <c r="AC84" s="28" t="s">
        <v>274</v>
      </c>
      <c r="AD84" s="28">
        <v>5.8</v>
      </c>
      <c r="AE84" s="28">
        <v>8.3000000000000007</v>
      </c>
      <c r="AF84" s="28">
        <v>15.8</v>
      </c>
      <c r="AG84" s="28">
        <v>15.3</v>
      </c>
      <c r="AH84" s="28">
        <v>4.9000000000000004</v>
      </c>
      <c r="AI84" s="28">
        <v>0.2</v>
      </c>
      <c r="AJ84" s="28">
        <v>1.97</v>
      </c>
      <c r="AK84" s="28">
        <v>3.3000000000000002E-2</v>
      </c>
      <c r="AL84" s="28">
        <v>7.0000000000000007E-2</v>
      </c>
      <c r="AM84" s="28">
        <v>0.73</v>
      </c>
      <c r="AN84" s="28">
        <v>0.08</v>
      </c>
      <c r="AO84" s="28">
        <v>0.06</v>
      </c>
      <c r="AP84" s="28">
        <v>0.47</v>
      </c>
      <c r="AQ84" s="28">
        <v>75.3</v>
      </c>
      <c r="AR84" s="28">
        <v>41.6</v>
      </c>
      <c r="AS84" s="28">
        <v>70.2</v>
      </c>
      <c r="AT84" s="28">
        <v>0.27</v>
      </c>
      <c r="AU84" s="28">
        <v>9.5</v>
      </c>
      <c r="AV84" s="28">
        <v>33.299999999999997</v>
      </c>
      <c r="AW84" s="28">
        <v>6.4</v>
      </c>
      <c r="AX84" s="28" t="s">
        <v>274</v>
      </c>
      <c r="AY84" s="28">
        <v>1.2</v>
      </c>
      <c r="AZ84" s="28">
        <v>5.2</v>
      </c>
      <c r="BA84" s="28">
        <v>0.7</v>
      </c>
      <c r="BB84" s="28">
        <v>3.8</v>
      </c>
      <c r="BC84" s="28">
        <v>0.7</v>
      </c>
      <c r="BD84" s="28">
        <v>2</v>
      </c>
      <c r="BE84" s="28">
        <v>0.3</v>
      </c>
      <c r="BF84" s="28">
        <v>2.4</v>
      </c>
      <c r="BG84" s="28">
        <v>0.3</v>
      </c>
      <c r="BH84" s="28">
        <v>0.1</v>
      </c>
      <c r="BI84" s="28" t="s">
        <v>275</v>
      </c>
      <c r="BJ84" s="28" t="s">
        <v>274</v>
      </c>
      <c r="BK84" s="28" t="s">
        <v>276</v>
      </c>
      <c r="BL84" s="28">
        <v>0.9</v>
      </c>
      <c r="BM84" s="28">
        <v>0.1</v>
      </c>
      <c r="BN84" s="28">
        <v>11.8</v>
      </c>
      <c r="BO84" s="28">
        <v>8.1999999999999993</v>
      </c>
      <c r="BP84" s="28">
        <v>0.7</v>
      </c>
      <c r="BQ84" s="28">
        <v>60</v>
      </c>
    </row>
    <row r="85" spans="1:69" x14ac:dyDescent="0.3">
      <c r="A85" s="25">
        <f t="shared" si="1"/>
        <v>82</v>
      </c>
      <c r="B85" s="26">
        <v>686806</v>
      </c>
      <c r="C85" s="26">
        <v>846973</v>
      </c>
      <c r="D85" s="26">
        <v>360</v>
      </c>
      <c r="E85" s="26">
        <v>1</v>
      </c>
      <c r="F85" s="27" t="s">
        <v>83</v>
      </c>
      <c r="G85" s="28">
        <v>9.4E-2</v>
      </c>
      <c r="H85" s="28" t="s">
        <v>273</v>
      </c>
      <c r="I85" s="28">
        <v>2.1999999999999999E-2</v>
      </c>
      <c r="J85" s="28">
        <v>4.5999999999999996</v>
      </c>
      <c r="K85" s="28">
        <v>0.3</v>
      </c>
      <c r="L85" s="28">
        <v>3</v>
      </c>
      <c r="M85" s="28">
        <v>0.01</v>
      </c>
      <c r="N85" s="28">
        <v>0.06</v>
      </c>
      <c r="O85" s="28">
        <v>4.21</v>
      </c>
      <c r="P85" s="28">
        <v>0.11</v>
      </c>
      <c r="Q85" s="28">
        <v>0.06</v>
      </c>
      <c r="R85" s="28">
        <v>0.08</v>
      </c>
      <c r="S85" s="28">
        <v>13.1</v>
      </c>
      <c r="T85" s="28">
        <v>93</v>
      </c>
      <c r="U85" s="28">
        <v>124</v>
      </c>
      <c r="V85" s="28">
        <v>416</v>
      </c>
      <c r="W85" s="28">
        <v>5.42</v>
      </c>
      <c r="X85" s="28">
        <v>7.5</v>
      </c>
      <c r="Y85" s="28">
        <v>26.5</v>
      </c>
      <c r="Z85" s="28">
        <v>37.4</v>
      </c>
      <c r="AA85" s="28">
        <v>29.2</v>
      </c>
      <c r="AB85" s="28">
        <v>11.8</v>
      </c>
      <c r="AC85" s="28" t="s">
        <v>274</v>
      </c>
      <c r="AD85" s="28">
        <v>5.0999999999999996</v>
      </c>
      <c r="AE85" s="28">
        <v>12.2</v>
      </c>
      <c r="AF85" s="28">
        <v>12.6</v>
      </c>
      <c r="AG85" s="28">
        <v>11</v>
      </c>
      <c r="AH85" s="28">
        <v>4.5999999999999996</v>
      </c>
      <c r="AI85" s="28">
        <v>0.5</v>
      </c>
      <c r="AJ85" s="28">
        <v>1.44</v>
      </c>
      <c r="AK85" s="28">
        <v>0.03</v>
      </c>
      <c r="AL85" s="28">
        <v>0.06</v>
      </c>
      <c r="AM85" s="28">
        <v>0.8</v>
      </c>
      <c r="AN85" s="28">
        <v>0.09</v>
      </c>
      <c r="AO85" s="28" t="s">
        <v>278</v>
      </c>
      <c r="AP85" s="28">
        <v>0.63</v>
      </c>
      <c r="AQ85" s="28">
        <v>76.8</v>
      </c>
      <c r="AR85" s="28">
        <v>32.700000000000003</v>
      </c>
      <c r="AS85" s="28">
        <v>73.2</v>
      </c>
      <c r="AT85" s="28">
        <v>0.13</v>
      </c>
      <c r="AU85" s="28">
        <v>7.4</v>
      </c>
      <c r="AV85" s="28">
        <v>26.7</v>
      </c>
      <c r="AW85" s="28">
        <v>4.9000000000000004</v>
      </c>
      <c r="AX85" s="28" t="s">
        <v>274</v>
      </c>
      <c r="AY85" s="28">
        <v>0.9</v>
      </c>
      <c r="AZ85" s="28">
        <v>4.0999999999999996</v>
      </c>
      <c r="BA85" s="28">
        <v>0.5</v>
      </c>
      <c r="BB85" s="28">
        <v>3.1</v>
      </c>
      <c r="BC85" s="28">
        <v>0.5</v>
      </c>
      <c r="BD85" s="28">
        <v>1.4</v>
      </c>
      <c r="BE85" s="28">
        <v>0.2</v>
      </c>
      <c r="BF85" s="28">
        <v>1.5</v>
      </c>
      <c r="BG85" s="28">
        <v>0.2</v>
      </c>
      <c r="BH85" s="28">
        <v>0.1</v>
      </c>
      <c r="BI85" s="28" t="s">
        <v>275</v>
      </c>
      <c r="BJ85" s="28" t="s">
        <v>274</v>
      </c>
      <c r="BK85" s="28" t="s">
        <v>276</v>
      </c>
      <c r="BL85" s="28">
        <v>5.2</v>
      </c>
      <c r="BM85" s="28">
        <v>0.12</v>
      </c>
      <c r="BN85" s="28">
        <v>11.5</v>
      </c>
      <c r="BO85" s="28">
        <v>8.3000000000000007</v>
      </c>
      <c r="BP85" s="28">
        <v>0.7</v>
      </c>
      <c r="BQ85" s="28">
        <v>50</v>
      </c>
    </row>
    <row r="86" spans="1:69" x14ac:dyDescent="0.3">
      <c r="A86" s="25">
        <f t="shared" si="1"/>
        <v>83</v>
      </c>
      <c r="B86" s="26">
        <v>686807</v>
      </c>
      <c r="C86" s="26">
        <v>846973</v>
      </c>
      <c r="D86" s="26">
        <v>360</v>
      </c>
      <c r="E86" s="26">
        <v>1</v>
      </c>
      <c r="F86" s="27" t="s">
        <v>85</v>
      </c>
      <c r="G86" s="28">
        <v>7.8E-2</v>
      </c>
      <c r="H86" s="28">
        <v>4</v>
      </c>
      <c r="I86" s="28">
        <v>4.2000000000000003E-2</v>
      </c>
      <c r="J86" s="28">
        <v>10.9</v>
      </c>
      <c r="K86" s="28">
        <v>0.2</v>
      </c>
      <c r="L86" s="28">
        <v>17</v>
      </c>
      <c r="M86" s="28">
        <v>0.11</v>
      </c>
      <c r="N86" s="28">
        <v>2.4700000000000002</v>
      </c>
      <c r="O86" s="28">
        <v>1.98</v>
      </c>
      <c r="P86" s="28">
        <v>0.19</v>
      </c>
      <c r="Q86" s="28">
        <v>5.61</v>
      </c>
      <c r="R86" s="28">
        <v>1.93</v>
      </c>
      <c r="S86" s="28">
        <v>5.7</v>
      </c>
      <c r="T86" s="28">
        <v>74</v>
      </c>
      <c r="U86" s="28">
        <v>185</v>
      </c>
      <c r="V86" s="28">
        <v>843</v>
      </c>
      <c r="W86" s="28">
        <v>7.59</v>
      </c>
      <c r="X86" s="28">
        <v>52.7</v>
      </c>
      <c r="Y86" s="28">
        <v>1460</v>
      </c>
      <c r="Z86" s="28" t="s">
        <v>280</v>
      </c>
      <c r="AA86" s="28">
        <v>4860</v>
      </c>
      <c r="AB86" s="28">
        <v>5.89</v>
      </c>
      <c r="AC86" s="28">
        <v>0.3</v>
      </c>
      <c r="AD86" s="28">
        <v>337</v>
      </c>
      <c r="AE86" s="28">
        <v>8.6999999999999993</v>
      </c>
      <c r="AF86" s="28">
        <v>74.099999999999994</v>
      </c>
      <c r="AG86" s="28">
        <v>5.5</v>
      </c>
      <c r="AH86" s="28">
        <v>4.2</v>
      </c>
      <c r="AI86" s="28" t="s">
        <v>274</v>
      </c>
      <c r="AJ86" s="28">
        <v>235</v>
      </c>
      <c r="AK86" s="28">
        <v>43.9</v>
      </c>
      <c r="AL86" s="28">
        <v>1.1599999999999999</v>
      </c>
      <c r="AM86" s="28">
        <v>4.6399999999999997</v>
      </c>
      <c r="AN86" s="28">
        <v>46.2</v>
      </c>
      <c r="AO86" s="28">
        <v>2.09</v>
      </c>
      <c r="AP86" s="28">
        <v>1.71</v>
      </c>
      <c r="AQ86" s="28">
        <v>4.7</v>
      </c>
      <c r="AR86" s="28">
        <v>8.5</v>
      </c>
      <c r="AS86" s="28">
        <v>16.2</v>
      </c>
      <c r="AT86" s="28">
        <v>26.4</v>
      </c>
      <c r="AU86" s="28">
        <v>1.9</v>
      </c>
      <c r="AV86" s="28">
        <v>7.15</v>
      </c>
      <c r="AW86" s="28">
        <v>1.2</v>
      </c>
      <c r="AX86" s="28">
        <v>23.3</v>
      </c>
      <c r="AY86" s="28">
        <v>0.3</v>
      </c>
      <c r="AZ86" s="28">
        <v>1.2</v>
      </c>
      <c r="BA86" s="28">
        <v>0.2</v>
      </c>
      <c r="BB86" s="28">
        <v>1</v>
      </c>
      <c r="BC86" s="28">
        <v>0.2</v>
      </c>
      <c r="BD86" s="28">
        <v>0.7</v>
      </c>
      <c r="BE86" s="28" t="s">
        <v>274</v>
      </c>
      <c r="BF86" s="28">
        <v>0.5</v>
      </c>
      <c r="BG86" s="28" t="s">
        <v>274</v>
      </c>
      <c r="BH86" s="28">
        <v>0.1</v>
      </c>
      <c r="BI86" s="28" t="s">
        <v>275</v>
      </c>
      <c r="BJ86" s="28">
        <v>5.7</v>
      </c>
      <c r="BK86" s="28">
        <v>0.13500000000000001</v>
      </c>
      <c r="BL86" s="28" t="s">
        <v>280</v>
      </c>
      <c r="BM86" s="28">
        <v>1.55</v>
      </c>
      <c r="BN86" s="28">
        <v>2840</v>
      </c>
      <c r="BO86" s="28">
        <v>1.7</v>
      </c>
      <c r="BP86" s="28">
        <v>0.8</v>
      </c>
      <c r="BQ86" s="28">
        <v>1880</v>
      </c>
    </row>
    <row r="87" spans="1:69" x14ac:dyDescent="0.3">
      <c r="A87" s="25">
        <f t="shared" si="1"/>
        <v>84</v>
      </c>
      <c r="B87" s="26">
        <v>686808</v>
      </c>
      <c r="C87" s="26">
        <v>846973</v>
      </c>
      <c r="D87" s="26">
        <v>360</v>
      </c>
      <c r="E87" s="26">
        <v>1</v>
      </c>
      <c r="F87" s="27" t="s">
        <v>84</v>
      </c>
      <c r="G87" s="28">
        <v>8.5000000000000006E-2</v>
      </c>
      <c r="H87" s="28" t="s">
        <v>273</v>
      </c>
      <c r="I87" s="28">
        <v>2.3E-2</v>
      </c>
      <c r="J87" s="28">
        <v>2.7</v>
      </c>
      <c r="K87" s="28">
        <v>0.2</v>
      </c>
      <c r="L87" s="28">
        <v>4</v>
      </c>
      <c r="M87" s="28">
        <v>1.4E-2</v>
      </c>
      <c r="N87" s="28">
        <v>0.04</v>
      </c>
      <c r="O87" s="28">
        <v>3.05</v>
      </c>
      <c r="P87" s="28">
        <v>0.1</v>
      </c>
      <c r="Q87" s="28">
        <v>0.05</v>
      </c>
      <c r="R87" s="28">
        <v>0.05</v>
      </c>
      <c r="S87" s="28">
        <v>11.3</v>
      </c>
      <c r="T87" s="28">
        <v>89</v>
      </c>
      <c r="U87" s="28">
        <v>185</v>
      </c>
      <c r="V87" s="28">
        <v>303</v>
      </c>
      <c r="W87" s="28">
        <v>7.4</v>
      </c>
      <c r="X87" s="28">
        <v>5.8</v>
      </c>
      <c r="Y87" s="28">
        <v>22.8</v>
      </c>
      <c r="Z87" s="28">
        <v>33.6</v>
      </c>
      <c r="AA87" s="28">
        <v>27.7</v>
      </c>
      <c r="AB87" s="28">
        <v>8.94</v>
      </c>
      <c r="AC87" s="28">
        <v>0.1</v>
      </c>
      <c r="AD87" s="28">
        <v>13.3</v>
      </c>
      <c r="AE87" s="28">
        <v>7.8</v>
      </c>
      <c r="AF87" s="28">
        <v>9.1999999999999993</v>
      </c>
      <c r="AG87" s="28">
        <v>7.32</v>
      </c>
      <c r="AH87" s="28">
        <v>4.4000000000000004</v>
      </c>
      <c r="AI87" s="28">
        <v>0.4</v>
      </c>
      <c r="AJ87" s="28">
        <v>4.38</v>
      </c>
      <c r="AK87" s="28">
        <v>6.5000000000000002E-2</v>
      </c>
      <c r="AL87" s="28">
        <v>0.06</v>
      </c>
      <c r="AM87" s="28">
        <v>0.61</v>
      </c>
      <c r="AN87" s="28">
        <v>0.15</v>
      </c>
      <c r="AO87" s="28">
        <v>0.04</v>
      </c>
      <c r="AP87" s="28">
        <v>0.33</v>
      </c>
      <c r="AQ87" s="28">
        <v>63.9</v>
      </c>
      <c r="AR87" s="28">
        <v>19.2</v>
      </c>
      <c r="AS87" s="28">
        <v>46.1</v>
      </c>
      <c r="AT87" s="28">
        <v>0.27</v>
      </c>
      <c r="AU87" s="28">
        <v>4.5</v>
      </c>
      <c r="AV87" s="28">
        <v>16.2</v>
      </c>
      <c r="AW87" s="28">
        <v>3.3</v>
      </c>
      <c r="AX87" s="28" t="s">
        <v>274</v>
      </c>
      <c r="AY87" s="28">
        <v>0.6</v>
      </c>
      <c r="AZ87" s="28">
        <v>2.5</v>
      </c>
      <c r="BA87" s="28">
        <v>0.3</v>
      </c>
      <c r="BB87" s="28">
        <v>2</v>
      </c>
      <c r="BC87" s="28">
        <v>0.3</v>
      </c>
      <c r="BD87" s="28">
        <v>0.9</v>
      </c>
      <c r="BE87" s="28">
        <v>0.1</v>
      </c>
      <c r="BF87" s="28">
        <v>1</v>
      </c>
      <c r="BG87" s="28">
        <v>0.1</v>
      </c>
      <c r="BH87" s="28" t="s">
        <v>274</v>
      </c>
      <c r="BI87" s="28" t="s">
        <v>275</v>
      </c>
      <c r="BJ87" s="28">
        <v>0.1</v>
      </c>
      <c r="BK87" s="28" t="s">
        <v>276</v>
      </c>
      <c r="BL87" s="28">
        <v>32.4</v>
      </c>
      <c r="BM87" s="28">
        <v>0.06</v>
      </c>
      <c r="BN87" s="28">
        <v>8</v>
      </c>
      <c r="BO87" s="28">
        <v>5.5</v>
      </c>
      <c r="BP87" s="28">
        <v>0.6</v>
      </c>
      <c r="BQ87" s="28">
        <v>50</v>
      </c>
    </row>
    <row r="88" spans="1:69" x14ac:dyDescent="0.3">
      <c r="A88" s="25">
        <f t="shared" si="1"/>
        <v>85</v>
      </c>
      <c r="B88" s="26">
        <v>686808</v>
      </c>
      <c r="C88" s="26">
        <v>846972</v>
      </c>
      <c r="D88" s="26">
        <v>360</v>
      </c>
      <c r="E88" s="26">
        <v>1</v>
      </c>
      <c r="F88" s="27" t="s">
        <v>86</v>
      </c>
      <c r="G88" s="28">
        <v>9.1999999999999998E-2</v>
      </c>
      <c r="H88" s="28" t="s">
        <v>273</v>
      </c>
      <c r="I88" s="28">
        <v>2.4E-2</v>
      </c>
      <c r="J88" s="28">
        <v>4.2</v>
      </c>
      <c r="K88" s="28">
        <v>0.4</v>
      </c>
      <c r="L88" s="28">
        <v>3</v>
      </c>
      <c r="M88" s="28">
        <v>1.4E-2</v>
      </c>
      <c r="N88" s="28">
        <v>0.05</v>
      </c>
      <c r="O88" s="28">
        <v>4.62</v>
      </c>
      <c r="P88" s="28">
        <v>0.12</v>
      </c>
      <c r="Q88" s="28">
        <v>0.05</v>
      </c>
      <c r="R88" s="28">
        <v>0.05</v>
      </c>
      <c r="S88" s="28">
        <v>14.5</v>
      </c>
      <c r="T88" s="28">
        <v>118</v>
      </c>
      <c r="U88" s="28">
        <v>242</v>
      </c>
      <c r="V88" s="28">
        <v>296</v>
      </c>
      <c r="W88" s="28">
        <v>7.08</v>
      </c>
      <c r="X88" s="28">
        <v>6.4</v>
      </c>
      <c r="Y88" s="28">
        <v>29.2</v>
      </c>
      <c r="Z88" s="28">
        <v>39.799999999999997</v>
      </c>
      <c r="AA88" s="28">
        <v>33.6</v>
      </c>
      <c r="AB88" s="28">
        <v>13.4</v>
      </c>
      <c r="AC88" s="28" t="s">
        <v>274</v>
      </c>
      <c r="AD88" s="28">
        <v>8.6999999999999993</v>
      </c>
      <c r="AE88" s="28">
        <v>8.6999999999999993</v>
      </c>
      <c r="AF88" s="28">
        <v>14.7</v>
      </c>
      <c r="AG88" s="28">
        <v>12.5</v>
      </c>
      <c r="AH88" s="28">
        <v>4.3</v>
      </c>
      <c r="AI88" s="28">
        <v>0.2</v>
      </c>
      <c r="AJ88" s="28">
        <v>2.0499999999999998</v>
      </c>
      <c r="AK88" s="28">
        <v>5.2999999999999999E-2</v>
      </c>
      <c r="AL88" s="28">
        <v>7.0000000000000007E-2</v>
      </c>
      <c r="AM88" s="28">
        <v>0.81</v>
      </c>
      <c r="AN88" s="28">
        <v>0.12</v>
      </c>
      <c r="AO88" s="28" t="s">
        <v>278</v>
      </c>
      <c r="AP88" s="28">
        <v>0.43</v>
      </c>
      <c r="AQ88" s="28">
        <v>81</v>
      </c>
      <c r="AR88" s="28">
        <v>38.799999999999997</v>
      </c>
      <c r="AS88" s="28">
        <v>85.1</v>
      </c>
      <c r="AT88" s="28">
        <v>0.14000000000000001</v>
      </c>
      <c r="AU88" s="28">
        <v>8.1999999999999993</v>
      </c>
      <c r="AV88" s="28">
        <v>29.6</v>
      </c>
      <c r="AW88" s="28">
        <v>4</v>
      </c>
      <c r="AX88" s="28" t="s">
        <v>274</v>
      </c>
      <c r="AY88" s="28">
        <v>1</v>
      </c>
      <c r="AZ88" s="28">
        <v>4.5999999999999996</v>
      </c>
      <c r="BA88" s="28">
        <v>0.6</v>
      </c>
      <c r="BB88" s="28">
        <v>3.3</v>
      </c>
      <c r="BC88" s="28">
        <v>0.6</v>
      </c>
      <c r="BD88" s="28">
        <v>1.6</v>
      </c>
      <c r="BE88" s="28">
        <v>0.2</v>
      </c>
      <c r="BF88" s="28">
        <v>1.7</v>
      </c>
      <c r="BG88" s="28">
        <v>0.2</v>
      </c>
      <c r="BH88" s="28">
        <v>0.1</v>
      </c>
      <c r="BI88" s="28" t="s">
        <v>275</v>
      </c>
      <c r="BJ88" s="28" t="s">
        <v>274</v>
      </c>
      <c r="BK88" s="28" t="s">
        <v>276</v>
      </c>
      <c r="BL88" s="28">
        <v>7.9</v>
      </c>
      <c r="BM88" s="28">
        <v>0.1</v>
      </c>
      <c r="BN88" s="28">
        <v>13.1</v>
      </c>
      <c r="BO88" s="28">
        <v>11</v>
      </c>
      <c r="BP88" s="28">
        <v>0.8</v>
      </c>
      <c r="BQ88" s="28">
        <v>40</v>
      </c>
    </row>
    <row r="89" spans="1:69" x14ac:dyDescent="0.3">
      <c r="A89" s="25">
        <f t="shared" si="1"/>
        <v>86</v>
      </c>
      <c r="B89" s="26">
        <v>686809</v>
      </c>
      <c r="C89" s="26">
        <v>846972</v>
      </c>
      <c r="D89" s="26">
        <v>360</v>
      </c>
      <c r="E89" s="26">
        <v>1</v>
      </c>
      <c r="F89" s="27" t="s">
        <v>87</v>
      </c>
      <c r="G89" s="28">
        <v>9.4E-2</v>
      </c>
      <c r="H89" s="28" t="s">
        <v>273</v>
      </c>
      <c r="I89" s="28">
        <v>2.5999999999999999E-2</v>
      </c>
      <c r="J89" s="28">
        <v>3.7</v>
      </c>
      <c r="K89" s="28">
        <v>0.5</v>
      </c>
      <c r="L89" s="28">
        <v>3</v>
      </c>
      <c r="M89" s="28">
        <v>1.7000000000000001E-2</v>
      </c>
      <c r="N89" s="28">
        <v>0.05</v>
      </c>
      <c r="O89" s="28">
        <v>4.6100000000000003</v>
      </c>
      <c r="P89" s="28">
        <v>0.14000000000000001</v>
      </c>
      <c r="Q89" s="28">
        <v>0.05</v>
      </c>
      <c r="R89" s="28">
        <v>0.06</v>
      </c>
      <c r="S89" s="28">
        <v>13.4</v>
      </c>
      <c r="T89" s="28">
        <v>107</v>
      </c>
      <c r="U89" s="28">
        <v>193</v>
      </c>
      <c r="V89" s="28">
        <v>936</v>
      </c>
      <c r="W89" s="28">
        <v>6.88</v>
      </c>
      <c r="X89" s="28">
        <v>8.6</v>
      </c>
      <c r="Y89" s="28">
        <v>27.1</v>
      </c>
      <c r="Z89" s="28">
        <v>41.2</v>
      </c>
      <c r="AA89" s="28">
        <v>34.5</v>
      </c>
      <c r="AB89" s="28">
        <v>11.8</v>
      </c>
      <c r="AC89" s="28" t="s">
        <v>274</v>
      </c>
      <c r="AD89" s="28">
        <v>5.4</v>
      </c>
      <c r="AE89" s="28">
        <v>7.5</v>
      </c>
      <c r="AF89" s="28">
        <v>14.3</v>
      </c>
      <c r="AG89" s="28">
        <v>11.5</v>
      </c>
      <c r="AH89" s="28">
        <v>3.8</v>
      </c>
      <c r="AI89" s="28">
        <v>0.2</v>
      </c>
      <c r="AJ89" s="28">
        <v>2.27</v>
      </c>
      <c r="AK89" s="28">
        <v>5.1999999999999998E-2</v>
      </c>
      <c r="AL89" s="28">
        <v>7.0000000000000007E-2</v>
      </c>
      <c r="AM89" s="28">
        <v>0.68</v>
      </c>
      <c r="AN89" s="28">
        <v>6.39</v>
      </c>
      <c r="AO89" s="28">
        <v>0.04</v>
      </c>
      <c r="AP89" s="28">
        <v>0.34</v>
      </c>
      <c r="AQ89" s="28">
        <v>167</v>
      </c>
      <c r="AR89" s="28">
        <v>38.1</v>
      </c>
      <c r="AS89" s="28">
        <v>103</v>
      </c>
      <c r="AT89" s="28">
        <v>0.12</v>
      </c>
      <c r="AU89" s="28">
        <v>8.1</v>
      </c>
      <c r="AV89" s="28">
        <v>27.8</v>
      </c>
      <c r="AW89" s="28">
        <v>4.8</v>
      </c>
      <c r="AX89" s="28" t="s">
        <v>274</v>
      </c>
      <c r="AY89" s="28">
        <v>0.9</v>
      </c>
      <c r="AZ89" s="28">
        <v>4.5</v>
      </c>
      <c r="BA89" s="28">
        <v>0.6</v>
      </c>
      <c r="BB89" s="28">
        <v>3</v>
      </c>
      <c r="BC89" s="28">
        <v>0.5</v>
      </c>
      <c r="BD89" s="28">
        <v>1.4</v>
      </c>
      <c r="BE89" s="28">
        <v>0.2</v>
      </c>
      <c r="BF89" s="28">
        <v>1.7</v>
      </c>
      <c r="BG89" s="28">
        <v>0.2</v>
      </c>
      <c r="BH89" s="28">
        <v>0.1</v>
      </c>
      <c r="BI89" s="28" t="s">
        <v>275</v>
      </c>
      <c r="BJ89" s="28">
        <v>0.2</v>
      </c>
      <c r="BK89" s="28" t="s">
        <v>276</v>
      </c>
      <c r="BL89" s="28" t="s">
        <v>279</v>
      </c>
      <c r="BM89" s="28">
        <v>0.14000000000000001</v>
      </c>
      <c r="BN89" s="28">
        <v>14.2</v>
      </c>
      <c r="BO89" s="28">
        <v>10.9</v>
      </c>
      <c r="BP89" s="28">
        <v>0.8</v>
      </c>
      <c r="BQ89" s="28">
        <v>40</v>
      </c>
    </row>
    <row r="90" spans="1:69" x14ac:dyDescent="0.3">
      <c r="A90" s="25">
        <f t="shared" si="1"/>
        <v>87</v>
      </c>
      <c r="B90" s="26">
        <v>686810</v>
      </c>
      <c r="C90" s="26">
        <v>846972</v>
      </c>
      <c r="D90" s="26">
        <v>360</v>
      </c>
      <c r="E90" s="26">
        <v>1</v>
      </c>
      <c r="F90" s="27" t="s">
        <v>88</v>
      </c>
      <c r="G90" s="28">
        <v>6.6000000000000003E-2</v>
      </c>
      <c r="H90" s="28" t="s">
        <v>273</v>
      </c>
      <c r="I90" s="28">
        <v>6.0000000000000001E-3</v>
      </c>
      <c r="J90" s="28">
        <v>1.7</v>
      </c>
      <c r="K90" s="28">
        <v>0.1</v>
      </c>
      <c r="L90" s="28">
        <v>3</v>
      </c>
      <c r="M90" s="28">
        <v>1.2999999999999999E-2</v>
      </c>
      <c r="N90" s="28">
        <v>0.02</v>
      </c>
      <c r="O90" s="28">
        <v>1.72</v>
      </c>
      <c r="P90" s="28">
        <v>0.08</v>
      </c>
      <c r="Q90" s="28">
        <v>0.03</v>
      </c>
      <c r="R90" s="28">
        <v>0.02</v>
      </c>
      <c r="S90" s="28">
        <v>4.9000000000000004</v>
      </c>
      <c r="T90" s="28">
        <v>37</v>
      </c>
      <c r="U90" s="28">
        <v>136</v>
      </c>
      <c r="V90" s="28">
        <v>198</v>
      </c>
      <c r="W90" s="28">
        <v>2.48</v>
      </c>
      <c r="X90" s="28">
        <v>6.3</v>
      </c>
      <c r="Y90" s="28">
        <v>13.4</v>
      </c>
      <c r="Z90" s="28">
        <v>16.100000000000001</v>
      </c>
      <c r="AA90" s="28">
        <v>14.7</v>
      </c>
      <c r="AB90" s="28">
        <v>4.5</v>
      </c>
      <c r="AC90" s="28">
        <v>0.1</v>
      </c>
      <c r="AD90" s="28">
        <v>3.7</v>
      </c>
      <c r="AE90" s="28">
        <v>4.0999999999999996</v>
      </c>
      <c r="AF90" s="28">
        <v>5.9</v>
      </c>
      <c r="AG90" s="28">
        <v>3.93</v>
      </c>
      <c r="AH90" s="28">
        <v>2.2000000000000002</v>
      </c>
      <c r="AI90" s="28">
        <v>0.3</v>
      </c>
      <c r="AJ90" s="28">
        <v>6.05</v>
      </c>
      <c r="AK90" s="28">
        <v>2.1999999999999999E-2</v>
      </c>
      <c r="AL90" s="28">
        <v>0.02</v>
      </c>
      <c r="AM90" s="28">
        <v>0.42</v>
      </c>
      <c r="AN90" s="28">
        <v>0.8</v>
      </c>
      <c r="AO90" s="28">
        <v>0.04</v>
      </c>
      <c r="AP90" s="28">
        <v>0.19</v>
      </c>
      <c r="AQ90" s="28">
        <v>54.2</v>
      </c>
      <c r="AR90" s="28">
        <v>10.7</v>
      </c>
      <c r="AS90" s="28">
        <v>29</v>
      </c>
      <c r="AT90" s="28">
        <v>0.36</v>
      </c>
      <c r="AU90" s="28">
        <v>2.2000000000000002</v>
      </c>
      <c r="AV90" s="28">
        <v>8.25</v>
      </c>
      <c r="AW90" s="28">
        <v>1.4</v>
      </c>
      <c r="AX90" s="28" t="s">
        <v>274</v>
      </c>
      <c r="AY90" s="28">
        <v>0.3</v>
      </c>
      <c r="AZ90" s="28">
        <v>1.3</v>
      </c>
      <c r="BA90" s="28">
        <v>0.2</v>
      </c>
      <c r="BB90" s="28">
        <v>1</v>
      </c>
      <c r="BC90" s="28">
        <v>0.2</v>
      </c>
      <c r="BD90" s="28">
        <v>0.5</v>
      </c>
      <c r="BE90" s="28" t="s">
        <v>274</v>
      </c>
      <c r="BF90" s="28">
        <v>0.6</v>
      </c>
      <c r="BG90" s="28" t="s">
        <v>274</v>
      </c>
      <c r="BH90" s="28" t="s">
        <v>274</v>
      </c>
      <c r="BI90" s="28" t="s">
        <v>275</v>
      </c>
      <c r="BJ90" s="28">
        <v>0.1</v>
      </c>
      <c r="BK90" s="28" t="s">
        <v>276</v>
      </c>
      <c r="BL90" s="28" t="s">
        <v>279</v>
      </c>
      <c r="BM90" s="28">
        <v>0.05</v>
      </c>
      <c r="BN90" s="28">
        <v>4.7</v>
      </c>
      <c r="BO90" s="28">
        <v>3.3</v>
      </c>
      <c r="BP90" s="28">
        <v>0.3</v>
      </c>
      <c r="BQ90" s="28">
        <v>60</v>
      </c>
    </row>
    <row r="91" spans="1:69" x14ac:dyDescent="0.3">
      <c r="A91" s="25">
        <f t="shared" si="1"/>
        <v>88</v>
      </c>
      <c r="B91" s="26">
        <v>686811</v>
      </c>
      <c r="C91" s="26">
        <v>846972</v>
      </c>
      <c r="D91" s="26">
        <v>360</v>
      </c>
      <c r="E91" s="26">
        <v>1</v>
      </c>
      <c r="F91" s="27" t="s">
        <v>89</v>
      </c>
      <c r="G91" s="28">
        <v>8.6999999999999994E-2</v>
      </c>
      <c r="H91" s="28" t="s">
        <v>273</v>
      </c>
      <c r="I91" s="28">
        <v>2.1999999999999999E-2</v>
      </c>
      <c r="J91" s="28">
        <v>4</v>
      </c>
      <c r="K91" s="28">
        <v>0.4</v>
      </c>
      <c r="L91" s="28">
        <v>2</v>
      </c>
      <c r="M91" s="28">
        <v>1.2999999999999999E-2</v>
      </c>
      <c r="N91" s="28">
        <v>0.04</v>
      </c>
      <c r="O91" s="28">
        <v>4.0199999999999996</v>
      </c>
      <c r="P91" s="28">
        <v>0.12</v>
      </c>
      <c r="Q91" s="28">
        <v>0.04</v>
      </c>
      <c r="R91" s="28">
        <v>0.05</v>
      </c>
      <c r="S91" s="28">
        <v>11.1</v>
      </c>
      <c r="T91" s="28">
        <v>89</v>
      </c>
      <c r="U91" s="28">
        <v>162</v>
      </c>
      <c r="V91" s="28">
        <v>361</v>
      </c>
      <c r="W91" s="28">
        <v>5.74</v>
      </c>
      <c r="X91" s="28">
        <v>11.5</v>
      </c>
      <c r="Y91" s="28">
        <v>27.1</v>
      </c>
      <c r="Z91" s="28">
        <v>37.700000000000003</v>
      </c>
      <c r="AA91" s="28">
        <v>24.5</v>
      </c>
      <c r="AB91" s="28">
        <v>11.5</v>
      </c>
      <c r="AC91" s="28" t="s">
        <v>274</v>
      </c>
      <c r="AD91" s="28">
        <v>5</v>
      </c>
      <c r="AE91" s="28">
        <v>7.8</v>
      </c>
      <c r="AF91" s="28">
        <v>12.9</v>
      </c>
      <c r="AG91" s="28">
        <v>10.4</v>
      </c>
      <c r="AH91" s="28">
        <v>3.7</v>
      </c>
      <c r="AI91" s="28">
        <v>0.3</v>
      </c>
      <c r="AJ91" s="28">
        <v>1.84</v>
      </c>
      <c r="AK91" s="28">
        <v>3.6999999999999998E-2</v>
      </c>
      <c r="AL91" s="28">
        <v>0.06</v>
      </c>
      <c r="AM91" s="28">
        <v>0.68</v>
      </c>
      <c r="AN91" s="28">
        <v>0.1</v>
      </c>
      <c r="AO91" s="28" t="s">
        <v>278</v>
      </c>
      <c r="AP91" s="28">
        <v>0.39</v>
      </c>
      <c r="AQ91" s="28">
        <v>90.2</v>
      </c>
      <c r="AR91" s="28">
        <v>31.1</v>
      </c>
      <c r="AS91" s="28">
        <v>91.8</v>
      </c>
      <c r="AT91" s="28">
        <v>0.13</v>
      </c>
      <c r="AU91" s="28">
        <v>6.8</v>
      </c>
      <c r="AV91" s="28">
        <v>24</v>
      </c>
      <c r="AW91" s="28">
        <v>4.4000000000000004</v>
      </c>
      <c r="AX91" s="28" t="s">
        <v>274</v>
      </c>
      <c r="AY91" s="28">
        <v>0.8</v>
      </c>
      <c r="AZ91" s="28">
        <v>3.8</v>
      </c>
      <c r="BA91" s="28">
        <v>0.5</v>
      </c>
      <c r="BB91" s="28">
        <v>2.7</v>
      </c>
      <c r="BC91" s="28">
        <v>0.5</v>
      </c>
      <c r="BD91" s="28">
        <v>1.4</v>
      </c>
      <c r="BE91" s="28">
        <v>0.2</v>
      </c>
      <c r="BF91" s="28">
        <v>1.5</v>
      </c>
      <c r="BG91" s="28">
        <v>0.2</v>
      </c>
      <c r="BH91" s="28" t="s">
        <v>274</v>
      </c>
      <c r="BI91" s="28" t="s">
        <v>275</v>
      </c>
      <c r="BJ91" s="28" t="s">
        <v>274</v>
      </c>
      <c r="BK91" s="28" t="s">
        <v>276</v>
      </c>
      <c r="BL91" s="28">
        <v>3.2</v>
      </c>
      <c r="BM91" s="28">
        <v>0.1</v>
      </c>
      <c r="BN91" s="28">
        <v>12.2</v>
      </c>
      <c r="BO91" s="28">
        <v>9.6</v>
      </c>
      <c r="BP91" s="28">
        <v>0.8</v>
      </c>
      <c r="BQ91" s="28">
        <v>70</v>
      </c>
    </row>
    <row r="92" spans="1:69" ht="15.75" customHeight="1" x14ac:dyDescent="0.3">
      <c r="A92" s="25">
        <f t="shared" si="1"/>
        <v>89</v>
      </c>
      <c r="B92" s="26">
        <v>686812</v>
      </c>
      <c r="C92" s="26">
        <v>846971</v>
      </c>
      <c r="D92" s="26">
        <v>360</v>
      </c>
      <c r="E92" s="26">
        <v>1</v>
      </c>
      <c r="F92" s="27" t="s">
        <v>90</v>
      </c>
      <c r="G92" s="28">
        <v>8.3000000000000004E-2</v>
      </c>
      <c r="H92" s="28" t="s">
        <v>273</v>
      </c>
      <c r="I92" s="28">
        <v>2.4E-2</v>
      </c>
      <c r="J92" s="28">
        <v>3.9</v>
      </c>
      <c r="K92" s="28">
        <v>0.4</v>
      </c>
      <c r="L92" s="28">
        <v>3</v>
      </c>
      <c r="M92" s="28">
        <v>0.01</v>
      </c>
      <c r="N92" s="28">
        <v>0.04</v>
      </c>
      <c r="O92" s="28">
        <v>4.29</v>
      </c>
      <c r="P92" s="28">
        <v>0.1</v>
      </c>
      <c r="Q92" s="28">
        <v>0.06</v>
      </c>
      <c r="R92" s="28">
        <v>0.06</v>
      </c>
      <c r="S92" s="28">
        <v>13.7</v>
      </c>
      <c r="T92" s="28">
        <v>118</v>
      </c>
      <c r="U92" s="28">
        <v>220</v>
      </c>
      <c r="V92" s="28">
        <v>339</v>
      </c>
      <c r="W92" s="28">
        <v>7.01</v>
      </c>
      <c r="X92" s="28">
        <v>6.2</v>
      </c>
      <c r="Y92" s="28">
        <v>27.3</v>
      </c>
      <c r="Z92" s="28">
        <v>41.5</v>
      </c>
      <c r="AA92" s="28">
        <v>25.5</v>
      </c>
      <c r="AB92" s="28">
        <v>13.1</v>
      </c>
      <c r="AC92" s="28" t="s">
        <v>274</v>
      </c>
      <c r="AD92" s="28">
        <v>9</v>
      </c>
      <c r="AE92" s="28">
        <v>8.3000000000000007</v>
      </c>
      <c r="AF92" s="28">
        <v>11.5</v>
      </c>
      <c r="AG92" s="28">
        <v>11.7</v>
      </c>
      <c r="AH92" s="28">
        <v>4.3</v>
      </c>
      <c r="AI92" s="28">
        <v>0.2</v>
      </c>
      <c r="AJ92" s="28">
        <v>1.6</v>
      </c>
      <c r="AK92" s="28">
        <v>3.5000000000000003E-2</v>
      </c>
      <c r="AL92" s="28">
        <v>0.09</v>
      </c>
      <c r="AM92" s="28">
        <v>0.79</v>
      </c>
      <c r="AN92" s="28">
        <v>0.1</v>
      </c>
      <c r="AO92" s="28" t="s">
        <v>278</v>
      </c>
      <c r="AP92" s="28">
        <v>0.46</v>
      </c>
      <c r="AQ92" s="28">
        <v>76.900000000000006</v>
      </c>
      <c r="AR92" s="28">
        <v>36.700000000000003</v>
      </c>
      <c r="AS92" s="28">
        <v>82.4</v>
      </c>
      <c r="AT92" s="28">
        <v>0.02</v>
      </c>
      <c r="AU92" s="28">
        <v>7.9</v>
      </c>
      <c r="AV92" s="28">
        <v>27.6</v>
      </c>
      <c r="AW92" s="28">
        <v>5.0999999999999996</v>
      </c>
      <c r="AX92" s="28" t="s">
        <v>274</v>
      </c>
      <c r="AY92" s="28">
        <v>0.9</v>
      </c>
      <c r="AZ92" s="28">
        <v>4.3</v>
      </c>
      <c r="BA92" s="28">
        <v>0.6</v>
      </c>
      <c r="BB92" s="28">
        <v>3</v>
      </c>
      <c r="BC92" s="28">
        <v>0.5</v>
      </c>
      <c r="BD92" s="28">
        <v>1.4</v>
      </c>
      <c r="BE92" s="28">
        <v>0.2</v>
      </c>
      <c r="BF92" s="28">
        <v>1.6</v>
      </c>
      <c r="BG92" s="28">
        <v>0.2</v>
      </c>
      <c r="BH92" s="28">
        <v>0.1</v>
      </c>
      <c r="BI92" s="28" t="s">
        <v>275</v>
      </c>
      <c r="BJ92" s="28" t="s">
        <v>274</v>
      </c>
      <c r="BK92" s="28" t="s">
        <v>276</v>
      </c>
      <c r="BL92" s="28">
        <v>1.1000000000000001</v>
      </c>
      <c r="BM92" s="28">
        <v>0.11</v>
      </c>
      <c r="BN92" s="28">
        <v>13.1</v>
      </c>
      <c r="BO92" s="28">
        <v>11.1</v>
      </c>
      <c r="BP92" s="28">
        <v>0.9</v>
      </c>
      <c r="BQ92" s="28">
        <v>50</v>
      </c>
    </row>
    <row r="93" spans="1:69" x14ac:dyDescent="0.3">
      <c r="A93" s="25">
        <f t="shared" si="1"/>
        <v>90</v>
      </c>
      <c r="B93" s="26">
        <v>686813</v>
      </c>
      <c r="C93" s="26">
        <v>846971</v>
      </c>
      <c r="D93" s="26">
        <v>360</v>
      </c>
      <c r="E93" s="26">
        <v>1</v>
      </c>
      <c r="F93" s="27" t="s">
        <v>91</v>
      </c>
      <c r="G93" s="28">
        <v>7.6999999999999999E-2</v>
      </c>
      <c r="H93" s="28" t="s">
        <v>273</v>
      </c>
      <c r="I93" s="28">
        <v>2.5000000000000001E-2</v>
      </c>
      <c r="J93" s="28">
        <v>3.6</v>
      </c>
      <c r="K93" s="28">
        <v>0.4</v>
      </c>
      <c r="L93" s="28">
        <v>4</v>
      </c>
      <c r="M93" s="28">
        <v>1.0999999999999999E-2</v>
      </c>
      <c r="N93" s="28">
        <v>0.04</v>
      </c>
      <c r="O93" s="28">
        <v>4.16</v>
      </c>
      <c r="P93" s="28">
        <v>0.11</v>
      </c>
      <c r="Q93" s="28">
        <v>7.0000000000000007E-2</v>
      </c>
      <c r="R93" s="28">
        <v>0.04</v>
      </c>
      <c r="S93" s="28">
        <v>14.8</v>
      </c>
      <c r="T93" s="28">
        <v>155</v>
      </c>
      <c r="U93" s="28">
        <v>423</v>
      </c>
      <c r="V93" s="28">
        <v>353</v>
      </c>
      <c r="W93" s="28">
        <v>9.23</v>
      </c>
      <c r="X93" s="28">
        <v>5.7</v>
      </c>
      <c r="Y93" s="28">
        <v>26.6</v>
      </c>
      <c r="Z93" s="28">
        <v>45.3</v>
      </c>
      <c r="AA93" s="28">
        <v>26.6</v>
      </c>
      <c r="AB93" s="28">
        <v>13.5</v>
      </c>
      <c r="AC93" s="28" t="s">
        <v>274</v>
      </c>
      <c r="AD93" s="28">
        <v>20.7</v>
      </c>
      <c r="AE93" s="28">
        <v>7.9</v>
      </c>
      <c r="AF93" s="28">
        <v>10.4</v>
      </c>
      <c r="AG93" s="28">
        <v>8.73</v>
      </c>
      <c r="AH93" s="28">
        <v>4</v>
      </c>
      <c r="AI93" s="28">
        <v>0.2</v>
      </c>
      <c r="AJ93" s="28">
        <v>2.66</v>
      </c>
      <c r="AK93" s="28">
        <v>9.8000000000000004E-2</v>
      </c>
      <c r="AL93" s="28">
        <v>0.08</v>
      </c>
      <c r="AM93" s="28">
        <v>0.8</v>
      </c>
      <c r="AN93" s="28">
        <v>0.17</v>
      </c>
      <c r="AO93" s="28">
        <v>0.14000000000000001</v>
      </c>
      <c r="AP93" s="28">
        <v>0.43</v>
      </c>
      <c r="AQ93" s="28">
        <v>79.2</v>
      </c>
      <c r="AR93" s="28">
        <v>30.8</v>
      </c>
      <c r="AS93" s="28">
        <v>72.5</v>
      </c>
      <c r="AT93" s="28">
        <v>0.06</v>
      </c>
      <c r="AU93" s="28">
        <v>6.8</v>
      </c>
      <c r="AV93" s="28">
        <v>23.5</v>
      </c>
      <c r="AW93" s="28">
        <v>3.6</v>
      </c>
      <c r="AX93" s="28" t="s">
        <v>274</v>
      </c>
      <c r="AY93" s="28">
        <v>0.8</v>
      </c>
      <c r="AZ93" s="28">
        <v>3.4</v>
      </c>
      <c r="BA93" s="28">
        <v>0.4</v>
      </c>
      <c r="BB93" s="28">
        <v>2.2999999999999998</v>
      </c>
      <c r="BC93" s="28">
        <v>0.4</v>
      </c>
      <c r="BD93" s="28">
        <v>1.3</v>
      </c>
      <c r="BE93" s="28">
        <v>0.2</v>
      </c>
      <c r="BF93" s="28">
        <v>1.3</v>
      </c>
      <c r="BG93" s="28">
        <v>0.2</v>
      </c>
      <c r="BH93" s="28" t="s">
        <v>274</v>
      </c>
      <c r="BI93" s="28" t="s">
        <v>275</v>
      </c>
      <c r="BJ93" s="28" t="s">
        <v>274</v>
      </c>
      <c r="BK93" s="28" t="s">
        <v>276</v>
      </c>
      <c r="BL93" s="28" t="s">
        <v>279</v>
      </c>
      <c r="BM93" s="28">
        <v>0.09</v>
      </c>
      <c r="BN93" s="28">
        <v>14.5</v>
      </c>
      <c r="BO93" s="28">
        <v>12.1</v>
      </c>
      <c r="BP93" s="28">
        <v>1</v>
      </c>
      <c r="BQ93" s="28">
        <v>50</v>
      </c>
    </row>
    <row r="94" spans="1:69" x14ac:dyDescent="0.3">
      <c r="A94" s="25">
        <f t="shared" si="1"/>
        <v>91</v>
      </c>
      <c r="B94" s="26">
        <v>686814</v>
      </c>
      <c r="C94" s="26">
        <v>846971</v>
      </c>
      <c r="D94" s="26">
        <v>360</v>
      </c>
      <c r="E94" s="26">
        <v>1</v>
      </c>
      <c r="F94" s="27" t="s">
        <v>109</v>
      </c>
      <c r="G94" s="28">
        <v>5.8999999999999997E-2</v>
      </c>
      <c r="H94" s="28" t="s">
        <v>273</v>
      </c>
      <c r="I94" s="28">
        <v>8.5999999999999993E-2</v>
      </c>
      <c r="J94" s="28">
        <v>3.7</v>
      </c>
      <c r="K94" s="28">
        <v>1</v>
      </c>
      <c r="L94" s="28">
        <v>3</v>
      </c>
      <c r="M94" s="28">
        <v>1.2E-2</v>
      </c>
      <c r="N94" s="28">
        <v>0.04</v>
      </c>
      <c r="O94" s="28">
        <v>4.53</v>
      </c>
      <c r="P94" s="28">
        <v>0.13</v>
      </c>
      <c r="Q94" s="28">
        <v>0.05</v>
      </c>
      <c r="R94" s="28">
        <v>0.04</v>
      </c>
      <c r="S94" s="28">
        <v>20.7</v>
      </c>
      <c r="T94" s="28">
        <v>173</v>
      </c>
      <c r="U94" s="28">
        <v>457</v>
      </c>
      <c r="V94" s="28">
        <v>4350</v>
      </c>
      <c r="W94" s="28">
        <v>13</v>
      </c>
      <c r="X94" s="28">
        <v>53.1</v>
      </c>
      <c r="Y94" s="28">
        <v>49.3</v>
      </c>
      <c r="Z94" s="28">
        <v>61.9</v>
      </c>
      <c r="AA94" s="28">
        <v>32.200000000000003</v>
      </c>
      <c r="AB94" s="28">
        <v>5.14</v>
      </c>
      <c r="AC94" s="28">
        <v>0.1</v>
      </c>
      <c r="AD94" s="28">
        <v>93.6</v>
      </c>
      <c r="AE94" s="28">
        <v>8.4</v>
      </c>
      <c r="AF94" s="28">
        <v>14.6</v>
      </c>
      <c r="AG94" s="28">
        <v>14.4</v>
      </c>
      <c r="AH94" s="28">
        <v>4</v>
      </c>
      <c r="AI94" s="28">
        <v>0.2</v>
      </c>
      <c r="AJ94" s="28">
        <v>4.75</v>
      </c>
      <c r="AK94" s="28">
        <v>0.218</v>
      </c>
      <c r="AL94" s="28">
        <v>0.1</v>
      </c>
      <c r="AM94" s="28">
        <v>0.74</v>
      </c>
      <c r="AN94" s="28">
        <v>0.25</v>
      </c>
      <c r="AO94" s="28">
        <v>0.12</v>
      </c>
      <c r="AP94" s="28">
        <v>0.44</v>
      </c>
      <c r="AQ94" s="28">
        <v>1100</v>
      </c>
      <c r="AR94" s="28">
        <v>32</v>
      </c>
      <c r="AS94" s="28">
        <v>273</v>
      </c>
      <c r="AT94" s="28">
        <v>0.11</v>
      </c>
      <c r="AU94" s="28">
        <v>7.2</v>
      </c>
      <c r="AV94" s="28">
        <v>25.4</v>
      </c>
      <c r="AW94" s="28">
        <v>4.5</v>
      </c>
      <c r="AX94" s="28">
        <v>0.3</v>
      </c>
      <c r="AY94" s="28">
        <v>1</v>
      </c>
      <c r="AZ94" s="28">
        <v>5.4</v>
      </c>
      <c r="BA94" s="28">
        <v>0.6</v>
      </c>
      <c r="BB94" s="28">
        <v>3.5</v>
      </c>
      <c r="BC94" s="28">
        <v>0.6</v>
      </c>
      <c r="BD94" s="28">
        <v>2</v>
      </c>
      <c r="BE94" s="28">
        <v>0.2</v>
      </c>
      <c r="BF94" s="28">
        <v>2</v>
      </c>
      <c r="BG94" s="28">
        <v>0.2</v>
      </c>
      <c r="BH94" s="28" t="s">
        <v>274</v>
      </c>
      <c r="BI94" s="28" t="s">
        <v>275</v>
      </c>
      <c r="BJ94" s="28">
        <v>0.2</v>
      </c>
      <c r="BK94" s="28" t="s">
        <v>276</v>
      </c>
      <c r="BL94" s="28" t="s">
        <v>279</v>
      </c>
      <c r="BM94" s="28">
        <v>0.74</v>
      </c>
      <c r="BN94" s="28">
        <v>21.3</v>
      </c>
      <c r="BO94" s="28">
        <v>10.7</v>
      </c>
      <c r="BP94" s="28">
        <v>1.7</v>
      </c>
      <c r="BQ94" s="28">
        <v>60</v>
      </c>
    </row>
    <row r="95" spans="1:69" x14ac:dyDescent="0.3">
      <c r="A95" s="25">
        <f t="shared" si="1"/>
        <v>92</v>
      </c>
      <c r="B95" s="26">
        <v>686814</v>
      </c>
      <c r="C95" s="26">
        <v>846971</v>
      </c>
      <c r="D95" s="26">
        <v>360</v>
      </c>
      <c r="E95" s="26">
        <v>1</v>
      </c>
      <c r="F95" s="27" t="s">
        <v>92</v>
      </c>
      <c r="G95" s="28">
        <v>0.06</v>
      </c>
      <c r="H95" s="28" t="s">
        <v>273</v>
      </c>
      <c r="I95" s="28">
        <v>0.02</v>
      </c>
      <c r="J95" s="28">
        <v>2.9</v>
      </c>
      <c r="K95" s="28">
        <v>0.5</v>
      </c>
      <c r="L95" s="28">
        <v>3</v>
      </c>
      <c r="M95" s="28">
        <v>1.0999999999999999E-2</v>
      </c>
      <c r="N95" s="28">
        <v>0.04</v>
      </c>
      <c r="O95" s="28">
        <v>3.93</v>
      </c>
      <c r="P95" s="28">
        <v>0.1</v>
      </c>
      <c r="Q95" s="28">
        <v>0.05</v>
      </c>
      <c r="R95" s="28">
        <v>0.04</v>
      </c>
      <c r="S95" s="28">
        <v>13.5</v>
      </c>
      <c r="T95" s="28">
        <v>105</v>
      </c>
      <c r="U95" s="28">
        <v>303</v>
      </c>
      <c r="V95" s="28">
        <v>254</v>
      </c>
      <c r="W95" s="28">
        <v>7.24</v>
      </c>
      <c r="X95" s="28">
        <v>5.6</v>
      </c>
      <c r="Y95" s="28">
        <v>28.2</v>
      </c>
      <c r="Z95" s="28">
        <v>38.4</v>
      </c>
      <c r="AA95" s="28">
        <v>26.5</v>
      </c>
      <c r="AB95" s="28">
        <v>11.2</v>
      </c>
      <c r="AC95" s="28">
        <v>0.1</v>
      </c>
      <c r="AD95" s="28">
        <v>17.7</v>
      </c>
      <c r="AE95" s="28">
        <v>6.8</v>
      </c>
      <c r="AF95" s="28">
        <v>9.4</v>
      </c>
      <c r="AG95" s="28">
        <v>7.41</v>
      </c>
      <c r="AH95" s="28">
        <v>4.5</v>
      </c>
      <c r="AI95" s="28">
        <v>0.2</v>
      </c>
      <c r="AJ95" s="28">
        <v>3.54</v>
      </c>
      <c r="AK95" s="28">
        <v>5.2999999999999999E-2</v>
      </c>
      <c r="AL95" s="28">
        <v>0.04</v>
      </c>
      <c r="AM95" s="28">
        <v>0.63</v>
      </c>
      <c r="AN95" s="28">
        <v>0.14000000000000001</v>
      </c>
      <c r="AO95" s="28">
        <v>0.08</v>
      </c>
      <c r="AP95" s="28">
        <v>0.34</v>
      </c>
      <c r="AQ95" s="28">
        <v>63.7</v>
      </c>
      <c r="AR95" s="28">
        <v>25.3</v>
      </c>
      <c r="AS95" s="28">
        <v>55</v>
      </c>
      <c r="AT95" s="28">
        <v>0.06</v>
      </c>
      <c r="AU95" s="28">
        <v>5.4</v>
      </c>
      <c r="AV95" s="28">
        <v>19.2</v>
      </c>
      <c r="AW95" s="28">
        <v>2.8</v>
      </c>
      <c r="AX95" s="28" t="s">
        <v>274</v>
      </c>
      <c r="AY95" s="28">
        <v>0.6</v>
      </c>
      <c r="AZ95" s="28">
        <v>2.9</v>
      </c>
      <c r="BA95" s="28">
        <v>0.4</v>
      </c>
      <c r="BB95" s="28">
        <v>2.1</v>
      </c>
      <c r="BC95" s="28">
        <v>0.4</v>
      </c>
      <c r="BD95" s="28">
        <v>0.9</v>
      </c>
      <c r="BE95" s="28">
        <v>0.1</v>
      </c>
      <c r="BF95" s="28">
        <v>1.1000000000000001</v>
      </c>
      <c r="BG95" s="28">
        <v>0.1</v>
      </c>
      <c r="BH95" s="28" t="s">
        <v>274</v>
      </c>
      <c r="BI95" s="28" t="s">
        <v>275</v>
      </c>
      <c r="BJ95" s="28" t="s">
        <v>274</v>
      </c>
      <c r="BK95" s="28" t="s">
        <v>276</v>
      </c>
      <c r="BL95" s="28">
        <v>7.5</v>
      </c>
      <c r="BM95" s="28">
        <v>7.0000000000000007E-2</v>
      </c>
      <c r="BN95" s="28">
        <v>9.6999999999999993</v>
      </c>
      <c r="BO95" s="28">
        <v>7.8</v>
      </c>
      <c r="BP95" s="28">
        <v>0.9</v>
      </c>
      <c r="BQ95" s="28">
        <v>60</v>
      </c>
    </row>
    <row r="96" spans="1:69" x14ac:dyDescent="0.3">
      <c r="A96" s="25">
        <f t="shared" si="1"/>
        <v>93</v>
      </c>
      <c r="B96" s="26">
        <v>686815</v>
      </c>
      <c r="C96" s="26">
        <v>846971</v>
      </c>
      <c r="D96" s="26">
        <v>361</v>
      </c>
      <c r="E96" s="26">
        <v>1</v>
      </c>
      <c r="F96" s="27" t="s">
        <v>93</v>
      </c>
      <c r="G96" s="28">
        <v>5.5E-2</v>
      </c>
      <c r="H96" s="28" t="s">
        <v>273</v>
      </c>
      <c r="I96" s="28">
        <v>2.1999999999999999E-2</v>
      </c>
      <c r="J96" s="28">
        <v>2.8</v>
      </c>
      <c r="K96" s="28">
        <v>0.4</v>
      </c>
      <c r="L96" s="28">
        <v>3</v>
      </c>
      <c r="M96" s="28">
        <v>1.0999999999999999E-2</v>
      </c>
      <c r="N96" s="28">
        <v>0.04</v>
      </c>
      <c r="O96" s="28">
        <v>3.89</v>
      </c>
      <c r="P96" s="28">
        <v>0.09</v>
      </c>
      <c r="Q96" s="28">
        <v>0.06</v>
      </c>
      <c r="R96" s="28">
        <v>0.05</v>
      </c>
      <c r="S96" s="28">
        <v>13.9</v>
      </c>
      <c r="T96" s="28">
        <v>109</v>
      </c>
      <c r="U96" s="28">
        <v>312</v>
      </c>
      <c r="V96" s="28">
        <v>249</v>
      </c>
      <c r="W96" s="28">
        <v>7.87</v>
      </c>
      <c r="X96" s="28">
        <v>5.7</v>
      </c>
      <c r="Y96" s="28">
        <v>30.2</v>
      </c>
      <c r="Z96" s="28">
        <v>39.700000000000003</v>
      </c>
      <c r="AA96" s="28">
        <v>27.3</v>
      </c>
      <c r="AB96" s="28">
        <v>11.5</v>
      </c>
      <c r="AC96" s="28" t="s">
        <v>274</v>
      </c>
      <c r="AD96" s="28">
        <v>19.7</v>
      </c>
      <c r="AE96" s="28">
        <v>6.4</v>
      </c>
      <c r="AF96" s="28">
        <v>8.3000000000000007</v>
      </c>
      <c r="AG96" s="28">
        <v>8.1300000000000008</v>
      </c>
      <c r="AH96" s="28">
        <v>4.2</v>
      </c>
      <c r="AI96" s="28">
        <v>0.2</v>
      </c>
      <c r="AJ96" s="28">
        <v>2.6</v>
      </c>
      <c r="AK96" s="28">
        <v>6.2E-2</v>
      </c>
      <c r="AL96" s="28">
        <v>0.05</v>
      </c>
      <c r="AM96" s="28">
        <v>0.6</v>
      </c>
      <c r="AN96" s="28">
        <v>0.16</v>
      </c>
      <c r="AO96" s="28">
        <v>0.08</v>
      </c>
      <c r="AP96" s="28">
        <v>0.35</v>
      </c>
      <c r="AQ96" s="28">
        <v>58.7</v>
      </c>
      <c r="AR96" s="28">
        <v>26.6</v>
      </c>
      <c r="AS96" s="28">
        <v>56.4</v>
      </c>
      <c r="AT96" s="28">
        <v>0.06</v>
      </c>
      <c r="AU96" s="28">
        <v>5.8</v>
      </c>
      <c r="AV96" s="28">
        <v>19.8</v>
      </c>
      <c r="AW96" s="28">
        <v>3</v>
      </c>
      <c r="AX96" s="28" t="s">
        <v>274</v>
      </c>
      <c r="AY96" s="28">
        <v>0.6</v>
      </c>
      <c r="AZ96" s="28">
        <v>2.9</v>
      </c>
      <c r="BA96" s="28">
        <v>0.4</v>
      </c>
      <c r="BB96" s="28">
        <v>2.2000000000000002</v>
      </c>
      <c r="BC96" s="28">
        <v>0.3</v>
      </c>
      <c r="BD96" s="28">
        <v>1.1000000000000001</v>
      </c>
      <c r="BE96" s="28">
        <v>0.1</v>
      </c>
      <c r="BF96" s="28">
        <v>1.1000000000000001</v>
      </c>
      <c r="BG96" s="28">
        <v>0.1</v>
      </c>
      <c r="BH96" s="28" t="s">
        <v>274</v>
      </c>
      <c r="BI96" s="28" t="s">
        <v>275</v>
      </c>
      <c r="BJ96" s="28">
        <v>0.1</v>
      </c>
      <c r="BK96" s="28" t="s">
        <v>276</v>
      </c>
      <c r="BL96" s="28">
        <v>1.4</v>
      </c>
      <c r="BM96" s="28">
        <v>7.0000000000000007E-2</v>
      </c>
      <c r="BN96" s="28">
        <v>10.1</v>
      </c>
      <c r="BO96" s="28">
        <v>8</v>
      </c>
      <c r="BP96" s="28">
        <v>1</v>
      </c>
      <c r="BQ96" s="28">
        <v>70</v>
      </c>
    </row>
    <row r="97" spans="1:69" x14ac:dyDescent="0.3">
      <c r="A97" s="25">
        <f t="shared" si="1"/>
        <v>94</v>
      </c>
      <c r="B97" s="26">
        <v>687901</v>
      </c>
      <c r="C97" s="26">
        <v>846364</v>
      </c>
      <c r="D97" s="26">
        <v>379</v>
      </c>
      <c r="E97" s="26">
        <v>1</v>
      </c>
      <c r="F97" s="27" t="s">
        <v>94</v>
      </c>
      <c r="G97" s="28">
        <v>0.13400000000000001</v>
      </c>
      <c r="H97" s="28" t="s">
        <v>273</v>
      </c>
      <c r="I97" s="28">
        <v>1.6E-2</v>
      </c>
      <c r="J97" s="28">
        <v>5.7</v>
      </c>
      <c r="K97" s="28">
        <v>0.4</v>
      </c>
      <c r="L97" s="28">
        <v>3</v>
      </c>
      <c r="M97" s="28">
        <v>1.2E-2</v>
      </c>
      <c r="N97" s="28">
        <v>0.2</v>
      </c>
      <c r="O97" s="28">
        <v>5.0599999999999996</v>
      </c>
      <c r="P97" s="28">
        <v>0.27</v>
      </c>
      <c r="Q97" s="28">
        <v>0.04</v>
      </c>
      <c r="R97" s="28">
        <v>0.04</v>
      </c>
      <c r="S97" s="28">
        <v>14.6</v>
      </c>
      <c r="T97" s="28">
        <v>123</v>
      </c>
      <c r="U97" s="28">
        <v>156</v>
      </c>
      <c r="V97" s="28">
        <v>330</v>
      </c>
      <c r="W97" s="28">
        <v>7.42</v>
      </c>
      <c r="X97" s="28">
        <v>8.4</v>
      </c>
      <c r="Y97" s="28">
        <v>34.799999999999997</v>
      </c>
      <c r="Z97" s="28">
        <v>24.3</v>
      </c>
      <c r="AA97" s="28">
        <v>36.700000000000003</v>
      </c>
      <c r="AB97" s="28">
        <v>14.5</v>
      </c>
      <c r="AC97" s="28" t="s">
        <v>274</v>
      </c>
      <c r="AD97" s="28">
        <v>2.6</v>
      </c>
      <c r="AE97" s="28">
        <v>20.6</v>
      </c>
      <c r="AF97" s="28">
        <v>15.4</v>
      </c>
      <c r="AG97" s="28">
        <v>20.8</v>
      </c>
      <c r="AH97" s="28">
        <v>3.8</v>
      </c>
      <c r="AI97" s="28">
        <v>0.2</v>
      </c>
      <c r="AJ97" s="28">
        <v>1.72</v>
      </c>
      <c r="AK97" s="28">
        <v>1.4999999999999999E-2</v>
      </c>
      <c r="AL97" s="28">
        <v>0.08</v>
      </c>
      <c r="AM97" s="28">
        <v>0.79</v>
      </c>
      <c r="AN97" s="28">
        <v>0.22</v>
      </c>
      <c r="AO97" s="28">
        <v>0.06</v>
      </c>
      <c r="AP97" s="28">
        <v>0.38</v>
      </c>
      <c r="AQ97" s="28">
        <v>118</v>
      </c>
      <c r="AR97" s="28">
        <v>32.200000000000003</v>
      </c>
      <c r="AS97" s="28">
        <v>60</v>
      </c>
      <c r="AT97" s="28">
        <v>0.08</v>
      </c>
      <c r="AU97" s="28">
        <v>7.7</v>
      </c>
      <c r="AV97" s="28">
        <v>27.6</v>
      </c>
      <c r="AW97" s="28">
        <v>5.5</v>
      </c>
      <c r="AX97" s="28" t="s">
        <v>274</v>
      </c>
      <c r="AY97" s="28">
        <v>0.9</v>
      </c>
      <c r="AZ97" s="28">
        <v>4.8</v>
      </c>
      <c r="BA97" s="28">
        <v>0.7</v>
      </c>
      <c r="BB97" s="28">
        <v>4.5</v>
      </c>
      <c r="BC97" s="28">
        <v>0.8</v>
      </c>
      <c r="BD97" s="28">
        <v>2.8</v>
      </c>
      <c r="BE97" s="28">
        <v>0.3</v>
      </c>
      <c r="BF97" s="28">
        <v>2.2999999999999998</v>
      </c>
      <c r="BG97" s="28">
        <v>0.3</v>
      </c>
      <c r="BH97" s="28">
        <v>0.1</v>
      </c>
      <c r="BI97" s="28" t="s">
        <v>275</v>
      </c>
      <c r="BJ97" s="28" t="s">
        <v>274</v>
      </c>
      <c r="BK97" s="28" t="s">
        <v>276</v>
      </c>
      <c r="BL97" s="28">
        <v>3.1</v>
      </c>
      <c r="BM97" s="28">
        <v>0.15</v>
      </c>
      <c r="BN97" s="28">
        <v>13</v>
      </c>
      <c r="BO97" s="28">
        <v>8.6999999999999993</v>
      </c>
      <c r="BP97" s="28">
        <v>0.7</v>
      </c>
      <c r="BQ97" s="28">
        <v>60</v>
      </c>
    </row>
    <row r="98" spans="1:69" x14ac:dyDescent="0.3">
      <c r="A98" s="25">
        <f t="shared" si="1"/>
        <v>95</v>
      </c>
      <c r="B98" s="26">
        <v>687902</v>
      </c>
      <c r="C98" s="26">
        <v>846364</v>
      </c>
      <c r="D98" s="26">
        <v>379</v>
      </c>
      <c r="E98" s="26">
        <v>1</v>
      </c>
      <c r="F98" s="27" t="s">
        <v>95</v>
      </c>
      <c r="G98" s="28">
        <v>0.11899999999999999</v>
      </c>
      <c r="H98" s="28" t="s">
        <v>273</v>
      </c>
      <c r="I98" s="28">
        <v>1.2999999999999999E-2</v>
      </c>
      <c r="J98" s="28">
        <v>5.0999999999999996</v>
      </c>
      <c r="K98" s="28">
        <v>0.3</v>
      </c>
      <c r="L98" s="28">
        <v>3</v>
      </c>
      <c r="M98" s="28">
        <v>8.0000000000000002E-3</v>
      </c>
      <c r="N98" s="28">
        <v>0.1</v>
      </c>
      <c r="O98" s="28">
        <v>4.93</v>
      </c>
      <c r="P98" s="28">
        <v>0.14000000000000001</v>
      </c>
      <c r="Q98" s="28">
        <v>0.05</v>
      </c>
      <c r="R98" s="28">
        <v>0.02</v>
      </c>
      <c r="S98" s="28">
        <v>15.2</v>
      </c>
      <c r="T98" s="28">
        <v>115</v>
      </c>
      <c r="U98" s="28">
        <v>172</v>
      </c>
      <c r="V98" s="28">
        <v>304</v>
      </c>
      <c r="W98" s="28">
        <v>7.18</v>
      </c>
      <c r="X98" s="28">
        <v>8.5</v>
      </c>
      <c r="Y98" s="28">
        <v>36.299999999999997</v>
      </c>
      <c r="Z98" s="28">
        <v>23.8</v>
      </c>
      <c r="AA98" s="28">
        <v>27.5</v>
      </c>
      <c r="AB98" s="28">
        <v>14.8</v>
      </c>
      <c r="AC98" s="28">
        <v>0.1</v>
      </c>
      <c r="AD98" s="28">
        <v>3</v>
      </c>
      <c r="AE98" s="28">
        <v>12.3</v>
      </c>
      <c r="AF98" s="28">
        <v>13.3</v>
      </c>
      <c r="AG98" s="28">
        <v>22</v>
      </c>
      <c r="AH98" s="28">
        <v>3.8</v>
      </c>
      <c r="AI98" s="28">
        <v>0.1</v>
      </c>
      <c r="AJ98" s="28">
        <v>1.05</v>
      </c>
      <c r="AK98" s="28">
        <v>1.2999999999999999E-2</v>
      </c>
      <c r="AL98" s="28">
        <v>0.08</v>
      </c>
      <c r="AM98" s="28">
        <v>0.77</v>
      </c>
      <c r="AN98" s="28">
        <v>0.13</v>
      </c>
      <c r="AO98" s="28">
        <v>0.05</v>
      </c>
      <c r="AP98" s="28">
        <v>0.52</v>
      </c>
      <c r="AQ98" s="28">
        <v>80.099999999999994</v>
      </c>
      <c r="AR98" s="28">
        <v>35.799999999999997</v>
      </c>
      <c r="AS98" s="28">
        <v>69.7</v>
      </c>
      <c r="AT98" s="28">
        <v>0.09</v>
      </c>
      <c r="AU98" s="28">
        <v>8.5</v>
      </c>
      <c r="AV98" s="28">
        <v>28.5</v>
      </c>
      <c r="AW98" s="28">
        <v>6</v>
      </c>
      <c r="AX98" s="28" t="s">
        <v>274</v>
      </c>
      <c r="AY98" s="28">
        <v>0.9</v>
      </c>
      <c r="AZ98" s="28">
        <v>4.9000000000000004</v>
      </c>
      <c r="BA98" s="28">
        <v>0.8</v>
      </c>
      <c r="BB98" s="28">
        <v>4.8</v>
      </c>
      <c r="BC98" s="28">
        <v>0.9</v>
      </c>
      <c r="BD98" s="28">
        <v>2.8</v>
      </c>
      <c r="BE98" s="28">
        <v>0.3</v>
      </c>
      <c r="BF98" s="28">
        <v>2.4</v>
      </c>
      <c r="BG98" s="28">
        <v>0.3</v>
      </c>
      <c r="BH98" s="28">
        <v>0.1</v>
      </c>
      <c r="BI98" s="28" t="s">
        <v>275</v>
      </c>
      <c r="BJ98" s="28" t="s">
        <v>274</v>
      </c>
      <c r="BK98" s="28" t="s">
        <v>276</v>
      </c>
      <c r="BL98" s="28" t="s">
        <v>279</v>
      </c>
      <c r="BM98" s="28">
        <v>0.12</v>
      </c>
      <c r="BN98" s="28">
        <v>13</v>
      </c>
      <c r="BO98" s="28">
        <v>9.9</v>
      </c>
      <c r="BP98" s="28">
        <v>0.8</v>
      </c>
      <c r="BQ98" s="28">
        <v>60</v>
      </c>
    </row>
    <row r="99" spans="1:69" x14ac:dyDescent="0.3">
      <c r="A99" s="25">
        <f t="shared" si="1"/>
        <v>96</v>
      </c>
      <c r="B99" s="26">
        <v>687903</v>
      </c>
      <c r="C99" s="26">
        <v>846364</v>
      </c>
      <c r="D99" s="26">
        <v>379</v>
      </c>
      <c r="E99" s="26">
        <v>1</v>
      </c>
      <c r="F99" s="27" t="s">
        <v>96</v>
      </c>
      <c r="G99" s="28">
        <v>0.14199999999999999</v>
      </c>
      <c r="H99" s="28" t="s">
        <v>273</v>
      </c>
      <c r="I99" s="28">
        <v>1.4E-2</v>
      </c>
      <c r="J99" s="28">
        <v>5.0999999999999996</v>
      </c>
      <c r="K99" s="28">
        <v>0.4</v>
      </c>
      <c r="L99" s="28">
        <v>3</v>
      </c>
      <c r="M99" s="28">
        <v>0.01</v>
      </c>
      <c r="N99" s="28">
        <v>0.19</v>
      </c>
      <c r="O99" s="28">
        <v>4.6500000000000004</v>
      </c>
      <c r="P99" s="28">
        <v>0.25</v>
      </c>
      <c r="Q99" s="28">
        <v>0.04</v>
      </c>
      <c r="R99" s="28">
        <v>0.04</v>
      </c>
      <c r="S99" s="28">
        <v>13.8</v>
      </c>
      <c r="T99" s="28">
        <v>109</v>
      </c>
      <c r="U99" s="28">
        <v>161</v>
      </c>
      <c r="V99" s="28">
        <v>334</v>
      </c>
      <c r="W99" s="28">
        <v>6.64</v>
      </c>
      <c r="X99" s="28">
        <v>8.4</v>
      </c>
      <c r="Y99" s="28">
        <v>31.4</v>
      </c>
      <c r="Z99" s="28">
        <v>22.9</v>
      </c>
      <c r="AA99" s="28">
        <v>30.3</v>
      </c>
      <c r="AB99" s="28">
        <v>13</v>
      </c>
      <c r="AC99" s="28">
        <v>0.1</v>
      </c>
      <c r="AD99" s="28">
        <v>3</v>
      </c>
      <c r="AE99" s="28">
        <v>18.3</v>
      </c>
      <c r="AF99" s="28">
        <v>12.5</v>
      </c>
      <c r="AG99" s="28">
        <v>20.9</v>
      </c>
      <c r="AH99" s="28">
        <v>3.4</v>
      </c>
      <c r="AI99" s="28">
        <v>0.2</v>
      </c>
      <c r="AJ99" s="28">
        <v>1.19</v>
      </c>
      <c r="AK99" s="28">
        <v>1.4999999999999999E-2</v>
      </c>
      <c r="AL99" s="28">
        <v>7.0000000000000007E-2</v>
      </c>
      <c r="AM99" s="28">
        <v>0.65</v>
      </c>
      <c r="AN99" s="28">
        <v>0.16</v>
      </c>
      <c r="AO99" s="28" t="s">
        <v>278</v>
      </c>
      <c r="AP99" s="28">
        <v>0.41</v>
      </c>
      <c r="AQ99" s="28">
        <v>104</v>
      </c>
      <c r="AR99" s="28">
        <v>32.1</v>
      </c>
      <c r="AS99" s="28">
        <v>62.6</v>
      </c>
      <c r="AT99" s="28">
        <v>0.14000000000000001</v>
      </c>
      <c r="AU99" s="28">
        <v>7.9</v>
      </c>
      <c r="AV99" s="28">
        <v>27.8</v>
      </c>
      <c r="AW99" s="28">
        <v>4.8</v>
      </c>
      <c r="AX99" s="28" t="s">
        <v>274</v>
      </c>
      <c r="AY99" s="28">
        <v>0.9</v>
      </c>
      <c r="AZ99" s="28">
        <v>4.8</v>
      </c>
      <c r="BA99" s="28">
        <v>0.7</v>
      </c>
      <c r="BB99" s="28">
        <v>4.4000000000000004</v>
      </c>
      <c r="BC99" s="28">
        <v>0.8</v>
      </c>
      <c r="BD99" s="28">
        <v>2.9</v>
      </c>
      <c r="BE99" s="28">
        <v>0.3</v>
      </c>
      <c r="BF99" s="28">
        <v>2.2000000000000002</v>
      </c>
      <c r="BG99" s="28">
        <v>0.3</v>
      </c>
      <c r="BH99" s="28">
        <v>0.1</v>
      </c>
      <c r="BI99" s="28" t="s">
        <v>275</v>
      </c>
      <c r="BJ99" s="28" t="s">
        <v>274</v>
      </c>
      <c r="BK99" s="28" t="s">
        <v>276</v>
      </c>
      <c r="BL99" s="28" t="s">
        <v>279</v>
      </c>
      <c r="BM99" s="28">
        <v>0.13</v>
      </c>
      <c r="BN99" s="28">
        <v>11.8</v>
      </c>
      <c r="BO99" s="28">
        <v>8.6999999999999993</v>
      </c>
      <c r="BP99" s="28">
        <v>0.7</v>
      </c>
      <c r="BQ99" s="28">
        <v>40</v>
      </c>
    </row>
    <row r="100" spans="1:69" x14ac:dyDescent="0.3">
      <c r="A100" s="25">
        <f t="shared" si="1"/>
        <v>97</v>
      </c>
      <c r="B100" s="26">
        <v>687905</v>
      </c>
      <c r="C100" s="26">
        <v>846363</v>
      </c>
      <c r="D100" s="26">
        <v>379</v>
      </c>
      <c r="E100" s="26">
        <v>1</v>
      </c>
      <c r="F100" s="27" t="s">
        <v>97</v>
      </c>
      <c r="G100" s="28">
        <v>0.16</v>
      </c>
      <c r="H100" s="28" t="s">
        <v>273</v>
      </c>
      <c r="I100" s="28">
        <v>1.4999999999999999E-2</v>
      </c>
      <c r="J100" s="28">
        <v>6.8</v>
      </c>
      <c r="K100" s="28">
        <v>0.4</v>
      </c>
      <c r="L100" s="28">
        <v>2</v>
      </c>
      <c r="M100" s="28">
        <v>1.4999999999999999E-2</v>
      </c>
      <c r="N100" s="28">
        <v>0.37</v>
      </c>
      <c r="O100" s="28">
        <v>4.9000000000000004</v>
      </c>
      <c r="P100" s="28">
        <v>0.46</v>
      </c>
      <c r="Q100" s="28">
        <v>0.04</v>
      </c>
      <c r="R100" s="28">
        <v>0.04</v>
      </c>
      <c r="S100" s="28">
        <v>14.6</v>
      </c>
      <c r="T100" s="28">
        <v>107</v>
      </c>
      <c r="U100" s="28">
        <v>144</v>
      </c>
      <c r="V100" s="28">
        <v>323</v>
      </c>
      <c r="W100" s="28">
        <v>6.35</v>
      </c>
      <c r="X100" s="28">
        <v>9.8000000000000007</v>
      </c>
      <c r="Y100" s="28">
        <v>31.8</v>
      </c>
      <c r="Z100" s="28">
        <v>23</v>
      </c>
      <c r="AA100" s="28">
        <v>42.8</v>
      </c>
      <c r="AB100" s="28">
        <v>12.7</v>
      </c>
      <c r="AC100" s="28">
        <v>0.1</v>
      </c>
      <c r="AD100" s="28">
        <v>2.5</v>
      </c>
      <c r="AE100" s="28">
        <v>34.200000000000003</v>
      </c>
      <c r="AF100" s="28">
        <v>14.7</v>
      </c>
      <c r="AG100" s="28">
        <v>21.6</v>
      </c>
      <c r="AH100" s="28">
        <v>2.9</v>
      </c>
      <c r="AI100" s="28">
        <v>0.2</v>
      </c>
      <c r="AJ100" s="28">
        <v>1.1000000000000001</v>
      </c>
      <c r="AK100" s="28">
        <v>1.6E-2</v>
      </c>
      <c r="AL100" s="28">
        <v>7.0000000000000007E-2</v>
      </c>
      <c r="AM100" s="28">
        <v>0.72</v>
      </c>
      <c r="AN100" s="28">
        <v>0.14000000000000001</v>
      </c>
      <c r="AO100" s="28" t="s">
        <v>278</v>
      </c>
      <c r="AP100" s="28">
        <v>0.4</v>
      </c>
      <c r="AQ100" s="28">
        <v>159</v>
      </c>
      <c r="AR100" s="28">
        <v>32.299999999999997</v>
      </c>
      <c r="AS100" s="28">
        <v>64.900000000000006</v>
      </c>
      <c r="AT100" s="28">
        <v>0.1</v>
      </c>
      <c r="AU100" s="28">
        <v>7.9</v>
      </c>
      <c r="AV100" s="28">
        <v>27.7</v>
      </c>
      <c r="AW100" s="28">
        <v>5.9</v>
      </c>
      <c r="AX100" s="28" t="s">
        <v>274</v>
      </c>
      <c r="AY100" s="28">
        <v>1</v>
      </c>
      <c r="AZ100" s="28">
        <v>5.4</v>
      </c>
      <c r="BA100" s="28">
        <v>0.8</v>
      </c>
      <c r="BB100" s="28">
        <v>4.5999999999999996</v>
      </c>
      <c r="BC100" s="28">
        <v>0.9</v>
      </c>
      <c r="BD100" s="28">
        <v>2.6</v>
      </c>
      <c r="BE100" s="28">
        <v>0.3</v>
      </c>
      <c r="BF100" s="28">
        <v>2.2999999999999998</v>
      </c>
      <c r="BG100" s="28">
        <v>0.3</v>
      </c>
      <c r="BH100" s="28">
        <v>0.1</v>
      </c>
      <c r="BI100" s="28" t="s">
        <v>275</v>
      </c>
      <c r="BJ100" s="28" t="s">
        <v>274</v>
      </c>
      <c r="BK100" s="28" t="s">
        <v>276</v>
      </c>
      <c r="BL100" s="28" t="s">
        <v>279</v>
      </c>
      <c r="BM100" s="28">
        <v>0.21</v>
      </c>
      <c r="BN100" s="28">
        <v>11.4</v>
      </c>
      <c r="BO100" s="28">
        <v>8.4</v>
      </c>
      <c r="BP100" s="28">
        <v>0.6</v>
      </c>
      <c r="BQ100" s="28">
        <v>50</v>
      </c>
    </row>
    <row r="101" spans="1:69" x14ac:dyDescent="0.3">
      <c r="A101" s="25">
        <f t="shared" si="1"/>
        <v>98</v>
      </c>
      <c r="B101" s="26">
        <v>687906</v>
      </c>
      <c r="C101" s="26">
        <v>846363</v>
      </c>
      <c r="D101" s="26">
        <v>379</v>
      </c>
      <c r="E101" s="26">
        <v>1</v>
      </c>
      <c r="F101" s="27" t="s">
        <v>98</v>
      </c>
      <c r="G101" s="28">
        <v>0.14299999999999999</v>
      </c>
      <c r="H101" s="28" t="s">
        <v>273</v>
      </c>
      <c r="I101" s="28">
        <v>1.2E-2</v>
      </c>
      <c r="J101" s="28">
        <v>5.0999999999999996</v>
      </c>
      <c r="K101" s="28">
        <v>0.3</v>
      </c>
      <c r="L101" s="28">
        <v>4</v>
      </c>
      <c r="M101" s="28">
        <v>0.01</v>
      </c>
      <c r="N101" s="28">
        <v>0.08</v>
      </c>
      <c r="O101" s="28">
        <v>5.16</v>
      </c>
      <c r="P101" s="28">
        <v>0.16</v>
      </c>
      <c r="Q101" s="28">
        <v>0.05</v>
      </c>
      <c r="R101" s="28">
        <v>0.03</v>
      </c>
      <c r="S101" s="28">
        <v>14.9</v>
      </c>
      <c r="T101" s="28">
        <v>111</v>
      </c>
      <c r="U101" s="28">
        <v>170</v>
      </c>
      <c r="V101" s="28">
        <v>304</v>
      </c>
      <c r="W101" s="28">
        <v>6.73</v>
      </c>
      <c r="X101" s="28">
        <v>7</v>
      </c>
      <c r="Y101" s="28">
        <v>36.799999999999997</v>
      </c>
      <c r="Z101" s="28">
        <v>21.3</v>
      </c>
      <c r="AA101" s="28">
        <v>25.5</v>
      </c>
      <c r="AB101" s="28">
        <v>14</v>
      </c>
      <c r="AC101" s="28" t="s">
        <v>274</v>
      </c>
      <c r="AD101" s="28">
        <v>3.1</v>
      </c>
      <c r="AE101" s="28">
        <v>10.4</v>
      </c>
      <c r="AF101" s="28">
        <v>10.8</v>
      </c>
      <c r="AG101" s="28">
        <v>18.5</v>
      </c>
      <c r="AH101" s="28">
        <v>3.8</v>
      </c>
      <c r="AI101" s="28">
        <v>0.2</v>
      </c>
      <c r="AJ101" s="28">
        <v>1.65</v>
      </c>
      <c r="AK101" s="28">
        <v>1.7999999999999999E-2</v>
      </c>
      <c r="AL101" s="28">
        <v>0.09</v>
      </c>
      <c r="AM101" s="28">
        <v>0.86</v>
      </c>
      <c r="AN101" s="28">
        <v>0.18</v>
      </c>
      <c r="AO101" s="28">
        <v>0.04</v>
      </c>
      <c r="AP101" s="28">
        <v>0.42</v>
      </c>
      <c r="AQ101" s="28">
        <v>98.2</v>
      </c>
      <c r="AR101" s="28">
        <v>31.5</v>
      </c>
      <c r="AS101" s="28">
        <v>55.8</v>
      </c>
      <c r="AT101" s="28">
        <v>12.2</v>
      </c>
      <c r="AU101" s="28">
        <v>7.3</v>
      </c>
      <c r="AV101" s="28">
        <v>26</v>
      </c>
      <c r="AW101" s="28">
        <v>4.0999999999999996</v>
      </c>
      <c r="AX101" s="28">
        <v>0.5</v>
      </c>
      <c r="AY101" s="28">
        <v>0.8</v>
      </c>
      <c r="AZ101" s="28">
        <v>4.5</v>
      </c>
      <c r="BA101" s="28">
        <v>0.6</v>
      </c>
      <c r="BB101" s="28">
        <v>3.9</v>
      </c>
      <c r="BC101" s="28">
        <v>0.7</v>
      </c>
      <c r="BD101" s="28">
        <v>2.2999999999999998</v>
      </c>
      <c r="BE101" s="28">
        <v>0.3</v>
      </c>
      <c r="BF101" s="28">
        <v>2.1</v>
      </c>
      <c r="BG101" s="28">
        <v>0.3</v>
      </c>
      <c r="BH101" s="28">
        <v>0.1</v>
      </c>
      <c r="BI101" s="28" t="s">
        <v>275</v>
      </c>
      <c r="BJ101" s="28" t="s">
        <v>274</v>
      </c>
      <c r="BK101" s="28" t="s">
        <v>276</v>
      </c>
      <c r="BL101" s="28" t="s">
        <v>279</v>
      </c>
      <c r="BM101" s="28">
        <v>0.11</v>
      </c>
      <c r="BN101" s="28">
        <v>12.1</v>
      </c>
      <c r="BO101" s="28">
        <v>11.6</v>
      </c>
      <c r="BP101" s="28">
        <v>0.8</v>
      </c>
      <c r="BQ101" s="28">
        <v>50</v>
      </c>
    </row>
    <row r="102" spans="1:69" x14ac:dyDescent="0.3">
      <c r="A102" s="25">
        <f t="shared" si="1"/>
        <v>99</v>
      </c>
      <c r="B102" s="26">
        <v>687907</v>
      </c>
      <c r="C102" s="26">
        <v>846363</v>
      </c>
      <c r="D102" s="26">
        <v>379</v>
      </c>
      <c r="E102" s="26">
        <v>1</v>
      </c>
      <c r="F102" s="27" t="s">
        <v>99</v>
      </c>
      <c r="G102" s="28">
        <v>0.157</v>
      </c>
      <c r="H102" s="28" t="s">
        <v>273</v>
      </c>
      <c r="I102" s="28">
        <v>1.4999999999999999E-2</v>
      </c>
      <c r="J102" s="28">
        <v>5.0999999999999996</v>
      </c>
      <c r="K102" s="28">
        <v>0.4</v>
      </c>
      <c r="L102" s="28">
        <v>3</v>
      </c>
      <c r="M102" s="28">
        <v>1.2E-2</v>
      </c>
      <c r="N102" s="28">
        <v>0.1</v>
      </c>
      <c r="O102" s="28">
        <v>5.38</v>
      </c>
      <c r="P102" s="28">
        <v>0.17</v>
      </c>
      <c r="Q102" s="28">
        <v>0.04</v>
      </c>
      <c r="R102" s="28">
        <v>0.03</v>
      </c>
      <c r="S102" s="28">
        <v>16.3</v>
      </c>
      <c r="T102" s="28">
        <v>123</v>
      </c>
      <c r="U102" s="28">
        <v>223</v>
      </c>
      <c r="V102" s="28">
        <v>336</v>
      </c>
      <c r="W102" s="28">
        <v>7.72</v>
      </c>
      <c r="X102" s="28">
        <v>8.1999999999999993</v>
      </c>
      <c r="Y102" s="28">
        <v>36.799999999999997</v>
      </c>
      <c r="Z102" s="28">
        <v>24.2</v>
      </c>
      <c r="AA102" s="28">
        <v>29.7</v>
      </c>
      <c r="AB102" s="28">
        <v>14.4</v>
      </c>
      <c r="AC102" s="28">
        <v>0.1</v>
      </c>
      <c r="AD102" s="28">
        <v>2</v>
      </c>
      <c r="AE102" s="28">
        <v>10.3</v>
      </c>
      <c r="AF102" s="28">
        <v>13.4</v>
      </c>
      <c r="AG102" s="28">
        <v>16.899999999999999</v>
      </c>
      <c r="AH102" s="28">
        <v>3.4</v>
      </c>
      <c r="AI102" s="28">
        <v>0.2</v>
      </c>
      <c r="AJ102" s="28">
        <v>1.77</v>
      </c>
      <c r="AK102" s="28">
        <v>3.1E-2</v>
      </c>
      <c r="AL102" s="28">
        <v>0.06</v>
      </c>
      <c r="AM102" s="28">
        <v>0.77</v>
      </c>
      <c r="AN102" s="28">
        <v>0.18</v>
      </c>
      <c r="AO102" s="28" t="s">
        <v>278</v>
      </c>
      <c r="AP102" s="28">
        <v>0.4</v>
      </c>
      <c r="AQ102" s="28">
        <v>109</v>
      </c>
      <c r="AR102" s="28">
        <v>31.3</v>
      </c>
      <c r="AS102" s="28">
        <v>61.2</v>
      </c>
      <c r="AT102" s="28">
        <v>0.13</v>
      </c>
      <c r="AU102" s="28">
        <v>7.5</v>
      </c>
      <c r="AV102" s="28">
        <v>25.8</v>
      </c>
      <c r="AW102" s="28">
        <v>3.7</v>
      </c>
      <c r="AX102" s="28" t="s">
        <v>274</v>
      </c>
      <c r="AY102" s="28">
        <v>0.8</v>
      </c>
      <c r="AZ102" s="28">
        <v>4.5</v>
      </c>
      <c r="BA102" s="28">
        <v>0.6</v>
      </c>
      <c r="BB102" s="28">
        <v>3.9</v>
      </c>
      <c r="BC102" s="28">
        <v>0.7</v>
      </c>
      <c r="BD102" s="28">
        <v>2.1</v>
      </c>
      <c r="BE102" s="28">
        <v>0.3</v>
      </c>
      <c r="BF102" s="28">
        <v>2</v>
      </c>
      <c r="BG102" s="28">
        <v>0.2</v>
      </c>
      <c r="BH102" s="28">
        <v>0.1</v>
      </c>
      <c r="BI102" s="28" t="s">
        <v>275</v>
      </c>
      <c r="BJ102" s="28" t="s">
        <v>274</v>
      </c>
      <c r="BK102" s="28" t="s">
        <v>276</v>
      </c>
      <c r="BL102" s="28" t="s">
        <v>279</v>
      </c>
      <c r="BM102" s="28">
        <v>0.09</v>
      </c>
      <c r="BN102" s="28">
        <v>12.5</v>
      </c>
      <c r="BO102" s="28">
        <v>9.5</v>
      </c>
      <c r="BP102" s="28">
        <v>0.8</v>
      </c>
      <c r="BQ102" s="28">
        <v>40</v>
      </c>
    </row>
    <row r="103" spans="1:69" x14ac:dyDescent="0.3">
      <c r="A103" s="25">
        <f t="shared" si="1"/>
        <v>100</v>
      </c>
      <c r="B103" s="26">
        <v>687908</v>
      </c>
      <c r="C103" s="26">
        <v>846362</v>
      </c>
      <c r="D103" s="26">
        <v>379</v>
      </c>
      <c r="E103" s="26">
        <v>1</v>
      </c>
      <c r="F103" s="27" t="s">
        <v>100</v>
      </c>
      <c r="G103" s="28">
        <v>0.13400000000000001</v>
      </c>
      <c r="H103" s="28" t="s">
        <v>273</v>
      </c>
      <c r="I103" s="28">
        <v>1.4999999999999999E-2</v>
      </c>
      <c r="J103" s="28">
        <v>5.5</v>
      </c>
      <c r="K103" s="28">
        <v>0.4</v>
      </c>
      <c r="L103" s="28">
        <v>3</v>
      </c>
      <c r="M103" s="28">
        <v>1.2999999999999999E-2</v>
      </c>
      <c r="N103" s="28">
        <v>0.1</v>
      </c>
      <c r="O103" s="28">
        <v>5.25</v>
      </c>
      <c r="P103" s="28">
        <v>0.15</v>
      </c>
      <c r="Q103" s="28">
        <v>0.05</v>
      </c>
      <c r="R103" s="28">
        <v>0.05</v>
      </c>
      <c r="S103" s="28">
        <v>13.8</v>
      </c>
      <c r="T103" s="28">
        <v>104</v>
      </c>
      <c r="U103" s="28">
        <v>143</v>
      </c>
      <c r="V103" s="28">
        <v>344</v>
      </c>
      <c r="W103" s="28">
        <v>6.44</v>
      </c>
      <c r="X103" s="28">
        <v>8</v>
      </c>
      <c r="Y103" s="28">
        <v>37.799999999999997</v>
      </c>
      <c r="Z103" s="28">
        <v>22.7</v>
      </c>
      <c r="AA103" s="28">
        <v>28.3</v>
      </c>
      <c r="AB103" s="28">
        <v>13.9</v>
      </c>
      <c r="AC103" s="28">
        <v>0.1</v>
      </c>
      <c r="AD103" s="28">
        <v>2.5</v>
      </c>
      <c r="AE103" s="28">
        <v>11.7</v>
      </c>
      <c r="AF103" s="28">
        <v>15.5</v>
      </c>
      <c r="AG103" s="28">
        <v>18.2</v>
      </c>
      <c r="AH103" s="28">
        <v>4.0999999999999996</v>
      </c>
      <c r="AI103" s="28">
        <v>0.3</v>
      </c>
      <c r="AJ103" s="28">
        <v>1.54</v>
      </c>
      <c r="AK103" s="28">
        <v>2.4E-2</v>
      </c>
      <c r="AL103" s="28">
        <v>0.06</v>
      </c>
      <c r="AM103" s="28">
        <v>0.81</v>
      </c>
      <c r="AN103" s="28">
        <v>0.15</v>
      </c>
      <c r="AO103" s="28" t="s">
        <v>278</v>
      </c>
      <c r="AP103" s="28">
        <v>0.5</v>
      </c>
      <c r="AQ103" s="28">
        <v>99.3</v>
      </c>
      <c r="AR103" s="28">
        <v>34</v>
      </c>
      <c r="AS103" s="28">
        <v>69.8</v>
      </c>
      <c r="AT103" s="28">
        <v>0.09</v>
      </c>
      <c r="AU103" s="28">
        <v>7.5</v>
      </c>
      <c r="AV103" s="28">
        <v>26.5</v>
      </c>
      <c r="AW103" s="28">
        <v>4.8</v>
      </c>
      <c r="AX103" s="28" t="s">
        <v>274</v>
      </c>
      <c r="AY103" s="28">
        <v>0.9</v>
      </c>
      <c r="AZ103" s="28">
        <v>4.5</v>
      </c>
      <c r="BA103" s="28">
        <v>0.7</v>
      </c>
      <c r="BB103" s="28">
        <v>4</v>
      </c>
      <c r="BC103" s="28">
        <v>0.7</v>
      </c>
      <c r="BD103" s="28">
        <v>2.2999999999999998</v>
      </c>
      <c r="BE103" s="28">
        <v>0.3</v>
      </c>
      <c r="BF103" s="28">
        <v>2</v>
      </c>
      <c r="BG103" s="28">
        <v>0.3</v>
      </c>
      <c r="BH103" s="28">
        <v>0.2</v>
      </c>
      <c r="BI103" s="28" t="s">
        <v>275</v>
      </c>
      <c r="BJ103" s="28" t="s">
        <v>274</v>
      </c>
      <c r="BK103" s="28" t="s">
        <v>276</v>
      </c>
      <c r="BL103" s="28" t="s">
        <v>279</v>
      </c>
      <c r="BM103" s="28">
        <v>0.11</v>
      </c>
      <c r="BN103" s="28">
        <v>13.1</v>
      </c>
      <c r="BO103" s="28">
        <v>9.1999999999999993</v>
      </c>
      <c r="BP103" s="28">
        <v>0.8</v>
      </c>
      <c r="BQ103" s="28">
        <v>30</v>
      </c>
    </row>
    <row r="104" spans="1:69" x14ac:dyDescent="0.3">
      <c r="A104" s="25">
        <f t="shared" si="1"/>
        <v>101</v>
      </c>
      <c r="B104" s="26">
        <v>687909</v>
      </c>
      <c r="C104" s="26">
        <v>846362</v>
      </c>
      <c r="D104" s="26">
        <v>379</v>
      </c>
      <c r="E104" s="26">
        <v>1</v>
      </c>
      <c r="F104" s="27" t="s">
        <v>101</v>
      </c>
      <c r="G104" s="28">
        <v>0.153</v>
      </c>
      <c r="H104" s="28" t="s">
        <v>273</v>
      </c>
      <c r="I104" s="28">
        <v>1.6E-2</v>
      </c>
      <c r="J104" s="28">
        <v>5.6</v>
      </c>
      <c r="K104" s="28">
        <v>0.4</v>
      </c>
      <c r="L104" s="28">
        <v>4</v>
      </c>
      <c r="M104" s="28">
        <v>1.0999999999999999E-2</v>
      </c>
      <c r="N104" s="28">
        <v>0.11</v>
      </c>
      <c r="O104" s="28">
        <v>5.39</v>
      </c>
      <c r="P104" s="28">
        <v>0.16</v>
      </c>
      <c r="Q104" s="28">
        <v>0.04</v>
      </c>
      <c r="R104" s="28">
        <v>0.03</v>
      </c>
      <c r="S104" s="28">
        <v>15.4</v>
      </c>
      <c r="T104" s="28">
        <v>115</v>
      </c>
      <c r="U104" s="28">
        <v>148</v>
      </c>
      <c r="V104" s="28">
        <v>300</v>
      </c>
      <c r="W104" s="28">
        <v>6.9</v>
      </c>
      <c r="X104" s="28">
        <v>7.8</v>
      </c>
      <c r="Y104" s="28">
        <v>35</v>
      </c>
      <c r="Z104" s="28">
        <v>21.9</v>
      </c>
      <c r="AA104" s="28">
        <v>26.6</v>
      </c>
      <c r="AB104" s="28">
        <v>14.3</v>
      </c>
      <c r="AC104" s="28">
        <v>0.1</v>
      </c>
      <c r="AD104" s="28">
        <v>2.2000000000000002</v>
      </c>
      <c r="AE104" s="28">
        <v>11.2</v>
      </c>
      <c r="AF104" s="28">
        <v>16.600000000000001</v>
      </c>
      <c r="AG104" s="28">
        <v>19.600000000000001</v>
      </c>
      <c r="AH104" s="28">
        <v>3.2</v>
      </c>
      <c r="AI104" s="28">
        <v>0.2</v>
      </c>
      <c r="AJ104" s="28">
        <v>1.27</v>
      </c>
      <c r="AK104" s="28">
        <v>1.4999999999999999E-2</v>
      </c>
      <c r="AL104" s="28">
        <v>0.08</v>
      </c>
      <c r="AM104" s="28">
        <v>0.75</v>
      </c>
      <c r="AN104" s="28">
        <v>0.16</v>
      </c>
      <c r="AO104" s="28">
        <v>0.04</v>
      </c>
      <c r="AP104" s="28">
        <v>0.39</v>
      </c>
      <c r="AQ104" s="28">
        <v>105</v>
      </c>
      <c r="AR104" s="28">
        <v>34.700000000000003</v>
      </c>
      <c r="AS104" s="28">
        <v>69.3</v>
      </c>
      <c r="AT104" s="28">
        <v>0.91</v>
      </c>
      <c r="AU104" s="28">
        <v>8.3000000000000007</v>
      </c>
      <c r="AV104" s="28">
        <v>29.6</v>
      </c>
      <c r="AW104" s="28">
        <v>5</v>
      </c>
      <c r="AX104" s="28" t="s">
        <v>274</v>
      </c>
      <c r="AY104" s="28">
        <v>1</v>
      </c>
      <c r="AZ104" s="28">
        <v>5.0999999999999996</v>
      </c>
      <c r="BA104" s="28">
        <v>0.7</v>
      </c>
      <c r="BB104" s="28">
        <v>4.5</v>
      </c>
      <c r="BC104" s="28">
        <v>0.8</v>
      </c>
      <c r="BD104" s="28">
        <v>2.5</v>
      </c>
      <c r="BE104" s="28">
        <v>0.3</v>
      </c>
      <c r="BF104" s="28">
        <v>2.2000000000000002</v>
      </c>
      <c r="BG104" s="28">
        <v>0.3</v>
      </c>
      <c r="BH104" s="28">
        <v>0.1</v>
      </c>
      <c r="BI104" s="28" t="s">
        <v>275</v>
      </c>
      <c r="BJ104" s="28" t="s">
        <v>274</v>
      </c>
      <c r="BK104" s="28" t="s">
        <v>276</v>
      </c>
      <c r="BL104" s="28" t="s">
        <v>279</v>
      </c>
      <c r="BM104" s="28">
        <v>0.11</v>
      </c>
      <c r="BN104" s="28">
        <v>12.2</v>
      </c>
      <c r="BO104" s="28">
        <v>9.6</v>
      </c>
      <c r="BP104" s="28">
        <v>0.8</v>
      </c>
      <c r="BQ104" s="28">
        <v>70</v>
      </c>
    </row>
    <row r="105" spans="1:69" x14ac:dyDescent="0.3">
      <c r="A105" s="25">
        <f t="shared" si="1"/>
        <v>102</v>
      </c>
      <c r="B105" s="26">
        <v>687910</v>
      </c>
      <c r="C105" s="26">
        <v>846361</v>
      </c>
      <c r="D105" s="26">
        <v>379</v>
      </c>
      <c r="E105" s="26">
        <v>1</v>
      </c>
      <c r="F105" s="27" t="s">
        <v>102</v>
      </c>
      <c r="G105" s="28">
        <v>0.14399999999999999</v>
      </c>
      <c r="H105" s="28" t="s">
        <v>273</v>
      </c>
      <c r="I105" s="28">
        <v>1.6E-2</v>
      </c>
      <c r="J105" s="28">
        <v>5.0999999999999996</v>
      </c>
      <c r="K105" s="28">
        <v>0.4</v>
      </c>
      <c r="L105" s="28">
        <v>3</v>
      </c>
      <c r="M105" s="28">
        <v>7.0000000000000001E-3</v>
      </c>
      <c r="N105" s="28">
        <v>0.09</v>
      </c>
      <c r="O105" s="28">
        <v>4.03</v>
      </c>
      <c r="P105" s="28">
        <v>0.1</v>
      </c>
      <c r="Q105" s="28">
        <v>0.04</v>
      </c>
      <c r="R105" s="28">
        <v>0.03</v>
      </c>
      <c r="S105" s="28">
        <v>12.3</v>
      </c>
      <c r="T105" s="28">
        <v>92</v>
      </c>
      <c r="U105" s="28">
        <v>122</v>
      </c>
      <c r="V105" s="28">
        <v>440</v>
      </c>
      <c r="W105" s="28">
        <v>5.52</v>
      </c>
      <c r="X105" s="28">
        <v>10.8</v>
      </c>
      <c r="Y105" s="28">
        <v>31.7</v>
      </c>
      <c r="Z105" s="28">
        <v>19.899999999999999</v>
      </c>
      <c r="AA105" s="28">
        <v>23.2</v>
      </c>
      <c r="AB105" s="28">
        <v>11.4</v>
      </c>
      <c r="AC105" s="28" t="s">
        <v>274</v>
      </c>
      <c r="AD105" s="28">
        <v>1.6</v>
      </c>
      <c r="AE105" s="28">
        <v>10.9</v>
      </c>
      <c r="AF105" s="28">
        <v>15.3</v>
      </c>
      <c r="AG105" s="28">
        <v>15.3</v>
      </c>
      <c r="AH105" s="28">
        <v>3.3</v>
      </c>
      <c r="AI105" s="28">
        <v>0.5</v>
      </c>
      <c r="AJ105" s="28">
        <v>1.1299999999999999</v>
      </c>
      <c r="AK105" s="28">
        <v>2.4E-2</v>
      </c>
      <c r="AL105" s="28">
        <v>7.0000000000000007E-2</v>
      </c>
      <c r="AM105" s="28">
        <v>0.65</v>
      </c>
      <c r="AN105" s="28">
        <v>0.16</v>
      </c>
      <c r="AO105" s="28" t="s">
        <v>278</v>
      </c>
      <c r="AP105" s="28">
        <v>0.42</v>
      </c>
      <c r="AQ105" s="28">
        <v>82.6</v>
      </c>
      <c r="AR105" s="28">
        <v>28.8</v>
      </c>
      <c r="AS105" s="28">
        <v>63.7</v>
      </c>
      <c r="AT105" s="28">
        <v>0.87</v>
      </c>
      <c r="AU105" s="28">
        <v>6.7</v>
      </c>
      <c r="AV105" s="28">
        <v>24.1</v>
      </c>
      <c r="AW105" s="28">
        <v>3.9</v>
      </c>
      <c r="AX105" s="28" t="s">
        <v>274</v>
      </c>
      <c r="AY105" s="28">
        <v>0.8</v>
      </c>
      <c r="AZ105" s="28">
        <v>4.2</v>
      </c>
      <c r="BA105" s="28">
        <v>0.6</v>
      </c>
      <c r="BB105" s="28">
        <v>3.7</v>
      </c>
      <c r="BC105" s="28">
        <v>0.7</v>
      </c>
      <c r="BD105" s="28">
        <v>2</v>
      </c>
      <c r="BE105" s="28">
        <v>0.2</v>
      </c>
      <c r="BF105" s="28">
        <v>1.6</v>
      </c>
      <c r="BG105" s="28">
        <v>0.2</v>
      </c>
      <c r="BH105" s="28">
        <v>0.1</v>
      </c>
      <c r="BI105" s="28" t="s">
        <v>275</v>
      </c>
      <c r="BJ105" s="28" t="s">
        <v>274</v>
      </c>
      <c r="BK105" s="28" t="s">
        <v>276</v>
      </c>
      <c r="BL105" s="28">
        <v>4</v>
      </c>
      <c r="BM105" s="28">
        <v>0.1</v>
      </c>
      <c r="BN105" s="28">
        <v>11.5</v>
      </c>
      <c r="BO105" s="28">
        <v>8.9</v>
      </c>
      <c r="BP105" s="28">
        <v>0.6</v>
      </c>
      <c r="BQ105" s="28">
        <v>100</v>
      </c>
    </row>
    <row r="106" spans="1:69" x14ac:dyDescent="0.3">
      <c r="A106" s="25">
        <f t="shared" si="1"/>
        <v>103</v>
      </c>
      <c r="B106" s="26">
        <v>687911</v>
      </c>
      <c r="C106" s="26">
        <v>846361</v>
      </c>
      <c r="D106" s="26">
        <v>379</v>
      </c>
      <c r="E106" s="26">
        <v>1</v>
      </c>
      <c r="F106" s="27" t="s">
        <v>103</v>
      </c>
      <c r="G106" s="28">
        <v>0.13200000000000001</v>
      </c>
      <c r="H106" s="28" t="s">
        <v>273</v>
      </c>
      <c r="I106" s="28">
        <v>1.6E-2</v>
      </c>
      <c r="J106" s="28">
        <v>5.8</v>
      </c>
      <c r="K106" s="28">
        <v>0.3</v>
      </c>
      <c r="L106" s="28">
        <v>3</v>
      </c>
      <c r="M106" s="28">
        <v>7.0000000000000001E-3</v>
      </c>
      <c r="N106" s="28">
        <v>0.11</v>
      </c>
      <c r="O106" s="28">
        <v>4.4400000000000004</v>
      </c>
      <c r="P106" s="28">
        <v>0.14000000000000001</v>
      </c>
      <c r="Q106" s="28">
        <v>0.04</v>
      </c>
      <c r="R106" s="28">
        <v>0.04</v>
      </c>
      <c r="S106" s="28">
        <v>14.5</v>
      </c>
      <c r="T106" s="28">
        <v>102</v>
      </c>
      <c r="U106" s="28">
        <v>113</v>
      </c>
      <c r="V106" s="28">
        <v>348</v>
      </c>
      <c r="W106" s="28">
        <v>5.92</v>
      </c>
      <c r="X106" s="28">
        <v>9.3000000000000007</v>
      </c>
      <c r="Y106" s="28">
        <v>31.1</v>
      </c>
      <c r="Z106" s="28">
        <v>21.8</v>
      </c>
      <c r="AA106" s="28">
        <v>30.8</v>
      </c>
      <c r="AB106" s="28">
        <v>13.1</v>
      </c>
      <c r="AC106" s="28">
        <v>0.1</v>
      </c>
      <c r="AD106" s="28">
        <v>1.8</v>
      </c>
      <c r="AE106" s="28">
        <v>13</v>
      </c>
      <c r="AF106" s="28">
        <v>16.8</v>
      </c>
      <c r="AG106" s="28">
        <v>19</v>
      </c>
      <c r="AH106" s="28">
        <v>3.3</v>
      </c>
      <c r="AI106" s="28">
        <v>0.4</v>
      </c>
      <c r="AJ106" s="28">
        <v>0.77</v>
      </c>
      <c r="AK106" s="28">
        <v>2.4E-2</v>
      </c>
      <c r="AL106" s="28">
        <v>0.06</v>
      </c>
      <c r="AM106" s="28">
        <v>0.69</v>
      </c>
      <c r="AN106" s="28">
        <v>0.12</v>
      </c>
      <c r="AO106" s="28">
        <v>0.05</v>
      </c>
      <c r="AP106" s="28">
        <v>0.46</v>
      </c>
      <c r="AQ106" s="28">
        <v>84.3</v>
      </c>
      <c r="AR106" s="28">
        <v>34.9</v>
      </c>
      <c r="AS106" s="28">
        <v>71.400000000000006</v>
      </c>
      <c r="AT106" s="28">
        <v>0.03</v>
      </c>
      <c r="AU106" s="28">
        <v>8.3000000000000007</v>
      </c>
      <c r="AV106" s="28">
        <v>28.5</v>
      </c>
      <c r="AW106" s="28">
        <v>5</v>
      </c>
      <c r="AX106" s="28" t="s">
        <v>274</v>
      </c>
      <c r="AY106" s="28">
        <v>0.9</v>
      </c>
      <c r="AZ106" s="28">
        <v>5.2</v>
      </c>
      <c r="BA106" s="28">
        <v>0.7</v>
      </c>
      <c r="BB106" s="28">
        <v>4.4000000000000004</v>
      </c>
      <c r="BC106" s="28">
        <v>0.8</v>
      </c>
      <c r="BD106" s="28">
        <v>2.5</v>
      </c>
      <c r="BE106" s="28">
        <v>0.3</v>
      </c>
      <c r="BF106" s="28">
        <v>2</v>
      </c>
      <c r="BG106" s="28">
        <v>0.3</v>
      </c>
      <c r="BH106" s="28">
        <v>0.1</v>
      </c>
      <c r="BI106" s="28" t="s">
        <v>275</v>
      </c>
      <c r="BJ106" s="28" t="s">
        <v>274</v>
      </c>
      <c r="BK106" s="28" t="s">
        <v>276</v>
      </c>
      <c r="BL106" s="28" t="s">
        <v>279</v>
      </c>
      <c r="BM106" s="28">
        <v>0.12</v>
      </c>
      <c r="BN106" s="28">
        <v>12.2</v>
      </c>
      <c r="BO106" s="28">
        <v>10.7</v>
      </c>
      <c r="BP106" s="28">
        <v>0.7</v>
      </c>
      <c r="BQ106" s="28">
        <v>80</v>
      </c>
    </row>
    <row r="107" spans="1:69" x14ac:dyDescent="0.3">
      <c r="A107" s="25">
        <f t="shared" si="1"/>
        <v>104</v>
      </c>
      <c r="B107" s="26">
        <v>687912</v>
      </c>
      <c r="C107" s="26">
        <v>846360</v>
      </c>
      <c r="D107" s="26">
        <v>379</v>
      </c>
      <c r="E107" s="26">
        <v>1</v>
      </c>
      <c r="F107" s="27" t="s">
        <v>104</v>
      </c>
      <c r="G107" s="28">
        <v>0.126</v>
      </c>
      <c r="H107" s="28" t="s">
        <v>273</v>
      </c>
      <c r="I107" s="28">
        <v>1.4999999999999999E-2</v>
      </c>
      <c r="J107" s="28">
        <v>6.3</v>
      </c>
      <c r="K107" s="28">
        <v>0.3</v>
      </c>
      <c r="L107" s="28">
        <v>3</v>
      </c>
      <c r="M107" s="28">
        <v>8.9999999999999993E-3</v>
      </c>
      <c r="N107" s="28">
        <v>0.12</v>
      </c>
      <c r="O107" s="28">
        <v>4.46</v>
      </c>
      <c r="P107" s="28">
        <v>0.16</v>
      </c>
      <c r="Q107" s="28">
        <v>0.04</v>
      </c>
      <c r="R107" s="28">
        <v>0.05</v>
      </c>
      <c r="S107" s="28">
        <v>12.7</v>
      </c>
      <c r="T107" s="28">
        <v>90</v>
      </c>
      <c r="U107" s="28">
        <v>101</v>
      </c>
      <c r="V107" s="28">
        <v>356</v>
      </c>
      <c r="W107" s="28">
        <v>5.48</v>
      </c>
      <c r="X107" s="28">
        <v>9.4</v>
      </c>
      <c r="Y107" s="28">
        <v>30.7</v>
      </c>
      <c r="Z107" s="28">
        <v>21.4</v>
      </c>
      <c r="AA107" s="28">
        <v>32.5</v>
      </c>
      <c r="AB107" s="28">
        <v>12.6</v>
      </c>
      <c r="AC107" s="28">
        <v>0.1</v>
      </c>
      <c r="AD107" s="28">
        <v>1.3</v>
      </c>
      <c r="AE107" s="28">
        <v>14.7</v>
      </c>
      <c r="AF107" s="28">
        <v>16.899999999999999</v>
      </c>
      <c r="AG107" s="28">
        <v>18.2</v>
      </c>
      <c r="AH107" s="28">
        <v>3.4</v>
      </c>
      <c r="AI107" s="28">
        <v>0.3</v>
      </c>
      <c r="AJ107" s="28">
        <v>0.9</v>
      </c>
      <c r="AK107" s="28">
        <v>0.02</v>
      </c>
      <c r="AL107" s="28">
        <v>0.06</v>
      </c>
      <c r="AM107" s="28">
        <v>0.67</v>
      </c>
      <c r="AN107" s="28">
        <v>0.11</v>
      </c>
      <c r="AO107" s="28" t="s">
        <v>278</v>
      </c>
      <c r="AP107" s="28">
        <v>0.52</v>
      </c>
      <c r="AQ107" s="28">
        <v>88.8</v>
      </c>
      <c r="AR107" s="28">
        <v>32.299999999999997</v>
      </c>
      <c r="AS107" s="28">
        <v>72.3</v>
      </c>
      <c r="AT107" s="28">
        <v>0.45</v>
      </c>
      <c r="AU107" s="28">
        <v>7.7</v>
      </c>
      <c r="AV107" s="28">
        <v>25.9</v>
      </c>
      <c r="AW107" s="28">
        <v>4.7</v>
      </c>
      <c r="AX107" s="28" t="s">
        <v>274</v>
      </c>
      <c r="AY107" s="28">
        <v>0.9</v>
      </c>
      <c r="AZ107" s="28">
        <v>4.7</v>
      </c>
      <c r="BA107" s="28">
        <v>0.7</v>
      </c>
      <c r="BB107" s="28">
        <v>4.2</v>
      </c>
      <c r="BC107" s="28">
        <v>0.7</v>
      </c>
      <c r="BD107" s="28">
        <v>2.2999999999999998</v>
      </c>
      <c r="BE107" s="28">
        <v>0.3</v>
      </c>
      <c r="BF107" s="28">
        <v>1.9</v>
      </c>
      <c r="BG107" s="28">
        <v>0.3</v>
      </c>
      <c r="BH107" s="28">
        <v>0.1</v>
      </c>
      <c r="BI107" s="28" t="s">
        <v>275</v>
      </c>
      <c r="BJ107" s="28">
        <v>1.4</v>
      </c>
      <c r="BK107" s="28" t="s">
        <v>276</v>
      </c>
      <c r="BL107" s="28">
        <v>5.8</v>
      </c>
      <c r="BM107" s="28">
        <v>0.13</v>
      </c>
      <c r="BN107" s="28">
        <v>12.7</v>
      </c>
      <c r="BO107" s="28">
        <v>8.9</v>
      </c>
      <c r="BP107" s="28">
        <v>0.6</v>
      </c>
      <c r="BQ107" s="28">
        <v>50</v>
      </c>
    </row>
    <row r="108" spans="1:69" x14ac:dyDescent="0.3">
      <c r="A108" s="25">
        <f t="shared" si="1"/>
        <v>105</v>
      </c>
      <c r="B108" s="26">
        <v>687913</v>
      </c>
      <c r="C108" s="26">
        <v>846360</v>
      </c>
      <c r="D108" s="26">
        <v>379</v>
      </c>
      <c r="E108" s="26">
        <v>1</v>
      </c>
      <c r="F108" s="27" t="s">
        <v>105</v>
      </c>
      <c r="G108" s="28">
        <v>0.156</v>
      </c>
      <c r="H108" s="28" t="s">
        <v>273</v>
      </c>
      <c r="I108" s="28">
        <v>1.2999999999999999E-2</v>
      </c>
      <c r="J108" s="28">
        <v>6.2</v>
      </c>
      <c r="K108" s="28">
        <v>0.4</v>
      </c>
      <c r="L108" s="28">
        <v>3</v>
      </c>
      <c r="M108" s="28">
        <v>8.0000000000000002E-3</v>
      </c>
      <c r="N108" s="28">
        <v>0.15</v>
      </c>
      <c r="O108" s="28">
        <v>4.8499999999999996</v>
      </c>
      <c r="P108" s="28">
        <v>0.19</v>
      </c>
      <c r="Q108" s="28">
        <v>0.04</v>
      </c>
      <c r="R108" s="28">
        <v>0.05</v>
      </c>
      <c r="S108" s="28">
        <v>13.9</v>
      </c>
      <c r="T108" s="28">
        <v>102</v>
      </c>
      <c r="U108" s="28">
        <v>101</v>
      </c>
      <c r="V108" s="28">
        <v>345</v>
      </c>
      <c r="W108" s="28">
        <v>6.02</v>
      </c>
      <c r="X108" s="28">
        <v>9.5</v>
      </c>
      <c r="Y108" s="28">
        <v>30.5</v>
      </c>
      <c r="Z108" s="28">
        <v>21.7</v>
      </c>
      <c r="AA108" s="28">
        <v>35.799999999999997</v>
      </c>
      <c r="AB108" s="28">
        <v>13.4</v>
      </c>
      <c r="AC108" s="28">
        <v>0.1</v>
      </c>
      <c r="AD108" s="28">
        <v>1.7</v>
      </c>
      <c r="AE108" s="28">
        <v>15.5</v>
      </c>
      <c r="AF108" s="28">
        <v>14.7</v>
      </c>
      <c r="AG108" s="28">
        <v>19</v>
      </c>
      <c r="AH108" s="28">
        <v>3.4</v>
      </c>
      <c r="AI108" s="28">
        <v>0.3</v>
      </c>
      <c r="AJ108" s="28">
        <v>0.9</v>
      </c>
      <c r="AK108" s="28">
        <v>1.7000000000000001E-2</v>
      </c>
      <c r="AL108" s="28">
        <v>7.0000000000000007E-2</v>
      </c>
      <c r="AM108" s="28">
        <v>0.71</v>
      </c>
      <c r="AN108" s="28">
        <v>0.12</v>
      </c>
      <c r="AO108" s="28" t="s">
        <v>278</v>
      </c>
      <c r="AP108" s="28">
        <v>0.47</v>
      </c>
      <c r="AQ108" s="28">
        <v>89.1</v>
      </c>
      <c r="AR108" s="28">
        <v>32.799999999999997</v>
      </c>
      <c r="AS108" s="28">
        <v>73.3</v>
      </c>
      <c r="AT108" s="28">
        <v>0.21</v>
      </c>
      <c r="AU108" s="28">
        <v>7.8</v>
      </c>
      <c r="AV108" s="28">
        <v>26.5</v>
      </c>
      <c r="AW108" s="28">
        <v>5.6</v>
      </c>
      <c r="AX108" s="28" t="s">
        <v>274</v>
      </c>
      <c r="AY108" s="28">
        <v>0.9</v>
      </c>
      <c r="AZ108" s="28">
        <v>5</v>
      </c>
      <c r="BA108" s="28">
        <v>0.7</v>
      </c>
      <c r="BB108" s="28">
        <v>4.4000000000000004</v>
      </c>
      <c r="BC108" s="28">
        <v>0.8</v>
      </c>
      <c r="BD108" s="28">
        <v>2.6</v>
      </c>
      <c r="BE108" s="28">
        <v>0.3</v>
      </c>
      <c r="BF108" s="28">
        <v>2</v>
      </c>
      <c r="BG108" s="28">
        <v>0.3</v>
      </c>
      <c r="BH108" s="28">
        <v>0.1</v>
      </c>
      <c r="BI108" s="28" t="s">
        <v>275</v>
      </c>
      <c r="BJ108" s="28" t="s">
        <v>274</v>
      </c>
      <c r="BK108" s="28" t="s">
        <v>276</v>
      </c>
      <c r="BL108" s="28" t="s">
        <v>279</v>
      </c>
      <c r="BM108" s="28">
        <v>0.15</v>
      </c>
      <c r="BN108" s="28">
        <v>13.1</v>
      </c>
      <c r="BO108" s="28">
        <v>9.6</v>
      </c>
      <c r="BP108" s="28">
        <v>0.6</v>
      </c>
      <c r="BQ108" s="28">
        <v>40</v>
      </c>
    </row>
    <row r="109" spans="1:69" x14ac:dyDescent="0.3">
      <c r="A109" s="25">
        <f t="shared" si="1"/>
        <v>106</v>
      </c>
      <c r="B109" s="26">
        <v>687915</v>
      </c>
      <c r="C109" s="26">
        <v>846359</v>
      </c>
      <c r="D109" s="26">
        <v>379</v>
      </c>
      <c r="E109" s="26">
        <v>1</v>
      </c>
      <c r="F109" s="27" t="s">
        <v>106</v>
      </c>
      <c r="G109" s="28">
        <v>0.129</v>
      </c>
      <c r="H109" s="28" t="s">
        <v>273</v>
      </c>
      <c r="I109" s="28">
        <v>1.4E-2</v>
      </c>
      <c r="J109" s="28">
        <v>6.4</v>
      </c>
      <c r="K109" s="28">
        <v>0.4</v>
      </c>
      <c r="L109" s="28">
        <v>3</v>
      </c>
      <c r="M109" s="28">
        <v>8.0000000000000002E-3</v>
      </c>
      <c r="N109" s="28">
        <v>0.11</v>
      </c>
      <c r="O109" s="28">
        <v>4.59</v>
      </c>
      <c r="P109" s="28">
        <v>0.14000000000000001</v>
      </c>
      <c r="Q109" s="28">
        <v>0.05</v>
      </c>
      <c r="R109" s="28">
        <v>0.04</v>
      </c>
      <c r="S109" s="28">
        <v>14.2</v>
      </c>
      <c r="T109" s="28">
        <v>100</v>
      </c>
      <c r="U109" s="28">
        <v>119</v>
      </c>
      <c r="V109" s="28">
        <v>377</v>
      </c>
      <c r="W109" s="28">
        <v>5.94</v>
      </c>
      <c r="X109" s="28">
        <v>10.7</v>
      </c>
      <c r="Y109" s="28">
        <v>31.9</v>
      </c>
      <c r="Z109" s="28">
        <v>23.9</v>
      </c>
      <c r="AA109" s="28">
        <v>32.4</v>
      </c>
      <c r="AB109" s="28">
        <v>13.1</v>
      </c>
      <c r="AC109" s="28">
        <v>0.1</v>
      </c>
      <c r="AD109" s="28">
        <v>1.5</v>
      </c>
      <c r="AE109" s="28">
        <v>14.5</v>
      </c>
      <c r="AF109" s="28">
        <v>15</v>
      </c>
      <c r="AG109" s="28">
        <v>20.100000000000001</v>
      </c>
      <c r="AH109" s="28">
        <v>2.8</v>
      </c>
      <c r="AI109" s="28">
        <v>0.3</v>
      </c>
      <c r="AJ109" s="28">
        <v>1</v>
      </c>
      <c r="AK109" s="28">
        <v>2.1999999999999999E-2</v>
      </c>
      <c r="AL109" s="28">
        <v>0.06</v>
      </c>
      <c r="AM109" s="28">
        <v>0.79</v>
      </c>
      <c r="AN109" s="28">
        <v>0.13</v>
      </c>
      <c r="AO109" s="28">
        <v>0.04</v>
      </c>
      <c r="AP109" s="28">
        <v>0.54</v>
      </c>
      <c r="AQ109" s="28">
        <v>85.9</v>
      </c>
      <c r="AR109" s="28">
        <v>35.1</v>
      </c>
      <c r="AS109" s="28">
        <v>78.8</v>
      </c>
      <c r="AT109" s="28">
        <v>0.14000000000000001</v>
      </c>
      <c r="AU109" s="28">
        <v>8.1999999999999993</v>
      </c>
      <c r="AV109" s="28">
        <v>29.1</v>
      </c>
      <c r="AW109" s="28">
        <v>5.2</v>
      </c>
      <c r="AX109" s="28" t="s">
        <v>274</v>
      </c>
      <c r="AY109" s="28">
        <v>0.9</v>
      </c>
      <c r="AZ109" s="28">
        <v>5.2</v>
      </c>
      <c r="BA109" s="28">
        <v>0.8</v>
      </c>
      <c r="BB109" s="28">
        <v>4.8</v>
      </c>
      <c r="BC109" s="28">
        <v>0.9</v>
      </c>
      <c r="BD109" s="28">
        <v>2.4</v>
      </c>
      <c r="BE109" s="28">
        <v>0.3</v>
      </c>
      <c r="BF109" s="28">
        <v>2.2999999999999998</v>
      </c>
      <c r="BG109" s="28">
        <v>0.3</v>
      </c>
      <c r="BH109" s="28">
        <v>0.1</v>
      </c>
      <c r="BI109" s="28" t="s">
        <v>275</v>
      </c>
      <c r="BJ109" s="28" t="s">
        <v>274</v>
      </c>
      <c r="BK109" s="28" t="s">
        <v>276</v>
      </c>
      <c r="BL109" s="28">
        <v>1.6</v>
      </c>
      <c r="BM109" s="28">
        <v>0.14000000000000001</v>
      </c>
      <c r="BN109" s="28">
        <v>12.5</v>
      </c>
      <c r="BO109" s="28">
        <v>10</v>
      </c>
      <c r="BP109" s="28">
        <v>0.6</v>
      </c>
      <c r="BQ109" s="28">
        <v>60</v>
      </c>
    </row>
    <row r="110" spans="1:69" x14ac:dyDescent="0.3">
      <c r="A110" s="25">
        <f t="shared" si="1"/>
        <v>107</v>
      </c>
      <c r="B110" s="26">
        <v>687916</v>
      </c>
      <c r="C110" s="26">
        <v>846359</v>
      </c>
      <c r="D110" s="26">
        <v>379</v>
      </c>
      <c r="E110" s="26">
        <v>1</v>
      </c>
      <c r="F110" s="27" t="s">
        <v>107</v>
      </c>
      <c r="G110" s="28">
        <v>0.13500000000000001</v>
      </c>
      <c r="H110" s="28" t="s">
        <v>273</v>
      </c>
      <c r="I110" s="28">
        <v>1.7999999999999999E-2</v>
      </c>
      <c r="J110" s="28">
        <v>6.7</v>
      </c>
      <c r="K110" s="28">
        <v>0.5</v>
      </c>
      <c r="L110" s="28">
        <v>3</v>
      </c>
      <c r="M110" s="28">
        <v>8.0000000000000002E-3</v>
      </c>
      <c r="N110" s="28">
        <v>0.12</v>
      </c>
      <c r="O110" s="28">
        <v>4.8499999999999996</v>
      </c>
      <c r="P110" s="28">
        <v>0.16</v>
      </c>
      <c r="Q110" s="28">
        <v>0.05</v>
      </c>
      <c r="R110" s="28">
        <v>0.03</v>
      </c>
      <c r="S110" s="28">
        <v>15.6</v>
      </c>
      <c r="T110" s="28">
        <v>108</v>
      </c>
      <c r="U110" s="28">
        <v>113</v>
      </c>
      <c r="V110" s="28">
        <v>339</v>
      </c>
      <c r="W110" s="28">
        <v>6.3</v>
      </c>
      <c r="X110" s="28">
        <v>9.6</v>
      </c>
      <c r="Y110" s="28">
        <v>34.299999999999997</v>
      </c>
      <c r="Z110" s="28">
        <v>22.8</v>
      </c>
      <c r="AA110" s="28">
        <v>33.6</v>
      </c>
      <c r="AB110" s="28">
        <v>13.7</v>
      </c>
      <c r="AC110" s="28">
        <v>0.1</v>
      </c>
      <c r="AD110" s="28">
        <v>1.6</v>
      </c>
      <c r="AE110" s="28">
        <v>13.9</v>
      </c>
      <c r="AF110" s="28">
        <v>19.600000000000001</v>
      </c>
      <c r="AG110" s="28">
        <v>21.8</v>
      </c>
      <c r="AH110" s="28">
        <v>2.9</v>
      </c>
      <c r="AI110" s="28">
        <v>0.2</v>
      </c>
      <c r="AJ110" s="28">
        <v>0.77</v>
      </c>
      <c r="AK110" s="28">
        <v>1.6E-2</v>
      </c>
      <c r="AL110" s="28">
        <v>0.09</v>
      </c>
      <c r="AM110" s="28">
        <v>0.73</v>
      </c>
      <c r="AN110" s="28">
        <v>0.11</v>
      </c>
      <c r="AO110" s="28" t="s">
        <v>278</v>
      </c>
      <c r="AP110" s="28">
        <v>0.5</v>
      </c>
      <c r="AQ110" s="28">
        <v>98.2</v>
      </c>
      <c r="AR110" s="28">
        <v>39.299999999999997</v>
      </c>
      <c r="AS110" s="28">
        <v>93.9</v>
      </c>
      <c r="AT110" s="28">
        <v>0.08</v>
      </c>
      <c r="AU110" s="28">
        <v>9.4</v>
      </c>
      <c r="AV110" s="28">
        <v>32.299999999999997</v>
      </c>
      <c r="AW110" s="28">
        <v>5.9</v>
      </c>
      <c r="AX110" s="28" t="s">
        <v>274</v>
      </c>
      <c r="AY110" s="28">
        <v>1.1000000000000001</v>
      </c>
      <c r="AZ110" s="28">
        <v>5.6</v>
      </c>
      <c r="BA110" s="28">
        <v>0.8</v>
      </c>
      <c r="BB110" s="28">
        <v>5</v>
      </c>
      <c r="BC110" s="28">
        <v>0.9</v>
      </c>
      <c r="BD110" s="28">
        <v>2.7</v>
      </c>
      <c r="BE110" s="28">
        <v>0.3</v>
      </c>
      <c r="BF110" s="28">
        <v>2.2999999999999998</v>
      </c>
      <c r="BG110" s="28">
        <v>0.3</v>
      </c>
      <c r="BH110" s="28">
        <v>0.1</v>
      </c>
      <c r="BI110" s="28" t="s">
        <v>275</v>
      </c>
      <c r="BJ110" s="28" t="s">
        <v>274</v>
      </c>
      <c r="BK110" s="28" t="s">
        <v>276</v>
      </c>
      <c r="BL110" s="28">
        <v>1.3</v>
      </c>
      <c r="BM110" s="28">
        <v>0.14000000000000001</v>
      </c>
      <c r="BN110" s="28">
        <v>13.4</v>
      </c>
      <c r="BO110" s="28">
        <v>11.2</v>
      </c>
      <c r="BP110" s="28">
        <v>0.7</v>
      </c>
      <c r="BQ110" s="28">
        <v>50</v>
      </c>
    </row>
    <row r="111" spans="1:69" x14ac:dyDescent="0.3">
      <c r="A111" s="25">
        <f t="shared" si="1"/>
        <v>108</v>
      </c>
      <c r="B111" s="26">
        <v>687917</v>
      </c>
      <c r="C111" s="26">
        <v>846358</v>
      </c>
      <c r="D111" s="26">
        <v>379</v>
      </c>
      <c r="E111" s="26">
        <v>1</v>
      </c>
      <c r="F111" s="27" t="s">
        <v>108</v>
      </c>
      <c r="G111" s="28">
        <v>0.129</v>
      </c>
      <c r="H111" s="28" t="s">
        <v>273</v>
      </c>
      <c r="I111" s="28">
        <v>1.4999999999999999E-2</v>
      </c>
      <c r="J111" s="28">
        <v>6.6</v>
      </c>
      <c r="K111" s="28">
        <v>0.4</v>
      </c>
      <c r="L111" s="28">
        <v>3</v>
      </c>
      <c r="M111" s="28">
        <v>8.0000000000000002E-3</v>
      </c>
      <c r="N111" s="28">
        <v>0.14000000000000001</v>
      </c>
      <c r="O111" s="28">
        <v>4.71</v>
      </c>
      <c r="P111" s="28">
        <v>0.19</v>
      </c>
      <c r="Q111" s="28">
        <v>0.04</v>
      </c>
      <c r="R111" s="28">
        <v>0.04</v>
      </c>
      <c r="S111" s="28">
        <v>14.5</v>
      </c>
      <c r="T111" s="28">
        <v>105</v>
      </c>
      <c r="U111" s="28">
        <v>119</v>
      </c>
      <c r="V111" s="28">
        <v>343</v>
      </c>
      <c r="W111" s="28">
        <v>6.11</v>
      </c>
      <c r="X111" s="28">
        <v>9.5</v>
      </c>
      <c r="Y111" s="28">
        <v>29.5</v>
      </c>
      <c r="Z111" s="28">
        <v>26.4</v>
      </c>
      <c r="AA111" s="28">
        <v>33.799999999999997</v>
      </c>
      <c r="AB111" s="28">
        <v>13.8</v>
      </c>
      <c r="AC111" s="28">
        <v>0.1</v>
      </c>
      <c r="AD111" s="28">
        <v>1.4</v>
      </c>
      <c r="AE111" s="28">
        <v>15.5</v>
      </c>
      <c r="AF111" s="28">
        <v>19.3</v>
      </c>
      <c r="AG111" s="28">
        <v>21.4</v>
      </c>
      <c r="AH111" s="28">
        <v>3.3</v>
      </c>
      <c r="AI111" s="28">
        <v>0.2</v>
      </c>
      <c r="AJ111" s="28">
        <v>0.87</v>
      </c>
      <c r="AK111" s="28">
        <v>2.1000000000000001E-2</v>
      </c>
      <c r="AL111" s="28">
        <v>0.06</v>
      </c>
      <c r="AM111" s="28">
        <v>0.77</v>
      </c>
      <c r="AN111" s="28">
        <v>0.11</v>
      </c>
      <c r="AO111" s="28">
        <v>0.06</v>
      </c>
      <c r="AP111" s="28">
        <v>0.51</v>
      </c>
      <c r="AQ111" s="28">
        <v>95.6</v>
      </c>
      <c r="AR111" s="28">
        <v>37.200000000000003</v>
      </c>
      <c r="AS111" s="28">
        <v>87.4</v>
      </c>
      <c r="AT111" s="28">
        <v>0.15</v>
      </c>
      <c r="AU111" s="28">
        <v>8.9</v>
      </c>
      <c r="AV111" s="28">
        <v>31.3</v>
      </c>
      <c r="AW111" s="28">
        <v>5.7</v>
      </c>
      <c r="AX111" s="28" t="s">
        <v>274</v>
      </c>
      <c r="AY111" s="28">
        <v>1</v>
      </c>
      <c r="AZ111" s="28">
        <v>5.7</v>
      </c>
      <c r="BA111" s="28">
        <v>0.9</v>
      </c>
      <c r="BB111" s="28">
        <v>4.9000000000000004</v>
      </c>
      <c r="BC111" s="28">
        <v>0.8</v>
      </c>
      <c r="BD111" s="28">
        <v>2.7</v>
      </c>
      <c r="BE111" s="28">
        <v>0.3</v>
      </c>
      <c r="BF111" s="28">
        <v>2.2999999999999998</v>
      </c>
      <c r="BG111" s="28">
        <v>0.3</v>
      </c>
      <c r="BH111" s="28">
        <v>0.1</v>
      </c>
      <c r="BI111" s="28" t="s">
        <v>275</v>
      </c>
      <c r="BJ111" s="28">
        <v>0.3</v>
      </c>
      <c r="BK111" s="28" t="s">
        <v>276</v>
      </c>
      <c r="BL111" s="28">
        <v>1.2</v>
      </c>
      <c r="BM111" s="28">
        <v>0.15</v>
      </c>
      <c r="BN111" s="28">
        <v>14.7</v>
      </c>
      <c r="BO111" s="28">
        <v>9.5</v>
      </c>
      <c r="BP111" s="28">
        <v>0.6</v>
      </c>
      <c r="BQ111" s="28">
        <v>90</v>
      </c>
    </row>
    <row r="112" spans="1:69" x14ac:dyDescent="0.3">
      <c r="A112" s="25">
        <f t="shared" si="1"/>
        <v>109</v>
      </c>
      <c r="B112" s="26">
        <v>687918</v>
      </c>
      <c r="C112" s="26">
        <v>846358</v>
      </c>
      <c r="D112" s="26">
        <v>379</v>
      </c>
      <c r="E112" s="26">
        <v>1</v>
      </c>
      <c r="F112" s="27" t="s">
        <v>110</v>
      </c>
      <c r="G112" s="28">
        <v>5.1999999999999998E-2</v>
      </c>
      <c r="H112" s="28" t="s">
        <v>273</v>
      </c>
      <c r="I112" s="28">
        <v>5.7000000000000002E-2</v>
      </c>
      <c r="J112" s="28">
        <v>12.3</v>
      </c>
      <c r="K112" s="28">
        <v>0.8</v>
      </c>
      <c r="L112" s="28">
        <v>3</v>
      </c>
      <c r="M112" s="28">
        <v>2.8000000000000001E-2</v>
      </c>
      <c r="N112" s="28">
        <v>0.12</v>
      </c>
      <c r="O112" s="28">
        <v>6.04</v>
      </c>
      <c r="P112" s="28">
        <v>0.3</v>
      </c>
      <c r="Q112" s="28">
        <v>0.16</v>
      </c>
      <c r="R112" s="28">
        <v>0.08</v>
      </c>
      <c r="S112" s="28">
        <v>12.5</v>
      </c>
      <c r="T112" s="28">
        <v>94</v>
      </c>
      <c r="U112" s="28">
        <v>72</v>
      </c>
      <c r="V112" s="28">
        <v>247</v>
      </c>
      <c r="W112" s="28">
        <v>5.33</v>
      </c>
      <c r="X112" s="28">
        <v>11</v>
      </c>
      <c r="Y112" s="28">
        <v>30.1</v>
      </c>
      <c r="Z112" s="28">
        <v>36.200000000000003</v>
      </c>
      <c r="AA112" s="28">
        <v>81.400000000000006</v>
      </c>
      <c r="AB112" s="28">
        <v>16.899999999999999</v>
      </c>
      <c r="AC112" s="28">
        <v>0.1</v>
      </c>
      <c r="AD112" s="28">
        <v>9.8000000000000007</v>
      </c>
      <c r="AE112" s="28">
        <v>31.4</v>
      </c>
      <c r="AF112" s="28">
        <v>18.8</v>
      </c>
      <c r="AG112" s="28">
        <v>10.5</v>
      </c>
      <c r="AH112" s="28">
        <v>6.9</v>
      </c>
      <c r="AI112" s="28">
        <v>0.7</v>
      </c>
      <c r="AJ112" s="28">
        <v>1.5</v>
      </c>
      <c r="AK112" s="28">
        <v>0.11799999999999999</v>
      </c>
      <c r="AL112" s="28">
        <v>7.0000000000000007E-2</v>
      </c>
      <c r="AM112" s="28">
        <v>2.27</v>
      </c>
      <c r="AN112" s="28">
        <v>0.28000000000000003</v>
      </c>
      <c r="AO112" s="28">
        <v>0.05</v>
      </c>
      <c r="AP112" s="28">
        <v>2.06</v>
      </c>
      <c r="AQ112" s="28">
        <v>157</v>
      </c>
      <c r="AR112" s="28">
        <v>31.5</v>
      </c>
      <c r="AS112" s="28">
        <v>100</v>
      </c>
      <c r="AT112" s="28">
        <v>0.76</v>
      </c>
      <c r="AU112" s="28">
        <v>7.3</v>
      </c>
      <c r="AV112" s="28">
        <v>24.6</v>
      </c>
      <c r="AW112" s="28">
        <v>4.5999999999999996</v>
      </c>
      <c r="AX112" s="28" t="s">
        <v>274</v>
      </c>
      <c r="AY112" s="28">
        <v>0.8</v>
      </c>
      <c r="AZ112" s="28">
        <v>3.9</v>
      </c>
      <c r="BA112" s="28">
        <v>0.5</v>
      </c>
      <c r="BB112" s="28">
        <v>2.5</v>
      </c>
      <c r="BC112" s="28">
        <v>0.4</v>
      </c>
      <c r="BD112" s="28">
        <v>1.1000000000000001</v>
      </c>
      <c r="BE112" s="28">
        <v>0.2</v>
      </c>
      <c r="BF112" s="28">
        <v>1.1000000000000001</v>
      </c>
      <c r="BG112" s="28">
        <v>0.1</v>
      </c>
      <c r="BH112" s="28">
        <v>0.2</v>
      </c>
      <c r="BI112" s="28" t="s">
        <v>275</v>
      </c>
      <c r="BJ112" s="28">
        <v>1</v>
      </c>
      <c r="BK112" s="28" t="s">
        <v>276</v>
      </c>
      <c r="BL112" s="28">
        <v>0.6</v>
      </c>
      <c r="BM112" s="28">
        <v>0.26</v>
      </c>
      <c r="BN112" s="28">
        <v>38.6</v>
      </c>
      <c r="BO112" s="28">
        <v>13.4</v>
      </c>
      <c r="BP112" s="28">
        <v>1.5</v>
      </c>
      <c r="BQ112" s="28">
        <v>100</v>
      </c>
    </row>
    <row r="113" spans="1:69" x14ac:dyDescent="0.3">
      <c r="A113" s="25">
        <f t="shared" si="1"/>
        <v>110</v>
      </c>
      <c r="B113" s="26">
        <v>687316</v>
      </c>
      <c r="C113" s="26">
        <v>846238</v>
      </c>
      <c r="D113" s="26">
        <v>371</v>
      </c>
      <c r="E113" s="26">
        <v>1</v>
      </c>
      <c r="F113" s="27" t="s">
        <v>111</v>
      </c>
      <c r="G113" s="28">
        <v>8.3000000000000004E-2</v>
      </c>
      <c r="H113" s="28" t="s">
        <v>273</v>
      </c>
      <c r="I113" s="28">
        <v>1.7000000000000001E-2</v>
      </c>
      <c r="J113" s="28">
        <v>9.1</v>
      </c>
      <c r="K113" s="28">
        <v>0.4</v>
      </c>
      <c r="L113" s="28">
        <v>3</v>
      </c>
      <c r="M113" s="28">
        <v>7.0000000000000001E-3</v>
      </c>
      <c r="N113" s="28">
        <v>0.06</v>
      </c>
      <c r="O113" s="28">
        <v>5.0199999999999996</v>
      </c>
      <c r="P113" s="28">
        <v>7.0000000000000007E-2</v>
      </c>
      <c r="Q113" s="28">
        <v>0.1</v>
      </c>
      <c r="R113" s="28">
        <v>0.04</v>
      </c>
      <c r="S113" s="28">
        <v>13.1</v>
      </c>
      <c r="T113" s="28">
        <v>92</v>
      </c>
      <c r="U113" s="28">
        <v>67</v>
      </c>
      <c r="V113" s="28">
        <v>212</v>
      </c>
      <c r="W113" s="28">
        <v>4.57</v>
      </c>
      <c r="X113" s="28">
        <v>7.5</v>
      </c>
      <c r="Y113" s="28">
        <v>28.7</v>
      </c>
      <c r="Z113" s="28">
        <v>21.8</v>
      </c>
      <c r="AA113" s="28">
        <v>29.1</v>
      </c>
      <c r="AB113" s="28">
        <v>16.100000000000001</v>
      </c>
      <c r="AC113" s="28" t="s">
        <v>274</v>
      </c>
      <c r="AD113" s="28">
        <v>1.3</v>
      </c>
      <c r="AE113" s="28">
        <v>12.9</v>
      </c>
      <c r="AF113" s="28">
        <v>9.9</v>
      </c>
      <c r="AG113" s="28">
        <v>18.899999999999999</v>
      </c>
      <c r="AH113" s="28">
        <v>5.7</v>
      </c>
      <c r="AI113" s="28" t="s">
        <v>274</v>
      </c>
      <c r="AJ113" s="28">
        <v>1</v>
      </c>
      <c r="AK113" s="28">
        <v>0.01</v>
      </c>
      <c r="AL113" s="28">
        <v>0.06</v>
      </c>
      <c r="AM113" s="28">
        <v>1.23</v>
      </c>
      <c r="AN113" s="28">
        <v>0.1</v>
      </c>
      <c r="AO113" s="28" t="s">
        <v>278</v>
      </c>
      <c r="AP113" s="28">
        <v>1.29</v>
      </c>
      <c r="AQ113" s="28">
        <v>45.2</v>
      </c>
      <c r="AR113" s="28">
        <v>30.5</v>
      </c>
      <c r="AS113" s="28">
        <v>94.8</v>
      </c>
      <c r="AT113" s="28">
        <v>0.28000000000000003</v>
      </c>
      <c r="AU113" s="28">
        <v>8.4</v>
      </c>
      <c r="AV113" s="28">
        <v>30.8</v>
      </c>
      <c r="AW113" s="28">
        <v>5</v>
      </c>
      <c r="AX113" s="28" t="s">
        <v>274</v>
      </c>
      <c r="AY113" s="28">
        <v>1.2</v>
      </c>
      <c r="AZ113" s="28">
        <v>5.4</v>
      </c>
      <c r="BA113" s="28">
        <v>0.8</v>
      </c>
      <c r="BB113" s="28">
        <v>4.5999999999999996</v>
      </c>
      <c r="BC113" s="28">
        <v>0.9</v>
      </c>
      <c r="BD113" s="28">
        <v>2.7</v>
      </c>
      <c r="BE113" s="28">
        <v>0.3</v>
      </c>
      <c r="BF113" s="28">
        <v>2.5</v>
      </c>
      <c r="BG113" s="28">
        <v>0.3</v>
      </c>
      <c r="BH113" s="28">
        <v>0.2</v>
      </c>
      <c r="BI113" s="28" t="s">
        <v>275</v>
      </c>
      <c r="BJ113" s="28">
        <v>1</v>
      </c>
      <c r="BK113" s="28" t="s">
        <v>276</v>
      </c>
      <c r="BL113" s="28" t="s">
        <v>279</v>
      </c>
      <c r="BM113" s="28">
        <v>0.14000000000000001</v>
      </c>
      <c r="BN113" s="28">
        <v>12.7</v>
      </c>
      <c r="BO113" s="28">
        <v>10</v>
      </c>
      <c r="BP113" s="28">
        <v>0.9</v>
      </c>
      <c r="BQ113" s="28">
        <v>60</v>
      </c>
    </row>
    <row r="114" spans="1:69" x14ac:dyDescent="0.3">
      <c r="A114" s="25">
        <f t="shared" si="1"/>
        <v>111</v>
      </c>
      <c r="B114" s="26">
        <v>687319</v>
      </c>
      <c r="C114" s="26">
        <v>846238</v>
      </c>
      <c r="D114" s="26">
        <v>371</v>
      </c>
      <c r="E114" s="26">
        <v>1</v>
      </c>
      <c r="F114" s="27" t="s">
        <v>112</v>
      </c>
      <c r="G114" s="28">
        <v>9.7000000000000003E-2</v>
      </c>
      <c r="H114" s="28" t="s">
        <v>273</v>
      </c>
      <c r="I114" s="28">
        <v>1.4999999999999999E-2</v>
      </c>
      <c r="J114" s="28">
        <v>9</v>
      </c>
      <c r="K114" s="28">
        <v>0.4</v>
      </c>
      <c r="L114" s="28">
        <v>3</v>
      </c>
      <c r="M114" s="28">
        <v>8.0000000000000002E-3</v>
      </c>
      <c r="N114" s="28">
        <v>0.05</v>
      </c>
      <c r="O114" s="28">
        <v>4.7699999999999996</v>
      </c>
      <c r="P114" s="28">
        <v>7.0000000000000007E-2</v>
      </c>
      <c r="Q114" s="28">
        <v>0.09</v>
      </c>
      <c r="R114" s="28">
        <v>0.04</v>
      </c>
      <c r="S114" s="28">
        <v>12</v>
      </c>
      <c r="T114" s="28">
        <v>84</v>
      </c>
      <c r="U114" s="28">
        <v>67</v>
      </c>
      <c r="V114" s="28">
        <v>213</v>
      </c>
      <c r="W114" s="28">
        <v>4.16</v>
      </c>
      <c r="X114" s="28">
        <v>7.3</v>
      </c>
      <c r="Y114" s="28">
        <v>27.8</v>
      </c>
      <c r="Z114" s="28">
        <v>19.899999999999999</v>
      </c>
      <c r="AA114" s="28">
        <v>22.3</v>
      </c>
      <c r="AB114" s="28">
        <v>15</v>
      </c>
      <c r="AC114" s="28">
        <v>0.1</v>
      </c>
      <c r="AD114" s="28">
        <v>0.7</v>
      </c>
      <c r="AE114" s="28">
        <v>12.2</v>
      </c>
      <c r="AF114" s="28">
        <v>9.5</v>
      </c>
      <c r="AG114" s="28">
        <v>14.8</v>
      </c>
      <c r="AH114" s="28">
        <v>4.8</v>
      </c>
      <c r="AI114" s="28">
        <v>0.1</v>
      </c>
      <c r="AJ114" s="28">
        <v>1.02</v>
      </c>
      <c r="AK114" s="28">
        <v>1.0999999999999999E-2</v>
      </c>
      <c r="AL114" s="28">
        <v>0.06</v>
      </c>
      <c r="AM114" s="28">
        <v>1.1399999999999999</v>
      </c>
      <c r="AN114" s="28">
        <v>0.11</v>
      </c>
      <c r="AO114" s="28" t="s">
        <v>278</v>
      </c>
      <c r="AP114" s="28">
        <v>1.29</v>
      </c>
      <c r="AQ114" s="28">
        <v>45.7</v>
      </c>
      <c r="AR114" s="28">
        <v>27.2</v>
      </c>
      <c r="AS114" s="28">
        <v>92.4</v>
      </c>
      <c r="AT114" s="28">
        <v>0.09</v>
      </c>
      <c r="AU114" s="28">
        <v>7.2</v>
      </c>
      <c r="AV114" s="28">
        <v>25.2</v>
      </c>
      <c r="AW114" s="28">
        <v>5.2</v>
      </c>
      <c r="AX114" s="28" t="s">
        <v>274</v>
      </c>
      <c r="AY114" s="28">
        <v>0.9</v>
      </c>
      <c r="AZ114" s="28">
        <v>4.2</v>
      </c>
      <c r="BA114" s="28">
        <v>0.6</v>
      </c>
      <c r="BB114" s="28">
        <v>3.6</v>
      </c>
      <c r="BC114" s="28">
        <v>0.6</v>
      </c>
      <c r="BD114" s="28">
        <v>2</v>
      </c>
      <c r="BE114" s="28">
        <v>0.3</v>
      </c>
      <c r="BF114" s="28">
        <v>1.9</v>
      </c>
      <c r="BG114" s="28">
        <v>0.2</v>
      </c>
      <c r="BH114" s="28">
        <v>0.1</v>
      </c>
      <c r="BI114" s="28" t="s">
        <v>275</v>
      </c>
      <c r="BJ114" s="28" t="s">
        <v>274</v>
      </c>
      <c r="BK114" s="28" t="s">
        <v>276</v>
      </c>
      <c r="BL114" s="28" t="s">
        <v>279</v>
      </c>
      <c r="BM114" s="28">
        <v>0.14000000000000001</v>
      </c>
      <c r="BN114" s="28">
        <v>11.8</v>
      </c>
      <c r="BO114" s="28">
        <v>9.6</v>
      </c>
      <c r="BP114" s="28">
        <v>0.9</v>
      </c>
      <c r="BQ114" s="28">
        <v>40</v>
      </c>
    </row>
    <row r="115" spans="1:69" x14ac:dyDescent="0.3">
      <c r="A115" s="25">
        <f t="shared" si="1"/>
        <v>112</v>
      </c>
      <c r="B115" s="26">
        <v>687320</v>
      </c>
      <c r="C115" s="26">
        <v>846238</v>
      </c>
      <c r="D115" s="26">
        <v>371</v>
      </c>
      <c r="E115" s="26">
        <v>1</v>
      </c>
      <c r="F115" s="27" t="s">
        <v>113</v>
      </c>
      <c r="G115" s="28">
        <v>0.10199999999999999</v>
      </c>
      <c r="H115" s="28" t="s">
        <v>273</v>
      </c>
      <c r="I115" s="28">
        <v>1.6E-2</v>
      </c>
      <c r="J115" s="28">
        <v>10.1</v>
      </c>
      <c r="K115" s="28">
        <v>0.5</v>
      </c>
      <c r="L115" s="28">
        <v>3</v>
      </c>
      <c r="M115" s="28">
        <v>8.0000000000000002E-3</v>
      </c>
      <c r="N115" s="28">
        <v>0.06</v>
      </c>
      <c r="O115" s="28">
        <v>5.5</v>
      </c>
      <c r="P115" s="28">
        <v>0.09</v>
      </c>
      <c r="Q115" s="28">
        <v>0.1</v>
      </c>
      <c r="R115" s="28">
        <v>0.04</v>
      </c>
      <c r="S115" s="28">
        <v>13.4</v>
      </c>
      <c r="T115" s="28">
        <v>95</v>
      </c>
      <c r="U115" s="28">
        <v>80</v>
      </c>
      <c r="V115" s="28">
        <v>236</v>
      </c>
      <c r="W115" s="28">
        <v>4.6900000000000004</v>
      </c>
      <c r="X115" s="28">
        <v>8.1999999999999993</v>
      </c>
      <c r="Y115" s="28">
        <v>33.1</v>
      </c>
      <c r="Z115" s="28">
        <v>24.5</v>
      </c>
      <c r="AA115" s="28">
        <v>29</v>
      </c>
      <c r="AB115" s="28">
        <v>17.2</v>
      </c>
      <c r="AC115" s="28">
        <v>0.2</v>
      </c>
      <c r="AD115" s="28">
        <v>1.2</v>
      </c>
      <c r="AE115" s="28">
        <v>13.6</v>
      </c>
      <c r="AF115" s="28">
        <v>10.7</v>
      </c>
      <c r="AG115" s="28">
        <v>19</v>
      </c>
      <c r="AH115" s="28">
        <v>6.1</v>
      </c>
      <c r="AI115" s="28" t="s">
        <v>274</v>
      </c>
      <c r="AJ115" s="28">
        <v>1.57</v>
      </c>
      <c r="AK115" s="28">
        <v>1.0999999999999999E-2</v>
      </c>
      <c r="AL115" s="28">
        <v>0.08</v>
      </c>
      <c r="AM115" s="28">
        <v>1.33</v>
      </c>
      <c r="AN115" s="28">
        <v>0.13</v>
      </c>
      <c r="AO115" s="28" t="s">
        <v>278</v>
      </c>
      <c r="AP115" s="28">
        <v>1.36</v>
      </c>
      <c r="AQ115" s="28">
        <v>49.9</v>
      </c>
      <c r="AR115" s="28">
        <v>31.6</v>
      </c>
      <c r="AS115" s="28">
        <v>106</v>
      </c>
      <c r="AT115" s="28">
        <v>0.04</v>
      </c>
      <c r="AU115" s="28">
        <v>8.4</v>
      </c>
      <c r="AV115" s="28">
        <v>30.6</v>
      </c>
      <c r="AW115" s="28">
        <v>5.4</v>
      </c>
      <c r="AX115" s="28" t="s">
        <v>274</v>
      </c>
      <c r="AY115" s="28">
        <v>1.1000000000000001</v>
      </c>
      <c r="AZ115" s="28">
        <v>5.2</v>
      </c>
      <c r="BA115" s="28">
        <v>0.7</v>
      </c>
      <c r="BB115" s="28">
        <v>4.5</v>
      </c>
      <c r="BC115" s="28">
        <v>0.8</v>
      </c>
      <c r="BD115" s="28">
        <v>2.5</v>
      </c>
      <c r="BE115" s="28">
        <v>0.3</v>
      </c>
      <c r="BF115" s="28">
        <v>2.2999999999999998</v>
      </c>
      <c r="BG115" s="28">
        <v>0.3</v>
      </c>
      <c r="BH115" s="28">
        <v>0.2</v>
      </c>
      <c r="BI115" s="28" t="s">
        <v>275</v>
      </c>
      <c r="BJ115" s="28" t="s">
        <v>274</v>
      </c>
      <c r="BK115" s="28" t="s">
        <v>276</v>
      </c>
      <c r="BL115" s="28">
        <v>1.4</v>
      </c>
      <c r="BM115" s="28">
        <v>0.15</v>
      </c>
      <c r="BN115" s="28">
        <v>12.6</v>
      </c>
      <c r="BO115" s="28">
        <v>10.5</v>
      </c>
      <c r="BP115" s="28">
        <v>1</v>
      </c>
      <c r="BQ115" s="28">
        <v>30</v>
      </c>
    </row>
    <row r="116" spans="1:69" x14ac:dyDescent="0.3">
      <c r="A116" s="25">
        <f t="shared" si="1"/>
        <v>113</v>
      </c>
      <c r="B116" s="26">
        <v>687322</v>
      </c>
      <c r="C116" s="26">
        <v>846238</v>
      </c>
      <c r="D116" s="26">
        <v>371</v>
      </c>
      <c r="E116" s="26">
        <v>1</v>
      </c>
      <c r="F116" s="27" t="s">
        <v>127</v>
      </c>
      <c r="G116" s="28">
        <v>9.9000000000000005E-2</v>
      </c>
      <c r="H116" s="28" t="s">
        <v>273</v>
      </c>
      <c r="I116" s="28">
        <v>1.4999999999999999E-2</v>
      </c>
      <c r="J116" s="28">
        <v>10.1</v>
      </c>
      <c r="K116" s="28">
        <v>0.5</v>
      </c>
      <c r="L116" s="28">
        <v>3</v>
      </c>
      <c r="M116" s="28">
        <v>8.0000000000000002E-3</v>
      </c>
      <c r="N116" s="28">
        <v>0.06</v>
      </c>
      <c r="O116" s="28">
        <v>5.46</v>
      </c>
      <c r="P116" s="28">
        <v>0.08</v>
      </c>
      <c r="Q116" s="28">
        <v>0.1</v>
      </c>
      <c r="R116" s="28">
        <v>0.04</v>
      </c>
      <c r="S116" s="28">
        <v>13</v>
      </c>
      <c r="T116" s="28">
        <v>97</v>
      </c>
      <c r="U116" s="28">
        <v>86</v>
      </c>
      <c r="V116" s="28">
        <v>222</v>
      </c>
      <c r="W116" s="28">
        <v>4.82</v>
      </c>
      <c r="X116" s="28">
        <v>7.7</v>
      </c>
      <c r="Y116" s="28">
        <v>31.9</v>
      </c>
      <c r="Z116" s="28">
        <v>23.8</v>
      </c>
      <c r="AA116" s="28">
        <v>26.7</v>
      </c>
      <c r="AB116" s="28">
        <v>17.2</v>
      </c>
      <c r="AC116" s="28">
        <v>0.2</v>
      </c>
      <c r="AD116" s="28">
        <v>1.1000000000000001</v>
      </c>
      <c r="AE116" s="28">
        <v>13.4</v>
      </c>
      <c r="AF116" s="28">
        <v>10.3</v>
      </c>
      <c r="AG116" s="28">
        <v>18.600000000000001</v>
      </c>
      <c r="AH116" s="28">
        <v>5.6</v>
      </c>
      <c r="AI116" s="28" t="s">
        <v>274</v>
      </c>
      <c r="AJ116" s="28">
        <v>1.42</v>
      </c>
      <c r="AK116" s="28">
        <v>1.0999999999999999E-2</v>
      </c>
      <c r="AL116" s="28">
        <v>0.09</v>
      </c>
      <c r="AM116" s="28">
        <v>1.24</v>
      </c>
      <c r="AN116" s="28">
        <v>0.09</v>
      </c>
      <c r="AO116" s="28">
        <v>0.02</v>
      </c>
      <c r="AP116" s="28">
        <v>1.41</v>
      </c>
      <c r="AQ116" s="28">
        <v>50</v>
      </c>
      <c r="AR116" s="28">
        <v>31.5</v>
      </c>
      <c r="AS116" s="28">
        <v>106</v>
      </c>
      <c r="AT116" s="28">
        <v>0.11</v>
      </c>
      <c r="AU116" s="28">
        <v>8.1</v>
      </c>
      <c r="AV116" s="28">
        <v>29.5</v>
      </c>
      <c r="AW116" s="28">
        <v>5.6</v>
      </c>
      <c r="AX116" s="28" t="s">
        <v>274</v>
      </c>
      <c r="AY116" s="28">
        <v>1.1000000000000001</v>
      </c>
      <c r="AZ116" s="28">
        <v>5</v>
      </c>
      <c r="BA116" s="28">
        <v>0.8</v>
      </c>
      <c r="BB116" s="28">
        <v>4.4000000000000004</v>
      </c>
      <c r="BC116" s="28">
        <v>0.8</v>
      </c>
      <c r="BD116" s="28">
        <v>2.4</v>
      </c>
      <c r="BE116" s="28">
        <v>0.3</v>
      </c>
      <c r="BF116" s="28">
        <v>2.2999999999999998</v>
      </c>
      <c r="BG116" s="28">
        <v>0.3</v>
      </c>
      <c r="BH116" s="28">
        <v>0.2</v>
      </c>
      <c r="BI116" s="28" t="s">
        <v>275</v>
      </c>
      <c r="BJ116" s="28" t="s">
        <v>274</v>
      </c>
      <c r="BK116" s="28" t="s">
        <v>276</v>
      </c>
      <c r="BL116" s="28">
        <v>3.1</v>
      </c>
      <c r="BM116" s="28">
        <v>0.15</v>
      </c>
      <c r="BN116" s="28">
        <v>12.6</v>
      </c>
      <c r="BO116" s="28">
        <v>10.5</v>
      </c>
      <c r="BP116" s="28">
        <v>1</v>
      </c>
      <c r="BQ116" s="28">
        <v>40</v>
      </c>
    </row>
    <row r="117" spans="1:69" x14ac:dyDescent="0.3">
      <c r="A117" s="25">
        <f t="shared" si="1"/>
        <v>114</v>
      </c>
      <c r="B117" s="26">
        <v>687323</v>
      </c>
      <c r="C117" s="26">
        <v>846238</v>
      </c>
      <c r="D117" s="26">
        <v>371</v>
      </c>
      <c r="E117" s="26">
        <v>1</v>
      </c>
      <c r="F117" s="27" t="s">
        <v>114</v>
      </c>
      <c r="G117" s="28">
        <v>6.2E-2</v>
      </c>
      <c r="H117" s="28" t="s">
        <v>273</v>
      </c>
      <c r="I117" s="28">
        <v>5.0000000000000001E-3</v>
      </c>
      <c r="J117" s="28">
        <v>3.7</v>
      </c>
      <c r="K117" s="28">
        <v>0.1</v>
      </c>
      <c r="L117" s="28">
        <v>3</v>
      </c>
      <c r="M117" s="28">
        <v>6.0000000000000001E-3</v>
      </c>
      <c r="N117" s="28">
        <v>0.02</v>
      </c>
      <c r="O117" s="28">
        <v>2.14</v>
      </c>
      <c r="P117" s="28">
        <v>0.05</v>
      </c>
      <c r="Q117" s="28">
        <v>0.03</v>
      </c>
      <c r="R117" s="28">
        <v>0.01</v>
      </c>
      <c r="S117" s="28">
        <v>4.5999999999999996</v>
      </c>
      <c r="T117" s="28">
        <v>34</v>
      </c>
      <c r="U117" s="28">
        <v>48</v>
      </c>
      <c r="V117" s="28">
        <v>96</v>
      </c>
      <c r="W117" s="28">
        <v>1.8</v>
      </c>
      <c r="X117" s="28">
        <v>3</v>
      </c>
      <c r="Y117" s="28">
        <v>13.6</v>
      </c>
      <c r="Z117" s="28">
        <v>11.2</v>
      </c>
      <c r="AA117" s="28">
        <v>23.1</v>
      </c>
      <c r="AB117" s="28">
        <v>6.11</v>
      </c>
      <c r="AC117" s="28">
        <v>0.2</v>
      </c>
      <c r="AD117" s="28">
        <v>0.7</v>
      </c>
      <c r="AE117" s="28">
        <v>5.2</v>
      </c>
      <c r="AF117" s="28">
        <v>5.4</v>
      </c>
      <c r="AG117" s="28">
        <v>6.79</v>
      </c>
      <c r="AH117" s="28">
        <v>3.7</v>
      </c>
      <c r="AI117" s="28" t="s">
        <v>274</v>
      </c>
      <c r="AJ117" s="28">
        <v>2.27</v>
      </c>
      <c r="AK117" s="28">
        <v>8.0000000000000002E-3</v>
      </c>
      <c r="AL117" s="28" t="s">
        <v>278</v>
      </c>
      <c r="AM117" s="28">
        <v>0.57999999999999996</v>
      </c>
      <c r="AN117" s="28">
        <v>0.09</v>
      </c>
      <c r="AO117" s="28" t="s">
        <v>278</v>
      </c>
      <c r="AP117" s="28">
        <v>0.48</v>
      </c>
      <c r="AQ117" s="28">
        <v>26.5</v>
      </c>
      <c r="AR117" s="28">
        <v>14.4</v>
      </c>
      <c r="AS117" s="28">
        <v>39.4</v>
      </c>
      <c r="AT117" s="28">
        <v>0.12</v>
      </c>
      <c r="AU117" s="28">
        <v>3.5</v>
      </c>
      <c r="AV117" s="28">
        <v>12.3</v>
      </c>
      <c r="AW117" s="28">
        <v>1.8</v>
      </c>
      <c r="AX117" s="28" t="s">
        <v>274</v>
      </c>
      <c r="AY117" s="28">
        <v>0.4</v>
      </c>
      <c r="AZ117" s="28">
        <v>2.1</v>
      </c>
      <c r="BA117" s="28">
        <v>0.3</v>
      </c>
      <c r="BB117" s="28">
        <v>1.7</v>
      </c>
      <c r="BC117" s="28">
        <v>0.3</v>
      </c>
      <c r="BD117" s="28">
        <v>0.8</v>
      </c>
      <c r="BE117" s="28">
        <v>0.1</v>
      </c>
      <c r="BF117" s="28">
        <v>0.8</v>
      </c>
      <c r="BG117" s="28">
        <v>0.1</v>
      </c>
      <c r="BH117" s="28" t="s">
        <v>274</v>
      </c>
      <c r="BI117" s="28" t="s">
        <v>275</v>
      </c>
      <c r="BJ117" s="28" t="s">
        <v>274</v>
      </c>
      <c r="BK117" s="28" t="s">
        <v>276</v>
      </c>
      <c r="BL117" s="28">
        <v>4.7</v>
      </c>
      <c r="BM117" s="28">
        <v>0.05</v>
      </c>
      <c r="BN117" s="28">
        <v>4.9000000000000004</v>
      </c>
      <c r="BO117" s="28">
        <v>4.3</v>
      </c>
      <c r="BP117" s="28">
        <v>0.4</v>
      </c>
      <c r="BQ117" s="28">
        <v>30</v>
      </c>
    </row>
    <row r="118" spans="1:69" x14ac:dyDescent="0.3">
      <c r="A118" s="25">
        <f t="shared" si="1"/>
        <v>115</v>
      </c>
      <c r="B118" s="26">
        <v>687324</v>
      </c>
      <c r="C118" s="26">
        <v>846238</v>
      </c>
      <c r="D118" s="26">
        <v>371</v>
      </c>
      <c r="E118" s="26">
        <v>1</v>
      </c>
      <c r="F118" s="27" t="s">
        <v>115</v>
      </c>
      <c r="G118" s="28">
        <v>8.1000000000000003E-2</v>
      </c>
      <c r="H118" s="28" t="s">
        <v>273</v>
      </c>
      <c r="I118" s="28">
        <v>1.9E-2</v>
      </c>
      <c r="J118" s="28">
        <v>8.1</v>
      </c>
      <c r="K118" s="28">
        <v>0.6</v>
      </c>
      <c r="L118" s="28">
        <v>3</v>
      </c>
      <c r="M118" s="28">
        <v>8.0000000000000002E-3</v>
      </c>
      <c r="N118" s="28">
        <v>0.05</v>
      </c>
      <c r="O118" s="28">
        <v>4.9000000000000004</v>
      </c>
      <c r="P118" s="28">
        <v>7.0000000000000007E-2</v>
      </c>
      <c r="Q118" s="28">
        <v>0.09</v>
      </c>
      <c r="R118" s="28">
        <v>0.03</v>
      </c>
      <c r="S118" s="28">
        <v>14.9</v>
      </c>
      <c r="T118" s="28">
        <v>186</v>
      </c>
      <c r="U118" s="28">
        <v>227</v>
      </c>
      <c r="V118" s="28">
        <v>190</v>
      </c>
      <c r="W118" s="28">
        <v>9.4499999999999993</v>
      </c>
      <c r="X118" s="28">
        <v>6.4</v>
      </c>
      <c r="Y118" s="28">
        <v>26.9</v>
      </c>
      <c r="Z118" s="28">
        <v>23.8</v>
      </c>
      <c r="AA118" s="28">
        <v>19.7</v>
      </c>
      <c r="AB118" s="28">
        <v>16.8</v>
      </c>
      <c r="AC118" s="28">
        <v>0.2</v>
      </c>
      <c r="AD118" s="28">
        <v>5.6</v>
      </c>
      <c r="AE118" s="28">
        <v>11</v>
      </c>
      <c r="AF118" s="28">
        <v>7.1</v>
      </c>
      <c r="AG118" s="28">
        <v>17.100000000000001</v>
      </c>
      <c r="AH118" s="28">
        <v>7.9</v>
      </c>
      <c r="AI118" s="28">
        <v>0.1</v>
      </c>
      <c r="AJ118" s="28">
        <v>2.5299999999999998</v>
      </c>
      <c r="AK118" s="28">
        <v>0.02</v>
      </c>
      <c r="AL118" s="28">
        <v>7.0000000000000007E-2</v>
      </c>
      <c r="AM118" s="28">
        <v>1.21</v>
      </c>
      <c r="AN118" s="28">
        <v>0.25</v>
      </c>
      <c r="AO118" s="28">
        <v>0.1</v>
      </c>
      <c r="AP118" s="28">
        <v>1.21</v>
      </c>
      <c r="AQ118" s="28">
        <v>48</v>
      </c>
      <c r="AR118" s="28">
        <v>29.2</v>
      </c>
      <c r="AS118" s="28">
        <v>84.7</v>
      </c>
      <c r="AT118" s="28">
        <v>0.04</v>
      </c>
      <c r="AU118" s="28">
        <v>7.9</v>
      </c>
      <c r="AV118" s="28">
        <v>29.1</v>
      </c>
      <c r="AW118" s="28">
        <v>5.0999999999999996</v>
      </c>
      <c r="AX118" s="28" t="s">
        <v>274</v>
      </c>
      <c r="AY118" s="28">
        <v>1.1000000000000001</v>
      </c>
      <c r="AZ118" s="28">
        <v>5</v>
      </c>
      <c r="BA118" s="28">
        <v>0.7</v>
      </c>
      <c r="BB118" s="28">
        <v>4.2</v>
      </c>
      <c r="BC118" s="28">
        <v>0.8</v>
      </c>
      <c r="BD118" s="28">
        <v>2.4</v>
      </c>
      <c r="BE118" s="28">
        <v>0.3</v>
      </c>
      <c r="BF118" s="28">
        <v>2.2000000000000002</v>
      </c>
      <c r="BG118" s="28">
        <v>0.3</v>
      </c>
      <c r="BH118" s="28">
        <v>0.2</v>
      </c>
      <c r="BI118" s="28" t="s">
        <v>275</v>
      </c>
      <c r="BJ118" s="28" t="s">
        <v>274</v>
      </c>
      <c r="BK118" s="28" t="s">
        <v>276</v>
      </c>
      <c r="BL118" s="28">
        <v>5.2</v>
      </c>
      <c r="BM118" s="28">
        <v>0.13</v>
      </c>
      <c r="BN118" s="28">
        <v>19</v>
      </c>
      <c r="BO118" s="28">
        <v>11.6</v>
      </c>
      <c r="BP118" s="28">
        <v>1.4</v>
      </c>
      <c r="BQ118" s="28">
        <v>30</v>
      </c>
    </row>
    <row r="119" spans="1:69" x14ac:dyDescent="0.3">
      <c r="A119" s="25">
        <f t="shared" si="1"/>
        <v>116</v>
      </c>
      <c r="B119" s="26">
        <v>687325</v>
      </c>
      <c r="C119" s="26">
        <v>846238</v>
      </c>
      <c r="D119" s="26">
        <v>371</v>
      </c>
      <c r="E119" s="26">
        <v>1</v>
      </c>
      <c r="F119" s="27" t="s">
        <v>116</v>
      </c>
      <c r="G119" s="28">
        <v>0.11</v>
      </c>
      <c r="H119" s="28" t="s">
        <v>273</v>
      </c>
      <c r="I119" s="28">
        <v>1.4E-2</v>
      </c>
      <c r="J119" s="28">
        <v>9.6999999999999993</v>
      </c>
      <c r="K119" s="28">
        <v>0.5</v>
      </c>
      <c r="L119" s="28">
        <v>4</v>
      </c>
      <c r="M119" s="28">
        <v>8.0000000000000002E-3</v>
      </c>
      <c r="N119" s="28">
        <v>0.06</v>
      </c>
      <c r="O119" s="28">
        <v>5.5</v>
      </c>
      <c r="P119" s="28">
        <v>0.09</v>
      </c>
      <c r="Q119" s="28">
        <v>0.09</v>
      </c>
      <c r="R119" s="28">
        <v>0.03</v>
      </c>
      <c r="S119" s="28">
        <v>13</v>
      </c>
      <c r="T119" s="28">
        <v>95</v>
      </c>
      <c r="U119" s="28">
        <v>89</v>
      </c>
      <c r="V119" s="28">
        <v>224</v>
      </c>
      <c r="W119" s="28">
        <v>4.79</v>
      </c>
      <c r="X119" s="28">
        <v>7.5</v>
      </c>
      <c r="Y119" s="28">
        <v>31.4</v>
      </c>
      <c r="Z119" s="28">
        <v>25.1</v>
      </c>
      <c r="AA119" s="28">
        <v>31.6</v>
      </c>
      <c r="AB119" s="28">
        <v>16.899999999999999</v>
      </c>
      <c r="AC119" s="28">
        <v>0.2</v>
      </c>
      <c r="AD119" s="28">
        <v>0.9</v>
      </c>
      <c r="AE119" s="28">
        <v>13.2</v>
      </c>
      <c r="AF119" s="28">
        <v>8.8000000000000007</v>
      </c>
      <c r="AG119" s="28">
        <v>18.2</v>
      </c>
      <c r="AH119" s="28">
        <v>6.2</v>
      </c>
      <c r="AI119" s="28" t="s">
        <v>274</v>
      </c>
      <c r="AJ119" s="28">
        <v>1.86</v>
      </c>
      <c r="AK119" s="28">
        <v>1.2999999999999999E-2</v>
      </c>
      <c r="AL119" s="28">
        <v>0.08</v>
      </c>
      <c r="AM119" s="28">
        <v>1.3</v>
      </c>
      <c r="AN119" s="28">
        <v>0.12</v>
      </c>
      <c r="AO119" s="28" t="s">
        <v>278</v>
      </c>
      <c r="AP119" s="28">
        <v>1.39</v>
      </c>
      <c r="AQ119" s="28">
        <v>50.4</v>
      </c>
      <c r="AR119" s="28">
        <v>31</v>
      </c>
      <c r="AS119" s="28">
        <v>105</v>
      </c>
      <c r="AT119" s="28">
        <v>0.18</v>
      </c>
      <c r="AU119" s="28">
        <v>8.4</v>
      </c>
      <c r="AV119" s="28">
        <v>29.6</v>
      </c>
      <c r="AW119" s="28">
        <v>5.6</v>
      </c>
      <c r="AX119" s="28" t="s">
        <v>274</v>
      </c>
      <c r="AY119" s="28">
        <v>1.1000000000000001</v>
      </c>
      <c r="AZ119" s="28">
        <v>5.4</v>
      </c>
      <c r="BA119" s="28">
        <v>0.7</v>
      </c>
      <c r="BB119" s="28">
        <v>4.2</v>
      </c>
      <c r="BC119" s="28">
        <v>0.7</v>
      </c>
      <c r="BD119" s="28">
        <v>2.5</v>
      </c>
      <c r="BE119" s="28">
        <v>0.3</v>
      </c>
      <c r="BF119" s="28">
        <v>2.2000000000000002</v>
      </c>
      <c r="BG119" s="28">
        <v>0.3</v>
      </c>
      <c r="BH119" s="28">
        <v>0.2</v>
      </c>
      <c r="BI119" s="28" t="s">
        <v>275</v>
      </c>
      <c r="BJ119" s="28" t="s">
        <v>274</v>
      </c>
      <c r="BK119" s="28" t="s">
        <v>276</v>
      </c>
      <c r="BL119" s="28">
        <v>0.9</v>
      </c>
      <c r="BM119" s="28">
        <v>0.15</v>
      </c>
      <c r="BN119" s="28">
        <v>12.7</v>
      </c>
      <c r="BO119" s="28">
        <v>10.3</v>
      </c>
      <c r="BP119" s="28">
        <v>1</v>
      </c>
      <c r="BQ119" s="28">
        <v>20</v>
      </c>
    </row>
    <row r="120" spans="1:69" x14ac:dyDescent="0.3">
      <c r="A120" s="25">
        <f t="shared" si="1"/>
        <v>117</v>
      </c>
      <c r="B120" s="26">
        <v>687326</v>
      </c>
      <c r="C120" s="26">
        <v>846238</v>
      </c>
      <c r="D120" s="26">
        <v>371</v>
      </c>
      <c r="E120" s="26">
        <v>1</v>
      </c>
      <c r="F120" s="27" t="s">
        <v>117</v>
      </c>
      <c r="G120" s="28">
        <v>9.9000000000000005E-2</v>
      </c>
      <c r="H120" s="28" t="s">
        <v>273</v>
      </c>
      <c r="I120" s="28">
        <v>1.4999999999999999E-2</v>
      </c>
      <c r="J120" s="28">
        <v>7.6</v>
      </c>
      <c r="K120" s="28">
        <v>0.5</v>
      </c>
      <c r="L120" s="28">
        <v>4</v>
      </c>
      <c r="M120" s="28">
        <v>8.0000000000000002E-3</v>
      </c>
      <c r="N120" s="28">
        <v>0.05</v>
      </c>
      <c r="O120" s="28">
        <v>4.45</v>
      </c>
      <c r="P120" s="28">
        <v>7.0000000000000007E-2</v>
      </c>
      <c r="Q120" s="28">
        <v>0.08</v>
      </c>
      <c r="R120" s="28">
        <v>0.02</v>
      </c>
      <c r="S120" s="28">
        <v>12.2</v>
      </c>
      <c r="T120" s="28">
        <v>115</v>
      </c>
      <c r="U120" s="28">
        <v>141</v>
      </c>
      <c r="V120" s="28">
        <v>174</v>
      </c>
      <c r="W120" s="28">
        <v>6.03</v>
      </c>
      <c r="X120" s="28">
        <v>6</v>
      </c>
      <c r="Y120" s="28">
        <v>25.2</v>
      </c>
      <c r="Z120" s="28">
        <v>21.4</v>
      </c>
      <c r="AA120" s="28">
        <v>21.5</v>
      </c>
      <c r="AB120" s="28">
        <v>14.5</v>
      </c>
      <c r="AC120" s="28">
        <v>0.2</v>
      </c>
      <c r="AD120" s="28">
        <v>2.5</v>
      </c>
      <c r="AE120" s="28">
        <v>10.199999999999999</v>
      </c>
      <c r="AF120" s="28">
        <v>7.1</v>
      </c>
      <c r="AG120" s="28">
        <v>11.5</v>
      </c>
      <c r="AH120" s="28">
        <v>5.6</v>
      </c>
      <c r="AI120" s="28">
        <v>0.1</v>
      </c>
      <c r="AJ120" s="28">
        <v>2.5499999999999998</v>
      </c>
      <c r="AK120" s="28">
        <v>1.2999999999999999E-2</v>
      </c>
      <c r="AL120" s="28">
        <v>0.06</v>
      </c>
      <c r="AM120" s="28">
        <v>1.05</v>
      </c>
      <c r="AN120" s="28">
        <v>0.19</v>
      </c>
      <c r="AO120" s="28">
        <v>0.02</v>
      </c>
      <c r="AP120" s="28">
        <v>1.07</v>
      </c>
      <c r="AQ120" s="28">
        <v>44</v>
      </c>
      <c r="AR120" s="28">
        <v>22.6</v>
      </c>
      <c r="AS120" s="28">
        <v>83.6</v>
      </c>
      <c r="AT120" s="28">
        <v>0.1</v>
      </c>
      <c r="AU120" s="28">
        <v>5.9</v>
      </c>
      <c r="AV120" s="28">
        <v>21.7</v>
      </c>
      <c r="AW120" s="28">
        <v>3.8</v>
      </c>
      <c r="AX120" s="28" t="s">
        <v>274</v>
      </c>
      <c r="AY120" s="28">
        <v>0.7</v>
      </c>
      <c r="AZ120" s="28">
        <v>3.6</v>
      </c>
      <c r="BA120" s="28">
        <v>0.5</v>
      </c>
      <c r="BB120" s="28">
        <v>3.1</v>
      </c>
      <c r="BC120" s="28">
        <v>0.5</v>
      </c>
      <c r="BD120" s="28">
        <v>1.8</v>
      </c>
      <c r="BE120" s="28">
        <v>0.2</v>
      </c>
      <c r="BF120" s="28">
        <v>1.5</v>
      </c>
      <c r="BG120" s="28">
        <v>0.2</v>
      </c>
      <c r="BH120" s="28">
        <v>0.1</v>
      </c>
      <c r="BI120" s="28" t="s">
        <v>275</v>
      </c>
      <c r="BJ120" s="28" t="s">
        <v>274</v>
      </c>
      <c r="BK120" s="28" t="s">
        <v>276</v>
      </c>
      <c r="BL120" s="28">
        <v>1.4</v>
      </c>
      <c r="BM120" s="28">
        <v>0.12</v>
      </c>
      <c r="BN120" s="28">
        <v>13.5</v>
      </c>
      <c r="BO120" s="28">
        <v>8.9</v>
      </c>
      <c r="BP120" s="28">
        <v>1</v>
      </c>
      <c r="BQ120" s="28">
        <v>90</v>
      </c>
    </row>
    <row r="121" spans="1:69" x14ac:dyDescent="0.3">
      <c r="A121" s="25">
        <f t="shared" si="1"/>
        <v>118</v>
      </c>
      <c r="B121" s="26">
        <v>687327</v>
      </c>
      <c r="C121" s="26">
        <v>846238</v>
      </c>
      <c r="D121" s="26">
        <v>371</v>
      </c>
      <c r="E121" s="26">
        <v>1</v>
      </c>
      <c r="F121" s="27" t="s">
        <v>118</v>
      </c>
      <c r="G121" s="28">
        <v>8.5999999999999993E-2</v>
      </c>
      <c r="H121" s="28" t="s">
        <v>273</v>
      </c>
      <c r="I121" s="28">
        <v>1.7999999999999999E-2</v>
      </c>
      <c r="J121" s="28">
        <v>8.3000000000000007</v>
      </c>
      <c r="K121" s="28">
        <v>0.5</v>
      </c>
      <c r="L121" s="28">
        <v>3</v>
      </c>
      <c r="M121" s="28">
        <v>8.0000000000000002E-3</v>
      </c>
      <c r="N121" s="28">
        <v>0.05</v>
      </c>
      <c r="O121" s="28">
        <v>5.01</v>
      </c>
      <c r="P121" s="28">
        <v>0.08</v>
      </c>
      <c r="Q121" s="28">
        <v>0.09</v>
      </c>
      <c r="R121" s="28">
        <v>0.04</v>
      </c>
      <c r="S121" s="28">
        <v>13.5</v>
      </c>
      <c r="T121" s="28">
        <v>147</v>
      </c>
      <c r="U121" s="28">
        <v>191</v>
      </c>
      <c r="V121" s="28">
        <v>197</v>
      </c>
      <c r="W121" s="28">
        <v>7.84</v>
      </c>
      <c r="X121" s="28">
        <v>6.4</v>
      </c>
      <c r="Y121" s="28">
        <v>28.8</v>
      </c>
      <c r="Z121" s="28">
        <v>25.5</v>
      </c>
      <c r="AA121" s="28">
        <v>28.7</v>
      </c>
      <c r="AB121" s="28">
        <v>17.2</v>
      </c>
      <c r="AC121" s="28">
        <v>0.3</v>
      </c>
      <c r="AD121" s="28">
        <v>3.6</v>
      </c>
      <c r="AE121" s="28">
        <v>11</v>
      </c>
      <c r="AF121" s="28">
        <v>9.3000000000000007</v>
      </c>
      <c r="AG121" s="28">
        <v>9.92</v>
      </c>
      <c r="AH121" s="28">
        <v>5.0999999999999996</v>
      </c>
      <c r="AI121" s="28" t="s">
        <v>274</v>
      </c>
      <c r="AJ121" s="28">
        <v>2.2599999999999998</v>
      </c>
      <c r="AK121" s="28">
        <v>2.1999999999999999E-2</v>
      </c>
      <c r="AL121" s="28">
        <v>7.0000000000000007E-2</v>
      </c>
      <c r="AM121" s="28">
        <v>1.08</v>
      </c>
      <c r="AN121" s="28">
        <v>0.19</v>
      </c>
      <c r="AO121" s="28">
        <v>7.0000000000000007E-2</v>
      </c>
      <c r="AP121" s="28">
        <v>1.07</v>
      </c>
      <c r="AQ121" s="28">
        <v>43.9</v>
      </c>
      <c r="AR121" s="28">
        <v>21.8</v>
      </c>
      <c r="AS121" s="28">
        <v>84.9</v>
      </c>
      <c r="AT121" s="28">
        <v>0.08</v>
      </c>
      <c r="AU121" s="28">
        <v>5.5</v>
      </c>
      <c r="AV121" s="28">
        <v>19.7</v>
      </c>
      <c r="AW121" s="28">
        <v>3.4</v>
      </c>
      <c r="AX121" s="28" t="s">
        <v>274</v>
      </c>
      <c r="AY121" s="28">
        <v>0.7</v>
      </c>
      <c r="AZ121" s="28">
        <v>3.5</v>
      </c>
      <c r="BA121" s="28">
        <v>0.4</v>
      </c>
      <c r="BB121" s="28">
        <v>2.7</v>
      </c>
      <c r="BC121" s="28">
        <v>0.5</v>
      </c>
      <c r="BD121" s="28">
        <v>1.4</v>
      </c>
      <c r="BE121" s="28">
        <v>0.2</v>
      </c>
      <c r="BF121" s="28">
        <v>1.4</v>
      </c>
      <c r="BG121" s="28">
        <v>0.2</v>
      </c>
      <c r="BH121" s="28">
        <v>0.1</v>
      </c>
      <c r="BI121" s="28" t="s">
        <v>275</v>
      </c>
      <c r="BJ121" s="28" t="s">
        <v>274</v>
      </c>
      <c r="BK121" s="28" t="s">
        <v>276</v>
      </c>
      <c r="BL121" s="28">
        <v>5</v>
      </c>
      <c r="BM121" s="28">
        <v>0.13</v>
      </c>
      <c r="BN121" s="28">
        <v>16.3</v>
      </c>
      <c r="BO121" s="28">
        <v>10.8</v>
      </c>
      <c r="BP121" s="28">
        <v>1.4</v>
      </c>
      <c r="BQ121" s="28">
        <v>90</v>
      </c>
    </row>
    <row r="122" spans="1:69" x14ac:dyDescent="0.3">
      <c r="A122" s="25">
        <f t="shared" si="1"/>
        <v>119</v>
      </c>
      <c r="B122" s="26">
        <v>687328</v>
      </c>
      <c r="C122" s="26">
        <v>846238</v>
      </c>
      <c r="D122" s="26">
        <v>371</v>
      </c>
      <c r="E122" s="26">
        <v>1</v>
      </c>
      <c r="F122" s="27" t="s">
        <v>119</v>
      </c>
      <c r="G122" s="28">
        <v>9.1999999999999998E-2</v>
      </c>
      <c r="H122" s="28" t="s">
        <v>273</v>
      </c>
      <c r="I122" s="28">
        <v>1.6E-2</v>
      </c>
      <c r="J122" s="28">
        <v>8.6</v>
      </c>
      <c r="K122" s="28">
        <v>0.5</v>
      </c>
      <c r="L122" s="28">
        <v>3</v>
      </c>
      <c r="M122" s="28">
        <v>8.0000000000000002E-3</v>
      </c>
      <c r="N122" s="28">
        <v>0.05</v>
      </c>
      <c r="O122" s="28">
        <v>5.2</v>
      </c>
      <c r="P122" s="28">
        <v>0.08</v>
      </c>
      <c r="Q122" s="28">
        <v>0.1</v>
      </c>
      <c r="R122" s="28">
        <v>0.03</v>
      </c>
      <c r="S122" s="28">
        <v>15.3</v>
      </c>
      <c r="T122" s="28">
        <v>169</v>
      </c>
      <c r="U122" s="28">
        <v>180</v>
      </c>
      <c r="V122" s="28">
        <v>180</v>
      </c>
      <c r="W122" s="28">
        <v>8.8800000000000008</v>
      </c>
      <c r="X122" s="28">
        <v>6.6</v>
      </c>
      <c r="Y122" s="28">
        <v>28.5</v>
      </c>
      <c r="Z122" s="28">
        <v>24.1</v>
      </c>
      <c r="AA122" s="28">
        <v>22.1</v>
      </c>
      <c r="AB122" s="28">
        <v>17.899999999999999</v>
      </c>
      <c r="AC122" s="28">
        <v>0.3</v>
      </c>
      <c r="AD122" s="28">
        <v>4.0999999999999996</v>
      </c>
      <c r="AE122" s="28">
        <v>10.4</v>
      </c>
      <c r="AF122" s="28">
        <v>8.9</v>
      </c>
      <c r="AG122" s="28">
        <v>13</v>
      </c>
      <c r="AH122" s="28">
        <v>6.3</v>
      </c>
      <c r="AI122" s="28" t="s">
        <v>274</v>
      </c>
      <c r="AJ122" s="28">
        <v>2.3199999999999998</v>
      </c>
      <c r="AK122" s="28">
        <v>1.2E-2</v>
      </c>
      <c r="AL122" s="28">
        <v>0.08</v>
      </c>
      <c r="AM122" s="28">
        <v>1.1599999999999999</v>
      </c>
      <c r="AN122" s="28">
        <v>0.19</v>
      </c>
      <c r="AO122" s="28">
        <v>0.05</v>
      </c>
      <c r="AP122" s="28">
        <v>1.1599999999999999</v>
      </c>
      <c r="AQ122" s="28">
        <v>48.5</v>
      </c>
      <c r="AR122" s="28">
        <v>26.1</v>
      </c>
      <c r="AS122" s="28">
        <v>79.3</v>
      </c>
      <c r="AT122" s="28">
        <v>0.67</v>
      </c>
      <c r="AU122" s="28">
        <v>6.5</v>
      </c>
      <c r="AV122" s="28">
        <v>23</v>
      </c>
      <c r="AW122" s="28">
        <v>4.9000000000000004</v>
      </c>
      <c r="AX122" s="28" t="s">
        <v>274</v>
      </c>
      <c r="AY122" s="28">
        <v>0.8</v>
      </c>
      <c r="AZ122" s="28">
        <v>4</v>
      </c>
      <c r="BA122" s="28">
        <v>0.5</v>
      </c>
      <c r="BB122" s="28">
        <v>3.4</v>
      </c>
      <c r="BC122" s="28">
        <v>0.6</v>
      </c>
      <c r="BD122" s="28">
        <v>1.8</v>
      </c>
      <c r="BE122" s="28">
        <v>0.2</v>
      </c>
      <c r="BF122" s="28">
        <v>1.6</v>
      </c>
      <c r="BG122" s="28">
        <v>0.2</v>
      </c>
      <c r="BH122" s="28">
        <v>0.1</v>
      </c>
      <c r="BI122" s="28" t="s">
        <v>275</v>
      </c>
      <c r="BJ122" s="28" t="s">
        <v>274</v>
      </c>
      <c r="BK122" s="28" t="s">
        <v>276</v>
      </c>
      <c r="BL122" s="28" t="s">
        <v>279</v>
      </c>
      <c r="BM122" s="28">
        <v>0.13</v>
      </c>
      <c r="BN122" s="28">
        <v>17.7</v>
      </c>
      <c r="BO122" s="28">
        <v>11.7</v>
      </c>
      <c r="BP122" s="28">
        <v>1.6</v>
      </c>
      <c r="BQ122" s="28">
        <v>70</v>
      </c>
    </row>
    <row r="123" spans="1:69" x14ac:dyDescent="0.3">
      <c r="A123" s="25">
        <f t="shared" si="1"/>
        <v>120</v>
      </c>
      <c r="B123" s="26">
        <v>687329</v>
      </c>
      <c r="C123" s="26">
        <v>846238</v>
      </c>
      <c r="D123" s="26">
        <v>371</v>
      </c>
      <c r="E123" s="26">
        <v>1</v>
      </c>
      <c r="F123" s="27" t="s">
        <v>120</v>
      </c>
      <c r="G123" s="28">
        <v>9.2999999999999999E-2</v>
      </c>
      <c r="H123" s="28" t="s">
        <v>273</v>
      </c>
      <c r="I123" s="28">
        <v>1.7000000000000001E-2</v>
      </c>
      <c r="J123" s="28">
        <v>8.3000000000000007</v>
      </c>
      <c r="K123" s="28">
        <v>0.5</v>
      </c>
      <c r="L123" s="28">
        <v>3</v>
      </c>
      <c r="M123" s="28">
        <v>0.01</v>
      </c>
      <c r="N123" s="28">
        <v>0.05</v>
      </c>
      <c r="O123" s="28">
        <v>5.17</v>
      </c>
      <c r="P123" s="28">
        <v>0.08</v>
      </c>
      <c r="Q123" s="28">
        <v>0.09</v>
      </c>
      <c r="R123" s="28">
        <v>0.04</v>
      </c>
      <c r="S123" s="28">
        <v>14.4</v>
      </c>
      <c r="T123" s="28">
        <v>163</v>
      </c>
      <c r="U123" s="28">
        <v>162</v>
      </c>
      <c r="V123" s="28">
        <v>182</v>
      </c>
      <c r="W123" s="28">
        <v>8.4</v>
      </c>
      <c r="X123" s="28">
        <v>6.4</v>
      </c>
      <c r="Y123" s="28">
        <v>29</v>
      </c>
      <c r="Z123" s="28">
        <v>24.5</v>
      </c>
      <c r="AA123" s="28">
        <v>22.4</v>
      </c>
      <c r="AB123" s="28">
        <v>17.600000000000001</v>
      </c>
      <c r="AC123" s="28">
        <v>0.2</v>
      </c>
      <c r="AD123" s="28">
        <v>4</v>
      </c>
      <c r="AE123" s="28">
        <v>10</v>
      </c>
      <c r="AF123" s="28">
        <v>8.8000000000000007</v>
      </c>
      <c r="AG123" s="28">
        <v>13.8</v>
      </c>
      <c r="AH123" s="28">
        <v>5.4</v>
      </c>
      <c r="AI123" s="28" t="s">
        <v>274</v>
      </c>
      <c r="AJ123" s="28">
        <v>2.19</v>
      </c>
      <c r="AK123" s="28">
        <v>1.4999999999999999E-2</v>
      </c>
      <c r="AL123" s="28">
        <v>0.09</v>
      </c>
      <c r="AM123" s="28">
        <v>1.1599999999999999</v>
      </c>
      <c r="AN123" s="28">
        <v>0.21</v>
      </c>
      <c r="AO123" s="28">
        <v>0.06</v>
      </c>
      <c r="AP123" s="28">
        <v>1.1200000000000001</v>
      </c>
      <c r="AQ123" s="28">
        <v>50.7</v>
      </c>
      <c r="AR123" s="28">
        <v>26.2</v>
      </c>
      <c r="AS123" s="28">
        <v>77.400000000000006</v>
      </c>
      <c r="AT123" s="28">
        <v>0.17</v>
      </c>
      <c r="AU123" s="28">
        <v>6.8</v>
      </c>
      <c r="AV123" s="28">
        <v>24.5</v>
      </c>
      <c r="AW123" s="28">
        <v>4.4000000000000004</v>
      </c>
      <c r="AX123" s="28" t="s">
        <v>274</v>
      </c>
      <c r="AY123" s="28">
        <v>0.9</v>
      </c>
      <c r="AZ123" s="28">
        <v>4.0999999999999996</v>
      </c>
      <c r="BA123" s="28">
        <v>0.5</v>
      </c>
      <c r="BB123" s="28">
        <v>3.5</v>
      </c>
      <c r="BC123" s="28">
        <v>0.6</v>
      </c>
      <c r="BD123" s="28">
        <v>2</v>
      </c>
      <c r="BE123" s="28">
        <v>0.2</v>
      </c>
      <c r="BF123" s="28">
        <v>1.7</v>
      </c>
      <c r="BG123" s="28">
        <v>0.2</v>
      </c>
      <c r="BH123" s="28">
        <v>0.1</v>
      </c>
      <c r="BI123" s="28" t="s">
        <v>275</v>
      </c>
      <c r="BJ123" s="28" t="s">
        <v>274</v>
      </c>
      <c r="BK123" s="28" t="s">
        <v>276</v>
      </c>
      <c r="BL123" s="28">
        <v>5</v>
      </c>
      <c r="BM123" s="28">
        <v>0.13</v>
      </c>
      <c r="BN123" s="28">
        <v>16.399999999999999</v>
      </c>
      <c r="BO123" s="28">
        <v>11.5</v>
      </c>
      <c r="BP123" s="28">
        <v>1.5</v>
      </c>
      <c r="BQ123" s="28">
        <v>60</v>
      </c>
    </row>
    <row r="124" spans="1:69" x14ac:dyDescent="0.3">
      <c r="A124" s="25">
        <f t="shared" si="1"/>
        <v>121</v>
      </c>
      <c r="B124" s="26">
        <v>687330</v>
      </c>
      <c r="C124" s="26">
        <v>846238</v>
      </c>
      <c r="D124" s="26">
        <v>371</v>
      </c>
      <c r="E124" s="26">
        <v>1</v>
      </c>
      <c r="F124" s="27" t="s">
        <v>121</v>
      </c>
      <c r="G124" s="28">
        <v>7.9000000000000001E-2</v>
      </c>
      <c r="H124" s="28" t="s">
        <v>273</v>
      </c>
      <c r="I124" s="28">
        <v>1.6E-2</v>
      </c>
      <c r="J124" s="28">
        <v>8.3000000000000007</v>
      </c>
      <c r="K124" s="28">
        <v>0.4</v>
      </c>
      <c r="L124" s="28">
        <v>2</v>
      </c>
      <c r="M124" s="28">
        <v>5.0000000000000001E-3</v>
      </c>
      <c r="N124" s="28">
        <v>0.05</v>
      </c>
      <c r="O124" s="28">
        <v>4.4800000000000004</v>
      </c>
      <c r="P124" s="28">
        <v>0.05</v>
      </c>
      <c r="Q124" s="28">
        <v>0.1</v>
      </c>
      <c r="R124" s="28">
        <v>0.04</v>
      </c>
      <c r="S124" s="28">
        <v>13.1</v>
      </c>
      <c r="T124" s="28">
        <v>146</v>
      </c>
      <c r="U124" s="28">
        <v>143</v>
      </c>
      <c r="V124" s="28">
        <v>192</v>
      </c>
      <c r="W124" s="28">
        <v>7.17</v>
      </c>
      <c r="X124" s="28">
        <v>6.4</v>
      </c>
      <c r="Y124" s="28">
        <v>24.7</v>
      </c>
      <c r="Z124" s="28">
        <v>22.6</v>
      </c>
      <c r="AA124" s="28">
        <v>20.3</v>
      </c>
      <c r="AB124" s="28">
        <v>16.600000000000001</v>
      </c>
      <c r="AC124" s="28">
        <v>0.3</v>
      </c>
      <c r="AD124" s="28">
        <v>3.3</v>
      </c>
      <c r="AE124" s="28">
        <v>9.1999999999999993</v>
      </c>
      <c r="AF124" s="28">
        <v>10.7</v>
      </c>
      <c r="AG124" s="28">
        <v>13.8</v>
      </c>
      <c r="AH124" s="28">
        <v>6.3</v>
      </c>
      <c r="AI124" s="28" t="s">
        <v>274</v>
      </c>
      <c r="AJ124" s="28">
        <v>1.49</v>
      </c>
      <c r="AK124" s="28">
        <v>7.0000000000000001E-3</v>
      </c>
      <c r="AL124" s="28">
        <v>7.0000000000000007E-2</v>
      </c>
      <c r="AM124" s="28">
        <v>1.19</v>
      </c>
      <c r="AN124" s="28">
        <v>0.15</v>
      </c>
      <c r="AO124" s="28">
        <v>0.03</v>
      </c>
      <c r="AP124" s="28">
        <v>1.08</v>
      </c>
      <c r="AQ124" s="28">
        <v>38.1</v>
      </c>
      <c r="AR124" s="28">
        <v>27.3</v>
      </c>
      <c r="AS124" s="28">
        <v>86.6</v>
      </c>
      <c r="AT124" s="28" t="s">
        <v>277</v>
      </c>
      <c r="AU124" s="28">
        <v>6.8</v>
      </c>
      <c r="AV124" s="28">
        <v>24.3</v>
      </c>
      <c r="AW124" s="28">
        <v>4.5</v>
      </c>
      <c r="AX124" s="28" t="s">
        <v>274</v>
      </c>
      <c r="AY124" s="28">
        <v>0.9</v>
      </c>
      <c r="AZ124" s="28">
        <v>4</v>
      </c>
      <c r="BA124" s="28">
        <v>0.6</v>
      </c>
      <c r="BB124" s="28">
        <v>3.4</v>
      </c>
      <c r="BC124" s="28">
        <v>0.6</v>
      </c>
      <c r="BD124" s="28">
        <v>1.9</v>
      </c>
      <c r="BE124" s="28">
        <v>0.2</v>
      </c>
      <c r="BF124" s="28">
        <v>1.7</v>
      </c>
      <c r="BG124" s="28">
        <v>0.2</v>
      </c>
      <c r="BH124" s="28">
        <v>0.1</v>
      </c>
      <c r="BI124" s="28" t="s">
        <v>275</v>
      </c>
      <c r="BJ124" s="28" t="s">
        <v>274</v>
      </c>
      <c r="BK124" s="28" t="s">
        <v>276</v>
      </c>
      <c r="BL124" s="28">
        <v>7.5</v>
      </c>
      <c r="BM124" s="28">
        <v>0.13</v>
      </c>
      <c r="BN124" s="28">
        <v>15.2</v>
      </c>
      <c r="BO124" s="28">
        <v>11.7</v>
      </c>
      <c r="BP124" s="28">
        <v>1.4</v>
      </c>
      <c r="BQ124" s="28">
        <v>50</v>
      </c>
    </row>
    <row r="125" spans="1:69" x14ac:dyDescent="0.3">
      <c r="A125" s="25">
        <f t="shared" si="1"/>
        <v>122</v>
      </c>
      <c r="B125" s="26">
        <v>687331</v>
      </c>
      <c r="C125" s="26">
        <v>846239</v>
      </c>
      <c r="D125" s="26">
        <v>371</v>
      </c>
      <c r="E125" s="26">
        <v>1</v>
      </c>
      <c r="F125" s="27" t="s">
        <v>122</v>
      </c>
      <c r="G125" s="28">
        <v>7.0000000000000007E-2</v>
      </c>
      <c r="H125" s="28" t="s">
        <v>273</v>
      </c>
      <c r="I125" s="28">
        <v>2.3E-2</v>
      </c>
      <c r="J125" s="28">
        <v>7.1</v>
      </c>
      <c r="K125" s="28">
        <v>0.5</v>
      </c>
      <c r="L125" s="28">
        <v>2</v>
      </c>
      <c r="M125" s="28">
        <v>1.2999999999999999E-2</v>
      </c>
      <c r="N125" s="28">
        <v>0.04</v>
      </c>
      <c r="O125" s="28">
        <v>4.28</v>
      </c>
      <c r="P125" s="28">
        <v>0.04</v>
      </c>
      <c r="Q125" s="28">
        <v>0.09</v>
      </c>
      <c r="R125" s="28">
        <v>0.04</v>
      </c>
      <c r="S125" s="28">
        <v>18.3</v>
      </c>
      <c r="T125" s="28">
        <v>252</v>
      </c>
      <c r="U125" s="28">
        <v>293</v>
      </c>
      <c r="V125" s="28">
        <v>185</v>
      </c>
      <c r="W125" s="28">
        <v>13.1</v>
      </c>
      <c r="X125" s="28">
        <v>5.6</v>
      </c>
      <c r="Y125" s="28">
        <v>23.3</v>
      </c>
      <c r="Z125" s="28">
        <v>33.4</v>
      </c>
      <c r="AA125" s="28">
        <v>21.7</v>
      </c>
      <c r="AB125" s="28">
        <v>18.600000000000001</v>
      </c>
      <c r="AC125" s="28">
        <v>0.4</v>
      </c>
      <c r="AD125" s="28">
        <v>10.4</v>
      </c>
      <c r="AE125" s="28">
        <v>7.8</v>
      </c>
      <c r="AF125" s="28">
        <v>9.5</v>
      </c>
      <c r="AG125" s="28">
        <v>13.8</v>
      </c>
      <c r="AH125" s="28">
        <v>7.2</v>
      </c>
      <c r="AI125" s="28" t="s">
        <v>274</v>
      </c>
      <c r="AJ125" s="28">
        <v>2.71</v>
      </c>
      <c r="AK125" s="28">
        <v>0.11899999999999999</v>
      </c>
      <c r="AL125" s="28">
        <v>0.11</v>
      </c>
      <c r="AM125" s="28">
        <v>1.1299999999999999</v>
      </c>
      <c r="AN125" s="28">
        <v>0.26</v>
      </c>
      <c r="AO125" s="28">
        <v>0.15</v>
      </c>
      <c r="AP125" s="28">
        <v>0.92</v>
      </c>
      <c r="AQ125" s="28">
        <v>35.4</v>
      </c>
      <c r="AR125" s="28">
        <v>26.4</v>
      </c>
      <c r="AS125" s="28">
        <v>73.5</v>
      </c>
      <c r="AT125" s="28" t="s">
        <v>277</v>
      </c>
      <c r="AU125" s="28">
        <v>6.6</v>
      </c>
      <c r="AV125" s="28">
        <v>23.8</v>
      </c>
      <c r="AW125" s="28">
        <v>4.2</v>
      </c>
      <c r="AX125" s="28">
        <v>0.3</v>
      </c>
      <c r="AY125" s="28">
        <v>0.9</v>
      </c>
      <c r="AZ125" s="28">
        <v>4</v>
      </c>
      <c r="BA125" s="28">
        <v>0.6</v>
      </c>
      <c r="BB125" s="28">
        <v>3.4</v>
      </c>
      <c r="BC125" s="28">
        <v>0.6</v>
      </c>
      <c r="BD125" s="28">
        <v>1.9</v>
      </c>
      <c r="BE125" s="28">
        <v>0.2</v>
      </c>
      <c r="BF125" s="28">
        <v>1.8</v>
      </c>
      <c r="BG125" s="28">
        <v>0.2</v>
      </c>
      <c r="BH125" s="28">
        <v>0.2</v>
      </c>
      <c r="BI125" s="28" t="s">
        <v>275</v>
      </c>
      <c r="BJ125" s="28" t="s">
        <v>274</v>
      </c>
      <c r="BK125" s="28" t="s">
        <v>276</v>
      </c>
      <c r="BL125" s="28">
        <v>9.8000000000000007</v>
      </c>
      <c r="BM125" s="28">
        <v>0.12</v>
      </c>
      <c r="BN125" s="28">
        <v>22.9</v>
      </c>
      <c r="BO125" s="28">
        <v>13.5</v>
      </c>
      <c r="BP125" s="28">
        <v>2.1</v>
      </c>
      <c r="BQ125" s="28">
        <v>40</v>
      </c>
    </row>
    <row r="126" spans="1:69" x14ac:dyDescent="0.3">
      <c r="A126" s="25">
        <f t="shared" si="1"/>
        <v>123</v>
      </c>
      <c r="B126" s="26">
        <v>687333</v>
      </c>
      <c r="C126" s="26">
        <v>846239</v>
      </c>
      <c r="D126" s="26">
        <v>371</v>
      </c>
      <c r="E126" s="26">
        <v>1</v>
      </c>
      <c r="F126" s="27" t="s">
        <v>123</v>
      </c>
      <c r="G126" s="28">
        <v>6.5000000000000002E-2</v>
      </c>
      <c r="H126" s="28" t="s">
        <v>273</v>
      </c>
      <c r="I126" s="28">
        <v>0.02</v>
      </c>
      <c r="J126" s="28">
        <v>7.3</v>
      </c>
      <c r="K126" s="28">
        <v>0.5</v>
      </c>
      <c r="L126" s="28">
        <v>2</v>
      </c>
      <c r="M126" s="28">
        <v>5.0000000000000001E-3</v>
      </c>
      <c r="N126" s="28">
        <v>0.04</v>
      </c>
      <c r="O126" s="28">
        <v>4.55</v>
      </c>
      <c r="P126" s="28">
        <v>0.04</v>
      </c>
      <c r="Q126" s="28">
        <v>0.09</v>
      </c>
      <c r="R126" s="28">
        <v>0.03</v>
      </c>
      <c r="S126" s="28">
        <v>18.8</v>
      </c>
      <c r="T126" s="28">
        <v>265</v>
      </c>
      <c r="U126" s="28">
        <v>309</v>
      </c>
      <c r="V126" s="28">
        <v>185</v>
      </c>
      <c r="W126" s="28">
        <v>13.6</v>
      </c>
      <c r="X126" s="28">
        <v>5.7</v>
      </c>
      <c r="Y126" s="28">
        <v>23.6</v>
      </c>
      <c r="Z126" s="28">
        <v>33.4</v>
      </c>
      <c r="AA126" s="28">
        <v>23.3</v>
      </c>
      <c r="AB126" s="28">
        <v>19.100000000000001</v>
      </c>
      <c r="AC126" s="28">
        <v>0.4</v>
      </c>
      <c r="AD126" s="28">
        <v>11.7</v>
      </c>
      <c r="AE126" s="28">
        <v>7.9</v>
      </c>
      <c r="AF126" s="28">
        <v>9.8000000000000007</v>
      </c>
      <c r="AG126" s="28">
        <v>14.2</v>
      </c>
      <c r="AH126" s="28">
        <v>6.2</v>
      </c>
      <c r="AI126" s="28">
        <v>0.1</v>
      </c>
      <c r="AJ126" s="28">
        <v>2.75</v>
      </c>
      <c r="AK126" s="28">
        <v>0.13100000000000001</v>
      </c>
      <c r="AL126" s="28">
        <v>0.11</v>
      </c>
      <c r="AM126" s="28">
        <v>1.1200000000000001</v>
      </c>
      <c r="AN126" s="28">
        <v>0.28999999999999998</v>
      </c>
      <c r="AO126" s="28">
        <v>0.15</v>
      </c>
      <c r="AP126" s="28">
        <v>0.98</v>
      </c>
      <c r="AQ126" s="28">
        <v>34.799999999999997</v>
      </c>
      <c r="AR126" s="28">
        <v>27.1</v>
      </c>
      <c r="AS126" s="28">
        <v>74.400000000000006</v>
      </c>
      <c r="AT126" s="28" t="s">
        <v>277</v>
      </c>
      <c r="AU126" s="28">
        <v>6.4</v>
      </c>
      <c r="AV126" s="28">
        <v>24.4</v>
      </c>
      <c r="AW126" s="28">
        <v>4.2</v>
      </c>
      <c r="AX126" s="28">
        <v>0.5</v>
      </c>
      <c r="AY126" s="28">
        <v>0.9</v>
      </c>
      <c r="AZ126" s="28">
        <v>4.3</v>
      </c>
      <c r="BA126" s="28">
        <v>0.6</v>
      </c>
      <c r="BB126" s="28">
        <v>3.6</v>
      </c>
      <c r="BC126" s="28">
        <v>0.6</v>
      </c>
      <c r="BD126" s="28">
        <v>1.8</v>
      </c>
      <c r="BE126" s="28">
        <v>0.2</v>
      </c>
      <c r="BF126" s="28">
        <v>1.8</v>
      </c>
      <c r="BG126" s="28">
        <v>0.2</v>
      </c>
      <c r="BH126" s="28">
        <v>0.2</v>
      </c>
      <c r="BI126" s="28" t="s">
        <v>275</v>
      </c>
      <c r="BJ126" s="28" t="s">
        <v>274</v>
      </c>
      <c r="BK126" s="28" t="s">
        <v>276</v>
      </c>
      <c r="BL126" s="28">
        <v>21.1</v>
      </c>
      <c r="BM126" s="28">
        <v>0.13</v>
      </c>
      <c r="BN126" s="28">
        <v>23.2</v>
      </c>
      <c r="BO126" s="28">
        <v>14</v>
      </c>
      <c r="BP126" s="28">
        <v>2.2000000000000002</v>
      </c>
      <c r="BQ126" s="28">
        <v>30</v>
      </c>
    </row>
    <row r="127" spans="1:69" x14ac:dyDescent="0.3">
      <c r="A127" s="25">
        <f t="shared" si="1"/>
        <v>124</v>
      </c>
      <c r="B127" s="26">
        <v>687336</v>
      </c>
      <c r="C127" s="26">
        <v>846239</v>
      </c>
      <c r="D127" s="26">
        <v>371</v>
      </c>
      <c r="E127" s="26">
        <v>1</v>
      </c>
      <c r="F127" s="27" t="s">
        <v>124</v>
      </c>
      <c r="G127" s="28">
        <v>8.2000000000000003E-2</v>
      </c>
      <c r="H127" s="28" t="s">
        <v>273</v>
      </c>
      <c r="I127" s="28">
        <v>1.7999999999999999E-2</v>
      </c>
      <c r="J127" s="28">
        <v>8.1</v>
      </c>
      <c r="K127" s="28">
        <v>0.4</v>
      </c>
      <c r="L127" s="28">
        <v>2</v>
      </c>
      <c r="M127" s="28">
        <v>6.0000000000000001E-3</v>
      </c>
      <c r="N127" s="28">
        <v>0.04</v>
      </c>
      <c r="O127" s="28">
        <v>4.5999999999999996</v>
      </c>
      <c r="P127" s="28">
        <v>0.05</v>
      </c>
      <c r="Q127" s="28">
        <v>0.1</v>
      </c>
      <c r="R127" s="28">
        <v>0.05</v>
      </c>
      <c r="S127" s="28">
        <v>14.5</v>
      </c>
      <c r="T127" s="28">
        <v>175</v>
      </c>
      <c r="U127" s="28">
        <v>144</v>
      </c>
      <c r="V127" s="28">
        <v>202</v>
      </c>
      <c r="W127" s="28">
        <v>9.5299999999999994</v>
      </c>
      <c r="X127" s="28">
        <v>6.1</v>
      </c>
      <c r="Y127" s="28">
        <v>23.9</v>
      </c>
      <c r="Z127" s="28">
        <v>23.5</v>
      </c>
      <c r="AA127" s="28">
        <v>21.1</v>
      </c>
      <c r="AB127" s="28">
        <v>18.3</v>
      </c>
      <c r="AC127" s="28">
        <v>0.3</v>
      </c>
      <c r="AD127" s="28">
        <v>5.4</v>
      </c>
      <c r="AE127" s="28">
        <v>8.9</v>
      </c>
      <c r="AF127" s="28">
        <v>11.9</v>
      </c>
      <c r="AG127" s="28">
        <v>13.3</v>
      </c>
      <c r="AH127" s="28">
        <v>7.4</v>
      </c>
      <c r="AI127" s="28" t="s">
        <v>274</v>
      </c>
      <c r="AJ127" s="28">
        <v>1.9</v>
      </c>
      <c r="AK127" s="28">
        <v>1.4E-2</v>
      </c>
      <c r="AL127" s="28">
        <v>0.08</v>
      </c>
      <c r="AM127" s="28">
        <v>1.25</v>
      </c>
      <c r="AN127" s="28">
        <v>0.19</v>
      </c>
      <c r="AO127" s="28">
        <v>0.17</v>
      </c>
      <c r="AP127" s="28">
        <v>1.05</v>
      </c>
      <c r="AQ127" s="28">
        <v>37.299999999999997</v>
      </c>
      <c r="AR127" s="28">
        <v>28.9</v>
      </c>
      <c r="AS127" s="28">
        <v>85.3</v>
      </c>
      <c r="AT127" s="28">
        <v>0.02</v>
      </c>
      <c r="AU127" s="28">
        <v>7</v>
      </c>
      <c r="AV127" s="28">
        <v>25</v>
      </c>
      <c r="AW127" s="28">
        <v>4.3</v>
      </c>
      <c r="AX127" s="28" t="s">
        <v>274</v>
      </c>
      <c r="AY127" s="28">
        <v>0.9</v>
      </c>
      <c r="AZ127" s="28">
        <v>3.9</v>
      </c>
      <c r="BA127" s="28">
        <v>0.5</v>
      </c>
      <c r="BB127" s="28">
        <v>3.2</v>
      </c>
      <c r="BC127" s="28">
        <v>0.5</v>
      </c>
      <c r="BD127" s="28">
        <v>1.5</v>
      </c>
      <c r="BE127" s="28">
        <v>0.2</v>
      </c>
      <c r="BF127" s="28">
        <v>1.6</v>
      </c>
      <c r="BG127" s="28">
        <v>0.2</v>
      </c>
      <c r="BH127" s="28">
        <v>0.2</v>
      </c>
      <c r="BI127" s="28" t="s">
        <v>275</v>
      </c>
      <c r="BJ127" s="28" t="s">
        <v>274</v>
      </c>
      <c r="BK127" s="28" t="s">
        <v>276</v>
      </c>
      <c r="BL127" s="28">
        <v>11.7</v>
      </c>
      <c r="BM127" s="28">
        <v>0.13</v>
      </c>
      <c r="BN127" s="28">
        <v>19.2</v>
      </c>
      <c r="BO127" s="28">
        <v>12.4</v>
      </c>
      <c r="BP127" s="28">
        <v>1.8</v>
      </c>
      <c r="BQ127" s="28">
        <v>30</v>
      </c>
    </row>
    <row r="128" spans="1:69" x14ac:dyDescent="0.3">
      <c r="A128" s="25">
        <f t="shared" si="1"/>
        <v>125</v>
      </c>
      <c r="B128" s="26">
        <v>687338</v>
      </c>
      <c r="C128" s="26">
        <v>846239</v>
      </c>
      <c r="D128" s="26">
        <v>371</v>
      </c>
      <c r="E128" s="26">
        <v>1</v>
      </c>
      <c r="F128" s="27" t="s">
        <v>125</v>
      </c>
      <c r="G128" s="28">
        <v>7.0000000000000007E-2</v>
      </c>
      <c r="H128" s="28" t="s">
        <v>273</v>
      </c>
      <c r="I128" s="28">
        <v>1.7000000000000001E-2</v>
      </c>
      <c r="J128" s="28">
        <v>8.1999999999999993</v>
      </c>
      <c r="K128" s="28">
        <v>0.4</v>
      </c>
      <c r="L128" s="28">
        <v>2</v>
      </c>
      <c r="M128" s="28">
        <v>6.0000000000000001E-3</v>
      </c>
      <c r="N128" s="28">
        <v>0.04</v>
      </c>
      <c r="O128" s="28">
        <v>4.63</v>
      </c>
      <c r="P128" s="28">
        <v>0.04</v>
      </c>
      <c r="Q128" s="28">
        <v>0.1</v>
      </c>
      <c r="R128" s="28">
        <v>0.04</v>
      </c>
      <c r="S128" s="28">
        <v>15.4</v>
      </c>
      <c r="T128" s="28">
        <v>152</v>
      </c>
      <c r="U128" s="28">
        <v>129</v>
      </c>
      <c r="V128" s="28">
        <v>169</v>
      </c>
      <c r="W128" s="28">
        <v>7.78</v>
      </c>
      <c r="X128" s="28">
        <v>6</v>
      </c>
      <c r="Y128" s="28">
        <v>23.1</v>
      </c>
      <c r="Z128" s="28">
        <v>24</v>
      </c>
      <c r="AA128" s="28">
        <v>17.3</v>
      </c>
      <c r="AB128" s="28">
        <v>18.100000000000001</v>
      </c>
      <c r="AC128" s="28">
        <v>0.2</v>
      </c>
      <c r="AD128" s="28">
        <v>3.4</v>
      </c>
      <c r="AE128" s="28">
        <v>8.5</v>
      </c>
      <c r="AF128" s="28">
        <v>11.7</v>
      </c>
      <c r="AG128" s="28">
        <v>15.8</v>
      </c>
      <c r="AH128" s="28">
        <v>5.3</v>
      </c>
      <c r="AI128" s="28" t="s">
        <v>274</v>
      </c>
      <c r="AJ128" s="28">
        <v>1.44</v>
      </c>
      <c r="AK128" s="28">
        <v>0.01</v>
      </c>
      <c r="AL128" s="28">
        <v>0.08</v>
      </c>
      <c r="AM128" s="28">
        <v>1.27</v>
      </c>
      <c r="AN128" s="28">
        <v>0.12</v>
      </c>
      <c r="AO128" s="28">
        <v>7.0000000000000007E-2</v>
      </c>
      <c r="AP128" s="28">
        <v>1.08</v>
      </c>
      <c r="AQ128" s="28">
        <v>39</v>
      </c>
      <c r="AR128" s="28">
        <v>33.200000000000003</v>
      </c>
      <c r="AS128" s="28">
        <v>96.4</v>
      </c>
      <c r="AT128" s="28" t="s">
        <v>277</v>
      </c>
      <c r="AU128" s="28">
        <v>8.5</v>
      </c>
      <c r="AV128" s="28">
        <v>30.6</v>
      </c>
      <c r="AW128" s="28">
        <v>5.6</v>
      </c>
      <c r="AX128" s="28" t="s">
        <v>274</v>
      </c>
      <c r="AY128" s="28">
        <v>1.1000000000000001</v>
      </c>
      <c r="AZ128" s="28">
        <v>4.8</v>
      </c>
      <c r="BA128" s="28">
        <v>0.7</v>
      </c>
      <c r="BB128" s="28">
        <v>3.9</v>
      </c>
      <c r="BC128" s="28">
        <v>0.6</v>
      </c>
      <c r="BD128" s="28">
        <v>2</v>
      </c>
      <c r="BE128" s="28">
        <v>0.2</v>
      </c>
      <c r="BF128" s="28">
        <v>1.9</v>
      </c>
      <c r="BG128" s="28">
        <v>0.2</v>
      </c>
      <c r="BH128" s="28">
        <v>0.1</v>
      </c>
      <c r="BI128" s="28" t="s">
        <v>275</v>
      </c>
      <c r="BJ128" s="28" t="s">
        <v>274</v>
      </c>
      <c r="BK128" s="28" t="s">
        <v>276</v>
      </c>
      <c r="BL128" s="28">
        <v>5.5</v>
      </c>
      <c r="BM128" s="28">
        <v>0.14000000000000001</v>
      </c>
      <c r="BN128" s="28">
        <v>17.100000000000001</v>
      </c>
      <c r="BO128" s="28">
        <v>12.7</v>
      </c>
      <c r="BP128" s="28">
        <v>1.7</v>
      </c>
      <c r="BQ128" s="28">
        <v>70</v>
      </c>
    </row>
    <row r="129" spans="1:69" x14ac:dyDescent="0.3">
      <c r="A129" s="25">
        <f t="shared" si="1"/>
        <v>126</v>
      </c>
      <c r="B129" s="26">
        <v>687340</v>
      </c>
      <c r="C129" s="26">
        <v>846239</v>
      </c>
      <c r="D129" s="26">
        <v>371</v>
      </c>
      <c r="E129" s="26">
        <v>1</v>
      </c>
      <c r="F129" s="27" t="s">
        <v>126</v>
      </c>
      <c r="G129" s="28">
        <v>7.1999999999999995E-2</v>
      </c>
      <c r="H129" s="28" t="s">
        <v>273</v>
      </c>
      <c r="I129" s="28">
        <v>1.7999999999999999E-2</v>
      </c>
      <c r="J129" s="28">
        <v>8.5</v>
      </c>
      <c r="K129" s="28">
        <v>0.4</v>
      </c>
      <c r="L129" s="28">
        <v>2</v>
      </c>
      <c r="M129" s="28">
        <v>2.3E-2</v>
      </c>
      <c r="N129" s="28">
        <v>0.04</v>
      </c>
      <c r="O129" s="28">
        <v>4.75</v>
      </c>
      <c r="P129" s="28">
        <v>0.05</v>
      </c>
      <c r="Q129" s="28">
        <v>0.09</v>
      </c>
      <c r="R129" s="28">
        <v>0.03</v>
      </c>
      <c r="S129" s="28">
        <v>15.8</v>
      </c>
      <c r="T129" s="28">
        <v>171</v>
      </c>
      <c r="U129" s="28">
        <v>140</v>
      </c>
      <c r="V129" s="28">
        <v>209</v>
      </c>
      <c r="W129" s="28">
        <v>9.43</v>
      </c>
      <c r="X129" s="28">
        <v>6.5</v>
      </c>
      <c r="Y129" s="28">
        <v>23.7</v>
      </c>
      <c r="Z129" s="28">
        <v>25.5</v>
      </c>
      <c r="AA129" s="28">
        <v>17.899999999999999</v>
      </c>
      <c r="AB129" s="28">
        <v>18.8</v>
      </c>
      <c r="AC129" s="28">
        <v>0.3</v>
      </c>
      <c r="AD129" s="28">
        <v>5.2</v>
      </c>
      <c r="AE129" s="28">
        <v>8.5</v>
      </c>
      <c r="AF129" s="28">
        <v>10.4</v>
      </c>
      <c r="AG129" s="28">
        <v>12.3</v>
      </c>
      <c r="AH129" s="28">
        <v>4.8</v>
      </c>
      <c r="AI129" s="28" t="s">
        <v>274</v>
      </c>
      <c r="AJ129" s="28">
        <v>1.71</v>
      </c>
      <c r="AK129" s="28">
        <v>1.6E-2</v>
      </c>
      <c r="AL129" s="28">
        <v>0.09</v>
      </c>
      <c r="AM129" s="28">
        <v>1.1499999999999999</v>
      </c>
      <c r="AN129" s="28">
        <v>0.14000000000000001</v>
      </c>
      <c r="AO129" s="28">
        <v>7.0000000000000007E-2</v>
      </c>
      <c r="AP129" s="28">
        <v>1.1200000000000001</v>
      </c>
      <c r="AQ129" s="28">
        <v>40.5</v>
      </c>
      <c r="AR129" s="28">
        <v>27.9</v>
      </c>
      <c r="AS129" s="28">
        <v>89</v>
      </c>
      <c r="AT129" s="28">
        <v>0.02</v>
      </c>
      <c r="AU129" s="28">
        <v>6.7</v>
      </c>
      <c r="AV129" s="28">
        <v>24.2</v>
      </c>
      <c r="AW129" s="28">
        <v>4</v>
      </c>
      <c r="AX129" s="28" t="s">
        <v>274</v>
      </c>
      <c r="AY129" s="28">
        <v>0.8</v>
      </c>
      <c r="AZ129" s="28">
        <v>3.9</v>
      </c>
      <c r="BA129" s="28">
        <v>0.5</v>
      </c>
      <c r="BB129" s="28">
        <v>2.8</v>
      </c>
      <c r="BC129" s="28">
        <v>0.6</v>
      </c>
      <c r="BD129" s="28">
        <v>1.5</v>
      </c>
      <c r="BE129" s="28">
        <v>0.2</v>
      </c>
      <c r="BF129" s="28">
        <v>1.4</v>
      </c>
      <c r="BG129" s="28">
        <v>0.2</v>
      </c>
      <c r="BH129" s="28">
        <v>0.1</v>
      </c>
      <c r="BI129" s="28" t="s">
        <v>275</v>
      </c>
      <c r="BJ129" s="28">
        <v>0.6</v>
      </c>
      <c r="BK129" s="28" t="s">
        <v>276</v>
      </c>
      <c r="BL129" s="28">
        <v>5.2</v>
      </c>
      <c r="BM129" s="28">
        <v>0.14000000000000001</v>
      </c>
      <c r="BN129" s="28">
        <v>19</v>
      </c>
      <c r="BO129" s="28">
        <v>12.4</v>
      </c>
      <c r="BP129" s="28">
        <v>1.9</v>
      </c>
      <c r="BQ129" s="28">
        <v>60</v>
      </c>
    </row>
    <row r="130" spans="1:69" x14ac:dyDescent="0.3">
      <c r="A130" s="25">
        <f t="shared" si="1"/>
        <v>127</v>
      </c>
      <c r="B130" s="26">
        <v>687342</v>
      </c>
      <c r="C130" s="26">
        <v>846239</v>
      </c>
      <c r="D130" s="26">
        <v>371</v>
      </c>
      <c r="E130" s="26">
        <v>1</v>
      </c>
      <c r="F130" s="27" t="s">
        <v>128</v>
      </c>
      <c r="G130" s="28">
        <v>7.3999999999999996E-2</v>
      </c>
      <c r="H130" s="28" t="s">
        <v>273</v>
      </c>
      <c r="I130" s="28">
        <v>1.7000000000000001E-2</v>
      </c>
      <c r="J130" s="28">
        <v>8.8000000000000007</v>
      </c>
      <c r="K130" s="28">
        <v>0.4</v>
      </c>
      <c r="L130" s="28">
        <v>2</v>
      </c>
      <c r="M130" s="28">
        <v>7.0000000000000001E-3</v>
      </c>
      <c r="N130" s="28">
        <v>0.04</v>
      </c>
      <c r="O130" s="28">
        <v>4.87</v>
      </c>
      <c r="P130" s="28">
        <v>0.05</v>
      </c>
      <c r="Q130" s="28">
        <v>0.11</v>
      </c>
      <c r="R130" s="28">
        <v>0.04</v>
      </c>
      <c r="S130" s="28">
        <v>15.5</v>
      </c>
      <c r="T130" s="28">
        <v>148</v>
      </c>
      <c r="U130" s="28">
        <v>123</v>
      </c>
      <c r="V130" s="28">
        <v>187</v>
      </c>
      <c r="W130" s="28">
        <v>7.65</v>
      </c>
      <c r="X130" s="28">
        <v>6.2</v>
      </c>
      <c r="Y130" s="28">
        <v>23.4</v>
      </c>
      <c r="Z130" s="28">
        <v>25</v>
      </c>
      <c r="AA130" s="28">
        <v>18.3</v>
      </c>
      <c r="AB130" s="28">
        <v>18.7</v>
      </c>
      <c r="AC130" s="28">
        <v>0.2</v>
      </c>
      <c r="AD130" s="28">
        <v>3.4</v>
      </c>
      <c r="AE130" s="28">
        <v>8.6999999999999993</v>
      </c>
      <c r="AF130" s="28">
        <v>11.4</v>
      </c>
      <c r="AG130" s="28">
        <v>12.4</v>
      </c>
      <c r="AH130" s="28">
        <v>5.0999999999999996</v>
      </c>
      <c r="AI130" s="28" t="s">
        <v>274</v>
      </c>
      <c r="AJ130" s="28">
        <v>1.39</v>
      </c>
      <c r="AK130" s="28">
        <v>1.9E-2</v>
      </c>
      <c r="AL130" s="28">
        <v>0.09</v>
      </c>
      <c r="AM130" s="28">
        <v>1.22</v>
      </c>
      <c r="AN130" s="28">
        <v>0.12</v>
      </c>
      <c r="AO130" s="28" t="s">
        <v>278</v>
      </c>
      <c r="AP130" s="28">
        <v>1.1200000000000001</v>
      </c>
      <c r="AQ130" s="28">
        <v>41</v>
      </c>
      <c r="AR130" s="28">
        <v>30</v>
      </c>
      <c r="AS130" s="28">
        <v>96.2</v>
      </c>
      <c r="AT130" s="28">
        <v>0.02</v>
      </c>
      <c r="AU130" s="28">
        <v>7.3</v>
      </c>
      <c r="AV130" s="28">
        <v>25.4</v>
      </c>
      <c r="AW130" s="28">
        <v>5.0999999999999996</v>
      </c>
      <c r="AX130" s="28" t="s">
        <v>274</v>
      </c>
      <c r="AY130" s="28">
        <v>0.9</v>
      </c>
      <c r="AZ130" s="28">
        <v>4</v>
      </c>
      <c r="BA130" s="28">
        <v>0.5</v>
      </c>
      <c r="BB130" s="28">
        <v>2.9</v>
      </c>
      <c r="BC130" s="28">
        <v>0.5</v>
      </c>
      <c r="BD130" s="28">
        <v>1.4</v>
      </c>
      <c r="BE130" s="28">
        <v>0.2</v>
      </c>
      <c r="BF130" s="28">
        <v>1.4</v>
      </c>
      <c r="BG130" s="28">
        <v>0.2</v>
      </c>
      <c r="BH130" s="28">
        <v>0.1</v>
      </c>
      <c r="BI130" s="28" t="s">
        <v>275</v>
      </c>
      <c r="BJ130" s="28" t="s">
        <v>274</v>
      </c>
      <c r="BK130" s="28" t="s">
        <v>276</v>
      </c>
      <c r="BL130" s="28">
        <v>4.0999999999999996</v>
      </c>
      <c r="BM130" s="28">
        <v>0.14000000000000001</v>
      </c>
      <c r="BN130" s="28">
        <v>16.600000000000001</v>
      </c>
      <c r="BO130" s="28">
        <v>12.9</v>
      </c>
      <c r="BP130" s="28">
        <v>1.7</v>
      </c>
      <c r="BQ130" s="28">
        <v>50</v>
      </c>
    </row>
    <row r="131" spans="1:69" ht="15.75" customHeight="1" x14ac:dyDescent="0.3">
      <c r="A131" s="25">
        <f t="shared" si="1"/>
        <v>128</v>
      </c>
      <c r="B131" s="26">
        <v>687343</v>
      </c>
      <c r="C131" s="26">
        <v>846239</v>
      </c>
      <c r="D131" s="26">
        <v>371</v>
      </c>
      <c r="E131" s="26">
        <v>1</v>
      </c>
      <c r="F131" s="27" t="s">
        <v>129</v>
      </c>
      <c r="G131" s="28">
        <v>7.2999999999999995E-2</v>
      </c>
      <c r="H131" s="28" t="s">
        <v>273</v>
      </c>
      <c r="I131" s="28">
        <v>1.9E-2</v>
      </c>
      <c r="J131" s="28">
        <v>9.1999999999999993</v>
      </c>
      <c r="K131" s="28">
        <v>0.4</v>
      </c>
      <c r="L131" s="28">
        <v>2</v>
      </c>
      <c r="M131" s="28">
        <v>8.0000000000000002E-3</v>
      </c>
      <c r="N131" s="28">
        <v>0.04</v>
      </c>
      <c r="O131" s="28">
        <v>5.05</v>
      </c>
      <c r="P131" s="28">
        <v>0.05</v>
      </c>
      <c r="Q131" s="28">
        <v>0.1</v>
      </c>
      <c r="R131" s="28">
        <v>0.05</v>
      </c>
      <c r="S131" s="28">
        <v>15.6</v>
      </c>
      <c r="T131" s="28">
        <v>171</v>
      </c>
      <c r="U131" s="28">
        <v>145</v>
      </c>
      <c r="V131" s="28">
        <v>199</v>
      </c>
      <c r="W131" s="28">
        <v>8.69</v>
      </c>
      <c r="X131" s="28">
        <v>6.3</v>
      </c>
      <c r="Y131" s="28">
        <v>24.9</v>
      </c>
      <c r="Z131" s="28">
        <v>26.2</v>
      </c>
      <c r="AA131" s="28">
        <v>17.899999999999999</v>
      </c>
      <c r="AB131" s="28">
        <v>19.3</v>
      </c>
      <c r="AC131" s="28">
        <v>0.3</v>
      </c>
      <c r="AD131" s="28">
        <v>4.5999999999999996</v>
      </c>
      <c r="AE131" s="28">
        <v>9</v>
      </c>
      <c r="AF131" s="28">
        <v>11.3</v>
      </c>
      <c r="AG131" s="28">
        <v>12.2</v>
      </c>
      <c r="AH131" s="28">
        <v>5.7</v>
      </c>
      <c r="AI131" s="28">
        <v>0.1</v>
      </c>
      <c r="AJ131" s="28">
        <v>1.75</v>
      </c>
      <c r="AK131" s="28">
        <v>1.7999999999999999E-2</v>
      </c>
      <c r="AL131" s="28">
        <v>0.11</v>
      </c>
      <c r="AM131" s="28">
        <v>1.23</v>
      </c>
      <c r="AN131" s="28">
        <v>0.15</v>
      </c>
      <c r="AO131" s="28">
        <v>7.0000000000000007E-2</v>
      </c>
      <c r="AP131" s="28">
        <v>1.17</v>
      </c>
      <c r="AQ131" s="28">
        <v>46.9</v>
      </c>
      <c r="AR131" s="28">
        <v>29.8</v>
      </c>
      <c r="AS131" s="28">
        <v>108</v>
      </c>
      <c r="AT131" s="28">
        <v>0.04</v>
      </c>
      <c r="AU131" s="28">
        <v>7.2</v>
      </c>
      <c r="AV131" s="28">
        <v>25.1</v>
      </c>
      <c r="AW131" s="28">
        <v>4.0999999999999996</v>
      </c>
      <c r="AX131" s="28" t="s">
        <v>274</v>
      </c>
      <c r="AY131" s="28">
        <v>0.8</v>
      </c>
      <c r="AZ131" s="28">
        <v>4</v>
      </c>
      <c r="BA131" s="28">
        <v>0.5</v>
      </c>
      <c r="BB131" s="28">
        <v>3.2</v>
      </c>
      <c r="BC131" s="28">
        <v>0.5</v>
      </c>
      <c r="BD131" s="28">
        <v>1.5</v>
      </c>
      <c r="BE131" s="28">
        <v>0.2</v>
      </c>
      <c r="BF131" s="28">
        <v>1.4</v>
      </c>
      <c r="BG131" s="28">
        <v>0.2</v>
      </c>
      <c r="BH131" s="28">
        <v>0.1</v>
      </c>
      <c r="BI131" s="28" t="s">
        <v>275</v>
      </c>
      <c r="BJ131" s="28" t="s">
        <v>274</v>
      </c>
      <c r="BK131" s="28" t="s">
        <v>276</v>
      </c>
      <c r="BL131" s="28">
        <v>5.9</v>
      </c>
      <c r="BM131" s="28">
        <v>0.15</v>
      </c>
      <c r="BN131" s="28">
        <v>18.399999999999999</v>
      </c>
      <c r="BO131" s="28">
        <v>12.9</v>
      </c>
      <c r="BP131" s="28">
        <v>1.7</v>
      </c>
      <c r="BQ131" s="28">
        <v>40</v>
      </c>
    </row>
    <row r="132" spans="1:69" x14ac:dyDescent="0.3">
      <c r="A132" s="25">
        <f t="shared" si="1"/>
        <v>129</v>
      </c>
      <c r="B132" s="26">
        <v>687345</v>
      </c>
      <c r="C132" s="26">
        <v>846239</v>
      </c>
      <c r="D132" s="26">
        <v>371</v>
      </c>
      <c r="E132" s="26">
        <v>1</v>
      </c>
      <c r="F132" s="27" t="s">
        <v>130</v>
      </c>
      <c r="G132" s="28">
        <v>0.08</v>
      </c>
      <c r="H132" s="28" t="s">
        <v>273</v>
      </c>
      <c r="I132" s="28">
        <v>2.1999999999999999E-2</v>
      </c>
      <c r="J132" s="28">
        <v>6.7</v>
      </c>
      <c r="K132" s="28">
        <v>0.5</v>
      </c>
      <c r="L132" s="28">
        <v>1</v>
      </c>
      <c r="M132" s="28">
        <v>0.01</v>
      </c>
      <c r="N132" s="28">
        <v>0.03</v>
      </c>
      <c r="O132" s="28">
        <v>4.37</v>
      </c>
      <c r="P132" s="28">
        <v>0.05</v>
      </c>
      <c r="Q132" s="28">
        <v>0.1</v>
      </c>
      <c r="R132" s="28">
        <v>0.04</v>
      </c>
      <c r="S132" s="28">
        <v>17.399999999999999</v>
      </c>
      <c r="T132" s="28">
        <v>267</v>
      </c>
      <c r="U132" s="28">
        <v>372</v>
      </c>
      <c r="V132" s="28">
        <v>233</v>
      </c>
      <c r="W132" s="28">
        <v>13</v>
      </c>
      <c r="X132" s="28">
        <v>6</v>
      </c>
      <c r="Y132" s="28">
        <v>22.4</v>
      </c>
      <c r="Z132" s="28">
        <v>32.299999999999997</v>
      </c>
      <c r="AA132" s="28">
        <v>21.7</v>
      </c>
      <c r="AB132" s="28">
        <v>18.8</v>
      </c>
      <c r="AC132" s="28" t="s">
        <v>274</v>
      </c>
      <c r="AD132" s="28">
        <v>11.3</v>
      </c>
      <c r="AE132" s="28">
        <v>7.6</v>
      </c>
      <c r="AF132" s="28">
        <v>9.4</v>
      </c>
      <c r="AG132" s="28">
        <v>11.3</v>
      </c>
      <c r="AH132" s="28">
        <v>7.9</v>
      </c>
      <c r="AI132" s="28">
        <v>0.1</v>
      </c>
      <c r="AJ132" s="28">
        <v>3.71</v>
      </c>
      <c r="AK132" s="28">
        <v>8.2000000000000003E-2</v>
      </c>
      <c r="AL132" s="28">
        <v>0.1</v>
      </c>
      <c r="AM132" s="28">
        <v>1.23</v>
      </c>
      <c r="AN132" s="28">
        <v>0.57999999999999996</v>
      </c>
      <c r="AO132" s="28">
        <v>0.1</v>
      </c>
      <c r="AP132" s="28">
        <v>0.98</v>
      </c>
      <c r="AQ132" s="28">
        <v>38.299999999999997</v>
      </c>
      <c r="AR132" s="28">
        <v>28.2</v>
      </c>
      <c r="AS132" s="28">
        <v>98.5</v>
      </c>
      <c r="AT132" s="28">
        <v>0.02</v>
      </c>
      <c r="AU132" s="28">
        <v>5.7</v>
      </c>
      <c r="AV132" s="28">
        <v>22.1</v>
      </c>
      <c r="AW132" s="28">
        <v>4.5</v>
      </c>
      <c r="AX132" s="28">
        <v>1.2</v>
      </c>
      <c r="AY132" s="28">
        <v>0.7</v>
      </c>
      <c r="AZ132" s="28">
        <v>4</v>
      </c>
      <c r="BA132" s="28">
        <v>0.5</v>
      </c>
      <c r="BB132" s="28">
        <v>2.7</v>
      </c>
      <c r="BC132" s="28">
        <v>0.5</v>
      </c>
      <c r="BD132" s="28">
        <v>1.4</v>
      </c>
      <c r="BE132" s="28">
        <v>0.2</v>
      </c>
      <c r="BF132" s="28">
        <v>1.3</v>
      </c>
      <c r="BG132" s="28">
        <v>0.2</v>
      </c>
      <c r="BH132" s="28">
        <v>0.2</v>
      </c>
      <c r="BI132" s="28" t="s">
        <v>275</v>
      </c>
      <c r="BJ132" s="28" t="s">
        <v>274</v>
      </c>
      <c r="BK132" s="28" t="s">
        <v>276</v>
      </c>
      <c r="BL132" s="28">
        <v>0.6</v>
      </c>
      <c r="BM132" s="28">
        <v>0.12</v>
      </c>
      <c r="BN132" s="28">
        <v>23.5</v>
      </c>
      <c r="BO132" s="28">
        <v>14.3</v>
      </c>
      <c r="BP132" s="28">
        <v>2.2999999999999998</v>
      </c>
      <c r="BQ132" s="28" t="s">
        <v>281</v>
      </c>
    </row>
    <row r="133" spans="1:69" x14ac:dyDescent="0.3">
      <c r="A133" s="25">
        <f t="shared" si="1"/>
        <v>130</v>
      </c>
      <c r="B133" s="26">
        <v>687348</v>
      </c>
      <c r="C133" s="26">
        <v>846239</v>
      </c>
      <c r="D133" s="26">
        <v>371</v>
      </c>
      <c r="E133" s="26">
        <v>1</v>
      </c>
      <c r="F133" s="27" t="s">
        <v>131</v>
      </c>
      <c r="G133" s="28">
        <v>7.8E-2</v>
      </c>
      <c r="H133" s="28" t="s">
        <v>273</v>
      </c>
      <c r="I133" s="28">
        <v>2.3E-2</v>
      </c>
      <c r="J133" s="28">
        <v>6.5</v>
      </c>
      <c r="K133" s="28">
        <v>0.6</v>
      </c>
      <c r="L133" s="28">
        <v>2</v>
      </c>
      <c r="M133" s="28">
        <v>1.0999999999999999E-2</v>
      </c>
      <c r="N133" s="28">
        <v>0.04</v>
      </c>
      <c r="O133" s="28">
        <v>4.72</v>
      </c>
      <c r="P133" s="28">
        <v>0.05</v>
      </c>
      <c r="Q133" s="28">
        <v>0.1</v>
      </c>
      <c r="R133" s="28">
        <v>0.04</v>
      </c>
      <c r="S133" s="28">
        <v>18.100000000000001</v>
      </c>
      <c r="T133" s="28">
        <v>305</v>
      </c>
      <c r="U133" s="28">
        <v>426</v>
      </c>
      <c r="V133" s="28">
        <v>253</v>
      </c>
      <c r="W133" s="28">
        <v>14</v>
      </c>
      <c r="X133" s="28">
        <v>6.3</v>
      </c>
      <c r="Y133" s="28">
        <v>23.4</v>
      </c>
      <c r="Z133" s="28">
        <v>35.5</v>
      </c>
      <c r="AA133" s="28">
        <v>25.3</v>
      </c>
      <c r="AB133" s="28">
        <v>20.100000000000001</v>
      </c>
      <c r="AC133" s="28">
        <v>0.1</v>
      </c>
      <c r="AD133" s="28">
        <v>14.3</v>
      </c>
      <c r="AE133" s="28">
        <v>8</v>
      </c>
      <c r="AF133" s="28">
        <v>10.199999999999999</v>
      </c>
      <c r="AG133" s="28">
        <v>11.4</v>
      </c>
      <c r="AH133" s="28">
        <v>7.3</v>
      </c>
      <c r="AI133" s="28">
        <v>0.1</v>
      </c>
      <c r="AJ133" s="28">
        <v>4.04</v>
      </c>
      <c r="AK133" s="28">
        <v>8.5000000000000006E-2</v>
      </c>
      <c r="AL133" s="28">
        <v>0.12</v>
      </c>
      <c r="AM133" s="28">
        <v>1.24</v>
      </c>
      <c r="AN133" s="28">
        <v>0.56999999999999995</v>
      </c>
      <c r="AO133" s="28">
        <v>0.12</v>
      </c>
      <c r="AP133" s="28">
        <v>0.99</v>
      </c>
      <c r="AQ133" s="28">
        <v>41.5</v>
      </c>
      <c r="AR133" s="28">
        <v>30.3</v>
      </c>
      <c r="AS133" s="28">
        <v>114</v>
      </c>
      <c r="AT133" s="28" t="s">
        <v>277</v>
      </c>
      <c r="AU133" s="28">
        <v>6</v>
      </c>
      <c r="AV133" s="28">
        <v>23</v>
      </c>
      <c r="AW133" s="28">
        <v>3.9</v>
      </c>
      <c r="AX133" s="28">
        <v>1.5</v>
      </c>
      <c r="AY133" s="28">
        <v>0.7</v>
      </c>
      <c r="AZ133" s="28">
        <v>4.2</v>
      </c>
      <c r="BA133" s="28">
        <v>0.5</v>
      </c>
      <c r="BB133" s="28">
        <v>2.9</v>
      </c>
      <c r="BC133" s="28">
        <v>0.5</v>
      </c>
      <c r="BD133" s="28">
        <v>1.4</v>
      </c>
      <c r="BE133" s="28">
        <v>0.2</v>
      </c>
      <c r="BF133" s="28">
        <v>1.4</v>
      </c>
      <c r="BG133" s="28">
        <v>0.2</v>
      </c>
      <c r="BH133" s="28">
        <v>0.2</v>
      </c>
      <c r="BI133" s="28" t="s">
        <v>275</v>
      </c>
      <c r="BJ133" s="28" t="s">
        <v>274</v>
      </c>
      <c r="BK133" s="28" t="s">
        <v>276</v>
      </c>
      <c r="BL133" s="28">
        <v>1.2</v>
      </c>
      <c r="BM133" s="28">
        <v>0.12</v>
      </c>
      <c r="BN133" s="28">
        <v>25.3</v>
      </c>
      <c r="BO133" s="28">
        <v>15.3</v>
      </c>
      <c r="BP133" s="28">
        <v>2.4</v>
      </c>
      <c r="BQ133" s="28">
        <v>50</v>
      </c>
    </row>
    <row r="134" spans="1:69" x14ac:dyDescent="0.3">
      <c r="A134" s="25">
        <f t="shared" ref="A134:A197" si="2">A133+1</f>
        <v>131</v>
      </c>
      <c r="B134" s="26">
        <v>687351</v>
      </c>
      <c r="C134" s="26">
        <v>846239</v>
      </c>
      <c r="D134" s="26">
        <v>371</v>
      </c>
      <c r="E134" s="26">
        <v>1</v>
      </c>
      <c r="F134" s="27" t="s">
        <v>132</v>
      </c>
      <c r="G134" s="28">
        <v>7.9000000000000001E-2</v>
      </c>
      <c r="H134" s="28" t="s">
        <v>273</v>
      </c>
      <c r="I134" s="28">
        <v>2.4E-2</v>
      </c>
      <c r="J134" s="28">
        <v>6.1</v>
      </c>
      <c r="K134" s="28">
        <v>0.6</v>
      </c>
      <c r="L134" s="28">
        <v>1</v>
      </c>
      <c r="M134" s="28">
        <v>1.2E-2</v>
      </c>
      <c r="N134" s="28">
        <v>0.04</v>
      </c>
      <c r="O134" s="28">
        <v>4.7699999999999996</v>
      </c>
      <c r="P134" s="28">
        <v>0.06</v>
      </c>
      <c r="Q134" s="28">
        <v>0.09</v>
      </c>
      <c r="R134" s="28">
        <v>0.05</v>
      </c>
      <c r="S134" s="28">
        <v>20.2</v>
      </c>
      <c r="T134" s="28">
        <v>307</v>
      </c>
      <c r="U134" s="28">
        <v>462</v>
      </c>
      <c r="V134" s="28">
        <v>452</v>
      </c>
      <c r="W134" s="28">
        <v>14.4</v>
      </c>
      <c r="X134" s="28">
        <v>8.6</v>
      </c>
      <c r="Y134" s="28">
        <v>24.3</v>
      </c>
      <c r="Z134" s="28">
        <v>44.2</v>
      </c>
      <c r="AA134" s="28">
        <v>36.6</v>
      </c>
      <c r="AB134" s="28">
        <v>19.3</v>
      </c>
      <c r="AC134" s="28">
        <v>0.1</v>
      </c>
      <c r="AD134" s="28">
        <v>13.1</v>
      </c>
      <c r="AE134" s="28">
        <v>8.3000000000000007</v>
      </c>
      <c r="AF134" s="28">
        <v>10</v>
      </c>
      <c r="AG134" s="28">
        <v>12.6</v>
      </c>
      <c r="AH134" s="28">
        <v>6.7</v>
      </c>
      <c r="AI134" s="28">
        <v>0.2</v>
      </c>
      <c r="AJ134" s="28">
        <v>4.25</v>
      </c>
      <c r="AK134" s="28">
        <v>0.11799999999999999</v>
      </c>
      <c r="AL134" s="28">
        <v>0.12</v>
      </c>
      <c r="AM134" s="28">
        <v>1.17</v>
      </c>
      <c r="AN134" s="28">
        <v>0.56999999999999995</v>
      </c>
      <c r="AO134" s="28">
        <v>0.13</v>
      </c>
      <c r="AP134" s="28">
        <v>0.99</v>
      </c>
      <c r="AQ134" s="28">
        <v>62.5</v>
      </c>
      <c r="AR134" s="28">
        <v>31.7</v>
      </c>
      <c r="AS134" s="28">
        <v>133</v>
      </c>
      <c r="AT134" s="28">
        <v>0.03</v>
      </c>
      <c r="AU134" s="28">
        <v>6.2</v>
      </c>
      <c r="AV134" s="28">
        <v>25</v>
      </c>
      <c r="AW134" s="28">
        <v>4.5</v>
      </c>
      <c r="AX134" s="28">
        <v>1.4</v>
      </c>
      <c r="AY134" s="28">
        <v>0.8</v>
      </c>
      <c r="AZ134" s="28">
        <v>4.5</v>
      </c>
      <c r="BA134" s="28">
        <v>0.6</v>
      </c>
      <c r="BB134" s="28">
        <v>3.3</v>
      </c>
      <c r="BC134" s="28">
        <v>0.6</v>
      </c>
      <c r="BD134" s="28">
        <v>1.6</v>
      </c>
      <c r="BE134" s="28">
        <v>0.2</v>
      </c>
      <c r="BF134" s="28">
        <v>1.6</v>
      </c>
      <c r="BG134" s="28">
        <v>0.2</v>
      </c>
      <c r="BH134" s="28">
        <v>0.2</v>
      </c>
      <c r="BI134" s="28" t="s">
        <v>275</v>
      </c>
      <c r="BJ134" s="28" t="s">
        <v>274</v>
      </c>
      <c r="BK134" s="28" t="s">
        <v>276</v>
      </c>
      <c r="BL134" s="28">
        <v>1.4</v>
      </c>
      <c r="BM134" s="28">
        <v>0.14000000000000001</v>
      </c>
      <c r="BN134" s="28">
        <v>29</v>
      </c>
      <c r="BO134" s="28">
        <v>15.1</v>
      </c>
      <c r="BP134" s="28">
        <v>2.5</v>
      </c>
      <c r="BQ134" s="28">
        <v>40</v>
      </c>
    </row>
    <row r="135" spans="1:69" x14ac:dyDescent="0.3">
      <c r="A135" s="25">
        <f t="shared" si="2"/>
        <v>132</v>
      </c>
      <c r="B135" s="26">
        <v>687352</v>
      </c>
      <c r="C135" s="26">
        <v>846239</v>
      </c>
      <c r="D135" s="26">
        <v>371</v>
      </c>
      <c r="E135" s="26">
        <v>1</v>
      </c>
      <c r="F135" s="27" t="s">
        <v>133</v>
      </c>
      <c r="G135" s="28">
        <v>6.0999999999999999E-2</v>
      </c>
      <c r="H135" s="28" t="s">
        <v>273</v>
      </c>
      <c r="I135" s="28">
        <v>2.9000000000000001E-2</v>
      </c>
      <c r="J135" s="28">
        <v>5.4</v>
      </c>
      <c r="K135" s="28">
        <v>0.6</v>
      </c>
      <c r="L135" s="28">
        <v>1</v>
      </c>
      <c r="M135" s="28">
        <v>8.9999999999999993E-3</v>
      </c>
      <c r="N135" s="28">
        <v>0.03</v>
      </c>
      <c r="O135" s="28">
        <v>4.09</v>
      </c>
      <c r="P135" s="28">
        <v>0.04</v>
      </c>
      <c r="Q135" s="28">
        <v>0.09</v>
      </c>
      <c r="R135" s="28">
        <v>0.05</v>
      </c>
      <c r="S135" s="28">
        <v>20.3</v>
      </c>
      <c r="T135" s="28">
        <v>316</v>
      </c>
      <c r="U135" s="28">
        <v>460</v>
      </c>
      <c r="V135" s="28">
        <v>494</v>
      </c>
      <c r="W135" s="28">
        <v>15.5</v>
      </c>
      <c r="X135" s="28">
        <v>8.6</v>
      </c>
      <c r="Y135" s="28">
        <v>23.1</v>
      </c>
      <c r="Z135" s="28">
        <v>52.1</v>
      </c>
      <c r="AA135" s="28">
        <v>40.5</v>
      </c>
      <c r="AB135" s="28">
        <v>18.8</v>
      </c>
      <c r="AC135" s="28">
        <v>0.1</v>
      </c>
      <c r="AD135" s="28">
        <v>18.600000000000001</v>
      </c>
      <c r="AE135" s="28">
        <v>7.2</v>
      </c>
      <c r="AF135" s="28">
        <v>10.5</v>
      </c>
      <c r="AG135" s="28">
        <v>14.3</v>
      </c>
      <c r="AH135" s="28">
        <v>6.7</v>
      </c>
      <c r="AI135" s="28">
        <v>0.2</v>
      </c>
      <c r="AJ135" s="28">
        <v>4.22</v>
      </c>
      <c r="AK135" s="28">
        <v>0.18</v>
      </c>
      <c r="AL135" s="28">
        <v>0.15</v>
      </c>
      <c r="AM135" s="28">
        <v>1.1499999999999999</v>
      </c>
      <c r="AN135" s="28">
        <v>0.57999999999999996</v>
      </c>
      <c r="AO135" s="28">
        <v>0.14000000000000001</v>
      </c>
      <c r="AP135" s="28">
        <v>0.87</v>
      </c>
      <c r="AQ135" s="28">
        <v>68.400000000000006</v>
      </c>
      <c r="AR135" s="28">
        <v>35.1</v>
      </c>
      <c r="AS135" s="28">
        <v>142</v>
      </c>
      <c r="AT135" s="28">
        <v>0.02</v>
      </c>
      <c r="AU135" s="28">
        <v>7.1</v>
      </c>
      <c r="AV135" s="28">
        <v>28.7</v>
      </c>
      <c r="AW135" s="28">
        <v>4.8</v>
      </c>
      <c r="AX135" s="28">
        <v>1.2</v>
      </c>
      <c r="AY135" s="28">
        <v>0.8</v>
      </c>
      <c r="AZ135" s="28">
        <v>5.0999999999999996</v>
      </c>
      <c r="BA135" s="28">
        <v>0.7</v>
      </c>
      <c r="BB135" s="28">
        <v>3.6</v>
      </c>
      <c r="BC135" s="28">
        <v>0.6</v>
      </c>
      <c r="BD135" s="28">
        <v>1.8</v>
      </c>
      <c r="BE135" s="28">
        <v>0.3</v>
      </c>
      <c r="BF135" s="28">
        <v>1.8</v>
      </c>
      <c r="BG135" s="28">
        <v>0.2</v>
      </c>
      <c r="BH135" s="28">
        <v>0.2</v>
      </c>
      <c r="BI135" s="28" t="s">
        <v>275</v>
      </c>
      <c r="BJ135" s="28" t="s">
        <v>274</v>
      </c>
      <c r="BK135" s="28" t="s">
        <v>276</v>
      </c>
      <c r="BL135" s="28">
        <v>1.7</v>
      </c>
      <c r="BM135" s="28">
        <v>0.13</v>
      </c>
      <c r="BN135" s="28">
        <v>30.9</v>
      </c>
      <c r="BO135" s="28">
        <v>15</v>
      </c>
      <c r="BP135" s="28">
        <v>2.5</v>
      </c>
      <c r="BQ135" s="28">
        <v>30</v>
      </c>
    </row>
    <row r="136" spans="1:69" x14ac:dyDescent="0.3">
      <c r="A136" s="25">
        <f t="shared" si="2"/>
        <v>133</v>
      </c>
      <c r="B136" s="26">
        <v>687353</v>
      </c>
      <c r="C136" s="26">
        <v>846239</v>
      </c>
      <c r="D136" s="26">
        <v>371</v>
      </c>
      <c r="E136" s="26">
        <v>1</v>
      </c>
      <c r="F136" s="27" t="s">
        <v>134</v>
      </c>
      <c r="G136" s="28">
        <v>7.5999999999999998E-2</v>
      </c>
      <c r="H136" s="28" t="s">
        <v>273</v>
      </c>
      <c r="I136" s="28">
        <v>2.4E-2</v>
      </c>
      <c r="J136" s="28">
        <v>6.2</v>
      </c>
      <c r="K136" s="28">
        <v>0.6</v>
      </c>
      <c r="L136" s="28">
        <v>1</v>
      </c>
      <c r="M136" s="28">
        <v>1.2999999999999999E-2</v>
      </c>
      <c r="N136" s="28">
        <v>0.04</v>
      </c>
      <c r="O136" s="28">
        <v>4.68</v>
      </c>
      <c r="P136" s="28">
        <v>0.06</v>
      </c>
      <c r="Q136" s="28">
        <v>0.09</v>
      </c>
      <c r="R136" s="28">
        <v>0.06</v>
      </c>
      <c r="S136" s="28">
        <v>20.7</v>
      </c>
      <c r="T136" s="28">
        <v>309</v>
      </c>
      <c r="U136" s="28">
        <v>367</v>
      </c>
      <c r="V136" s="28">
        <v>384</v>
      </c>
      <c r="W136" s="28">
        <v>15.3</v>
      </c>
      <c r="X136" s="28">
        <v>8.4</v>
      </c>
      <c r="Y136" s="28">
        <v>22.8</v>
      </c>
      <c r="Z136" s="28">
        <v>50.1</v>
      </c>
      <c r="AA136" s="28">
        <v>31.5</v>
      </c>
      <c r="AB136" s="28">
        <v>20.100000000000001</v>
      </c>
      <c r="AC136" s="28">
        <v>0.1</v>
      </c>
      <c r="AD136" s="28">
        <v>12.9</v>
      </c>
      <c r="AE136" s="28">
        <v>8</v>
      </c>
      <c r="AF136" s="28">
        <v>11.3</v>
      </c>
      <c r="AG136" s="28">
        <v>17.100000000000001</v>
      </c>
      <c r="AH136" s="28">
        <v>5.9</v>
      </c>
      <c r="AI136" s="28">
        <v>0.2</v>
      </c>
      <c r="AJ136" s="28">
        <v>4.47</v>
      </c>
      <c r="AK136" s="28">
        <v>6.7000000000000004E-2</v>
      </c>
      <c r="AL136" s="28">
        <v>0.15</v>
      </c>
      <c r="AM136" s="28">
        <v>1.2</v>
      </c>
      <c r="AN136" s="28">
        <v>0.54</v>
      </c>
      <c r="AO136" s="28">
        <v>0.11</v>
      </c>
      <c r="AP136" s="28">
        <v>0.87</v>
      </c>
      <c r="AQ136" s="28">
        <v>49.8</v>
      </c>
      <c r="AR136" s="28">
        <v>39.799999999999997</v>
      </c>
      <c r="AS136" s="28">
        <v>106</v>
      </c>
      <c r="AT136" s="28">
        <v>0.01</v>
      </c>
      <c r="AU136" s="28">
        <v>8.3000000000000007</v>
      </c>
      <c r="AV136" s="28">
        <v>33.6</v>
      </c>
      <c r="AW136" s="28">
        <v>6.1</v>
      </c>
      <c r="AX136" s="28">
        <v>1</v>
      </c>
      <c r="AY136" s="28">
        <v>1</v>
      </c>
      <c r="AZ136" s="28">
        <v>5.7</v>
      </c>
      <c r="BA136" s="28">
        <v>0.7</v>
      </c>
      <c r="BB136" s="28">
        <v>4.0999999999999996</v>
      </c>
      <c r="BC136" s="28">
        <v>0.7</v>
      </c>
      <c r="BD136" s="28">
        <v>2</v>
      </c>
      <c r="BE136" s="28">
        <v>0.3</v>
      </c>
      <c r="BF136" s="28">
        <v>2</v>
      </c>
      <c r="BG136" s="28">
        <v>0.2</v>
      </c>
      <c r="BH136" s="28">
        <v>0.2</v>
      </c>
      <c r="BI136" s="28" t="s">
        <v>275</v>
      </c>
      <c r="BJ136" s="28" t="s">
        <v>274</v>
      </c>
      <c r="BK136" s="28" t="s">
        <v>276</v>
      </c>
      <c r="BL136" s="28" t="s">
        <v>279</v>
      </c>
      <c r="BM136" s="28">
        <v>0.13</v>
      </c>
      <c r="BN136" s="28">
        <v>27</v>
      </c>
      <c r="BO136" s="28">
        <v>14.6</v>
      </c>
      <c r="BP136" s="28">
        <v>3.2</v>
      </c>
      <c r="BQ136" s="28" t="s">
        <v>281</v>
      </c>
    </row>
    <row r="137" spans="1:69" x14ac:dyDescent="0.3">
      <c r="A137" s="25">
        <f t="shared" si="2"/>
        <v>134</v>
      </c>
      <c r="B137" s="26">
        <v>687355</v>
      </c>
      <c r="C137" s="26">
        <v>846239</v>
      </c>
      <c r="D137" s="26">
        <v>371</v>
      </c>
      <c r="E137" s="26">
        <v>1</v>
      </c>
      <c r="F137" s="27" t="s">
        <v>138</v>
      </c>
      <c r="G137" s="28">
        <v>7.5999999999999998E-2</v>
      </c>
      <c r="H137" s="28" t="s">
        <v>273</v>
      </c>
      <c r="I137" s="28">
        <v>2.3E-2</v>
      </c>
      <c r="J137" s="28">
        <v>5.8</v>
      </c>
      <c r="K137" s="28">
        <v>0.6</v>
      </c>
      <c r="L137" s="28">
        <v>2</v>
      </c>
      <c r="M137" s="28">
        <v>1.2E-2</v>
      </c>
      <c r="N137" s="28">
        <v>0.04</v>
      </c>
      <c r="O137" s="28">
        <v>4.7</v>
      </c>
      <c r="P137" s="28">
        <v>0.06</v>
      </c>
      <c r="Q137" s="28">
        <v>0.09</v>
      </c>
      <c r="R137" s="28">
        <v>0.06</v>
      </c>
      <c r="S137" s="28">
        <v>20.2</v>
      </c>
      <c r="T137" s="28">
        <v>301</v>
      </c>
      <c r="U137" s="28">
        <v>394</v>
      </c>
      <c r="V137" s="28">
        <v>363</v>
      </c>
      <c r="W137" s="28">
        <v>15.4</v>
      </c>
      <c r="X137" s="28">
        <v>7.9</v>
      </c>
      <c r="Y137" s="28">
        <v>22</v>
      </c>
      <c r="Z137" s="28">
        <v>50.1</v>
      </c>
      <c r="AA137" s="28">
        <v>35.4</v>
      </c>
      <c r="AB137" s="28">
        <v>19.899999999999999</v>
      </c>
      <c r="AC137" s="28">
        <v>0.2</v>
      </c>
      <c r="AD137" s="28">
        <v>13.6</v>
      </c>
      <c r="AE137" s="28">
        <v>7.5</v>
      </c>
      <c r="AF137" s="28">
        <v>12</v>
      </c>
      <c r="AG137" s="28">
        <v>15.1</v>
      </c>
      <c r="AH137" s="28">
        <v>6.6</v>
      </c>
      <c r="AI137" s="28">
        <v>0.1</v>
      </c>
      <c r="AJ137" s="28">
        <v>4.46</v>
      </c>
      <c r="AK137" s="28">
        <v>7.1999999999999995E-2</v>
      </c>
      <c r="AL137" s="28">
        <v>0.11</v>
      </c>
      <c r="AM137" s="28">
        <v>1.17</v>
      </c>
      <c r="AN137" s="28">
        <v>0.56000000000000005</v>
      </c>
      <c r="AO137" s="28">
        <v>0.11</v>
      </c>
      <c r="AP137" s="28">
        <v>0.89</v>
      </c>
      <c r="AQ137" s="28">
        <v>44</v>
      </c>
      <c r="AR137" s="28">
        <v>37.1</v>
      </c>
      <c r="AS137" s="28">
        <v>98.1</v>
      </c>
      <c r="AT137" s="28">
        <v>0.01</v>
      </c>
      <c r="AU137" s="28">
        <v>7.7</v>
      </c>
      <c r="AV137" s="28">
        <v>30.2</v>
      </c>
      <c r="AW137" s="28">
        <v>6.7</v>
      </c>
      <c r="AX137" s="28">
        <v>1.1000000000000001</v>
      </c>
      <c r="AY137" s="28">
        <v>0.9</v>
      </c>
      <c r="AZ137" s="28">
        <v>5.4</v>
      </c>
      <c r="BA137" s="28">
        <v>0.7</v>
      </c>
      <c r="BB137" s="28">
        <v>3.6</v>
      </c>
      <c r="BC137" s="28">
        <v>0.6</v>
      </c>
      <c r="BD137" s="28">
        <v>2</v>
      </c>
      <c r="BE137" s="28">
        <v>0.3</v>
      </c>
      <c r="BF137" s="28">
        <v>1.8</v>
      </c>
      <c r="BG137" s="28">
        <v>0.2</v>
      </c>
      <c r="BH137" s="28">
        <v>0.2</v>
      </c>
      <c r="BI137" s="28" t="s">
        <v>275</v>
      </c>
      <c r="BJ137" s="28" t="s">
        <v>274</v>
      </c>
      <c r="BK137" s="28" t="s">
        <v>276</v>
      </c>
      <c r="BL137" s="28" t="s">
        <v>279</v>
      </c>
      <c r="BM137" s="28">
        <v>0.13</v>
      </c>
      <c r="BN137" s="28">
        <v>24.8</v>
      </c>
      <c r="BO137" s="28">
        <v>14.3</v>
      </c>
      <c r="BP137" s="28">
        <v>3.1</v>
      </c>
      <c r="BQ137" s="28" t="s">
        <v>281</v>
      </c>
    </row>
    <row r="138" spans="1:69" x14ac:dyDescent="0.3">
      <c r="A138" s="25">
        <f t="shared" si="2"/>
        <v>135</v>
      </c>
      <c r="B138" s="26">
        <v>687356</v>
      </c>
      <c r="C138" s="26">
        <v>846239</v>
      </c>
      <c r="D138" s="26">
        <v>371</v>
      </c>
      <c r="E138" s="26">
        <v>1</v>
      </c>
      <c r="F138" s="27" t="s">
        <v>135</v>
      </c>
      <c r="G138" s="28">
        <v>7.6999999999999999E-2</v>
      </c>
      <c r="H138" s="28" t="s">
        <v>273</v>
      </c>
      <c r="I138" s="28">
        <v>2.3E-2</v>
      </c>
      <c r="J138" s="28">
        <v>5.9</v>
      </c>
      <c r="K138" s="28">
        <v>0.5</v>
      </c>
      <c r="L138" s="28">
        <v>2</v>
      </c>
      <c r="M138" s="28">
        <v>0.01</v>
      </c>
      <c r="N138" s="28">
        <v>0.04</v>
      </c>
      <c r="O138" s="28">
        <v>4.7</v>
      </c>
      <c r="P138" s="28">
        <v>0.05</v>
      </c>
      <c r="Q138" s="28">
        <v>0.09</v>
      </c>
      <c r="R138" s="28">
        <v>0.06</v>
      </c>
      <c r="S138" s="28">
        <v>18.7</v>
      </c>
      <c r="T138" s="28">
        <v>263</v>
      </c>
      <c r="U138" s="28">
        <v>384</v>
      </c>
      <c r="V138" s="28">
        <v>316</v>
      </c>
      <c r="W138" s="28">
        <v>13.1</v>
      </c>
      <c r="X138" s="28">
        <v>6.7</v>
      </c>
      <c r="Y138" s="28">
        <v>21.9</v>
      </c>
      <c r="Z138" s="28">
        <v>39.9</v>
      </c>
      <c r="AA138" s="28">
        <v>31.4</v>
      </c>
      <c r="AB138" s="28">
        <v>19.7</v>
      </c>
      <c r="AC138" s="28">
        <v>0.1</v>
      </c>
      <c r="AD138" s="28">
        <v>11.5</v>
      </c>
      <c r="AE138" s="28">
        <v>8.3000000000000007</v>
      </c>
      <c r="AF138" s="28">
        <v>11</v>
      </c>
      <c r="AG138" s="28">
        <v>12.9</v>
      </c>
      <c r="AH138" s="28">
        <v>7.1</v>
      </c>
      <c r="AI138" s="28">
        <v>0.1</v>
      </c>
      <c r="AJ138" s="28">
        <v>3.78</v>
      </c>
      <c r="AK138" s="28">
        <v>8.8999999999999996E-2</v>
      </c>
      <c r="AL138" s="28">
        <v>0.13</v>
      </c>
      <c r="AM138" s="28">
        <v>1.25</v>
      </c>
      <c r="AN138" s="28">
        <v>0.45</v>
      </c>
      <c r="AO138" s="28">
        <v>0.1</v>
      </c>
      <c r="AP138" s="28">
        <v>0.89</v>
      </c>
      <c r="AQ138" s="28">
        <v>45.4</v>
      </c>
      <c r="AR138" s="28">
        <v>36</v>
      </c>
      <c r="AS138" s="28">
        <v>95.7</v>
      </c>
      <c r="AT138" s="28" t="s">
        <v>277</v>
      </c>
      <c r="AU138" s="28">
        <v>6.9</v>
      </c>
      <c r="AV138" s="28">
        <v>27.8</v>
      </c>
      <c r="AW138" s="28">
        <v>4.2</v>
      </c>
      <c r="AX138" s="28">
        <v>1.1000000000000001</v>
      </c>
      <c r="AY138" s="28">
        <v>0.8</v>
      </c>
      <c r="AZ138" s="28">
        <v>4.5</v>
      </c>
      <c r="BA138" s="28">
        <v>0.6</v>
      </c>
      <c r="BB138" s="28">
        <v>3.1</v>
      </c>
      <c r="BC138" s="28">
        <v>0.5</v>
      </c>
      <c r="BD138" s="28">
        <v>1.5</v>
      </c>
      <c r="BE138" s="28">
        <v>0.2</v>
      </c>
      <c r="BF138" s="28">
        <v>1.5</v>
      </c>
      <c r="BG138" s="28">
        <v>0.2</v>
      </c>
      <c r="BH138" s="28">
        <v>0.2</v>
      </c>
      <c r="BI138" s="28" t="s">
        <v>275</v>
      </c>
      <c r="BJ138" s="28" t="s">
        <v>274</v>
      </c>
      <c r="BK138" s="28" t="s">
        <v>276</v>
      </c>
      <c r="BL138" s="28" t="s">
        <v>279</v>
      </c>
      <c r="BM138" s="28">
        <v>0.12</v>
      </c>
      <c r="BN138" s="28">
        <v>21.1</v>
      </c>
      <c r="BO138" s="28">
        <v>15.4</v>
      </c>
      <c r="BP138" s="28">
        <v>2.5</v>
      </c>
      <c r="BQ138" s="28">
        <v>70</v>
      </c>
    </row>
    <row r="139" spans="1:69" x14ac:dyDescent="0.3">
      <c r="A139" s="25">
        <f t="shared" si="2"/>
        <v>136</v>
      </c>
      <c r="B139" s="26">
        <v>687357</v>
      </c>
      <c r="C139" s="26">
        <v>846237</v>
      </c>
      <c r="D139" s="26">
        <v>371</v>
      </c>
      <c r="E139" s="26">
        <v>1</v>
      </c>
      <c r="F139" s="27" t="s">
        <v>136</v>
      </c>
      <c r="G139" s="28">
        <v>7.1999999999999995E-2</v>
      </c>
      <c r="H139" s="28" t="s">
        <v>273</v>
      </c>
      <c r="I139" s="28">
        <v>2.5999999999999999E-2</v>
      </c>
      <c r="J139" s="28">
        <v>3.6</v>
      </c>
      <c r="K139" s="28">
        <v>0.6</v>
      </c>
      <c r="L139" s="28">
        <v>2</v>
      </c>
      <c r="M139" s="28">
        <v>1.2999999999999999E-2</v>
      </c>
      <c r="N139" s="28">
        <v>0.02</v>
      </c>
      <c r="O139" s="28">
        <v>4.03</v>
      </c>
      <c r="P139" s="28">
        <v>0.05</v>
      </c>
      <c r="Q139" s="28">
        <v>0.08</v>
      </c>
      <c r="R139" s="28">
        <v>0.03</v>
      </c>
      <c r="S139" s="28">
        <v>21</v>
      </c>
      <c r="T139" s="28">
        <v>342</v>
      </c>
      <c r="U139" s="28">
        <v>552</v>
      </c>
      <c r="V139" s="28">
        <v>249</v>
      </c>
      <c r="W139" s="28">
        <v>16.3</v>
      </c>
      <c r="X139" s="28">
        <v>5.5</v>
      </c>
      <c r="Y139" s="28">
        <v>20.3</v>
      </c>
      <c r="Z139" s="28">
        <v>45.7</v>
      </c>
      <c r="AA139" s="28">
        <v>33.700000000000003</v>
      </c>
      <c r="AB139" s="28">
        <v>17.8</v>
      </c>
      <c r="AC139" s="28">
        <v>0.2</v>
      </c>
      <c r="AD139" s="28">
        <v>19.899999999999999</v>
      </c>
      <c r="AE139" s="28">
        <v>6</v>
      </c>
      <c r="AF139" s="28">
        <v>8.6999999999999993</v>
      </c>
      <c r="AG139" s="28">
        <v>10.4</v>
      </c>
      <c r="AH139" s="28">
        <v>7</v>
      </c>
      <c r="AI139" s="28">
        <v>0.1</v>
      </c>
      <c r="AJ139" s="28">
        <v>5</v>
      </c>
      <c r="AK139" s="28">
        <v>0.151</v>
      </c>
      <c r="AL139" s="28">
        <v>0.13</v>
      </c>
      <c r="AM139" s="28">
        <v>0.9</v>
      </c>
      <c r="AN139" s="28">
        <v>0.73</v>
      </c>
      <c r="AO139" s="28">
        <v>0.18</v>
      </c>
      <c r="AP139" s="28">
        <v>0.69</v>
      </c>
      <c r="AQ139" s="28">
        <v>38.5</v>
      </c>
      <c r="AR139" s="28">
        <v>26.3</v>
      </c>
      <c r="AS139" s="28">
        <v>68.099999999999994</v>
      </c>
      <c r="AT139" s="28" t="s">
        <v>277</v>
      </c>
      <c r="AU139" s="28">
        <v>5.2</v>
      </c>
      <c r="AV139" s="28">
        <v>19.899999999999999</v>
      </c>
      <c r="AW139" s="28">
        <v>4</v>
      </c>
      <c r="AX139" s="28">
        <v>1.5</v>
      </c>
      <c r="AY139" s="28">
        <v>0.6</v>
      </c>
      <c r="AZ139" s="28">
        <v>3.5</v>
      </c>
      <c r="BA139" s="28">
        <v>0.5</v>
      </c>
      <c r="BB139" s="28">
        <v>2.8</v>
      </c>
      <c r="BC139" s="28">
        <v>0.5</v>
      </c>
      <c r="BD139" s="28">
        <v>1.5</v>
      </c>
      <c r="BE139" s="28">
        <v>0.2</v>
      </c>
      <c r="BF139" s="28">
        <v>1.5</v>
      </c>
      <c r="BG139" s="28">
        <v>0.2</v>
      </c>
      <c r="BH139" s="28">
        <v>0.1</v>
      </c>
      <c r="BI139" s="28" t="s">
        <v>275</v>
      </c>
      <c r="BJ139" s="28" t="s">
        <v>274</v>
      </c>
      <c r="BK139" s="28" t="s">
        <v>276</v>
      </c>
      <c r="BL139" s="28" t="s">
        <v>279</v>
      </c>
      <c r="BM139" s="28">
        <v>0.08</v>
      </c>
      <c r="BN139" s="28">
        <v>24.6</v>
      </c>
      <c r="BO139" s="28">
        <v>14.4</v>
      </c>
      <c r="BP139" s="28">
        <v>3.2</v>
      </c>
      <c r="BQ139" s="28">
        <v>50</v>
      </c>
    </row>
    <row r="140" spans="1:69" x14ac:dyDescent="0.3">
      <c r="A140" s="25">
        <f t="shared" si="2"/>
        <v>137</v>
      </c>
      <c r="B140" s="26">
        <v>687358</v>
      </c>
      <c r="C140" s="26">
        <v>846237</v>
      </c>
      <c r="D140" s="26">
        <v>371</v>
      </c>
      <c r="E140" s="26">
        <v>1</v>
      </c>
      <c r="F140" s="27" t="s">
        <v>137</v>
      </c>
      <c r="G140" s="28">
        <v>0.105</v>
      </c>
      <c r="H140" s="28">
        <v>3</v>
      </c>
      <c r="I140" s="28">
        <v>4.2000000000000003E-2</v>
      </c>
      <c r="J140" s="28">
        <v>12.3</v>
      </c>
      <c r="K140" s="28">
        <v>0.3</v>
      </c>
      <c r="L140" s="28">
        <v>24</v>
      </c>
      <c r="M140" s="28">
        <v>0.28899999999999998</v>
      </c>
      <c r="N140" s="28">
        <v>3.05</v>
      </c>
      <c r="O140" s="28">
        <v>3.07</v>
      </c>
      <c r="P140" s="28">
        <v>0.42</v>
      </c>
      <c r="Q140" s="28">
        <v>5.14</v>
      </c>
      <c r="R140" s="28">
        <v>2.23</v>
      </c>
      <c r="S140" s="28">
        <v>11.1</v>
      </c>
      <c r="T140" s="28">
        <v>104</v>
      </c>
      <c r="U140" s="28">
        <v>236</v>
      </c>
      <c r="V140" s="28">
        <v>962</v>
      </c>
      <c r="W140" s="28">
        <v>8.11</v>
      </c>
      <c r="X140" s="28">
        <v>54</v>
      </c>
      <c r="Y140" s="28">
        <v>1380</v>
      </c>
      <c r="Z140" s="28" t="s">
        <v>280</v>
      </c>
      <c r="AA140" s="28">
        <v>4360</v>
      </c>
      <c r="AB140" s="28">
        <v>9.01</v>
      </c>
      <c r="AC140" s="28">
        <v>0.2</v>
      </c>
      <c r="AD140" s="28">
        <v>316</v>
      </c>
      <c r="AE140" s="28">
        <v>18.399999999999999</v>
      </c>
      <c r="AF140" s="28">
        <v>96.9</v>
      </c>
      <c r="AG140" s="28">
        <v>8.2899999999999991</v>
      </c>
      <c r="AH140" s="28">
        <v>5.7</v>
      </c>
      <c r="AI140" s="28" t="s">
        <v>274</v>
      </c>
      <c r="AJ140" s="28">
        <v>213</v>
      </c>
      <c r="AK140" s="28">
        <v>41.6</v>
      </c>
      <c r="AL140" s="28">
        <v>1.1000000000000001</v>
      </c>
      <c r="AM140" s="28">
        <v>4.97</v>
      </c>
      <c r="AN140" s="28">
        <v>41.4</v>
      </c>
      <c r="AO140" s="28">
        <v>1.59</v>
      </c>
      <c r="AP140" s="28">
        <v>2.27</v>
      </c>
      <c r="AQ140" s="28">
        <v>4.3</v>
      </c>
      <c r="AR140" s="28">
        <v>10.7</v>
      </c>
      <c r="AS140" s="28">
        <v>21.6</v>
      </c>
      <c r="AT140" s="28">
        <v>28.2</v>
      </c>
      <c r="AU140" s="28">
        <v>2.2999999999999998</v>
      </c>
      <c r="AV140" s="28">
        <v>9.77</v>
      </c>
      <c r="AW140" s="28">
        <v>2.1</v>
      </c>
      <c r="AX140" s="28">
        <v>17.7</v>
      </c>
      <c r="AY140" s="28">
        <v>0.4</v>
      </c>
      <c r="AZ140" s="28">
        <v>1.9</v>
      </c>
      <c r="BA140" s="28">
        <v>0.3</v>
      </c>
      <c r="BB140" s="28">
        <v>1.6</v>
      </c>
      <c r="BC140" s="28">
        <v>0.3</v>
      </c>
      <c r="BD140" s="28">
        <v>0.9</v>
      </c>
      <c r="BE140" s="28">
        <v>0.1</v>
      </c>
      <c r="BF140" s="28">
        <v>0.9</v>
      </c>
      <c r="BG140" s="28">
        <v>0.1</v>
      </c>
      <c r="BH140" s="28">
        <v>0.1</v>
      </c>
      <c r="BI140" s="28" t="s">
        <v>275</v>
      </c>
      <c r="BJ140" s="28">
        <v>3.5</v>
      </c>
      <c r="BK140" s="28">
        <v>0.109</v>
      </c>
      <c r="BL140" s="28" t="s">
        <v>280</v>
      </c>
      <c r="BM140" s="28">
        <v>1.65</v>
      </c>
      <c r="BN140" s="28">
        <v>2650</v>
      </c>
      <c r="BO140" s="28">
        <v>2</v>
      </c>
      <c r="BP140" s="28">
        <v>1.1000000000000001</v>
      </c>
      <c r="BQ140" s="28">
        <v>2250</v>
      </c>
    </row>
    <row r="141" spans="1:69" x14ac:dyDescent="0.3">
      <c r="A141" s="25">
        <f t="shared" si="2"/>
        <v>138</v>
      </c>
      <c r="B141" s="26">
        <v>687359</v>
      </c>
      <c r="C141" s="26">
        <v>846237</v>
      </c>
      <c r="D141" s="26">
        <v>371</v>
      </c>
      <c r="E141" s="26">
        <v>1</v>
      </c>
      <c r="F141" s="27" t="s">
        <v>139</v>
      </c>
      <c r="G141" s="28">
        <v>7.4999999999999997E-2</v>
      </c>
      <c r="H141" s="28" t="s">
        <v>273</v>
      </c>
      <c r="I141" s="28">
        <v>3.2000000000000001E-2</v>
      </c>
      <c r="J141" s="28">
        <v>3.3</v>
      </c>
      <c r="K141" s="28">
        <v>0.6</v>
      </c>
      <c r="L141" s="28">
        <v>2</v>
      </c>
      <c r="M141" s="28">
        <v>1.0999999999999999E-2</v>
      </c>
      <c r="N141" s="28">
        <v>0.03</v>
      </c>
      <c r="O141" s="28">
        <v>3.95</v>
      </c>
      <c r="P141" s="28">
        <v>0.05</v>
      </c>
      <c r="Q141" s="28">
        <v>0.1</v>
      </c>
      <c r="R141" s="28">
        <v>0.03</v>
      </c>
      <c r="S141" s="28">
        <v>26.4</v>
      </c>
      <c r="T141" s="28">
        <v>438</v>
      </c>
      <c r="U141" s="28">
        <v>695</v>
      </c>
      <c r="V141" s="28">
        <v>238</v>
      </c>
      <c r="W141" s="28">
        <v>19.100000000000001</v>
      </c>
      <c r="X141" s="28">
        <v>5.8</v>
      </c>
      <c r="Y141" s="28">
        <v>27.2</v>
      </c>
      <c r="Z141" s="28">
        <v>114</v>
      </c>
      <c r="AA141" s="28">
        <v>57.5</v>
      </c>
      <c r="AB141" s="28">
        <v>18.3</v>
      </c>
      <c r="AC141" s="28">
        <v>0.2</v>
      </c>
      <c r="AD141" s="28">
        <v>25.2</v>
      </c>
      <c r="AE141" s="28">
        <v>5.3</v>
      </c>
      <c r="AF141" s="28">
        <v>7.2</v>
      </c>
      <c r="AG141" s="28">
        <v>10.9</v>
      </c>
      <c r="AH141" s="28">
        <v>8.1</v>
      </c>
      <c r="AI141" s="28">
        <v>0.2</v>
      </c>
      <c r="AJ141" s="28">
        <v>6.53</v>
      </c>
      <c r="AK141" s="28">
        <v>0.32900000000000001</v>
      </c>
      <c r="AL141" s="28">
        <v>0.16</v>
      </c>
      <c r="AM141" s="28">
        <v>0.84</v>
      </c>
      <c r="AN141" s="28">
        <v>1.07</v>
      </c>
      <c r="AO141" s="28">
        <v>0.27</v>
      </c>
      <c r="AP141" s="28">
        <v>0.53</v>
      </c>
      <c r="AQ141" s="28">
        <v>35.200000000000003</v>
      </c>
      <c r="AR141" s="28">
        <v>23.9</v>
      </c>
      <c r="AS141" s="28">
        <v>55</v>
      </c>
      <c r="AT141" s="28">
        <v>0.1</v>
      </c>
      <c r="AU141" s="28">
        <v>4.8</v>
      </c>
      <c r="AV141" s="28">
        <v>19</v>
      </c>
      <c r="AW141" s="28">
        <v>4.2</v>
      </c>
      <c r="AX141" s="28">
        <v>1.8</v>
      </c>
      <c r="AY141" s="28">
        <v>0.6</v>
      </c>
      <c r="AZ141" s="28">
        <v>3.5</v>
      </c>
      <c r="BA141" s="28">
        <v>0.5</v>
      </c>
      <c r="BB141" s="28">
        <v>3</v>
      </c>
      <c r="BC141" s="28">
        <v>0.5</v>
      </c>
      <c r="BD141" s="28">
        <v>1.6</v>
      </c>
      <c r="BE141" s="28">
        <v>0.3</v>
      </c>
      <c r="BF141" s="28">
        <v>1.8</v>
      </c>
      <c r="BG141" s="28">
        <v>0.2</v>
      </c>
      <c r="BH141" s="28">
        <v>0.2</v>
      </c>
      <c r="BI141" s="28" t="s">
        <v>275</v>
      </c>
      <c r="BJ141" s="28" t="s">
        <v>274</v>
      </c>
      <c r="BK141" s="28" t="s">
        <v>276</v>
      </c>
      <c r="BL141" s="28">
        <v>124</v>
      </c>
      <c r="BM141" s="28">
        <v>0.08</v>
      </c>
      <c r="BN141" s="28">
        <v>37</v>
      </c>
      <c r="BO141" s="28">
        <v>15.6</v>
      </c>
      <c r="BP141" s="28">
        <v>3.4</v>
      </c>
      <c r="BQ141" s="28">
        <v>40</v>
      </c>
    </row>
    <row r="142" spans="1:69" x14ac:dyDescent="0.3">
      <c r="A142" s="25">
        <f t="shared" si="2"/>
        <v>139</v>
      </c>
      <c r="B142" s="26">
        <v>687360</v>
      </c>
      <c r="C142" s="26">
        <v>846237</v>
      </c>
      <c r="D142" s="26">
        <v>371</v>
      </c>
      <c r="E142" s="26">
        <v>1</v>
      </c>
      <c r="F142" s="27" t="s">
        <v>140</v>
      </c>
      <c r="G142" s="28">
        <v>7.2999999999999995E-2</v>
      </c>
      <c r="H142" s="28" t="s">
        <v>273</v>
      </c>
      <c r="I142" s="28">
        <v>3.4000000000000002E-2</v>
      </c>
      <c r="J142" s="28">
        <v>3.3</v>
      </c>
      <c r="K142" s="28">
        <v>0.6</v>
      </c>
      <c r="L142" s="28">
        <v>2</v>
      </c>
      <c r="M142" s="28">
        <v>1.0999999999999999E-2</v>
      </c>
      <c r="N142" s="28">
        <v>0.02</v>
      </c>
      <c r="O142" s="28">
        <v>4.04</v>
      </c>
      <c r="P142" s="28">
        <v>0.05</v>
      </c>
      <c r="Q142" s="28">
        <v>0.08</v>
      </c>
      <c r="R142" s="28">
        <v>0.04</v>
      </c>
      <c r="S142" s="28">
        <v>23.7</v>
      </c>
      <c r="T142" s="28">
        <v>388</v>
      </c>
      <c r="U142" s="28">
        <v>592</v>
      </c>
      <c r="V142" s="28">
        <v>229</v>
      </c>
      <c r="W142" s="28">
        <v>18.100000000000001</v>
      </c>
      <c r="X142" s="28">
        <v>5.3</v>
      </c>
      <c r="Y142" s="28">
        <v>21.9</v>
      </c>
      <c r="Z142" s="28">
        <v>59</v>
      </c>
      <c r="AA142" s="28">
        <v>39.4</v>
      </c>
      <c r="AB142" s="28">
        <v>18.600000000000001</v>
      </c>
      <c r="AC142" s="28">
        <v>0.2</v>
      </c>
      <c r="AD142" s="28">
        <v>22.4</v>
      </c>
      <c r="AE142" s="28">
        <v>5.5</v>
      </c>
      <c r="AF142" s="28">
        <v>8.4</v>
      </c>
      <c r="AG142" s="28">
        <v>11.2</v>
      </c>
      <c r="AH142" s="28">
        <v>6.1</v>
      </c>
      <c r="AI142" s="28">
        <v>0.1</v>
      </c>
      <c r="AJ142" s="28">
        <v>5.12</v>
      </c>
      <c r="AK142" s="28">
        <v>0.16800000000000001</v>
      </c>
      <c r="AL142" s="28">
        <v>0.17</v>
      </c>
      <c r="AM142" s="28">
        <v>0.88</v>
      </c>
      <c r="AN142" s="28">
        <v>0.73</v>
      </c>
      <c r="AO142" s="28">
        <v>0.21</v>
      </c>
      <c r="AP142" s="28">
        <v>0.55000000000000004</v>
      </c>
      <c r="AQ142" s="28">
        <v>36.200000000000003</v>
      </c>
      <c r="AR142" s="28">
        <v>26.5</v>
      </c>
      <c r="AS142" s="28">
        <v>61.5</v>
      </c>
      <c r="AT142" s="28" t="s">
        <v>277</v>
      </c>
      <c r="AU142" s="28">
        <v>5.0999999999999996</v>
      </c>
      <c r="AV142" s="28">
        <v>20.2</v>
      </c>
      <c r="AW142" s="28">
        <v>3.8</v>
      </c>
      <c r="AX142" s="28">
        <v>1.4</v>
      </c>
      <c r="AY142" s="28">
        <v>0.6</v>
      </c>
      <c r="AZ142" s="28">
        <v>3.5</v>
      </c>
      <c r="BA142" s="28">
        <v>0.5</v>
      </c>
      <c r="BB142" s="28">
        <v>3.1</v>
      </c>
      <c r="BC142" s="28">
        <v>0.5</v>
      </c>
      <c r="BD142" s="28">
        <v>1.6</v>
      </c>
      <c r="BE142" s="28">
        <v>0.2</v>
      </c>
      <c r="BF142" s="28">
        <v>1.7</v>
      </c>
      <c r="BG142" s="28">
        <v>0.2</v>
      </c>
      <c r="BH142" s="28">
        <v>0.2</v>
      </c>
      <c r="BI142" s="28" t="s">
        <v>275</v>
      </c>
      <c r="BJ142" s="28" t="s">
        <v>274</v>
      </c>
      <c r="BK142" s="28" t="s">
        <v>276</v>
      </c>
      <c r="BL142" s="28">
        <v>5.7</v>
      </c>
      <c r="BM142" s="28">
        <v>0.08</v>
      </c>
      <c r="BN142" s="28">
        <v>25.6</v>
      </c>
      <c r="BO142" s="28">
        <v>15.4</v>
      </c>
      <c r="BP142" s="28">
        <v>3.4</v>
      </c>
      <c r="BQ142" s="28">
        <v>30</v>
      </c>
    </row>
    <row r="143" spans="1:69" x14ac:dyDescent="0.3">
      <c r="A143" s="25">
        <f t="shared" si="2"/>
        <v>140</v>
      </c>
      <c r="B143" s="26">
        <v>687361</v>
      </c>
      <c r="C143" s="26">
        <v>846237</v>
      </c>
      <c r="D143" s="26">
        <v>371</v>
      </c>
      <c r="E143" s="26">
        <v>1</v>
      </c>
      <c r="F143" s="27" t="s">
        <v>141</v>
      </c>
      <c r="G143" s="28">
        <v>6.9000000000000006E-2</v>
      </c>
      <c r="H143" s="28" t="s">
        <v>273</v>
      </c>
      <c r="I143" s="28">
        <v>0.03</v>
      </c>
      <c r="J143" s="28">
        <v>3</v>
      </c>
      <c r="K143" s="28">
        <v>0.5</v>
      </c>
      <c r="L143" s="28">
        <v>2</v>
      </c>
      <c r="M143" s="28">
        <v>1.0999999999999999E-2</v>
      </c>
      <c r="N143" s="28">
        <v>0.02</v>
      </c>
      <c r="O143" s="28">
        <v>3.63</v>
      </c>
      <c r="P143" s="28">
        <v>0.05</v>
      </c>
      <c r="Q143" s="28">
        <v>7.0000000000000007E-2</v>
      </c>
      <c r="R143" s="28">
        <v>0.03</v>
      </c>
      <c r="S143" s="28">
        <v>22.3</v>
      </c>
      <c r="T143" s="28">
        <v>336</v>
      </c>
      <c r="U143" s="28">
        <v>541</v>
      </c>
      <c r="V143" s="28">
        <v>193</v>
      </c>
      <c r="W143" s="28">
        <v>15.7</v>
      </c>
      <c r="X143" s="28">
        <v>5.0999999999999996</v>
      </c>
      <c r="Y143" s="28">
        <v>22.8</v>
      </c>
      <c r="Z143" s="28">
        <v>65.7</v>
      </c>
      <c r="AA143" s="28">
        <v>48.9</v>
      </c>
      <c r="AB143" s="28">
        <v>15.5</v>
      </c>
      <c r="AC143" s="28">
        <v>0.2</v>
      </c>
      <c r="AD143" s="28">
        <v>20.2</v>
      </c>
      <c r="AE143" s="28">
        <v>4.5</v>
      </c>
      <c r="AF143" s="28">
        <v>6</v>
      </c>
      <c r="AG143" s="28">
        <v>9.1999999999999993</v>
      </c>
      <c r="AH143" s="28">
        <v>6.5</v>
      </c>
      <c r="AI143" s="28">
        <v>0.1</v>
      </c>
      <c r="AJ143" s="28">
        <v>4.83</v>
      </c>
      <c r="AK143" s="28">
        <v>0.13500000000000001</v>
      </c>
      <c r="AL143" s="28">
        <v>0.12</v>
      </c>
      <c r="AM143" s="28">
        <v>0.69</v>
      </c>
      <c r="AN143" s="28">
        <v>0.75</v>
      </c>
      <c r="AO143" s="28">
        <v>0.19</v>
      </c>
      <c r="AP143" s="28">
        <v>0.44</v>
      </c>
      <c r="AQ143" s="28">
        <v>30.8</v>
      </c>
      <c r="AR143" s="28">
        <v>19.3</v>
      </c>
      <c r="AS143" s="28">
        <v>38.299999999999997</v>
      </c>
      <c r="AT143" s="28">
        <v>7.0000000000000007E-2</v>
      </c>
      <c r="AU143" s="28">
        <v>3.8</v>
      </c>
      <c r="AV143" s="28">
        <v>15.5</v>
      </c>
      <c r="AW143" s="28">
        <v>3.4</v>
      </c>
      <c r="AX143" s="28">
        <v>1.3</v>
      </c>
      <c r="AY143" s="28">
        <v>0.5</v>
      </c>
      <c r="AZ143" s="28">
        <v>2.9</v>
      </c>
      <c r="BA143" s="28">
        <v>0.5</v>
      </c>
      <c r="BB143" s="28">
        <v>2.9</v>
      </c>
      <c r="BC143" s="28">
        <v>0.5</v>
      </c>
      <c r="BD143" s="28">
        <v>1.6</v>
      </c>
      <c r="BE143" s="28">
        <v>0.2</v>
      </c>
      <c r="BF143" s="28">
        <v>1.6</v>
      </c>
      <c r="BG143" s="28">
        <v>0.2</v>
      </c>
      <c r="BH143" s="28">
        <v>0.2</v>
      </c>
      <c r="BI143" s="28" t="s">
        <v>275</v>
      </c>
      <c r="BJ143" s="28" t="s">
        <v>274</v>
      </c>
      <c r="BK143" s="28" t="s">
        <v>276</v>
      </c>
      <c r="BL143" s="28">
        <v>22.2</v>
      </c>
      <c r="BM143" s="28">
        <v>0.06</v>
      </c>
      <c r="BN143" s="28">
        <v>19.7</v>
      </c>
      <c r="BO143" s="28">
        <v>12.2</v>
      </c>
      <c r="BP143" s="28">
        <v>3.1</v>
      </c>
      <c r="BQ143" s="28" t="s">
        <v>281</v>
      </c>
    </row>
    <row r="144" spans="1:69" x14ac:dyDescent="0.3">
      <c r="A144" s="25">
        <f t="shared" si="2"/>
        <v>141</v>
      </c>
      <c r="B144" s="26">
        <v>687363</v>
      </c>
      <c r="C144" s="26">
        <v>846237</v>
      </c>
      <c r="D144" s="26">
        <v>371</v>
      </c>
      <c r="E144" s="26">
        <v>1</v>
      </c>
      <c r="F144" s="27" t="s">
        <v>142</v>
      </c>
      <c r="G144" s="28">
        <v>7.4999999999999997E-2</v>
      </c>
      <c r="H144" s="28" t="s">
        <v>273</v>
      </c>
      <c r="I144" s="28">
        <v>2.5999999999999999E-2</v>
      </c>
      <c r="J144" s="28">
        <v>4.8</v>
      </c>
      <c r="K144" s="28">
        <v>0.5</v>
      </c>
      <c r="L144" s="28">
        <v>2</v>
      </c>
      <c r="M144" s="28">
        <v>1.2E-2</v>
      </c>
      <c r="N144" s="28">
        <v>0.03</v>
      </c>
      <c r="O144" s="28">
        <v>4.63</v>
      </c>
      <c r="P144" s="28">
        <v>0.06</v>
      </c>
      <c r="Q144" s="28">
        <v>7.0000000000000007E-2</v>
      </c>
      <c r="R144" s="28">
        <v>0.04</v>
      </c>
      <c r="S144" s="28">
        <v>18.899999999999999</v>
      </c>
      <c r="T144" s="28">
        <v>255</v>
      </c>
      <c r="U144" s="28">
        <v>377</v>
      </c>
      <c r="V144" s="28">
        <v>226</v>
      </c>
      <c r="W144" s="28">
        <v>12.6</v>
      </c>
      <c r="X144" s="28">
        <v>5.2</v>
      </c>
      <c r="Y144" s="28">
        <v>21.6</v>
      </c>
      <c r="Z144" s="28">
        <v>44.1</v>
      </c>
      <c r="AA144" s="28">
        <v>34.799999999999997</v>
      </c>
      <c r="AB144" s="28">
        <v>17.3</v>
      </c>
      <c r="AC144" s="28">
        <v>0.1</v>
      </c>
      <c r="AD144" s="28">
        <v>12.3</v>
      </c>
      <c r="AE144" s="28">
        <v>6.8</v>
      </c>
      <c r="AF144" s="28">
        <v>9.9</v>
      </c>
      <c r="AG144" s="28">
        <v>10.7</v>
      </c>
      <c r="AH144" s="28">
        <v>6.2</v>
      </c>
      <c r="AI144" s="28">
        <v>0.1</v>
      </c>
      <c r="AJ144" s="28">
        <v>3.39</v>
      </c>
      <c r="AK144" s="28">
        <v>9.5000000000000001E-2</v>
      </c>
      <c r="AL144" s="28">
        <v>0.1</v>
      </c>
      <c r="AM144" s="28">
        <v>1.03</v>
      </c>
      <c r="AN144" s="28">
        <v>0.45</v>
      </c>
      <c r="AO144" s="28">
        <v>0.13</v>
      </c>
      <c r="AP144" s="28">
        <v>0.7</v>
      </c>
      <c r="AQ144" s="28">
        <v>38.5</v>
      </c>
      <c r="AR144" s="28">
        <v>29.2</v>
      </c>
      <c r="AS144" s="28">
        <v>59.6</v>
      </c>
      <c r="AT144" s="28">
        <v>0.03</v>
      </c>
      <c r="AU144" s="28">
        <v>4.9000000000000004</v>
      </c>
      <c r="AV144" s="28">
        <v>20.6</v>
      </c>
      <c r="AW144" s="28">
        <v>3.7</v>
      </c>
      <c r="AX144" s="28">
        <v>1.2</v>
      </c>
      <c r="AY144" s="28">
        <v>0.6</v>
      </c>
      <c r="AZ144" s="28">
        <v>3.3</v>
      </c>
      <c r="BA144" s="28">
        <v>0.5</v>
      </c>
      <c r="BB144" s="28">
        <v>2.9</v>
      </c>
      <c r="BC144" s="28">
        <v>0.5</v>
      </c>
      <c r="BD144" s="28">
        <v>1.4</v>
      </c>
      <c r="BE144" s="28">
        <v>0.2</v>
      </c>
      <c r="BF144" s="28">
        <v>1.5</v>
      </c>
      <c r="BG144" s="28">
        <v>0.2</v>
      </c>
      <c r="BH144" s="28">
        <v>0.2</v>
      </c>
      <c r="BI144" s="28" t="s">
        <v>275</v>
      </c>
      <c r="BJ144" s="28" t="s">
        <v>274</v>
      </c>
      <c r="BK144" s="28" t="s">
        <v>276</v>
      </c>
      <c r="BL144" s="28">
        <v>2.2999999999999998</v>
      </c>
      <c r="BM144" s="28">
        <v>0.09</v>
      </c>
      <c r="BN144" s="28">
        <v>18.600000000000001</v>
      </c>
      <c r="BO144" s="28">
        <v>13.2</v>
      </c>
      <c r="BP144" s="28">
        <v>2.5</v>
      </c>
      <c r="BQ144" s="28" t="s">
        <v>281</v>
      </c>
    </row>
    <row r="145" spans="1:69" x14ac:dyDescent="0.3">
      <c r="A145" s="25">
        <f t="shared" si="2"/>
        <v>142</v>
      </c>
      <c r="B145" s="26">
        <v>687366</v>
      </c>
      <c r="C145" s="26">
        <v>846237</v>
      </c>
      <c r="D145" s="26">
        <v>371</v>
      </c>
      <c r="E145" s="26">
        <v>1</v>
      </c>
      <c r="F145" s="27" t="s">
        <v>143</v>
      </c>
      <c r="G145" s="28">
        <v>7.0999999999999994E-2</v>
      </c>
      <c r="H145" s="28" t="s">
        <v>273</v>
      </c>
      <c r="I145" s="28">
        <v>2.8000000000000001E-2</v>
      </c>
      <c r="J145" s="28">
        <v>3.3</v>
      </c>
      <c r="K145" s="28">
        <v>0.5</v>
      </c>
      <c r="L145" s="28">
        <v>2</v>
      </c>
      <c r="M145" s="28">
        <v>8.9999999999999993E-3</v>
      </c>
      <c r="N145" s="28">
        <v>0.02</v>
      </c>
      <c r="O145" s="28">
        <v>3.9</v>
      </c>
      <c r="P145" s="28">
        <v>0.04</v>
      </c>
      <c r="Q145" s="28">
        <v>7.0000000000000007E-2</v>
      </c>
      <c r="R145" s="28">
        <v>0.03</v>
      </c>
      <c r="S145" s="28">
        <v>25.3</v>
      </c>
      <c r="T145" s="28">
        <v>372</v>
      </c>
      <c r="U145" s="28">
        <v>599</v>
      </c>
      <c r="V145" s="28">
        <v>220</v>
      </c>
      <c r="W145" s="28">
        <v>17.2</v>
      </c>
      <c r="X145" s="28">
        <v>5.6</v>
      </c>
      <c r="Y145" s="28">
        <v>21.1</v>
      </c>
      <c r="Z145" s="28">
        <v>65.3</v>
      </c>
      <c r="AA145" s="28">
        <v>39.799999999999997</v>
      </c>
      <c r="AB145" s="28">
        <v>17.5</v>
      </c>
      <c r="AC145" s="28">
        <v>0.2</v>
      </c>
      <c r="AD145" s="28">
        <v>23.6</v>
      </c>
      <c r="AE145" s="28">
        <v>5.3</v>
      </c>
      <c r="AF145" s="28">
        <v>7.2</v>
      </c>
      <c r="AG145" s="28">
        <v>8.66</v>
      </c>
      <c r="AH145" s="28">
        <v>6.7</v>
      </c>
      <c r="AI145" s="28">
        <v>0.2</v>
      </c>
      <c r="AJ145" s="28">
        <v>4.6100000000000003</v>
      </c>
      <c r="AK145" s="28">
        <v>0.19700000000000001</v>
      </c>
      <c r="AL145" s="28">
        <v>0.14000000000000001</v>
      </c>
      <c r="AM145" s="28">
        <v>0.9</v>
      </c>
      <c r="AN145" s="28">
        <v>0.75</v>
      </c>
      <c r="AO145" s="28">
        <v>0.22</v>
      </c>
      <c r="AP145" s="28">
        <v>0.57999999999999996</v>
      </c>
      <c r="AQ145" s="28">
        <v>34</v>
      </c>
      <c r="AR145" s="28">
        <v>21.4</v>
      </c>
      <c r="AS145" s="28">
        <v>71.5</v>
      </c>
      <c r="AT145" s="28" t="s">
        <v>277</v>
      </c>
      <c r="AU145" s="28">
        <v>4</v>
      </c>
      <c r="AV145" s="28">
        <v>15.4</v>
      </c>
      <c r="AW145" s="28">
        <v>3.1</v>
      </c>
      <c r="AX145" s="28">
        <v>1.6</v>
      </c>
      <c r="AY145" s="28">
        <v>0.5</v>
      </c>
      <c r="AZ145" s="28">
        <v>3.1</v>
      </c>
      <c r="BA145" s="28">
        <v>0.4</v>
      </c>
      <c r="BB145" s="28">
        <v>2.8</v>
      </c>
      <c r="BC145" s="28">
        <v>0.5</v>
      </c>
      <c r="BD145" s="28">
        <v>1.5</v>
      </c>
      <c r="BE145" s="28">
        <v>0.2</v>
      </c>
      <c r="BF145" s="28">
        <v>1.6</v>
      </c>
      <c r="BG145" s="28">
        <v>0.2</v>
      </c>
      <c r="BH145" s="28">
        <v>0.2</v>
      </c>
      <c r="BI145" s="28" t="s">
        <v>275</v>
      </c>
      <c r="BJ145" s="28" t="s">
        <v>274</v>
      </c>
      <c r="BK145" s="28" t="s">
        <v>276</v>
      </c>
      <c r="BL145" s="28">
        <v>0.9</v>
      </c>
      <c r="BM145" s="28">
        <v>0.09</v>
      </c>
      <c r="BN145" s="28">
        <v>24.9</v>
      </c>
      <c r="BO145" s="28">
        <v>15.7</v>
      </c>
      <c r="BP145" s="28">
        <v>3</v>
      </c>
      <c r="BQ145" s="28">
        <v>100</v>
      </c>
    </row>
    <row r="146" spans="1:69" x14ac:dyDescent="0.3">
      <c r="A146" s="25">
        <f t="shared" si="2"/>
        <v>143</v>
      </c>
      <c r="B146" s="26">
        <v>687367</v>
      </c>
      <c r="C146" s="26">
        <v>846237</v>
      </c>
      <c r="D146" s="26">
        <v>371</v>
      </c>
      <c r="E146" s="26">
        <v>1</v>
      </c>
      <c r="F146" s="27" t="s">
        <v>144</v>
      </c>
      <c r="G146" s="28">
        <v>6.6000000000000003E-2</v>
      </c>
      <c r="H146" s="28" t="s">
        <v>273</v>
      </c>
      <c r="I146" s="28">
        <v>2.9000000000000001E-2</v>
      </c>
      <c r="J146" s="28">
        <v>3.5</v>
      </c>
      <c r="K146" s="28">
        <v>0.5</v>
      </c>
      <c r="L146" s="28">
        <v>2</v>
      </c>
      <c r="M146" s="28">
        <v>8.9999999999999993E-3</v>
      </c>
      <c r="N146" s="28">
        <v>0.02</v>
      </c>
      <c r="O146" s="28">
        <v>3.72</v>
      </c>
      <c r="P146" s="28">
        <v>0.04</v>
      </c>
      <c r="Q146" s="28">
        <v>7.0000000000000007E-2</v>
      </c>
      <c r="R146" s="28">
        <v>0.03</v>
      </c>
      <c r="S146" s="28">
        <v>23</v>
      </c>
      <c r="T146" s="28">
        <v>349</v>
      </c>
      <c r="U146" s="28">
        <v>547</v>
      </c>
      <c r="V146" s="28">
        <v>216</v>
      </c>
      <c r="W146" s="28">
        <v>14.9</v>
      </c>
      <c r="X146" s="28">
        <v>5.5</v>
      </c>
      <c r="Y146" s="28">
        <v>20.3</v>
      </c>
      <c r="Z146" s="28">
        <v>53.9</v>
      </c>
      <c r="AA146" s="28">
        <v>35.1</v>
      </c>
      <c r="AB146" s="28">
        <v>16.100000000000001</v>
      </c>
      <c r="AC146" s="28">
        <v>0.1</v>
      </c>
      <c r="AD146" s="28">
        <v>22.2</v>
      </c>
      <c r="AE146" s="28">
        <v>5.6</v>
      </c>
      <c r="AF146" s="28">
        <v>7.2</v>
      </c>
      <c r="AG146" s="28">
        <v>8.39</v>
      </c>
      <c r="AH146" s="28">
        <v>8.4</v>
      </c>
      <c r="AI146" s="28">
        <v>0.2</v>
      </c>
      <c r="AJ146" s="28">
        <v>4.71</v>
      </c>
      <c r="AK146" s="28">
        <v>0.20599999999999999</v>
      </c>
      <c r="AL146" s="28">
        <v>0.12</v>
      </c>
      <c r="AM146" s="28">
        <v>0.84</v>
      </c>
      <c r="AN146" s="28">
        <v>0.85</v>
      </c>
      <c r="AO146" s="28">
        <v>0.22</v>
      </c>
      <c r="AP146" s="28">
        <v>0.53</v>
      </c>
      <c r="AQ146" s="28">
        <v>36.700000000000003</v>
      </c>
      <c r="AR146" s="28">
        <v>21.3</v>
      </c>
      <c r="AS146" s="28">
        <v>61</v>
      </c>
      <c r="AT146" s="28">
        <v>0.03</v>
      </c>
      <c r="AU146" s="28">
        <v>4</v>
      </c>
      <c r="AV146" s="28">
        <v>15.1</v>
      </c>
      <c r="AW146" s="28">
        <v>3.2</v>
      </c>
      <c r="AX146" s="28">
        <v>1.8</v>
      </c>
      <c r="AY146" s="28">
        <v>0.5</v>
      </c>
      <c r="AZ146" s="28">
        <v>2.8</v>
      </c>
      <c r="BA146" s="28">
        <v>0.4</v>
      </c>
      <c r="BB146" s="28">
        <v>2.5</v>
      </c>
      <c r="BC146" s="28">
        <v>0.4</v>
      </c>
      <c r="BD146" s="28">
        <v>1.2</v>
      </c>
      <c r="BE146" s="28">
        <v>0.2</v>
      </c>
      <c r="BF146" s="28">
        <v>1.4</v>
      </c>
      <c r="BG146" s="28">
        <v>0.2</v>
      </c>
      <c r="BH146" s="28">
        <v>0.2</v>
      </c>
      <c r="BI146" s="28" t="s">
        <v>275</v>
      </c>
      <c r="BJ146" s="28" t="s">
        <v>274</v>
      </c>
      <c r="BK146" s="28" t="s">
        <v>276</v>
      </c>
      <c r="BL146" s="28">
        <v>5.3</v>
      </c>
      <c r="BM146" s="28">
        <v>0.08</v>
      </c>
      <c r="BN146" s="28">
        <v>22.3</v>
      </c>
      <c r="BO146" s="28">
        <v>14.7</v>
      </c>
      <c r="BP146" s="28">
        <v>2.7</v>
      </c>
      <c r="BQ146" s="28">
        <v>60</v>
      </c>
    </row>
    <row r="147" spans="1:69" x14ac:dyDescent="0.3">
      <c r="A147" s="25">
        <f t="shared" si="2"/>
        <v>144</v>
      </c>
      <c r="B147" s="26">
        <v>687369</v>
      </c>
      <c r="C147" s="26">
        <v>846237</v>
      </c>
      <c r="D147" s="26">
        <v>371</v>
      </c>
      <c r="E147" s="26">
        <v>1</v>
      </c>
      <c r="F147" s="27" t="s">
        <v>145</v>
      </c>
      <c r="G147" s="28">
        <v>7.0000000000000007E-2</v>
      </c>
      <c r="H147" s="28" t="s">
        <v>273</v>
      </c>
      <c r="I147" s="28">
        <v>3.2000000000000001E-2</v>
      </c>
      <c r="J147" s="28">
        <v>4</v>
      </c>
      <c r="K147" s="28">
        <v>0.7</v>
      </c>
      <c r="L147" s="28">
        <v>2</v>
      </c>
      <c r="M147" s="28">
        <v>0.01</v>
      </c>
      <c r="N147" s="28">
        <v>0.03</v>
      </c>
      <c r="O147" s="28">
        <v>4.1399999999999997</v>
      </c>
      <c r="P147" s="28">
        <v>0.05</v>
      </c>
      <c r="Q147" s="28">
        <v>7.0000000000000007E-2</v>
      </c>
      <c r="R147" s="28">
        <v>0.03</v>
      </c>
      <c r="S147" s="28">
        <v>22.4</v>
      </c>
      <c r="T147" s="28">
        <v>406</v>
      </c>
      <c r="U147" s="28">
        <v>624</v>
      </c>
      <c r="V147" s="28">
        <v>335</v>
      </c>
      <c r="W147" s="28">
        <v>19.7</v>
      </c>
      <c r="X147" s="28">
        <v>8.6</v>
      </c>
      <c r="Y147" s="28">
        <v>20.6</v>
      </c>
      <c r="Z147" s="28">
        <v>50.2</v>
      </c>
      <c r="AA147" s="28">
        <v>29.4</v>
      </c>
      <c r="AB147" s="28">
        <v>17.2</v>
      </c>
      <c r="AC147" s="28">
        <v>0.2</v>
      </c>
      <c r="AD147" s="28">
        <v>27.8</v>
      </c>
      <c r="AE147" s="28">
        <v>6.1</v>
      </c>
      <c r="AF147" s="28">
        <v>6.3</v>
      </c>
      <c r="AG147" s="28">
        <v>8.59</v>
      </c>
      <c r="AH147" s="28">
        <v>8.5</v>
      </c>
      <c r="AI147" s="28">
        <v>0.2</v>
      </c>
      <c r="AJ147" s="28">
        <v>5.41</v>
      </c>
      <c r="AK147" s="28">
        <v>0.249</v>
      </c>
      <c r="AL147" s="28">
        <v>0.15</v>
      </c>
      <c r="AM147" s="28">
        <v>0.91</v>
      </c>
      <c r="AN147" s="28">
        <v>1.05</v>
      </c>
      <c r="AO147" s="28">
        <v>0.24</v>
      </c>
      <c r="AP147" s="28">
        <v>0.62</v>
      </c>
      <c r="AQ147" s="28">
        <v>41.4</v>
      </c>
      <c r="AR147" s="28">
        <v>21.7</v>
      </c>
      <c r="AS147" s="28">
        <v>67.7</v>
      </c>
      <c r="AT147" s="28" t="s">
        <v>277</v>
      </c>
      <c r="AU147" s="28">
        <v>4.4000000000000004</v>
      </c>
      <c r="AV147" s="28">
        <v>17.2</v>
      </c>
      <c r="AW147" s="28">
        <v>3.7</v>
      </c>
      <c r="AX147" s="28">
        <v>2</v>
      </c>
      <c r="AY147" s="28">
        <v>0.6</v>
      </c>
      <c r="AZ147" s="28">
        <v>3.1</v>
      </c>
      <c r="BA147" s="28">
        <v>0.5</v>
      </c>
      <c r="BB147" s="28">
        <v>2.7</v>
      </c>
      <c r="BC147" s="28">
        <v>0.4</v>
      </c>
      <c r="BD147" s="28">
        <v>1.3</v>
      </c>
      <c r="BE147" s="28">
        <v>0.2</v>
      </c>
      <c r="BF147" s="28">
        <v>1.4</v>
      </c>
      <c r="BG147" s="28">
        <v>0.2</v>
      </c>
      <c r="BH147" s="28">
        <v>0.2</v>
      </c>
      <c r="BI147" s="28" t="s">
        <v>275</v>
      </c>
      <c r="BJ147" s="28" t="s">
        <v>274</v>
      </c>
      <c r="BK147" s="28" t="s">
        <v>276</v>
      </c>
      <c r="BL147" s="28">
        <v>2.6</v>
      </c>
      <c r="BM147" s="28">
        <v>0.11</v>
      </c>
      <c r="BN147" s="28">
        <v>28.3</v>
      </c>
      <c r="BO147" s="28">
        <v>16</v>
      </c>
      <c r="BP147" s="28">
        <v>3.1</v>
      </c>
      <c r="BQ147" s="28">
        <v>50</v>
      </c>
    </row>
    <row r="148" spans="1:69" x14ac:dyDescent="0.3">
      <c r="A148" s="25">
        <f t="shared" si="2"/>
        <v>145</v>
      </c>
      <c r="B148" s="26">
        <v>687404</v>
      </c>
      <c r="C148" s="26">
        <v>846636</v>
      </c>
      <c r="D148" s="26">
        <v>359</v>
      </c>
      <c r="E148" s="26">
        <v>1</v>
      </c>
      <c r="F148" s="27" t="s">
        <v>146</v>
      </c>
      <c r="G148" s="28">
        <v>6.9000000000000006E-2</v>
      </c>
      <c r="H148" s="28" t="s">
        <v>273</v>
      </c>
      <c r="I148" s="28">
        <v>2.8000000000000001E-2</v>
      </c>
      <c r="J148" s="28">
        <v>4.9000000000000004</v>
      </c>
      <c r="K148" s="28">
        <v>0.5</v>
      </c>
      <c r="L148" s="28">
        <v>2</v>
      </c>
      <c r="M148" s="28">
        <v>1.2E-2</v>
      </c>
      <c r="N148" s="28">
        <v>0.04</v>
      </c>
      <c r="O148" s="28">
        <v>4.53</v>
      </c>
      <c r="P148" s="28">
        <v>7.0000000000000007E-2</v>
      </c>
      <c r="Q148" s="28">
        <v>0.06</v>
      </c>
      <c r="R148" s="28">
        <v>0.02</v>
      </c>
      <c r="S148" s="28">
        <v>17</v>
      </c>
      <c r="T148" s="28">
        <v>236</v>
      </c>
      <c r="U148" s="28">
        <v>309</v>
      </c>
      <c r="V148" s="28">
        <v>241</v>
      </c>
      <c r="W148" s="28">
        <v>14</v>
      </c>
      <c r="X148" s="28">
        <v>6.6</v>
      </c>
      <c r="Y148" s="28">
        <v>26.3</v>
      </c>
      <c r="Z148" s="28">
        <v>38.700000000000003</v>
      </c>
      <c r="AA148" s="28">
        <v>26.5</v>
      </c>
      <c r="AB148" s="28">
        <v>16</v>
      </c>
      <c r="AC148" s="28">
        <v>0.1</v>
      </c>
      <c r="AD148" s="28">
        <v>41.4</v>
      </c>
      <c r="AE148" s="28">
        <v>9.6999999999999993</v>
      </c>
      <c r="AF148" s="28">
        <v>7.8</v>
      </c>
      <c r="AG148" s="28">
        <v>10.6</v>
      </c>
      <c r="AH148" s="28">
        <v>6</v>
      </c>
      <c r="AI148" s="28">
        <v>0.2</v>
      </c>
      <c r="AJ148" s="28">
        <v>3.65</v>
      </c>
      <c r="AK148" s="28">
        <v>3.5999999999999997E-2</v>
      </c>
      <c r="AL148" s="28">
        <v>0.1</v>
      </c>
      <c r="AM148" s="28">
        <v>0.86</v>
      </c>
      <c r="AN148" s="28">
        <v>0.37</v>
      </c>
      <c r="AO148" s="28">
        <v>0.14000000000000001</v>
      </c>
      <c r="AP148" s="28">
        <v>0.79</v>
      </c>
      <c r="AQ148" s="28">
        <v>52.3</v>
      </c>
      <c r="AR148" s="28">
        <v>30.6</v>
      </c>
      <c r="AS148" s="28">
        <v>69.400000000000006</v>
      </c>
      <c r="AT148" s="28">
        <v>0.03</v>
      </c>
      <c r="AU148" s="28">
        <v>6.4</v>
      </c>
      <c r="AV148" s="28">
        <v>25.1</v>
      </c>
      <c r="AW148" s="28">
        <v>4.5999999999999996</v>
      </c>
      <c r="AX148" s="28">
        <v>1.1000000000000001</v>
      </c>
      <c r="AY148" s="28">
        <v>0.8</v>
      </c>
      <c r="AZ148" s="28">
        <v>3.9</v>
      </c>
      <c r="BA148" s="28">
        <v>0.5</v>
      </c>
      <c r="BB148" s="28">
        <v>2.9</v>
      </c>
      <c r="BC148" s="28">
        <v>0.5</v>
      </c>
      <c r="BD148" s="28">
        <v>1.5</v>
      </c>
      <c r="BE148" s="28">
        <v>0.2</v>
      </c>
      <c r="BF148" s="28">
        <v>1.5</v>
      </c>
      <c r="BG148" s="28">
        <v>0.2</v>
      </c>
      <c r="BH148" s="28">
        <v>0.1</v>
      </c>
      <c r="BI148" s="28" t="s">
        <v>275</v>
      </c>
      <c r="BJ148" s="28" t="s">
        <v>274</v>
      </c>
      <c r="BK148" s="28" t="s">
        <v>276</v>
      </c>
      <c r="BL148" s="28">
        <v>2.1</v>
      </c>
      <c r="BM148" s="28">
        <v>0.12</v>
      </c>
      <c r="BN148" s="28">
        <v>19.3</v>
      </c>
      <c r="BO148" s="28">
        <v>13</v>
      </c>
      <c r="BP148" s="28">
        <v>1.9</v>
      </c>
      <c r="BQ148" s="28">
        <v>10</v>
      </c>
    </row>
    <row r="149" spans="1:69" x14ac:dyDescent="0.3">
      <c r="A149" s="25">
        <f t="shared" si="2"/>
        <v>146</v>
      </c>
      <c r="B149" s="26">
        <v>687405</v>
      </c>
      <c r="C149" s="26">
        <v>846636</v>
      </c>
      <c r="D149" s="26">
        <v>359</v>
      </c>
      <c r="E149" s="26">
        <v>1</v>
      </c>
      <c r="F149" s="27" t="s">
        <v>147</v>
      </c>
      <c r="G149" s="28">
        <v>2.5000000000000001E-2</v>
      </c>
      <c r="H149" s="28" t="s">
        <v>273</v>
      </c>
      <c r="I149" s="28">
        <v>6.0999999999999999E-2</v>
      </c>
      <c r="J149" s="28">
        <v>10.4</v>
      </c>
      <c r="K149" s="28">
        <v>0.7</v>
      </c>
      <c r="L149" s="28" t="s">
        <v>273</v>
      </c>
      <c r="M149" s="28">
        <v>1.7999999999999999E-2</v>
      </c>
      <c r="N149" s="28">
        <v>0.09</v>
      </c>
      <c r="O149" s="28">
        <v>4.24</v>
      </c>
      <c r="P149" s="28">
        <v>0.15</v>
      </c>
      <c r="Q149" s="28">
        <v>0.16</v>
      </c>
      <c r="R149" s="28">
        <v>0.06</v>
      </c>
      <c r="S149" s="28">
        <v>9.5</v>
      </c>
      <c r="T149" s="28">
        <v>85</v>
      </c>
      <c r="U149" s="28">
        <v>65</v>
      </c>
      <c r="V149" s="28">
        <v>221</v>
      </c>
      <c r="W149" s="28">
        <v>4.96</v>
      </c>
      <c r="X149" s="28">
        <v>9.6999999999999993</v>
      </c>
      <c r="Y149" s="28">
        <v>22.8</v>
      </c>
      <c r="Z149" s="28">
        <v>37.299999999999997</v>
      </c>
      <c r="AA149" s="28">
        <v>84.8</v>
      </c>
      <c r="AB149" s="28">
        <v>14.7</v>
      </c>
      <c r="AC149" s="28" t="s">
        <v>274</v>
      </c>
      <c r="AD149" s="28">
        <v>11.9</v>
      </c>
      <c r="AE149" s="28">
        <v>24.7</v>
      </c>
      <c r="AF149" s="28">
        <v>14.8</v>
      </c>
      <c r="AG149" s="28">
        <v>9.85</v>
      </c>
      <c r="AH149" s="28">
        <v>4.3</v>
      </c>
      <c r="AI149" s="28">
        <v>0.9</v>
      </c>
      <c r="AJ149" s="28">
        <v>1.1299999999999999</v>
      </c>
      <c r="AK149" s="28">
        <v>0.11799999999999999</v>
      </c>
      <c r="AL149" s="28">
        <v>0.08</v>
      </c>
      <c r="AM149" s="28">
        <v>2.38</v>
      </c>
      <c r="AN149" s="28">
        <v>0.39</v>
      </c>
      <c r="AO149" s="28">
        <v>0.02</v>
      </c>
      <c r="AP149" s="28">
        <v>1.87</v>
      </c>
      <c r="AQ149" s="28">
        <v>100</v>
      </c>
      <c r="AR149" s="28">
        <v>33.299999999999997</v>
      </c>
      <c r="AS149" s="28">
        <v>104</v>
      </c>
      <c r="AT149" s="28">
        <v>7.0000000000000007E-2</v>
      </c>
      <c r="AU149" s="28">
        <v>6.2</v>
      </c>
      <c r="AV149" s="28">
        <v>23.9</v>
      </c>
      <c r="AW149" s="28">
        <v>3.9</v>
      </c>
      <c r="AX149" s="28">
        <v>1</v>
      </c>
      <c r="AY149" s="28">
        <v>0.8</v>
      </c>
      <c r="AZ149" s="28">
        <v>4.0999999999999996</v>
      </c>
      <c r="BA149" s="28">
        <v>0.5</v>
      </c>
      <c r="BB149" s="28">
        <v>2.5</v>
      </c>
      <c r="BC149" s="28">
        <v>0.4</v>
      </c>
      <c r="BD149" s="28">
        <v>1.2</v>
      </c>
      <c r="BE149" s="28">
        <v>0.2</v>
      </c>
      <c r="BF149" s="28">
        <v>1</v>
      </c>
      <c r="BG149" s="28">
        <v>0.1</v>
      </c>
      <c r="BH149" s="28" t="s">
        <v>274</v>
      </c>
      <c r="BI149" s="28" t="s">
        <v>275</v>
      </c>
      <c r="BJ149" s="28" t="s">
        <v>274</v>
      </c>
      <c r="BK149" s="28" t="s">
        <v>276</v>
      </c>
      <c r="BL149" s="28">
        <v>6.1</v>
      </c>
      <c r="BM149" s="28">
        <v>0.23</v>
      </c>
      <c r="BN149" s="28">
        <v>43.5</v>
      </c>
      <c r="BO149" s="28">
        <v>12.6</v>
      </c>
      <c r="BP149" s="28">
        <v>1.6</v>
      </c>
      <c r="BQ149" s="28">
        <v>80</v>
      </c>
    </row>
    <row r="150" spans="1:69" x14ac:dyDescent="0.3">
      <c r="A150" s="25">
        <f t="shared" si="2"/>
        <v>147</v>
      </c>
      <c r="B150" s="26">
        <v>687407</v>
      </c>
      <c r="C150" s="26">
        <v>846636</v>
      </c>
      <c r="D150" s="26">
        <v>359</v>
      </c>
      <c r="E150" s="26">
        <v>1</v>
      </c>
      <c r="F150" s="27" t="s">
        <v>148</v>
      </c>
      <c r="G150" s="28">
        <v>7.2999999999999995E-2</v>
      </c>
      <c r="H150" s="28" t="s">
        <v>273</v>
      </c>
      <c r="I150" s="28">
        <v>2.1999999999999999E-2</v>
      </c>
      <c r="J150" s="28">
        <v>7.3</v>
      </c>
      <c r="K150" s="28">
        <v>0.4</v>
      </c>
      <c r="L150" s="28">
        <v>2</v>
      </c>
      <c r="M150" s="28">
        <v>1.2E-2</v>
      </c>
      <c r="N150" s="28">
        <v>0.05</v>
      </c>
      <c r="O150" s="28">
        <v>4.68</v>
      </c>
      <c r="P150" s="28">
        <v>7.0000000000000007E-2</v>
      </c>
      <c r="Q150" s="28">
        <v>7.0000000000000007E-2</v>
      </c>
      <c r="R150" s="28">
        <v>0.03</v>
      </c>
      <c r="S150" s="28">
        <v>16.2</v>
      </c>
      <c r="T150" s="28">
        <v>165</v>
      </c>
      <c r="U150" s="28">
        <v>258</v>
      </c>
      <c r="V150" s="28">
        <v>172</v>
      </c>
      <c r="W150" s="28">
        <v>8.48</v>
      </c>
      <c r="X150" s="28">
        <v>5.7</v>
      </c>
      <c r="Y150" s="28">
        <v>29.3</v>
      </c>
      <c r="Z150" s="28">
        <v>32.799999999999997</v>
      </c>
      <c r="AA150" s="28">
        <v>24.3</v>
      </c>
      <c r="AB150" s="28">
        <v>15.9</v>
      </c>
      <c r="AC150" s="28" t="s">
        <v>274</v>
      </c>
      <c r="AD150" s="28">
        <v>25.3</v>
      </c>
      <c r="AE150" s="28">
        <v>11.6</v>
      </c>
      <c r="AF150" s="28">
        <v>9.1</v>
      </c>
      <c r="AG150" s="28">
        <v>10</v>
      </c>
      <c r="AH150" s="28">
        <v>6.6</v>
      </c>
      <c r="AI150" s="28">
        <v>0.2</v>
      </c>
      <c r="AJ150" s="28">
        <v>2.2200000000000002</v>
      </c>
      <c r="AK150" s="28">
        <v>3.6999999999999998E-2</v>
      </c>
      <c r="AL150" s="28">
        <v>0.09</v>
      </c>
      <c r="AM150" s="28">
        <v>1</v>
      </c>
      <c r="AN150" s="28">
        <v>0.25</v>
      </c>
      <c r="AO150" s="28">
        <v>7.0000000000000007E-2</v>
      </c>
      <c r="AP150" s="28">
        <v>1.03</v>
      </c>
      <c r="AQ150" s="28">
        <v>50.3</v>
      </c>
      <c r="AR150" s="28">
        <v>30.4</v>
      </c>
      <c r="AS150" s="28">
        <v>76.3</v>
      </c>
      <c r="AT150" s="28" t="s">
        <v>277</v>
      </c>
      <c r="AU150" s="28">
        <v>5.9</v>
      </c>
      <c r="AV150" s="28">
        <v>23</v>
      </c>
      <c r="AW150" s="28">
        <v>4.5</v>
      </c>
      <c r="AX150" s="28">
        <v>1.3</v>
      </c>
      <c r="AY150" s="28">
        <v>0.7</v>
      </c>
      <c r="AZ150" s="28">
        <v>3.8</v>
      </c>
      <c r="BA150" s="28">
        <v>0.5</v>
      </c>
      <c r="BB150" s="28">
        <v>2.9</v>
      </c>
      <c r="BC150" s="28">
        <v>0.4</v>
      </c>
      <c r="BD150" s="28">
        <v>1.4</v>
      </c>
      <c r="BE150" s="28">
        <v>0.2</v>
      </c>
      <c r="BF150" s="28">
        <v>1.4</v>
      </c>
      <c r="BG150" s="28">
        <v>0.2</v>
      </c>
      <c r="BH150" s="28">
        <v>0.2</v>
      </c>
      <c r="BI150" s="28" t="s">
        <v>275</v>
      </c>
      <c r="BJ150" s="28" t="s">
        <v>274</v>
      </c>
      <c r="BK150" s="28" t="s">
        <v>276</v>
      </c>
      <c r="BL150" s="28">
        <v>3.2</v>
      </c>
      <c r="BM150" s="28">
        <v>0.15</v>
      </c>
      <c r="BN150" s="28">
        <v>15.5</v>
      </c>
      <c r="BO150" s="28">
        <v>13.7</v>
      </c>
      <c r="BP150" s="28">
        <v>1.3</v>
      </c>
      <c r="BQ150" s="28">
        <v>20</v>
      </c>
    </row>
    <row r="151" spans="1:69" x14ac:dyDescent="0.3">
      <c r="A151" s="25">
        <f t="shared" si="2"/>
        <v>148</v>
      </c>
      <c r="B151" s="26">
        <v>687409</v>
      </c>
      <c r="C151" s="26">
        <v>846636</v>
      </c>
      <c r="D151" s="26">
        <v>359</v>
      </c>
      <c r="E151" s="26">
        <v>1</v>
      </c>
      <c r="F151" s="27" t="s">
        <v>149</v>
      </c>
      <c r="G151" s="28">
        <v>7.5999999999999998E-2</v>
      </c>
      <c r="H151" s="28" t="s">
        <v>273</v>
      </c>
      <c r="I151" s="28">
        <v>1.9E-2</v>
      </c>
      <c r="J151" s="28">
        <v>5.4</v>
      </c>
      <c r="K151" s="28">
        <v>0.4</v>
      </c>
      <c r="L151" s="28">
        <v>2</v>
      </c>
      <c r="M151" s="28">
        <v>0.01</v>
      </c>
      <c r="N151" s="28">
        <v>0.04</v>
      </c>
      <c r="O151" s="28">
        <v>3.63</v>
      </c>
      <c r="P151" s="28">
        <v>0.06</v>
      </c>
      <c r="Q151" s="28">
        <v>0.05</v>
      </c>
      <c r="R151" s="28">
        <v>0.02</v>
      </c>
      <c r="S151" s="28">
        <v>14.4</v>
      </c>
      <c r="T151" s="28">
        <v>122</v>
      </c>
      <c r="U151" s="28">
        <v>221</v>
      </c>
      <c r="V151" s="28">
        <v>128</v>
      </c>
      <c r="W151" s="28">
        <v>8.68</v>
      </c>
      <c r="X151" s="28">
        <v>4.7</v>
      </c>
      <c r="Y151" s="28">
        <v>28</v>
      </c>
      <c r="Z151" s="28">
        <v>28.9</v>
      </c>
      <c r="AA151" s="28">
        <v>31.2</v>
      </c>
      <c r="AB151" s="28">
        <v>11.9</v>
      </c>
      <c r="AC151" s="28" t="s">
        <v>274</v>
      </c>
      <c r="AD151" s="28">
        <v>18.7</v>
      </c>
      <c r="AE151" s="28">
        <v>8.3000000000000007</v>
      </c>
      <c r="AF151" s="28">
        <v>6.4</v>
      </c>
      <c r="AG151" s="28">
        <v>12.2</v>
      </c>
      <c r="AH151" s="28">
        <v>5.5</v>
      </c>
      <c r="AI151" s="28">
        <v>0.2</v>
      </c>
      <c r="AJ151" s="28">
        <v>1.94</v>
      </c>
      <c r="AK151" s="28">
        <v>4.3999999999999997E-2</v>
      </c>
      <c r="AL151" s="28">
        <v>0.05</v>
      </c>
      <c r="AM151" s="28">
        <v>0.76</v>
      </c>
      <c r="AN151" s="28">
        <v>0.18</v>
      </c>
      <c r="AO151" s="28">
        <v>0.04</v>
      </c>
      <c r="AP151" s="28">
        <v>0.74</v>
      </c>
      <c r="AQ151" s="28">
        <v>38.5</v>
      </c>
      <c r="AR151" s="28">
        <v>25.8</v>
      </c>
      <c r="AS151" s="28">
        <v>55.8</v>
      </c>
      <c r="AT151" s="28">
        <v>0.03</v>
      </c>
      <c r="AU151" s="28">
        <v>5.5</v>
      </c>
      <c r="AV151" s="28">
        <v>21.1</v>
      </c>
      <c r="AW151" s="28">
        <v>4.5999999999999996</v>
      </c>
      <c r="AX151" s="28">
        <v>1.1000000000000001</v>
      </c>
      <c r="AY151" s="28">
        <v>0.7</v>
      </c>
      <c r="AZ151" s="28">
        <v>3.9</v>
      </c>
      <c r="BA151" s="28">
        <v>0.6</v>
      </c>
      <c r="BB151" s="28">
        <v>3.5</v>
      </c>
      <c r="BC151" s="28">
        <v>0.6</v>
      </c>
      <c r="BD151" s="28">
        <v>1.9</v>
      </c>
      <c r="BE151" s="28">
        <v>0.3</v>
      </c>
      <c r="BF151" s="28">
        <v>1.8</v>
      </c>
      <c r="BG151" s="28">
        <v>0.2</v>
      </c>
      <c r="BH151" s="28">
        <v>0.2</v>
      </c>
      <c r="BI151" s="28" t="s">
        <v>275</v>
      </c>
      <c r="BJ151" s="28" t="s">
        <v>274</v>
      </c>
      <c r="BK151" s="28" t="s">
        <v>276</v>
      </c>
      <c r="BL151" s="28">
        <v>0.9</v>
      </c>
      <c r="BM151" s="28">
        <v>0.11</v>
      </c>
      <c r="BN151" s="28">
        <v>11.6</v>
      </c>
      <c r="BO151" s="28">
        <v>9.8000000000000007</v>
      </c>
      <c r="BP151" s="28">
        <v>1.1000000000000001</v>
      </c>
      <c r="BQ151" s="28">
        <v>20</v>
      </c>
    </row>
    <row r="152" spans="1:69" x14ac:dyDescent="0.3">
      <c r="A152" s="25">
        <f t="shared" si="2"/>
        <v>149</v>
      </c>
      <c r="B152" s="26">
        <v>687411</v>
      </c>
      <c r="C152" s="26">
        <v>846636</v>
      </c>
      <c r="D152" s="26">
        <v>359</v>
      </c>
      <c r="E152" s="26">
        <v>1</v>
      </c>
      <c r="F152" s="27" t="s">
        <v>150</v>
      </c>
      <c r="G152" s="28">
        <v>0.08</v>
      </c>
      <c r="H152" s="28" t="s">
        <v>273</v>
      </c>
      <c r="I152" s="28">
        <v>1.4999999999999999E-2</v>
      </c>
      <c r="J152" s="28">
        <v>7.9</v>
      </c>
      <c r="K152" s="28">
        <v>0.5</v>
      </c>
      <c r="L152" s="28">
        <v>2</v>
      </c>
      <c r="M152" s="28">
        <v>0.01</v>
      </c>
      <c r="N152" s="28">
        <v>0.06</v>
      </c>
      <c r="O152" s="28">
        <v>4.57</v>
      </c>
      <c r="P152" s="28">
        <v>7.0000000000000007E-2</v>
      </c>
      <c r="Q152" s="28">
        <v>7.0000000000000007E-2</v>
      </c>
      <c r="R152" s="28">
        <v>0.02</v>
      </c>
      <c r="S152" s="28">
        <v>14.5</v>
      </c>
      <c r="T152" s="28">
        <v>136</v>
      </c>
      <c r="U152" s="28">
        <v>119</v>
      </c>
      <c r="V152" s="28">
        <v>158</v>
      </c>
      <c r="W152" s="28">
        <v>7.52</v>
      </c>
      <c r="X152" s="28">
        <v>5.9</v>
      </c>
      <c r="Y152" s="28">
        <v>31.5</v>
      </c>
      <c r="Z152" s="28">
        <v>30.7</v>
      </c>
      <c r="AA152" s="28">
        <v>20.5</v>
      </c>
      <c r="AB152" s="28">
        <v>15.6</v>
      </c>
      <c r="AC152" s="28" t="s">
        <v>274</v>
      </c>
      <c r="AD152" s="28">
        <v>16.8</v>
      </c>
      <c r="AE152" s="28">
        <v>12.2</v>
      </c>
      <c r="AF152" s="28">
        <v>8.8000000000000007</v>
      </c>
      <c r="AG152" s="28">
        <v>21.6</v>
      </c>
      <c r="AH152" s="28">
        <v>6.3</v>
      </c>
      <c r="AI152" s="28">
        <v>0.2</v>
      </c>
      <c r="AJ152" s="28">
        <v>1.71</v>
      </c>
      <c r="AK152" s="28">
        <v>1.4E-2</v>
      </c>
      <c r="AL152" s="28">
        <v>0.1</v>
      </c>
      <c r="AM152" s="28">
        <v>1.05</v>
      </c>
      <c r="AN152" s="28">
        <v>0.15</v>
      </c>
      <c r="AO152" s="28">
        <v>7.0000000000000007E-2</v>
      </c>
      <c r="AP152" s="28">
        <v>1.1100000000000001</v>
      </c>
      <c r="AQ152" s="28">
        <v>50</v>
      </c>
      <c r="AR152" s="28">
        <v>47.2</v>
      </c>
      <c r="AS152" s="28">
        <v>85.8</v>
      </c>
      <c r="AT152" s="28" t="s">
        <v>277</v>
      </c>
      <c r="AU152" s="28">
        <v>9.6999999999999993</v>
      </c>
      <c r="AV152" s="28">
        <v>37.9</v>
      </c>
      <c r="AW152" s="28">
        <v>7.1</v>
      </c>
      <c r="AX152" s="28">
        <v>1</v>
      </c>
      <c r="AY152" s="28">
        <v>1.2</v>
      </c>
      <c r="AZ152" s="28">
        <v>6.5</v>
      </c>
      <c r="BA152" s="28">
        <v>0.9</v>
      </c>
      <c r="BB152" s="28">
        <v>5.0999999999999996</v>
      </c>
      <c r="BC152" s="28">
        <v>0.8</v>
      </c>
      <c r="BD152" s="28">
        <v>2.5</v>
      </c>
      <c r="BE152" s="28">
        <v>0.4</v>
      </c>
      <c r="BF152" s="28">
        <v>2.4</v>
      </c>
      <c r="BG152" s="28">
        <v>0.3</v>
      </c>
      <c r="BH152" s="28">
        <v>0.2</v>
      </c>
      <c r="BI152" s="28" t="s">
        <v>275</v>
      </c>
      <c r="BJ152" s="28" t="s">
        <v>274</v>
      </c>
      <c r="BK152" s="28" t="s">
        <v>276</v>
      </c>
      <c r="BL152" s="28">
        <v>2.4</v>
      </c>
      <c r="BM152" s="28">
        <v>0.15</v>
      </c>
      <c r="BN152" s="28">
        <v>14.3</v>
      </c>
      <c r="BO152" s="28">
        <v>13.8</v>
      </c>
      <c r="BP152" s="28">
        <v>1.2</v>
      </c>
      <c r="BQ152" s="28">
        <v>10</v>
      </c>
    </row>
    <row r="153" spans="1:69" x14ac:dyDescent="0.3">
      <c r="A153" s="25">
        <f t="shared" si="2"/>
        <v>150</v>
      </c>
      <c r="B153" s="26">
        <v>687412</v>
      </c>
      <c r="C153" s="26">
        <v>846636</v>
      </c>
      <c r="D153" s="26">
        <v>359</v>
      </c>
      <c r="E153" s="26">
        <v>1</v>
      </c>
      <c r="F153" s="27" t="s">
        <v>151</v>
      </c>
      <c r="G153" s="28">
        <v>8.7999999999999995E-2</v>
      </c>
      <c r="H153" s="28" t="s">
        <v>273</v>
      </c>
      <c r="I153" s="28">
        <v>1.6E-2</v>
      </c>
      <c r="J153" s="28">
        <v>8.3000000000000007</v>
      </c>
      <c r="K153" s="28">
        <v>0.5</v>
      </c>
      <c r="L153" s="28">
        <v>2</v>
      </c>
      <c r="M153" s="28">
        <v>1.2E-2</v>
      </c>
      <c r="N153" s="28">
        <v>0.06</v>
      </c>
      <c r="O153" s="28">
        <v>4.79</v>
      </c>
      <c r="P153" s="28">
        <v>7.0000000000000007E-2</v>
      </c>
      <c r="Q153" s="28">
        <v>7.0000000000000007E-2</v>
      </c>
      <c r="R153" s="28">
        <v>0.03</v>
      </c>
      <c r="S153" s="28">
        <v>14.9</v>
      </c>
      <c r="T153" s="28">
        <v>131</v>
      </c>
      <c r="U153" s="28">
        <v>125</v>
      </c>
      <c r="V153" s="28">
        <v>160</v>
      </c>
      <c r="W153" s="28">
        <v>7.18</v>
      </c>
      <c r="X153" s="28">
        <v>5.6</v>
      </c>
      <c r="Y153" s="28">
        <v>31.9</v>
      </c>
      <c r="Z153" s="28">
        <v>29.2</v>
      </c>
      <c r="AA153" s="28">
        <v>21.3</v>
      </c>
      <c r="AB153" s="28">
        <v>15.9</v>
      </c>
      <c r="AC153" s="28" t="s">
        <v>274</v>
      </c>
      <c r="AD153" s="28">
        <v>16.5</v>
      </c>
      <c r="AE153" s="28">
        <v>12.6</v>
      </c>
      <c r="AF153" s="28">
        <v>10.199999999999999</v>
      </c>
      <c r="AG153" s="28">
        <v>20</v>
      </c>
      <c r="AH153" s="28">
        <v>6</v>
      </c>
      <c r="AI153" s="28">
        <v>0.2</v>
      </c>
      <c r="AJ153" s="28">
        <v>1.58</v>
      </c>
      <c r="AK153" s="28">
        <v>1.7999999999999999E-2</v>
      </c>
      <c r="AL153" s="28">
        <v>0.09</v>
      </c>
      <c r="AM153" s="28">
        <v>1.05</v>
      </c>
      <c r="AN153" s="28">
        <v>0.15</v>
      </c>
      <c r="AO153" s="28">
        <v>0.06</v>
      </c>
      <c r="AP153" s="28">
        <v>1.1499999999999999</v>
      </c>
      <c r="AQ153" s="28">
        <v>51.6</v>
      </c>
      <c r="AR153" s="28">
        <v>43.7</v>
      </c>
      <c r="AS153" s="28">
        <v>80.5</v>
      </c>
      <c r="AT153" s="28" t="s">
        <v>277</v>
      </c>
      <c r="AU153" s="28">
        <v>8.9</v>
      </c>
      <c r="AV153" s="28">
        <v>35.200000000000003</v>
      </c>
      <c r="AW153" s="28">
        <v>6.5</v>
      </c>
      <c r="AX153" s="28">
        <v>0.8</v>
      </c>
      <c r="AY153" s="28">
        <v>1.2</v>
      </c>
      <c r="AZ153" s="28">
        <v>6.4</v>
      </c>
      <c r="BA153" s="28">
        <v>0.8</v>
      </c>
      <c r="BB153" s="28">
        <v>4.9000000000000004</v>
      </c>
      <c r="BC153" s="28">
        <v>0.8</v>
      </c>
      <c r="BD153" s="28">
        <v>2.4</v>
      </c>
      <c r="BE153" s="28">
        <v>0.4</v>
      </c>
      <c r="BF153" s="28">
        <v>2.2999999999999998</v>
      </c>
      <c r="BG153" s="28">
        <v>0.3</v>
      </c>
      <c r="BH153" s="28">
        <v>0.2</v>
      </c>
      <c r="BI153" s="28" t="s">
        <v>275</v>
      </c>
      <c r="BJ153" s="28" t="s">
        <v>274</v>
      </c>
      <c r="BK153" s="28" t="s">
        <v>276</v>
      </c>
      <c r="BL153" s="28">
        <v>1.5</v>
      </c>
      <c r="BM153" s="28">
        <v>0.15</v>
      </c>
      <c r="BN153" s="28">
        <v>13.9</v>
      </c>
      <c r="BO153" s="28">
        <v>13.1</v>
      </c>
      <c r="BP153" s="28">
        <v>1.1000000000000001</v>
      </c>
      <c r="BQ153" s="28">
        <v>80</v>
      </c>
    </row>
    <row r="154" spans="1:69" ht="15.75" customHeight="1" x14ac:dyDescent="0.3">
      <c r="A154" s="25">
        <f t="shared" si="2"/>
        <v>151</v>
      </c>
      <c r="B154" s="26">
        <v>687413</v>
      </c>
      <c r="C154" s="26">
        <v>846636</v>
      </c>
      <c r="D154" s="26">
        <v>359</v>
      </c>
      <c r="E154" s="26">
        <v>1</v>
      </c>
      <c r="F154" s="27" t="s">
        <v>152</v>
      </c>
      <c r="G154" s="28">
        <v>8.3000000000000004E-2</v>
      </c>
      <c r="H154" s="28" t="s">
        <v>273</v>
      </c>
      <c r="I154" s="28">
        <v>1.7000000000000001E-2</v>
      </c>
      <c r="J154" s="28">
        <v>7.8</v>
      </c>
      <c r="K154" s="28">
        <v>0.6</v>
      </c>
      <c r="L154" s="28">
        <v>2</v>
      </c>
      <c r="M154" s="28">
        <v>0.01</v>
      </c>
      <c r="N154" s="28">
        <v>0.06</v>
      </c>
      <c r="O154" s="28">
        <v>4.54</v>
      </c>
      <c r="P154" s="28">
        <v>0.06</v>
      </c>
      <c r="Q154" s="28">
        <v>7.0000000000000007E-2</v>
      </c>
      <c r="R154" s="28">
        <v>0.04</v>
      </c>
      <c r="S154" s="28">
        <v>16</v>
      </c>
      <c r="T154" s="28">
        <v>159</v>
      </c>
      <c r="U154" s="28">
        <v>204</v>
      </c>
      <c r="V154" s="28">
        <v>156</v>
      </c>
      <c r="W154" s="28">
        <v>8.49</v>
      </c>
      <c r="X154" s="28">
        <v>5.8</v>
      </c>
      <c r="Y154" s="28">
        <v>33.1</v>
      </c>
      <c r="Z154" s="28">
        <v>29.9</v>
      </c>
      <c r="AA154" s="28">
        <v>21.9</v>
      </c>
      <c r="AB154" s="28">
        <v>15.8</v>
      </c>
      <c r="AC154" s="28" t="s">
        <v>274</v>
      </c>
      <c r="AD154" s="28">
        <v>22.8</v>
      </c>
      <c r="AE154" s="28">
        <v>11.5</v>
      </c>
      <c r="AF154" s="28">
        <v>9.3000000000000007</v>
      </c>
      <c r="AG154" s="28">
        <v>20.8</v>
      </c>
      <c r="AH154" s="28">
        <v>6.2</v>
      </c>
      <c r="AI154" s="28">
        <v>0.2</v>
      </c>
      <c r="AJ154" s="28">
        <v>1.85</v>
      </c>
      <c r="AK154" s="28">
        <v>2.9000000000000001E-2</v>
      </c>
      <c r="AL154" s="28">
        <v>0.08</v>
      </c>
      <c r="AM154" s="28">
        <v>1.04</v>
      </c>
      <c r="AN154" s="28">
        <v>0.18</v>
      </c>
      <c r="AO154" s="28">
        <v>0.05</v>
      </c>
      <c r="AP154" s="28">
        <v>1.1200000000000001</v>
      </c>
      <c r="AQ154" s="28">
        <v>48.2</v>
      </c>
      <c r="AR154" s="28">
        <v>44.8</v>
      </c>
      <c r="AS154" s="28">
        <v>91.4</v>
      </c>
      <c r="AT154" s="28">
        <v>0.02</v>
      </c>
      <c r="AU154" s="28">
        <v>9.4</v>
      </c>
      <c r="AV154" s="28">
        <v>37.1</v>
      </c>
      <c r="AW154" s="28">
        <v>6.8</v>
      </c>
      <c r="AX154" s="28">
        <v>1.2</v>
      </c>
      <c r="AY154" s="28">
        <v>1.2</v>
      </c>
      <c r="AZ154" s="28">
        <v>6.5</v>
      </c>
      <c r="BA154" s="28">
        <v>0.9</v>
      </c>
      <c r="BB154" s="28">
        <v>5.0999999999999996</v>
      </c>
      <c r="BC154" s="28">
        <v>0.9</v>
      </c>
      <c r="BD154" s="28">
        <v>2.7</v>
      </c>
      <c r="BE154" s="28">
        <v>0.4</v>
      </c>
      <c r="BF154" s="28">
        <v>2.5</v>
      </c>
      <c r="BG154" s="28">
        <v>0.3</v>
      </c>
      <c r="BH154" s="28">
        <v>0.2</v>
      </c>
      <c r="BI154" s="28" t="s">
        <v>275</v>
      </c>
      <c r="BJ154" s="28" t="s">
        <v>274</v>
      </c>
      <c r="BK154" s="28" t="s">
        <v>276</v>
      </c>
      <c r="BL154" s="28">
        <v>3.1</v>
      </c>
      <c r="BM154" s="28">
        <v>0.15</v>
      </c>
      <c r="BN154" s="28">
        <v>15.2</v>
      </c>
      <c r="BO154" s="28">
        <v>13.8</v>
      </c>
      <c r="BP154" s="28">
        <v>1.3</v>
      </c>
      <c r="BQ154" s="28">
        <v>40</v>
      </c>
    </row>
    <row r="155" spans="1:69" x14ac:dyDescent="0.3">
      <c r="A155" s="25">
        <f t="shared" si="2"/>
        <v>152</v>
      </c>
      <c r="B155" s="26">
        <v>687415</v>
      </c>
      <c r="C155" s="26">
        <v>846636</v>
      </c>
      <c r="D155" s="26">
        <v>359</v>
      </c>
      <c r="E155" s="26">
        <v>1</v>
      </c>
      <c r="F155" s="27" t="s">
        <v>153</v>
      </c>
      <c r="G155" s="28">
        <v>6.6000000000000003E-2</v>
      </c>
      <c r="H155" s="28" t="s">
        <v>273</v>
      </c>
      <c r="I155" s="28">
        <v>1.7000000000000001E-2</v>
      </c>
      <c r="J155" s="28">
        <v>7.7</v>
      </c>
      <c r="K155" s="28">
        <v>0.5</v>
      </c>
      <c r="L155" s="28">
        <v>2</v>
      </c>
      <c r="M155" s="28">
        <v>0.01</v>
      </c>
      <c r="N155" s="28">
        <v>0.05</v>
      </c>
      <c r="O155" s="28">
        <v>4.45</v>
      </c>
      <c r="P155" s="28">
        <v>7.0000000000000007E-2</v>
      </c>
      <c r="Q155" s="28">
        <v>7.0000000000000007E-2</v>
      </c>
      <c r="R155" s="28">
        <v>0.04</v>
      </c>
      <c r="S155" s="28">
        <v>16.2</v>
      </c>
      <c r="T155" s="28">
        <v>155</v>
      </c>
      <c r="U155" s="28">
        <v>188</v>
      </c>
      <c r="V155" s="28">
        <v>149</v>
      </c>
      <c r="W155" s="28">
        <v>8.31</v>
      </c>
      <c r="X155" s="28">
        <v>5.6</v>
      </c>
      <c r="Y155" s="28">
        <v>30.8</v>
      </c>
      <c r="Z155" s="28">
        <v>30</v>
      </c>
      <c r="AA155" s="28">
        <v>23.4</v>
      </c>
      <c r="AB155" s="28">
        <v>15.5</v>
      </c>
      <c r="AC155" s="28" t="s">
        <v>274</v>
      </c>
      <c r="AD155" s="28">
        <v>23.5</v>
      </c>
      <c r="AE155" s="28">
        <v>11.2</v>
      </c>
      <c r="AF155" s="28">
        <v>8.6999999999999993</v>
      </c>
      <c r="AG155" s="28">
        <v>21.6</v>
      </c>
      <c r="AH155" s="28">
        <v>6.6</v>
      </c>
      <c r="AI155" s="28">
        <v>0.2</v>
      </c>
      <c r="AJ155" s="28">
        <v>1.87</v>
      </c>
      <c r="AK155" s="28">
        <v>2.3E-2</v>
      </c>
      <c r="AL155" s="28">
        <v>0.08</v>
      </c>
      <c r="AM155" s="28">
        <v>0.96</v>
      </c>
      <c r="AN155" s="28">
        <v>0.19</v>
      </c>
      <c r="AO155" s="28">
        <v>0.08</v>
      </c>
      <c r="AP155" s="28">
        <v>1</v>
      </c>
      <c r="AQ155" s="28">
        <v>49.5</v>
      </c>
      <c r="AR155" s="28">
        <v>44.6</v>
      </c>
      <c r="AS155" s="28">
        <v>85.6</v>
      </c>
      <c r="AT155" s="28">
        <v>0.01</v>
      </c>
      <c r="AU155" s="28">
        <v>9.6</v>
      </c>
      <c r="AV155" s="28">
        <v>38</v>
      </c>
      <c r="AW155" s="28">
        <v>7.9</v>
      </c>
      <c r="AX155" s="28">
        <v>1.2</v>
      </c>
      <c r="AY155" s="28">
        <v>1.3</v>
      </c>
      <c r="AZ155" s="28">
        <v>7</v>
      </c>
      <c r="BA155" s="28">
        <v>1</v>
      </c>
      <c r="BB155" s="28">
        <v>5.4</v>
      </c>
      <c r="BC155" s="28">
        <v>0.9</v>
      </c>
      <c r="BD155" s="28">
        <v>2.8</v>
      </c>
      <c r="BE155" s="28">
        <v>0.4</v>
      </c>
      <c r="BF155" s="28">
        <v>2.6</v>
      </c>
      <c r="BG155" s="28">
        <v>0.3</v>
      </c>
      <c r="BH155" s="28">
        <v>0.2</v>
      </c>
      <c r="BI155" s="28" t="s">
        <v>275</v>
      </c>
      <c r="BJ155" s="28" t="s">
        <v>274</v>
      </c>
      <c r="BK155" s="28" t="s">
        <v>276</v>
      </c>
      <c r="BL155" s="28">
        <v>3.8</v>
      </c>
      <c r="BM155" s="28">
        <v>0.15</v>
      </c>
      <c r="BN155" s="28">
        <v>15</v>
      </c>
      <c r="BO155" s="28">
        <v>13.4</v>
      </c>
      <c r="BP155" s="28">
        <v>1.3</v>
      </c>
      <c r="BQ155" s="28">
        <v>30</v>
      </c>
    </row>
    <row r="156" spans="1:69" x14ac:dyDescent="0.3">
      <c r="A156" s="25">
        <f t="shared" si="2"/>
        <v>153</v>
      </c>
      <c r="B156" s="26">
        <v>687416</v>
      </c>
      <c r="C156" s="26">
        <v>846636</v>
      </c>
      <c r="D156" s="26">
        <v>359</v>
      </c>
      <c r="E156" s="26">
        <v>1</v>
      </c>
      <c r="F156" s="27" t="s">
        <v>154</v>
      </c>
      <c r="G156" s="28">
        <v>0.09</v>
      </c>
      <c r="H156" s="28" t="s">
        <v>273</v>
      </c>
      <c r="I156" s="28">
        <v>1.4999999999999999E-2</v>
      </c>
      <c r="J156" s="28">
        <v>8.6999999999999993</v>
      </c>
      <c r="K156" s="28">
        <v>0.5</v>
      </c>
      <c r="L156" s="28">
        <v>2</v>
      </c>
      <c r="M156" s="28">
        <v>1.2E-2</v>
      </c>
      <c r="N156" s="28">
        <v>7.0000000000000007E-2</v>
      </c>
      <c r="O156" s="28">
        <v>5.16</v>
      </c>
      <c r="P156" s="28">
        <v>0.08</v>
      </c>
      <c r="Q156" s="28">
        <v>7.0000000000000007E-2</v>
      </c>
      <c r="R156" s="28">
        <v>0.04</v>
      </c>
      <c r="S156" s="28">
        <v>16</v>
      </c>
      <c r="T156" s="28">
        <v>145</v>
      </c>
      <c r="U156" s="28">
        <v>127</v>
      </c>
      <c r="V156" s="28">
        <v>141</v>
      </c>
      <c r="W156" s="28">
        <v>6.64</v>
      </c>
      <c r="X156" s="28">
        <v>5.5</v>
      </c>
      <c r="Y156" s="28">
        <v>34.6</v>
      </c>
      <c r="Z156" s="28">
        <v>29.3</v>
      </c>
      <c r="AA156" s="28">
        <v>24.5</v>
      </c>
      <c r="AB156" s="28">
        <v>16.3</v>
      </c>
      <c r="AC156" s="28" t="s">
        <v>274</v>
      </c>
      <c r="AD156" s="28">
        <v>17.399999999999999</v>
      </c>
      <c r="AE156" s="28">
        <v>13.1</v>
      </c>
      <c r="AF156" s="28">
        <v>11.2</v>
      </c>
      <c r="AG156" s="28">
        <v>25.9</v>
      </c>
      <c r="AH156" s="28">
        <v>8.1999999999999993</v>
      </c>
      <c r="AI156" s="28">
        <v>0.3</v>
      </c>
      <c r="AJ156" s="28">
        <v>1.63</v>
      </c>
      <c r="AK156" s="28">
        <v>1.4E-2</v>
      </c>
      <c r="AL156" s="28">
        <v>0.08</v>
      </c>
      <c r="AM156" s="28">
        <v>1.1499999999999999</v>
      </c>
      <c r="AN156" s="28">
        <v>0.18</v>
      </c>
      <c r="AO156" s="28">
        <v>0.05</v>
      </c>
      <c r="AP156" s="28">
        <v>1.21</v>
      </c>
      <c r="AQ156" s="28">
        <v>59.3</v>
      </c>
      <c r="AR156" s="28">
        <v>53.5</v>
      </c>
      <c r="AS156" s="28">
        <v>106</v>
      </c>
      <c r="AT156" s="28" t="s">
        <v>277</v>
      </c>
      <c r="AU156" s="28">
        <v>11.6</v>
      </c>
      <c r="AV156" s="28">
        <v>44.2</v>
      </c>
      <c r="AW156" s="28">
        <v>9.5</v>
      </c>
      <c r="AX156" s="28">
        <v>0.9</v>
      </c>
      <c r="AY156" s="28">
        <v>1.5</v>
      </c>
      <c r="AZ156" s="28">
        <v>8</v>
      </c>
      <c r="BA156" s="28">
        <v>1.1000000000000001</v>
      </c>
      <c r="BB156" s="28">
        <v>6.5</v>
      </c>
      <c r="BC156" s="28">
        <v>1</v>
      </c>
      <c r="BD156" s="28">
        <v>3.2</v>
      </c>
      <c r="BE156" s="28">
        <v>0.4</v>
      </c>
      <c r="BF156" s="28">
        <v>2.9</v>
      </c>
      <c r="BG156" s="28">
        <v>0.4</v>
      </c>
      <c r="BH156" s="28">
        <v>0.2</v>
      </c>
      <c r="BI156" s="28" t="s">
        <v>275</v>
      </c>
      <c r="BJ156" s="28" t="s">
        <v>274</v>
      </c>
      <c r="BK156" s="28" t="s">
        <v>276</v>
      </c>
      <c r="BL156" s="28">
        <v>1.8</v>
      </c>
      <c r="BM156" s="28">
        <v>0.16</v>
      </c>
      <c r="BN156" s="28">
        <v>14.3</v>
      </c>
      <c r="BO156" s="28">
        <v>15.1</v>
      </c>
      <c r="BP156" s="28">
        <v>1.3</v>
      </c>
      <c r="BQ156" s="28">
        <v>20</v>
      </c>
    </row>
    <row r="157" spans="1:69" x14ac:dyDescent="0.3">
      <c r="A157" s="25">
        <f t="shared" si="2"/>
        <v>154</v>
      </c>
      <c r="B157" s="26">
        <v>687417</v>
      </c>
      <c r="C157" s="26">
        <v>846636</v>
      </c>
      <c r="D157" s="26">
        <v>359</v>
      </c>
      <c r="E157" s="26">
        <v>1</v>
      </c>
      <c r="F157" s="27" t="s">
        <v>155</v>
      </c>
      <c r="G157" s="28">
        <v>9.1999999999999998E-2</v>
      </c>
      <c r="H157" s="28" t="s">
        <v>273</v>
      </c>
      <c r="I157" s="28">
        <v>1.6E-2</v>
      </c>
      <c r="J157" s="28">
        <v>9.4</v>
      </c>
      <c r="K157" s="28">
        <v>0.5</v>
      </c>
      <c r="L157" s="28">
        <v>2</v>
      </c>
      <c r="M157" s="28">
        <v>1.4E-2</v>
      </c>
      <c r="N157" s="28">
        <v>7.0000000000000007E-2</v>
      </c>
      <c r="O157" s="28">
        <v>5.15</v>
      </c>
      <c r="P157" s="28">
        <v>0.08</v>
      </c>
      <c r="Q157" s="28">
        <v>7.0000000000000007E-2</v>
      </c>
      <c r="R157" s="28">
        <v>0.05</v>
      </c>
      <c r="S157" s="28">
        <v>17.399999999999999</v>
      </c>
      <c r="T157" s="28">
        <v>135</v>
      </c>
      <c r="U157" s="28">
        <v>120</v>
      </c>
      <c r="V157" s="28">
        <v>168</v>
      </c>
      <c r="W157" s="28">
        <v>6.13</v>
      </c>
      <c r="X157" s="28">
        <v>6</v>
      </c>
      <c r="Y157" s="28">
        <v>35.6</v>
      </c>
      <c r="Z157" s="28">
        <v>30.3</v>
      </c>
      <c r="AA157" s="28">
        <v>23</v>
      </c>
      <c r="AB157" s="28">
        <v>17.100000000000001</v>
      </c>
      <c r="AC157" s="28" t="s">
        <v>274</v>
      </c>
      <c r="AD157" s="28">
        <v>14.4</v>
      </c>
      <c r="AE157" s="28">
        <v>13.9</v>
      </c>
      <c r="AF157" s="28">
        <v>10.5</v>
      </c>
      <c r="AG157" s="28">
        <v>25.5</v>
      </c>
      <c r="AH157" s="28">
        <v>6.3</v>
      </c>
      <c r="AI157" s="28">
        <v>0.3</v>
      </c>
      <c r="AJ157" s="28">
        <v>1.31</v>
      </c>
      <c r="AK157" s="28">
        <v>1.7999999999999999E-2</v>
      </c>
      <c r="AL157" s="28">
        <v>0.09</v>
      </c>
      <c r="AM157" s="28">
        <v>1.1499999999999999</v>
      </c>
      <c r="AN157" s="28">
        <v>0.14000000000000001</v>
      </c>
      <c r="AO157" s="28">
        <v>0.04</v>
      </c>
      <c r="AP157" s="28">
        <v>1.2</v>
      </c>
      <c r="AQ157" s="28">
        <v>63.1</v>
      </c>
      <c r="AR157" s="28">
        <v>56.7</v>
      </c>
      <c r="AS157" s="28">
        <v>121</v>
      </c>
      <c r="AT157" s="28">
        <v>0.03</v>
      </c>
      <c r="AU157" s="28">
        <v>12.2</v>
      </c>
      <c r="AV157" s="28">
        <v>48.2</v>
      </c>
      <c r="AW157" s="28">
        <v>8.8000000000000007</v>
      </c>
      <c r="AX157" s="28">
        <v>0.9</v>
      </c>
      <c r="AY157" s="28">
        <v>1.6</v>
      </c>
      <c r="AZ157" s="28">
        <v>8.6</v>
      </c>
      <c r="BA157" s="28">
        <v>1.1000000000000001</v>
      </c>
      <c r="BB157" s="28">
        <v>6.2</v>
      </c>
      <c r="BC157" s="28">
        <v>1.1000000000000001</v>
      </c>
      <c r="BD157" s="28">
        <v>3.1</v>
      </c>
      <c r="BE157" s="28">
        <v>0.5</v>
      </c>
      <c r="BF157" s="28">
        <v>3</v>
      </c>
      <c r="BG157" s="28">
        <v>0.4</v>
      </c>
      <c r="BH157" s="28">
        <v>0.2</v>
      </c>
      <c r="BI157" s="28" t="s">
        <v>275</v>
      </c>
      <c r="BJ157" s="28" t="s">
        <v>274</v>
      </c>
      <c r="BK157" s="28" t="s">
        <v>276</v>
      </c>
      <c r="BL157" s="28">
        <v>0.9</v>
      </c>
      <c r="BM157" s="28">
        <v>0.18</v>
      </c>
      <c r="BN157" s="28">
        <v>14.7</v>
      </c>
      <c r="BO157" s="28">
        <v>15.6</v>
      </c>
      <c r="BP157" s="28">
        <v>1.3</v>
      </c>
      <c r="BQ157" s="28">
        <v>20</v>
      </c>
    </row>
    <row r="158" spans="1:69" x14ac:dyDescent="0.3">
      <c r="A158" s="25">
        <f t="shared" si="2"/>
        <v>155</v>
      </c>
      <c r="B158" s="26">
        <v>687419</v>
      </c>
      <c r="C158" s="26">
        <v>846636</v>
      </c>
      <c r="D158" s="26">
        <v>359</v>
      </c>
      <c r="E158" s="26">
        <v>1</v>
      </c>
      <c r="F158" s="27" t="s">
        <v>156</v>
      </c>
      <c r="G158" s="28">
        <v>0.1</v>
      </c>
      <c r="H158" s="28" t="s">
        <v>273</v>
      </c>
      <c r="I158" s="28">
        <v>1.7000000000000001E-2</v>
      </c>
      <c r="J158" s="28">
        <v>10.1</v>
      </c>
      <c r="K158" s="28">
        <v>0.5</v>
      </c>
      <c r="L158" s="28">
        <v>2</v>
      </c>
      <c r="M158" s="28">
        <v>1.4999999999999999E-2</v>
      </c>
      <c r="N158" s="28">
        <v>0.09</v>
      </c>
      <c r="O158" s="28">
        <v>5.43</v>
      </c>
      <c r="P158" s="28">
        <v>0.09</v>
      </c>
      <c r="Q158" s="28">
        <v>0.08</v>
      </c>
      <c r="R158" s="28">
        <v>7.0000000000000007E-2</v>
      </c>
      <c r="S158" s="28">
        <v>17.5</v>
      </c>
      <c r="T158" s="28">
        <v>150</v>
      </c>
      <c r="U158" s="28">
        <v>136</v>
      </c>
      <c r="V158" s="28">
        <v>127</v>
      </c>
      <c r="W158" s="28">
        <v>4.6500000000000004</v>
      </c>
      <c r="X158" s="28">
        <v>6.1</v>
      </c>
      <c r="Y158" s="28">
        <v>38.9</v>
      </c>
      <c r="Z158" s="28">
        <v>29</v>
      </c>
      <c r="AA158" s="28">
        <v>22.9</v>
      </c>
      <c r="AB158" s="28">
        <v>16.600000000000001</v>
      </c>
      <c r="AC158" s="28" t="s">
        <v>274</v>
      </c>
      <c r="AD158" s="28">
        <v>7.1</v>
      </c>
      <c r="AE158" s="28">
        <v>13.7</v>
      </c>
      <c r="AF158" s="28">
        <v>12.6</v>
      </c>
      <c r="AG158" s="28">
        <v>32.200000000000003</v>
      </c>
      <c r="AH158" s="28">
        <v>6.8</v>
      </c>
      <c r="AI158" s="28">
        <v>0.3</v>
      </c>
      <c r="AJ158" s="28">
        <v>1.24</v>
      </c>
      <c r="AK158" s="28">
        <v>1.9E-2</v>
      </c>
      <c r="AL158" s="28">
        <v>0.08</v>
      </c>
      <c r="AM158" s="28">
        <v>1.1100000000000001</v>
      </c>
      <c r="AN158" s="28">
        <v>0.13</v>
      </c>
      <c r="AO158" s="28">
        <v>0.04</v>
      </c>
      <c r="AP158" s="28">
        <v>1.28</v>
      </c>
      <c r="AQ158" s="28">
        <v>69.2</v>
      </c>
      <c r="AR158" s="28">
        <v>62.4</v>
      </c>
      <c r="AS158" s="28">
        <v>106</v>
      </c>
      <c r="AT158" s="28" t="s">
        <v>277</v>
      </c>
      <c r="AU158" s="28">
        <v>14.2</v>
      </c>
      <c r="AV158" s="28">
        <v>54.3</v>
      </c>
      <c r="AW158" s="28">
        <v>12.1</v>
      </c>
      <c r="AX158" s="28">
        <v>0.8</v>
      </c>
      <c r="AY158" s="28">
        <v>1.9</v>
      </c>
      <c r="AZ158" s="28">
        <v>10.3</v>
      </c>
      <c r="BA158" s="28">
        <v>1.4</v>
      </c>
      <c r="BB158" s="28">
        <v>8.1</v>
      </c>
      <c r="BC158" s="28">
        <v>1.4</v>
      </c>
      <c r="BD158" s="28">
        <v>4</v>
      </c>
      <c r="BE158" s="28">
        <v>0.6</v>
      </c>
      <c r="BF158" s="28">
        <v>3.7</v>
      </c>
      <c r="BG158" s="28">
        <v>0.5</v>
      </c>
      <c r="BH158" s="28">
        <v>0.2</v>
      </c>
      <c r="BI158" s="28" t="s">
        <v>275</v>
      </c>
      <c r="BJ158" s="28" t="s">
        <v>274</v>
      </c>
      <c r="BK158" s="28" t="s">
        <v>276</v>
      </c>
      <c r="BL158" s="28">
        <v>1.4</v>
      </c>
      <c r="BM158" s="28">
        <v>0.18</v>
      </c>
      <c r="BN158" s="28">
        <v>13.9</v>
      </c>
      <c r="BO158" s="28">
        <v>16.399999999999999</v>
      </c>
      <c r="BP158" s="28">
        <v>1.2</v>
      </c>
      <c r="BQ158" s="28">
        <v>30</v>
      </c>
    </row>
    <row r="159" spans="1:69" x14ac:dyDescent="0.3">
      <c r="A159" s="25">
        <f t="shared" si="2"/>
        <v>156</v>
      </c>
      <c r="B159" s="26">
        <v>687420</v>
      </c>
      <c r="C159" s="26">
        <v>846636</v>
      </c>
      <c r="D159" s="26">
        <v>359</v>
      </c>
      <c r="E159" s="26">
        <v>1</v>
      </c>
      <c r="F159" s="27" t="s">
        <v>157</v>
      </c>
      <c r="G159" s="28">
        <v>0.108</v>
      </c>
      <c r="H159" s="28" t="s">
        <v>273</v>
      </c>
      <c r="I159" s="28">
        <v>1.4E-2</v>
      </c>
      <c r="J159" s="28">
        <v>8.4</v>
      </c>
      <c r="K159" s="28">
        <v>0.4</v>
      </c>
      <c r="L159" s="28">
        <v>2</v>
      </c>
      <c r="M159" s="28">
        <v>1.4E-2</v>
      </c>
      <c r="N159" s="28">
        <v>7.0000000000000007E-2</v>
      </c>
      <c r="O159" s="28">
        <v>4.3600000000000003</v>
      </c>
      <c r="P159" s="28">
        <v>0.08</v>
      </c>
      <c r="Q159" s="28">
        <v>7.0000000000000007E-2</v>
      </c>
      <c r="R159" s="28">
        <v>0.06</v>
      </c>
      <c r="S159" s="28">
        <v>15.8</v>
      </c>
      <c r="T159" s="28">
        <v>129</v>
      </c>
      <c r="U159" s="28">
        <v>131</v>
      </c>
      <c r="V159" s="28">
        <v>134</v>
      </c>
      <c r="W159" s="28">
        <v>4.21</v>
      </c>
      <c r="X159" s="28">
        <v>5.8</v>
      </c>
      <c r="Y159" s="28">
        <v>34.799999999999997</v>
      </c>
      <c r="Z159" s="28">
        <v>24.6</v>
      </c>
      <c r="AA159" s="28">
        <v>23.2</v>
      </c>
      <c r="AB159" s="28">
        <v>15.2</v>
      </c>
      <c r="AC159" s="28" t="s">
        <v>274</v>
      </c>
      <c r="AD159" s="28">
        <v>7</v>
      </c>
      <c r="AE159" s="28">
        <v>12.9</v>
      </c>
      <c r="AF159" s="28">
        <v>11.8</v>
      </c>
      <c r="AG159" s="28">
        <v>28.2</v>
      </c>
      <c r="AH159" s="28">
        <v>5.9</v>
      </c>
      <c r="AI159" s="28">
        <v>0.3</v>
      </c>
      <c r="AJ159" s="28">
        <v>1.17</v>
      </c>
      <c r="AK159" s="28">
        <v>1.6E-2</v>
      </c>
      <c r="AL159" s="28">
        <v>0.08</v>
      </c>
      <c r="AM159" s="28">
        <v>1.01</v>
      </c>
      <c r="AN159" s="28">
        <v>0.13</v>
      </c>
      <c r="AO159" s="28" t="s">
        <v>278</v>
      </c>
      <c r="AP159" s="28">
        <v>1.2</v>
      </c>
      <c r="AQ159" s="28">
        <v>65.900000000000006</v>
      </c>
      <c r="AR159" s="28">
        <v>56</v>
      </c>
      <c r="AS159" s="28">
        <v>102</v>
      </c>
      <c r="AT159" s="28" t="s">
        <v>277</v>
      </c>
      <c r="AU159" s="28">
        <v>12.3</v>
      </c>
      <c r="AV159" s="28">
        <v>48.1</v>
      </c>
      <c r="AW159" s="28">
        <v>9.9</v>
      </c>
      <c r="AX159" s="28">
        <v>0.7</v>
      </c>
      <c r="AY159" s="28">
        <v>1.6</v>
      </c>
      <c r="AZ159" s="28">
        <v>8.4</v>
      </c>
      <c r="BA159" s="28">
        <v>1.2</v>
      </c>
      <c r="BB159" s="28">
        <v>6.9</v>
      </c>
      <c r="BC159" s="28">
        <v>1.2</v>
      </c>
      <c r="BD159" s="28">
        <v>3.4</v>
      </c>
      <c r="BE159" s="28">
        <v>0.5</v>
      </c>
      <c r="BF159" s="28">
        <v>3.2</v>
      </c>
      <c r="BG159" s="28">
        <v>0.4</v>
      </c>
      <c r="BH159" s="28">
        <v>0.2</v>
      </c>
      <c r="BI159" s="28" t="s">
        <v>275</v>
      </c>
      <c r="BJ159" s="28" t="s">
        <v>274</v>
      </c>
      <c r="BK159" s="28" t="s">
        <v>276</v>
      </c>
      <c r="BL159" s="28">
        <v>2.6</v>
      </c>
      <c r="BM159" s="28">
        <v>0.16</v>
      </c>
      <c r="BN159" s="28">
        <v>12.1</v>
      </c>
      <c r="BO159" s="28">
        <v>14.3</v>
      </c>
      <c r="BP159" s="28">
        <v>1.1000000000000001</v>
      </c>
      <c r="BQ159" s="28">
        <v>20</v>
      </c>
    </row>
    <row r="160" spans="1:69" x14ac:dyDescent="0.3">
      <c r="A160" s="25">
        <f t="shared" si="2"/>
        <v>157</v>
      </c>
      <c r="B160" s="26">
        <v>687422</v>
      </c>
      <c r="C160" s="26">
        <v>846636</v>
      </c>
      <c r="D160" s="26">
        <v>359</v>
      </c>
      <c r="E160" s="26">
        <v>1</v>
      </c>
      <c r="F160" s="27" t="s">
        <v>158</v>
      </c>
      <c r="G160" s="28">
        <v>0.10100000000000001</v>
      </c>
      <c r="H160" s="28" t="s">
        <v>273</v>
      </c>
      <c r="I160" s="28">
        <v>1.2999999999999999E-2</v>
      </c>
      <c r="J160" s="28">
        <v>8.3000000000000007</v>
      </c>
      <c r="K160" s="28">
        <v>0.4</v>
      </c>
      <c r="L160" s="28">
        <v>2</v>
      </c>
      <c r="M160" s="28">
        <v>1.2999999999999999E-2</v>
      </c>
      <c r="N160" s="28">
        <v>7.0000000000000007E-2</v>
      </c>
      <c r="O160" s="28">
        <v>4.41</v>
      </c>
      <c r="P160" s="28">
        <v>0.08</v>
      </c>
      <c r="Q160" s="28">
        <v>7.0000000000000007E-2</v>
      </c>
      <c r="R160" s="28">
        <v>0.05</v>
      </c>
      <c r="S160" s="28">
        <v>14.5</v>
      </c>
      <c r="T160" s="28">
        <v>121</v>
      </c>
      <c r="U160" s="28">
        <v>128</v>
      </c>
      <c r="V160" s="28">
        <v>124</v>
      </c>
      <c r="W160" s="28">
        <v>3.95</v>
      </c>
      <c r="X160" s="28">
        <v>5.4</v>
      </c>
      <c r="Y160" s="28">
        <v>32.700000000000003</v>
      </c>
      <c r="Z160" s="28">
        <v>25</v>
      </c>
      <c r="AA160" s="28">
        <v>21.6</v>
      </c>
      <c r="AB160" s="28">
        <v>14.5</v>
      </c>
      <c r="AC160" s="28" t="s">
        <v>274</v>
      </c>
      <c r="AD160" s="28">
        <v>6.6</v>
      </c>
      <c r="AE160" s="28">
        <v>12.4</v>
      </c>
      <c r="AF160" s="28">
        <v>11.1</v>
      </c>
      <c r="AG160" s="28">
        <v>27</v>
      </c>
      <c r="AH160" s="28">
        <v>6.2</v>
      </c>
      <c r="AI160" s="28">
        <v>0.3</v>
      </c>
      <c r="AJ160" s="28">
        <v>1.1599999999999999</v>
      </c>
      <c r="AK160" s="28">
        <v>1.7999999999999999E-2</v>
      </c>
      <c r="AL160" s="28">
        <v>7.0000000000000007E-2</v>
      </c>
      <c r="AM160" s="28">
        <v>0.94</v>
      </c>
      <c r="AN160" s="28">
        <v>0.12</v>
      </c>
      <c r="AO160" s="28" t="s">
        <v>278</v>
      </c>
      <c r="AP160" s="28">
        <v>1.1200000000000001</v>
      </c>
      <c r="AQ160" s="28">
        <v>60.1</v>
      </c>
      <c r="AR160" s="28">
        <v>51.5</v>
      </c>
      <c r="AS160" s="28">
        <v>90.8</v>
      </c>
      <c r="AT160" s="28" t="s">
        <v>277</v>
      </c>
      <c r="AU160" s="28">
        <v>11.1</v>
      </c>
      <c r="AV160" s="28">
        <v>45</v>
      </c>
      <c r="AW160" s="28">
        <v>7.9</v>
      </c>
      <c r="AX160" s="28">
        <v>0.8</v>
      </c>
      <c r="AY160" s="28">
        <v>1.5</v>
      </c>
      <c r="AZ160" s="28">
        <v>8.3000000000000007</v>
      </c>
      <c r="BA160" s="28">
        <v>1.1000000000000001</v>
      </c>
      <c r="BB160" s="28">
        <v>6.1</v>
      </c>
      <c r="BC160" s="28">
        <v>1.1000000000000001</v>
      </c>
      <c r="BD160" s="28">
        <v>3</v>
      </c>
      <c r="BE160" s="28">
        <v>0.5</v>
      </c>
      <c r="BF160" s="28">
        <v>2.9</v>
      </c>
      <c r="BG160" s="28">
        <v>0.4</v>
      </c>
      <c r="BH160" s="28">
        <v>0.2</v>
      </c>
      <c r="BI160" s="28" t="s">
        <v>275</v>
      </c>
      <c r="BJ160" s="28" t="s">
        <v>274</v>
      </c>
      <c r="BK160" s="28" t="s">
        <v>276</v>
      </c>
      <c r="BL160" s="28">
        <v>1.7</v>
      </c>
      <c r="BM160" s="28">
        <v>0.16</v>
      </c>
      <c r="BN160" s="28">
        <v>11.3</v>
      </c>
      <c r="BO160" s="28">
        <v>13.4</v>
      </c>
      <c r="BP160" s="28">
        <v>1</v>
      </c>
      <c r="BQ160" s="28" t="s">
        <v>281</v>
      </c>
    </row>
    <row r="161" spans="1:69" x14ac:dyDescent="0.3">
      <c r="A161" s="25">
        <f t="shared" si="2"/>
        <v>158</v>
      </c>
      <c r="B161" s="26">
        <v>687423</v>
      </c>
      <c r="C161" s="26">
        <v>846636</v>
      </c>
      <c r="D161" s="26">
        <v>359</v>
      </c>
      <c r="E161" s="26">
        <v>1</v>
      </c>
      <c r="F161" s="27" t="s">
        <v>159</v>
      </c>
      <c r="G161" s="28">
        <v>9.8000000000000004E-2</v>
      </c>
      <c r="H161" s="28" t="s">
        <v>273</v>
      </c>
      <c r="I161" s="28">
        <v>1.2999999999999999E-2</v>
      </c>
      <c r="J161" s="28">
        <v>8.5</v>
      </c>
      <c r="K161" s="28">
        <v>0.4</v>
      </c>
      <c r="L161" s="28">
        <v>2</v>
      </c>
      <c r="M161" s="28">
        <v>1.0999999999999999E-2</v>
      </c>
      <c r="N161" s="28">
        <v>7.0000000000000007E-2</v>
      </c>
      <c r="O161" s="28">
        <v>4.49</v>
      </c>
      <c r="P161" s="28">
        <v>7.0000000000000007E-2</v>
      </c>
      <c r="Q161" s="28">
        <v>7.0000000000000007E-2</v>
      </c>
      <c r="R161" s="28">
        <v>0.06</v>
      </c>
      <c r="S161" s="28">
        <v>14.7</v>
      </c>
      <c r="T161" s="28">
        <v>121</v>
      </c>
      <c r="U161" s="28">
        <v>133</v>
      </c>
      <c r="V161" s="28">
        <v>127</v>
      </c>
      <c r="W161" s="28">
        <v>3.98</v>
      </c>
      <c r="X161" s="28">
        <v>5.6</v>
      </c>
      <c r="Y161" s="28">
        <v>34</v>
      </c>
      <c r="Z161" s="28">
        <v>24.9</v>
      </c>
      <c r="AA161" s="28">
        <v>25.4</v>
      </c>
      <c r="AB161" s="28">
        <v>14.8</v>
      </c>
      <c r="AC161" s="28" t="s">
        <v>274</v>
      </c>
      <c r="AD161" s="28">
        <v>7.1</v>
      </c>
      <c r="AE161" s="28">
        <v>12.4</v>
      </c>
      <c r="AF161" s="28">
        <v>12.4</v>
      </c>
      <c r="AG161" s="28">
        <v>26.1</v>
      </c>
      <c r="AH161" s="28">
        <v>6.1</v>
      </c>
      <c r="AI161" s="28">
        <v>0.3</v>
      </c>
      <c r="AJ161" s="28">
        <v>1.05</v>
      </c>
      <c r="AK161" s="28">
        <v>1.6E-2</v>
      </c>
      <c r="AL161" s="28">
        <v>0.08</v>
      </c>
      <c r="AM161" s="28">
        <v>0.97</v>
      </c>
      <c r="AN161" s="28">
        <v>0.12</v>
      </c>
      <c r="AO161" s="28">
        <v>0.03</v>
      </c>
      <c r="AP161" s="28">
        <v>1.1499999999999999</v>
      </c>
      <c r="AQ161" s="28">
        <v>65.3</v>
      </c>
      <c r="AR161" s="28">
        <v>52.3</v>
      </c>
      <c r="AS161" s="28">
        <v>98.1</v>
      </c>
      <c r="AT161" s="28" t="s">
        <v>277</v>
      </c>
      <c r="AU161" s="28">
        <v>11.2</v>
      </c>
      <c r="AV161" s="28">
        <v>43.7</v>
      </c>
      <c r="AW161" s="28">
        <v>8.6999999999999993</v>
      </c>
      <c r="AX161" s="28">
        <v>0.8</v>
      </c>
      <c r="AY161" s="28">
        <v>1.4</v>
      </c>
      <c r="AZ161" s="28">
        <v>8.1</v>
      </c>
      <c r="BA161" s="28">
        <v>1.1000000000000001</v>
      </c>
      <c r="BB161" s="28">
        <v>6.6</v>
      </c>
      <c r="BC161" s="28">
        <v>1.1000000000000001</v>
      </c>
      <c r="BD161" s="28">
        <v>3.2</v>
      </c>
      <c r="BE161" s="28">
        <v>0.5</v>
      </c>
      <c r="BF161" s="28">
        <v>3</v>
      </c>
      <c r="BG161" s="28">
        <v>0.4</v>
      </c>
      <c r="BH161" s="28">
        <v>0.2</v>
      </c>
      <c r="BI161" s="28" t="s">
        <v>275</v>
      </c>
      <c r="BJ161" s="28" t="s">
        <v>274</v>
      </c>
      <c r="BK161" s="28" t="s">
        <v>276</v>
      </c>
      <c r="BL161" s="28">
        <v>0.8</v>
      </c>
      <c r="BM161" s="28">
        <v>0.16</v>
      </c>
      <c r="BN161" s="28">
        <v>11.9</v>
      </c>
      <c r="BO161" s="28">
        <v>13.8</v>
      </c>
      <c r="BP161" s="28">
        <v>1</v>
      </c>
      <c r="BQ161" s="28" t="s">
        <v>281</v>
      </c>
    </row>
    <row r="162" spans="1:69" x14ac:dyDescent="0.3">
      <c r="A162" s="25">
        <f t="shared" si="2"/>
        <v>159</v>
      </c>
      <c r="B162" s="26">
        <v>687425</v>
      </c>
      <c r="C162" s="26">
        <v>846636</v>
      </c>
      <c r="D162" s="26">
        <v>359</v>
      </c>
      <c r="E162" s="26">
        <v>1</v>
      </c>
      <c r="F162" s="27" t="s">
        <v>160</v>
      </c>
      <c r="G162" s="28">
        <v>8.5999999999999993E-2</v>
      </c>
      <c r="H162" s="28" t="s">
        <v>273</v>
      </c>
      <c r="I162" s="28">
        <v>1.4999999999999999E-2</v>
      </c>
      <c r="J162" s="28">
        <v>8.1999999999999993</v>
      </c>
      <c r="K162" s="28">
        <v>0.5</v>
      </c>
      <c r="L162" s="28">
        <v>3</v>
      </c>
      <c r="M162" s="28">
        <v>1.2E-2</v>
      </c>
      <c r="N162" s="28">
        <v>0.09</v>
      </c>
      <c r="O162" s="28">
        <v>4.3600000000000003</v>
      </c>
      <c r="P162" s="28">
        <v>0.08</v>
      </c>
      <c r="Q162" s="28">
        <v>0.08</v>
      </c>
      <c r="R162" s="28">
        <v>0.04</v>
      </c>
      <c r="S162" s="28">
        <v>17.899999999999999</v>
      </c>
      <c r="T162" s="28">
        <v>118</v>
      </c>
      <c r="U162" s="28">
        <v>223</v>
      </c>
      <c r="V162" s="28">
        <v>144</v>
      </c>
      <c r="W162" s="28">
        <v>5.07</v>
      </c>
      <c r="X162" s="28">
        <v>5.8</v>
      </c>
      <c r="Y162" s="28">
        <v>37.9</v>
      </c>
      <c r="Z162" s="28">
        <v>33.6</v>
      </c>
      <c r="AA162" s="28">
        <v>29.3</v>
      </c>
      <c r="AB162" s="28">
        <v>14.6</v>
      </c>
      <c r="AC162" s="28" t="s">
        <v>274</v>
      </c>
      <c r="AD162" s="28">
        <v>10.1</v>
      </c>
      <c r="AE162" s="28">
        <v>11.5</v>
      </c>
      <c r="AF162" s="28">
        <v>10.9</v>
      </c>
      <c r="AG162" s="28">
        <v>30</v>
      </c>
      <c r="AH162" s="28">
        <v>6.1</v>
      </c>
      <c r="AI162" s="28">
        <v>0.3</v>
      </c>
      <c r="AJ162" s="28">
        <v>1.03</v>
      </c>
      <c r="AK162" s="28">
        <v>1.7999999999999999E-2</v>
      </c>
      <c r="AL162" s="28">
        <v>0.08</v>
      </c>
      <c r="AM162" s="28">
        <v>0.97</v>
      </c>
      <c r="AN162" s="28">
        <v>0.11</v>
      </c>
      <c r="AO162" s="28">
        <v>0.02</v>
      </c>
      <c r="AP162" s="28">
        <v>1.04</v>
      </c>
      <c r="AQ162" s="28">
        <v>54.9</v>
      </c>
      <c r="AR162" s="28">
        <v>55.8</v>
      </c>
      <c r="AS162" s="28">
        <v>102</v>
      </c>
      <c r="AT162" s="28" t="s">
        <v>277</v>
      </c>
      <c r="AU162" s="28">
        <v>12.7</v>
      </c>
      <c r="AV162" s="28">
        <v>46.6</v>
      </c>
      <c r="AW162" s="28">
        <v>9.3000000000000007</v>
      </c>
      <c r="AX162" s="28" t="s">
        <v>274</v>
      </c>
      <c r="AY162" s="28">
        <v>1.5</v>
      </c>
      <c r="AZ162" s="28">
        <v>8.1999999999999993</v>
      </c>
      <c r="BA162" s="28">
        <v>1.2</v>
      </c>
      <c r="BB162" s="28">
        <v>6.8</v>
      </c>
      <c r="BC162" s="28">
        <v>1.2</v>
      </c>
      <c r="BD162" s="28">
        <v>3.4</v>
      </c>
      <c r="BE162" s="28">
        <v>0.5</v>
      </c>
      <c r="BF162" s="28">
        <v>3.1</v>
      </c>
      <c r="BG162" s="28">
        <v>0.4</v>
      </c>
      <c r="BH162" s="28">
        <v>0.2</v>
      </c>
      <c r="BI162" s="28" t="s">
        <v>275</v>
      </c>
      <c r="BJ162" s="28" t="s">
        <v>274</v>
      </c>
      <c r="BK162" s="28" t="s">
        <v>276</v>
      </c>
      <c r="BL162" s="28">
        <v>5.7</v>
      </c>
      <c r="BM162" s="28">
        <v>0.16</v>
      </c>
      <c r="BN162" s="28">
        <v>12.4</v>
      </c>
      <c r="BO162" s="28">
        <v>16.8</v>
      </c>
      <c r="BP162" s="28">
        <v>1.2</v>
      </c>
      <c r="BQ162" s="28">
        <v>30</v>
      </c>
    </row>
    <row r="163" spans="1:69" x14ac:dyDescent="0.3">
      <c r="A163" s="25">
        <f t="shared" si="2"/>
        <v>160</v>
      </c>
      <c r="B163" s="26">
        <v>687427</v>
      </c>
      <c r="C163" s="26">
        <v>846636</v>
      </c>
      <c r="D163" s="26">
        <v>358</v>
      </c>
      <c r="E163" s="26">
        <v>1</v>
      </c>
      <c r="F163" s="27" t="s">
        <v>161</v>
      </c>
      <c r="G163" s="28">
        <v>7.0999999999999994E-2</v>
      </c>
      <c r="H163" s="28" t="s">
        <v>273</v>
      </c>
      <c r="I163" s="28">
        <v>1.6E-2</v>
      </c>
      <c r="J163" s="28">
        <v>9.4</v>
      </c>
      <c r="K163" s="28">
        <v>0.5</v>
      </c>
      <c r="L163" s="28">
        <v>3</v>
      </c>
      <c r="M163" s="28">
        <v>1.2E-2</v>
      </c>
      <c r="N163" s="28">
        <v>0.08</v>
      </c>
      <c r="O163" s="28">
        <v>5.17</v>
      </c>
      <c r="P163" s="28">
        <v>0.09</v>
      </c>
      <c r="Q163" s="28">
        <v>0.09</v>
      </c>
      <c r="R163" s="28">
        <v>0.04</v>
      </c>
      <c r="S163" s="28">
        <v>19.3</v>
      </c>
      <c r="T163" s="28">
        <v>117</v>
      </c>
      <c r="U163" s="28">
        <v>116</v>
      </c>
      <c r="V163" s="28">
        <v>162</v>
      </c>
      <c r="W163" s="28">
        <v>5.0599999999999996</v>
      </c>
      <c r="X163" s="28">
        <v>6.3</v>
      </c>
      <c r="Y163" s="28">
        <v>38.200000000000003</v>
      </c>
      <c r="Z163" s="28">
        <v>34.5</v>
      </c>
      <c r="AA163" s="28">
        <v>24</v>
      </c>
      <c r="AB163" s="28">
        <v>16.600000000000001</v>
      </c>
      <c r="AC163" s="28" t="s">
        <v>274</v>
      </c>
      <c r="AD163" s="28">
        <v>9.5</v>
      </c>
      <c r="AE163" s="28">
        <v>14</v>
      </c>
      <c r="AF163" s="28">
        <v>10.9</v>
      </c>
      <c r="AG163" s="28">
        <v>23.2</v>
      </c>
      <c r="AH163" s="28">
        <v>53.4</v>
      </c>
      <c r="AI163" s="28">
        <v>0.3</v>
      </c>
      <c r="AJ163" s="28">
        <v>0.84</v>
      </c>
      <c r="AK163" s="28">
        <v>1.6E-2</v>
      </c>
      <c r="AL163" s="28">
        <v>0.09</v>
      </c>
      <c r="AM163" s="28">
        <v>1.1499999999999999</v>
      </c>
      <c r="AN163" s="28">
        <v>7.0000000000000007E-2</v>
      </c>
      <c r="AO163" s="28" t="s">
        <v>278</v>
      </c>
      <c r="AP163" s="28">
        <v>1.1599999999999999</v>
      </c>
      <c r="AQ163" s="28">
        <v>58.9</v>
      </c>
      <c r="AR163" s="28">
        <v>49.3</v>
      </c>
      <c r="AS163" s="28">
        <v>115</v>
      </c>
      <c r="AT163" s="28">
        <v>0.01</v>
      </c>
      <c r="AU163" s="28">
        <v>10.1</v>
      </c>
      <c r="AV163" s="28">
        <v>37.200000000000003</v>
      </c>
      <c r="AW163" s="28">
        <v>6.8</v>
      </c>
      <c r="AX163" s="28" t="s">
        <v>274</v>
      </c>
      <c r="AY163" s="28">
        <v>1.2</v>
      </c>
      <c r="AZ163" s="28">
        <v>6.3</v>
      </c>
      <c r="BA163" s="28">
        <v>0.9</v>
      </c>
      <c r="BB163" s="28">
        <v>5.2</v>
      </c>
      <c r="BC163" s="28">
        <v>0.9</v>
      </c>
      <c r="BD163" s="28">
        <v>2.8</v>
      </c>
      <c r="BE163" s="28">
        <v>0.4</v>
      </c>
      <c r="BF163" s="28">
        <v>2.6</v>
      </c>
      <c r="BG163" s="28">
        <v>0.4</v>
      </c>
      <c r="BH163" s="28">
        <v>1.7</v>
      </c>
      <c r="BI163" s="28" t="s">
        <v>275</v>
      </c>
      <c r="BJ163" s="28" t="s">
        <v>274</v>
      </c>
      <c r="BK163" s="28" t="s">
        <v>276</v>
      </c>
      <c r="BL163" s="28">
        <v>2.9</v>
      </c>
      <c r="BM163" s="28">
        <v>0.19</v>
      </c>
      <c r="BN163" s="28">
        <v>13.5</v>
      </c>
      <c r="BO163" s="28">
        <v>14.3</v>
      </c>
      <c r="BP163" s="28">
        <v>1.2</v>
      </c>
      <c r="BQ163" s="28">
        <v>10</v>
      </c>
    </row>
    <row r="164" spans="1:69" x14ac:dyDescent="0.3">
      <c r="A164" s="25">
        <f t="shared" si="2"/>
        <v>161</v>
      </c>
      <c r="B164" s="26">
        <v>687428</v>
      </c>
      <c r="C164" s="26">
        <v>846636</v>
      </c>
      <c r="D164" s="26">
        <v>358</v>
      </c>
      <c r="E164" s="26">
        <v>1</v>
      </c>
      <c r="F164" s="27" t="s">
        <v>162</v>
      </c>
      <c r="G164" s="28">
        <v>7.0999999999999994E-2</v>
      </c>
      <c r="H164" s="28" t="s">
        <v>273</v>
      </c>
      <c r="I164" s="28">
        <v>1.6E-2</v>
      </c>
      <c r="J164" s="28">
        <v>7.8</v>
      </c>
      <c r="K164" s="28">
        <v>0.3</v>
      </c>
      <c r="L164" s="28">
        <v>3</v>
      </c>
      <c r="M164" s="28">
        <v>1.2E-2</v>
      </c>
      <c r="N164" s="28">
        <v>7.0000000000000007E-2</v>
      </c>
      <c r="O164" s="28">
        <v>4.3899999999999997</v>
      </c>
      <c r="P164" s="28">
        <v>0.08</v>
      </c>
      <c r="Q164" s="28">
        <v>0.08</v>
      </c>
      <c r="R164" s="28">
        <v>0.04</v>
      </c>
      <c r="S164" s="28">
        <v>15.7</v>
      </c>
      <c r="T164" s="28">
        <v>101</v>
      </c>
      <c r="U164" s="28">
        <v>112</v>
      </c>
      <c r="V164" s="28">
        <v>175</v>
      </c>
      <c r="W164" s="28">
        <v>4.43</v>
      </c>
      <c r="X164" s="28">
        <v>6</v>
      </c>
      <c r="Y164" s="28">
        <v>33.200000000000003</v>
      </c>
      <c r="Z164" s="28">
        <v>29.8</v>
      </c>
      <c r="AA164" s="28">
        <v>22.3</v>
      </c>
      <c r="AB164" s="28">
        <v>14.3</v>
      </c>
      <c r="AC164" s="28" t="s">
        <v>274</v>
      </c>
      <c r="AD164" s="28">
        <v>8.8000000000000007</v>
      </c>
      <c r="AE164" s="28">
        <v>13.1</v>
      </c>
      <c r="AF164" s="28">
        <v>11</v>
      </c>
      <c r="AG164" s="28">
        <v>14.1</v>
      </c>
      <c r="AH164" s="28">
        <v>5.4</v>
      </c>
      <c r="AI164" s="28">
        <v>0.5</v>
      </c>
      <c r="AJ164" s="28">
        <v>0.84</v>
      </c>
      <c r="AK164" s="28">
        <v>2.3E-2</v>
      </c>
      <c r="AL164" s="28">
        <v>7.0000000000000007E-2</v>
      </c>
      <c r="AM164" s="28">
        <v>0.94</v>
      </c>
      <c r="AN164" s="28">
        <v>7.0000000000000007E-2</v>
      </c>
      <c r="AO164" s="28" t="s">
        <v>278</v>
      </c>
      <c r="AP164" s="28">
        <v>1.06</v>
      </c>
      <c r="AQ164" s="28">
        <v>55.4</v>
      </c>
      <c r="AR164" s="28">
        <v>32.700000000000003</v>
      </c>
      <c r="AS164" s="28">
        <v>96.6</v>
      </c>
      <c r="AT164" s="28" t="s">
        <v>277</v>
      </c>
      <c r="AU164" s="28">
        <v>6.5</v>
      </c>
      <c r="AV164" s="28">
        <v>23.4</v>
      </c>
      <c r="AW164" s="28">
        <v>4.0999999999999996</v>
      </c>
      <c r="AX164" s="28" t="s">
        <v>274</v>
      </c>
      <c r="AY164" s="28">
        <v>0.8</v>
      </c>
      <c r="AZ164" s="28">
        <v>4.0999999999999996</v>
      </c>
      <c r="BA164" s="28">
        <v>0.6</v>
      </c>
      <c r="BB164" s="28">
        <v>3.1</v>
      </c>
      <c r="BC164" s="28">
        <v>0.6</v>
      </c>
      <c r="BD164" s="28">
        <v>1.6</v>
      </c>
      <c r="BE164" s="28">
        <v>0.2</v>
      </c>
      <c r="BF164" s="28">
        <v>1.6</v>
      </c>
      <c r="BG164" s="28">
        <v>0.2</v>
      </c>
      <c r="BH164" s="28">
        <v>0.2</v>
      </c>
      <c r="BI164" s="28" t="s">
        <v>275</v>
      </c>
      <c r="BJ164" s="28" t="s">
        <v>274</v>
      </c>
      <c r="BK164" s="28" t="s">
        <v>276</v>
      </c>
      <c r="BL164" s="28">
        <v>6.1</v>
      </c>
      <c r="BM164" s="28">
        <v>0.16</v>
      </c>
      <c r="BN164" s="28">
        <v>11.6</v>
      </c>
      <c r="BO164" s="28">
        <v>12.5</v>
      </c>
      <c r="BP164" s="28">
        <v>1</v>
      </c>
      <c r="BQ164" s="28">
        <v>10</v>
      </c>
    </row>
    <row r="165" spans="1:69" x14ac:dyDescent="0.3">
      <c r="A165" s="25">
        <f t="shared" si="2"/>
        <v>162</v>
      </c>
      <c r="B165" s="26">
        <v>687185</v>
      </c>
      <c r="C165" s="26">
        <v>847230</v>
      </c>
      <c r="D165" s="26">
        <v>368</v>
      </c>
      <c r="E165" s="26">
        <v>1</v>
      </c>
      <c r="F165" s="27" t="s">
        <v>163</v>
      </c>
      <c r="G165" s="28">
        <v>6.7000000000000004E-2</v>
      </c>
      <c r="H165" s="28" t="s">
        <v>273</v>
      </c>
      <c r="I165" s="28">
        <v>2.5999999999999999E-2</v>
      </c>
      <c r="J165" s="28">
        <v>2.6</v>
      </c>
      <c r="K165" s="28">
        <v>0.3</v>
      </c>
      <c r="L165" s="28">
        <v>3</v>
      </c>
      <c r="M165" s="28">
        <v>1.2E-2</v>
      </c>
      <c r="N165" s="28">
        <v>0.03</v>
      </c>
      <c r="O165" s="28">
        <v>2.95</v>
      </c>
      <c r="P165" s="28">
        <v>7.0000000000000007E-2</v>
      </c>
      <c r="Q165" s="28">
        <v>7.0000000000000007E-2</v>
      </c>
      <c r="R165" s="28">
        <v>0.02</v>
      </c>
      <c r="S165" s="28">
        <v>16.399999999999999</v>
      </c>
      <c r="T165" s="28">
        <v>189</v>
      </c>
      <c r="U165" s="28">
        <v>602</v>
      </c>
      <c r="V165" s="28">
        <v>326</v>
      </c>
      <c r="W165" s="28">
        <v>12.2</v>
      </c>
      <c r="X165" s="28">
        <v>7.8</v>
      </c>
      <c r="Y165" s="28">
        <v>21.7</v>
      </c>
      <c r="Z165" s="28">
        <v>45.1</v>
      </c>
      <c r="AA165" s="28">
        <v>28.1</v>
      </c>
      <c r="AB165" s="28">
        <v>12.1</v>
      </c>
      <c r="AC165" s="28" t="s">
        <v>274</v>
      </c>
      <c r="AD165" s="28">
        <v>33.4</v>
      </c>
      <c r="AE165" s="28">
        <v>7.6</v>
      </c>
      <c r="AF165" s="28">
        <v>7.5</v>
      </c>
      <c r="AG165" s="28">
        <v>5.65</v>
      </c>
      <c r="AH165" s="28">
        <v>6.3</v>
      </c>
      <c r="AI165" s="28">
        <v>0.2</v>
      </c>
      <c r="AJ165" s="28">
        <v>2.48</v>
      </c>
      <c r="AK165" s="28">
        <v>0.185</v>
      </c>
      <c r="AL165" s="28">
        <v>0.08</v>
      </c>
      <c r="AM165" s="28">
        <v>0.7</v>
      </c>
      <c r="AN165" s="28">
        <v>0.26</v>
      </c>
      <c r="AO165" s="28">
        <v>0.13</v>
      </c>
      <c r="AP165" s="28">
        <v>0.38</v>
      </c>
      <c r="AQ165" s="28">
        <v>41.4</v>
      </c>
      <c r="AR165" s="28">
        <v>16.7</v>
      </c>
      <c r="AS165" s="28">
        <v>47.4</v>
      </c>
      <c r="AT165" s="28" t="s">
        <v>277</v>
      </c>
      <c r="AU165" s="28">
        <v>3.3</v>
      </c>
      <c r="AV165" s="28">
        <v>11.6</v>
      </c>
      <c r="AW165" s="28">
        <v>2.2999999999999998</v>
      </c>
      <c r="AX165" s="28">
        <v>0.8</v>
      </c>
      <c r="AY165" s="28">
        <v>0.4</v>
      </c>
      <c r="AZ165" s="28">
        <v>2.1</v>
      </c>
      <c r="BA165" s="28">
        <v>0.3</v>
      </c>
      <c r="BB165" s="28">
        <v>1.6</v>
      </c>
      <c r="BC165" s="28">
        <v>0.3</v>
      </c>
      <c r="BD165" s="28">
        <v>0.9</v>
      </c>
      <c r="BE165" s="28">
        <v>0.1</v>
      </c>
      <c r="BF165" s="28">
        <v>0.9</v>
      </c>
      <c r="BG165" s="28">
        <v>0.1</v>
      </c>
      <c r="BH165" s="28">
        <v>0.2</v>
      </c>
      <c r="BI165" s="28" t="s">
        <v>275</v>
      </c>
      <c r="BJ165" s="28" t="s">
        <v>274</v>
      </c>
      <c r="BK165" s="28" t="s">
        <v>276</v>
      </c>
      <c r="BL165" s="28">
        <v>6.9</v>
      </c>
      <c r="BM165" s="28">
        <v>0.08</v>
      </c>
      <c r="BN165" s="28">
        <v>14</v>
      </c>
      <c r="BO165" s="28">
        <v>9.4</v>
      </c>
      <c r="BP165" s="28">
        <v>1.3</v>
      </c>
      <c r="BQ165" s="28" t="s">
        <v>281</v>
      </c>
    </row>
    <row r="166" spans="1:69" x14ac:dyDescent="0.3">
      <c r="A166" s="25">
        <f t="shared" si="2"/>
        <v>163</v>
      </c>
      <c r="B166" s="26">
        <v>687186</v>
      </c>
      <c r="C166" s="26">
        <v>847230</v>
      </c>
      <c r="D166" s="26">
        <v>368</v>
      </c>
      <c r="E166" s="26">
        <v>1</v>
      </c>
      <c r="F166" s="27" t="s">
        <v>164</v>
      </c>
      <c r="G166" s="28">
        <v>4.2999999999999997E-2</v>
      </c>
      <c r="H166" s="28" t="s">
        <v>273</v>
      </c>
      <c r="I166" s="28">
        <v>0.01</v>
      </c>
      <c r="J166" s="28">
        <v>1.7</v>
      </c>
      <c r="K166" s="28">
        <v>0.1</v>
      </c>
      <c r="L166" s="28">
        <v>3</v>
      </c>
      <c r="M166" s="28">
        <v>1.2E-2</v>
      </c>
      <c r="N166" s="28">
        <v>0.02</v>
      </c>
      <c r="O166" s="28">
        <v>1.87</v>
      </c>
      <c r="P166" s="28">
        <v>0.05</v>
      </c>
      <c r="Q166" s="28">
        <v>0.04</v>
      </c>
      <c r="R166" s="28">
        <v>0.01</v>
      </c>
      <c r="S166" s="28">
        <v>7.5</v>
      </c>
      <c r="T166" s="28">
        <v>82</v>
      </c>
      <c r="U166" s="28">
        <v>267</v>
      </c>
      <c r="V166" s="28">
        <v>687</v>
      </c>
      <c r="W166" s="28">
        <v>5.83</v>
      </c>
      <c r="X166" s="28">
        <v>8.4</v>
      </c>
      <c r="Y166" s="28">
        <v>12.4</v>
      </c>
      <c r="Z166" s="28">
        <v>24</v>
      </c>
      <c r="AA166" s="28">
        <v>13.5</v>
      </c>
      <c r="AB166" s="28">
        <v>5.96</v>
      </c>
      <c r="AC166" s="28" t="s">
        <v>274</v>
      </c>
      <c r="AD166" s="28">
        <v>16.100000000000001</v>
      </c>
      <c r="AE166" s="28">
        <v>5.8</v>
      </c>
      <c r="AF166" s="28">
        <v>4.5999999999999996</v>
      </c>
      <c r="AG166" s="28">
        <v>4.07</v>
      </c>
      <c r="AH166" s="28">
        <v>4.3</v>
      </c>
      <c r="AI166" s="28">
        <v>0.2</v>
      </c>
      <c r="AJ166" s="28">
        <v>2.19</v>
      </c>
      <c r="AK166" s="28">
        <v>8.3000000000000004E-2</v>
      </c>
      <c r="AL166" s="28">
        <v>0.03</v>
      </c>
      <c r="AM166" s="28">
        <v>0.38</v>
      </c>
      <c r="AN166" s="28">
        <v>0.18</v>
      </c>
      <c r="AO166" s="28">
        <v>0.04</v>
      </c>
      <c r="AP166" s="28">
        <v>0.3</v>
      </c>
      <c r="AQ166" s="28">
        <v>98.6</v>
      </c>
      <c r="AR166" s="28">
        <v>10.9</v>
      </c>
      <c r="AS166" s="28">
        <v>101</v>
      </c>
      <c r="AT166" s="28">
        <v>0.01</v>
      </c>
      <c r="AU166" s="28">
        <v>2.2000000000000002</v>
      </c>
      <c r="AV166" s="28">
        <v>8.1</v>
      </c>
      <c r="AW166" s="28">
        <v>1.4</v>
      </c>
      <c r="AX166" s="28">
        <v>0.5</v>
      </c>
      <c r="AY166" s="28">
        <v>0.3</v>
      </c>
      <c r="AZ166" s="28">
        <v>1.6</v>
      </c>
      <c r="BA166" s="28">
        <v>0.2</v>
      </c>
      <c r="BB166" s="28">
        <v>1.1000000000000001</v>
      </c>
      <c r="BC166" s="28">
        <v>0.2</v>
      </c>
      <c r="BD166" s="28">
        <v>0.6</v>
      </c>
      <c r="BE166" s="28" t="s">
        <v>274</v>
      </c>
      <c r="BF166" s="28">
        <v>0.6</v>
      </c>
      <c r="BG166" s="28" t="s">
        <v>274</v>
      </c>
      <c r="BH166" s="28">
        <v>0.1</v>
      </c>
      <c r="BI166" s="28" t="s">
        <v>275</v>
      </c>
      <c r="BJ166" s="28" t="s">
        <v>274</v>
      </c>
      <c r="BK166" s="28" t="s">
        <v>276</v>
      </c>
      <c r="BL166" s="28">
        <v>3.5</v>
      </c>
      <c r="BM166" s="28">
        <v>0.1</v>
      </c>
      <c r="BN166" s="28">
        <v>14.2</v>
      </c>
      <c r="BO166" s="28">
        <v>5.0999999999999996</v>
      </c>
      <c r="BP166" s="28">
        <v>0.7</v>
      </c>
      <c r="BQ166" s="28" t="s">
        <v>281</v>
      </c>
    </row>
    <row r="167" spans="1:69" x14ac:dyDescent="0.3">
      <c r="A167" s="25">
        <f t="shared" si="2"/>
        <v>164</v>
      </c>
      <c r="B167" s="26">
        <v>687187</v>
      </c>
      <c r="C167" s="26">
        <v>847230</v>
      </c>
      <c r="D167" s="26">
        <v>368</v>
      </c>
      <c r="E167" s="26">
        <v>1</v>
      </c>
      <c r="F167" s="27" t="s">
        <v>165</v>
      </c>
      <c r="G167" s="28">
        <v>5.7000000000000002E-2</v>
      </c>
      <c r="H167" s="28" t="s">
        <v>273</v>
      </c>
      <c r="I167" s="28">
        <v>1.7999999999999999E-2</v>
      </c>
      <c r="J167" s="28">
        <v>3.9</v>
      </c>
      <c r="K167" s="28">
        <v>0.3</v>
      </c>
      <c r="L167" s="28">
        <v>3</v>
      </c>
      <c r="M167" s="28">
        <v>1.2999999999999999E-2</v>
      </c>
      <c r="N167" s="28">
        <v>0.04</v>
      </c>
      <c r="O167" s="28">
        <v>3.63</v>
      </c>
      <c r="P167" s="28">
        <v>0.1</v>
      </c>
      <c r="Q167" s="28">
        <v>7.0000000000000007E-2</v>
      </c>
      <c r="R167" s="28">
        <v>0.03</v>
      </c>
      <c r="S167" s="28">
        <v>13.6</v>
      </c>
      <c r="T167" s="28">
        <v>126</v>
      </c>
      <c r="U167" s="28">
        <v>392</v>
      </c>
      <c r="V167" s="28">
        <v>505</v>
      </c>
      <c r="W167" s="28">
        <v>9.2100000000000009</v>
      </c>
      <c r="X167" s="28">
        <v>8.9</v>
      </c>
      <c r="Y167" s="28">
        <v>22.3</v>
      </c>
      <c r="Z167" s="28">
        <v>40.9</v>
      </c>
      <c r="AA167" s="28">
        <v>27.3</v>
      </c>
      <c r="AB167" s="28">
        <v>12.7</v>
      </c>
      <c r="AC167" s="28" t="s">
        <v>274</v>
      </c>
      <c r="AD167" s="28">
        <v>21.1</v>
      </c>
      <c r="AE167" s="28">
        <v>12</v>
      </c>
      <c r="AF167" s="28">
        <v>10.1</v>
      </c>
      <c r="AG167" s="28">
        <v>9.43</v>
      </c>
      <c r="AH167" s="28">
        <v>5.8</v>
      </c>
      <c r="AI167" s="28">
        <v>0.2</v>
      </c>
      <c r="AJ167" s="28">
        <v>1.91</v>
      </c>
      <c r="AK167" s="28">
        <v>0.112</v>
      </c>
      <c r="AL167" s="28">
        <v>0.06</v>
      </c>
      <c r="AM167" s="28">
        <v>0.88</v>
      </c>
      <c r="AN167" s="28">
        <v>0.17</v>
      </c>
      <c r="AO167" s="28">
        <v>0.05</v>
      </c>
      <c r="AP167" s="28">
        <v>0.64</v>
      </c>
      <c r="AQ167" s="28">
        <v>81.900000000000006</v>
      </c>
      <c r="AR167" s="28">
        <v>27.8</v>
      </c>
      <c r="AS167" s="28">
        <v>120</v>
      </c>
      <c r="AT167" s="28">
        <v>0.02</v>
      </c>
      <c r="AU167" s="28">
        <v>5.3</v>
      </c>
      <c r="AV167" s="28">
        <v>19.600000000000001</v>
      </c>
      <c r="AW167" s="28">
        <v>3.4</v>
      </c>
      <c r="AX167" s="28">
        <v>0.2</v>
      </c>
      <c r="AY167" s="28">
        <v>0.7</v>
      </c>
      <c r="AZ167" s="28">
        <v>3.5</v>
      </c>
      <c r="BA167" s="28">
        <v>0.4</v>
      </c>
      <c r="BB167" s="28">
        <v>2.6</v>
      </c>
      <c r="BC167" s="28">
        <v>0.4</v>
      </c>
      <c r="BD167" s="28">
        <v>1.3</v>
      </c>
      <c r="BE167" s="28">
        <v>0.2</v>
      </c>
      <c r="BF167" s="28">
        <v>1.3</v>
      </c>
      <c r="BG167" s="28">
        <v>0.2</v>
      </c>
      <c r="BH167" s="28">
        <v>0.1</v>
      </c>
      <c r="BI167" s="28" t="s">
        <v>275</v>
      </c>
      <c r="BJ167" s="28" t="s">
        <v>274</v>
      </c>
      <c r="BK167" s="28" t="s">
        <v>276</v>
      </c>
      <c r="BL167" s="28">
        <v>6.5</v>
      </c>
      <c r="BM167" s="28">
        <v>0.15</v>
      </c>
      <c r="BN167" s="28">
        <v>18.600000000000001</v>
      </c>
      <c r="BO167" s="28">
        <v>10.8</v>
      </c>
      <c r="BP167" s="28">
        <v>1.2</v>
      </c>
      <c r="BQ167" s="28" t="s">
        <v>281</v>
      </c>
    </row>
    <row r="168" spans="1:69" x14ac:dyDescent="0.3">
      <c r="A168" s="25">
        <f t="shared" si="2"/>
        <v>165</v>
      </c>
      <c r="B168" s="26">
        <v>687188</v>
      </c>
      <c r="C168" s="26">
        <v>847230</v>
      </c>
      <c r="D168" s="26">
        <v>368</v>
      </c>
      <c r="E168" s="26">
        <v>1</v>
      </c>
      <c r="F168" s="27" t="s">
        <v>166</v>
      </c>
      <c r="G168" s="28">
        <v>7.2999999999999995E-2</v>
      </c>
      <c r="H168" s="28" t="s">
        <v>273</v>
      </c>
      <c r="I168" s="28">
        <v>8.9999999999999993E-3</v>
      </c>
      <c r="J168" s="28">
        <v>3.2</v>
      </c>
      <c r="K168" s="28">
        <v>0.3</v>
      </c>
      <c r="L168" s="28">
        <v>4</v>
      </c>
      <c r="M168" s="28">
        <v>1.6E-2</v>
      </c>
      <c r="N168" s="28">
        <v>0.04</v>
      </c>
      <c r="O168" s="28">
        <v>3.65</v>
      </c>
      <c r="P168" s="28">
        <v>0.1</v>
      </c>
      <c r="Q168" s="28">
        <v>0.06</v>
      </c>
      <c r="R168" s="28">
        <v>0.03</v>
      </c>
      <c r="S168" s="28">
        <v>10</v>
      </c>
      <c r="T168" s="28">
        <v>84</v>
      </c>
      <c r="U168" s="28">
        <v>114</v>
      </c>
      <c r="V168" s="28">
        <v>179</v>
      </c>
      <c r="W168" s="28">
        <v>6.61</v>
      </c>
      <c r="X168" s="28">
        <v>3.7</v>
      </c>
      <c r="Y168" s="28">
        <v>16.8</v>
      </c>
      <c r="Z168" s="28">
        <v>30.1</v>
      </c>
      <c r="AA168" s="28">
        <v>18.600000000000001</v>
      </c>
      <c r="AB168" s="28">
        <v>12.3</v>
      </c>
      <c r="AC168" s="28" t="s">
        <v>274</v>
      </c>
      <c r="AD168" s="28">
        <v>7.7</v>
      </c>
      <c r="AE168" s="28">
        <v>8.9</v>
      </c>
      <c r="AF168" s="28">
        <v>13.3</v>
      </c>
      <c r="AG168" s="28">
        <v>12.5</v>
      </c>
      <c r="AH168" s="28">
        <v>4</v>
      </c>
      <c r="AI168" s="28" t="s">
        <v>274</v>
      </c>
      <c r="AJ168" s="28">
        <v>1.0900000000000001</v>
      </c>
      <c r="AK168" s="28">
        <v>2.5000000000000001E-2</v>
      </c>
      <c r="AL168" s="28">
        <v>0.06</v>
      </c>
      <c r="AM168" s="28">
        <v>0.83</v>
      </c>
      <c r="AN168" s="28">
        <v>0.1</v>
      </c>
      <c r="AO168" s="28" t="s">
        <v>278</v>
      </c>
      <c r="AP168" s="28">
        <v>0.51</v>
      </c>
      <c r="AQ168" s="28">
        <v>66.900000000000006</v>
      </c>
      <c r="AR168" s="28">
        <v>38.9</v>
      </c>
      <c r="AS168" s="28">
        <v>71.2</v>
      </c>
      <c r="AT168" s="28">
        <v>0.02</v>
      </c>
      <c r="AU168" s="28">
        <v>7.8</v>
      </c>
      <c r="AV168" s="28">
        <v>27.9</v>
      </c>
      <c r="AW168" s="28">
        <v>5.3</v>
      </c>
      <c r="AX168" s="28" t="s">
        <v>274</v>
      </c>
      <c r="AY168" s="28">
        <v>0.9</v>
      </c>
      <c r="AZ168" s="28">
        <v>4.3</v>
      </c>
      <c r="BA168" s="28">
        <v>0.6</v>
      </c>
      <c r="BB168" s="28">
        <v>2.8</v>
      </c>
      <c r="BC168" s="28">
        <v>0.5</v>
      </c>
      <c r="BD168" s="28">
        <v>1.5</v>
      </c>
      <c r="BE168" s="28">
        <v>0.2</v>
      </c>
      <c r="BF168" s="28">
        <v>1.4</v>
      </c>
      <c r="BG168" s="28">
        <v>0.2</v>
      </c>
      <c r="BH168" s="28">
        <v>0.1</v>
      </c>
      <c r="BI168" s="28" t="s">
        <v>275</v>
      </c>
      <c r="BJ168" s="28" t="s">
        <v>274</v>
      </c>
      <c r="BK168" s="28" t="s">
        <v>276</v>
      </c>
      <c r="BL168" s="28">
        <v>3.7</v>
      </c>
      <c r="BM168" s="28">
        <v>0.11</v>
      </c>
      <c r="BN168" s="28">
        <v>14.3</v>
      </c>
      <c r="BO168" s="28">
        <v>10.7</v>
      </c>
      <c r="BP168" s="28">
        <v>0.9</v>
      </c>
      <c r="BQ168" s="28">
        <v>60</v>
      </c>
    </row>
    <row r="169" spans="1:69" x14ac:dyDescent="0.3">
      <c r="A169" s="25">
        <f t="shared" si="2"/>
        <v>166</v>
      </c>
      <c r="B169" s="26">
        <v>687189</v>
      </c>
      <c r="C169" s="26">
        <v>847230</v>
      </c>
      <c r="D169" s="26">
        <v>368</v>
      </c>
      <c r="E169" s="26">
        <v>1</v>
      </c>
      <c r="F169" s="27" t="s">
        <v>167</v>
      </c>
      <c r="G169" s="28">
        <v>6.9000000000000006E-2</v>
      </c>
      <c r="H169" s="28" t="s">
        <v>273</v>
      </c>
      <c r="I169" s="28">
        <v>8.9999999999999993E-3</v>
      </c>
      <c r="J169" s="28">
        <v>3</v>
      </c>
      <c r="K169" s="28">
        <v>0.3</v>
      </c>
      <c r="L169" s="28">
        <v>3</v>
      </c>
      <c r="M169" s="28">
        <v>1.4E-2</v>
      </c>
      <c r="N169" s="28">
        <v>0.04</v>
      </c>
      <c r="O169" s="28">
        <v>3.25</v>
      </c>
      <c r="P169" s="28">
        <v>0.09</v>
      </c>
      <c r="Q169" s="28">
        <v>0.05</v>
      </c>
      <c r="R169" s="28">
        <v>0.02</v>
      </c>
      <c r="S169" s="28">
        <v>9.1999999999999993</v>
      </c>
      <c r="T169" s="28">
        <v>76</v>
      </c>
      <c r="U169" s="28">
        <v>106</v>
      </c>
      <c r="V169" s="28">
        <v>150</v>
      </c>
      <c r="W169" s="28">
        <v>5.81</v>
      </c>
      <c r="X169" s="28">
        <v>3.4</v>
      </c>
      <c r="Y169" s="28">
        <v>14.5</v>
      </c>
      <c r="Z169" s="28">
        <v>27.8</v>
      </c>
      <c r="AA169" s="28">
        <v>23.9</v>
      </c>
      <c r="AB169" s="28">
        <v>10.9</v>
      </c>
      <c r="AC169" s="28" t="s">
        <v>274</v>
      </c>
      <c r="AD169" s="28">
        <v>7.4</v>
      </c>
      <c r="AE169" s="28">
        <v>8.1999999999999993</v>
      </c>
      <c r="AF169" s="28">
        <v>12.3</v>
      </c>
      <c r="AG169" s="28">
        <v>10.4</v>
      </c>
      <c r="AH169" s="28">
        <v>3.8</v>
      </c>
      <c r="AI169" s="28">
        <v>0.1</v>
      </c>
      <c r="AJ169" s="28">
        <v>1.1599999999999999</v>
      </c>
      <c r="AK169" s="28">
        <v>2.3E-2</v>
      </c>
      <c r="AL169" s="28">
        <v>0.06</v>
      </c>
      <c r="AM169" s="28">
        <v>0.72</v>
      </c>
      <c r="AN169" s="28">
        <v>0.08</v>
      </c>
      <c r="AO169" s="28" t="s">
        <v>278</v>
      </c>
      <c r="AP169" s="28">
        <v>0.49</v>
      </c>
      <c r="AQ169" s="28">
        <v>55.4</v>
      </c>
      <c r="AR169" s="28">
        <v>36.5</v>
      </c>
      <c r="AS169" s="28">
        <v>55.9</v>
      </c>
      <c r="AT169" s="28">
        <v>0.01</v>
      </c>
      <c r="AU169" s="28">
        <v>6.8</v>
      </c>
      <c r="AV169" s="28">
        <v>23.7</v>
      </c>
      <c r="AW169" s="28">
        <v>4.4000000000000004</v>
      </c>
      <c r="AX169" s="28" t="s">
        <v>274</v>
      </c>
      <c r="AY169" s="28">
        <v>0.8</v>
      </c>
      <c r="AZ169" s="28">
        <v>3.5</v>
      </c>
      <c r="BA169" s="28">
        <v>0.5</v>
      </c>
      <c r="BB169" s="28">
        <v>2.5</v>
      </c>
      <c r="BC169" s="28">
        <v>0.4</v>
      </c>
      <c r="BD169" s="28">
        <v>1.3</v>
      </c>
      <c r="BE169" s="28">
        <v>0.2</v>
      </c>
      <c r="BF169" s="28">
        <v>1.1000000000000001</v>
      </c>
      <c r="BG169" s="28">
        <v>0.2</v>
      </c>
      <c r="BH169" s="28">
        <v>0.1</v>
      </c>
      <c r="BI169" s="28" t="s">
        <v>275</v>
      </c>
      <c r="BJ169" s="28" t="s">
        <v>274</v>
      </c>
      <c r="BK169" s="28" t="s">
        <v>276</v>
      </c>
      <c r="BL169" s="28">
        <v>3.3</v>
      </c>
      <c r="BM169" s="28">
        <v>0.1</v>
      </c>
      <c r="BN169" s="28">
        <v>11.1</v>
      </c>
      <c r="BO169" s="28">
        <v>9.1999999999999993</v>
      </c>
      <c r="BP169" s="28">
        <v>0.9</v>
      </c>
      <c r="BQ169" s="28">
        <v>20</v>
      </c>
    </row>
    <row r="170" spans="1:69" x14ac:dyDescent="0.3">
      <c r="A170" s="25">
        <f t="shared" si="2"/>
        <v>167</v>
      </c>
      <c r="B170" s="26">
        <v>687190</v>
      </c>
      <c r="C170" s="26">
        <v>847230</v>
      </c>
      <c r="D170" s="26">
        <v>368</v>
      </c>
      <c r="E170" s="26">
        <v>1</v>
      </c>
      <c r="F170" s="27" t="s">
        <v>168</v>
      </c>
      <c r="G170" s="28">
        <v>6.8000000000000005E-2</v>
      </c>
      <c r="H170" s="28" t="s">
        <v>273</v>
      </c>
      <c r="I170" s="28">
        <v>1.0999999999999999E-2</v>
      </c>
      <c r="J170" s="28">
        <v>4.2</v>
      </c>
      <c r="K170" s="28">
        <v>0.4</v>
      </c>
      <c r="L170" s="28">
        <v>2</v>
      </c>
      <c r="M170" s="28">
        <v>1.4999999999999999E-2</v>
      </c>
      <c r="N170" s="28">
        <v>0.05</v>
      </c>
      <c r="O170" s="28">
        <v>4.2699999999999996</v>
      </c>
      <c r="P170" s="28">
        <v>0.1</v>
      </c>
      <c r="Q170" s="28">
        <v>0.06</v>
      </c>
      <c r="R170" s="28">
        <v>0.03</v>
      </c>
      <c r="S170" s="28">
        <v>14.3</v>
      </c>
      <c r="T170" s="28">
        <v>110</v>
      </c>
      <c r="U170" s="28">
        <v>133</v>
      </c>
      <c r="V170" s="28">
        <v>218</v>
      </c>
      <c r="W170" s="28">
        <v>8.7100000000000009</v>
      </c>
      <c r="X170" s="28">
        <v>5.5</v>
      </c>
      <c r="Y170" s="28">
        <v>19.7</v>
      </c>
      <c r="Z170" s="28">
        <v>41</v>
      </c>
      <c r="AA170" s="28">
        <v>29.7</v>
      </c>
      <c r="AB170" s="28">
        <v>15</v>
      </c>
      <c r="AC170" s="28" t="s">
        <v>274</v>
      </c>
      <c r="AD170" s="28">
        <v>8.6999999999999993</v>
      </c>
      <c r="AE170" s="28">
        <v>11.1</v>
      </c>
      <c r="AF170" s="28">
        <v>12.8</v>
      </c>
      <c r="AG170" s="28">
        <v>18.899999999999999</v>
      </c>
      <c r="AH170" s="28">
        <v>4.0999999999999996</v>
      </c>
      <c r="AI170" s="28">
        <v>0.1</v>
      </c>
      <c r="AJ170" s="28">
        <v>1.31</v>
      </c>
      <c r="AK170" s="28">
        <v>1.4E-2</v>
      </c>
      <c r="AL170" s="28">
        <v>0.08</v>
      </c>
      <c r="AM170" s="28">
        <v>0.92</v>
      </c>
      <c r="AN170" s="28">
        <v>0.1</v>
      </c>
      <c r="AO170" s="28">
        <v>0.03</v>
      </c>
      <c r="AP170" s="28">
        <v>0.65</v>
      </c>
      <c r="AQ170" s="28">
        <v>54.8</v>
      </c>
      <c r="AR170" s="28">
        <v>54.2</v>
      </c>
      <c r="AS170" s="28">
        <v>99.7</v>
      </c>
      <c r="AT170" s="28" t="s">
        <v>277</v>
      </c>
      <c r="AU170" s="28">
        <v>10.8</v>
      </c>
      <c r="AV170" s="28">
        <v>39.799999999999997</v>
      </c>
      <c r="AW170" s="28">
        <v>7</v>
      </c>
      <c r="AX170" s="28" t="s">
        <v>274</v>
      </c>
      <c r="AY170" s="28">
        <v>1.3</v>
      </c>
      <c r="AZ170" s="28">
        <v>6.4</v>
      </c>
      <c r="BA170" s="28">
        <v>0.8</v>
      </c>
      <c r="BB170" s="28">
        <v>4.3</v>
      </c>
      <c r="BC170" s="28">
        <v>0.8</v>
      </c>
      <c r="BD170" s="28">
        <v>2.2000000000000002</v>
      </c>
      <c r="BE170" s="28">
        <v>0.3</v>
      </c>
      <c r="BF170" s="28">
        <v>2.2000000000000002</v>
      </c>
      <c r="BG170" s="28">
        <v>0.3</v>
      </c>
      <c r="BH170" s="28">
        <v>0.1</v>
      </c>
      <c r="BI170" s="28" t="s">
        <v>275</v>
      </c>
      <c r="BJ170" s="28" t="s">
        <v>274</v>
      </c>
      <c r="BK170" s="28" t="s">
        <v>276</v>
      </c>
      <c r="BL170" s="28">
        <v>1.8</v>
      </c>
      <c r="BM170" s="28">
        <v>0.14000000000000001</v>
      </c>
      <c r="BN170" s="28">
        <v>15.9</v>
      </c>
      <c r="BO170" s="28">
        <v>12.6</v>
      </c>
      <c r="BP170" s="28">
        <v>1.3</v>
      </c>
      <c r="BQ170" s="28" t="s">
        <v>281</v>
      </c>
    </row>
    <row r="171" spans="1:69" x14ac:dyDescent="0.3">
      <c r="A171" s="25">
        <f t="shared" si="2"/>
        <v>168</v>
      </c>
      <c r="B171" s="26">
        <v>687191</v>
      </c>
      <c r="C171" s="26">
        <v>847230</v>
      </c>
      <c r="D171" s="26">
        <v>368</v>
      </c>
      <c r="E171" s="26">
        <v>1</v>
      </c>
      <c r="F171" s="27" t="s">
        <v>169</v>
      </c>
      <c r="G171" s="28">
        <v>7.4999999999999997E-2</v>
      </c>
      <c r="H171" s="28" t="s">
        <v>273</v>
      </c>
      <c r="I171" s="28">
        <v>1.4E-2</v>
      </c>
      <c r="J171" s="28">
        <v>3.7</v>
      </c>
      <c r="K171" s="28">
        <v>0.4</v>
      </c>
      <c r="L171" s="28">
        <v>2</v>
      </c>
      <c r="M171" s="28">
        <v>1.4E-2</v>
      </c>
      <c r="N171" s="28">
        <v>0.04</v>
      </c>
      <c r="O171" s="28">
        <v>3.88</v>
      </c>
      <c r="P171" s="28">
        <v>0.1</v>
      </c>
      <c r="Q171" s="28">
        <v>0.05</v>
      </c>
      <c r="R171" s="28">
        <v>0.02</v>
      </c>
      <c r="S171" s="28">
        <v>12.9</v>
      </c>
      <c r="T171" s="28">
        <v>115</v>
      </c>
      <c r="U171" s="28">
        <v>119</v>
      </c>
      <c r="V171" s="28">
        <v>211</v>
      </c>
      <c r="W171" s="28">
        <v>9.35</v>
      </c>
      <c r="X171" s="28">
        <v>4.7</v>
      </c>
      <c r="Y171" s="28">
        <v>19.100000000000001</v>
      </c>
      <c r="Z171" s="28">
        <v>39.4</v>
      </c>
      <c r="AA171" s="28">
        <v>17.899999999999999</v>
      </c>
      <c r="AB171" s="28">
        <v>14.4</v>
      </c>
      <c r="AC171" s="28" t="s">
        <v>274</v>
      </c>
      <c r="AD171" s="28">
        <v>8</v>
      </c>
      <c r="AE171" s="28">
        <v>9</v>
      </c>
      <c r="AF171" s="28">
        <v>15.7</v>
      </c>
      <c r="AG171" s="28">
        <v>14.5</v>
      </c>
      <c r="AH171" s="28">
        <v>3.4</v>
      </c>
      <c r="AI171" s="28">
        <v>0.1</v>
      </c>
      <c r="AJ171" s="28">
        <v>1.27</v>
      </c>
      <c r="AK171" s="28">
        <v>0.01</v>
      </c>
      <c r="AL171" s="28">
        <v>0.09</v>
      </c>
      <c r="AM171" s="28">
        <v>0.71</v>
      </c>
      <c r="AN171" s="28">
        <v>7.0000000000000007E-2</v>
      </c>
      <c r="AO171" s="28" t="s">
        <v>278</v>
      </c>
      <c r="AP171" s="28">
        <v>0.52</v>
      </c>
      <c r="AQ171" s="28">
        <v>59.4</v>
      </c>
      <c r="AR171" s="28">
        <v>55.5</v>
      </c>
      <c r="AS171" s="28">
        <v>79.5</v>
      </c>
      <c r="AT171" s="28">
        <v>0.02</v>
      </c>
      <c r="AU171" s="28">
        <v>10.1</v>
      </c>
      <c r="AV171" s="28">
        <v>34.700000000000003</v>
      </c>
      <c r="AW171" s="28">
        <v>6.8</v>
      </c>
      <c r="AX171" s="28" t="s">
        <v>274</v>
      </c>
      <c r="AY171" s="28">
        <v>1.1000000000000001</v>
      </c>
      <c r="AZ171" s="28">
        <v>5.2</v>
      </c>
      <c r="BA171" s="28">
        <v>0.7</v>
      </c>
      <c r="BB171" s="28">
        <v>3.7</v>
      </c>
      <c r="BC171" s="28">
        <v>0.6</v>
      </c>
      <c r="BD171" s="28">
        <v>1.8</v>
      </c>
      <c r="BE171" s="28">
        <v>0.2</v>
      </c>
      <c r="BF171" s="28">
        <v>1.8</v>
      </c>
      <c r="BG171" s="28">
        <v>0.2</v>
      </c>
      <c r="BH171" s="28">
        <v>0.1</v>
      </c>
      <c r="BI171" s="28" t="s">
        <v>275</v>
      </c>
      <c r="BJ171" s="28" t="s">
        <v>274</v>
      </c>
      <c r="BK171" s="28" t="s">
        <v>276</v>
      </c>
      <c r="BL171" s="28">
        <v>5.3</v>
      </c>
      <c r="BM171" s="28">
        <v>0.11</v>
      </c>
      <c r="BN171" s="28">
        <v>17.100000000000001</v>
      </c>
      <c r="BO171" s="28">
        <v>14.1</v>
      </c>
      <c r="BP171" s="28">
        <v>1.4</v>
      </c>
      <c r="BQ171" s="28" t="s">
        <v>281</v>
      </c>
    </row>
    <row r="172" spans="1:69" x14ac:dyDescent="0.3">
      <c r="A172" s="25">
        <f t="shared" si="2"/>
        <v>169</v>
      </c>
      <c r="B172" s="26">
        <v>687192</v>
      </c>
      <c r="C172" s="26">
        <v>847230</v>
      </c>
      <c r="D172" s="26">
        <v>368</v>
      </c>
      <c r="E172" s="26">
        <v>1</v>
      </c>
      <c r="F172" s="27" t="s">
        <v>170</v>
      </c>
      <c r="G172" s="28">
        <v>0.08</v>
      </c>
      <c r="H172" s="28" t="s">
        <v>273</v>
      </c>
      <c r="I172" s="28">
        <v>1.2999999999999999E-2</v>
      </c>
      <c r="J172" s="28">
        <v>3.7</v>
      </c>
      <c r="K172" s="28">
        <v>0.3</v>
      </c>
      <c r="L172" s="28">
        <v>3</v>
      </c>
      <c r="M172" s="28">
        <v>1.6E-2</v>
      </c>
      <c r="N172" s="28">
        <v>0.03</v>
      </c>
      <c r="O172" s="28">
        <v>3.72</v>
      </c>
      <c r="P172" s="28">
        <v>0.11</v>
      </c>
      <c r="Q172" s="28">
        <v>0.05</v>
      </c>
      <c r="R172" s="28" t="s">
        <v>277</v>
      </c>
      <c r="S172" s="28">
        <v>10.6</v>
      </c>
      <c r="T172" s="28">
        <v>87</v>
      </c>
      <c r="U172" s="28">
        <v>91</v>
      </c>
      <c r="V172" s="28">
        <v>179</v>
      </c>
      <c r="W172" s="28">
        <v>7.07</v>
      </c>
      <c r="X172" s="28">
        <v>4.0999999999999996</v>
      </c>
      <c r="Y172" s="28">
        <v>17.7</v>
      </c>
      <c r="Z172" s="28">
        <v>32.9</v>
      </c>
      <c r="AA172" s="28">
        <v>15.4</v>
      </c>
      <c r="AB172" s="28">
        <v>12.2</v>
      </c>
      <c r="AC172" s="28" t="s">
        <v>274</v>
      </c>
      <c r="AD172" s="28">
        <v>6.8</v>
      </c>
      <c r="AE172" s="28">
        <v>9</v>
      </c>
      <c r="AF172" s="28">
        <v>13.1</v>
      </c>
      <c r="AG172" s="28">
        <v>11.7</v>
      </c>
      <c r="AH172" s="28">
        <v>3.6</v>
      </c>
      <c r="AI172" s="28">
        <v>0.1</v>
      </c>
      <c r="AJ172" s="28">
        <v>1.22</v>
      </c>
      <c r="AK172" s="28">
        <v>8.0000000000000002E-3</v>
      </c>
      <c r="AL172" s="28">
        <v>0.05</v>
      </c>
      <c r="AM172" s="28">
        <v>0.69</v>
      </c>
      <c r="AN172" s="28">
        <v>0.09</v>
      </c>
      <c r="AO172" s="28" t="s">
        <v>278</v>
      </c>
      <c r="AP172" s="28">
        <v>0.55000000000000004</v>
      </c>
      <c r="AQ172" s="28">
        <v>57.5</v>
      </c>
      <c r="AR172" s="28">
        <v>40.700000000000003</v>
      </c>
      <c r="AS172" s="28">
        <v>61.6</v>
      </c>
      <c r="AT172" s="28">
        <v>0.05</v>
      </c>
      <c r="AU172" s="28">
        <v>7.6</v>
      </c>
      <c r="AV172" s="28">
        <v>26.7</v>
      </c>
      <c r="AW172" s="28">
        <v>4.5</v>
      </c>
      <c r="AX172" s="28" t="s">
        <v>274</v>
      </c>
      <c r="AY172" s="28">
        <v>0.9</v>
      </c>
      <c r="AZ172" s="28">
        <v>4.0999999999999996</v>
      </c>
      <c r="BA172" s="28">
        <v>0.5</v>
      </c>
      <c r="BB172" s="28">
        <v>2.9</v>
      </c>
      <c r="BC172" s="28">
        <v>0.5</v>
      </c>
      <c r="BD172" s="28">
        <v>1.5</v>
      </c>
      <c r="BE172" s="28">
        <v>0.2</v>
      </c>
      <c r="BF172" s="28">
        <v>1.5</v>
      </c>
      <c r="BG172" s="28">
        <v>0.2</v>
      </c>
      <c r="BH172" s="28">
        <v>0.1</v>
      </c>
      <c r="BI172" s="28" t="s">
        <v>275</v>
      </c>
      <c r="BJ172" s="28">
        <v>0.3</v>
      </c>
      <c r="BK172" s="28" t="s">
        <v>276</v>
      </c>
      <c r="BL172" s="28">
        <v>6.6</v>
      </c>
      <c r="BM172" s="28">
        <v>0.11</v>
      </c>
      <c r="BN172" s="28">
        <v>13.4</v>
      </c>
      <c r="BO172" s="28">
        <v>10.5</v>
      </c>
      <c r="BP172" s="28">
        <v>1.1000000000000001</v>
      </c>
      <c r="BQ172" s="28" t="s">
        <v>281</v>
      </c>
    </row>
    <row r="173" spans="1:69" x14ac:dyDescent="0.3">
      <c r="A173" s="25">
        <f t="shared" si="2"/>
        <v>170</v>
      </c>
      <c r="B173" s="26">
        <v>687193</v>
      </c>
      <c r="C173" s="26">
        <v>847230</v>
      </c>
      <c r="D173" s="26">
        <v>368</v>
      </c>
      <c r="E173" s="26">
        <v>1</v>
      </c>
      <c r="F173" s="27" t="s">
        <v>171</v>
      </c>
      <c r="G173" s="28">
        <v>7.9000000000000001E-2</v>
      </c>
      <c r="H173" s="28" t="s">
        <v>273</v>
      </c>
      <c r="I173" s="28">
        <v>1.4E-2</v>
      </c>
      <c r="J173" s="28">
        <v>3.4</v>
      </c>
      <c r="K173" s="28">
        <v>0.4</v>
      </c>
      <c r="L173" s="28">
        <v>2</v>
      </c>
      <c r="M173" s="28">
        <v>1.4999999999999999E-2</v>
      </c>
      <c r="N173" s="28">
        <v>0.04</v>
      </c>
      <c r="O173" s="28">
        <v>3.75</v>
      </c>
      <c r="P173" s="28">
        <v>0.1</v>
      </c>
      <c r="Q173" s="28">
        <v>0.05</v>
      </c>
      <c r="R173" s="28" t="s">
        <v>277</v>
      </c>
      <c r="S173" s="28">
        <v>15.3</v>
      </c>
      <c r="T173" s="28">
        <v>128</v>
      </c>
      <c r="U173" s="28">
        <v>169</v>
      </c>
      <c r="V173" s="28">
        <v>177</v>
      </c>
      <c r="W173" s="28">
        <v>10.3</v>
      </c>
      <c r="X173" s="28">
        <v>4.9000000000000004</v>
      </c>
      <c r="Y173" s="28">
        <v>20.399999999999999</v>
      </c>
      <c r="Z173" s="28">
        <v>61.4</v>
      </c>
      <c r="AA173" s="28">
        <v>23</v>
      </c>
      <c r="AB173" s="28">
        <v>14.2</v>
      </c>
      <c r="AC173" s="28" t="s">
        <v>274</v>
      </c>
      <c r="AD173" s="28">
        <v>9</v>
      </c>
      <c r="AE173" s="28">
        <v>8.8000000000000007</v>
      </c>
      <c r="AF173" s="28">
        <v>16.600000000000001</v>
      </c>
      <c r="AG173" s="28">
        <v>13.2</v>
      </c>
      <c r="AH173" s="28">
        <v>4.8</v>
      </c>
      <c r="AI173" s="28">
        <v>0.1</v>
      </c>
      <c r="AJ173" s="28">
        <v>1.84</v>
      </c>
      <c r="AK173" s="28">
        <v>1.2E-2</v>
      </c>
      <c r="AL173" s="28">
        <v>7.0000000000000007E-2</v>
      </c>
      <c r="AM173" s="28">
        <v>0.72</v>
      </c>
      <c r="AN173" s="28">
        <v>0.15</v>
      </c>
      <c r="AO173" s="28">
        <v>0.02</v>
      </c>
      <c r="AP173" s="28">
        <v>0.57999999999999996</v>
      </c>
      <c r="AQ173" s="28">
        <v>58.2</v>
      </c>
      <c r="AR173" s="28">
        <v>51.1</v>
      </c>
      <c r="AS173" s="28">
        <v>86.6</v>
      </c>
      <c r="AT173" s="28">
        <v>0.02</v>
      </c>
      <c r="AU173" s="28">
        <v>9.3000000000000007</v>
      </c>
      <c r="AV173" s="28">
        <v>33.299999999999997</v>
      </c>
      <c r="AW173" s="28">
        <v>5.9</v>
      </c>
      <c r="AX173" s="28">
        <v>0.1</v>
      </c>
      <c r="AY173" s="28">
        <v>1</v>
      </c>
      <c r="AZ173" s="28">
        <v>4.9000000000000004</v>
      </c>
      <c r="BA173" s="28">
        <v>0.7</v>
      </c>
      <c r="BB173" s="28">
        <v>3.5</v>
      </c>
      <c r="BC173" s="28">
        <v>0.6</v>
      </c>
      <c r="BD173" s="28">
        <v>1.7</v>
      </c>
      <c r="BE173" s="28">
        <v>0.2</v>
      </c>
      <c r="BF173" s="28">
        <v>1.7</v>
      </c>
      <c r="BG173" s="28">
        <v>0.2</v>
      </c>
      <c r="BH173" s="28">
        <v>0.2</v>
      </c>
      <c r="BI173" s="28" t="s">
        <v>275</v>
      </c>
      <c r="BJ173" s="28" t="s">
        <v>274</v>
      </c>
      <c r="BK173" s="28" t="s">
        <v>276</v>
      </c>
      <c r="BL173" s="28">
        <v>4.4000000000000004</v>
      </c>
      <c r="BM173" s="28">
        <v>0.11</v>
      </c>
      <c r="BN173" s="28">
        <v>16.2</v>
      </c>
      <c r="BO173" s="28">
        <v>13.5</v>
      </c>
      <c r="BP173" s="28">
        <v>1.5</v>
      </c>
      <c r="BQ173" s="28" t="s">
        <v>281</v>
      </c>
    </row>
    <row r="174" spans="1:69" x14ac:dyDescent="0.3">
      <c r="A174" s="25">
        <f t="shared" si="2"/>
        <v>171</v>
      </c>
      <c r="B174" s="26">
        <v>687194</v>
      </c>
      <c r="C174" s="26">
        <v>847230</v>
      </c>
      <c r="D174" s="26">
        <v>368</v>
      </c>
      <c r="E174" s="26">
        <v>1</v>
      </c>
      <c r="F174" s="27" t="s">
        <v>172</v>
      </c>
      <c r="G174" s="28">
        <v>7.9000000000000001E-2</v>
      </c>
      <c r="H174" s="28" t="s">
        <v>273</v>
      </c>
      <c r="I174" s="28">
        <v>1.2999999999999999E-2</v>
      </c>
      <c r="J174" s="28">
        <v>4.8</v>
      </c>
      <c r="K174" s="28">
        <v>0.3</v>
      </c>
      <c r="L174" s="28">
        <v>3</v>
      </c>
      <c r="M174" s="28">
        <v>1.2999999999999999E-2</v>
      </c>
      <c r="N174" s="28">
        <v>0.04</v>
      </c>
      <c r="O174" s="28">
        <v>4.51</v>
      </c>
      <c r="P174" s="28">
        <v>0.09</v>
      </c>
      <c r="Q174" s="28">
        <v>0.08</v>
      </c>
      <c r="R174" s="28" t="s">
        <v>277</v>
      </c>
      <c r="S174" s="28">
        <v>14.6</v>
      </c>
      <c r="T174" s="28">
        <v>126</v>
      </c>
      <c r="U174" s="28">
        <v>134</v>
      </c>
      <c r="V174" s="28">
        <v>227</v>
      </c>
      <c r="W174" s="28">
        <v>10.5</v>
      </c>
      <c r="X174" s="28">
        <v>5.6</v>
      </c>
      <c r="Y174" s="28">
        <v>21.7</v>
      </c>
      <c r="Z174" s="28">
        <v>47.5</v>
      </c>
      <c r="AA174" s="28">
        <v>20.8</v>
      </c>
      <c r="AB174" s="28">
        <v>15.6</v>
      </c>
      <c r="AC174" s="28" t="s">
        <v>274</v>
      </c>
      <c r="AD174" s="28">
        <v>10.4</v>
      </c>
      <c r="AE174" s="28">
        <v>10.8</v>
      </c>
      <c r="AF174" s="28">
        <v>13.4</v>
      </c>
      <c r="AG174" s="28">
        <v>16</v>
      </c>
      <c r="AH174" s="28">
        <v>4.4000000000000004</v>
      </c>
      <c r="AI174" s="28">
        <v>0.1</v>
      </c>
      <c r="AJ174" s="28">
        <v>1.67</v>
      </c>
      <c r="AK174" s="28">
        <v>1.4E-2</v>
      </c>
      <c r="AL174" s="28">
        <v>0.08</v>
      </c>
      <c r="AM174" s="28">
        <v>0.91</v>
      </c>
      <c r="AN174" s="28">
        <v>0.13</v>
      </c>
      <c r="AO174" s="28" t="s">
        <v>278</v>
      </c>
      <c r="AP174" s="28">
        <v>0.68</v>
      </c>
      <c r="AQ174" s="28">
        <v>55.6</v>
      </c>
      <c r="AR174" s="28">
        <v>48.9</v>
      </c>
      <c r="AS174" s="28">
        <v>73.7</v>
      </c>
      <c r="AT174" s="28" t="s">
        <v>277</v>
      </c>
      <c r="AU174" s="28">
        <v>9.5</v>
      </c>
      <c r="AV174" s="28">
        <v>34.1</v>
      </c>
      <c r="AW174" s="28">
        <v>6.6</v>
      </c>
      <c r="AX174" s="28" t="s">
        <v>274</v>
      </c>
      <c r="AY174" s="28">
        <v>1.2</v>
      </c>
      <c r="AZ174" s="28">
        <v>5.4</v>
      </c>
      <c r="BA174" s="28">
        <v>0.7</v>
      </c>
      <c r="BB174" s="28">
        <v>4</v>
      </c>
      <c r="BC174" s="28">
        <v>0.7</v>
      </c>
      <c r="BD174" s="28">
        <v>2.1</v>
      </c>
      <c r="BE174" s="28">
        <v>0.3</v>
      </c>
      <c r="BF174" s="28">
        <v>2</v>
      </c>
      <c r="BG174" s="28">
        <v>0.3</v>
      </c>
      <c r="BH174" s="28">
        <v>0.1</v>
      </c>
      <c r="BI174" s="28" t="s">
        <v>275</v>
      </c>
      <c r="BJ174" s="28" t="s">
        <v>274</v>
      </c>
      <c r="BK174" s="28" t="s">
        <v>276</v>
      </c>
      <c r="BL174" s="28">
        <v>5</v>
      </c>
      <c r="BM174" s="28">
        <v>0.14000000000000001</v>
      </c>
      <c r="BN174" s="28">
        <v>17.600000000000001</v>
      </c>
      <c r="BO174" s="28">
        <v>13.4</v>
      </c>
      <c r="BP174" s="28">
        <v>1.6</v>
      </c>
      <c r="BQ174" s="28">
        <v>60</v>
      </c>
    </row>
    <row r="175" spans="1:69" x14ac:dyDescent="0.3">
      <c r="A175" s="25">
        <f t="shared" si="2"/>
        <v>172</v>
      </c>
      <c r="B175" s="26">
        <v>687195</v>
      </c>
      <c r="C175" s="26">
        <v>847230</v>
      </c>
      <c r="D175" s="26">
        <v>368</v>
      </c>
      <c r="E175" s="26">
        <v>1</v>
      </c>
      <c r="F175" s="27" t="s">
        <v>173</v>
      </c>
      <c r="G175" s="28">
        <v>6.8000000000000005E-2</v>
      </c>
      <c r="H175" s="28" t="s">
        <v>273</v>
      </c>
      <c r="I175" s="28">
        <v>1.2E-2</v>
      </c>
      <c r="J175" s="28">
        <v>5</v>
      </c>
      <c r="K175" s="28">
        <v>0.3</v>
      </c>
      <c r="L175" s="28">
        <v>3</v>
      </c>
      <c r="M175" s="28">
        <v>1.4999999999999999E-2</v>
      </c>
      <c r="N175" s="28">
        <v>0.04</v>
      </c>
      <c r="O175" s="28">
        <v>4.0599999999999996</v>
      </c>
      <c r="P175" s="28">
        <v>0.1</v>
      </c>
      <c r="Q175" s="28">
        <v>0.08</v>
      </c>
      <c r="R175" s="28" t="s">
        <v>277</v>
      </c>
      <c r="S175" s="28">
        <v>12.7</v>
      </c>
      <c r="T175" s="28">
        <v>102</v>
      </c>
      <c r="U175" s="28">
        <v>114</v>
      </c>
      <c r="V175" s="28">
        <v>208</v>
      </c>
      <c r="W175" s="28">
        <v>7.93</v>
      </c>
      <c r="X175" s="28">
        <v>5.0999999999999996</v>
      </c>
      <c r="Y175" s="28">
        <v>20.6</v>
      </c>
      <c r="Z175" s="28">
        <v>37.700000000000003</v>
      </c>
      <c r="AA175" s="28">
        <v>20.8</v>
      </c>
      <c r="AB175" s="28">
        <v>14</v>
      </c>
      <c r="AC175" s="28" t="s">
        <v>274</v>
      </c>
      <c r="AD175" s="28">
        <v>8.4</v>
      </c>
      <c r="AE175" s="28">
        <v>11.6</v>
      </c>
      <c r="AF175" s="28">
        <v>11.9</v>
      </c>
      <c r="AG175" s="28">
        <v>14</v>
      </c>
      <c r="AH175" s="28">
        <v>4.9000000000000004</v>
      </c>
      <c r="AI175" s="28">
        <v>0.1</v>
      </c>
      <c r="AJ175" s="28">
        <v>1.36</v>
      </c>
      <c r="AK175" s="28">
        <v>1.7000000000000001E-2</v>
      </c>
      <c r="AL175" s="28">
        <v>7.0000000000000007E-2</v>
      </c>
      <c r="AM175" s="28">
        <v>0.86</v>
      </c>
      <c r="AN175" s="28">
        <v>0.12</v>
      </c>
      <c r="AO175" s="28" t="s">
        <v>278</v>
      </c>
      <c r="AP175" s="28">
        <v>0.78</v>
      </c>
      <c r="AQ175" s="28">
        <v>58</v>
      </c>
      <c r="AR175" s="28">
        <v>41.9</v>
      </c>
      <c r="AS175" s="28">
        <v>69.3</v>
      </c>
      <c r="AT175" s="28">
        <v>0.02</v>
      </c>
      <c r="AU175" s="28">
        <v>7.9</v>
      </c>
      <c r="AV175" s="28">
        <v>29.8</v>
      </c>
      <c r="AW175" s="28">
        <v>5.2</v>
      </c>
      <c r="AX175" s="28" t="s">
        <v>274</v>
      </c>
      <c r="AY175" s="28">
        <v>1</v>
      </c>
      <c r="AZ175" s="28">
        <v>4.7</v>
      </c>
      <c r="BA175" s="28">
        <v>0.6</v>
      </c>
      <c r="BB175" s="28">
        <v>3.5</v>
      </c>
      <c r="BC175" s="28">
        <v>0.6</v>
      </c>
      <c r="BD175" s="28">
        <v>1.7</v>
      </c>
      <c r="BE175" s="28">
        <v>0.3</v>
      </c>
      <c r="BF175" s="28">
        <v>1.7</v>
      </c>
      <c r="BG175" s="28">
        <v>0.2</v>
      </c>
      <c r="BH175" s="28">
        <v>0.1</v>
      </c>
      <c r="BI175" s="28" t="s">
        <v>275</v>
      </c>
      <c r="BJ175" s="28" t="s">
        <v>274</v>
      </c>
      <c r="BK175" s="28" t="s">
        <v>276</v>
      </c>
      <c r="BL175" s="28">
        <v>4.2</v>
      </c>
      <c r="BM175" s="28">
        <v>0.15</v>
      </c>
      <c r="BN175" s="28">
        <v>14.4</v>
      </c>
      <c r="BO175" s="28">
        <v>12.4</v>
      </c>
      <c r="BP175" s="28">
        <v>1.3</v>
      </c>
      <c r="BQ175" s="28">
        <v>50</v>
      </c>
    </row>
    <row r="176" spans="1:69" x14ac:dyDescent="0.3">
      <c r="A176" s="25">
        <f t="shared" si="2"/>
        <v>173</v>
      </c>
      <c r="B176" s="26">
        <v>687196</v>
      </c>
      <c r="C176" s="26">
        <v>847230</v>
      </c>
      <c r="D176" s="26">
        <v>368</v>
      </c>
      <c r="E176" s="26">
        <v>1</v>
      </c>
      <c r="F176" s="27" t="s">
        <v>174</v>
      </c>
      <c r="G176" s="28">
        <v>6.9000000000000006E-2</v>
      </c>
      <c r="H176" s="28" t="s">
        <v>273</v>
      </c>
      <c r="I176" s="28">
        <v>8.9999999999999993E-3</v>
      </c>
      <c r="J176" s="28">
        <v>4.5999999999999996</v>
      </c>
      <c r="K176" s="28">
        <v>0.3</v>
      </c>
      <c r="L176" s="28">
        <v>3</v>
      </c>
      <c r="M176" s="28">
        <v>1.6E-2</v>
      </c>
      <c r="N176" s="28">
        <v>0.04</v>
      </c>
      <c r="O176" s="28">
        <v>3.8</v>
      </c>
      <c r="P176" s="28">
        <v>0.1</v>
      </c>
      <c r="Q176" s="28">
        <v>7.0000000000000007E-2</v>
      </c>
      <c r="R176" s="28" t="s">
        <v>277</v>
      </c>
      <c r="S176" s="28">
        <v>9.3000000000000007</v>
      </c>
      <c r="T176" s="28">
        <v>70</v>
      </c>
      <c r="U176" s="28">
        <v>95</v>
      </c>
      <c r="V176" s="28">
        <v>165</v>
      </c>
      <c r="W176" s="28">
        <v>5.17</v>
      </c>
      <c r="X176" s="28">
        <v>4.5999999999999996</v>
      </c>
      <c r="Y176" s="28">
        <v>18.7</v>
      </c>
      <c r="Z176" s="28">
        <v>29</v>
      </c>
      <c r="AA176" s="28">
        <v>19.100000000000001</v>
      </c>
      <c r="AB176" s="28">
        <v>11.6</v>
      </c>
      <c r="AC176" s="28" t="s">
        <v>274</v>
      </c>
      <c r="AD176" s="28">
        <v>5.3</v>
      </c>
      <c r="AE176" s="28">
        <v>11.9</v>
      </c>
      <c r="AF176" s="28">
        <v>13.5</v>
      </c>
      <c r="AG176" s="28">
        <v>13.7</v>
      </c>
      <c r="AH176" s="28">
        <v>4.8</v>
      </c>
      <c r="AI176" s="28">
        <v>0.2</v>
      </c>
      <c r="AJ176" s="28">
        <v>1.07</v>
      </c>
      <c r="AK176" s="28">
        <v>1.6E-2</v>
      </c>
      <c r="AL176" s="28">
        <v>0.04</v>
      </c>
      <c r="AM176" s="28">
        <v>0.76</v>
      </c>
      <c r="AN176" s="28">
        <v>0.08</v>
      </c>
      <c r="AO176" s="28" t="s">
        <v>278</v>
      </c>
      <c r="AP176" s="28">
        <v>0.73</v>
      </c>
      <c r="AQ176" s="28">
        <v>58.2</v>
      </c>
      <c r="AR176" s="28">
        <v>42.7</v>
      </c>
      <c r="AS176" s="28">
        <v>63.6</v>
      </c>
      <c r="AT176" s="28">
        <v>0.04</v>
      </c>
      <c r="AU176" s="28">
        <v>8.1</v>
      </c>
      <c r="AV176" s="28">
        <v>28.2</v>
      </c>
      <c r="AW176" s="28">
        <v>5.4</v>
      </c>
      <c r="AX176" s="28" t="s">
        <v>274</v>
      </c>
      <c r="AY176" s="28">
        <v>1</v>
      </c>
      <c r="AZ176" s="28">
        <v>4.5</v>
      </c>
      <c r="BA176" s="28">
        <v>0.6</v>
      </c>
      <c r="BB176" s="28">
        <v>3.1</v>
      </c>
      <c r="BC176" s="28">
        <v>0.6</v>
      </c>
      <c r="BD176" s="28">
        <v>1.5</v>
      </c>
      <c r="BE176" s="28">
        <v>0.2</v>
      </c>
      <c r="BF176" s="28">
        <v>1.6</v>
      </c>
      <c r="BG176" s="28">
        <v>0.2</v>
      </c>
      <c r="BH176" s="28">
        <v>0.1</v>
      </c>
      <c r="BI176" s="28" t="s">
        <v>275</v>
      </c>
      <c r="BJ176" s="28" t="s">
        <v>274</v>
      </c>
      <c r="BK176" s="28" t="s">
        <v>276</v>
      </c>
      <c r="BL176" s="28">
        <v>3</v>
      </c>
      <c r="BM176" s="28">
        <v>0.13</v>
      </c>
      <c r="BN176" s="28">
        <v>10.9</v>
      </c>
      <c r="BO176" s="28">
        <v>9.1999999999999993</v>
      </c>
      <c r="BP176" s="28">
        <v>0.9</v>
      </c>
      <c r="BQ176" s="28">
        <v>10</v>
      </c>
    </row>
    <row r="177" spans="1:69" x14ac:dyDescent="0.3">
      <c r="A177" s="25">
        <f t="shared" si="2"/>
        <v>174</v>
      </c>
      <c r="B177" s="26">
        <v>687197</v>
      </c>
      <c r="C177" s="26">
        <v>847230</v>
      </c>
      <c r="D177" s="26">
        <v>368</v>
      </c>
      <c r="E177" s="26">
        <v>1</v>
      </c>
      <c r="F177" s="27" t="s">
        <v>175</v>
      </c>
      <c r="G177" s="28">
        <v>7.0000000000000007E-2</v>
      </c>
      <c r="H177" s="28" t="s">
        <v>273</v>
      </c>
      <c r="I177" s="28">
        <v>1.0999999999999999E-2</v>
      </c>
      <c r="J177" s="28">
        <v>4.5</v>
      </c>
      <c r="K177" s="28">
        <v>0.4</v>
      </c>
      <c r="L177" s="28">
        <v>2</v>
      </c>
      <c r="M177" s="28">
        <v>1.4E-2</v>
      </c>
      <c r="N177" s="28">
        <v>0.04</v>
      </c>
      <c r="O177" s="28">
        <v>4.38</v>
      </c>
      <c r="P177" s="28">
        <v>0.09</v>
      </c>
      <c r="Q177" s="28">
        <v>0.08</v>
      </c>
      <c r="R177" s="28" t="s">
        <v>277</v>
      </c>
      <c r="S177" s="28">
        <v>13.4</v>
      </c>
      <c r="T177" s="28">
        <v>112</v>
      </c>
      <c r="U177" s="28">
        <v>122</v>
      </c>
      <c r="V177" s="28">
        <v>198</v>
      </c>
      <c r="W177" s="28">
        <v>9.26</v>
      </c>
      <c r="X177" s="28">
        <v>5.2</v>
      </c>
      <c r="Y177" s="28">
        <v>21.6</v>
      </c>
      <c r="Z177" s="28">
        <v>42.8</v>
      </c>
      <c r="AA177" s="28">
        <v>22</v>
      </c>
      <c r="AB177" s="28">
        <v>15.3</v>
      </c>
      <c r="AC177" s="28" t="s">
        <v>274</v>
      </c>
      <c r="AD177" s="28">
        <v>8.8000000000000007</v>
      </c>
      <c r="AE177" s="28">
        <v>12</v>
      </c>
      <c r="AF177" s="28">
        <v>13.8</v>
      </c>
      <c r="AG177" s="28">
        <v>16.899999999999999</v>
      </c>
      <c r="AH177" s="28">
        <v>4.3</v>
      </c>
      <c r="AI177" s="28" t="s">
        <v>274</v>
      </c>
      <c r="AJ177" s="28">
        <v>1.66</v>
      </c>
      <c r="AK177" s="28">
        <v>1.2E-2</v>
      </c>
      <c r="AL177" s="28">
        <v>0.08</v>
      </c>
      <c r="AM177" s="28">
        <v>1.04</v>
      </c>
      <c r="AN177" s="28">
        <v>0.11</v>
      </c>
      <c r="AO177" s="28" t="s">
        <v>278</v>
      </c>
      <c r="AP177" s="28">
        <v>0.75</v>
      </c>
      <c r="AQ177" s="28">
        <v>57.7</v>
      </c>
      <c r="AR177" s="28">
        <v>52.9</v>
      </c>
      <c r="AS177" s="28">
        <v>75.900000000000006</v>
      </c>
      <c r="AT177" s="28" t="s">
        <v>277</v>
      </c>
      <c r="AU177" s="28">
        <v>10.1</v>
      </c>
      <c r="AV177" s="28">
        <v>35.1</v>
      </c>
      <c r="AW177" s="28">
        <v>6.1</v>
      </c>
      <c r="AX177" s="28" t="s">
        <v>274</v>
      </c>
      <c r="AY177" s="28">
        <v>1.1000000000000001</v>
      </c>
      <c r="AZ177" s="28">
        <v>5.2</v>
      </c>
      <c r="BA177" s="28">
        <v>0.7</v>
      </c>
      <c r="BB177" s="28">
        <v>3.8</v>
      </c>
      <c r="BC177" s="28">
        <v>0.6</v>
      </c>
      <c r="BD177" s="28">
        <v>1.9</v>
      </c>
      <c r="BE177" s="28">
        <v>0.3</v>
      </c>
      <c r="BF177" s="28">
        <v>1.9</v>
      </c>
      <c r="BG177" s="28">
        <v>0.3</v>
      </c>
      <c r="BH177" s="28">
        <v>0.1</v>
      </c>
      <c r="BI177" s="28" t="s">
        <v>275</v>
      </c>
      <c r="BJ177" s="28" t="s">
        <v>274</v>
      </c>
      <c r="BK177" s="28" t="s">
        <v>276</v>
      </c>
      <c r="BL177" s="28">
        <v>4.3</v>
      </c>
      <c r="BM177" s="28">
        <v>0.14000000000000001</v>
      </c>
      <c r="BN177" s="28">
        <v>15.3</v>
      </c>
      <c r="BO177" s="28">
        <v>13.3</v>
      </c>
      <c r="BP177" s="28">
        <v>1.5</v>
      </c>
      <c r="BQ177" s="28">
        <v>20</v>
      </c>
    </row>
    <row r="178" spans="1:69" x14ac:dyDescent="0.3">
      <c r="A178" s="25">
        <f t="shared" si="2"/>
        <v>175</v>
      </c>
      <c r="B178" s="26">
        <v>687199</v>
      </c>
      <c r="C178" s="26">
        <v>847230</v>
      </c>
      <c r="D178" s="26">
        <v>368</v>
      </c>
      <c r="E178" s="26">
        <v>1</v>
      </c>
      <c r="F178" s="27" t="s">
        <v>176</v>
      </c>
      <c r="G178" s="28">
        <v>6.8000000000000005E-2</v>
      </c>
      <c r="H178" s="28" t="s">
        <v>273</v>
      </c>
      <c r="I178" s="28">
        <v>0.01</v>
      </c>
      <c r="J178" s="28">
        <v>4</v>
      </c>
      <c r="K178" s="28">
        <v>0.3</v>
      </c>
      <c r="L178" s="28">
        <v>2</v>
      </c>
      <c r="M178" s="28">
        <v>1.0999999999999999E-2</v>
      </c>
      <c r="N178" s="28">
        <v>0.04</v>
      </c>
      <c r="O178" s="28">
        <v>4.09</v>
      </c>
      <c r="P178" s="28">
        <v>0.08</v>
      </c>
      <c r="Q178" s="28">
        <v>7.0000000000000007E-2</v>
      </c>
      <c r="R178" s="28" t="s">
        <v>277</v>
      </c>
      <c r="S178" s="28">
        <v>13.2</v>
      </c>
      <c r="T178" s="28">
        <v>129</v>
      </c>
      <c r="U178" s="28">
        <v>160</v>
      </c>
      <c r="V178" s="28">
        <v>211</v>
      </c>
      <c r="W178" s="28">
        <v>9.66</v>
      </c>
      <c r="X178" s="28">
        <v>4.7</v>
      </c>
      <c r="Y178" s="28">
        <v>19</v>
      </c>
      <c r="Z178" s="28">
        <v>43.7</v>
      </c>
      <c r="AA178" s="28">
        <v>20.8</v>
      </c>
      <c r="AB178" s="28">
        <v>15.1</v>
      </c>
      <c r="AC178" s="28" t="s">
        <v>274</v>
      </c>
      <c r="AD178" s="28">
        <v>11.6</v>
      </c>
      <c r="AE178" s="28">
        <v>11</v>
      </c>
      <c r="AF178" s="28">
        <v>10.7</v>
      </c>
      <c r="AG178" s="28">
        <v>17.3</v>
      </c>
      <c r="AH178" s="28">
        <v>5.5</v>
      </c>
      <c r="AI178" s="28">
        <v>0.1</v>
      </c>
      <c r="AJ178" s="28">
        <v>1.84</v>
      </c>
      <c r="AK178" s="28">
        <v>2.1000000000000001E-2</v>
      </c>
      <c r="AL178" s="28">
        <v>0.08</v>
      </c>
      <c r="AM178" s="28">
        <v>0.96</v>
      </c>
      <c r="AN178" s="28">
        <v>0.14000000000000001</v>
      </c>
      <c r="AO178" s="28">
        <v>0.02</v>
      </c>
      <c r="AP178" s="28">
        <v>0.72</v>
      </c>
      <c r="AQ178" s="28">
        <v>49.6</v>
      </c>
      <c r="AR178" s="28">
        <v>50.1</v>
      </c>
      <c r="AS178" s="28">
        <v>78.5</v>
      </c>
      <c r="AT178" s="28" t="s">
        <v>277</v>
      </c>
      <c r="AU178" s="28">
        <v>10</v>
      </c>
      <c r="AV178" s="28">
        <v>36.6</v>
      </c>
      <c r="AW178" s="28">
        <v>6.2</v>
      </c>
      <c r="AX178" s="28" t="s">
        <v>274</v>
      </c>
      <c r="AY178" s="28">
        <v>1.2</v>
      </c>
      <c r="AZ178" s="28">
        <v>5.6</v>
      </c>
      <c r="BA178" s="28">
        <v>0.7</v>
      </c>
      <c r="BB178" s="28">
        <v>3.8</v>
      </c>
      <c r="BC178" s="28">
        <v>0.6</v>
      </c>
      <c r="BD178" s="28">
        <v>2</v>
      </c>
      <c r="BE178" s="28">
        <v>0.3</v>
      </c>
      <c r="BF178" s="28">
        <v>1.9</v>
      </c>
      <c r="BG178" s="28">
        <v>0.2</v>
      </c>
      <c r="BH178" s="28">
        <v>0.2</v>
      </c>
      <c r="BI178" s="28" t="s">
        <v>275</v>
      </c>
      <c r="BJ178" s="28" t="s">
        <v>274</v>
      </c>
      <c r="BK178" s="28" t="s">
        <v>276</v>
      </c>
      <c r="BL178" s="28">
        <v>1.3</v>
      </c>
      <c r="BM178" s="28">
        <v>0.13</v>
      </c>
      <c r="BN178" s="28">
        <v>16.5</v>
      </c>
      <c r="BO178" s="28">
        <v>12.8</v>
      </c>
      <c r="BP178" s="28">
        <v>1.6</v>
      </c>
      <c r="BQ178" s="28" t="s">
        <v>281</v>
      </c>
    </row>
    <row r="179" spans="1:69" x14ac:dyDescent="0.3">
      <c r="A179" s="25">
        <f t="shared" si="2"/>
        <v>176</v>
      </c>
      <c r="B179" s="26">
        <v>687120</v>
      </c>
      <c r="C179" s="26">
        <v>847230</v>
      </c>
      <c r="D179" s="26">
        <v>368</v>
      </c>
      <c r="E179" s="26">
        <v>1</v>
      </c>
      <c r="F179" s="27" t="s">
        <v>177</v>
      </c>
      <c r="G179" s="28">
        <v>6.7000000000000004E-2</v>
      </c>
      <c r="H179" s="28" t="s">
        <v>273</v>
      </c>
      <c r="I179" s="28">
        <v>1.4E-2</v>
      </c>
      <c r="J179" s="28">
        <v>4.5</v>
      </c>
      <c r="K179" s="28">
        <v>0.5</v>
      </c>
      <c r="L179" s="28">
        <v>2</v>
      </c>
      <c r="M179" s="28">
        <v>1.4E-2</v>
      </c>
      <c r="N179" s="28">
        <v>0.04</v>
      </c>
      <c r="O179" s="28">
        <v>4.32</v>
      </c>
      <c r="P179" s="28">
        <v>0.09</v>
      </c>
      <c r="Q179" s="28">
        <v>7.0000000000000007E-2</v>
      </c>
      <c r="R179" s="28" t="s">
        <v>277</v>
      </c>
      <c r="S179" s="28">
        <v>14.1</v>
      </c>
      <c r="T179" s="28">
        <v>119</v>
      </c>
      <c r="U179" s="28">
        <v>121</v>
      </c>
      <c r="V179" s="28">
        <v>186</v>
      </c>
      <c r="W179" s="28">
        <v>9.06</v>
      </c>
      <c r="X179" s="28">
        <v>4.9000000000000004</v>
      </c>
      <c r="Y179" s="28">
        <v>20.399999999999999</v>
      </c>
      <c r="Z179" s="28">
        <v>43.1</v>
      </c>
      <c r="AA179" s="28">
        <v>22.3</v>
      </c>
      <c r="AB179" s="28">
        <v>15.4</v>
      </c>
      <c r="AC179" s="28" t="s">
        <v>274</v>
      </c>
      <c r="AD179" s="28">
        <v>9.3000000000000007</v>
      </c>
      <c r="AE179" s="28">
        <v>12</v>
      </c>
      <c r="AF179" s="28">
        <v>16.2</v>
      </c>
      <c r="AG179" s="28">
        <v>22</v>
      </c>
      <c r="AH179" s="28">
        <v>4.5999999999999996</v>
      </c>
      <c r="AI179" s="28" t="s">
        <v>274</v>
      </c>
      <c r="AJ179" s="28">
        <v>1.41</v>
      </c>
      <c r="AK179" s="28">
        <v>1.2E-2</v>
      </c>
      <c r="AL179" s="28">
        <v>0.08</v>
      </c>
      <c r="AM179" s="28">
        <v>0.95</v>
      </c>
      <c r="AN179" s="28">
        <v>0.11</v>
      </c>
      <c r="AO179" s="28">
        <v>0.02</v>
      </c>
      <c r="AP179" s="28">
        <v>0.73</v>
      </c>
      <c r="AQ179" s="28">
        <v>59.9</v>
      </c>
      <c r="AR179" s="28">
        <v>66.099999999999994</v>
      </c>
      <c r="AS179" s="28">
        <v>97.4</v>
      </c>
      <c r="AT179" s="28" t="s">
        <v>277</v>
      </c>
      <c r="AU179" s="28">
        <v>13.5</v>
      </c>
      <c r="AV179" s="28">
        <v>49.2</v>
      </c>
      <c r="AW179" s="28">
        <v>8</v>
      </c>
      <c r="AX179" s="28" t="s">
        <v>274</v>
      </c>
      <c r="AY179" s="28">
        <v>1.6</v>
      </c>
      <c r="AZ179" s="28">
        <v>7.4</v>
      </c>
      <c r="BA179" s="28">
        <v>0.9</v>
      </c>
      <c r="BB179" s="28">
        <v>4.8</v>
      </c>
      <c r="BC179" s="28">
        <v>0.9</v>
      </c>
      <c r="BD179" s="28">
        <v>2.4</v>
      </c>
      <c r="BE179" s="28">
        <v>0.3</v>
      </c>
      <c r="BF179" s="28">
        <v>2.4</v>
      </c>
      <c r="BG179" s="28">
        <v>0.3</v>
      </c>
      <c r="BH179" s="28">
        <v>0.2</v>
      </c>
      <c r="BI179" s="28" t="s">
        <v>275</v>
      </c>
      <c r="BJ179" s="28" t="s">
        <v>274</v>
      </c>
      <c r="BK179" s="28" t="s">
        <v>276</v>
      </c>
      <c r="BL179" s="28">
        <v>4.3</v>
      </c>
      <c r="BM179" s="28">
        <v>0.14000000000000001</v>
      </c>
      <c r="BN179" s="28">
        <v>17.100000000000001</v>
      </c>
      <c r="BO179" s="28">
        <v>13.2</v>
      </c>
      <c r="BP179" s="28">
        <v>1.3</v>
      </c>
      <c r="BQ179" s="28" t="s">
        <v>281</v>
      </c>
    </row>
    <row r="180" spans="1:69" x14ac:dyDescent="0.3">
      <c r="A180" s="25">
        <f t="shared" si="2"/>
        <v>177</v>
      </c>
      <c r="B180" s="26">
        <v>687122</v>
      </c>
      <c r="C180" s="26">
        <v>847230</v>
      </c>
      <c r="D180" s="26">
        <v>368</v>
      </c>
      <c r="E180" s="26">
        <v>1</v>
      </c>
      <c r="F180" s="27" t="s">
        <v>178</v>
      </c>
      <c r="G180" s="28">
        <v>7.1999999999999995E-2</v>
      </c>
      <c r="H180" s="28" t="s">
        <v>273</v>
      </c>
      <c r="I180" s="28">
        <v>1.4E-2</v>
      </c>
      <c r="J180" s="28">
        <v>4.3</v>
      </c>
      <c r="K180" s="28">
        <v>0.4</v>
      </c>
      <c r="L180" s="28">
        <v>2</v>
      </c>
      <c r="M180" s="28">
        <v>1.4E-2</v>
      </c>
      <c r="N180" s="28">
        <v>0.04</v>
      </c>
      <c r="O180" s="28">
        <v>4.3</v>
      </c>
      <c r="P180" s="28">
        <v>0.09</v>
      </c>
      <c r="Q180" s="28">
        <v>0.08</v>
      </c>
      <c r="R180" s="28" t="s">
        <v>277</v>
      </c>
      <c r="S180" s="28">
        <v>15</v>
      </c>
      <c r="T180" s="28">
        <v>122</v>
      </c>
      <c r="U180" s="28">
        <v>128</v>
      </c>
      <c r="V180" s="28">
        <v>216</v>
      </c>
      <c r="W180" s="28">
        <v>9.41</v>
      </c>
      <c r="X180" s="28">
        <v>4.9000000000000004</v>
      </c>
      <c r="Y180" s="28">
        <v>20.5</v>
      </c>
      <c r="Z180" s="28">
        <v>45.8</v>
      </c>
      <c r="AA180" s="28">
        <v>21.6</v>
      </c>
      <c r="AB180" s="28">
        <v>15.9</v>
      </c>
      <c r="AC180" s="28" t="s">
        <v>274</v>
      </c>
      <c r="AD180" s="28">
        <v>10.1</v>
      </c>
      <c r="AE180" s="28">
        <v>11.7</v>
      </c>
      <c r="AF180" s="28">
        <v>14.2</v>
      </c>
      <c r="AG180" s="28">
        <v>21.2</v>
      </c>
      <c r="AH180" s="28">
        <v>4.9000000000000004</v>
      </c>
      <c r="AI180" s="28" t="s">
        <v>274</v>
      </c>
      <c r="AJ180" s="28">
        <v>1.39</v>
      </c>
      <c r="AK180" s="28">
        <v>1.2999999999999999E-2</v>
      </c>
      <c r="AL180" s="28">
        <v>0.08</v>
      </c>
      <c r="AM180" s="28">
        <v>0.97</v>
      </c>
      <c r="AN180" s="28">
        <v>0.12</v>
      </c>
      <c r="AO180" s="28" t="s">
        <v>278</v>
      </c>
      <c r="AP180" s="28">
        <v>0.72</v>
      </c>
      <c r="AQ180" s="28">
        <v>57.9</v>
      </c>
      <c r="AR180" s="28">
        <v>69.099999999999994</v>
      </c>
      <c r="AS180" s="28">
        <v>107</v>
      </c>
      <c r="AT180" s="28" t="s">
        <v>277</v>
      </c>
      <c r="AU180" s="28">
        <v>13.6</v>
      </c>
      <c r="AV180" s="28">
        <v>48</v>
      </c>
      <c r="AW180" s="28">
        <v>8.5</v>
      </c>
      <c r="AX180" s="28" t="s">
        <v>274</v>
      </c>
      <c r="AY180" s="28">
        <v>1.4</v>
      </c>
      <c r="AZ180" s="28">
        <v>6.9</v>
      </c>
      <c r="BA180" s="28">
        <v>0.9</v>
      </c>
      <c r="BB180" s="28">
        <v>4.5999999999999996</v>
      </c>
      <c r="BC180" s="28">
        <v>0.8</v>
      </c>
      <c r="BD180" s="28">
        <v>2.4</v>
      </c>
      <c r="BE180" s="28">
        <v>0.3</v>
      </c>
      <c r="BF180" s="28">
        <v>2.2999999999999998</v>
      </c>
      <c r="BG180" s="28">
        <v>0.3</v>
      </c>
      <c r="BH180" s="28">
        <v>0.1</v>
      </c>
      <c r="BI180" s="28" t="s">
        <v>275</v>
      </c>
      <c r="BJ180" s="28" t="s">
        <v>274</v>
      </c>
      <c r="BK180" s="28" t="s">
        <v>276</v>
      </c>
      <c r="BL180" s="28">
        <v>4.5</v>
      </c>
      <c r="BM180" s="28">
        <v>0.14000000000000001</v>
      </c>
      <c r="BN180" s="28">
        <v>17.5</v>
      </c>
      <c r="BO180" s="28">
        <v>14.4</v>
      </c>
      <c r="BP180" s="28">
        <v>1.2</v>
      </c>
      <c r="BQ180" s="28" t="s">
        <v>281</v>
      </c>
    </row>
    <row r="181" spans="1:69" x14ac:dyDescent="0.3">
      <c r="A181" s="25">
        <f t="shared" si="2"/>
        <v>178</v>
      </c>
      <c r="B181" s="26">
        <v>687124</v>
      </c>
      <c r="C181" s="26">
        <v>847230</v>
      </c>
      <c r="D181" s="26">
        <v>368</v>
      </c>
      <c r="E181" s="26">
        <v>1</v>
      </c>
      <c r="F181" s="27" t="s">
        <v>197</v>
      </c>
      <c r="G181" s="28">
        <v>6.6000000000000003E-2</v>
      </c>
      <c r="H181" s="28" t="s">
        <v>273</v>
      </c>
      <c r="I181" s="28">
        <v>1.4999999999999999E-2</v>
      </c>
      <c r="J181" s="28">
        <v>4.4000000000000004</v>
      </c>
      <c r="K181" s="28">
        <v>0.4</v>
      </c>
      <c r="L181" s="28">
        <v>2</v>
      </c>
      <c r="M181" s="28">
        <v>1.4E-2</v>
      </c>
      <c r="N181" s="28">
        <v>0.05</v>
      </c>
      <c r="O181" s="28">
        <v>4.43</v>
      </c>
      <c r="P181" s="28">
        <v>0.1</v>
      </c>
      <c r="Q181" s="28">
        <v>0.08</v>
      </c>
      <c r="R181" s="28" t="s">
        <v>277</v>
      </c>
      <c r="S181" s="28">
        <v>14.8</v>
      </c>
      <c r="T181" s="28">
        <v>123</v>
      </c>
      <c r="U181" s="28">
        <v>136</v>
      </c>
      <c r="V181" s="28">
        <v>207</v>
      </c>
      <c r="W181" s="28">
        <v>9.77</v>
      </c>
      <c r="X181" s="28">
        <v>5.2</v>
      </c>
      <c r="Y181" s="28">
        <v>22.9</v>
      </c>
      <c r="Z181" s="28">
        <v>46.3</v>
      </c>
      <c r="AA181" s="28">
        <v>23.7</v>
      </c>
      <c r="AB181" s="28">
        <v>16.2</v>
      </c>
      <c r="AC181" s="28" t="s">
        <v>274</v>
      </c>
      <c r="AD181" s="28">
        <v>10.4</v>
      </c>
      <c r="AE181" s="28">
        <v>12.6</v>
      </c>
      <c r="AF181" s="28">
        <v>13.5</v>
      </c>
      <c r="AG181" s="28">
        <v>20.7</v>
      </c>
      <c r="AH181" s="28">
        <v>4.9000000000000004</v>
      </c>
      <c r="AI181" s="28" t="s">
        <v>274</v>
      </c>
      <c r="AJ181" s="28">
        <v>1.44</v>
      </c>
      <c r="AK181" s="28">
        <v>1.2E-2</v>
      </c>
      <c r="AL181" s="28">
        <v>0.08</v>
      </c>
      <c r="AM181" s="28">
        <v>1</v>
      </c>
      <c r="AN181" s="28">
        <v>0.12</v>
      </c>
      <c r="AO181" s="28">
        <v>0.02</v>
      </c>
      <c r="AP181" s="28">
        <v>0.75</v>
      </c>
      <c r="AQ181" s="28">
        <v>60.3</v>
      </c>
      <c r="AR181" s="28">
        <v>68.400000000000006</v>
      </c>
      <c r="AS181" s="28">
        <v>105</v>
      </c>
      <c r="AT181" s="28" t="s">
        <v>277</v>
      </c>
      <c r="AU181" s="28">
        <v>13.7</v>
      </c>
      <c r="AV181" s="28">
        <v>47.7</v>
      </c>
      <c r="AW181" s="28">
        <v>8.6999999999999993</v>
      </c>
      <c r="AX181" s="28" t="s">
        <v>274</v>
      </c>
      <c r="AY181" s="28">
        <v>1.4</v>
      </c>
      <c r="AZ181" s="28">
        <v>6.9</v>
      </c>
      <c r="BA181" s="28">
        <v>0.9</v>
      </c>
      <c r="BB181" s="28">
        <v>4.5999999999999996</v>
      </c>
      <c r="BC181" s="28">
        <v>0.8</v>
      </c>
      <c r="BD181" s="28">
        <v>2.4</v>
      </c>
      <c r="BE181" s="28">
        <v>0.3</v>
      </c>
      <c r="BF181" s="28">
        <v>2.2999999999999998</v>
      </c>
      <c r="BG181" s="28">
        <v>0.3</v>
      </c>
      <c r="BH181" s="28">
        <v>0.1</v>
      </c>
      <c r="BI181" s="28" t="s">
        <v>275</v>
      </c>
      <c r="BJ181" s="28" t="s">
        <v>274</v>
      </c>
      <c r="BK181" s="28" t="s">
        <v>276</v>
      </c>
      <c r="BL181" s="28">
        <v>2.8</v>
      </c>
      <c r="BM181" s="28">
        <v>0.15</v>
      </c>
      <c r="BN181" s="28">
        <v>17.600000000000001</v>
      </c>
      <c r="BO181" s="28">
        <v>13.9</v>
      </c>
      <c r="BP181" s="28">
        <v>1.2</v>
      </c>
      <c r="BQ181" s="28" t="s">
        <v>281</v>
      </c>
    </row>
    <row r="182" spans="1:69" x14ac:dyDescent="0.3">
      <c r="A182" s="25">
        <f t="shared" si="2"/>
        <v>179</v>
      </c>
      <c r="B182" s="26">
        <v>687126</v>
      </c>
      <c r="C182" s="26">
        <v>847230</v>
      </c>
      <c r="D182" s="26">
        <v>368</v>
      </c>
      <c r="E182" s="26">
        <v>1</v>
      </c>
      <c r="F182" s="27" t="s">
        <v>179</v>
      </c>
      <c r="G182" s="28">
        <v>8.7999999999999995E-2</v>
      </c>
      <c r="H182" s="28" t="s">
        <v>273</v>
      </c>
      <c r="I182" s="28">
        <v>1.6E-2</v>
      </c>
      <c r="J182" s="28">
        <v>4.4000000000000004</v>
      </c>
      <c r="K182" s="28">
        <v>0.4</v>
      </c>
      <c r="L182" s="28">
        <v>1</v>
      </c>
      <c r="M182" s="28">
        <v>1.6E-2</v>
      </c>
      <c r="N182" s="28">
        <v>0.04</v>
      </c>
      <c r="O182" s="28">
        <v>4.93</v>
      </c>
      <c r="P182" s="28">
        <v>0.11</v>
      </c>
      <c r="Q182" s="28">
        <v>0.05</v>
      </c>
      <c r="R182" s="28" t="s">
        <v>277</v>
      </c>
      <c r="S182" s="28">
        <v>11.4</v>
      </c>
      <c r="T182" s="28">
        <v>108</v>
      </c>
      <c r="U182" s="28">
        <v>106</v>
      </c>
      <c r="V182" s="28">
        <v>157</v>
      </c>
      <c r="W182" s="28">
        <v>7.49</v>
      </c>
      <c r="X182" s="28">
        <v>4.8</v>
      </c>
      <c r="Y182" s="28">
        <v>21.4</v>
      </c>
      <c r="Z182" s="28">
        <v>40.799999999999997</v>
      </c>
      <c r="AA182" s="28">
        <v>22.7</v>
      </c>
      <c r="AB182" s="28">
        <v>15.8</v>
      </c>
      <c r="AC182" s="28" t="s">
        <v>274</v>
      </c>
      <c r="AD182" s="28">
        <v>7.6</v>
      </c>
      <c r="AE182" s="28">
        <v>12.2</v>
      </c>
      <c r="AF182" s="28">
        <v>16.600000000000001</v>
      </c>
      <c r="AG182" s="28">
        <v>22.1</v>
      </c>
      <c r="AH182" s="28">
        <v>4.0999999999999996</v>
      </c>
      <c r="AI182" s="28">
        <v>0.2</v>
      </c>
      <c r="AJ182" s="28">
        <v>1.23</v>
      </c>
      <c r="AK182" s="28">
        <v>0.01</v>
      </c>
      <c r="AL182" s="28">
        <v>7.0000000000000007E-2</v>
      </c>
      <c r="AM182" s="28">
        <v>1</v>
      </c>
      <c r="AN182" s="28">
        <v>0.13</v>
      </c>
      <c r="AO182" s="28">
        <v>0.05</v>
      </c>
      <c r="AP182" s="28">
        <v>0.76</v>
      </c>
      <c r="AQ182" s="28">
        <v>63.5</v>
      </c>
      <c r="AR182" s="28">
        <v>73.2</v>
      </c>
      <c r="AS182" s="28">
        <v>116</v>
      </c>
      <c r="AT182" s="28" t="s">
        <v>277</v>
      </c>
      <c r="AU182" s="28">
        <v>14.3</v>
      </c>
      <c r="AV182" s="28">
        <v>52.3</v>
      </c>
      <c r="AW182" s="28">
        <v>9.6999999999999993</v>
      </c>
      <c r="AX182" s="28">
        <v>0.7</v>
      </c>
      <c r="AY182" s="28">
        <v>1.6</v>
      </c>
      <c r="AZ182" s="28">
        <v>8.1999999999999993</v>
      </c>
      <c r="BA182" s="28">
        <v>1</v>
      </c>
      <c r="BB182" s="28">
        <v>5.4</v>
      </c>
      <c r="BC182" s="28">
        <v>0.9</v>
      </c>
      <c r="BD182" s="28">
        <v>2.5</v>
      </c>
      <c r="BE182" s="28">
        <v>0.4</v>
      </c>
      <c r="BF182" s="28">
        <v>2.4</v>
      </c>
      <c r="BG182" s="28">
        <v>0.3</v>
      </c>
      <c r="BH182" s="28">
        <v>0.1</v>
      </c>
      <c r="BI182" s="28" t="s">
        <v>275</v>
      </c>
      <c r="BJ182" s="28">
        <v>0.4</v>
      </c>
      <c r="BK182" s="28" t="s">
        <v>276</v>
      </c>
      <c r="BL182" s="28" t="s">
        <v>279</v>
      </c>
      <c r="BM182" s="28">
        <v>0.14000000000000001</v>
      </c>
      <c r="BN182" s="28">
        <v>14.7</v>
      </c>
      <c r="BO182" s="28">
        <v>12.6</v>
      </c>
      <c r="BP182" s="28">
        <v>1.1000000000000001</v>
      </c>
      <c r="BQ182" s="28">
        <v>20</v>
      </c>
    </row>
    <row r="183" spans="1:69" x14ac:dyDescent="0.3">
      <c r="A183" s="25">
        <f t="shared" si="2"/>
        <v>180</v>
      </c>
      <c r="B183" s="26">
        <v>687208</v>
      </c>
      <c r="C183" s="26">
        <v>847230</v>
      </c>
      <c r="D183" s="26">
        <v>368</v>
      </c>
      <c r="E183" s="26">
        <v>1</v>
      </c>
      <c r="F183" s="27" t="s">
        <v>180</v>
      </c>
      <c r="G183" s="28">
        <v>7.1999999999999995E-2</v>
      </c>
      <c r="H183" s="28" t="s">
        <v>273</v>
      </c>
      <c r="I183" s="28">
        <v>1.6E-2</v>
      </c>
      <c r="J183" s="28">
        <v>4.2</v>
      </c>
      <c r="K183" s="28">
        <v>0.4</v>
      </c>
      <c r="L183" s="28">
        <v>1</v>
      </c>
      <c r="M183" s="28">
        <v>1.4999999999999999E-2</v>
      </c>
      <c r="N183" s="28">
        <v>0.04</v>
      </c>
      <c r="O183" s="28">
        <v>4.6500000000000004</v>
      </c>
      <c r="P183" s="28">
        <v>0.09</v>
      </c>
      <c r="Q183" s="28">
        <v>0.06</v>
      </c>
      <c r="R183" s="28" t="s">
        <v>277</v>
      </c>
      <c r="S183" s="28">
        <v>13.3</v>
      </c>
      <c r="T183" s="28">
        <v>151</v>
      </c>
      <c r="U183" s="28">
        <v>161</v>
      </c>
      <c r="V183" s="28">
        <v>185</v>
      </c>
      <c r="W183" s="28">
        <v>10.199999999999999</v>
      </c>
      <c r="X183" s="28">
        <v>5.0999999999999996</v>
      </c>
      <c r="Y183" s="28">
        <v>22</v>
      </c>
      <c r="Z183" s="28">
        <v>44.7</v>
      </c>
      <c r="AA183" s="28">
        <v>22</v>
      </c>
      <c r="AB183" s="28">
        <v>16.7</v>
      </c>
      <c r="AC183" s="28" t="s">
        <v>274</v>
      </c>
      <c r="AD183" s="28">
        <v>12</v>
      </c>
      <c r="AE183" s="28">
        <v>12.1</v>
      </c>
      <c r="AF183" s="28">
        <v>13</v>
      </c>
      <c r="AG183" s="28">
        <v>18.5</v>
      </c>
      <c r="AH183" s="28">
        <v>4.8</v>
      </c>
      <c r="AI183" s="28" t="s">
        <v>274</v>
      </c>
      <c r="AJ183" s="28">
        <v>1.83</v>
      </c>
      <c r="AK183" s="28">
        <v>1.4E-2</v>
      </c>
      <c r="AL183" s="28">
        <v>7.0000000000000007E-2</v>
      </c>
      <c r="AM183" s="28">
        <v>1</v>
      </c>
      <c r="AN183" s="28">
        <v>0.21</v>
      </c>
      <c r="AO183" s="28">
        <v>0.06</v>
      </c>
      <c r="AP183" s="28">
        <v>0.73</v>
      </c>
      <c r="AQ183" s="28">
        <v>51.2</v>
      </c>
      <c r="AR183" s="28">
        <v>67.3</v>
      </c>
      <c r="AS183" s="28">
        <v>111</v>
      </c>
      <c r="AT183" s="28">
        <v>0.02</v>
      </c>
      <c r="AU183" s="28">
        <v>12</v>
      </c>
      <c r="AV183" s="28">
        <v>45</v>
      </c>
      <c r="AW183" s="28">
        <v>7.7</v>
      </c>
      <c r="AX183" s="28">
        <v>0.9</v>
      </c>
      <c r="AY183" s="28">
        <v>1.2</v>
      </c>
      <c r="AZ183" s="28">
        <v>6.8</v>
      </c>
      <c r="BA183" s="28">
        <v>0.8</v>
      </c>
      <c r="BB183" s="28">
        <v>4.2</v>
      </c>
      <c r="BC183" s="28">
        <v>0.7</v>
      </c>
      <c r="BD183" s="28">
        <v>2</v>
      </c>
      <c r="BE183" s="28">
        <v>0.3</v>
      </c>
      <c r="BF183" s="28">
        <v>1.9</v>
      </c>
      <c r="BG183" s="28">
        <v>0.2</v>
      </c>
      <c r="BH183" s="28">
        <v>0.2</v>
      </c>
      <c r="BI183" s="28" t="s">
        <v>275</v>
      </c>
      <c r="BJ183" s="28" t="s">
        <v>274</v>
      </c>
      <c r="BK183" s="28" t="s">
        <v>276</v>
      </c>
      <c r="BL183" s="28" t="s">
        <v>279</v>
      </c>
      <c r="BM183" s="28">
        <v>0.15</v>
      </c>
      <c r="BN183" s="28">
        <v>18.899999999999999</v>
      </c>
      <c r="BO183" s="28">
        <v>14.7</v>
      </c>
      <c r="BP183" s="28">
        <v>1.5</v>
      </c>
      <c r="BQ183" s="28">
        <v>30</v>
      </c>
    </row>
    <row r="184" spans="1:69" x14ac:dyDescent="0.3">
      <c r="A184" s="25">
        <f t="shared" si="2"/>
        <v>181</v>
      </c>
      <c r="B184" s="26">
        <v>687210</v>
      </c>
      <c r="C184" s="26">
        <v>847230</v>
      </c>
      <c r="D184" s="26">
        <v>368</v>
      </c>
      <c r="E184" s="26">
        <v>1</v>
      </c>
      <c r="F184" s="27" t="s">
        <v>181</v>
      </c>
      <c r="G184" s="28">
        <v>7.5999999999999998E-2</v>
      </c>
      <c r="H184" s="28" t="s">
        <v>273</v>
      </c>
      <c r="I184" s="28">
        <v>1.7000000000000001E-2</v>
      </c>
      <c r="J184" s="28">
        <v>3.9</v>
      </c>
      <c r="K184" s="28">
        <v>0.5</v>
      </c>
      <c r="L184" s="28">
        <v>1</v>
      </c>
      <c r="M184" s="28">
        <v>1.6E-2</v>
      </c>
      <c r="N184" s="28">
        <v>0.04</v>
      </c>
      <c r="O184" s="28">
        <v>4.91</v>
      </c>
      <c r="P184" s="28">
        <v>0.09</v>
      </c>
      <c r="Q184" s="28">
        <v>0.06</v>
      </c>
      <c r="R184" s="28" t="s">
        <v>277</v>
      </c>
      <c r="S184" s="28">
        <v>13.3</v>
      </c>
      <c r="T184" s="28">
        <v>160</v>
      </c>
      <c r="U184" s="28">
        <v>176</v>
      </c>
      <c r="V184" s="28">
        <v>194</v>
      </c>
      <c r="W184" s="28">
        <v>10.8</v>
      </c>
      <c r="X184" s="28">
        <v>5.2</v>
      </c>
      <c r="Y184" s="28">
        <v>21.8</v>
      </c>
      <c r="Z184" s="28">
        <v>45.5</v>
      </c>
      <c r="AA184" s="28">
        <v>20.5</v>
      </c>
      <c r="AB184" s="28">
        <v>15.9</v>
      </c>
      <c r="AC184" s="28" t="s">
        <v>274</v>
      </c>
      <c r="AD184" s="28">
        <v>12</v>
      </c>
      <c r="AE184" s="28">
        <v>10.8</v>
      </c>
      <c r="AF184" s="28">
        <v>11.2</v>
      </c>
      <c r="AG184" s="28">
        <v>16.600000000000001</v>
      </c>
      <c r="AH184" s="28">
        <v>3.8</v>
      </c>
      <c r="AI184" s="28">
        <v>0.1</v>
      </c>
      <c r="AJ184" s="28">
        <v>2.33</v>
      </c>
      <c r="AK184" s="28">
        <v>1.6E-2</v>
      </c>
      <c r="AL184" s="28">
        <v>0.08</v>
      </c>
      <c r="AM184" s="28">
        <v>0.95</v>
      </c>
      <c r="AN184" s="28">
        <v>0.21</v>
      </c>
      <c r="AO184" s="28">
        <v>7.0000000000000007E-2</v>
      </c>
      <c r="AP184" s="28">
        <v>0.74</v>
      </c>
      <c r="AQ184" s="28">
        <v>49.3</v>
      </c>
      <c r="AR184" s="28">
        <v>59</v>
      </c>
      <c r="AS184" s="28">
        <v>117</v>
      </c>
      <c r="AT184" s="28">
        <v>0.04</v>
      </c>
      <c r="AU184" s="28">
        <v>10.5</v>
      </c>
      <c r="AV184" s="28">
        <v>38.6</v>
      </c>
      <c r="AW184" s="28">
        <v>6.9</v>
      </c>
      <c r="AX184" s="28">
        <v>1.2</v>
      </c>
      <c r="AY184" s="28">
        <v>1.1000000000000001</v>
      </c>
      <c r="AZ184" s="28">
        <v>6.2</v>
      </c>
      <c r="BA184" s="28">
        <v>0.7</v>
      </c>
      <c r="BB184" s="28">
        <v>3.8</v>
      </c>
      <c r="BC184" s="28">
        <v>0.6</v>
      </c>
      <c r="BD184" s="28">
        <v>2</v>
      </c>
      <c r="BE184" s="28">
        <v>0.3</v>
      </c>
      <c r="BF184" s="28">
        <v>1.8</v>
      </c>
      <c r="BG184" s="28">
        <v>0.3</v>
      </c>
      <c r="BH184" s="28">
        <v>0.1</v>
      </c>
      <c r="BI184" s="28" t="s">
        <v>275</v>
      </c>
      <c r="BJ184" s="28" t="s">
        <v>274</v>
      </c>
      <c r="BK184" s="28" t="s">
        <v>276</v>
      </c>
      <c r="BL184" s="28">
        <v>0.6</v>
      </c>
      <c r="BM184" s="28">
        <v>0.13</v>
      </c>
      <c r="BN184" s="28">
        <v>19.5</v>
      </c>
      <c r="BO184" s="28">
        <v>13.8</v>
      </c>
      <c r="BP184" s="28">
        <v>1.9</v>
      </c>
      <c r="BQ184" s="28">
        <v>20</v>
      </c>
    </row>
    <row r="185" spans="1:69" x14ac:dyDescent="0.3">
      <c r="A185" s="25">
        <f>A184+1</f>
        <v>182</v>
      </c>
      <c r="B185" s="26">
        <v>687211</v>
      </c>
      <c r="C185" s="26">
        <v>847230</v>
      </c>
      <c r="D185" s="26">
        <v>368</v>
      </c>
      <c r="E185" s="26">
        <v>1</v>
      </c>
      <c r="F185" s="27" t="s">
        <v>198</v>
      </c>
      <c r="G185" s="28">
        <v>2.7E-2</v>
      </c>
      <c r="H185" s="28" t="s">
        <v>273</v>
      </c>
      <c r="I185" s="28">
        <v>6.8000000000000005E-2</v>
      </c>
      <c r="J185" s="28">
        <v>10.3</v>
      </c>
      <c r="K185" s="28">
        <v>0.6</v>
      </c>
      <c r="L185" s="28">
        <v>1</v>
      </c>
      <c r="M185" s="28">
        <v>0.02</v>
      </c>
      <c r="N185" s="28">
        <v>0.09</v>
      </c>
      <c r="O185" s="28">
        <v>5.05</v>
      </c>
      <c r="P185" s="28">
        <v>0.18</v>
      </c>
      <c r="Q185" s="28">
        <v>0.15</v>
      </c>
      <c r="R185" s="28">
        <v>7.0000000000000007E-2</v>
      </c>
      <c r="S185" s="28">
        <v>10.5</v>
      </c>
      <c r="T185" s="28">
        <v>86</v>
      </c>
      <c r="U185" s="28">
        <v>64</v>
      </c>
      <c r="V185" s="28">
        <v>203</v>
      </c>
      <c r="W185" s="28">
        <v>5.28</v>
      </c>
      <c r="X185" s="28">
        <v>9.4</v>
      </c>
      <c r="Y185" s="28">
        <v>24.3</v>
      </c>
      <c r="Z185" s="28">
        <v>36.700000000000003</v>
      </c>
      <c r="AA185" s="28">
        <v>82.6</v>
      </c>
      <c r="AB185" s="28">
        <v>15.7</v>
      </c>
      <c r="AC185" s="28" t="s">
        <v>274</v>
      </c>
      <c r="AD185" s="28">
        <v>12.1</v>
      </c>
      <c r="AE185" s="28">
        <v>26.2</v>
      </c>
      <c r="AF185" s="28">
        <v>14.3</v>
      </c>
      <c r="AG185" s="28">
        <v>9.5</v>
      </c>
      <c r="AH185" s="28">
        <v>4.7</v>
      </c>
      <c r="AI185" s="28">
        <v>1</v>
      </c>
      <c r="AJ185" s="28">
        <v>1.19</v>
      </c>
      <c r="AK185" s="28">
        <v>0.13100000000000001</v>
      </c>
      <c r="AL185" s="28">
        <v>7.0000000000000007E-2</v>
      </c>
      <c r="AM185" s="28">
        <v>2.35</v>
      </c>
      <c r="AN185" s="28">
        <v>0.42</v>
      </c>
      <c r="AO185" s="28" t="s">
        <v>278</v>
      </c>
      <c r="AP185" s="28">
        <v>1.84</v>
      </c>
      <c r="AQ185" s="28">
        <v>106</v>
      </c>
      <c r="AR185" s="28">
        <v>33.4</v>
      </c>
      <c r="AS185" s="28">
        <v>103</v>
      </c>
      <c r="AT185" s="28">
        <v>7.0000000000000007E-2</v>
      </c>
      <c r="AU185" s="28">
        <v>6</v>
      </c>
      <c r="AV185" s="28">
        <v>22.5</v>
      </c>
      <c r="AW185" s="28">
        <v>4.4000000000000004</v>
      </c>
      <c r="AX185" s="28">
        <v>1</v>
      </c>
      <c r="AY185" s="28">
        <v>0.8</v>
      </c>
      <c r="AZ185" s="28">
        <v>4.0999999999999996</v>
      </c>
      <c r="BA185" s="28">
        <v>0.5</v>
      </c>
      <c r="BB185" s="28">
        <v>2.4</v>
      </c>
      <c r="BC185" s="28">
        <v>0.4</v>
      </c>
      <c r="BD185" s="28">
        <v>1.1000000000000001</v>
      </c>
      <c r="BE185" s="28">
        <v>0.2</v>
      </c>
      <c r="BF185" s="28">
        <v>1</v>
      </c>
      <c r="BG185" s="28">
        <v>0.1</v>
      </c>
      <c r="BH185" s="28">
        <v>0.1</v>
      </c>
      <c r="BI185" s="28" t="s">
        <v>275</v>
      </c>
      <c r="BJ185" s="28" t="s">
        <v>274</v>
      </c>
      <c r="BK185" s="28" t="s">
        <v>276</v>
      </c>
      <c r="BL185" s="28">
        <v>4.2</v>
      </c>
      <c r="BM185" s="28">
        <v>0.21</v>
      </c>
      <c r="BN185" s="28">
        <v>37</v>
      </c>
      <c r="BO185" s="28">
        <v>12.8</v>
      </c>
      <c r="BP185" s="28">
        <v>1.5</v>
      </c>
      <c r="BQ185" s="28">
        <v>70</v>
      </c>
    </row>
    <row r="186" spans="1:69" x14ac:dyDescent="0.3">
      <c r="A186" s="25">
        <f t="shared" si="2"/>
        <v>183</v>
      </c>
      <c r="B186" s="26">
        <v>687213</v>
      </c>
      <c r="C186" s="26">
        <v>847230</v>
      </c>
      <c r="D186" s="26">
        <v>368</v>
      </c>
      <c r="E186" s="26">
        <v>1</v>
      </c>
      <c r="F186" s="27" t="s">
        <v>182</v>
      </c>
      <c r="G186" s="28">
        <v>7.5999999999999998E-2</v>
      </c>
      <c r="H186" s="28" t="s">
        <v>273</v>
      </c>
      <c r="I186" s="28">
        <v>1.6E-2</v>
      </c>
      <c r="J186" s="28">
        <v>4.4000000000000004</v>
      </c>
      <c r="K186" s="28">
        <v>0.4</v>
      </c>
      <c r="L186" s="28">
        <v>1</v>
      </c>
      <c r="M186" s="28">
        <v>1.2E-2</v>
      </c>
      <c r="N186" s="28">
        <v>0.04</v>
      </c>
      <c r="O186" s="28">
        <v>4.54</v>
      </c>
      <c r="P186" s="28">
        <v>0.1</v>
      </c>
      <c r="Q186" s="28">
        <v>0.06</v>
      </c>
      <c r="R186" s="28" t="s">
        <v>277</v>
      </c>
      <c r="S186" s="28">
        <v>12.8</v>
      </c>
      <c r="T186" s="28">
        <v>139</v>
      </c>
      <c r="U186" s="28">
        <v>124</v>
      </c>
      <c r="V186" s="28">
        <v>182</v>
      </c>
      <c r="W186" s="28">
        <v>9.9499999999999993</v>
      </c>
      <c r="X186" s="28">
        <v>5.0999999999999996</v>
      </c>
      <c r="Y186" s="28">
        <v>22.6</v>
      </c>
      <c r="Z186" s="28">
        <v>42.4</v>
      </c>
      <c r="AA186" s="28">
        <v>20.6</v>
      </c>
      <c r="AB186" s="28">
        <v>16.8</v>
      </c>
      <c r="AC186" s="28">
        <v>0.1</v>
      </c>
      <c r="AD186" s="28">
        <v>11.2</v>
      </c>
      <c r="AE186" s="28">
        <v>12</v>
      </c>
      <c r="AF186" s="28">
        <v>12.3</v>
      </c>
      <c r="AG186" s="28">
        <v>14.5</v>
      </c>
      <c r="AH186" s="28">
        <v>6.5</v>
      </c>
      <c r="AI186" s="28">
        <v>0.1</v>
      </c>
      <c r="AJ186" s="28">
        <v>2.33</v>
      </c>
      <c r="AK186" s="28">
        <v>1.4E-2</v>
      </c>
      <c r="AL186" s="28">
        <v>0.08</v>
      </c>
      <c r="AM186" s="28">
        <v>1.04</v>
      </c>
      <c r="AN186" s="28">
        <v>0.18</v>
      </c>
      <c r="AO186" s="28">
        <v>0.05</v>
      </c>
      <c r="AP186" s="28">
        <v>0.81</v>
      </c>
      <c r="AQ186" s="28">
        <v>51.3</v>
      </c>
      <c r="AR186" s="28">
        <v>51.3</v>
      </c>
      <c r="AS186" s="28">
        <v>104</v>
      </c>
      <c r="AT186" s="28">
        <v>0.01</v>
      </c>
      <c r="AU186" s="28">
        <v>9.1</v>
      </c>
      <c r="AV186" s="28">
        <v>32.200000000000003</v>
      </c>
      <c r="AW186" s="28">
        <v>5.2</v>
      </c>
      <c r="AX186" s="28">
        <v>1.2</v>
      </c>
      <c r="AY186" s="28">
        <v>0.9</v>
      </c>
      <c r="AZ186" s="28">
        <v>4.9000000000000004</v>
      </c>
      <c r="BA186" s="28">
        <v>0.6</v>
      </c>
      <c r="BB186" s="28">
        <v>3.3</v>
      </c>
      <c r="BC186" s="28">
        <v>0.6</v>
      </c>
      <c r="BD186" s="28">
        <v>1.7</v>
      </c>
      <c r="BE186" s="28">
        <v>0.2</v>
      </c>
      <c r="BF186" s="28">
        <v>1.6</v>
      </c>
      <c r="BG186" s="28">
        <v>0.2</v>
      </c>
      <c r="BH186" s="28">
        <v>0.2</v>
      </c>
      <c r="BI186" s="28" t="s">
        <v>275</v>
      </c>
      <c r="BJ186" s="28" t="s">
        <v>274</v>
      </c>
      <c r="BK186" s="28" t="s">
        <v>276</v>
      </c>
      <c r="BL186" s="28" t="s">
        <v>279</v>
      </c>
      <c r="BM186" s="28">
        <v>0.13</v>
      </c>
      <c r="BN186" s="28">
        <v>17.2</v>
      </c>
      <c r="BO186" s="28">
        <v>13.8</v>
      </c>
      <c r="BP186" s="28">
        <v>1.8</v>
      </c>
      <c r="BQ186" s="28" t="s">
        <v>281</v>
      </c>
    </row>
    <row r="187" spans="1:69" x14ac:dyDescent="0.3">
      <c r="A187" s="25">
        <f t="shared" si="2"/>
        <v>184</v>
      </c>
      <c r="B187" s="26">
        <v>687215</v>
      </c>
      <c r="C187" s="26">
        <v>847230</v>
      </c>
      <c r="D187" s="26">
        <v>368</v>
      </c>
      <c r="E187" s="26">
        <v>1</v>
      </c>
      <c r="F187" s="27" t="s">
        <v>183</v>
      </c>
      <c r="G187" s="28">
        <v>7.4999999999999997E-2</v>
      </c>
      <c r="H187" s="28" t="s">
        <v>273</v>
      </c>
      <c r="I187" s="28">
        <v>1.7999999999999999E-2</v>
      </c>
      <c r="J187" s="28">
        <v>4.5999999999999996</v>
      </c>
      <c r="K187" s="28">
        <v>0.4</v>
      </c>
      <c r="L187" s="28">
        <v>2</v>
      </c>
      <c r="M187" s="28">
        <v>1.2999999999999999E-2</v>
      </c>
      <c r="N187" s="28">
        <v>0.04</v>
      </c>
      <c r="O187" s="28">
        <v>4.84</v>
      </c>
      <c r="P187" s="28">
        <v>0.1</v>
      </c>
      <c r="Q187" s="28">
        <v>0.06</v>
      </c>
      <c r="R187" s="28" t="s">
        <v>277</v>
      </c>
      <c r="S187" s="28">
        <v>13</v>
      </c>
      <c r="T187" s="28">
        <v>161</v>
      </c>
      <c r="U187" s="28">
        <v>153</v>
      </c>
      <c r="V187" s="28">
        <v>200</v>
      </c>
      <c r="W187" s="28">
        <v>11.4</v>
      </c>
      <c r="X187" s="28">
        <v>5.3</v>
      </c>
      <c r="Y187" s="28">
        <v>21.3</v>
      </c>
      <c r="Z187" s="28">
        <v>45.8</v>
      </c>
      <c r="AA187" s="28">
        <v>22.6</v>
      </c>
      <c r="AB187" s="28">
        <v>17</v>
      </c>
      <c r="AC187" s="28">
        <v>0.1</v>
      </c>
      <c r="AD187" s="28">
        <v>12</v>
      </c>
      <c r="AE187" s="28">
        <v>12.2</v>
      </c>
      <c r="AF187" s="28">
        <v>14.9</v>
      </c>
      <c r="AG187" s="28">
        <v>12.7</v>
      </c>
      <c r="AH187" s="28">
        <v>4.7</v>
      </c>
      <c r="AI187" s="28">
        <v>0.2</v>
      </c>
      <c r="AJ187" s="28">
        <v>2.6</v>
      </c>
      <c r="AK187" s="28">
        <v>1.2E-2</v>
      </c>
      <c r="AL187" s="28">
        <v>0.08</v>
      </c>
      <c r="AM187" s="28">
        <v>1.02</v>
      </c>
      <c r="AN187" s="28">
        <v>0.19</v>
      </c>
      <c r="AO187" s="28">
        <v>0.09</v>
      </c>
      <c r="AP187" s="28">
        <v>0.78</v>
      </c>
      <c r="AQ187" s="28">
        <v>52.7</v>
      </c>
      <c r="AR187" s="28">
        <v>50.5</v>
      </c>
      <c r="AS187" s="28">
        <v>88.7</v>
      </c>
      <c r="AT187" s="28">
        <v>0.02</v>
      </c>
      <c r="AU187" s="28">
        <v>8.6999999999999993</v>
      </c>
      <c r="AV187" s="28">
        <v>31.4</v>
      </c>
      <c r="AW187" s="28">
        <v>5.2</v>
      </c>
      <c r="AX187" s="28">
        <v>1</v>
      </c>
      <c r="AY187" s="28">
        <v>0.9</v>
      </c>
      <c r="AZ187" s="28">
        <v>5.0999999999999996</v>
      </c>
      <c r="BA187" s="28">
        <v>0.6</v>
      </c>
      <c r="BB187" s="28">
        <v>3.3</v>
      </c>
      <c r="BC187" s="28">
        <v>0.5</v>
      </c>
      <c r="BD187" s="28">
        <v>1.6</v>
      </c>
      <c r="BE187" s="28">
        <v>0.2</v>
      </c>
      <c r="BF187" s="28">
        <v>1.6</v>
      </c>
      <c r="BG187" s="28">
        <v>0.2</v>
      </c>
      <c r="BH187" s="28">
        <v>0.1</v>
      </c>
      <c r="BI187" s="28" t="s">
        <v>275</v>
      </c>
      <c r="BJ187" s="28" t="s">
        <v>274</v>
      </c>
      <c r="BK187" s="28" t="s">
        <v>276</v>
      </c>
      <c r="BL187" s="28" t="s">
        <v>279</v>
      </c>
      <c r="BM187" s="28">
        <v>0.14000000000000001</v>
      </c>
      <c r="BN187" s="28">
        <v>19.7</v>
      </c>
      <c r="BO187" s="28">
        <v>13.6</v>
      </c>
      <c r="BP187" s="28">
        <v>1.8</v>
      </c>
      <c r="BQ187" s="28" t="s">
        <v>281</v>
      </c>
    </row>
    <row r="188" spans="1:69" x14ac:dyDescent="0.3">
      <c r="A188" s="25">
        <f t="shared" si="2"/>
        <v>185</v>
      </c>
      <c r="B188" s="26">
        <v>687217</v>
      </c>
      <c r="C188" s="26">
        <v>847230</v>
      </c>
      <c r="D188" s="26">
        <v>368</v>
      </c>
      <c r="E188" s="26">
        <v>1</v>
      </c>
      <c r="F188" s="27" t="s">
        <v>184</v>
      </c>
      <c r="G188" s="28">
        <v>7.3999999999999996E-2</v>
      </c>
      <c r="H188" s="28" t="s">
        <v>273</v>
      </c>
      <c r="I188" s="28">
        <v>1.9E-2</v>
      </c>
      <c r="J188" s="28">
        <v>4.4000000000000004</v>
      </c>
      <c r="K188" s="28">
        <v>0.4</v>
      </c>
      <c r="L188" s="28">
        <v>1</v>
      </c>
      <c r="M188" s="28">
        <v>1.4E-2</v>
      </c>
      <c r="N188" s="28">
        <v>0.04</v>
      </c>
      <c r="O188" s="28">
        <v>4.7</v>
      </c>
      <c r="P188" s="28">
        <v>0.11</v>
      </c>
      <c r="Q188" s="28">
        <v>0.06</v>
      </c>
      <c r="R188" s="28" t="s">
        <v>277</v>
      </c>
      <c r="S188" s="28">
        <v>12.7</v>
      </c>
      <c r="T188" s="28">
        <v>153</v>
      </c>
      <c r="U188" s="28">
        <v>158</v>
      </c>
      <c r="V188" s="28">
        <v>211</v>
      </c>
      <c r="W188" s="28">
        <v>10.6</v>
      </c>
      <c r="X188" s="28">
        <v>5.2</v>
      </c>
      <c r="Y188" s="28">
        <v>24.2</v>
      </c>
      <c r="Z188" s="28">
        <v>42</v>
      </c>
      <c r="AA188" s="28">
        <v>22.1</v>
      </c>
      <c r="AB188" s="28">
        <v>17.600000000000001</v>
      </c>
      <c r="AC188" s="28">
        <v>0.1</v>
      </c>
      <c r="AD188" s="28">
        <v>11.6</v>
      </c>
      <c r="AE188" s="28">
        <v>13</v>
      </c>
      <c r="AF188" s="28">
        <v>16.2</v>
      </c>
      <c r="AG188" s="28">
        <v>12.9</v>
      </c>
      <c r="AH188" s="28">
        <v>4.9000000000000004</v>
      </c>
      <c r="AI188" s="28">
        <v>0.1</v>
      </c>
      <c r="AJ188" s="28">
        <v>2.4300000000000002</v>
      </c>
      <c r="AK188" s="28">
        <v>1.0999999999999999E-2</v>
      </c>
      <c r="AL188" s="28">
        <v>0.1</v>
      </c>
      <c r="AM188" s="28">
        <v>1.08</v>
      </c>
      <c r="AN188" s="28">
        <v>0.18</v>
      </c>
      <c r="AO188" s="28">
        <v>7.0000000000000007E-2</v>
      </c>
      <c r="AP188" s="28">
        <v>0.9</v>
      </c>
      <c r="AQ188" s="28">
        <v>58.6</v>
      </c>
      <c r="AR188" s="28">
        <v>52.6</v>
      </c>
      <c r="AS188" s="28">
        <v>92.1</v>
      </c>
      <c r="AT188" s="28">
        <v>0.02</v>
      </c>
      <c r="AU188" s="28">
        <v>9</v>
      </c>
      <c r="AV188" s="28">
        <v>32.700000000000003</v>
      </c>
      <c r="AW188" s="28">
        <v>4.9000000000000004</v>
      </c>
      <c r="AX188" s="28">
        <v>1</v>
      </c>
      <c r="AY188" s="28">
        <v>0.9</v>
      </c>
      <c r="AZ188" s="28">
        <v>5.2</v>
      </c>
      <c r="BA188" s="28">
        <v>0.6</v>
      </c>
      <c r="BB188" s="28">
        <v>3.2</v>
      </c>
      <c r="BC188" s="28">
        <v>0.5</v>
      </c>
      <c r="BD188" s="28">
        <v>1.5</v>
      </c>
      <c r="BE188" s="28">
        <v>0.2</v>
      </c>
      <c r="BF188" s="28">
        <v>1.7</v>
      </c>
      <c r="BG188" s="28">
        <v>0.2</v>
      </c>
      <c r="BH188" s="28">
        <v>0.1</v>
      </c>
      <c r="BI188" s="28" t="s">
        <v>275</v>
      </c>
      <c r="BJ188" s="28" t="s">
        <v>274</v>
      </c>
      <c r="BK188" s="28" t="s">
        <v>276</v>
      </c>
      <c r="BL188" s="28" t="s">
        <v>279</v>
      </c>
      <c r="BM188" s="28">
        <v>0.15</v>
      </c>
      <c r="BN188" s="28">
        <v>19.100000000000001</v>
      </c>
      <c r="BO188" s="28">
        <v>14.5</v>
      </c>
      <c r="BP188" s="28">
        <v>1.8</v>
      </c>
      <c r="BQ188" s="28" t="s">
        <v>281</v>
      </c>
    </row>
    <row r="189" spans="1:69" x14ac:dyDescent="0.3">
      <c r="A189" s="25">
        <f t="shared" si="2"/>
        <v>186</v>
      </c>
      <c r="B189" s="26">
        <v>687218</v>
      </c>
      <c r="C189" s="26">
        <v>847230</v>
      </c>
      <c r="D189" s="26">
        <v>368</v>
      </c>
      <c r="E189" s="26">
        <v>1</v>
      </c>
      <c r="F189" s="27" t="s">
        <v>185</v>
      </c>
      <c r="G189" s="28">
        <v>7.1999999999999995E-2</v>
      </c>
      <c r="H189" s="28" t="s">
        <v>273</v>
      </c>
      <c r="I189" s="28">
        <v>1.6E-2</v>
      </c>
      <c r="J189" s="28">
        <v>4.7</v>
      </c>
      <c r="K189" s="28">
        <v>0.4</v>
      </c>
      <c r="L189" s="28">
        <v>2</v>
      </c>
      <c r="M189" s="28">
        <v>1.4E-2</v>
      </c>
      <c r="N189" s="28">
        <v>0.04</v>
      </c>
      <c r="O189" s="28">
        <v>4.8099999999999996</v>
      </c>
      <c r="P189" s="28">
        <v>0.1</v>
      </c>
      <c r="Q189" s="28">
        <v>0.06</v>
      </c>
      <c r="R189" s="28" t="s">
        <v>277</v>
      </c>
      <c r="S189" s="28">
        <v>13.2</v>
      </c>
      <c r="T189" s="28">
        <v>134</v>
      </c>
      <c r="U189" s="28">
        <v>106</v>
      </c>
      <c r="V189" s="28">
        <v>170</v>
      </c>
      <c r="W189" s="28">
        <v>9.52</v>
      </c>
      <c r="X189" s="28">
        <v>5.4</v>
      </c>
      <c r="Y189" s="28">
        <v>23.4</v>
      </c>
      <c r="Z189" s="28">
        <v>45.8</v>
      </c>
      <c r="AA189" s="28">
        <v>23.1</v>
      </c>
      <c r="AB189" s="28">
        <v>16.3</v>
      </c>
      <c r="AC189" s="28" t="s">
        <v>274</v>
      </c>
      <c r="AD189" s="28">
        <v>9.9</v>
      </c>
      <c r="AE189" s="28">
        <v>12</v>
      </c>
      <c r="AF189" s="28">
        <v>10.3</v>
      </c>
      <c r="AG189" s="28">
        <v>14.3</v>
      </c>
      <c r="AH189" s="28">
        <v>4.2</v>
      </c>
      <c r="AI189" s="28" t="s">
        <v>274</v>
      </c>
      <c r="AJ189" s="28">
        <v>1.96</v>
      </c>
      <c r="AK189" s="28">
        <v>1.2E-2</v>
      </c>
      <c r="AL189" s="28">
        <v>7.0000000000000007E-2</v>
      </c>
      <c r="AM189" s="28">
        <v>0.95</v>
      </c>
      <c r="AN189" s="28">
        <v>0.16</v>
      </c>
      <c r="AO189" s="28">
        <v>0.06</v>
      </c>
      <c r="AP189" s="28">
        <v>0.82</v>
      </c>
      <c r="AQ189" s="28">
        <v>50.5</v>
      </c>
      <c r="AR189" s="28">
        <v>50.2</v>
      </c>
      <c r="AS189" s="28">
        <v>83.1</v>
      </c>
      <c r="AT189" s="28" t="s">
        <v>277</v>
      </c>
      <c r="AU189" s="28">
        <v>9</v>
      </c>
      <c r="AV189" s="28">
        <v>33.799999999999997</v>
      </c>
      <c r="AW189" s="28">
        <v>6.5</v>
      </c>
      <c r="AX189" s="28">
        <v>1</v>
      </c>
      <c r="AY189" s="28">
        <v>1</v>
      </c>
      <c r="AZ189" s="28">
        <v>5.4</v>
      </c>
      <c r="BA189" s="28">
        <v>0.7</v>
      </c>
      <c r="BB189" s="28">
        <v>3.6</v>
      </c>
      <c r="BC189" s="28">
        <v>0.6</v>
      </c>
      <c r="BD189" s="28">
        <v>1.7</v>
      </c>
      <c r="BE189" s="28">
        <v>0.3</v>
      </c>
      <c r="BF189" s="28">
        <v>1.8</v>
      </c>
      <c r="BG189" s="28">
        <v>0.2</v>
      </c>
      <c r="BH189" s="28">
        <v>0.1</v>
      </c>
      <c r="BI189" s="28" t="s">
        <v>275</v>
      </c>
      <c r="BJ189" s="28" t="s">
        <v>274</v>
      </c>
      <c r="BK189" s="28" t="s">
        <v>276</v>
      </c>
      <c r="BL189" s="28" t="s">
        <v>279</v>
      </c>
      <c r="BM189" s="28">
        <v>0.14000000000000001</v>
      </c>
      <c r="BN189" s="28">
        <v>15.4</v>
      </c>
      <c r="BO189" s="28">
        <v>13.3</v>
      </c>
      <c r="BP189" s="28">
        <v>1.6</v>
      </c>
      <c r="BQ189" s="28">
        <v>70</v>
      </c>
    </row>
    <row r="190" spans="1:69" x14ac:dyDescent="0.3">
      <c r="A190" s="25">
        <f t="shared" si="2"/>
        <v>187</v>
      </c>
      <c r="B190" s="26">
        <v>687220</v>
      </c>
      <c r="C190" s="26">
        <v>847230</v>
      </c>
      <c r="D190" s="26">
        <v>368</v>
      </c>
      <c r="E190" s="26">
        <v>1</v>
      </c>
      <c r="F190" s="27" t="s">
        <v>186</v>
      </c>
      <c r="G190" s="28">
        <v>7.0999999999999994E-2</v>
      </c>
      <c r="H190" s="28" t="s">
        <v>273</v>
      </c>
      <c r="I190" s="28">
        <v>1.7000000000000001E-2</v>
      </c>
      <c r="J190" s="28">
        <v>4.7</v>
      </c>
      <c r="K190" s="28">
        <v>0.4</v>
      </c>
      <c r="L190" s="28">
        <v>2</v>
      </c>
      <c r="M190" s="28">
        <v>1.4E-2</v>
      </c>
      <c r="N190" s="28">
        <v>0.04</v>
      </c>
      <c r="O190" s="28">
        <v>4.84</v>
      </c>
      <c r="P190" s="28">
        <v>0.1</v>
      </c>
      <c r="Q190" s="28">
        <v>7.0000000000000007E-2</v>
      </c>
      <c r="R190" s="28">
        <v>0.01</v>
      </c>
      <c r="S190" s="28">
        <v>13</v>
      </c>
      <c r="T190" s="28">
        <v>163</v>
      </c>
      <c r="U190" s="28">
        <v>146</v>
      </c>
      <c r="V190" s="28">
        <v>195</v>
      </c>
      <c r="W190" s="28">
        <v>11.6</v>
      </c>
      <c r="X190" s="28">
        <v>5.8</v>
      </c>
      <c r="Y190" s="28">
        <v>24.8</v>
      </c>
      <c r="Z190" s="28">
        <v>47.5</v>
      </c>
      <c r="AA190" s="28">
        <v>26.9</v>
      </c>
      <c r="AB190" s="28">
        <v>17.5</v>
      </c>
      <c r="AC190" s="28">
        <v>0.1</v>
      </c>
      <c r="AD190" s="28">
        <v>12.4</v>
      </c>
      <c r="AE190" s="28">
        <v>12.3</v>
      </c>
      <c r="AF190" s="28">
        <v>12.4</v>
      </c>
      <c r="AG190" s="28">
        <v>12.5</v>
      </c>
      <c r="AH190" s="28">
        <v>4.5</v>
      </c>
      <c r="AI190" s="28" t="s">
        <v>274</v>
      </c>
      <c r="AJ190" s="28">
        <v>2.48</v>
      </c>
      <c r="AK190" s="28">
        <v>1.2E-2</v>
      </c>
      <c r="AL190" s="28">
        <v>0.08</v>
      </c>
      <c r="AM190" s="28">
        <v>1</v>
      </c>
      <c r="AN190" s="28">
        <v>0.17</v>
      </c>
      <c r="AO190" s="28">
        <v>7.0000000000000007E-2</v>
      </c>
      <c r="AP190" s="28">
        <v>0.76</v>
      </c>
      <c r="AQ190" s="28">
        <v>52</v>
      </c>
      <c r="AR190" s="28">
        <v>48.2</v>
      </c>
      <c r="AS190" s="28">
        <v>77.900000000000006</v>
      </c>
      <c r="AT190" s="28" t="s">
        <v>277</v>
      </c>
      <c r="AU190" s="28">
        <v>7.8</v>
      </c>
      <c r="AV190" s="28">
        <v>28.2</v>
      </c>
      <c r="AW190" s="28">
        <v>5.2</v>
      </c>
      <c r="AX190" s="28">
        <v>0.8</v>
      </c>
      <c r="AY190" s="28">
        <v>0.8</v>
      </c>
      <c r="AZ190" s="28">
        <v>4.5</v>
      </c>
      <c r="BA190" s="28">
        <v>0.6</v>
      </c>
      <c r="BB190" s="28">
        <v>3</v>
      </c>
      <c r="BC190" s="28">
        <v>0.5</v>
      </c>
      <c r="BD190" s="28">
        <v>1.5</v>
      </c>
      <c r="BE190" s="28">
        <v>0.2</v>
      </c>
      <c r="BF190" s="28">
        <v>1.5</v>
      </c>
      <c r="BG190" s="28">
        <v>0.2</v>
      </c>
      <c r="BH190" s="28">
        <v>0.1</v>
      </c>
      <c r="BI190" s="28" t="s">
        <v>275</v>
      </c>
      <c r="BJ190" s="28" t="s">
        <v>274</v>
      </c>
      <c r="BK190" s="28" t="s">
        <v>276</v>
      </c>
      <c r="BL190" s="28">
        <v>1.5</v>
      </c>
      <c r="BM190" s="28">
        <v>0.15</v>
      </c>
      <c r="BN190" s="28">
        <v>17.600000000000001</v>
      </c>
      <c r="BO190" s="28">
        <v>14.4</v>
      </c>
      <c r="BP190" s="28">
        <v>1.9</v>
      </c>
      <c r="BQ190" s="28">
        <v>20</v>
      </c>
    </row>
    <row r="191" spans="1:69" x14ac:dyDescent="0.3">
      <c r="A191" s="25">
        <f t="shared" si="2"/>
        <v>188</v>
      </c>
      <c r="B191" s="26">
        <v>687222</v>
      </c>
      <c r="C191" s="26">
        <v>847230</v>
      </c>
      <c r="D191" s="26">
        <v>368</v>
      </c>
      <c r="E191" s="26">
        <v>1</v>
      </c>
      <c r="F191" s="27" t="s">
        <v>187</v>
      </c>
      <c r="G191" s="28">
        <v>6.5000000000000002E-2</v>
      </c>
      <c r="H191" s="28" t="s">
        <v>273</v>
      </c>
      <c r="I191" s="28">
        <v>1.7000000000000001E-2</v>
      </c>
      <c r="J191" s="28">
        <v>4.4000000000000004</v>
      </c>
      <c r="K191" s="28">
        <v>0.5</v>
      </c>
      <c r="L191" s="28">
        <v>1</v>
      </c>
      <c r="M191" s="28">
        <v>1.2999999999999999E-2</v>
      </c>
      <c r="N191" s="28">
        <v>0.04</v>
      </c>
      <c r="O191" s="28">
        <v>4.3600000000000003</v>
      </c>
      <c r="P191" s="28">
        <v>0.09</v>
      </c>
      <c r="Q191" s="28">
        <v>0.06</v>
      </c>
      <c r="R191" s="28" t="s">
        <v>277</v>
      </c>
      <c r="S191" s="28">
        <v>12.4</v>
      </c>
      <c r="T191" s="28">
        <v>149</v>
      </c>
      <c r="U191" s="28">
        <v>160</v>
      </c>
      <c r="V191" s="28">
        <v>196</v>
      </c>
      <c r="W191" s="28">
        <v>10.6</v>
      </c>
      <c r="X191" s="28">
        <v>5.2</v>
      </c>
      <c r="Y191" s="28">
        <v>21.3</v>
      </c>
      <c r="Z191" s="28">
        <v>42.7</v>
      </c>
      <c r="AA191" s="28">
        <v>22.6</v>
      </c>
      <c r="AB191" s="28">
        <v>16</v>
      </c>
      <c r="AC191" s="28">
        <v>0.1</v>
      </c>
      <c r="AD191" s="28">
        <v>11.6</v>
      </c>
      <c r="AE191" s="28">
        <v>12.5</v>
      </c>
      <c r="AF191" s="28">
        <v>10.5</v>
      </c>
      <c r="AG191" s="28">
        <v>10.4</v>
      </c>
      <c r="AH191" s="28">
        <v>4.3</v>
      </c>
      <c r="AI191" s="28">
        <v>0.1</v>
      </c>
      <c r="AJ191" s="28">
        <v>2.3199999999999998</v>
      </c>
      <c r="AK191" s="28">
        <v>1.2999999999999999E-2</v>
      </c>
      <c r="AL191" s="28">
        <v>0.1</v>
      </c>
      <c r="AM191" s="28">
        <v>0.94</v>
      </c>
      <c r="AN191" s="28">
        <v>0.2</v>
      </c>
      <c r="AO191" s="28">
        <v>0.03</v>
      </c>
      <c r="AP191" s="28">
        <v>0.77</v>
      </c>
      <c r="AQ191" s="28">
        <v>49.1</v>
      </c>
      <c r="AR191" s="28">
        <v>39.9</v>
      </c>
      <c r="AS191" s="28">
        <v>80</v>
      </c>
      <c r="AT191" s="28" t="s">
        <v>277</v>
      </c>
      <c r="AU191" s="28">
        <v>6.1</v>
      </c>
      <c r="AV191" s="28">
        <v>22</v>
      </c>
      <c r="AW191" s="28">
        <v>3.7</v>
      </c>
      <c r="AX191" s="28">
        <v>0.9</v>
      </c>
      <c r="AY191" s="28">
        <v>0.7</v>
      </c>
      <c r="AZ191" s="28">
        <v>3.6</v>
      </c>
      <c r="BA191" s="28">
        <v>0.5</v>
      </c>
      <c r="BB191" s="28">
        <v>2.5</v>
      </c>
      <c r="BC191" s="28">
        <v>0.4</v>
      </c>
      <c r="BD191" s="28">
        <v>1.3</v>
      </c>
      <c r="BE191" s="28">
        <v>0.2</v>
      </c>
      <c r="BF191" s="28">
        <v>1.3</v>
      </c>
      <c r="BG191" s="28">
        <v>0.2</v>
      </c>
      <c r="BH191" s="28">
        <v>0.1</v>
      </c>
      <c r="BI191" s="28" t="s">
        <v>275</v>
      </c>
      <c r="BJ191" s="28" t="s">
        <v>274</v>
      </c>
      <c r="BK191" s="28" t="s">
        <v>276</v>
      </c>
      <c r="BL191" s="28">
        <v>0.6</v>
      </c>
      <c r="BM191" s="28">
        <v>0.13</v>
      </c>
      <c r="BN191" s="28">
        <v>16.7</v>
      </c>
      <c r="BO191" s="28">
        <v>13.4</v>
      </c>
      <c r="BP191" s="28">
        <v>1.8</v>
      </c>
      <c r="BQ191" s="28">
        <v>30</v>
      </c>
    </row>
    <row r="192" spans="1:69" x14ac:dyDescent="0.3">
      <c r="A192" s="25">
        <f t="shared" si="2"/>
        <v>189</v>
      </c>
      <c r="B192" s="26">
        <v>687223</v>
      </c>
      <c r="C192" s="26">
        <v>847230</v>
      </c>
      <c r="D192" s="26">
        <v>368</v>
      </c>
      <c r="E192" s="26">
        <v>1</v>
      </c>
      <c r="F192" s="27" t="s">
        <v>188</v>
      </c>
      <c r="G192" s="28">
        <v>6.6000000000000003E-2</v>
      </c>
      <c r="H192" s="28" t="s">
        <v>273</v>
      </c>
      <c r="I192" s="28">
        <v>1.9E-2</v>
      </c>
      <c r="J192" s="28">
        <v>4.4000000000000004</v>
      </c>
      <c r="K192" s="28">
        <v>0.4</v>
      </c>
      <c r="L192" s="28">
        <v>1</v>
      </c>
      <c r="M192" s="28">
        <v>1.2E-2</v>
      </c>
      <c r="N192" s="28">
        <v>0.03</v>
      </c>
      <c r="O192" s="28">
        <v>4.6399999999999997</v>
      </c>
      <c r="P192" s="28">
        <v>0.09</v>
      </c>
      <c r="Q192" s="28">
        <v>0.06</v>
      </c>
      <c r="R192" s="28" t="s">
        <v>277</v>
      </c>
      <c r="S192" s="28">
        <v>13.2</v>
      </c>
      <c r="T192" s="28">
        <v>176</v>
      </c>
      <c r="U192" s="28">
        <v>184</v>
      </c>
      <c r="V192" s="28">
        <v>199</v>
      </c>
      <c r="W192" s="28">
        <v>12.6</v>
      </c>
      <c r="X192" s="28">
        <v>5.5</v>
      </c>
      <c r="Y192" s="28">
        <v>22</v>
      </c>
      <c r="Z192" s="28">
        <v>51.3</v>
      </c>
      <c r="AA192" s="28">
        <v>25.6</v>
      </c>
      <c r="AB192" s="28">
        <v>16.8</v>
      </c>
      <c r="AC192" s="28">
        <v>0.1</v>
      </c>
      <c r="AD192" s="28">
        <v>14.6</v>
      </c>
      <c r="AE192" s="28">
        <v>12.4</v>
      </c>
      <c r="AF192" s="28">
        <v>12</v>
      </c>
      <c r="AG192" s="28">
        <v>11.3</v>
      </c>
      <c r="AH192" s="28">
        <v>5.0999999999999996</v>
      </c>
      <c r="AI192" s="28">
        <v>0.1</v>
      </c>
      <c r="AJ192" s="28">
        <v>2.94</v>
      </c>
      <c r="AK192" s="28">
        <v>1.2E-2</v>
      </c>
      <c r="AL192" s="28">
        <v>0.08</v>
      </c>
      <c r="AM192" s="28">
        <v>0.96</v>
      </c>
      <c r="AN192" s="28">
        <v>0.23</v>
      </c>
      <c r="AO192" s="28">
        <v>7.0000000000000007E-2</v>
      </c>
      <c r="AP192" s="28">
        <v>0.81</v>
      </c>
      <c r="AQ192" s="28">
        <v>47</v>
      </c>
      <c r="AR192" s="28">
        <v>40.6</v>
      </c>
      <c r="AS192" s="28">
        <v>75.7</v>
      </c>
      <c r="AT192" s="28">
        <v>0.01</v>
      </c>
      <c r="AU192" s="28">
        <v>6.6</v>
      </c>
      <c r="AV192" s="28">
        <v>23.5</v>
      </c>
      <c r="AW192" s="28">
        <v>3.7</v>
      </c>
      <c r="AX192" s="28">
        <v>1.2</v>
      </c>
      <c r="AY192" s="28">
        <v>0.7</v>
      </c>
      <c r="AZ192" s="28">
        <v>3.9</v>
      </c>
      <c r="BA192" s="28">
        <v>0.5</v>
      </c>
      <c r="BB192" s="28">
        <v>2.6</v>
      </c>
      <c r="BC192" s="28">
        <v>0.4</v>
      </c>
      <c r="BD192" s="28">
        <v>1.4</v>
      </c>
      <c r="BE192" s="28">
        <v>0.2</v>
      </c>
      <c r="BF192" s="28">
        <v>1.4</v>
      </c>
      <c r="BG192" s="28">
        <v>0.2</v>
      </c>
      <c r="BH192" s="28">
        <v>0.1</v>
      </c>
      <c r="BI192" s="28" t="s">
        <v>275</v>
      </c>
      <c r="BJ192" s="28" t="s">
        <v>274</v>
      </c>
      <c r="BK192" s="28" t="s">
        <v>276</v>
      </c>
      <c r="BL192" s="28" t="s">
        <v>279</v>
      </c>
      <c r="BM192" s="28">
        <v>0.14000000000000001</v>
      </c>
      <c r="BN192" s="28">
        <v>18.7</v>
      </c>
      <c r="BO192" s="28">
        <v>14.2</v>
      </c>
      <c r="BP192" s="28">
        <v>2</v>
      </c>
      <c r="BQ192" s="28" t="s">
        <v>281</v>
      </c>
    </row>
    <row r="193" spans="1:69" x14ac:dyDescent="0.3">
      <c r="A193" s="25">
        <f t="shared" si="2"/>
        <v>190</v>
      </c>
      <c r="B193" s="26">
        <v>687224</v>
      </c>
      <c r="C193" s="26">
        <v>847230</v>
      </c>
      <c r="D193" s="26">
        <v>368</v>
      </c>
      <c r="E193" s="26">
        <v>1</v>
      </c>
      <c r="F193" s="27" t="s">
        <v>189</v>
      </c>
      <c r="G193" s="28">
        <v>5.3999999999999999E-2</v>
      </c>
      <c r="H193" s="28" t="s">
        <v>273</v>
      </c>
      <c r="I193" s="28">
        <v>0.01</v>
      </c>
      <c r="J193" s="28">
        <v>2.2000000000000002</v>
      </c>
      <c r="K193" s="28">
        <v>0.2</v>
      </c>
      <c r="L193" s="28">
        <v>2</v>
      </c>
      <c r="M193" s="28">
        <v>1.4999999999999999E-2</v>
      </c>
      <c r="N193" s="28">
        <v>0.02</v>
      </c>
      <c r="O193" s="28">
        <v>2.5099999999999998</v>
      </c>
      <c r="P193" s="28">
        <v>0.08</v>
      </c>
      <c r="Q193" s="28">
        <v>0.02</v>
      </c>
      <c r="R193" s="28">
        <v>0.01</v>
      </c>
      <c r="S193" s="28">
        <v>6.8</v>
      </c>
      <c r="T193" s="28">
        <v>73</v>
      </c>
      <c r="U193" s="28">
        <v>115</v>
      </c>
      <c r="V193" s="28">
        <v>109</v>
      </c>
      <c r="W193" s="28">
        <v>5.51</v>
      </c>
      <c r="X193" s="28">
        <v>3.3</v>
      </c>
      <c r="Y193" s="28">
        <v>12.6</v>
      </c>
      <c r="Z193" s="28">
        <v>26.6</v>
      </c>
      <c r="AA193" s="28">
        <v>8.3000000000000007</v>
      </c>
      <c r="AB193" s="28">
        <v>8.11</v>
      </c>
      <c r="AC193" s="28" t="s">
        <v>274</v>
      </c>
      <c r="AD193" s="28">
        <v>7.6</v>
      </c>
      <c r="AE193" s="28">
        <v>7</v>
      </c>
      <c r="AF193" s="28">
        <v>14.1</v>
      </c>
      <c r="AG193" s="28">
        <v>5.55</v>
      </c>
      <c r="AH193" s="28">
        <v>5</v>
      </c>
      <c r="AI193" s="28">
        <v>0.2</v>
      </c>
      <c r="AJ193" s="28">
        <v>2.11</v>
      </c>
      <c r="AK193" s="28">
        <v>1.0999999999999999E-2</v>
      </c>
      <c r="AL193" s="28">
        <v>0.03</v>
      </c>
      <c r="AM193" s="28">
        <v>0.47</v>
      </c>
      <c r="AN193" s="28">
        <v>0.19</v>
      </c>
      <c r="AO193" s="28">
        <v>0.04</v>
      </c>
      <c r="AP193" s="28">
        <v>0.4</v>
      </c>
      <c r="AQ193" s="28">
        <v>50.7</v>
      </c>
      <c r="AR193" s="28">
        <v>26.5</v>
      </c>
      <c r="AS193" s="28">
        <v>51.2</v>
      </c>
      <c r="AT193" s="28" t="s">
        <v>277</v>
      </c>
      <c r="AU193" s="28">
        <v>4.3</v>
      </c>
      <c r="AV193" s="28">
        <v>13.7</v>
      </c>
      <c r="AW193" s="28">
        <v>2.7</v>
      </c>
      <c r="AX193" s="28">
        <v>0.2</v>
      </c>
      <c r="AY193" s="28">
        <v>0.4</v>
      </c>
      <c r="AZ193" s="28">
        <v>2.1</v>
      </c>
      <c r="BA193" s="28">
        <v>0.3</v>
      </c>
      <c r="BB193" s="28">
        <v>1.4</v>
      </c>
      <c r="BC193" s="28">
        <v>0.2</v>
      </c>
      <c r="BD193" s="28">
        <v>0.7</v>
      </c>
      <c r="BE193" s="28">
        <v>0.1</v>
      </c>
      <c r="BF193" s="28">
        <v>0.7</v>
      </c>
      <c r="BG193" s="28" t="s">
        <v>274</v>
      </c>
      <c r="BH193" s="28">
        <v>0.2</v>
      </c>
      <c r="BI193" s="28" t="s">
        <v>275</v>
      </c>
      <c r="BJ193" s="28">
        <v>0.4</v>
      </c>
      <c r="BK193" s="28" t="s">
        <v>276</v>
      </c>
      <c r="BL193" s="28" t="s">
        <v>279</v>
      </c>
      <c r="BM193" s="28">
        <v>7.0000000000000007E-2</v>
      </c>
      <c r="BN193" s="28">
        <v>9.1</v>
      </c>
      <c r="BO193" s="28">
        <v>6.2</v>
      </c>
      <c r="BP193" s="28">
        <v>1</v>
      </c>
      <c r="BQ193" s="28">
        <v>30</v>
      </c>
    </row>
    <row r="194" spans="1:69" x14ac:dyDescent="0.3">
      <c r="A194" s="25">
        <f t="shared" si="2"/>
        <v>191</v>
      </c>
      <c r="B194" s="26">
        <v>687225</v>
      </c>
      <c r="C194" s="26">
        <v>847230</v>
      </c>
      <c r="D194" s="26">
        <v>368</v>
      </c>
      <c r="E194" s="26">
        <v>1</v>
      </c>
      <c r="F194" s="27" t="s">
        <v>190</v>
      </c>
      <c r="G194" s="28">
        <v>7.1999999999999995E-2</v>
      </c>
      <c r="H194" s="28" t="s">
        <v>273</v>
      </c>
      <c r="I194" s="28">
        <v>1.4E-2</v>
      </c>
      <c r="J194" s="28">
        <v>3.8</v>
      </c>
      <c r="K194" s="28">
        <v>0.4</v>
      </c>
      <c r="L194" s="28">
        <v>1</v>
      </c>
      <c r="M194" s="28">
        <v>1.4E-2</v>
      </c>
      <c r="N194" s="28">
        <v>0.03</v>
      </c>
      <c r="O194" s="28">
        <v>4.0999999999999996</v>
      </c>
      <c r="P194" s="28">
        <v>0.09</v>
      </c>
      <c r="Q194" s="28">
        <v>0.05</v>
      </c>
      <c r="R194" s="28">
        <v>0.01</v>
      </c>
      <c r="S194" s="28">
        <v>11.4</v>
      </c>
      <c r="T194" s="28">
        <v>148</v>
      </c>
      <c r="U194" s="28">
        <v>168</v>
      </c>
      <c r="V194" s="28">
        <v>234</v>
      </c>
      <c r="W194" s="28">
        <v>10.7</v>
      </c>
      <c r="X194" s="28">
        <v>5.6</v>
      </c>
      <c r="Y194" s="28">
        <v>19.7</v>
      </c>
      <c r="Z194" s="28">
        <v>45.9</v>
      </c>
      <c r="AA194" s="28">
        <v>13.8</v>
      </c>
      <c r="AB194" s="28">
        <v>14.8</v>
      </c>
      <c r="AC194" s="28" t="s">
        <v>274</v>
      </c>
      <c r="AD194" s="28">
        <v>12.6</v>
      </c>
      <c r="AE194" s="28">
        <v>11.4</v>
      </c>
      <c r="AF194" s="28">
        <v>9.6</v>
      </c>
      <c r="AG194" s="28">
        <v>10.6</v>
      </c>
      <c r="AH194" s="28">
        <v>4.8</v>
      </c>
      <c r="AI194" s="28">
        <v>0.1</v>
      </c>
      <c r="AJ194" s="28">
        <v>3.09</v>
      </c>
      <c r="AK194" s="28">
        <v>1.7999999999999999E-2</v>
      </c>
      <c r="AL194" s="28">
        <v>0.09</v>
      </c>
      <c r="AM194" s="28">
        <v>0.86</v>
      </c>
      <c r="AN194" s="28">
        <v>0.22</v>
      </c>
      <c r="AO194" s="28">
        <v>0.02</v>
      </c>
      <c r="AP194" s="28">
        <v>0.68</v>
      </c>
      <c r="AQ194" s="28">
        <v>61.9</v>
      </c>
      <c r="AR194" s="28">
        <v>33.6</v>
      </c>
      <c r="AS194" s="28">
        <v>73.2</v>
      </c>
      <c r="AT194" s="28" t="s">
        <v>277</v>
      </c>
      <c r="AU194" s="28">
        <v>6.3</v>
      </c>
      <c r="AV194" s="28">
        <v>21.8</v>
      </c>
      <c r="AW194" s="28">
        <v>4.0999999999999996</v>
      </c>
      <c r="AX194" s="28">
        <v>0.2</v>
      </c>
      <c r="AY194" s="28">
        <v>0.7</v>
      </c>
      <c r="AZ194" s="28">
        <v>3.5</v>
      </c>
      <c r="BA194" s="28">
        <v>0.5</v>
      </c>
      <c r="BB194" s="28">
        <v>2.4</v>
      </c>
      <c r="BC194" s="28">
        <v>0.4</v>
      </c>
      <c r="BD194" s="28">
        <v>1.4</v>
      </c>
      <c r="BE194" s="28">
        <v>0.2</v>
      </c>
      <c r="BF194" s="28">
        <v>1.3</v>
      </c>
      <c r="BG194" s="28">
        <v>0.2</v>
      </c>
      <c r="BH194" s="28">
        <v>0.1</v>
      </c>
      <c r="BI194" s="28" t="s">
        <v>275</v>
      </c>
      <c r="BJ194" s="28">
        <v>0.1</v>
      </c>
      <c r="BK194" s="28" t="s">
        <v>276</v>
      </c>
      <c r="BL194" s="28" t="s">
        <v>279</v>
      </c>
      <c r="BM194" s="28">
        <v>0.15</v>
      </c>
      <c r="BN194" s="28">
        <v>16.5</v>
      </c>
      <c r="BO194" s="28">
        <v>12.4</v>
      </c>
      <c r="BP194" s="28">
        <v>2</v>
      </c>
      <c r="BQ194" s="28">
        <v>30</v>
      </c>
    </row>
    <row r="195" spans="1:69" x14ac:dyDescent="0.3">
      <c r="A195" s="25">
        <f t="shared" si="2"/>
        <v>192</v>
      </c>
      <c r="B195" s="26">
        <v>687227</v>
      </c>
      <c r="C195" s="26">
        <v>847230</v>
      </c>
      <c r="D195" s="26">
        <v>368</v>
      </c>
      <c r="E195" s="26">
        <v>1</v>
      </c>
      <c r="F195" s="27" t="s">
        <v>191</v>
      </c>
      <c r="G195" s="28">
        <v>6.3E-2</v>
      </c>
      <c r="H195" s="28" t="s">
        <v>273</v>
      </c>
      <c r="I195" s="28">
        <v>1.7999999999999999E-2</v>
      </c>
      <c r="J195" s="28">
        <v>4.2</v>
      </c>
      <c r="K195" s="28">
        <v>0.4</v>
      </c>
      <c r="L195" s="28">
        <v>2</v>
      </c>
      <c r="M195" s="28">
        <v>1.6E-2</v>
      </c>
      <c r="N195" s="28">
        <v>0.04</v>
      </c>
      <c r="O195" s="28">
        <v>4.6399999999999997</v>
      </c>
      <c r="P195" s="28">
        <v>0.09</v>
      </c>
      <c r="Q195" s="28">
        <v>0.06</v>
      </c>
      <c r="R195" s="28">
        <v>0.01</v>
      </c>
      <c r="S195" s="28">
        <v>13.8</v>
      </c>
      <c r="T195" s="28">
        <v>173</v>
      </c>
      <c r="U195" s="28">
        <v>209</v>
      </c>
      <c r="V195" s="28">
        <v>189</v>
      </c>
      <c r="W195" s="28">
        <v>12.5</v>
      </c>
      <c r="X195" s="28">
        <v>6</v>
      </c>
      <c r="Y195" s="28">
        <v>22.4</v>
      </c>
      <c r="Z195" s="28">
        <v>48.9</v>
      </c>
      <c r="AA195" s="28">
        <v>13.7</v>
      </c>
      <c r="AB195" s="28">
        <v>16.2</v>
      </c>
      <c r="AC195" s="28" t="s">
        <v>274</v>
      </c>
      <c r="AD195" s="28">
        <v>15.3</v>
      </c>
      <c r="AE195" s="28">
        <v>12.5</v>
      </c>
      <c r="AF195" s="28">
        <v>9.8000000000000007</v>
      </c>
      <c r="AG195" s="28">
        <v>10.6</v>
      </c>
      <c r="AH195" s="28">
        <v>6.1</v>
      </c>
      <c r="AI195" s="28">
        <v>0.1</v>
      </c>
      <c r="AJ195" s="28">
        <v>3.4</v>
      </c>
      <c r="AK195" s="28">
        <v>1.4E-2</v>
      </c>
      <c r="AL195" s="28">
        <v>0.09</v>
      </c>
      <c r="AM195" s="28">
        <v>0.9</v>
      </c>
      <c r="AN195" s="28">
        <v>0.27</v>
      </c>
      <c r="AO195" s="28">
        <v>0.08</v>
      </c>
      <c r="AP195" s="28">
        <v>0.77</v>
      </c>
      <c r="AQ195" s="28">
        <v>60.3</v>
      </c>
      <c r="AR195" s="28">
        <v>34.5</v>
      </c>
      <c r="AS195" s="28">
        <v>69.8</v>
      </c>
      <c r="AT195" s="28" t="s">
        <v>277</v>
      </c>
      <c r="AU195" s="28">
        <v>6.5</v>
      </c>
      <c r="AV195" s="28">
        <v>21.8</v>
      </c>
      <c r="AW195" s="28">
        <v>3.9</v>
      </c>
      <c r="AX195" s="28">
        <v>0.3</v>
      </c>
      <c r="AY195" s="28">
        <v>0.7</v>
      </c>
      <c r="AZ195" s="28">
        <v>3.7</v>
      </c>
      <c r="BA195" s="28">
        <v>0.5</v>
      </c>
      <c r="BB195" s="28">
        <v>2.7</v>
      </c>
      <c r="BC195" s="28">
        <v>0.4</v>
      </c>
      <c r="BD195" s="28">
        <v>1.4</v>
      </c>
      <c r="BE195" s="28">
        <v>0.2</v>
      </c>
      <c r="BF195" s="28">
        <v>1.4</v>
      </c>
      <c r="BG195" s="28">
        <v>0.2</v>
      </c>
      <c r="BH195" s="28">
        <v>0.2</v>
      </c>
      <c r="BI195" s="28" t="s">
        <v>275</v>
      </c>
      <c r="BJ195" s="28" t="s">
        <v>274</v>
      </c>
      <c r="BK195" s="28" t="s">
        <v>276</v>
      </c>
      <c r="BL195" s="28" t="s">
        <v>279</v>
      </c>
      <c r="BM195" s="28">
        <v>0.15</v>
      </c>
      <c r="BN195" s="28">
        <v>17.8</v>
      </c>
      <c r="BO195" s="28">
        <v>13.5</v>
      </c>
      <c r="BP195" s="28">
        <v>2.4</v>
      </c>
      <c r="BQ195" s="28">
        <v>90</v>
      </c>
    </row>
    <row r="196" spans="1:69" x14ac:dyDescent="0.3">
      <c r="A196" s="25">
        <f t="shared" si="2"/>
        <v>193</v>
      </c>
      <c r="B196" s="26">
        <v>687228</v>
      </c>
      <c r="C196" s="26">
        <v>847230</v>
      </c>
      <c r="D196" s="26">
        <v>368</v>
      </c>
      <c r="E196" s="26">
        <v>1</v>
      </c>
      <c r="F196" s="27" t="s">
        <v>199</v>
      </c>
      <c r="G196" s="28">
        <v>9.9000000000000005E-2</v>
      </c>
      <c r="H196" s="28">
        <v>3</v>
      </c>
      <c r="I196" s="28">
        <v>3.9E-2</v>
      </c>
      <c r="J196" s="28">
        <v>11.8</v>
      </c>
      <c r="K196" s="28">
        <v>0.2</v>
      </c>
      <c r="L196" s="28">
        <v>23</v>
      </c>
      <c r="M196" s="28">
        <v>0.22900000000000001</v>
      </c>
      <c r="N196" s="28">
        <v>2.95</v>
      </c>
      <c r="O196" s="28">
        <v>2.93</v>
      </c>
      <c r="P196" s="28">
        <v>0.37</v>
      </c>
      <c r="Q196" s="28">
        <v>5.58</v>
      </c>
      <c r="R196" s="28">
        <v>2.1</v>
      </c>
      <c r="S196" s="28">
        <v>9.6</v>
      </c>
      <c r="T196" s="28">
        <v>94</v>
      </c>
      <c r="U196" s="28">
        <v>212</v>
      </c>
      <c r="V196" s="28">
        <v>925</v>
      </c>
      <c r="W196" s="28">
        <v>7.91</v>
      </c>
      <c r="X196" s="28">
        <v>53.7</v>
      </c>
      <c r="Y196" s="28">
        <v>1340</v>
      </c>
      <c r="Z196" s="28" t="s">
        <v>280</v>
      </c>
      <c r="AA196" s="28">
        <v>4770</v>
      </c>
      <c r="AB196" s="28">
        <v>8.25</v>
      </c>
      <c r="AC196" s="28">
        <v>0.1</v>
      </c>
      <c r="AD196" s="28">
        <v>303</v>
      </c>
      <c r="AE196" s="28">
        <v>16.7</v>
      </c>
      <c r="AF196" s="28">
        <v>81.099999999999994</v>
      </c>
      <c r="AG196" s="28">
        <v>7.43</v>
      </c>
      <c r="AH196" s="28">
        <v>5</v>
      </c>
      <c r="AI196" s="28" t="s">
        <v>274</v>
      </c>
      <c r="AJ196" s="28">
        <v>224</v>
      </c>
      <c r="AK196" s="28">
        <v>39.700000000000003</v>
      </c>
      <c r="AL196" s="28">
        <v>1.1299999999999999</v>
      </c>
      <c r="AM196" s="28">
        <v>4.83</v>
      </c>
      <c r="AN196" s="28">
        <v>47.1</v>
      </c>
      <c r="AO196" s="28">
        <v>2.16</v>
      </c>
      <c r="AP196" s="28">
        <v>2.25</v>
      </c>
      <c r="AQ196" s="28">
        <v>4.0999999999999996</v>
      </c>
      <c r="AR196" s="28">
        <v>9.1999999999999993</v>
      </c>
      <c r="AS196" s="28">
        <v>20.8</v>
      </c>
      <c r="AT196" s="28">
        <v>25.8</v>
      </c>
      <c r="AU196" s="28">
        <v>2.2000000000000002</v>
      </c>
      <c r="AV196" s="28">
        <v>8.3000000000000007</v>
      </c>
      <c r="AW196" s="28">
        <v>1.8</v>
      </c>
      <c r="AX196" s="28">
        <v>17.8</v>
      </c>
      <c r="AY196" s="28">
        <v>0.4</v>
      </c>
      <c r="AZ196" s="28">
        <v>1.7</v>
      </c>
      <c r="BA196" s="28">
        <v>0.3</v>
      </c>
      <c r="BB196" s="28">
        <v>1.5</v>
      </c>
      <c r="BC196" s="28">
        <v>0.3</v>
      </c>
      <c r="BD196" s="28">
        <v>1</v>
      </c>
      <c r="BE196" s="28">
        <v>0.1</v>
      </c>
      <c r="BF196" s="28">
        <v>0.8</v>
      </c>
      <c r="BG196" s="28">
        <v>0.1</v>
      </c>
      <c r="BH196" s="28">
        <v>0.1</v>
      </c>
      <c r="BI196" s="28" t="s">
        <v>275</v>
      </c>
      <c r="BJ196" s="28">
        <v>3.9</v>
      </c>
      <c r="BK196" s="28">
        <v>0.11600000000000001</v>
      </c>
      <c r="BL196" s="28" t="s">
        <v>280</v>
      </c>
      <c r="BM196" s="28">
        <v>1.81</v>
      </c>
      <c r="BN196" s="28">
        <v>2530</v>
      </c>
      <c r="BO196" s="28">
        <v>1.8</v>
      </c>
      <c r="BP196" s="28">
        <v>1.1000000000000001</v>
      </c>
      <c r="BQ196" s="28">
        <v>1740</v>
      </c>
    </row>
    <row r="197" spans="1:69" x14ac:dyDescent="0.3">
      <c r="A197" s="25">
        <f t="shared" si="2"/>
        <v>194</v>
      </c>
      <c r="B197" s="26">
        <v>687229</v>
      </c>
      <c r="C197" s="26">
        <v>847230</v>
      </c>
      <c r="D197" s="26">
        <v>368</v>
      </c>
      <c r="E197" s="26">
        <v>1</v>
      </c>
      <c r="F197" s="27" t="s">
        <v>192</v>
      </c>
      <c r="G197" s="28">
        <v>7.3999999999999996E-2</v>
      </c>
      <c r="H197" s="28" t="s">
        <v>273</v>
      </c>
      <c r="I197" s="28">
        <v>2.5000000000000001E-2</v>
      </c>
      <c r="J197" s="28">
        <v>4</v>
      </c>
      <c r="K197" s="28">
        <v>0.4</v>
      </c>
      <c r="L197" s="28">
        <v>3</v>
      </c>
      <c r="M197" s="28">
        <v>1.9E-2</v>
      </c>
      <c r="N197" s="28">
        <v>0.04</v>
      </c>
      <c r="O197" s="28">
        <v>4.5599999999999996</v>
      </c>
      <c r="P197" s="28">
        <v>0.1</v>
      </c>
      <c r="Q197" s="28">
        <v>0.06</v>
      </c>
      <c r="R197" s="28">
        <v>0.02</v>
      </c>
      <c r="S197" s="28">
        <v>13.6</v>
      </c>
      <c r="T197" s="28">
        <v>193</v>
      </c>
      <c r="U197" s="28">
        <v>307</v>
      </c>
      <c r="V197" s="28">
        <v>191</v>
      </c>
      <c r="W197" s="28">
        <v>13.5</v>
      </c>
      <c r="X197" s="28">
        <v>6.3</v>
      </c>
      <c r="Y197" s="28">
        <v>27.2</v>
      </c>
      <c r="Z197" s="28">
        <v>82.9</v>
      </c>
      <c r="AA197" s="28">
        <v>25.3</v>
      </c>
      <c r="AB197" s="28">
        <v>15.1</v>
      </c>
      <c r="AC197" s="28" t="s">
        <v>274</v>
      </c>
      <c r="AD197" s="28">
        <v>22.7</v>
      </c>
      <c r="AE197" s="28">
        <v>11.5</v>
      </c>
      <c r="AF197" s="28">
        <v>8.8000000000000007</v>
      </c>
      <c r="AG197" s="28">
        <v>8.89</v>
      </c>
      <c r="AH197" s="28">
        <v>6.3</v>
      </c>
      <c r="AI197" s="28">
        <v>0.2</v>
      </c>
      <c r="AJ197" s="28">
        <v>4.6500000000000004</v>
      </c>
      <c r="AK197" s="28">
        <v>0.2</v>
      </c>
      <c r="AL197" s="28">
        <v>0.09</v>
      </c>
      <c r="AM197" s="28">
        <v>0.8</v>
      </c>
      <c r="AN197" s="28">
        <v>0.51</v>
      </c>
      <c r="AO197" s="28">
        <v>0.12</v>
      </c>
      <c r="AP197" s="28">
        <v>0.61</v>
      </c>
      <c r="AQ197" s="28">
        <v>61.1</v>
      </c>
      <c r="AR197" s="28">
        <v>25.9</v>
      </c>
      <c r="AS197" s="28">
        <v>57</v>
      </c>
      <c r="AT197" s="28">
        <v>7.0000000000000007E-2</v>
      </c>
      <c r="AU197" s="28">
        <v>5</v>
      </c>
      <c r="AV197" s="28">
        <v>17.100000000000001</v>
      </c>
      <c r="AW197" s="28">
        <v>3.6</v>
      </c>
      <c r="AX197" s="28">
        <v>0.6</v>
      </c>
      <c r="AY197" s="28">
        <v>0.6</v>
      </c>
      <c r="AZ197" s="28">
        <v>3</v>
      </c>
      <c r="BA197" s="28">
        <v>0.4</v>
      </c>
      <c r="BB197" s="28">
        <v>2.2000000000000002</v>
      </c>
      <c r="BC197" s="28">
        <v>0.4</v>
      </c>
      <c r="BD197" s="28">
        <v>1.2</v>
      </c>
      <c r="BE197" s="28">
        <v>0.2</v>
      </c>
      <c r="BF197" s="28">
        <v>1.2</v>
      </c>
      <c r="BG197" s="28">
        <v>0.2</v>
      </c>
      <c r="BH197" s="28">
        <v>0.2</v>
      </c>
      <c r="BI197" s="28" t="s">
        <v>275</v>
      </c>
      <c r="BJ197" s="28">
        <v>0.1</v>
      </c>
      <c r="BK197" s="28" t="s">
        <v>276</v>
      </c>
      <c r="BL197" s="28">
        <v>404</v>
      </c>
      <c r="BM197" s="28">
        <v>0.13</v>
      </c>
      <c r="BN197" s="28">
        <v>25.5</v>
      </c>
      <c r="BO197" s="28">
        <v>11.5</v>
      </c>
      <c r="BP197" s="28">
        <v>2.2000000000000002</v>
      </c>
      <c r="BQ197" s="28">
        <v>70</v>
      </c>
    </row>
    <row r="198" spans="1:69" x14ac:dyDescent="0.3">
      <c r="A198" s="25">
        <f t="shared" ref="A198:A201" si="3">A197+1</f>
        <v>195</v>
      </c>
      <c r="B198" s="26">
        <v>687230</v>
      </c>
      <c r="C198" s="26">
        <v>847230</v>
      </c>
      <c r="D198" s="26">
        <v>368</v>
      </c>
      <c r="E198" s="26">
        <v>1</v>
      </c>
      <c r="F198" s="27" t="s">
        <v>193</v>
      </c>
      <c r="G198" s="28">
        <v>7.3999999999999996E-2</v>
      </c>
      <c r="H198" s="28" t="s">
        <v>273</v>
      </c>
      <c r="I198" s="28">
        <v>2.1999999999999999E-2</v>
      </c>
      <c r="J198" s="28">
        <v>4.5999999999999996</v>
      </c>
      <c r="K198" s="28">
        <v>0.5</v>
      </c>
      <c r="L198" s="28">
        <v>2</v>
      </c>
      <c r="M198" s="28">
        <v>1.6E-2</v>
      </c>
      <c r="N198" s="28">
        <v>0.05</v>
      </c>
      <c r="O198" s="28">
        <v>5.07</v>
      </c>
      <c r="P198" s="28">
        <v>0.1</v>
      </c>
      <c r="Q198" s="28">
        <v>7.0000000000000007E-2</v>
      </c>
      <c r="R198" s="28">
        <v>0.01</v>
      </c>
      <c r="S198" s="28">
        <v>13.7</v>
      </c>
      <c r="T198" s="28">
        <v>196</v>
      </c>
      <c r="U198" s="28">
        <v>252</v>
      </c>
      <c r="V198" s="28">
        <v>201</v>
      </c>
      <c r="W198" s="28">
        <v>13.9</v>
      </c>
      <c r="X198" s="28">
        <v>6.7</v>
      </c>
      <c r="Y198" s="28">
        <v>24.8</v>
      </c>
      <c r="Z198" s="28">
        <v>62.3</v>
      </c>
      <c r="AA198" s="28">
        <v>16.600000000000001</v>
      </c>
      <c r="AB198" s="28">
        <v>18.100000000000001</v>
      </c>
      <c r="AC198" s="28" t="s">
        <v>274</v>
      </c>
      <c r="AD198" s="28">
        <v>17.600000000000001</v>
      </c>
      <c r="AE198" s="28">
        <v>14.6</v>
      </c>
      <c r="AF198" s="28">
        <v>14</v>
      </c>
      <c r="AG198" s="28">
        <v>11.2</v>
      </c>
      <c r="AH198" s="28">
        <v>6.3</v>
      </c>
      <c r="AI198" s="28">
        <v>0.2</v>
      </c>
      <c r="AJ198" s="28">
        <v>3.81</v>
      </c>
      <c r="AK198" s="28">
        <v>4.2999999999999997E-2</v>
      </c>
      <c r="AL198" s="28">
        <v>0.09</v>
      </c>
      <c r="AM198" s="28">
        <v>0.98</v>
      </c>
      <c r="AN198" s="28">
        <v>0.3</v>
      </c>
      <c r="AO198" s="28">
        <v>0.08</v>
      </c>
      <c r="AP198" s="28">
        <v>0.83</v>
      </c>
      <c r="AQ198" s="28">
        <v>66.8</v>
      </c>
      <c r="AR198" s="28">
        <v>35.700000000000003</v>
      </c>
      <c r="AS198" s="28">
        <v>74.400000000000006</v>
      </c>
      <c r="AT198" s="28" t="s">
        <v>277</v>
      </c>
      <c r="AU198" s="28">
        <v>6.8</v>
      </c>
      <c r="AV198" s="28">
        <v>23.9</v>
      </c>
      <c r="AW198" s="28">
        <v>4.0999999999999996</v>
      </c>
      <c r="AX198" s="28">
        <v>0.5</v>
      </c>
      <c r="AY198" s="28">
        <v>0.8</v>
      </c>
      <c r="AZ198" s="28">
        <v>3.7</v>
      </c>
      <c r="BA198" s="28">
        <v>0.5</v>
      </c>
      <c r="BB198" s="28">
        <v>2.9</v>
      </c>
      <c r="BC198" s="28">
        <v>0.5</v>
      </c>
      <c r="BD198" s="28">
        <v>1.4</v>
      </c>
      <c r="BE198" s="28">
        <v>0.2</v>
      </c>
      <c r="BF198" s="28">
        <v>1.4</v>
      </c>
      <c r="BG198" s="28">
        <v>0.2</v>
      </c>
      <c r="BH198" s="28">
        <v>0.2</v>
      </c>
      <c r="BI198" s="28" t="s">
        <v>275</v>
      </c>
      <c r="BJ198" s="28">
        <v>0.1</v>
      </c>
      <c r="BK198" s="28" t="s">
        <v>276</v>
      </c>
      <c r="BL198" s="28">
        <v>24.7</v>
      </c>
      <c r="BM198" s="28">
        <v>0.16</v>
      </c>
      <c r="BN198" s="28">
        <v>22.3</v>
      </c>
      <c r="BO198" s="28">
        <v>14.3</v>
      </c>
      <c r="BP198" s="28">
        <v>2.5</v>
      </c>
      <c r="BQ198" s="28">
        <v>40</v>
      </c>
    </row>
    <row r="199" spans="1:69" x14ac:dyDescent="0.3">
      <c r="A199" s="25">
        <f t="shared" si="3"/>
        <v>196</v>
      </c>
      <c r="B199" s="26">
        <v>687232</v>
      </c>
      <c r="C199" s="26">
        <v>847230</v>
      </c>
      <c r="D199" s="26">
        <v>368</v>
      </c>
      <c r="E199" s="26">
        <v>1</v>
      </c>
      <c r="F199" s="27" t="s">
        <v>194</v>
      </c>
      <c r="G199" s="28">
        <v>5.8000000000000003E-2</v>
      </c>
      <c r="H199" s="28" t="s">
        <v>273</v>
      </c>
      <c r="I199" s="28">
        <v>3.1E-2</v>
      </c>
      <c r="J199" s="28">
        <v>3.2</v>
      </c>
      <c r="K199" s="28">
        <v>0.4</v>
      </c>
      <c r="L199" s="28">
        <v>3</v>
      </c>
      <c r="M199" s="28">
        <v>1.4E-2</v>
      </c>
      <c r="N199" s="28">
        <v>0.03</v>
      </c>
      <c r="O199" s="28">
        <v>3.93</v>
      </c>
      <c r="P199" s="28">
        <v>0.08</v>
      </c>
      <c r="Q199" s="28">
        <v>0.05</v>
      </c>
      <c r="R199" s="28">
        <v>0.01</v>
      </c>
      <c r="S199" s="28">
        <v>13.2</v>
      </c>
      <c r="T199" s="28">
        <v>193</v>
      </c>
      <c r="U199" s="28">
        <v>461</v>
      </c>
      <c r="V199" s="28">
        <v>218</v>
      </c>
      <c r="W199" s="28">
        <v>14</v>
      </c>
      <c r="X199" s="28">
        <v>6.1</v>
      </c>
      <c r="Y199" s="28">
        <v>22.4</v>
      </c>
      <c r="Z199" s="28">
        <v>47.1</v>
      </c>
      <c r="AA199" s="28">
        <v>14.3</v>
      </c>
      <c r="AB199" s="28">
        <v>14</v>
      </c>
      <c r="AC199" s="28" t="s">
        <v>274</v>
      </c>
      <c r="AD199" s="28">
        <v>32.299999999999997</v>
      </c>
      <c r="AE199" s="28">
        <v>9.6999999999999993</v>
      </c>
      <c r="AF199" s="28">
        <v>6.8</v>
      </c>
      <c r="AG199" s="28">
        <v>9.33</v>
      </c>
      <c r="AH199" s="28">
        <v>5.7</v>
      </c>
      <c r="AI199" s="28">
        <v>0.2</v>
      </c>
      <c r="AJ199" s="28">
        <v>3.79</v>
      </c>
      <c r="AK199" s="28">
        <v>0.125</v>
      </c>
      <c r="AL199" s="28">
        <v>0.08</v>
      </c>
      <c r="AM199" s="28">
        <v>0.69</v>
      </c>
      <c r="AN199" s="28">
        <v>0.37</v>
      </c>
      <c r="AO199" s="28">
        <v>0.15</v>
      </c>
      <c r="AP199" s="28">
        <v>0.61</v>
      </c>
      <c r="AQ199" s="28">
        <v>51.1</v>
      </c>
      <c r="AR199" s="28">
        <v>23.8</v>
      </c>
      <c r="AS199" s="28">
        <v>58.3</v>
      </c>
      <c r="AT199" s="28" t="s">
        <v>277</v>
      </c>
      <c r="AU199" s="28">
        <v>4.9000000000000004</v>
      </c>
      <c r="AV199" s="28">
        <v>17.2</v>
      </c>
      <c r="AW199" s="28">
        <v>3.4</v>
      </c>
      <c r="AX199" s="28">
        <v>0.5</v>
      </c>
      <c r="AY199" s="28">
        <v>0.6</v>
      </c>
      <c r="AZ199" s="28">
        <v>3.1</v>
      </c>
      <c r="BA199" s="28">
        <v>0.4</v>
      </c>
      <c r="BB199" s="28">
        <v>2.2999999999999998</v>
      </c>
      <c r="BC199" s="28">
        <v>0.4</v>
      </c>
      <c r="BD199" s="28">
        <v>1.2</v>
      </c>
      <c r="BE199" s="28">
        <v>0.2</v>
      </c>
      <c r="BF199" s="28">
        <v>1.2</v>
      </c>
      <c r="BG199" s="28">
        <v>0.2</v>
      </c>
      <c r="BH199" s="28">
        <v>0.1</v>
      </c>
      <c r="BI199" s="28" t="s">
        <v>275</v>
      </c>
      <c r="BJ199" s="28" t="s">
        <v>274</v>
      </c>
      <c r="BK199" s="28" t="s">
        <v>276</v>
      </c>
      <c r="BL199" s="28" t="s">
        <v>279</v>
      </c>
      <c r="BM199" s="28">
        <v>0.11</v>
      </c>
      <c r="BN199" s="28">
        <v>17.7</v>
      </c>
      <c r="BO199" s="28">
        <v>11.5</v>
      </c>
      <c r="BP199" s="28">
        <v>2.1</v>
      </c>
      <c r="BQ199" s="28">
        <v>30</v>
      </c>
    </row>
    <row r="200" spans="1:69" x14ac:dyDescent="0.3">
      <c r="A200" s="25">
        <f t="shared" si="3"/>
        <v>197</v>
      </c>
      <c r="B200" s="26">
        <v>687234</v>
      </c>
      <c r="C200" s="26">
        <v>847230</v>
      </c>
      <c r="D200" s="26">
        <v>368</v>
      </c>
      <c r="E200" s="26">
        <v>1</v>
      </c>
      <c r="F200" s="27" t="s">
        <v>195</v>
      </c>
      <c r="G200" s="28">
        <v>6.4000000000000001E-2</v>
      </c>
      <c r="H200" s="28" t="s">
        <v>273</v>
      </c>
      <c r="I200" s="28">
        <v>2.1999999999999999E-2</v>
      </c>
      <c r="J200" s="28">
        <v>2.5</v>
      </c>
      <c r="K200" s="28">
        <v>0.4</v>
      </c>
      <c r="L200" s="28">
        <v>3</v>
      </c>
      <c r="M200" s="28">
        <v>1.4999999999999999E-2</v>
      </c>
      <c r="N200" s="28">
        <v>0.03</v>
      </c>
      <c r="O200" s="28">
        <v>3.39</v>
      </c>
      <c r="P200" s="28">
        <v>0.08</v>
      </c>
      <c r="Q200" s="28">
        <v>0.04</v>
      </c>
      <c r="R200" s="28">
        <v>0.02</v>
      </c>
      <c r="S200" s="28">
        <v>12.1</v>
      </c>
      <c r="T200" s="28">
        <v>168</v>
      </c>
      <c r="U200" s="28">
        <v>405</v>
      </c>
      <c r="V200" s="28">
        <v>238</v>
      </c>
      <c r="W200" s="28">
        <v>12</v>
      </c>
      <c r="X200" s="28">
        <v>20.7</v>
      </c>
      <c r="Y200" s="28">
        <v>33.5</v>
      </c>
      <c r="Z200" s="28">
        <v>38.6</v>
      </c>
      <c r="AA200" s="28">
        <v>34.9</v>
      </c>
      <c r="AB200" s="28">
        <v>11.2</v>
      </c>
      <c r="AC200" s="28" t="s">
        <v>274</v>
      </c>
      <c r="AD200" s="28">
        <v>27.9</v>
      </c>
      <c r="AE200" s="28">
        <v>8.1999999999999993</v>
      </c>
      <c r="AF200" s="28">
        <v>4.8</v>
      </c>
      <c r="AG200" s="28">
        <v>6.57</v>
      </c>
      <c r="AH200" s="28">
        <v>6.8</v>
      </c>
      <c r="AI200" s="28">
        <v>0.2</v>
      </c>
      <c r="AJ200" s="28">
        <v>3.51</v>
      </c>
      <c r="AK200" s="28">
        <v>0.16600000000000001</v>
      </c>
      <c r="AL200" s="28">
        <v>0.06</v>
      </c>
      <c r="AM200" s="28">
        <v>0.56000000000000005</v>
      </c>
      <c r="AN200" s="28">
        <v>0.4</v>
      </c>
      <c r="AO200" s="28">
        <v>0.15</v>
      </c>
      <c r="AP200" s="28">
        <v>0.42</v>
      </c>
      <c r="AQ200" s="28">
        <v>45.7</v>
      </c>
      <c r="AR200" s="28">
        <v>13.9</v>
      </c>
      <c r="AS200" s="28">
        <v>53.8</v>
      </c>
      <c r="AT200" s="28" t="s">
        <v>277</v>
      </c>
      <c r="AU200" s="28">
        <v>2.9</v>
      </c>
      <c r="AV200" s="28">
        <v>10.199999999999999</v>
      </c>
      <c r="AW200" s="28">
        <v>1.6</v>
      </c>
      <c r="AX200" s="28">
        <v>0.6</v>
      </c>
      <c r="AY200" s="28">
        <v>0.3</v>
      </c>
      <c r="AZ200" s="28">
        <v>1.9</v>
      </c>
      <c r="BA200" s="28">
        <v>0.3</v>
      </c>
      <c r="BB200" s="28">
        <v>1.4</v>
      </c>
      <c r="BC200" s="28">
        <v>0.3</v>
      </c>
      <c r="BD200" s="28">
        <v>0.9</v>
      </c>
      <c r="BE200" s="28">
        <v>0.1</v>
      </c>
      <c r="BF200" s="28">
        <v>0.8</v>
      </c>
      <c r="BG200" s="28">
        <v>0.1</v>
      </c>
      <c r="BH200" s="28">
        <v>0.2</v>
      </c>
      <c r="BI200" s="28" t="s">
        <v>275</v>
      </c>
      <c r="BJ200" s="28">
        <v>0.1</v>
      </c>
      <c r="BK200" s="28" t="s">
        <v>276</v>
      </c>
      <c r="BL200" s="28" t="s">
        <v>279</v>
      </c>
      <c r="BM200" s="28">
        <v>0.08</v>
      </c>
      <c r="BN200" s="28">
        <v>13.5</v>
      </c>
      <c r="BO200" s="28">
        <v>8.6</v>
      </c>
      <c r="BP200" s="28">
        <v>1.6</v>
      </c>
      <c r="BQ200" s="28">
        <v>30</v>
      </c>
    </row>
    <row r="201" spans="1:69" x14ac:dyDescent="0.3">
      <c r="A201" s="25">
        <f t="shared" si="3"/>
        <v>198</v>
      </c>
      <c r="B201" s="26">
        <v>687235</v>
      </c>
      <c r="C201" s="26">
        <v>847230</v>
      </c>
      <c r="D201" s="26">
        <v>367</v>
      </c>
      <c r="E201" s="26">
        <v>1</v>
      </c>
      <c r="F201" s="27" t="s">
        <v>196</v>
      </c>
      <c r="G201" s="28">
        <v>6.8000000000000005E-2</v>
      </c>
      <c r="H201" s="28" t="s">
        <v>273</v>
      </c>
      <c r="I201" s="28">
        <v>2.5000000000000001E-2</v>
      </c>
      <c r="J201" s="28">
        <v>2.9</v>
      </c>
      <c r="K201" s="28">
        <v>0.3</v>
      </c>
      <c r="L201" s="28">
        <v>3</v>
      </c>
      <c r="M201" s="28">
        <v>1.7000000000000001E-2</v>
      </c>
      <c r="N201" s="28">
        <v>0.03</v>
      </c>
      <c r="O201" s="28">
        <v>3.84</v>
      </c>
      <c r="P201" s="28">
        <v>0.08</v>
      </c>
      <c r="Q201" s="28">
        <v>0.05</v>
      </c>
      <c r="R201" s="28">
        <v>0.01</v>
      </c>
      <c r="S201" s="28">
        <v>13.1</v>
      </c>
      <c r="T201" s="28">
        <v>204</v>
      </c>
      <c r="U201" s="28">
        <v>476</v>
      </c>
      <c r="V201" s="28">
        <v>252</v>
      </c>
      <c r="W201" s="28">
        <v>13</v>
      </c>
      <c r="X201" s="28">
        <v>6.1</v>
      </c>
      <c r="Y201" s="28">
        <v>23.9</v>
      </c>
      <c r="Z201" s="28">
        <v>47.3</v>
      </c>
      <c r="AA201" s="28">
        <v>15</v>
      </c>
      <c r="AB201" s="28">
        <v>12.9</v>
      </c>
      <c r="AC201" s="28" t="s">
        <v>274</v>
      </c>
      <c r="AD201" s="28">
        <v>28.8</v>
      </c>
      <c r="AE201" s="28">
        <v>9.3000000000000007</v>
      </c>
      <c r="AF201" s="28">
        <v>6.6</v>
      </c>
      <c r="AG201" s="28">
        <v>6</v>
      </c>
      <c r="AH201" s="28">
        <v>6.9</v>
      </c>
      <c r="AI201" s="28">
        <v>0.2</v>
      </c>
      <c r="AJ201" s="28">
        <v>4.0599999999999996</v>
      </c>
      <c r="AK201" s="28">
        <v>0.126</v>
      </c>
      <c r="AL201" s="28">
        <v>0.08</v>
      </c>
      <c r="AM201" s="28">
        <v>0.69</v>
      </c>
      <c r="AN201" s="28">
        <v>0.47</v>
      </c>
      <c r="AO201" s="28">
        <v>0.17</v>
      </c>
      <c r="AP201" s="28">
        <v>0.54</v>
      </c>
      <c r="AQ201" s="28">
        <v>51.1</v>
      </c>
      <c r="AR201" s="28">
        <v>16.8</v>
      </c>
      <c r="AS201" s="28">
        <v>46.7</v>
      </c>
      <c r="AT201" s="28" t="s">
        <v>277</v>
      </c>
      <c r="AU201" s="28">
        <v>3.2</v>
      </c>
      <c r="AV201" s="28">
        <v>11.3</v>
      </c>
      <c r="AW201" s="28">
        <v>2.5</v>
      </c>
      <c r="AX201" s="28">
        <v>0.8</v>
      </c>
      <c r="AY201" s="28">
        <v>0.4</v>
      </c>
      <c r="AZ201" s="28">
        <v>1.9</v>
      </c>
      <c r="BA201" s="28">
        <v>0.3</v>
      </c>
      <c r="BB201" s="28">
        <v>1.5</v>
      </c>
      <c r="BC201" s="28">
        <v>0.3</v>
      </c>
      <c r="BD201" s="28">
        <v>0.8</v>
      </c>
      <c r="BE201" s="28">
        <v>0.1</v>
      </c>
      <c r="BF201" s="28">
        <v>0.8</v>
      </c>
      <c r="BG201" s="28">
        <v>0.1</v>
      </c>
      <c r="BH201" s="28">
        <v>0.2</v>
      </c>
      <c r="BI201" s="28" t="s">
        <v>275</v>
      </c>
      <c r="BJ201" s="28">
        <v>0.1</v>
      </c>
      <c r="BK201" s="28" t="s">
        <v>276</v>
      </c>
      <c r="BL201" s="28">
        <v>15.2</v>
      </c>
      <c r="BM201" s="28">
        <v>0.11</v>
      </c>
      <c r="BN201" s="28">
        <v>16.8</v>
      </c>
      <c r="BO201" s="28">
        <v>10.199999999999999</v>
      </c>
      <c r="BP201" s="28">
        <v>1.9</v>
      </c>
      <c r="BQ201" s="28">
        <v>20</v>
      </c>
    </row>
    <row r="202" spans="1:69" x14ac:dyDescent="0.3">
      <c r="A202" s="25">
        <v>1</v>
      </c>
      <c r="B202" s="26">
        <v>686944</v>
      </c>
      <c r="C202" s="26">
        <v>846949</v>
      </c>
      <c r="D202" s="26">
        <v>361</v>
      </c>
      <c r="E202" s="26">
        <v>2</v>
      </c>
      <c r="F202" s="27" t="s">
        <v>286</v>
      </c>
      <c r="G202" s="28">
        <v>3.4000000000000002E-2</v>
      </c>
      <c r="H202" s="28" t="s">
        <v>273</v>
      </c>
      <c r="I202" s="28">
        <v>2.7E-2</v>
      </c>
      <c r="J202" s="28">
        <v>0.8</v>
      </c>
      <c r="K202" s="28">
        <v>0.2</v>
      </c>
      <c r="L202" s="28">
        <v>3</v>
      </c>
      <c r="M202" s="28">
        <v>1.4E-2</v>
      </c>
      <c r="N202" s="28">
        <v>0.65</v>
      </c>
      <c r="O202" s="28">
        <v>1.77</v>
      </c>
      <c r="P202" s="28">
        <v>0.02</v>
      </c>
      <c r="Q202" s="28" t="s">
        <v>278</v>
      </c>
      <c r="R202" s="28">
        <v>0.03</v>
      </c>
      <c r="S202" s="28">
        <v>7</v>
      </c>
      <c r="T202" s="28">
        <v>115</v>
      </c>
      <c r="U202" s="28">
        <v>887</v>
      </c>
      <c r="V202" s="28">
        <v>273</v>
      </c>
      <c r="W202" s="28">
        <v>9.52</v>
      </c>
      <c r="X202" s="28">
        <v>9.4</v>
      </c>
      <c r="Y202" s="28">
        <v>71</v>
      </c>
      <c r="Z202" s="28">
        <v>21.2</v>
      </c>
      <c r="AA202" s="28">
        <v>18.399999999999999</v>
      </c>
      <c r="AB202" s="28">
        <v>6.19</v>
      </c>
      <c r="AC202" s="28">
        <v>0.1</v>
      </c>
      <c r="AD202" s="28">
        <v>19.8</v>
      </c>
      <c r="AE202" s="28">
        <v>4.3</v>
      </c>
      <c r="AF202" s="28">
        <v>2.8</v>
      </c>
      <c r="AG202" s="28">
        <v>1.55</v>
      </c>
      <c r="AH202" s="28">
        <v>6.1</v>
      </c>
      <c r="AI202" s="28">
        <v>0.1</v>
      </c>
      <c r="AJ202" s="28">
        <v>2.65</v>
      </c>
      <c r="AK202" s="28">
        <v>2.1999999999999999E-2</v>
      </c>
      <c r="AL202" s="28">
        <v>0.03</v>
      </c>
      <c r="AM202" s="28">
        <v>0.31</v>
      </c>
      <c r="AN202" s="28">
        <v>0.26</v>
      </c>
      <c r="AO202" s="28">
        <v>0.12</v>
      </c>
      <c r="AP202" s="28">
        <v>0.21</v>
      </c>
      <c r="AQ202" s="28">
        <v>37.200000000000003</v>
      </c>
      <c r="AR202" s="28">
        <v>3.7</v>
      </c>
      <c r="AS202" s="28">
        <v>16.899999999999999</v>
      </c>
      <c r="AT202" s="28" t="s">
        <v>277</v>
      </c>
      <c r="AU202" s="28">
        <v>0.8</v>
      </c>
      <c r="AV202" s="28">
        <v>2.89</v>
      </c>
      <c r="AW202" s="28">
        <v>0.6</v>
      </c>
      <c r="AX202" s="28">
        <v>0.6</v>
      </c>
      <c r="AY202" s="28">
        <v>0.1</v>
      </c>
      <c r="AZ202" s="28">
        <v>0.6</v>
      </c>
      <c r="BA202" s="28" t="s">
        <v>274</v>
      </c>
      <c r="BB202" s="28">
        <v>0.5</v>
      </c>
      <c r="BC202" s="28" t="s">
        <v>274</v>
      </c>
      <c r="BD202" s="28">
        <v>0.3</v>
      </c>
      <c r="BE202" s="28" t="s">
        <v>274</v>
      </c>
      <c r="BF202" s="28">
        <v>0.3</v>
      </c>
      <c r="BG202" s="28" t="s">
        <v>274</v>
      </c>
      <c r="BH202" s="28">
        <v>0.2</v>
      </c>
      <c r="BI202" s="28" t="s">
        <v>275</v>
      </c>
      <c r="BJ202" s="28" t="s">
        <v>274</v>
      </c>
      <c r="BK202" s="28" t="s">
        <v>276</v>
      </c>
      <c r="BL202" s="28" t="s">
        <v>279</v>
      </c>
      <c r="BM202" s="28">
        <v>0.04</v>
      </c>
      <c r="BN202" s="28">
        <v>9.8000000000000007</v>
      </c>
      <c r="BO202" s="28">
        <v>3.7</v>
      </c>
      <c r="BP202" s="28">
        <v>1</v>
      </c>
      <c r="BQ202" s="28">
        <v>40</v>
      </c>
    </row>
    <row r="203" spans="1:69" x14ac:dyDescent="0.3">
      <c r="A203" s="25">
        <v>2</v>
      </c>
      <c r="B203" s="26">
        <v>686937</v>
      </c>
      <c r="C203" s="26">
        <v>846945</v>
      </c>
      <c r="D203" s="26">
        <v>362</v>
      </c>
      <c r="E203" s="26">
        <v>2</v>
      </c>
      <c r="F203" s="27" t="s">
        <v>287</v>
      </c>
      <c r="G203" s="28">
        <v>5.7000000000000002E-2</v>
      </c>
      <c r="H203" s="28" t="s">
        <v>273</v>
      </c>
      <c r="I203" s="28">
        <v>1.0999999999999999E-2</v>
      </c>
      <c r="J203" s="28">
        <v>1.4</v>
      </c>
      <c r="K203" s="28">
        <v>0.2</v>
      </c>
      <c r="L203" s="28">
        <v>4</v>
      </c>
      <c r="M203" s="28">
        <v>1.4999999999999999E-2</v>
      </c>
      <c r="N203" s="28">
        <v>0.02</v>
      </c>
      <c r="O203" s="28">
        <v>2.15</v>
      </c>
      <c r="P203" s="28">
        <v>0.03</v>
      </c>
      <c r="Q203" s="28" t="s">
        <v>278</v>
      </c>
      <c r="R203" s="28">
        <v>0.02</v>
      </c>
      <c r="S203" s="28">
        <v>7.2</v>
      </c>
      <c r="T203" s="28">
        <v>137</v>
      </c>
      <c r="U203" s="28">
        <v>261</v>
      </c>
      <c r="V203" s="28">
        <v>141</v>
      </c>
      <c r="W203" s="28">
        <v>6.98</v>
      </c>
      <c r="X203" s="28">
        <v>4.8</v>
      </c>
      <c r="Y203" s="28">
        <v>12.3</v>
      </c>
      <c r="Z203" s="28">
        <v>25.8</v>
      </c>
      <c r="AA203" s="28">
        <v>1.8</v>
      </c>
      <c r="AB203" s="28">
        <v>6.98</v>
      </c>
      <c r="AC203" s="28" t="s">
        <v>274</v>
      </c>
      <c r="AD203" s="28">
        <v>13.1</v>
      </c>
      <c r="AE203" s="28">
        <v>3.1</v>
      </c>
      <c r="AF203" s="28">
        <v>3.3</v>
      </c>
      <c r="AG203" s="28">
        <v>1.67</v>
      </c>
      <c r="AH203" s="28">
        <v>6</v>
      </c>
      <c r="AI203" s="28">
        <v>0.4</v>
      </c>
      <c r="AJ203" s="28">
        <v>2.79</v>
      </c>
      <c r="AK203" s="28">
        <v>2.3E-2</v>
      </c>
      <c r="AL203" s="28">
        <v>0.05</v>
      </c>
      <c r="AM203" s="28">
        <v>0.34</v>
      </c>
      <c r="AN203" s="28">
        <v>0.37</v>
      </c>
      <c r="AO203" s="28">
        <v>0.14000000000000001</v>
      </c>
      <c r="AP203" s="28">
        <v>0.19</v>
      </c>
      <c r="AQ203" s="28">
        <v>22.1</v>
      </c>
      <c r="AR203" s="28">
        <v>6.6</v>
      </c>
      <c r="AS203" s="28">
        <v>16.2</v>
      </c>
      <c r="AT203" s="28" t="s">
        <v>277</v>
      </c>
      <c r="AU203" s="28">
        <v>1.1000000000000001</v>
      </c>
      <c r="AV203" s="28">
        <v>3.67</v>
      </c>
      <c r="AW203" s="28">
        <v>0.9</v>
      </c>
      <c r="AX203" s="28">
        <v>0.8</v>
      </c>
      <c r="AY203" s="28">
        <v>0.1</v>
      </c>
      <c r="AZ203" s="28">
        <v>0.7</v>
      </c>
      <c r="BA203" s="28">
        <v>0.1</v>
      </c>
      <c r="BB203" s="28">
        <v>0.6</v>
      </c>
      <c r="BC203" s="28">
        <v>0.1</v>
      </c>
      <c r="BD203" s="28">
        <v>0.3</v>
      </c>
      <c r="BE203" s="28" t="s">
        <v>274</v>
      </c>
      <c r="BF203" s="28">
        <v>0.4</v>
      </c>
      <c r="BG203" s="28" t="s">
        <v>274</v>
      </c>
      <c r="BH203" s="28">
        <v>0.1</v>
      </c>
      <c r="BI203" s="28" t="s">
        <v>275</v>
      </c>
      <c r="BJ203" s="28">
        <v>0.1</v>
      </c>
      <c r="BK203" s="28" t="s">
        <v>276</v>
      </c>
      <c r="BL203" s="28" t="s">
        <v>279</v>
      </c>
      <c r="BM203" s="28">
        <v>0.03</v>
      </c>
      <c r="BN203" s="28">
        <v>10.1</v>
      </c>
      <c r="BO203" s="28">
        <v>5.2</v>
      </c>
      <c r="BP203" s="28">
        <v>0.9</v>
      </c>
      <c r="BQ203" s="28">
        <v>60</v>
      </c>
    </row>
    <row r="204" spans="1:69" x14ac:dyDescent="0.3">
      <c r="A204" s="25">
        <v>3</v>
      </c>
      <c r="B204" s="26">
        <v>686937</v>
      </c>
      <c r="C204" s="26">
        <v>846945</v>
      </c>
      <c r="D204" s="26">
        <v>362</v>
      </c>
      <c r="E204" s="26">
        <v>2</v>
      </c>
      <c r="F204" s="27" t="s">
        <v>288</v>
      </c>
      <c r="G204" s="28">
        <v>7.4999999999999997E-2</v>
      </c>
      <c r="H204" s="28" t="s">
        <v>273</v>
      </c>
      <c r="I204" s="28">
        <v>1.4E-2</v>
      </c>
      <c r="J204" s="28">
        <v>1.9</v>
      </c>
      <c r="K204" s="28">
        <v>0.3</v>
      </c>
      <c r="L204" s="28">
        <v>4</v>
      </c>
      <c r="M204" s="28">
        <v>1.2999999999999999E-2</v>
      </c>
      <c r="N204" s="28">
        <v>0.02</v>
      </c>
      <c r="O204" s="28">
        <v>2.74</v>
      </c>
      <c r="P204" s="28">
        <v>0.04</v>
      </c>
      <c r="Q204" s="28">
        <v>0.04</v>
      </c>
      <c r="R204" s="28">
        <v>0.02</v>
      </c>
      <c r="S204" s="28">
        <v>10</v>
      </c>
      <c r="T204" s="28">
        <v>167</v>
      </c>
      <c r="U204" s="28">
        <v>294</v>
      </c>
      <c r="V204" s="28">
        <v>153</v>
      </c>
      <c r="W204" s="28">
        <v>9.81</v>
      </c>
      <c r="X204" s="28">
        <v>5.4</v>
      </c>
      <c r="Y204" s="28">
        <v>19.399999999999999</v>
      </c>
      <c r="Z204" s="28">
        <v>41.1</v>
      </c>
      <c r="AA204" s="28">
        <v>16.899999999999999</v>
      </c>
      <c r="AB204" s="28">
        <v>9.36</v>
      </c>
      <c r="AC204" s="28">
        <v>0.1</v>
      </c>
      <c r="AD204" s="28">
        <v>27.6</v>
      </c>
      <c r="AE204" s="28">
        <v>4.0999999999999996</v>
      </c>
      <c r="AF204" s="28">
        <v>3.5</v>
      </c>
      <c r="AG204" s="28">
        <v>3.36</v>
      </c>
      <c r="AH204" s="28">
        <v>6.2</v>
      </c>
      <c r="AI204" s="28">
        <v>0.4</v>
      </c>
      <c r="AJ204" s="28">
        <v>3.07</v>
      </c>
      <c r="AK204" s="28">
        <v>3.7999999999999999E-2</v>
      </c>
      <c r="AL204" s="28">
        <v>0.06</v>
      </c>
      <c r="AM204" s="28">
        <v>0.48</v>
      </c>
      <c r="AN204" s="28">
        <v>0.42</v>
      </c>
      <c r="AO204" s="28">
        <v>0.13</v>
      </c>
      <c r="AP204" s="28">
        <v>0.25</v>
      </c>
      <c r="AQ204" s="28">
        <v>27.1</v>
      </c>
      <c r="AR204" s="28">
        <v>7.2</v>
      </c>
      <c r="AS204" s="28">
        <v>17.100000000000001</v>
      </c>
      <c r="AT204" s="28" t="s">
        <v>277</v>
      </c>
      <c r="AU204" s="28">
        <v>1.3</v>
      </c>
      <c r="AV204" s="28">
        <v>4.6100000000000003</v>
      </c>
      <c r="AW204" s="28">
        <v>1.3</v>
      </c>
      <c r="AX204" s="28">
        <v>1</v>
      </c>
      <c r="AY204" s="28">
        <v>0.2</v>
      </c>
      <c r="AZ204" s="28">
        <v>1.1000000000000001</v>
      </c>
      <c r="BA204" s="28">
        <v>0.2</v>
      </c>
      <c r="BB204" s="28">
        <v>1.2</v>
      </c>
      <c r="BC204" s="28">
        <v>0.2</v>
      </c>
      <c r="BD204" s="28">
        <v>0.7</v>
      </c>
      <c r="BE204" s="28" t="s">
        <v>274</v>
      </c>
      <c r="BF204" s="28">
        <v>0.7</v>
      </c>
      <c r="BG204" s="28">
        <v>0.1</v>
      </c>
      <c r="BH204" s="28">
        <v>0.1</v>
      </c>
      <c r="BI204" s="28" t="s">
        <v>275</v>
      </c>
      <c r="BJ204" s="28">
        <v>0.2</v>
      </c>
      <c r="BK204" s="28" t="s">
        <v>276</v>
      </c>
      <c r="BL204" s="28">
        <v>8.3000000000000007</v>
      </c>
      <c r="BM204" s="28">
        <v>0.04</v>
      </c>
      <c r="BN204" s="28">
        <v>13.5</v>
      </c>
      <c r="BO204" s="28">
        <v>5.6</v>
      </c>
      <c r="BP204" s="28">
        <v>1.1000000000000001</v>
      </c>
      <c r="BQ204" s="28">
        <v>60</v>
      </c>
    </row>
    <row r="205" spans="1:69" x14ac:dyDescent="0.3">
      <c r="A205" s="25">
        <v>4</v>
      </c>
      <c r="B205" s="26">
        <v>686883</v>
      </c>
      <c r="C205" s="26">
        <v>846460</v>
      </c>
      <c r="D205" s="26">
        <v>374</v>
      </c>
      <c r="E205" s="26">
        <v>2</v>
      </c>
      <c r="F205" s="27" t="s">
        <v>289</v>
      </c>
      <c r="G205" s="28">
        <v>2E-3</v>
      </c>
      <c r="H205" s="28" t="s">
        <v>273</v>
      </c>
      <c r="I205" s="28">
        <v>1E-3</v>
      </c>
      <c r="J205" s="28">
        <v>0.1</v>
      </c>
      <c r="K205" s="28" t="s">
        <v>274</v>
      </c>
      <c r="L205" s="28">
        <v>4</v>
      </c>
      <c r="M205" s="28">
        <v>1.2999999999999999E-2</v>
      </c>
      <c r="N205" s="28" t="s">
        <v>277</v>
      </c>
      <c r="O205" s="28">
        <v>7.0000000000000007E-2</v>
      </c>
      <c r="P205" s="28" t="s">
        <v>277</v>
      </c>
      <c r="Q205" s="28" t="s">
        <v>278</v>
      </c>
      <c r="R205" s="28">
        <v>0.01</v>
      </c>
      <c r="S205" s="28">
        <v>0.1</v>
      </c>
      <c r="T205" s="28">
        <v>3</v>
      </c>
      <c r="U205" s="28">
        <v>25</v>
      </c>
      <c r="V205" s="28">
        <v>24</v>
      </c>
      <c r="W205" s="28">
        <v>0.34</v>
      </c>
      <c r="X205" s="28">
        <v>0.3</v>
      </c>
      <c r="Y205" s="28">
        <v>2.1</v>
      </c>
      <c r="Z205" s="28">
        <v>4.7</v>
      </c>
      <c r="AA205" s="28">
        <v>2.4</v>
      </c>
      <c r="AB205" s="28">
        <v>0.24</v>
      </c>
      <c r="AC205" s="28" t="s">
        <v>274</v>
      </c>
      <c r="AD205" s="28">
        <v>0.9</v>
      </c>
      <c r="AE205" s="28">
        <v>0.4</v>
      </c>
      <c r="AF205" s="28">
        <v>0.6</v>
      </c>
      <c r="AG205" s="28">
        <v>0.08</v>
      </c>
      <c r="AH205" s="28">
        <v>0.6</v>
      </c>
      <c r="AI205" s="28" t="s">
        <v>274</v>
      </c>
      <c r="AJ205" s="28">
        <v>2.58</v>
      </c>
      <c r="AK205" s="28">
        <v>3.0000000000000001E-3</v>
      </c>
      <c r="AL205" s="28" t="s">
        <v>278</v>
      </c>
      <c r="AM205" s="28">
        <v>0.14000000000000001</v>
      </c>
      <c r="AN205" s="28">
        <v>0.08</v>
      </c>
      <c r="AO205" s="28">
        <v>0.03</v>
      </c>
      <c r="AP205" s="28" t="s">
        <v>278</v>
      </c>
      <c r="AQ205" s="28">
        <v>4</v>
      </c>
      <c r="AR205" s="28" t="s">
        <v>279</v>
      </c>
      <c r="AS205" s="28">
        <v>0.74</v>
      </c>
      <c r="AT205" s="28">
        <v>0.02</v>
      </c>
      <c r="AU205" s="28" t="s">
        <v>274</v>
      </c>
      <c r="AV205" s="28">
        <v>0.21</v>
      </c>
      <c r="AW205" s="28" t="s">
        <v>274</v>
      </c>
      <c r="AX205" s="28" t="s">
        <v>274</v>
      </c>
      <c r="AY205" s="28" t="s">
        <v>274</v>
      </c>
      <c r="AZ205" s="28" t="s">
        <v>274</v>
      </c>
      <c r="BA205" s="28" t="s">
        <v>274</v>
      </c>
      <c r="BB205" s="28" t="s">
        <v>274</v>
      </c>
      <c r="BC205" s="28" t="s">
        <v>274</v>
      </c>
      <c r="BD205" s="28" t="s">
        <v>274</v>
      </c>
      <c r="BE205" s="28" t="s">
        <v>274</v>
      </c>
      <c r="BF205" s="28" t="s">
        <v>274</v>
      </c>
      <c r="BG205" s="28" t="s">
        <v>274</v>
      </c>
      <c r="BH205" s="28" t="s">
        <v>274</v>
      </c>
      <c r="BI205" s="28" t="s">
        <v>275</v>
      </c>
      <c r="BJ205" s="28" t="s">
        <v>274</v>
      </c>
      <c r="BK205" s="28" t="s">
        <v>276</v>
      </c>
      <c r="BL205" s="28" t="s">
        <v>279</v>
      </c>
      <c r="BM205" s="28" t="s">
        <v>278</v>
      </c>
      <c r="BN205" s="28">
        <v>0.4</v>
      </c>
      <c r="BO205" s="28">
        <v>0.2</v>
      </c>
      <c r="BP205" s="28" t="s">
        <v>274</v>
      </c>
      <c r="BQ205" s="28">
        <v>40</v>
      </c>
    </row>
    <row r="206" spans="1:69" x14ac:dyDescent="0.3">
      <c r="A206" s="25">
        <v>5</v>
      </c>
      <c r="B206" s="26">
        <v>686855</v>
      </c>
      <c r="C206" s="26">
        <v>846452</v>
      </c>
      <c r="D206" s="26">
        <v>374</v>
      </c>
      <c r="E206" s="26">
        <v>2</v>
      </c>
      <c r="F206" s="27" t="s">
        <v>290</v>
      </c>
      <c r="G206" s="28">
        <v>5.0000000000000001E-3</v>
      </c>
      <c r="H206" s="28" t="s">
        <v>273</v>
      </c>
      <c r="I206" s="28">
        <v>5.0000000000000001E-3</v>
      </c>
      <c r="J206" s="28">
        <v>0.2</v>
      </c>
      <c r="K206" s="28" t="s">
        <v>274</v>
      </c>
      <c r="L206" s="28">
        <v>4</v>
      </c>
      <c r="M206" s="28">
        <v>1.7000000000000001E-2</v>
      </c>
      <c r="N206" s="28">
        <v>0.01</v>
      </c>
      <c r="O206" s="28">
        <v>0.11</v>
      </c>
      <c r="P206" s="28">
        <v>0.02</v>
      </c>
      <c r="Q206" s="28" t="s">
        <v>278</v>
      </c>
      <c r="R206" s="28">
        <v>0.03</v>
      </c>
      <c r="S206" s="28">
        <v>0.3</v>
      </c>
      <c r="T206" s="28">
        <v>3</v>
      </c>
      <c r="U206" s="28">
        <v>24</v>
      </c>
      <c r="V206" s="28">
        <v>46</v>
      </c>
      <c r="W206" s="28">
        <v>0.56000000000000005</v>
      </c>
      <c r="X206" s="28">
        <v>0.5</v>
      </c>
      <c r="Y206" s="28">
        <v>3.8</v>
      </c>
      <c r="Z206" s="28">
        <v>6</v>
      </c>
      <c r="AA206" s="28">
        <v>15.3</v>
      </c>
      <c r="AB206" s="28">
        <v>0.28999999999999998</v>
      </c>
      <c r="AC206" s="28" t="s">
        <v>274</v>
      </c>
      <c r="AD206" s="28">
        <v>0.2</v>
      </c>
      <c r="AE206" s="28">
        <v>1.1000000000000001</v>
      </c>
      <c r="AF206" s="28">
        <v>2.7</v>
      </c>
      <c r="AG206" s="28">
        <v>0.3</v>
      </c>
      <c r="AH206" s="28">
        <v>1</v>
      </c>
      <c r="AI206" s="28">
        <v>0.1</v>
      </c>
      <c r="AJ206" s="28">
        <v>3.41</v>
      </c>
      <c r="AK206" s="28">
        <v>4.0000000000000001E-3</v>
      </c>
      <c r="AL206" s="28" t="s">
        <v>278</v>
      </c>
      <c r="AM206" s="28">
        <v>0.24</v>
      </c>
      <c r="AN206" s="28">
        <v>0.08</v>
      </c>
      <c r="AO206" s="28" t="s">
        <v>278</v>
      </c>
      <c r="AP206" s="28">
        <v>0.03</v>
      </c>
      <c r="AQ206" s="28">
        <v>17.5</v>
      </c>
      <c r="AR206" s="28">
        <v>0.8</v>
      </c>
      <c r="AS206" s="28">
        <v>2.35</v>
      </c>
      <c r="AT206" s="28">
        <v>0.05</v>
      </c>
      <c r="AU206" s="28">
        <v>0.2</v>
      </c>
      <c r="AV206" s="28">
        <v>0.57999999999999996</v>
      </c>
      <c r="AW206" s="28">
        <v>0.1</v>
      </c>
      <c r="AX206" s="28" t="s">
        <v>274</v>
      </c>
      <c r="AY206" s="28" t="s">
        <v>274</v>
      </c>
      <c r="AZ206" s="28" t="s">
        <v>274</v>
      </c>
      <c r="BA206" s="28" t="s">
        <v>274</v>
      </c>
      <c r="BB206" s="28" t="s">
        <v>274</v>
      </c>
      <c r="BC206" s="28" t="s">
        <v>274</v>
      </c>
      <c r="BD206" s="28" t="s">
        <v>274</v>
      </c>
      <c r="BE206" s="28" t="s">
        <v>274</v>
      </c>
      <c r="BF206" s="28" t="s">
        <v>274</v>
      </c>
      <c r="BG206" s="28" t="s">
        <v>274</v>
      </c>
      <c r="BH206" s="28" t="s">
        <v>274</v>
      </c>
      <c r="BI206" s="28" t="s">
        <v>275</v>
      </c>
      <c r="BJ206" s="28" t="s">
        <v>274</v>
      </c>
      <c r="BK206" s="28" t="s">
        <v>276</v>
      </c>
      <c r="BL206" s="28" t="s">
        <v>279</v>
      </c>
      <c r="BM206" s="28" t="s">
        <v>278</v>
      </c>
      <c r="BN206" s="28">
        <v>0.9</v>
      </c>
      <c r="BO206" s="28">
        <v>0.3</v>
      </c>
      <c r="BP206" s="28" t="s">
        <v>274</v>
      </c>
      <c r="BQ206" s="28">
        <v>40</v>
      </c>
    </row>
    <row r="207" spans="1:69" x14ac:dyDescent="0.3">
      <c r="A207" s="25">
        <v>6</v>
      </c>
      <c r="B207" s="26">
        <v>686855</v>
      </c>
      <c r="C207" s="26">
        <v>846450</v>
      </c>
      <c r="D207" s="26">
        <v>374</v>
      </c>
      <c r="E207" s="26">
        <v>2</v>
      </c>
      <c r="F207" s="27" t="s">
        <v>291</v>
      </c>
      <c r="G207" s="28">
        <v>0.124</v>
      </c>
      <c r="H207" s="28" t="s">
        <v>273</v>
      </c>
      <c r="I207" s="28">
        <v>7.0000000000000007E-2</v>
      </c>
      <c r="J207" s="28">
        <v>2.9</v>
      </c>
      <c r="K207" s="28">
        <v>0.2</v>
      </c>
      <c r="L207" s="28">
        <v>9</v>
      </c>
      <c r="M207" s="28">
        <v>6.0999999999999999E-2</v>
      </c>
      <c r="N207" s="28">
        <v>0.13</v>
      </c>
      <c r="O207" s="28">
        <v>2.39</v>
      </c>
      <c r="P207" s="28">
        <v>0.25</v>
      </c>
      <c r="Q207" s="28">
        <v>0.04</v>
      </c>
      <c r="R207" s="28">
        <v>0.53</v>
      </c>
      <c r="S207" s="28">
        <v>5.7</v>
      </c>
      <c r="T207" s="28">
        <v>46</v>
      </c>
      <c r="U207" s="28">
        <v>77</v>
      </c>
      <c r="V207" s="28">
        <v>375</v>
      </c>
      <c r="W207" s="28">
        <v>2.4700000000000002</v>
      </c>
      <c r="X207" s="28">
        <v>5.2</v>
      </c>
      <c r="Y207" s="28">
        <v>14.7</v>
      </c>
      <c r="Z207" s="28">
        <v>43.7</v>
      </c>
      <c r="AA207" s="28">
        <v>211</v>
      </c>
      <c r="AB207" s="28">
        <v>6.46</v>
      </c>
      <c r="AC207" s="28" t="s">
        <v>274</v>
      </c>
      <c r="AD207" s="28">
        <v>2.2000000000000002</v>
      </c>
      <c r="AE207" s="28">
        <v>21.3</v>
      </c>
      <c r="AF207" s="28">
        <v>34.1</v>
      </c>
      <c r="AG207" s="28">
        <v>3.47</v>
      </c>
      <c r="AH207" s="28">
        <v>4</v>
      </c>
      <c r="AI207" s="28">
        <v>1.4</v>
      </c>
      <c r="AJ207" s="28">
        <v>1.1000000000000001</v>
      </c>
      <c r="AK207" s="28">
        <v>0.04</v>
      </c>
      <c r="AL207" s="28">
        <v>0.02</v>
      </c>
      <c r="AM207" s="28">
        <v>1.4</v>
      </c>
      <c r="AN207" s="28">
        <v>0.49</v>
      </c>
      <c r="AO207" s="28" t="s">
        <v>278</v>
      </c>
      <c r="AP207" s="28">
        <v>0.42</v>
      </c>
      <c r="AQ207" s="28">
        <v>71.900000000000006</v>
      </c>
      <c r="AR207" s="28">
        <v>12.2</v>
      </c>
      <c r="AS207" s="28">
        <v>44.5</v>
      </c>
      <c r="AT207" s="28">
        <v>0.19</v>
      </c>
      <c r="AU207" s="28">
        <v>2.6</v>
      </c>
      <c r="AV207" s="28">
        <v>9.43</v>
      </c>
      <c r="AW207" s="28">
        <v>1.8</v>
      </c>
      <c r="AX207" s="28" t="s">
        <v>274</v>
      </c>
      <c r="AY207" s="28">
        <v>0.2</v>
      </c>
      <c r="AZ207" s="28">
        <v>1.4</v>
      </c>
      <c r="BA207" s="28">
        <v>0.2</v>
      </c>
      <c r="BB207" s="28">
        <v>0.9</v>
      </c>
      <c r="BC207" s="28">
        <v>0.1</v>
      </c>
      <c r="BD207" s="28">
        <v>0.4</v>
      </c>
      <c r="BE207" s="28" t="s">
        <v>274</v>
      </c>
      <c r="BF207" s="28">
        <v>0.3</v>
      </c>
      <c r="BG207" s="28" t="s">
        <v>274</v>
      </c>
      <c r="BH207" s="28" t="s">
        <v>274</v>
      </c>
      <c r="BI207" s="28" t="s">
        <v>275</v>
      </c>
      <c r="BJ207" s="28" t="s">
        <v>274</v>
      </c>
      <c r="BK207" s="28" t="s">
        <v>276</v>
      </c>
      <c r="BL207" s="28" t="s">
        <v>279</v>
      </c>
      <c r="BM207" s="28">
        <v>0.05</v>
      </c>
      <c r="BN207" s="28">
        <v>13.2</v>
      </c>
      <c r="BO207" s="28">
        <v>8.6999999999999993</v>
      </c>
      <c r="BP207" s="28">
        <v>0.4</v>
      </c>
      <c r="BQ207" s="28">
        <v>30</v>
      </c>
    </row>
    <row r="208" spans="1:69" x14ac:dyDescent="0.3">
      <c r="A208" s="25">
        <v>7</v>
      </c>
      <c r="B208" s="26">
        <v>687564</v>
      </c>
      <c r="C208" s="26">
        <v>846573</v>
      </c>
      <c r="D208" s="26">
        <v>362</v>
      </c>
      <c r="E208" s="26">
        <v>2</v>
      </c>
      <c r="F208" s="27" t="s">
        <v>292</v>
      </c>
      <c r="G208" s="28">
        <v>3.0000000000000001E-3</v>
      </c>
      <c r="H208" s="28" t="s">
        <v>273</v>
      </c>
      <c r="I208" s="28">
        <v>3.0000000000000001E-3</v>
      </c>
      <c r="J208" s="28">
        <v>0.2</v>
      </c>
      <c r="K208" s="28" t="s">
        <v>274</v>
      </c>
      <c r="L208" s="28">
        <v>3</v>
      </c>
      <c r="M208" s="28">
        <v>0.01</v>
      </c>
      <c r="N208" s="28">
        <v>0.56999999999999995</v>
      </c>
      <c r="O208" s="28">
        <v>0.36</v>
      </c>
      <c r="P208" s="28" t="s">
        <v>277</v>
      </c>
      <c r="Q208" s="28" t="s">
        <v>278</v>
      </c>
      <c r="R208" s="28">
        <v>0.01</v>
      </c>
      <c r="S208" s="28">
        <v>2.2999999999999998</v>
      </c>
      <c r="T208" s="28">
        <v>6</v>
      </c>
      <c r="U208" s="28">
        <v>413</v>
      </c>
      <c r="V208" s="28">
        <v>79</v>
      </c>
      <c r="W208" s="28">
        <v>0.7</v>
      </c>
      <c r="X208" s="28">
        <v>5.7</v>
      </c>
      <c r="Y208" s="28">
        <v>63.4</v>
      </c>
      <c r="Z208" s="28">
        <v>4.9000000000000004</v>
      </c>
      <c r="AA208" s="28">
        <v>7.1</v>
      </c>
      <c r="AB208" s="28">
        <v>1.23</v>
      </c>
      <c r="AC208" s="28" t="s">
        <v>274</v>
      </c>
      <c r="AD208" s="28">
        <v>1.3</v>
      </c>
      <c r="AE208" s="28">
        <v>0.2</v>
      </c>
      <c r="AF208" s="28" t="s">
        <v>279</v>
      </c>
      <c r="AG208" s="28">
        <v>0.8</v>
      </c>
      <c r="AH208" s="28">
        <v>0.3</v>
      </c>
      <c r="AI208" s="28" t="s">
        <v>274</v>
      </c>
      <c r="AJ208" s="28">
        <v>0.15</v>
      </c>
      <c r="AK208" s="28" t="s">
        <v>293</v>
      </c>
      <c r="AL208" s="28" t="s">
        <v>278</v>
      </c>
      <c r="AM208" s="28" t="s">
        <v>275</v>
      </c>
      <c r="AN208" s="28">
        <v>0.05</v>
      </c>
      <c r="AO208" s="28" t="s">
        <v>278</v>
      </c>
      <c r="AP208" s="28" t="s">
        <v>278</v>
      </c>
      <c r="AQ208" s="28">
        <v>10.199999999999999</v>
      </c>
      <c r="AR208" s="28" t="s">
        <v>279</v>
      </c>
      <c r="AS208" s="28">
        <v>14.3</v>
      </c>
      <c r="AT208" s="28" t="s">
        <v>277</v>
      </c>
      <c r="AU208" s="28">
        <v>0.2</v>
      </c>
      <c r="AV208" s="28">
        <v>0.67</v>
      </c>
      <c r="AW208" s="28">
        <v>0.2</v>
      </c>
      <c r="AX208" s="28" t="s">
        <v>274</v>
      </c>
      <c r="AY208" s="28" t="s">
        <v>274</v>
      </c>
      <c r="AZ208" s="28">
        <v>0.3</v>
      </c>
      <c r="BA208" s="28" t="s">
        <v>274</v>
      </c>
      <c r="BB208" s="28">
        <v>0.2</v>
      </c>
      <c r="BC208" s="28" t="s">
        <v>274</v>
      </c>
      <c r="BD208" s="28">
        <v>0.2</v>
      </c>
      <c r="BE208" s="28" t="s">
        <v>274</v>
      </c>
      <c r="BF208" s="28">
        <v>0.2</v>
      </c>
      <c r="BG208" s="28" t="s">
        <v>274</v>
      </c>
      <c r="BH208" s="28" t="s">
        <v>274</v>
      </c>
      <c r="BI208" s="28" t="s">
        <v>275</v>
      </c>
      <c r="BJ208" s="28" t="s">
        <v>274</v>
      </c>
      <c r="BK208" s="28" t="s">
        <v>276</v>
      </c>
      <c r="BL208" s="28" t="s">
        <v>279</v>
      </c>
      <c r="BM208" s="28" t="s">
        <v>278</v>
      </c>
      <c r="BN208" s="28">
        <v>0.9</v>
      </c>
      <c r="BO208" s="28" t="s">
        <v>274</v>
      </c>
      <c r="BP208" s="28" t="s">
        <v>274</v>
      </c>
      <c r="BQ208" s="28">
        <v>10</v>
      </c>
    </row>
    <row r="209" spans="1:69" x14ac:dyDescent="0.3">
      <c r="A209" s="25">
        <v>8</v>
      </c>
      <c r="B209" s="26">
        <v>687158</v>
      </c>
      <c r="C209" s="26">
        <v>846630</v>
      </c>
      <c r="D209" s="26">
        <v>378</v>
      </c>
      <c r="E209" s="26">
        <v>2</v>
      </c>
      <c r="F209" s="27" t="s">
        <v>294</v>
      </c>
      <c r="G209" s="28">
        <v>9.9000000000000005E-2</v>
      </c>
      <c r="H209" s="28" t="s">
        <v>273</v>
      </c>
      <c r="I209" s="28">
        <v>1.9E-2</v>
      </c>
      <c r="J209" s="28">
        <v>1.1000000000000001</v>
      </c>
      <c r="K209" s="28">
        <v>0.1</v>
      </c>
      <c r="L209" s="28">
        <v>4</v>
      </c>
      <c r="M209" s="28">
        <v>1.2E-2</v>
      </c>
      <c r="N209" s="28">
        <v>0.02</v>
      </c>
      <c r="O209" s="28">
        <v>5.31</v>
      </c>
      <c r="P209" s="28">
        <v>0.03</v>
      </c>
      <c r="Q209" s="28" t="s">
        <v>278</v>
      </c>
      <c r="R209" s="28">
        <v>0.04</v>
      </c>
      <c r="S209" s="28">
        <v>37.4</v>
      </c>
      <c r="T209" s="28">
        <v>166</v>
      </c>
      <c r="U209" s="28">
        <v>122</v>
      </c>
      <c r="V209" s="28">
        <v>155</v>
      </c>
      <c r="W209" s="28">
        <v>6.47</v>
      </c>
      <c r="X209" s="28">
        <v>2.6</v>
      </c>
      <c r="Y209" s="28">
        <v>36.4</v>
      </c>
      <c r="Z209" s="28">
        <v>87</v>
      </c>
      <c r="AA209" s="28">
        <v>12.5</v>
      </c>
      <c r="AB209" s="28">
        <v>15.1</v>
      </c>
      <c r="AC209" s="28">
        <v>0.2</v>
      </c>
      <c r="AD209" s="28" t="s">
        <v>274</v>
      </c>
      <c r="AE209" s="28">
        <v>1.2</v>
      </c>
      <c r="AF209" s="28">
        <v>7</v>
      </c>
      <c r="AG209" s="28">
        <v>3.23</v>
      </c>
      <c r="AH209" s="28">
        <v>2</v>
      </c>
      <c r="AI209" s="28" t="s">
        <v>274</v>
      </c>
      <c r="AJ209" s="28">
        <v>1.31</v>
      </c>
      <c r="AK209" s="28">
        <v>0.02</v>
      </c>
      <c r="AL209" s="28">
        <v>0.12</v>
      </c>
      <c r="AM209" s="28">
        <v>0.17</v>
      </c>
      <c r="AN209" s="28">
        <v>0.05</v>
      </c>
      <c r="AO209" s="28">
        <v>0.03</v>
      </c>
      <c r="AP209" s="28" t="s">
        <v>278</v>
      </c>
      <c r="AQ209" s="28">
        <v>80.3</v>
      </c>
      <c r="AR209" s="28">
        <v>9</v>
      </c>
      <c r="AS209" s="28">
        <v>129</v>
      </c>
      <c r="AT209" s="28">
        <v>0.01</v>
      </c>
      <c r="AU209" s="28">
        <v>2.1</v>
      </c>
      <c r="AV209" s="28">
        <v>7.37</v>
      </c>
      <c r="AW209" s="28">
        <v>1.6</v>
      </c>
      <c r="AX209" s="28" t="s">
        <v>274</v>
      </c>
      <c r="AY209" s="28">
        <v>0.2</v>
      </c>
      <c r="AZ209" s="28">
        <v>2.1</v>
      </c>
      <c r="BA209" s="28">
        <v>0.3</v>
      </c>
      <c r="BB209" s="28">
        <v>1.5</v>
      </c>
      <c r="BC209" s="28">
        <v>0.2</v>
      </c>
      <c r="BD209" s="28">
        <v>0.7</v>
      </c>
      <c r="BE209" s="28" t="s">
        <v>274</v>
      </c>
      <c r="BF209" s="28">
        <v>0.8</v>
      </c>
      <c r="BG209" s="28">
        <v>0.1</v>
      </c>
      <c r="BH209" s="28" t="s">
        <v>274</v>
      </c>
      <c r="BI209" s="28" t="s">
        <v>275</v>
      </c>
      <c r="BJ209" s="28">
        <v>0.1</v>
      </c>
      <c r="BK209" s="28" t="s">
        <v>276</v>
      </c>
      <c r="BL209" s="28" t="s">
        <v>279</v>
      </c>
      <c r="BM209" s="28" t="s">
        <v>278</v>
      </c>
      <c r="BN209" s="28">
        <v>5.7</v>
      </c>
      <c r="BO209" s="28">
        <v>20.5</v>
      </c>
      <c r="BP209" s="28">
        <v>0.5</v>
      </c>
      <c r="BQ209" s="28">
        <v>70</v>
      </c>
    </row>
    <row r="210" spans="1:69" x14ac:dyDescent="0.3">
      <c r="A210" s="25">
        <v>9</v>
      </c>
      <c r="B210" s="26">
        <v>686533</v>
      </c>
      <c r="C210" s="26">
        <v>846623</v>
      </c>
      <c r="D210" s="26">
        <v>372</v>
      </c>
      <c r="E210" s="26">
        <v>2</v>
      </c>
      <c r="F210" s="27" t="s">
        <v>295</v>
      </c>
      <c r="G210" s="28">
        <v>8.2000000000000003E-2</v>
      </c>
      <c r="H210" s="28" t="s">
        <v>273</v>
      </c>
      <c r="I210" s="28">
        <v>1.7999999999999999E-2</v>
      </c>
      <c r="J210" s="28">
        <v>3.9</v>
      </c>
      <c r="K210" s="28">
        <v>0.5</v>
      </c>
      <c r="L210" s="28">
        <v>3</v>
      </c>
      <c r="M210" s="28">
        <v>1.2999999999999999E-2</v>
      </c>
      <c r="N210" s="28">
        <v>0.05</v>
      </c>
      <c r="O210" s="28">
        <v>5.18</v>
      </c>
      <c r="P210" s="28">
        <v>0.06</v>
      </c>
      <c r="Q210" s="28">
        <v>0.28000000000000003</v>
      </c>
      <c r="R210" s="28">
        <v>0.02</v>
      </c>
      <c r="S210" s="28">
        <v>14.9</v>
      </c>
      <c r="T210" s="28">
        <v>234</v>
      </c>
      <c r="U210" s="28">
        <v>682</v>
      </c>
      <c r="V210" s="28">
        <v>302</v>
      </c>
      <c r="W210" s="28">
        <v>13.8</v>
      </c>
      <c r="X210" s="28">
        <v>14.4</v>
      </c>
      <c r="Y210" s="28">
        <v>60.3</v>
      </c>
      <c r="Z210" s="28">
        <v>56.2</v>
      </c>
      <c r="AA210" s="28">
        <v>10.1</v>
      </c>
      <c r="AB210" s="28">
        <v>18.5</v>
      </c>
      <c r="AC210" s="28" t="s">
        <v>274</v>
      </c>
      <c r="AD210" s="28">
        <v>111</v>
      </c>
      <c r="AE210" s="28">
        <v>6.8</v>
      </c>
      <c r="AF210" s="28">
        <v>10</v>
      </c>
      <c r="AG210" s="28">
        <v>5.61</v>
      </c>
      <c r="AH210" s="28">
        <v>7.2</v>
      </c>
      <c r="AI210" s="28">
        <v>0.2</v>
      </c>
      <c r="AJ210" s="28">
        <v>4</v>
      </c>
      <c r="AK210" s="28">
        <v>2.3E-2</v>
      </c>
      <c r="AL210" s="28">
        <v>0.09</v>
      </c>
      <c r="AM210" s="28">
        <v>1.25</v>
      </c>
      <c r="AN210" s="28">
        <v>0.49</v>
      </c>
      <c r="AO210" s="28">
        <v>0.21</v>
      </c>
      <c r="AP210" s="28">
        <v>0.75</v>
      </c>
      <c r="AQ210" s="28">
        <v>49.6</v>
      </c>
      <c r="AR210" s="28">
        <v>21.6</v>
      </c>
      <c r="AS210" s="28">
        <v>40.6</v>
      </c>
      <c r="AT210" s="28" t="s">
        <v>277</v>
      </c>
      <c r="AU210" s="28">
        <v>3.7</v>
      </c>
      <c r="AV210" s="28">
        <v>12.1</v>
      </c>
      <c r="AW210" s="28">
        <v>2.2000000000000002</v>
      </c>
      <c r="AX210" s="28">
        <v>0.5</v>
      </c>
      <c r="AY210" s="28">
        <v>0.5</v>
      </c>
      <c r="AZ210" s="28">
        <v>2.1</v>
      </c>
      <c r="BA210" s="28">
        <v>0.3</v>
      </c>
      <c r="BB210" s="28">
        <v>1.6</v>
      </c>
      <c r="BC210" s="28">
        <v>0.3</v>
      </c>
      <c r="BD210" s="28">
        <v>0.8</v>
      </c>
      <c r="BE210" s="28">
        <v>0.1</v>
      </c>
      <c r="BF210" s="28">
        <v>0.7</v>
      </c>
      <c r="BG210" s="28" t="s">
        <v>274</v>
      </c>
      <c r="BH210" s="28">
        <v>0.2</v>
      </c>
      <c r="BI210" s="28" t="s">
        <v>275</v>
      </c>
      <c r="BJ210" s="28">
        <v>0.2</v>
      </c>
      <c r="BK210" s="28" t="s">
        <v>276</v>
      </c>
      <c r="BL210" s="28" t="s">
        <v>279</v>
      </c>
      <c r="BM210" s="28">
        <v>0.12</v>
      </c>
      <c r="BN210" s="28">
        <v>23.4</v>
      </c>
      <c r="BO210" s="28">
        <v>10.6</v>
      </c>
      <c r="BP210" s="28">
        <v>2.4</v>
      </c>
      <c r="BQ210" s="28">
        <v>60</v>
      </c>
    </row>
    <row r="211" spans="1:69" x14ac:dyDescent="0.3">
      <c r="A211" s="25">
        <v>10</v>
      </c>
      <c r="B211" s="26">
        <v>687469</v>
      </c>
      <c r="C211" s="26">
        <v>846814</v>
      </c>
      <c r="D211" s="26">
        <v>360</v>
      </c>
      <c r="E211" s="26">
        <v>2</v>
      </c>
      <c r="F211" s="27" t="s">
        <v>296</v>
      </c>
      <c r="G211" s="28">
        <v>6.8000000000000005E-2</v>
      </c>
      <c r="H211" s="28" t="s">
        <v>273</v>
      </c>
      <c r="I211" s="28">
        <v>5.0999999999999997E-2</v>
      </c>
      <c r="J211" s="28">
        <v>1.9</v>
      </c>
      <c r="K211" s="28">
        <v>0.5</v>
      </c>
      <c r="L211" s="28">
        <v>3</v>
      </c>
      <c r="M211" s="28">
        <v>1.2999999999999999E-2</v>
      </c>
      <c r="N211" s="28">
        <v>0.04</v>
      </c>
      <c r="O211" s="28">
        <v>4.17</v>
      </c>
      <c r="P211" s="28">
        <v>0.11</v>
      </c>
      <c r="Q211" s="28">
        <v>0.06</v>
      </c>
      <c r="R211" s="28">
        <v>0.05</v>
      </c>
      <c r="S211" s="28">
        <v>16.5</v>
      </c>
      <c r="T211" s="28">
        <v>295</v>
      </c>
      <c r="U211" s="28">
        <v>297</v>
      </c>
      <c r="V211" s="28">
        <v>234</v>
      </c>
      <c r="W211" s="28">
        <v>19.2</v>
      </c>
      <c r="X211" s="28">
        <v>6.3</v>
      </c>
      <c r="Y211" s="28">
        <v>19.5</v>
      </c>
      <c r="Z211" s="28">
        <v>56</v>
      </c>
      <c r="AA211" s="28">
        <v>15.5</v>
      </c>
      <c r="AB211" s="28">
        <v>14</v>
      </c>
      <c r="AC211" s="28">
        <v>0.1</v>
      </c>
      <c r="AD211" s="28">
        <v>53.6</v>
      </c>
      <c r="AE211" s="28">
        <v>8.8000000000000007</v>
      </c>
      <c r="AF211" s="28">
        <v>8.3000000000000007</v>
      </c>
      <c r="AG211" s="28">
        <v>3.17</v>
      </c>
      <c r="AH211" s="28">
        <v>7.6</v>
      </c>
      <c r="AI211" s="28">
        <v>0.5</v>
      </c>
      <c r="AJ211" s="28">
        <v>6.21</v>
      </c>
      <c r="AK211" s="28">
        <v>2.1000000000000001E-2</v>
      </c>
      <c r="AL211" s="28">
        <v>0.1</v>
      </c>
      <c r="AM211" s="28">
        <v>0.7</v>
      </c>
      <c r="AN211" s="28">
        <v>0.63</v>
      </c>
      <c r="AO211" s="28">
        <v>0.13</v>
      </c>
      <c r="AP211" s="28">
        <v>0.31</v>
      </c>
      <c r="AQ211" s="28">
        <v>40.200000000000003</v>
      </c>
      <c r="AR211" s="28">
        <v>11.6</v>
      </c>
      <c r="AS211" s="28">
        <v>27.2</v>
      </c>
      <c r="AT211" s="28" t="s">
        <v>277</v>
      </c>
      <c r="AU211" s="28">
        <v>2.2000000000000002</v>
      </c>
      <c r="AV211" s="28">
        <v>7.28</v>
      </c>
      <c r="AW211" s="28">
        <v>1.6</v>
      </c>
      <c r="AX211" s="28">
        <v>1</v>
      </c>
      <c r="AY211" s="28">
        <v>0.3</v>
      </c>
      <c r="AZ211" s="28">
        <v>1.3</v>
      </c>
      <c r="BA211" s="28">
        <v>0.2</v>
      </c>
      <c r="BB211" s="28">
        <v>1</v>
      </c>
      <c r="BC211" s="28">
        <v>0.2</v>
      </c>
      <c r="BD211" s="28">
        <v>0.6</v>
      </c>
      <c r="BE211" s="28" t="s">
        <v>274</v>
      </c>
      <c r="BF211" s="28">
        <v>0.6</v>
      </c>
      <c r="BG211" s="28" t="s">
        <v>274</v>
      </c>
      <c r="BH211" s="28">
        <v>0.1</v>
      </c>
      <c r="BI211" s="28" t="s">
        <v>275</v>
      </c>
      <c r="BJ211" s="28">
        <v>0.2</v>
      </c>
      <c r="BK211" s="28" t="s">
        <v>276</v>
      </c>
      <c r="BL211" s="28" t="s">
        <v>279</v>
      </c>
      <c r="BM211" s="28">
        <v>0.09</v>
      </c>
      <c r="BN211" s="28">
        <v>18.2</v>
      </c>
      <c r="BO211" s="28">
        <v>12.1</v>
      </c>
      <c r="BP211" s="28">
        <v>2.4</v>
      </c>
      <c r="BQ211" s="28">
        <v>50</v>
      </c>
    </row>
    <row r="212" spans="1:69" x14ac:dyDescent="0.3">
      <c r="A212" s="25">
        <v>11</v>
      </c>
      <c r="B212" s="26">
        <v>686086</v>
      </c>
      <c r="C212" s="26">
        <v>846958</v>
      </c>
      <c r="D212" s="26">
        <v>366</v>
      </c>
      <c r="E212" s="26">
        <v>2</v>
      </c>
      <c r="F212" s="27" t="s">
        <v>297</v>
      </c>
      <c r="G212" s="28">
        <v>9.1999999999999998E-2</v>
      </c>
      <c r="H212" s="28" t="s">
        <v>273</v>
      </c>
      <c r="I212" s="28">
        <v>7.8E-2</v>
      </c>
      <c r="J212" s="28">
        <v>3</v>
      </c>
      <c r="K212" s="28">
        <v>0.8</v>
      </c>
      <c r="L212" s="28">
        <v>4</v>
      </c>
      <c r="M212" s="28">
        <v>1.4E-2</v>
      </c>
      <c r="N212" s="28">
        <v>0.04</v>
      </c>
      <c r="O212" s="28">
        <v>5.0199999999999996</v>
      </c>
      <c r="P212" s="28">
        <v>0.04</v>
      </c>
      <c r="Q212" s="28">
        <v>0.13</v>
      </c>
      <c r="R212" s="28">
        <v>0.05</v>
      </c>
      <c r="S212" s="28">
        <v>21.8</v>
      </c>
      <c r="T212" s="28">
        <v>470</v>
      </c>
      <c r="U212" s="28">
        <v>532</v>
      </c>
      <c r="V212" s="28">
        <v>2280</v>
      </c>
      <c r="W212" s="28">
        <v>20.5</v>
      </c>
      <c r="X212" s="28">
        <v>48.3</v>
      </c>
      <c r="Y212" s="28">
        <v>35.700000000000003</v>
      </c>
      <c r="Z212" s="28">
        <v>79.5</v>
      </c>
      <c r="AA212" s="28">
        <v>8.4</v>
      </c>
      <c r="AB212" s="28">
        <v>19.899999999999999</v>
      </c>
      <c r="AC212" s="28">
        <v>0.2</v>
      </c>
      <c r="AD212" s="28">
        <v>14.8</v>
      </c>
      <c r="AE212" s="28">
        <v>6</v>
      </c>
      <c r="AF212" s="28">
        <v>5.2</v>
      </c>
      <c r="AG212" s="28">
        <v>3.82</v>
      </c>
      <c r="AH212" s="28">
        <v>10.8</v>
      </c>
      <c r="AI212" s="28">
        <v>0.3</v>
      </c>
      <c r="AJ212" s="28">
        <v>5.75</v>
      </c>
      <c r="AK212" s="28">
        <v>4.8000000000000001E-2</v>
      </c>
      <c r="AL212" s="28">
        <v>0.13</v>
      </c>
      <c r="AM212" s="28">
        <v>1.27</v>
      </c>
      <c r="AN212" s="28">
        <v>0.43</v>
      </c>
      <c r="AO212" s="28">
        <v>0.28999999999999998</v>
      </c>
      <c r="AP212" s="28">
        <v>0.5</v>
      </c>
      <c r="AQ212" s="28">
        <v>78.400000000000006</v>
      </c>
      <c r="AR212" s="28">
        <v>9.3000000000000007</v>
      </c>
      <c r="AS212" s="28">
        <v>97.7</v>
      </c>
      <c r="AT212" s="28">
        <v>0.02</v>
      </c>
      <c r="AU212" s="28">
        <v>2</v>
      </c>
      <c r="AV212" s="28">
        <v>6.79</v>
      </c>
      <c r="AW212" s="28">
        <v>1.4</v>
      </c>
      <c r="AX212" s="28">
        <v>0.8</v>
      </c>
      <c r="AY212" s="28">
        <v>0.3</v>
      </c>
      <c r="AZ212" s="28">
        <v>1.6</v>
      </c>
      <c r="BA212" s="28">
        <v>0.2</v>
      </c>
      <c r="BB212" s="28">
        <v>1.3</v>
      </c>
      <c r="BC212" s="28">
        <v>0.2</v>
      </c>
      <c r="BD212" s="28">
        <v>0.8</v>
      </c>
      <c r="BE212" s="28">
        <v>0.1</v>
      </c>
      <c r="BF212" s="28">
        <v>0.8</v>
      </c>
      <c r="BG212" s="28">
        <v>0.1</v>
      </c>
      <c r="BH212" s="28">
        <v>0.2</v>
      </c>
      <c r="BI212" s="28" t="s">
        <v>275</v>
      </c>
      <c r="BJ212" s="28">
        <v>0.2</v>
      </c>
      <c r="BK212" s="28" t="s">
        <v>276</v>
      </c>
      <c r="BL212" s="28" t="s">
        <v>279</v>
      </c>
      <c r="BM212" s="28">
        <v>0.31</v>
      </c>
      <c r="BN212" s="28">
        <v>24.6</v>
      </c>
      <c r="BO212" s="28">
        <v>8.5</v>
      </c>
      <c r="BP212" s="28">
        <v>2.8</v>
      </c>
      <c r="BQ212" s="28">
        <v>40</v>
      </c>
    </row>
    <row r="213" spans="1:69" x14ac:dyDescent="0.3">
      <c r="A213" s="20">
        <v>12</v>
      </c>
      <c r="B213" s="21">
        <v>687573</v>
      </c>
      <c r="C213" s="21">
        <v>846449</v>
      </c>
      <c r="D213" s="21">
        <v>389</v>
      </c>
      <c r="E213" s="21">
        <v>2</v>
      </c>
      <c r="F213" s="23" t="s">
        <v>298</v>
      </c>
      <c r="G213" s="24">
        <v>7.0000000000000001E-3</v>
      </c>
      <c r="H213" s="24" t="s">
        <v>273</v>
      </c>
      <c r="I213" s="24">
        <v>4.0000000000000001E-3</v>
      </c>
      <c r="J213" s="24">
        <v>0.4</v>
      </c>
      <c r="K213" s="24" t="s">
        <v>274</v>
      </c>
      <c r="L213" s="24">
        <v>3</v>
      </c>
      <c r="M213" s="24">
        <v>1.2E-2</v>
      </c>
      <c r="N213" s="24">
        <v>0.61</v>
      </c>
      <c r="O213" s="24">
        <v>1.07</v>
      </c>
      <c r="P213" s="24" t="s">
        <v>277</v>
      </c>
      <c r="Q213" s="24" t="s">
        <v>278</v>
      </c>
      <c r="R213" s="24">
        <v>0.01</v>
      </c>
      <c r="S213" s="24">
        <v>4.2</v>
      </c>
      <c r="T213" s="24">
        <v>18</v>
      </c>
      <c r="U213" s="24">
        <v>877</v>
      </c>
      <c r="V213" s="24">
        <v>71</v>
      </c>
      <c r="W213" s="24">
        <v>1.38</v>
      </c>
      <c r="X213" s="24">
        <v>5.9</v>
      </c>
      <c r="Y213" s="24">
        <v>69.5</v>
      </c>
      <c r="Z213" s="24">
        <v>10.5</v>
      </c>
      <c r="AA213" s="24">
        <v>9.8000000000000007</v>
      </c>
      <c r="AB213" s="24">
        <v>2.48</v>
      </c>
      <c r="AC213" s="24">
        <v>0.1</v>
      </c>
      <c r="AD213" s="24">
        <v>0.5</v>
      </c>
      <c r="AE213" s="24">
        <v>0.3</v>
      </c>
      <c r="AF213" s="24" t="s">
        <v>279</v>
      </c>
      <c r="AG213" s="24">
        <v>1.88</v>
      </c>
      <c r="AH213" s="24">
        <v>0.5</v>
      </c>
      <c r="AI213" s="24" t="s">
        <v>274</v>
      </c>
      <c r="AJ213" s="24">
        <v>0.13</v>
      </c>
      <c r="AK213" s="24" t="s">
        <v>293</v>
      </c>
      <c r="AL213" s="24" t="s">
        <v>278</v>
      </c>
      <c r="AM213" s="24" t="s">
        <v>275</v>
      </c>
      <c r="AN213" s="24">
        <v>0.06</v>
      </c>
      <c r="AO213" s="24" t="s">
        <v>278</v>
      </c>
      <c r="AP213" s="24" t="s">
        <v>278</v>
      </c>
      <c r="AQ213" s="24">
        <v>5.7</v>
      </c>
      <c r="AR213" s="24">
        <v>1.1000000000000001</v>
      </c>
      <c r="AS213" s="24">
        <v>37.9</v>
      </c>
      <c r="AT213" s="24" t="s">
        <v>277</v>
      </c>
      <c r="AU213" s="24">
        <v>0.4</v>
      </c>
      <c r="AV213" s="24">
        <v>1.54</v>
      </c>
      <c r="AW213" s="24">
        <v>0.5</v>
      </c>
      <c r="AX213" s="24" t="s">
        <v>274</v>
      </c>
      <c r="AY213" s="24" t="s">
        <v>274</v>
      </c>
      <c r="AZ213" s="24">
        <v>0.5</v>
      </c>
      <c r="BA213" s="24" t="s">
        <v>274</v>
      </c>
      <c r="BB213" s="24">
        <v>0.6</v>
      </c>
      <c r="BC213" s="24" t="s">
        <v>274</v>
      </c>
      <c r="BD213" s="24">
        <v>0.3</v>
      </c>
      <c r="BE213" s="24" t="s">
        <v>274</v>
      </c>
      <c r="BF213" s="24">
        <v>0.4</v>
      </c>
      <c r="BG213" s="24" t="s">
        <v>274</v>
      </c>
      <c r="BH213" s="24" t="s">
        <v>274</v>
      </c>
      <c r="BI213" s="24" t="s">
        <v>275</v>
      </c>
      <c r="BJ213" s="24" t="s">
        <v>274</v>
      </c>
      <c r="BK213" s="24" t="s">
        <v>276</v>
      </c>
      <c r="BL213" s="24" t="s">
        <v>279</v>
      </c>
      <c r="BM213" s="24" t="s">
        <v>278</v>
      </c>
      <c r="BN213" s="24">
        <v>0.7</v>
      </c>
      <c r="BO213" s="24" t="s">
        <v>274</v>
      </c>
      <c r="BP213" s="24" t="s">
        <v>274</v>
      </c>
      <c r="BQ213" s="24">
        <v>20</v>
      </c>
    </row>
  </sheetData>
  <hyperlinks>
    <hyperlink ref="A1" location="Menu!A1" display="ToC" xr:uid="{3DBD161C-8D38-4000-8D63-F2EB0AB3076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63D22-8067-44F6-8022-77881823F77A}">
  <sheetPr>
    <tabColor theme="4"/>
  </sheetPr>
  <dimension ref="A1:BQ232"/>
  <sheetViews>
    <sheetView showGridLines="0" topLeftCell="AK2" zoomScaleNormal="100" workbookViewId="0">
      <selection activeCell="K25" sqref="K25"/>
    </sheetView>
  </sheetViews>
  <sheetFormatPr defaultColWidth="9.109375" defaultRowHeight="15.6" x14ac:dyDescent="0.3"/>
  <cols>
    <col min="1" max="1" width="7.33203125" style="7" customWidth="1"/>
    <col min="2" max="2" width="11.5546875" style="7" customWidth="1"/>
    <col min="3" max="4" width="12.33203125" style="7" customWidth="1"/>
    <col min="5" max="5" width="10.44140625" style="7" customWidth="1"/>
    <col min="6" max="6" width="15.88671875" style="7" customWidth="1"/>
    <col min="7" max="7" width="11.44140625" style="7" customWidth="1"/>
    <col min="8" max="8" width="15.5546875" style="7" customWidth="1"/>
    <col min="9" max="10" width="23.5546875" style="7" customWidth="1"/>
    <col min="11" max="11" width="23.88671875" style="7" customWidth="1"/>
    <col min="12" max="16384" width="9.109375" style="7"/>
  </cols>
  <sheetData>
    <row r="1" spans="1:10" x14ac:dyDescent="0.3">
      <c r="A1" s="19" t="s">
        <v>461</v>
      </c>
      <c r="F1" s="8"/>
      <c r="H1" s="6"/>
    </row>
    <row r="2" spans="1:10" x14ac:dyDescent="0.3">
      <c r="F2" s="8"/>
      <c r="H2" s="6"/>
      <c r="I2" s="6"/>
      <c r="J2" s="6"/>
    </row>
    <row r="3" spans="1:10" x14ac:dyDescent="0.3">
      <c r="F3" s="8"/>
      <c r="H3" s="6"/>
      <c r="I3" s="6"/>
      <c r="J3" s="6"/>
    </row>
    <row r="4" spans="1:10" x14ac:dyDescent="0.3">
      <c r="F4" s="8"/>
      <c r="H4" s="6"/>
      <c r="I4" s="6"/>
      <c r="J4" s="6"/>
    </row>
    <row r="5" spans="1:10" x14ac:dyDescent="0.3">
      <c r="F5" s="8"/>
      <c r="H5" s="6"/>
      <c r="I5" s="6"/>
      <c r="J5" s="6"/>
    </row>
    <row r="6" spans="1:10" x14ac:dyDescent="0.3">
      <c r="F6" s="8"/>
      <c r="H6" s="6"/>
      <c r="I6" s="6"/>
      <c r="J6" s="6"/>
    </row>
    <row r="7" spans="1:10" x14ac:dyDescent="0.3">
      <c r="F7" s="8"/>
      <c r="H7" s="6"/>
      <c r="I7" s="6"/>
      <c r="J7" s="6"/>
    </row>
    <row r="8" spans="1:10" x14ac:dyDescent="0.3">
      <c r="F8" s="8"/>
      <c r="H8" s="6"/>
      <c r="I8" s="6"/>
      <c r="J8" s="6"/>
    </row>
    <row r="9" spans="1:10" x14ac:dyDescent="0.3">
      <c r="F9" s="8"/>
      <c r="H9" s="6"/>
      <c r="I9" s="6"/>
      <c r="J9" s="6"/>
    </row>
    <row r="10" spans="1:10" x14ac:dyDescent="0.3">
      <c r="F10" s="8"/>
      <c r="H10" s="6"/>
      <c r="I10" s="6"/>
      <c r="J10" s="6"/>
    </row>
    <row r="11" spans="1:10" x14ac:dyDescent="0.3">
      <c r="F11" s="8"/>
      <c r="H11" s="6"/>
      <c r="I11" s="6"/>
      <c r="J11" s="6"/>
    </row>
    <row r="12" spans="1:10" x14ac:dyDescent="0.3">
      <c r="F12" s="8"/>
      <c r="H12" s="6"/>
      <c r="I12" s="6"/>
      <c r="J12" s="6"/>
    </row>
    <row r="13" spans="1:10" x14ac:dyDescent="0.3">
      <c r="F13" s="8"/>
      <c r="H13" s="6"/>
      <c r="I13" s="6"/>
      <c r="J13" s="6"/>
    </row>
    <row r="14" spans="1:10" x14ac:dyDescent="0.3">
      <c r="F14" s="8"/>
      <c r="H14" s="6"/>
      <c r="I14" s="6"/>
      <c r="J14" s="6"/>
    </row>
    <row r="15" spans="1:10" x14ac:dyDescent="0.3">
      <c r="F15" s="8"/>
      <c r="H15" s="6"/>
      <c r="I15" s="6"/>
      <c r="J15" s="6"/>
    </row>
    <row r="16" spans="1:10" x14ac:dyDescent="0.3">
      <c r="F16" s="8"/>
      <c r="H16" s="6"/>
      <c r="I16" s="6"/>
      <c r="J16" s="6"/>
    </row>
    <row r="17" spans="1:69" x14ac:dyDescent="0.3">
      <c r="F17" s="8"/>
      <c r="H17" s="6"/>
      <c r="I17" s="6"/>
      <c r="J17" s="6"/>
    </row>
    <row r="18" spans="1:69" x14ac:dyDescent="0.3">
      <c r="F18" s="8"/>
      <c r="H18" s="6"/>
      <c r="I18" s="6"/>
      <c r="J18" s="6"/>
    </row>
    <row r="19" spans="1:69" x14ac:dyDescent="0.3">
      <c r="F19" s="8"/>
      <c r="H19" s="6"/>
      <c r="I19" s="6"/>
      <c r="J19" s="6"/>
    </row>
    <row r="20" spans="1:69" x14ac:dyDescent="0.3">
      <c r="F20" s="8"/>
      <c r="H20" s="6"/>
      <c r="I20" s="6"/>
      <c r="J20" s="6"/>
    </row>
    <row r="21" spans="1:69" x14ac:dyDescent="0.3">
      <c r="F21" s="8"/>
      <c r="H21" s="6"/>
      <c r="I21" s="6"/>
      <c r="J21" s="6"/>
    </row>
    <row r="22" spans="1:69" x14ac:dyDescent="0.3">
      <c r="A22" s="20" t="s">
        <v>284</v>
      </c>
      <c r="B22" s="21" t="s">
        <v>0</v>
      </c>
      <c r="C22" s="21" t="s">
        <v>1</v>
      </c>
      <c r="D22" s="21" t="s">
        <v>282</v>
      </c>
      <c r="E22" s="22" t="s">
        <v>462</v>
      </c>
      <c r="F22" s="23" t="s">
        <v>463</v>
      </c>
      <c r="G22" s="24" t="s">
        <v>487</v>
      </c>
      <c r="H22" s="24" t="s">
        <v>521</v>
      </c>
      <c r="I22" s="24" t="s">
        <v>526</v>
      </c>
      <c r="J22" s="24" t="s">
        <v>469</v>
      </c>
      <c r="K22" s="24" t="s">
        <v>493</v>
      </c>
      <c r="L22" s="24" t="s">
        <v>520</v>
      </c>
      <c r="M22" s="24" t="s">
        <v>497</v>
      </c>
      <c r="N22" s="24" t="s">
        <v>507</v>
      </c>
      <c r="O22" s="24" t="s">
        <v>498</v>
      </c>
      <c r="P22" s="24" t="s">
        <v>524</v>
      </c>
      <c r="Q22" s="24" t="s">
        <v>525</v>
      </c>
      <c r="R22" s="24" t="s">
        <v>477</v>
      </c>
      <c r="S22" s="24" t="s">
        <v>519</v>
      </c>
      <c r="T22" s="24" t="s">
        <v>481</v>
      </c>
      <c r="U22" s="24" t="s">
        <v>483</v>
      </c>
      <c r="V22" s="24" t="s">
        <v>482</v>
      </c>
      <c r="W22" s="24" t="s">
        <v>523</v>
      </c>
      <c r="X22" s="24" t="s">
        <v>484</v>
      </c>
      <c r="Y22" s="24" t="s">
        <v>494</v>
      </c>
      <c r="Z22" s="24" t="s">
        <v>474</v>
      </c>
      <c r="AA22" s="24" t="s">
        <v>503</v>
      </c>
      <c r="AB22" s="24" t="s">
        <v>485</v>
      </c>
      <c r="AC22" s="24" t="s">
        <v>486</v>
      </c>
      <c r="AD22" s="24" t="s">
        <v>495</v>
      </c>
      <c r="AE22" s="24" t="s">
        <v>496</v>
      </c>
      <c r="AF22" s="24" t="s">
        <v>522</v>
      </c>
      <c r="AG22" s="24" t="s">
        <v>478</v>
      </c>
      <c r="AH22" s="24" t="s">
        <v>517</v>
      </c>
      <c r="AI22" s="24" t="s">
        <v>492</v>
      </c>
      <c r="AJ22" s="24" t="s">
        <v>518</v>
      </c>
      <c r="AK22" s="24" t="s">
        <v>464</v>
      </c>
      <c r="AL22" s="24" t="s">
        <v>490</v>
      </c>
      <c r="AM22" s="24" t="s">
        <v>491</v>
      </c>
      <c r="AN22" s="24" t="s">
        <v>502</v>
      </c>
      <c r="AO22" s="24" t="s">
        <v>511</v>
      </c>
      <c r="AP22" s="24" t="s">
        <v>513</v>
      </c>
      <c r="AQ22" s="24" t="s">
        <v>508</v>
      </c>
      <c r="AR22" s="24" t="s">
        <v>509</v>
      </c>
      <c r="AS22" s="24" t="s">
        <v>512</v>
      </c>
      <c r="AT22" s="24" t="s">
        <v>501</v>
      </c>
      <c r="AU22" s="24" t="s">
        <v>516</v>
      </c>
      <c r="AV22" s="24" t="s">
        <v>505</v>
      </c>
      <c r="AW22" s="24" t="s">
        <v>504</v>
      </c>
      <c r="AX22" s="24" t="s">
        <v>506</v>
      </c>
      <c r="AY22" s="24" t="s">
        <v>510</v>
      </c>
      <c r="AZ22" s="24" t="s">
        <v>514</v>
      </c>
      <c r="BA22" s="24" t="s">
        <v>515</v>
      </c>
      <c r="BB22" s="24" t="s">
        <v>500</v>
      </c>
      <c r="BC22" s="24" t="s">
        <v>468</v>
      </c>
      <c r="BD22" s="24" t="s">
        <v>499</v>
      </c>
      <c r="BE22" s="24" t="s">
        <v>467</v>
      </c>
      <c r="BF22" s="24" t="s">
        <v>479</v>
      </c>
      <c r="BG22" s="24" t="s">
        <v>488</v>
      </c>
      <c r="BH22" s="24" t="s">
        <v>476</v>
      </c>
      <c r="BI22" s="24" t="s">
        <v>489</v>
      </c>
      <c r="BJ22" s="24" t="s">
        <v>472</v>
      </c>
      <c r="BK22" s="24" t="s">
        <v>475</v>
      </c>
      <c r="BL22" s="24" t="s">
        <v>480</v>
      </c>
      <c r="BM22" s="24" t="s">
        <v>473</v>
      </c>
      <c r="BN22" s="24" t="s">
        <v>471</v>
      </c>
      <c r="BO22" s="24" t="s">
        <v>470</v>
      </c>
      <c r="BP22" s="24" t="s">
        <v>466</v>
      </c>
      <c r="BQ22" s="24" t="s">
        <v>465</v>
      </c>
    </row>
    <row r="23" spans="1:69" x14ac:dyDescent="0.3">
      <c r="A23" s="25">
        <v>1</v>
      </c>
      <c r="B23" s="26">
        <v>687403</v>
      </c>
      <c r="C23" s="26">
        <v>846362</v>
      </c>
      <c r="D23" s="26">
        <v>370</v>
      </c>
      <c r="E23" s="26">
        <v>1</v>
      </c>
      <c r="F23" s="27" t="s">
        <v>2</v>
      </c>
      <c r="G23" s="28">
        <v>13.4</v>
      </c>
      <c r="H23" s="28">
        <v>3.3</v>
      </c>
      <c r="I23" s="28">
        <v>60</v>
      </c>
      <c r="J23" s="28">
        <v>3</v>
      </c>
      <c r="K23" s="28">
        <v>1.76</v>
      </c>
      <c r="L23" s="28" t="s">
        <v>276</v>
      </c>
      <c r="M23" s="28">
        <v>0.23</v>
      </c>
      <c r="N23" s="28">
        <v>0.3</v>
      </c>
      <c r="O23" s="28">
        <v>7.0000000000000007E-2</v>
      </c>
      <c r="P23" s="28">
        <v>11.7</v>
      </c>
      <c r="Q23" s="28">
        <v>1.6</v>
      </c>
      <c r="R23" s="28">
        <v>118</v>
      </c>
      <c r="S23" s="28" t="s">
        <v>274</v>
      </c>
      <c r="T23" s="28">
        <v>5.0999999999999996</v>
      </c>
      <c r="U23" s="28">
        <v>34.700000000000003</v>
      </c>
      <c r="V23" s="28">
        <v>23.4</v>
      </c>
      <c r="W23" s="28">
        <v>15.8</v>
      </c>
      <c r="X23" s="28">
        <v>24.9</v>
      </c>
      <c r="Y23" s="28">
        <v>1.7999999999999999E-2</v>
      </c>
      <c r="Z23" s="28">
        <v>7.0000000000000007E-2</v>
      </c>
      <c r="AA23" s="28">
        <v>0.03</v>
      </c>
      <c r="AB23" s="28">
        <v>13.8</v>
      </c>
      <c r="AC23" s="28" t="s">
        <v>274</v>
      </c>
      <c r="AD23" s="28">
        <v>0.08</v>
      </c>
      <c r="AE23" s="28">
        <v>0.87</v>
      </c>
      <c r="AF23" s="28">
        <v>0.11</v>
      </c>
      <c r="AG23" s="28">
        <v>160</v>
      </c>
      <c r="AH23" s="28">
        <v>0.1</v>
      </c>
      <c r="AI23" s="28">
        <v>0.1</v>
      </c>
      <c r="AJ23" s="28" t="s">
        <v>275</v>
      </c>
      <c r="AK23" s="28">
        <v>5.8999999999999997E-2</v>
      </c>
      <c r="AL23" s="28">
        <v>11.7</v>
      </c>
      <c r="AM23" s="28">
        <v>5.2</v>
      </c>
      <c r="AN23" s="28">
        <v>94.9</v>
      </c>
      <c r="AO23" s="28">
        <v>2.9</v>
      </c>
      <c r="AP23" s="28">
        <v>1.5</v>
      </c>
      <c r="AQ23" s="28">
        <v>0.8</v>
      </c>
      <c r="AR23" s="28">
        <v>3.8</v>
      </c>
      <c r="AS23" s="28">
        <v>0.5</v>
      </c>
      <c r="AT23" s="28">
        <v>48.4</v>
      </c>
      <c r="AU23" s="28">
        <v>0.2</v>
      </c>
      <c r="AV23" s="28">
        <v>28.1</v>
      </c>
      <c r="AW23" s="28">
        <v>9.1999999999999993</v>
      </c>
      <c r="AX23" s="28">
        <v>4.8</v>
      </c>
      <c r="AY23" s="28">
        <v>0.6</v>
      </c>
      <c r="AZ23" s="28">
        <v>0.2</v>
      </c>
      <c r="BA23" s="28">
        <v>1.4</v>
      </c>
      <c r="BB23" s="28">
        <v>63.9</v>
      </c>
      <c r="BC23" s="28">
        <v>0.4</v>
      </c>
      <c r="BD23" s="28">
        <v>0.69</v>
      </c>
      <c r="BE23" s="28">
        <v>5.3</v>
      </c>
      <c r="BF23" s="28">
        <v>213</v>
      </c>
      <c r="BG23" s="28">
        <v>8.9</v>
      </c>
      <c r="BH23" s="28">
        <v>14</v>
      </c>
      <c r="BI23" s="28">
        <v>13.4</v>
      </c>
      <c r="BJ23" s="28">
        <v>4.7300000000000004</v>
      </c>
      <c r="BK23" s="28">
        <v>0.02</v>
      </c>
      <c r="BL23" s="28">
        <v>7.56</v>
      </c>
      <c r="BM23" s="28">
        <v>0.1</v>
      </c>
      <c r="BN23" s="28">
        <v>0.04</v>
      </c>
      <c r="BO23" s="28">
        <v>1.2999999999999999E-2</v>
      </c>
      <c r="BP23" s="28">
        <v>2.4E-2</v>
      </c>
      <c r="BQ23" s="28" t="s">
        <v>273</v>
      </c>
    </row>
    <row r="24" spans="1:69" x14ac:dyDescent="0.3">
      <c r="A24" s="25">
        <f>A23+1</f>
        <v>2</v>
      </c>
      <c r="B24" s="26">
        <v>687404</v>
      </c>
      <c r="C24" s="26">
        <v>846462</v>
      </c>
      <c r="D24" s="26">
        <v>370</v>
      </c>
      <c r="E24" s="26">
        <v>1</v>
      </c>
      <c r="F24" s="27" t="s">
        <v>3</v>
      </c>
      <c r="G24" s="28">
        <v>11.5</v>
      </c>
      <c r="H24" s="28">
        <v>3</v>
      </c>
      <c r="I24" s="28">
        <v>40</v>
      </c>
      <c r="J24" s="28">
        <v>2</v>
      </c>
      <c r="K24" s="28">
        <v>1.69</v>
      </c>
      <c r="L24" s="28" t="s">
        <v>276</v>
      </c>
      <c r="M24" s="28">
        <v>0.16</v>
      </c>
      <c r="N24" s="28" t="s">
        <v>274</v>
      </c>
      <c r="O24" s="28">
        <v>0.03</v>
      </c>
      <c r="P24" s="28">
        <v>11.7</v>
      </c>
      <c r="Q24" s="28">
        <v>1.8</v>
      </c>
      <c r="R24" s="28">
        <v>128</v>
      </c>
      <c r="S24" s="28">
        <v>0.5</v>
      </c>
      <c r="T24" s="28">
        <v>5.3</v>
      </c>
      <c r="U24" s="28">
        <v>32.1</v>
      </c>
      <c r="V24" s="28">
        <v>23.6</v>
      </c>
      <c r="W24" s="28">
        <v>17.7</v>
      </c>
      <c r="X24" s="28">
        <v>23.6</v>
      </c>
      <c r="Y24" s="28">
        <v>0.02</v>
      </c>
      <c r="Z24" s="28">
        <v>7.0000000000000007E-2</v>
      </c>
      <c r="AA24" s="28">
        <v>0.02</v>
      </c>
      <c r="AB24" s="28">
        <v>15.4</v>
      </c>
      <c r="AC24" s="28" t="s">
        <v>274</v>
      </c>
      <c r="AD24" s="28">
        <v>0.08</v>
      </c>
      <c r="AE24" s="28">
        <v>0.92</v>
      </c>
      <c r="AF24" s="28">
        <v>0.11</v>
      </c>
      <c r="AG24" s="28">
        <v>119</v>
      </c>
      <c r="AH24" s="28">
        <v>0.1</v>
      </c>
      <c r="AI24" s="28">
        <v>0.1</v>
      </c>
      <c r="AJ24" s="28" t="s">
        <v>275</v>
      </c>
      <c r="AK24" s="28">
        <v>7.0999999999999994E-2</v>
      </c>
      <c r="AL24" s="28">
        <v>16.5</v>
      </c>
      <c r="AM24" s="28">
        <v>4.3</v>
      </c>
      <c r="AN24" s="28">
        <v>98</v>
      </c>
      <c r="AO24" s="28">
        <v>4</v>
      </c>
      <c r="AP24" s="28">
        <v>1.9</v>
      </c>
      <c r="AQ24" s="28">
        <v>1.2</v>
      </c>
      <c r="AR24" s="28">
        <v>5.7</v>
      </c>
      <c r="AS24" s="28">
        <v>0.7</v>
      </c>
      <c r="AT24" s="28">
        <v>53.7</v>
      </c>
      <c r="AU24" s="28">
        <v>0.3</v>
      </c>
      <c r="AV24" s="28">
        <v>40.4</v>
      </c>
      <c r="AW24" s="28">
        <v>11.9</v>
      </c>
      <c r="AX24" s="28">
        <v>7.2</v>
      </c>
      <c r="AY24" s="28">
        <v>0.7</v>
      </c>
      <c r="AZ24" s="28">
        <v>0.3</v>
      </c>
      <c r="BA24" s="28">
        <v>1.8</v>
      </c>
      <c r="BB24" s="28">
        <v>80.900000000000006</v>
      </c>
      <c r="BC24" s="28">
        <v>0.4</v>
      </c>
      <c r="BD24" s="28">
        <v>0.68</v>
      </c>
      <c r="BE24" s="28">
        <v>4.9000000000000004</v>
      </c>
      <c r="BF24" s="28">
        <v>263</v>
      </c>
      <c r="BG24" s="28">
        <v>8.8000000000000007</v>
      </c>
      <c r="BH24" s="28">
        <v>14.9</v>
      </c>
      <c r="BI24" s="28">
        <v>13.8</v>
      </c>
      <c r="BJ24" s="28">
        <v>5.63</v>
      </c>
      <c r="BK24" s="28">
        <v>0.03</v>
      </c>
      <c r="BL24" s="28">
        <v>8.2899999999999991</v>
      </c>
      <c r="BM24" s="28">
        <v>0.13</v>
      </c>
      <c r="BN24" s="28">
        <v>0.04</v>
      </c>
      <c r="BO24" s="28">
        <v>1.4999999999999999E-2</v>
      </c>
      <c r="BP24" s="28">
        <v>2.1000000000000001E-2</v>
      </c>
      <c r="BQ24" s="28" t="s">
        <v>273</v>
      </c>
    </row>
    <row r="25" spans="1:69" x14ac:dyDescent="0.3">
      <c r="A25" s="25">
        <f t="shared" ref="A25:A88" si="0">A24+1</f>
        <v>3</v>
      </c>
      <c r="B25" s="26">
        <v>687406</v>
      </c>
      <c r="C25" s="26">
        <v>846462</v>
      </c>
      <c r="D25" s="26">
        <v>370</v>
      </c>
      <c r="E25" s="26">
        <v>1</v>
      </c>
      <c r="F25" s="27" t="s">
        <v>23</v>
      </c>
      <c r="G25" s="28">
        <v>11.9</v>
      </c>
      <c r="H25" s="28">
        <v>4.0999999999999996</v>
      </c>
      <c r="I25" s="28">
        <v>40</v>
      </c>
      <c r="J25" s="28">
        <v>2</v>
      </c>
      <c r="K25" s="28">
        <v>1.74</v>
      </c>
      <c r="L25" s="28" t="s">
        <v>276</v>
      </c>
      <c r="M25" s="28">
        <v>0.19</v>
      </c>
      <c r="N25" s="28" t="s">
        <v>274</v>
      </c>
      <c r="O25" s="28">
        <v>0.03</v>
      </c>
      <c r="P25" s="28">
        <v>11.8</v>
      </c>
      <c r="Q25" s="28">
        <v>1.7</v>
      </c>
      <c r="R25" s="28">
        <v>125</v>
      </c>
      <c r="S25" s="28" t="s">
        <v>274</v>
      </c>
      <c r="T25" s="28">
        <v>5.3</v>
      </c>
      <c r="U25" s="28">
        <v>29.6</v>
      </c>
      <c r="V25" s="28">
        <v>24.2</v>
      </c>
      <c r="W25" s="28">
        <v>17.399999999999999</v>
      </c>
      <c r="X25" s="28">
        <v>20.8</v>
      </c>
      <c r="Y25" s="28">
        <v>1.2999999999999999E-2</v>
      </c>
      <c r="Z25" s="28">
        <v>7.0000000000000007E-2</v>
      </c>
      <c r="AA25" s="28">
        <v>0.01</v>
      </c>
      <c r="AB25" s="28">
        <v>15.2</v>
      </c>
      <c r="AC25" s="28" t="s">
        <v>274</v>
      </c>
      <c r="AD25" s="28">
        <v>0.09</v>
      </c>
      <c r="AE25" s="28">
        <v>0.92</v>
      </c>
      <c r="AF25" s="28">
        <v>0.11</v>
      </c>
      <c r="AG25" s="28">
        <v>115</v>
      </c>
      <c r="AH25" s="28">
        <v>0.1</v>
      </c>
      <c r="AI25" s="28">
        <v>0.1</v>
      </c>
      <c r="AJ25" s="28" t="s">
        <v>275</v>
      </c>
      <c r="AK25" s="28">
        <v>7.6999999999999999E-2</v>
      </c>
      <c r="AL25" s="28">
        <v>16.7</v>
      </c>
      <c r="AM25" s="28">
        <v>4.5</v>
      </c>
      <c r="AN25" s="28">
        <v>96.7</v>
      </c>
      <c r="AO25" s="28">
        <v>4</v>
      </c>
      <c r="AP25" s="28">
        <v>2</v>
      </c>
      <c r="AQ25" s="28">
        <v>1.3</v>
      </c>
      <c r="AR25" s="28">
        <v>5.7</v>
      </c>
      <c r="AS25" s="28">
        <v>0.8</v>
      </c>
      <c r="AT25" s="28">
        <v>53.5</v>
      </c>
      <c r="AU25" s="28">
        <v>0.3</v>
      </c>
      <c r="AV25" s="28">
        <v>40.799999999999997</v>
      </c>
      <c r="AW25" s="28">
        <v>11.8</v>
      </c>
      <c r="AX25" s="28">
        <v>7.3</v>
      </c>
      <c r="AY25" s="28">
        <v>0.8</v>
      </c>
      <c r="AZ25" s="28">
        <v>0.3</v>
      </c>
      <c r="BA25" s="28">
        <v>1.9</v>
      </c>
      <c r="BB25" s="28">
        <v>84.3</v>
      </c>
      <c r="BC25" s="28">
        <v>0.4</v>
      </c>
      <c r="BD25" s="28">
        <v>0.64</v>
      </c>
      <c r="BE25" s="28">
        <v>4.8</v>
      </c>
      <c r="BF25" s="28">
        <v>263</v>
      </c>
      <c r="BG25" s="28">
        <v>8.8000000000000007</v>
      </c>
      <c r="BH25" s="28">
        <v>14.3</v>
      </c>
      <c r="BI25" s="28">
        <v>14.7</v>
      </c>
      <c r="BJ25" s="28">
        <v>5.77</v>
      </c>
      <c r="BK25" s="28">
        <v>0.02</v>
      </c>
      <c r="BL25" s="28">
        <v>8.35</v>
      </c>
      <c r="BM25" s="28">
        <v>0.13</v>
      </c>
      <c r="BN25" s="28">
        <v>0.04</v>
      </c>
      <c r="BO25" s="28">
        <v>1.4999999999999999E-2</v>
      </c>
      <c r="BP25" s="28">
        <v>1.9E-2</v>
      </c>
      <c r="BQ25" s="28" t="s">
        <v>273</v>
      </c>
    </row>
    <row r="26" spans="1:69" x14ac:dyDescent="0.3">
      <c r="A26" s="25">
        <f t="shared" si="0"/>
        <v>4</v>
      </c>
      <c r="B26" s="26">
        <v>687408</v>
      </c>
      <c r="C26" s="26">
        <v>846363</v>
      </c>
      <c r="D26" s="26">
        <v>370</v>
      </c>
      <c r="E26" s="26">
        <v>1</v>
      </c>
      <c r="F26" s="27" t="s">
        <v>4</v>
      </c>
      <c r="G26" s="28">
        <v>10.4</v>
      </c>
      <c r="H26" s="28">
        <v>2.6</v>
      </c>
      <c r="I26" s="28">
        <v>30</v>
      </c>
      <c r="J26" s="28">
        <v>2</v>
      </c>
      <c r="K26" s="28">
        <v>1.7</v>
      </c>
      <c r="L26" s="28" t="s">
        <v>276</v>
      </c>
      <c r="M26" s="28">
        <v>0.18</v>
      </c>
      <c r="N26" s="28" t="s">
        <v>274</v>
      </c>
      <c r="O26" s="28">
        <v>0.04</v>
      </c>
      <c r="P26" s="28">
        <v>10.7</v>
      </c>
      <c r="Q26" s="28">
        <v>1.5</v>
      </c>
      <c r="R26" s="28">
        <v>125</v>
      </c>
      <c r="S26" s="28" t="s">
        <v>274</v>
      </c>
      <c r="T26" s="28">
        <v>4.5</v>
      </c>
      <c r="U26" s="28">
        <v>27.9</v>
      </c>
      <c r="V26" s="28">
        <v>23.1</v>
      </c>
      <c r="W26" s="28">
        <v>17.600000000000001</v>
      </c>
      <c r="X26" s="28">
        <v>19.899999999999999</v>
      </c>
      <c r="Y26" s="28">
        <v>1.2E-2</v>
      </c>
      <c r="Z26" s="28">
        <v>0.06</v>
      </c>
      <c r="AA26" s="28">
        <v>0.03</v>
      </c>
      <c r="AB26" s="28">
        <v>14.3</v>
      </c>
      <c r="AC26" s="28" t="s">
        <v>274</v>
      </c>
      <c r="AD26" s="28">
        <v>7.0000000000000007E-2</v>
      </c>
      <c r="AE26" s="28">
        <v>0.83</v>
      </c>
      <c r="AF26" s="28">
        <v>0.09</v>
      </c>
      <c r="AG26" s="28">
        <v>105</v>
      </c>
      <c r="AH26" s="28" t="s">
        <v>274</v>
      </c>
      <c r="AI26" s="28" t="s">
        <v>274</v>
      </c>
      <c r="AJ26" s="28" t="s">
        <v>275</v>
      </c>
      <c r="AK26" s="28">
        <v>6.9000000000000006E-2</v>
      </c>
      <c r="AL26" s="28">
        <v>15.8</v>
      </c>
      <c r="AM26" s="28">
        <v>3.8</v>
      </c>
      <c r="AN26" s="28">
        <v>83.8</v>
      </c>
      <c r="AO26" s="28">
        <v>3.9</v>
      </c>
      <c r="AP26" s="28">
        <v>2</v>
      </c>
      <c r="AQ26" s="28">
        <v>1.3</v>
      </c>
      <c r="AR26" s="28">
        <v>5.8</v>
      </c>
      <c r="AS26" s="28">
        <v>0.7</v>
      </c>
      <c r="AT26" s="28">
        <v>47.8</v>
      </c>
      <c r="AU26" s="28">
        <v>0.3</v>
      </c>
      <c r="AV26" s="28">
        <v>39.299999999999997</v>
      </c>
      <c r="AW26" s="28">
        <v>10.9</v>
      </c>
      <c r="AX26" s="28">
        <v>7.4</v>
      </c>
      <c r="AY26" s="28">
        <v>0.8</v>
      </c>
      <c r="AZ26" s="28">
        <v>0.3</v>
      </c>
      <c r="BA26" s="28">
        <v>1.8</v>
      </c>
      <c r="BB26" s="28">
        <v>88.6</v>
      </c>
      <c r="BC26" s="28">
        <v>0.4</v>
      </c>
      <c r="BD26" s="28">
        <v>0.6</v>
      </c>
      <c r="BE26" s="28">
        <v>4.0999999999999996</v>
      </c>
      <c r="BF26" s="28">
        <v>195</v>
      </c>
      <c r="BG26" s="28">
        <v>7.2</v>
      </c>
      <c r="BH26" s="28">
        <v>13</v>
      </c>
      <c r="BI26" s="28">
        <v>13.6</v>
      </c>
      <c r="BJ26" s="28">
        <v>5.16</v>
      </c>
      <c r="BK26" s="28">
        <v>0.02</v>
      </c>
      <c r="BL26" s="28">
        <v>8.44</v>
      </c>
      <c r="BM26" s="28">
        <v>0.11</v>
      </c>
      <c r="BN26" s="28">
        <v>0.04</v>
      </c>
      <c r="BO26" s="28">
        <v>1.2999999999999999E-2</v>
      </c>
      <c r="BP26" s="28">
        <v>1.7999999999999999E-2</v>
      </c>
      <c r="BQ26" s="28" t="s">
        <v>273</v>
      </c>
    </row>
    <row r="27" spans="1:69" x14ac:dyDescent="0.3">
      <c r="A27" s="25">
        <f t="shared" si="0"/>
        <v>5</v>
      </c>
      <c r="B27" s="26">
        <v>687410</v>
      </c>
      <c r="C27" s="26">
        <v>846363</v>
      </c>
      <c r="D27" s="26">
        <v>370</v>
      </c>
      <c r="E27" s="26">
        <v>1</v>
      </c>
      <c r="F27" s="27" t="s">
        <v>5</v>
      </c>
      <c r="G27" s="28">
        <v>7.7</v>
      </c>
      <c r="H27" s="28">
        <v>2.1</v>
      </c>
      <c r="I27" s="28">
        <v>30</v>
      </c>
      <c r="J27" s="28">
        <v>1</v>
      </c>
      <c r="K27" s="28">
        <v>1.49</v>
      </c>
      <c r="L27" s="28" t="s">
        <v>276</v>
      </c>
      <c r="M27" s="28">
        <v>0.16</v>
      </c>
      <c r="N27" s="28" t="s">
        <v>274</v>
      </c>
      <c r="O27" s="28">
        <v>0.02</v>
      </c>
      <c r="P27" s="28">
        <v>9.1999999999999993</v>
      </c>
      <c r="Q27" s="28">
        <v>1.1000000000000001</v>
      </c>
      <c r="R27" s="28">
        <v>98</v>
      </c>
      <c r="S27" s="28" t="s">
        <v>274</v>
      </c>
      <c r="T27" s="28">
        <v>3.9</v>
      </c>
      <c r="U27" s="28">
        <v>23.1</v>
      </c>
      <c r="V27" s="28">
        <v>20.3</v>
      </c>
      <c r="W27" s="28">
        <v>14.5</v>
      </c>
      <c r="X27" s="28">
        <v>18.2</v>
      </c>
      <c r="Y27" s="28">
        <v>1.2E-2</v>
      </c>
      <c r="Z27" s="28">
        <v>0.05</v>
      </c>
      <c r="AA27" s="28" t="s">
        <v>277</v>
      </c>
      <c r="AB27" s="28">
        <v>12.1</v>
      </c>
      <c r="AC27" s="28" t="s">
        <v>274</v>
      </c>
      <c r="AD27" s="28">
        <v>0.06</v>
      </c>
      <c r="AE27" s="28">
        <v>0.74</v>
      </c>
      <c r="AF27" s="28">
        <v>0.08</v>
      </c>
      <c r="AG27" s="28">
        <v>85</v>
      </c>
      <c r="AH27" s="28" t="s">
        <v>274</v>
      </c>
      <c r="AI27" s="28" t="s">
        <v>274</v>
      </c>
      <c r="AJ27" s="28" t="s">
        <v>275</v>
      </c>
      <c r="AK27" s="28">
        <v>6.3E-2</v>
      </c>
      <c r="AL27" s="28">
        <v>14.8</v>
      </c>
      <c r="AM27" s="28">
        <v>3</v>
      </c>
      <c r="AN27" s="28">
        <v>77.8</v>
      </c>
      <c r="AO27" s="28">
        <v>3.8</v>
      </c>
      <c r="AP27" s="28">
        <v>1.8</v>
      </c>
      <c r="AQ27" s="28">
        <v>1.3</v>
      </c>
      <c r="AR27" s="28">
        <v>5.6</v>
      </c>
      <c r="AS27" s="28">
        <v>0.7</v>
      </c>
      <c r="AT27" s="28">
        <v>43.9</v>
      </c>
      <c r="AU27" s="28">
        <v>0.2</v>
      </c>
      <c r="AV27" s="28">
        <v>38.5</v>
      </c>
      <c r="AW27" s="28">
        <v>10.6</v>
      </c>
      <c r="AX27" s="28">
        <v>7.4</v>
      </c>
      <c r="AY27" s="28">
        <v>0.8</v>
      </c>
      <c r="AZ27" s="28">
        <v>0.2</v>
      </c>
      <c r="BA27" s="28">
        <v>1.6</v>
      </c>
      <c r="BB27" s="28">
        <v>117</v>
      </c>
      <c r="BC27" s="28">
        <v>0.3</v>
      </c>
      <c r="BD27" s="28">
        <v>0.46</v>
      </c>
      <c r="BE27" s="28">
        <v>3.3</v>
      </c>
      <c r="BF27" s="28">
        <v>163</v>
      </c>
      <c r="BG27" s="28">
        <v>6.4</v>
      </c>
      <c r="BH27" s="28">
        <v>10.9</v>
      </c>
      <c r="BI27" s="28">
        <v>11.3</v>
      </c>
      <c r="BJ27" s="28">
        <v>4.45</v>
      </c>
      <c r="BK27" s="28">
        <v>0.03</v>
      </c>
      <c r="BL27" s="28">
        <v>6.86</v>
      </c>
      <c r="BM27" s="28">
        <v>0.12</v>
      </c>
      <c r="BN27" s="28">
        <v>0.04</v>
      </c>
      <c r="BO27" s="28">
        <v>1.2999999999999999E-2</v>
      </c>
      <c r="BP27" s="28">
        <v>1.4999999999999999E-2</v>
      </c>
      <c r="BQ27" s="28" t="s">
        <v>273</v>
      </c>
    </row>
    <row r="28" spans="1:69" x14ac:dyDescent="0.3">
      <c r="A28" s="25">
        <f t="shared" si="0"/>
        <v>6</v>
      </c>
      <c r="B28" s="26">
        <v>687411</v>
      </c>
      <c r="C28" s="26">
        <v>846363</v>
      </c>
      <c r="D28" s="26">
        <v>370</v>
      </c>
      <c r="E28" s="26">
        <v>1</v>
      </c>
      <c r="F28" s="27" t="s">
        <v>6</v>
      </c>
      <c r="G28" s="28">
        <v>7</v>
      </c>
      <c r="H28" s="28">
        <v>1.4</v>
      </c>
      <c r="I28" s="28">
        <v>30</v>
      </c>
      <c r="J28" s="28">
        <v>2</v>
      </c>
      <c r="K28" s="28">
        <v>1.39</v>
      </c>
      <c r="L28" s="28" t="s">
        <v>276</v>
      </c>
      <c r="M28" s="28">
        <v>0.16</v>
      </c>
      <c r="N28" s="28" t="s">
        <v>274</v>
      </c>
      <c r="O28" s="28">
        <v>0.03</v>
      </c>
      <c r="P28" s="28">
        <v>9.6</v>
      </c>
      <c r="Q28" s="28">
        <v>1</v>
      </c>
      <c r="R28" s="28">
        <v>93</v>
      </c>
      <c r="S28" s="28" t="s">
        <v>274</v>
      </c>
      <c r="T28" s="28">
        <v>3.8</v>
      </c>
      <c r="U28" s="28">
        <v>22.9</v>
      </c>
      <c r="V28" s="28">
        <v>19.600000000000001</v>
      </c>
      <c r="W28" s="28">
        <v>13.9</v>
      </c>
      <c r="X28" s="28">
        <v>16.2</v>
      </c>
      <c r="Y28" s="28">
        <v>6.0000000000000001E-3</v>
      </c>
      <c r="Z28" s="28">
        <v>0.05</v>
      </c>
      <c r="AA28" s="28" t="s">
        <v>277</v>
      </c>
      <c r="AB28" s="28">
        <v>11.3</v>
      </c>
      <c r="AC28" s="28" t="s">
        <v>274</v>
      </c>
      <c r="AD28" s="28">
        <v>0.05</v>
      </c>
      <c r="AE28" s="28">
        <v>0.78</v>
      </c>
      <c r="AF28" s="28">
        <v>0.09</v>
      </c>
      <c r="AG28" s="28">
        <v>82</v>
      </c>
      <c r="AH28" s="28" t="s">
        <v>274</v>
      </c>
      <c r="AI28" s="28">
        <v>0.1</v>
      </c>
      <c r="AJ28" s="28" t="s">
        <v>275</v>
      </c>
      <c r="AK28" s="28">
        <v>9.0999999999999998E-2</v>
      </c>
      <c r="AL28" s="28">
        <v>15</v>
      </c>
      <c r="AM28" s="28">
        <v>3.2</v>
      </c>
      <c r="AN28" s="28">
        <v>80.099999999999994</v>
      </c>
      <c r="AO28" s="28">
        <v>3.8</v>
      </c>
      <c r="AP28" s="28">
        <v>1.7</v>
      </c>
      <c r="AQ28" s="28">
        <v>1.3</v>
      </c>
      <c r="AR28" s="28">
        <v>5.5</v>
      </c>
      <c r="AS28" s="28">
        <v>0.7</v>
      </c>
      <c r="AT28" s="28">
        <v>45.2</v>
      </c>
      <c r="AU28" s="28">
        <v>0.2</v>
      </c>
      <c r="AV28" s="28">
        <v>38</v>
      </c>
      <c r="AW28" s="28">
        <v>10.7</v>
      </c>
      <c r="AX28" s="28">
        <v>7.6</v>
      </c>
      <c r="AY28" s="28">
        <v>0.8</v>
      </c>
      <c r="AZ28" s="28">
        <v>0.3</v>
      </c>
      <c r="BA28" s="28">
        <v>1.5</v>
      </c>
      <c r="BB28" s="28">
        <v>163</v>
      </c>
      <c r="BC28" s="28">
        <v>0.3</v>
      </c>
      <c r="BD28" s="28">
        <v>0.46</v>
      </c>
      <c r="BE28" s="28">
        <v>3.6</v>
      </c>
      <c r="BF28" s="28">
        <v>182</v>
      </c>
      <c r="BG28" s="28">
        <v>7.1</v>
      </c>
      <c r="BH28" s="28">
        <v>10.4</v>
      </c>
      <c r="BI28" s="28">
        <v>13</v>
      </c>
      <c r="BJ28" s="28">
        <v>4.6500000000000004</v>
      </c>
      <c r="BK28" s="28">
        <v>0.03</v>
      </c>
      <c r="BL28" s="28">
        <v>6.11</v>
      </c>
      <c r="BM28" s="28">
        <v>0.16</v>
      </c>
      <c r="BN28" s="28">
        <v>0.04</v>
      </c>
      <c r="BO28" s="28">
        <v>1.4E-2</v>
      </c>
      <c r="BP28" s="28">
        <v>1.2999999999999999E-2</v>
      </c>
      <c r="BQ28" s="28" t="s">
        <v>273</v>
      </c>
    </row>
    <row r="29" spans="1:69" ht="16.5" customHeight="1" x14ac:dyDescent="0.3">
      <c r="A29" s="25">
        <f t="shared" si="0"/>
        <v>7</v>
      </c>
      <c r="B29" s="26">
        <v>687412</v>
      </c>
      <c r="C29" s="26">
        <v>846362</v>
      </c>
      <c r="D29" s="26">
        <v>370</v>
      </c>
      <c r="E29" s="26">
        <v>1</v>
      </c>
      <c r="F29" s="27" t="s">
        <v>7</v>
      </c>
      <c r="G29" s="28">
        <v>7.7</v>
      </c>
      <c r="H29" s="28">
        <v>1.7</v>
      </c>
      <c r="I29" s="28">
        <v>50</v>
      </c>
      <c r="J29" s="28">
        <v>1</v>
      </c>
      <c r="K29" s="28">
        <v>1.22</v>
      </c>
      <c r="L29" s="28" t="s">
        <v>276</v>
      </c>
      <c r="M29" s="28">
        <v>0.16</v>
      </c>
      <c r="N29" s="28" t="s">
        <v>274</v>
      </c>
      <c r="O29" s="28">
        <v>0.02</v>
      </c>
      <c r="P29" s="28">
        <v>10</v>
      </c>
      <c r="Q29" s="28">
        <v>1.2</v>
      </c>
      <c r="R29" s="28">
        <v>108</v>
      </c>
      <c r="S29" s="28" t="s">
        <v>274</v>
      </c>
      <c r="T29" s="28">
        <v>4.3</v>
      </c>
      <c r="U29" s="28">
        <v>26</v>
      </c>
      <c r="V29" s="28">
        <v>21.6</v>
      </c>
      <c r="W29" s="28">
        <v>15.6</v>
      </c>
      <c r="X29" s="28">
        <v>18.3</v>
      </c>
      <c r="Y29" s="28">
        <v>8.9999999999999993E-3</v>
      </c>
      <c r="Z29" s="28">
        <v>0.05</v>
      </c>
      <c r="AA29" s="28">
        <v>0.03</v>
      </c>
      <c r="AB29" s="28">
        <v>14.2</v>
      </c>
      <c r="AC29" s="28" t="s">
        <v>274</v>
      </c>
      <c r="AD29" s="28">
        <v>7.0000000000000007E-2</v>
      </c>
      <c r="AE29" s="28">
        <v>0.83</v>
      </c>
      <c r="AF29" s="28">
        <v>0.09</v>
      </c>
      <c r="AG29" s="28">
        <v>85</v>
      </c>
      <c r="AH29" s="28" t="s">
        <v>274</v>
      </c>
      <c r="AI29" s="28" t="s">
        <v>274</v>
      </c>
      <c r="AJ29" s="28" t="s">
        <v>275</v>
      </c>
      <c r="AK29" s="28">
        <v>7.8E-2</v>
      </c>
      <c r="AL29" s="28">
        <v>14.9</v>
      </c>
      <c r="AM29" s="28">
        <v>2.1</v>
      </c>
      <c r="AN29" s="28">
        <v>91.2</v>
      </c>
      <c r="AO29" s="28">
        <v>3.6</v>
      </c>
      <c r="AP29" s="28">
        <v>2</v>
      </c>
      <c r="AQ29" s="28">
        <v>1.2</v>
      </c>
      <c r="AR29" s="28">
        <v>5.8</v>
      </c>
      <c r="AS29" s="28">
        <v>0.7</v>
      </c>
      <c r="AT29" s="28">
        <v>44.2</v>
      </c>
      <c r="AU29" s="28">
        <v>0.2</v>
      </c>
      <c r="AV29" s="28">
        <v>38.299999999999997</v>
      </c>
      <c r="AW29" s="28">
        <v>10.7</v>
      </c>
      <c r="AX29" s="28">
        <v>7.2</v>
      </c>
      <c r="AY29" s="28">
        <v>0.7</v>
      </c>
      <c r="AZ29" s="28">
        <v>0.3</v>
      </c>
      <c r="BA29" s="28">
        <v>1.6</v>
      </c>
      <c r="BB29" s="28">
        <v>88.5</v>
      </c>
      <c r="BC29" s="28">
        <v>0.4</v>
      </c>
      <c r="BD29" s="28">
        <v>0.54</v>
      </c>
      <c r="BE29" s="28">
        <v>4.0999999999999996</v>
      </c>
      <c r="BF29" s="28">
        <v>175</v>
      </c>
      <c r="BG29" s="28">
        <v>7.3</v>
      </c>
      <c r="BH29" s="28">
        <v>13.2</v>
      </c>
      <c r="BI29" s="28">
        <v>11</v>
      </c>
      <c r="BJ29" s="28">
        <v>5.55</v>
      </c>
      <c r="BK29" s="28">
        <v>0.03</v>
      </c>
      <c r="BL29" s="28">
        <v>7.11</v>
      </c>
      <c r="BM29" s="28">
        <v>0.14000000000000001</v>
      </c>
      <c r="BN29" s="28">
        <v>0.04</v>
      </c>
      <c r="BO29" s="28">
        <v>1.4E-2</v>
      </c>
      <c r="BP29" s="28">
        <v>1.4999999999999999E-2</v>
      </c>
      <c r="BQ29" s="28" t="s">
        <v>273</v>
      </c>
    </row>
    <row r="30" spans="1:69" x14ac:dyDescent="0.3">
      <c r="A30" s="25">
        <f t="shared" si="0"/>
        <v>8</v>
      </c>
      <c r="B30" s="26">
        <v>687447</v>
      </c>
      <c r="C30" s="26">
        <v>846362</v>
      </c>
      <c r="D30" s="26">
        <v>320</v>
      </c>
      <c r="E30" s="26">
        <v>1</v>
      </c>
      <c r="F30" s="27" t="s">
        <v>8</v>
      </c>
      <c r="G30" s="28">
        <v>2.2999999999999998</v>
      </c>
      <c r="H30" s="28">
        <v>1.9</v>
      </c>
      <c r="I30" s="28">
        <v>30</v>
      </c>
      <c r="J30" s="28">
        <v>3</v>
      </c>
      <c r="K30" s="28">
        <v>1.94</v>
      </c>
      <c r="L30" s="28" t="s">
        <v>276</v>
      </c>
      <c r="M30" s="28">
        <v>0.16</v>
      </c>
      <c r="N30" s="28" t="s">
        <v>274</v>
      </c>
      <c r="O30" s="28" t="s">
        <v>278</v>
      </c>
      <c r="P30" s="28">
        <v>8.5</v>
      </c>
      <c r="Q30" s="28">
        <v>0.5</v>
      </c>
      <c r="R30" s="28">
        <v>39</v>
      </c>
      <c r="S30" s="28" t="s">
        <v>274</v>
      </c>
      <c r="T30" s="28">
        <v>8.1</v>
      </c>
      <c r="U30" s="28">
        <v>15.6</v>
      </c>
      <c r="V30" s="28">
        <v>15.1</v>
      </c>
      <c r="W30" s="28">
        <v>8.5</v>
      </c>
      <c r="X30" s="28">
        <v>29</v>
      </c>
      <c r="Y30" s="28">
        <v>3.1E-2</v>
      </c>
      <c r="Z30" s="28">
        <v>0.03</v>
      </c>
      <c r="AA30" s="28">
        <v>0.06</v>
      </c>
      <c r="AB30" s="28">
        <v>6.15</v>
      </c>
      <c r="AC30" s="28" t="s">
        <v>274</v>
      </c>
      <c r="AD30" s="28">
        <v>0.04</v>
      </c>
      <c r="AE30" s="28">
        <v>0.64</v>
      </c>
      <c r="AF30" s="28">
        <v>0.12</v>
      </c>
      <c r="AG30" s="28">
        <v>53</v>
      </c>
      <c r="AH30" s="28">
        <v>2.6</v>
      </c>
      <c r="AI30" s="28">
        <v>0.9</v>
      </c>
      <c r="AJ30" s="28">
        <v>0.69</v>
      </c>
      <c r="AK30" s="28">
        <v>0.19700000000000001</v>
      </c>
      <c r="AL30" s="28">
        <v>10.9</v>
      </c>
      <c r="AM30" s="28">
        <v>2.7</v>
      </c>
      <c r="AN30" s="28">
        <v>53.2</v>
      </c>
      <c r="AO30" s="28">
        <v>2.2999999999999998</v>
      </c>
      <c r="AP30" s="28">
        <v>1.3</v>
      </c>
      <c r="AQ30" s="28">
        <v>0.5</v>
      </c>
      <c r="AR30" s="28">
        <v>3.2</v>
      </c>
      <c r="AS30" s="28">
        <v>0.4</v>
      </c>
      <c r="AT30" s="28">
        <v>16.5</v>
      </c>
      <c r="AU30" s="28">
        <v>0.1</v>
      </c>
      <c r="AV30" s="28">
        <v>15.6</v>
      </c>
      <c r="AW30" s="28">
        <v>4.0999999999999996</v>
      </c>
      <c r="AX30" s="28">
        <v>3.5</v>
      </c>
      <c r="AY30" s="28">
        <v>0.4</v>
      </c>
      <c r="AZ30" s="28">
        <v>0.2</v>
      </c>
      <c r="BA30" s="28">
        <v>0.9</v>
      </c>
      <c r="BB30" s="28">
        <v>128</v>
      </c>
      <c r="BC30" s="28">
        <v>0.2</v>
      </c>
      <c r="BD30" s="28">
        <v>0.4</v>
      </c>
      <c r="BE30" s="28">
        <v>3.5</v>
      </c>
      <c r="BF30" s="28">
        <v>576</v>
      </c>
      <c r="BG30" s="28">
        <v>22.9</v>
      </c>
      <c r="BH30" s="28">
        <v>6.2</v>
      </c>
      <c r="BI30" s="28">
        <v>9.8000000000000007</v>
      </c>
      <c r="BJ30" s="28">
        <v>2.92</v>
      </c>
      <c r="BK30" s="28">
        <v>0.03</v>
      </c>
      <c r="BL30" s="28">
        <v>2.93</v>
      </c>
      <c r="BM30" s="28">
        <v>0.4</v>
      </c>
      <c r="BN30" s="28">
        <v>0.14000000000000001</v>
      </c>
      <c r="BO30" s="28">
        <v>2.4E-2</v>
      </c>
      <c r="BP30" s="28">
        <v>1.4E-2</v>
      </c>
      <c r="BQ30" s="28" t="s">
        <v>273</v>
      </c>
    </row>
    <row r="31" spans="1:69" x14ac:dyDescent="0.3">
      <c r="A31" s="25">
        <f t="shared" si="0"/>
        <v>9</v>
      </c>
      <c r="B31" s="26">
        <v>686809</v>
      </c>
      <c r="C31" s="26">
        <v>846560</v>
      </c>
      <c r="D31" s="26">
        <v>367</v>
      </c>
      <c r="E31" s="26">
        <v>1</v>
      </c>
      <c r="F31" s="27" t="s">
        <v>9</v>
      </c>
      <c r="G31" s="28">
        <v>8.4</v>
      </c>
      <c r="H31" s="28">
        <v>3.1</v>
      </c>
      <c r="I31" s="28">
        <v>50</v>
      </c>
      <c r="J31" s="28">
        <v>2</v>
      </c>
      <c r="K31" s="28">
        <v>1.1000000000000001</v>
      </c>
      <c r="L31" s="28" t="s">
        <v>276</v>
      </c>
      <c r="M31" s="28">
        <v>0.09</v>
      </c>
      <c r="N31" s="28" t="s">
        <v>274</v>
      </c>
      <c r="O31" s="28">
        <v>0.03</v>
      </c>
      <c r="P31" s="28">
        <v>8.1</v>
      </c>
      <c r="Q31" s="28">
        <v>1.6</v>
      </c>
      <c r="R31" s="28">
        <v>137</v>
      </c>
      <c r="S31" s="28" t="s">
        <v>274</v>
      </c>
      <c r="T31" s="28">
        <v>2.2999999999999998</v>
      </c>
      <c r="U31" s="28">
        <v>21</v>
      </c>
      <c r="V31" s="28">
        <v>17.600000000000001</v>
      </c>
      <c r="W31" s="28">
        <v>22.9</v>
      </c>
      <c r="X31" s="28">
        <v>13.6</v>
      </c>
      <c r="Y31" s="28">
        <v>6.0000000000000001E-3</v>
      </c>
      <c r="Z31" s="28">
        <v>0.05</v>
      </c>
      <c r="AA31" s="28">
        <v>0.02</v>
      </c>
      <c r="AB31" s="28">
        <v>15.4</v>
      </c>
      <c r="AC31" s="28" t="s">
        <v>274</v>
      </c>
      <c r="AD31" s="28">
        <v>0.1</v>
      </c>
      <c r="AE31" s="28">
        <v>1.17</v>
      </c>
      <c r="AF31" s="28">
        <v>0.06</v>
      </c>
      <c r="AG31" s="28">
        <v>102</v>
      </c>
      <c r="AH31" s="28" t="s">
        <v>274</v>
      </c>
      <c r="AI31" s="28" t="s">
        <v>274</v>
      </c>
      <c r="AJ31" s="28" t="s">
        <v>275</v>
      </c>
      <c r="AK31" s="28">
        <v>9.6000000000000002E-2</v>
      </c>
      <c r="AL31" s="28">
        <v>7.94</v>
      </c>
      <c r="AM31" s="28">
        <v>2.8</v>
      </c>
      <c r="AN31" s="28">
        <v>56.6</v>
      </c>
      <c r="AO31" s="28">
        <v>2.2999999999999998</v>
      </c>
      <c r="AP31" s="28">
        <v>1.1000000000000001</v>
      </c>
      <c r="AQ31" s="28">
        <v>0.7</v>
      </c>
      <c r="AR31" s="28">
        <v>3.5</v>
      </c>
      <c r="AS31" s="28">
        <v>0.4</v>
      </c>
      <c r="AT31" s="28">
        <v>35.9</v>
      </c>
      <c r="AU31" s="28">
        <v>0.2</v>
      </c>
      <c r="AV31" s="28">
        <v>22.2</v>
      </c>
      <c r="AW31" s="28">
        <v>7.2</v>
      </c>
      <c r="AX31" s="28">
        <v>4.5</v>
      </c>
      <c r="AY31" s="28">
        <v>0.5</v>
      </c>
      <c r="AZ31" s="28">
        <v>0.2</v>
      </c>
      <c r="BA31" s="28">
        <v>1</v>
      </c>
      <c r="BB31" s="28">
        <v>30.6</v>
      </c>
      <c r="BC31" s="28">
        <v>0.4</v>
      </c>
      <c r="BD31" s="28">
        <v>0.36</v>
      </c>
      <c r="BE31" s="28">
        <v>3.2</v>
      </c>
      <c r="BF31" s="28">
        <v>89</v>
      </c>
      <c r="BG31" s="28">
        <v>4.3</v>
      </c>
      <c r="BH31" s="28">
        <v>12.8</v>
      </c>
      <c r="BI31" s="28">
        <v>12.2</v>
      </c>
      <c r="BJ31" s="28">
        <v>5.09</v>
      </c>
      <c r="BK31" s="28" t="s">
        <v>277</v>
      </c>
      <c r="BL31" s="28">
        <v>8.0399999999999991</v>
      </c>
      <c r="BM31" s="28">
        <v>0.05</v>
      </c>
      <c r="BN31" s="28">
        <v>0.02</v>
      </c>
      <c r="BO31" s="28">
        <v>1.2E-2</v>
      </c>
      <c r="BP31" s="28">
        <v>1.7000000000000001E-2</v>
      </c>
      <c r="BQ31" s="28" t="s">
        <v>273</v>
      </c>
    </row>
    <row r="32" spans="1:69" x14ac:dyDescent="0.3">
      <c r="A32" s="25">
        <f t="shared" si="0"/>
        <v>10</v>
      </c>
      <c r="B32" s="26">
        <v>686810</v>
      </c>
      <c r="C32" s="26">
        <v>846560</v>
      </c>
      <c r="D32" s="26">
        <v>367</v>
      </c>
      <c r="E32" s="26">
        <v>1</v>
      </c>
      <c r="F32" s="27" t="s">
        <v>10</v>
      </c>
      <c r="G32" s="28">
        <v>12.5</v>
      </c>
      <c r="H32" s="28" t="s">
        <v>279</v>
      </c>
      <c r="I32" s="28">
        <v>40</v>
      </c>
      <c r="J32" s="28">
        <v>1</v>
      </c>
      <c r="K32" s="28">
        <v>1.42</v>
      </c>
      <c r="L32" s="28" t="s">
        <v>276</v>
      </c>
      <c r="M32" s="28">
        <v>0.11</v>
      </c>
      <c r="N32" s="28">
        <v>0.1</v>
      </c>
      <c r="O32" s="28">
        <v>0.04</v>
      </c>
      <c r="P32" s="28">
        <v>9.8000000000000007</v>
      </c>
      <c r="Q32" s="28">
        <v>1.8</v>
      </c>
      <c r="R32" s="28">
        <v>161</v>
      </c>
      <c r="S32" s="28" t="s">
        <v>274</v>
      </c>
      <c r="T32" s="28">
        <v>3.1</v>
      </c>
      <c r="U32" s="28">
        <v>27.1</v>
      </c>
      <c r="V32" s="28">
        <v>22.3</v>
      </c>
      <c r="W32" s="28">
        <v>24.4</v>
      </c>
      <c r="X32" s="28">
        <v>17.3</v>
      </c>
      <c r="Y32" s="28">
        <v>1.7000000000000001E-2</v>
      </c>
      <c r="Z32" s="28">
        <v>0.06</v>
      </c>
      <c r="AA32" s="28">
        <v>0.1</v>
      </c>
      <c r="AB32" s="28">
        <v>18.2</v>
      </c>
      <c r="AC32" s="28" t="s">
        <v>274</v>
      </c>
      <c r="AD32" s="28">
        <v>0.13</v>
      </c>
      <c r="AE32" s="28">
        <v>1.48</v>
      </c>
      <c r="AF32" s="28">
        <v>0.1</v>
      </c>
      <c r="AG32" s="28">
        <v>134</v>
      </c>
      <c r="AH32" s="28">
        <v>0.1</v>
      </c>
      <c r="AI32" s="28" t="s">
        <v>274</v>
      </c>
      <c r="AJ32" s="28" t="s">
        <v>275</v>
      </c>
      <c r="AK32" s="28">
        <v>0.08</v>
      </c>
      <c r="AL32" s="28">
        <v>10.6</v>
      </c>
      <c r="AM32" s="28">
        <v>3.4</v>
      </c>
      <c r="AN32" s="28">
        <v>57.8</v>
      </c>
      <c r="AO32" s="28">
        <v>2.7</v>
      </c>
      <c r="AP32" s="28">
        <v>1.4</v>
      </c>
      <c r="AQ32" s="28">
        <v>0.9</v>
      </c>
      <c r="AR32" s="28">
        <v>4</v>
      </c>
      <c r="AS32" s="28">
        <v>0.5</v>
      </c>
      <c r="AT32" s="28">
        <v>37.1</v>
      </c>
      <c r="AU32" s="28">
        <v>0.2</v>
      </c>
      <c r="AV32" s="28">
        <v>26.8</v>
      </c>
      <c r="AW32" s="28">
        <v>8</v>
      </c>
      <c r="AX32" s="28">
        <v>4.7</v>
      </c>
      <c r="AY32" s="28">
        <v>0.5</v>
      </c>
      <c r="AZ32" s="28">
        <v>0.2</v>
      </c>
      <c r="BA32" s="28">
        <v>1.4</v>
      </c>
      <c r="BB32" s="28">
        <v>34.9</v>
      </c>
      <c r="BC32" s="28">
        <v>0.4</v>
      </c>
      <c r="BD32" s="28">
        <v>0.64</v>
      </c>
      <c r="BE32" s="28">
        <v>4.5999999999999996</v>
      </c>
      <c r="BF32" s="28">
        <v>117</v>
      </c>
      <c r="BG32" s="28">
        <v>7.1</v>
      </c>
      <c r="BH32" s="28">
        <v>14.7</v>
      </c>
      <c r="BI32" s="28">
        <v>8.1999999999999993</v>
      </c>
      <c r="BJ32" s="28">
        <v>5.79</v>
      </c>
      <c r="BK32" s="28" t="s">
        <v>277</v>
      </c>
      <c r="BL32" s="28">
        <v>9.14</v>
      </c>
      <c r="BM32" s="28">
        <v>7.0000000000000007E-2</v>
      </c>
      <c r="BN32" s="28">
        <v>0.03</v>
      </c>
      <c r="BO32" s="28">
        <v>1.2999999999999999E-2</v>
      </c>
      <c r="BP32" s="28">
        <v>1.7999999999999999E-2</v>
      </c>
      <c r="BQ32" s="28" t="s">
        <v>273</v>
      </c>
    </row>
    <row r="33" spans="1:69" x14ac:dyDescent="0.3">
      <c r="A33" s="25">
        <f t="shared" si="0"/>
        <v>11</v>
      </c>
      <c r="B33" s="26">
        <v>686812</v>
      </c>
      <c r="C33" s="26">
        <v>846563</v>
      </c>
      <c r="D33" s="26">
        <v>367</v>
      </c>
      <c r="E33" s="26">
        <v>1</v>
      </c>
      <c r="F33" s="27" t="s">
        <v>11</v>
      </c>
      <c r="G33" s="28">
        <v>16.399999999999999</v>
      </c>
      <c r="H33" s="28">
        <v>2.2999999999999998</v>
      </c>
      <c r="I33" s="28">
        <v>40</v>
      </c>
      <c r="J33" s="28">
        <v>2</v>
      </c>
      <c r="K33" s="28">
        <v>2.31</v>
      </c>
      <c r="L33" s="28" t="s">
        <v>276</v>
      </c>
      <c r="M33" s="28">
        <v>0.15</v>
      </c>
      <c r="N33" s="28">
        <v>0.5</v>
      </c>
      <c r="O33" s="28">
        <v>0.09</v>
      </c>
      <c r="P33" s="28">
        <v>11.4</v>
      </c>
      <c r="Q33" s="28">
        <v>2.1</v>
      </c>
      <c r="R33" s="28">
        <v>191</v>
      </c>
      <c r="S33" s="28" t="s">
        <v>274</v>
      </c>
      <c r="T33" s="28">
        <v>3.9</v>
      </c>
      <c r="U33" s="28">
        <v>32.6</v>
      </c>
      <c r="V33" s="28">
        <v>21.7</v>
      </c>
      <c r="W33" s="28">
        <v>25.7</v>
      </c>
      <c r="X33" s="28">
        <v>21.9</v>
      </c>
      <c r="Y33" s="28">
        <v>1.2999999999999999E-2</v>
      </c>
      <c r="Z33" s="28">
        <v>7.0000000000000007E-2</v>
      </c>
      <c r="AA33" s="28">
        <v>0.02</v>
      </c>
      <c r="AB33" s="28">
        <v>18.5</v>
      </c>
      <c r="AC33" s="28" t="s">
        <v>274</v>
      </c>
      <c r="AD33" s="28">
        <v>0.13</v>
      </c>
      <c r="AE33" s="28">
        <v>1.72</v>
      </c>
      <c r="AF33" s="28">
        <v>0.11</v>
      </c>
      <c r="AG33" s="28">
        <v>176</v>
      </c>
      <c r="AH33" s="28" t="s">
        <v>274</v>
      </c>
      <c r="AI33" s="28" t="s">
        <v>274</v>
      </c>
      <c r="AJ33" s="28" t="s">
        <v>275</v>
      </c>
      <c r="AK33" s="28">
        <v>6.8000000000000005E-2</v>
      </c>
      <c r="AL33" s="28">
        <v>7.87</v>
      </c>
      <c r="AM33" s="28">
        <v>5.0999999999999996</v>
      </c>
      <c r="AN33" s="28">
        <v>63.7</v>
      </c>
      <c r="AO33" s="28">
        <v>2.1</v>
      </c>
      <c r="AP33" s="28">
        <v>1.2</v>
      </c>
      <c r="AQ33" s="28">
        <v>0.6</v>
      </c>
      <c r="AR33" s="28">
        <v>2.7</v>
      </c>
      <c r="AS33" s="28">
        <v>0.4</v>
      </c>
      <c r="AT33" s="28">
        <v>23.5</v>
      </c>
      <c r="AU33" s="28">
        <v>0.2</v>
      </c>
      <c r="AV33" s="28">
        <v>17.100000000000001</v>
      </c>
      <c r="AW33" s="28">
        <v>4.9000000000000004</v>
      </c>
      <c r="AX33" s="28">
        <v>2.4</v>
      </c>
      <c r="AY33" s="28">
        <v>0.4</v>
      </c>
      <c r="AZ33" s="28">
        <v>0.2</v>
      </c>
      <c r="BA33" s="28">
        <v>1.3</v>
      </c>
      <c r="BB33" s="28">
        <v>33.1</v>
      </c>
      <c r="BC33" s="28">
        <v>0.5</v>
      </c>
      <c r="BD33" s="28">
        <v>0.72</v>
      </c>
      <c r="BE33" s="28">
        <v>5.0999999999999996</v>
      </c>
      <c r="BF33" s="28">
        <v>163</v>
      </c>
      <c r="BG33" s="28">
        <v>8.6</v>
      </c>
      <c r="BH33" s="28">
        <v>15.4</v>
      </c>
      <c r="BI33" s="28">
        <v>5.4</v>
      </c>
      <c r="BJ33" s="28">
        <v>5.83</v>
      </c>
      <c r="BK33" s="28">
        <v>0.01</v>
      </c>
      <c r="BL33" s="28">
        <v>11.7</v>
      </c>
      <c r="BM33" s="28">
        <v>7.0000000000000007E-2</v>
      </c>
      <c r="BN33" s="28">
        <v>0.03</v>
      </c>
      <c r="BO33" s="28">
        <v>1.0999999999999999E-2</v>
      </c>
      <c r="BP33" s="28">
        <v>2.1000000000000001E-2</v>
      </c>
      <c r="BQ33" s="28" t="s">
        <v>273</v>
      </c>
    </row>
    <row r="34" spans="1:69" x14ac:dyDescent="0.3">
      <c r="A34" s="25">
        <f t="shared" si="0"/>
        <v>12</v>
      </c>
      <c r="B34" s="26">
        <v>686813</v>
      </c>
      <c r="C34" s="26">
        <v>846569</v>
      </c>
      <c r="D34" s="26">
        <v>367</v>
      </c>
      <c r="E34" s="26">
        <v>1</v>
      </c>
      <c r="F34" s="27" t="s">
        <v>12</v>
      </c>
      <c r="G34" s="28">
        <v>3.5</v>
      </c>
      <c r="H34" s="28">
        <v>0.8</v>
      </c>
      <c r="I34" s="28">
        <v>40</v>
      </c>
      <c r="J34" s="28">
        <v>1</v>
      </c>
      <c r="K34" s="28">
        <v>0.71</v>
      </c>
      <c r="L34" s="28" t="s">
        <v>276</v>
      </c>
      <c r="M34" s="28">
        <v>0.04</v>
      </c>
      <c r="N34" s="28" t="s">
        <v>274</v>
      </c>
      <c r="O34" s="28">
        <v>0.03</v>
      </c>
      <c r="P34" s="28">
        <v>9.1999999999999993</v>
      </c>
      <c r="Q34" s="28">
        <v>1.6</v>
      </c>
      <c r="R34" s="28">
        <v>67</v>
      </c>
      <c r="S34" s="28" t="s">
        <v>274</v>
      </c>
      <c r="T34" s="28">
        <v>3</v>
      </c>
      <c r="U34" s="28">
        <v>12.9</v>
      </c>
      <c r="V34" s="28">
        <v>15.1</v>
      </c>
      <c r="W34" s="28">
        <v>12</v>
      </c>
      <c r="X34" s="28">
        <v>19.3</v>
      </c>
      <c r="Y34" s="28">
        <v>1.2999999999999999E-2</v>
      </c>
      <c r="Z34" s="28">
        <v>0.04</v>
      </c>
      <c r="AA34" s="28" t="s">
        <v>277</v>
      </c>
      <c r="AB34" s="28">
        <v>14.3</v>
      </c>
      <c r="AC34" s="28" t="s">
        <v>274</v>
      </c>
      <c r="AD34" s="28">
        <v>0.05</v>
      </c>
      <c r="AE34" s="28">
        <v>1.49</v>
      </c>
      <c r="AF34" s="28">
        <v>7.0000000000000007E-2</v>
      </c>
      <c r="AG34" s="28">
        <v>47</v>
      </c>
      <c r="AH34" s="28" t="s">
        <v>274</v>
      </c>
      <c r="AI34" s="28" t="s">
        <v>274</v>
      </c>
      <c r="AJ34" s="28" t="s">
        <v>275</v>
      </c>
      <c r="AK34" s="28">
        <v>3.7999999999999999E-2</v>
      </c>
      <c r="AL34" s="28">
        <v>5.84</v>
      </c>
      <c r="AM34" s="28">
        <v>1.7</v>
      </c>
      <c r="AN34" s="28">
        <v>41</v>
      </c>
      <c r="AO34" s="28">
        <v>1.2</v>
      </c>
      <c r="AP34" s="28">
        <v>0.6</v>
      </c>
      <c r="AQ34" s="28">
        <v>0.4</v>
      </c>
      <c r="AR34" s="28">
        <v>2.2000000000000002</v>
      </c>
      <c r="AS34" s="28">
        <v>0.2</v>
      </c>
      <c r="AT34" s="28">
        <v>19.2</v>
      </c>
      <c r="AU34" s="28" t="s">
        <v>274</v>
      </c>
      <c r="AV34" s="28">
        <v>15.1</v>
      </c>
      <c r="AW34" s="28">
        <v>4.2</v>
      </c>
      <c r="AX34" s="28">
        <v>2.6</v>
      </c>
      <c r="AY34" s="28">
        <v>0.3</v>
      </c>
      <c r="AZ34" s="28" t="s">
        <v>274</v>
      </c>
      <c r="BA34" s="28">
        <v>0.6</v>
      </c>
      <c r="BB34" s="28">
        <v>26.7</v>
      </c>
      <c r="BC34" s="28">
        <v>0.3</v>
      </c>
      <c r="BD34" s="28">
        <v>0.4</v>
      </c>
      <c r="BE34" s="28">
        <v>3.3</v>
      </c>
      <c r="BF34" s="28">
        <v>49</v>
      </c>
      <c r="BG34" s="28">
        <v>6.1</v>
      </c>
      <c r="BH34" s="28">
        <v>8.9</v>
      </c>
      <c r="BI34" s="28">
        <v>3.6</v>
      </c>
      <c r="BJ34" s="28">
        <v>4.99</v>
      </c>
      <c r="BK34" s="28">
        <v>0.02</v>
      </c>
      <c r="BL34" s="28">
        <v>4.2300000000000004</v>
      </c>
      <c r="BM34" s="28">
        <v>0.08</v>
      </c>
      <c r="BN34" s="28">
        <v>0.02</v>
      </c>
      <c r="BO34" s="28">
        <v>1.0999999999999999E-2</v>
      </c>
      <c r="BP34" s="28">
        <v>7.0000000000000001E-3</v>
      </c>
      <c r="BQ34" s="28" t="s">
        <v>273</v>
      </c>
    </row>
    <row r="35" spans="1:69" x14ac:dyDescent="0.3">
      <c r="A35" s="25">
        <f t="shared" si="0"/>
        <v>13</v>
      </c>
      <c r="B35" s="26">
        <v>686814</v>
      </c>
      <c r="C35" s="26">
        <v>846570</v>
      </c>
      <c r="D35" s="26">
        <v>367</v>
      </c>
      <c r="E35" s="26">
        <v>1</v>
      </c>
      <c r="F35" s="27" t="s">
        <v>13</v>
      </c>
      <c r="G35" s="28">
        <v>4.8</v>
      </c>
      <c r="H35" s="28">
        <v>1.3</v>
      </c>
      <c r="I35" s="28">
        <v>30</v>
      </c>
      <c r="J35" s="28">
        <v>1</v>
      </c>
      <c r="K35" s="28">
        <v>1.1599999999999999</v>
      </c>
      <c r="L35" s="28" t="s">
        <v>276</v>
      </c>
      <c r="M35" s="28">
        <v>0.08</v>
      </c>
      <c r="N35" s="28" t="s">
        <v>274</v>
      </c>
      <c r="O35" s="28" t="s">
        <v>278</v>
      </c>
      <c r="P35" s="28">
        <v>10.7</v>
      </c>
      <c r="Q35" s="28">
        <v>1.8</v>
      </c>
      <c r="R35" s="28">
        <v>86</v>
      </c>
      <c r="S35" s="28" t="s">
        <v>274</v>
      </c>
      <c r="T35" s="28">
        <v>3.6</v>
      </c>
      <c r="U35" s="28">
        <v>16.399999999999999</v>
      </c>
      <c r="V35" s="28">
        <v>20.5</v>
      </c>
      <c r="W35" s="28">
        <v>16.600000000000001</v>
      </c>
      <c r="X35" s="28">
        <v>23.6</v>
      </c>
      <c r="Y35" s="28">
        <v>8.9999999999999993E-3</v>
      </c>
      <c r="Z35" s="28">
        <v>0.05</v>
      </c>
      <c r="AA35" s="28">
        <v>0.13</v>
      </c>
      <c r="AB35" s="28">
        <v>14.4</v>
      </c>
      <c r="AC35" s="28" t="s">
        <v>274</v>
      </c>
      <c r="AD35" s="28">
        <v>7.0000000000000007E-2</v>
      </c>
      <c r="AE35" s="28">
        <v>1.48</v>
      </c>
      <c r="AF35" s="28">
        <v>0.09</v>
      </c>
      <c r="AG35" s="28">
        <v>76</v>
      </c>
      <c r="AH35" s="28" t="s">
        <v>274</v>
      </c>
      <c r="AI35" s="28" t="s">
        <v>274</v>
      </c>
      <c r="AJ35" s="28" t="s">
        <v>275</v>
      </c>
      <c r="AK35" s="28">
        <v>4.9000000000000002E-2</v>
      </c>
      <c r="AL35" s="28">
        <v>7.8</v>
      </c>
      <c r="AM35" s="28">
        <v>3.3</v>
      </c>
      <c r="AN35" s="28">
        <v>47.1</v>
      </c>
      <c r="AO35" s="28">
        <v>1.9</v>
      </c>
      <c r="AP35" s="28">
        <v>0.9</v>
      </c>
      <c r="AQ35" s="28">
        <v>0.6</v>
      </c>
      <c r="AR35" s="28">
        <v>2.8</v>
      </c>
      <c r="AS35" s="28">
        <v>0.3</v>
      </c>
      <c r="AT35" s="28">
        <v>25.6</v>
      </c>
      <c r="AU35" s="28">
        <v>0.1</v>
      </c>
      <c r="AV35" s="28">
        <v>18.3</v>
      </c>
      <c r="AW35" s="28">
        <v>5.2</v>
      </c>
      <c r="AX35" s="28">
        <v>2.8</v>
      </c>
      <c r="AY35" s="28">
        <v>0.4</v>
      </c>
      <c r="AZ35" s="28">
        <v>0.1</v>
      </c>
      <c r="BA35" s="28">
        <v>0.8</v>
      </c>
      <c r="BB35" s="28">
        <v>47.7</v>
      </c>
      <c r="BC35" s="28">
        <v>0.3</v>
      </c>
      <c r="BD35" s="28">
        <v>0.54</v>
      </c>
      <c r="BE35" s="28">
        <v>4.3</v>
      </c>
      <c r="BF35" s="28">
        <v>76</v>
      </c>
      <c r="BG35" s="28">
        <v>7.6</v>
      </c>
      <c r="BH35" s="28">
        <v>9.5</v>
      </c>
      <c r="BI35" s="28">
        <v>6.7</v>
      </c>
      <c r="BJ35" s="28">
        <v>5.26</v>
      </c>
      <c r="BK35" s="28" t="s">
        <v>277</v>
      </c>
      <c r="BL35" s="28">
        <v>5.68</v>
      </c>
      <c r="BM35" s="28">
        <v>0.11</v>
      </c>
      <c r="BN35" s="28">
        <v>0.03</v>
      </c>
      <c r="BO35" s="28">
        <v>1.2E-2</v>
      </c>
      <c r="BP35" s="28">
        <v>1.0999999999999999E-2</v>
      </c>
      <c r="BQ35" s="28" t="s">
        <v>273</v>
      </c>
    </row>
    <row r="36" spans="1:69" x14ac:dyDescent="0.3">
      <c r="A36" s="25">
        <f t="shared" si="0"/>
        <v>14</v>
      </c>
      <c r="B36" s="26">
        <v>686816</v>
      </c>
      <c r="C36" s="26">
        <v>846571</v>
      </c>
      <c r="D36" s="26">
        <v>367</v>
      </c>
      <c r="E36" s="26">
        <v>1</v>
      </c>
      <c r="F36" s="27" t="s">
        <v>14</v>
      </c>
      <c r="G36" s="28">
        <v>7.8</v>
      </c>
      <c r="H36" s="28">
        <v>2.1</v>
      </c>
      <c r="I36" s="28">
        <v>30</v>
      </c>
      <c r="J36" s="28">
        <v>2</v>
      </c>
      <c r="K36" s="28">
        <v>1.68</v>
      </c>
      <c r="L36" s="28" t="s">
        <v>276</v>
      </c>
      <c r="M36" s="28">
        <v>0.1</v>
      </c>
      <c r="N36" s="28">
        <v>0.3</v>
      </c>
      <c r="O36" s="28">
        <v>0.03</v>
      </c>
      <c r="P36" s="28">
        <v>12.7</v>
      </c>
      <c r="Q36" s="28">
        <v>1.8</v>
      </c>
      <c r="R36" s="28">
        <v>137</v>
      </c>
      <c r="S36" s="28" t="s">
        <v>274</v>
      </c>
      <c r="T36" s="28">
        <v>3.8</v>
      </c>
      <c r="U36" s="28">
        <v>22.1</v>
      </c>
      <c r="V36" s="28">
        <v>22.1</v>
      </c>
      <c r="W36" s="28">
        <v>17.899999999999999</v>
      </c>
      <c r="X36" s="28">
        <v>17.5</v>
      </c>
      <c r="Y36" s="28">
        <v>1.9E-2</v>
      </c>
      <c r="Z36" s="28">
        <v>0.08</v>
      </c>
      <c r="AA36" s="28">
        <v>0.05</v>
      </c>
      <c r="AB36" s="28">
        <v>17.8</v>
      </c>
      <c r="AC36" s="28" t="s">
        <v>274</v>
      </c>
      <c r="AD36" s="28">
        <v>0.09</v>
      </c>
      <c r="AE36" s="28">
        <v>1.79</v>
      </c>
      <c r="AF36" s="28">
        <v>0.13</v>
      </c>
      <c r="AG36" s="28">
        <v>123</v>
      </c>
      <c r="AH36" s="28">
        <v>0.2</v>
      </c>
      <c r="AI36" s="28" t="s">
        <v>274</v>
      </c>
      <c r="AJ36" s="28" t="s">
        <v>275</v>
      </c>
      <c r="AK36" s="28">
        <v>5.0999999999999997E-2</v>
      </c>
      <c r="AL36" s="28">
        <v>7.11</v>
      </c>
      <c r="AM36" s="28">
        <v>4.2</v>
      </c>
      <c r="AN36" s="28">
        <v>60.5</v>
      </c>
      <c r="AO36" s="28">
        <v>1.7</v>
      </c>
      <c r="AP36" s="28">
        <v>0.8</v>
      </c>
      <c r="AQ36" s="28">
        <v>0.5</v>
      </c>
      <c r="AR36" s="28">
        <v>2.5</v>
      </c>
      <c r="AS36" s="28">
        <v>0.3</v>
      </c>
      <c r="AT36" s="28">
        <v>25.7</v>
      </c>
      <c r="AU36" s="28">
        <v>0.1</v>
      </c>
      <c r="AV36" s="28">
        <v>18</v>
      </c>
      <c r="AW36" s="28">
        <v>5.0999999999999996</v>
      </c>
      <c r="AX36" s="28">
        <v>3</v>
      </c>
      <c r="AY36" s="28">
        <v>0.3</v>
      </c>
      <c r="AZ36" s="28">
        <v>0.1</v>
      </c>
      <c r="BA36" s="28">
        <v>0.8</v>
      </c>
      <c r="BB36" s="28">
        <v>47.8</v>
      </c>
      <c r="BC36" s="28">
        <v>0.3</v>
      </c>
      <c r="BD36" s="28">
        <v>0.83</v>
      </c>
      <c r="BE36" s="28">
        <v>5</v>
      </c>
      <c r="BF36" s="28">
        <v>140</v>
      </c>
      <c r="BG36" s="28">
        <v>10</v>
      </c>
      <c r="BH36" s="28">
        <v>11.5</v>
      </c>
      <c r="BI36" s="28">
        <v>7.3</v>
      </c>
      <c r="BJ36" s="28">
        <v>6.17</v>
      </c>
      <c r="BK36" s="28" t="s">
        <v>277</v>
      </c>
      <c r="BL36" s="28">
        <v>8.0299999999999994</v>
      </c>
      <c r="BM36" s="28">
        <v>0.1</v>
      </c>
      <c r="BN36" s="28">
        <v>0.04</v>
      </c>
      <c r="BO36" s="28">
        <v>1.2999999999999999E-2</v>
      </c>
      <c r="BP36" s="28">
        <v>1.4E-2</v>
      </c>
      <c r="BQ36" s="28" t="s">
        <v>273</v>
      </c>
    </row>
    <row r="37" spans="1:69" x14ac:dyDescent="0.3">
      <c r="A37" s="25">
        <f t="shared" si="0"/>
        <v>15</v>
      </c>
      <c r="B37" s="26">
        <v>686817</v>
      </c>
      <c r="C37" s="26">
        <v>846571</v>
      </c>
      <c r="D37" s="26">
        <v>367</v>
      </c>
      <c r="E37" s="26">
        <v>1</v>
      </c>
      <c r="F37" s="27" t="s">
        <v>15</v>
      </c>
      <c r="G37" s="28">
        <v>15.7</v>
      </c>
      <c r="H37" s="28">
        <v>0.7</v>
      </c>
      <c r="I37" s="28">
        <v>70</v>
      </c>
      <c r="J37" s="28">
        <v>2</v>
      </c>
      <c r="K37" s="28">
        <v>2.82</v>
      </c>
      <c r="L37" s="28" t="s">
        <v>276</v>
      </c>
      <c r="M37" s="28">
        <v>0.21</v>
      </c>
      <c r="N37" s="28">
        <v>1.2</v>
      </c>
      <c r="O37" s="28">
        <v>0.15</v>
      </c>
      <c r="P37" s="28">
        <v>14.7</v>
      </c>
      <c r="Q37" s="28">
        <v>2.2000000000000002</v>
      </c>
      <c r="R37" s="28">
        <v>222</v>
      </c>
      <c r="S37" s="28" t="s">
        <v>274</v>
      </c>
      <c r="T37" s="28">
        <v>5</v>
      </c>
      <c r="U37" s="28">
        <v>34.299999999999997</v>
      </c>
      <c r="V37" s="28">
        <v>23.3</v>
      </c>
      <c r="W37" s="28">
        <v>24.5</v>
      </c>
      <c r="X37" s="28">
        <v>27.7</v>
      </c>
      <c r="Y37" s="28">
        <v>6.3E-2</v>
      </c>
      <c r="Z37" s="28">
        <v>0.09</v>
      </c>
      <c r="AA37" s="28" t="s">
        <v>277</v>
      </c>
      <c r="AB37" s="28">
        <v>17.100000000000001</v>
      </c>
      <c r="AC37" s="28">
        <v>0.1</v>
      </c>
      <c r="AD37" s="28">
        <v>0.12</v>
      </c>
      <c r="AE37" s="28">
        <v>1.62</v>
      </c>
      <c r="AF37" s="28">
        <v>0.14000000000000001</v>
      </c>
      <c r="AG37" s="28">
        <v>390</v>
      </c>
      <c r="AH37" s="28">
        <v>2.6</v>
      </c>
      <c r="AI37" s="28">
        <v>0.3</v>
      </c>
      <c r="AJ37" s="28">
        <v>0.69</v>
      </c>
      <c r="AK37" s="28">
        <v>5.8000000000000003E-2</v>
      </c>
      <c r="AL37" s="28">
        <v>3.25</v>
      </c>
      <c r="AM37" s="28">
        <v>9.1999999999999993</v>
      </c>
      <c r="AN37" s="28">
        <v>54</v>
      </c>
      <c r="AO37" s="28">
        <v>1</v>
      </c>
      <c r="AP37" s="28">
        <v>0.6</v>
      </c>
      <c r="AQ37" s="28">
        <v>0.3</v>
      </c>
      <c r="AR37" s="28">
        <v>1.6</v>
      </c>
      <c r="AS37" s="28">
        <v>0.2</v>
      </c>
      <c r="AT37" s="28">
        <v>12</v>
      </c>
      <c r="AU37" s="28" t="s">
        <v>274</v>
      </c>
      <c r="AV37" s="28">
        <v>8.24</v>
      </c>
      <c r="AW37" s="28">
        <v>2.4</v>
      </c>
      <c r="AX37" s="28">
        <v>1.6</v>
      </c>
      <c r="AY37" s="28">
        <v>0.2</v>
      </c>
      <c r="AZ37" s="28" t="s">
        <v>274</v>
      </c>
      <c r="BA37" s="28">
        <v>0.6</v>
      </c>
      <c r="BB37" s="28">
        <v>36.9</v>
      </c>
      <c r="BC37" s="28">
        <v>0.4</v>
      </c>
      <c r="BD37" s="28">
        <v>0.76</v>
      </c>
      <c r="BE37" s="28">
        <v>5.0999999999999996</v>
      </c>
      <c r="BF37" s="28">
        <v>205</v>
      </c>
      <c r="BG37" s="28">
        <v>10.1</v>
      </c>
      <c r="BH37" s="28">
        <v>13.7</v>
      </c>
      <c r="BI37" s="28">
        <v>6.2</v>
      </c>
      <c r="BJ37" s="28">
        <v>5.41</v>
      </c>
      <c r="BK37" s="28">
        <v>0.01</v>
      </c>
      <c r="BL37" s="28">
        <v>12.5</v>
      </c>
      <c r="BM37" s="28">
        <v>0.08</v>
      </c>
      <c r="BN37" s="28">
        <v>0.04</v>
      </c>
      <c r="BO37" s="28">
        <v>1.0999999999999999E-2</v>
      </c>
      <c r="BP37" s="28">
        <v>2.7E-2</v>
      </c>
      <c r="BQ37" s="28" t="s">
        <v>273</v>
      </c>
    </row>
    <row r="38" spans="1:69" x14ac:dyDescent="0.3">
      <c r="A38" s="25">
        <f t="shared" si="0"/>
        <v>16</v>
      </c>
      <c r="B38" s="26">
        <v>686810</v>
      </c>
      <c r="C38" s="26">
        <v>846572</v>
      </c>
      <c r="D38" s="26">
        <v>366</v>
      </c>
      <c r="E38" s="26">
        <v>1</v>
      </c>
      <c r="F38" s="27" t="s">
        <v>16</v>
      </c>
      <c r="G38" s="28">
        <v>11.8</v>
      </c>
      <c r="H38" s="28">
        <v>1.1000000000000001</v>
      </c>
      <c r="I38" s="28">
        <v>100</v>
      </c>
      <c r="J38" s="28">
        <v>2</v>
      </c>
      <c r="K38" s="28">
        <v>2.67</v>
      </c>
      <c r="L38" s="28" t="s">
        <v>276</v>
      </c>
      <c r="M38" s="28">
        <v>0.24</v>
      </c>
      <c r="N38" s="28">
        <v>0.9</v>
      </c>
      <c r="O38" s="28">
        <v>0.12</v>
      </c>
      <c r="P38" s="28">
        <v>13</v>
      </c>
      <c r="Q38" s="28">
        <v>2.1</v>
      </c>
      <c r="R38" s="28">
        <v>175</v>
      </c>
      <c r="S38" s="28">
        <v>0.1</v>
      </c>
      <c r="T38" s="28">
        <v>4.2</v>
      </c>
      <c r="U38" s="28">
        <v>24.5</v>
      </c>
      <c r="V38" s="28">
        <v>19.399999999999999</v>
      </c>
      <c r="W38" s="28">
        <v>19.600000000000001</v>
      </c>
      <c r="X38" s="28">
        <v>23.7</v>
      </c>
      <c r="Y38" s="28">
        <v>3.9E-2</v>
      </c>
      <c r="Z38" s="28">
        <v>7.0000000000000007E-2</v>
      </c>
      <c r="AA38" s="28">
        <v>0.9</v>
      </c>
      <c r="AB38" s="28">
        <v>15.2</v>
      </c>
      <c r="AC38" s="28" t="s">
        <v>274</v>
      </c>
      <c r="AD38" s="28">
        <v>0.09</v>
      </c>
      <c r="AE38" s="28">
        <v>1.43</v>
      </c>
      <c r="AF38" s="28">
        <v>0.1</v>
      </c>
      <c r="AG38" s="28">
        <v>269</v>
      </c>
      <c r="AH38" s="28">
        <v>0.2</v>
      </c>
      <c r="AI38" s="28">
        <v>0.2</v>
      </c>
      <c r="AJ38" s="28" t="s">
        <v>275</v>
      </c>
      <c r="AK38" s="28">
        <v>5.1999999999999998E-2</v>
      </c>
      <c r="AL38" s="28">
        <v>3.98</v>
      </c>
      <c r="AM38" s="28">
        <v>7.3</v>
      </c>
      <c r="AN38" s="28">
        <v>39.200000000000003</v>
      </c>
      <c r="AO38" s="28">
        <v>1.1000000000000001</v>
      </c>
      <c r="AP38" s="28">
        <v>0.5</v>
      </c>
      <c r="AQ38" s="28">
        <v>0.3</v>
      </c>
      <c r="AR38" s="28">
        <v>1.6</v>
      </c>
      <c r="AS38" s="28">
        <v>0.2</v>
      </c>
      <c r="AT38" s="28">
        <v>13.7</v>
      </c>
      <c r="AU38" s="28" t="s">
        <v>274</v>
      </c>
      <c r="AV38" s="28">
        <v>9.74</v>
      </c>
      <c r="AW38" s="28">
        <v>2.7</v>
      </c>
      <c r="AX38" s="28">
        <v>2</v>
      </c>
      <c r="AY38" s="28">
        <v>0.2</v>
      </c>
      <c r="AZ38" s="28" t="s">
        <v>274</v>
      </c>
      <c r="BA38" s="28">
        <v>0.5</v>
      </c>
      <c r="BB38" s="28">
        <v>32.299999999999997</v>
      </c>
      <c r="BC38" s="28">
        <v>0.3</v>
      </c>
      <c r="BD38" s="28">
        <v>0.56999999999999995</v>
      </c>
      <c r="BE38" s="28">
        <v>4</v>
      </c>
      <c r="BF38" s="28">
        <v>163</v>
      </c>
      <c r="BG38" s="28">
        <v>8.3000000000000007</v>
      </c>
      <c r="BH38" s="28">
        <v>12.1</v>
      </c>
      <c r="BI38" s="28">
        <v>5.0999999999999996</v>
      </c>
      <c r="BJ38" s="28">
        <v>4.93</v>
      </c>
      <c r="BK38" s="28">
        <v>0.02</v>
      </c>
      <c r="BL38" s="28">
        <v>10.199999999999999</v>
      </c>
      <c r="BM38" s="28">
        <v>0.08</v>
      </c>
      <c r="BN38" s="28">
        <v>0.03</v>
      </c>
      <c r="BO38" s="28">
        <v>1.0999999999999999E-2</v>
      </c>
      <c r="BP38" s="28">
        <v>1.7999999999999999E-2</v>
      </c>
      <c r="BQ38" s="28" t="s">
        <v>273</v>
      </c>
    </row>
    <row r="39" spans="1:69" ht="15.75" customHeight="1" x14ac:dyDescent="0.3">
      <c r="A39" s="25">
        <f t="shared" si="0"/>
        <v>17</v>
      </c>
      <c r="B39" s="26">
        <v>686809</v>
      </c>
      <c r="C39" s="26">
        <v>846572</v>
      </c>
      <c r="D39" s="26">
        <v>366</v>
      </c>
      <c r="E39" s="26">
        <v>1</v>
      </c>
      <c r="F39" s="27" t="s">
        <v>17</v>
      </c>
      <c r="G39" s="28">
        <v>15.2</v>
      </c>
      <c r="H39" s="28">
        <v>2</v>
      </c>
      <c r="I39" s="28">
        <v>120</v>
      </c>
      <c r="J39" s="28">
        <v>3</v>
      </c>
      <c r="K39" s="28">
        <v>4.08</v>
      </c>
      <c r="L39" s="28" t="s">
        <v>276</v>
      </c>
      <c r="M39" s="28">
        <v>0.36</v>
      </c>
      <c r="N39" s="28">
        <v>1.1000000000000001</v>
      </c>
      <c r="O39" s="28">
        <v>0.17</v>
      </c>
      <c r="P39" s="28">
        <v>15.2</v>
      </c>
      <c r="Q39" s="28">
        <v>2.2999999999999998</v>
      </c>
      <c r="R39" s="28">
        <v>230</v>
      </c>
      <c r="S39" s="28">
        <v>0.2</v>
      </c>
      <c r="T39" s="28">
        <v>5.9</v>
      </c>
      <c r="U39" s="28">
        <v>36</v>
      </c>
      <c r="V39" s="28">
        <v>26.3</v>
      </c>
      <c r="W39" s="28">
        <v>23</v>
      </c>
      <c r="X39" s="28">
        <v>180</v>
      </c>
      <c r="Y39" s="28">
        <v>6.7000000000000004E-2</v>
      </c>
      <c r="Z39" s="28">
        <v>0.09</v>
      </c>
      <c r="AA39" s="28">
        <v>0.14000000000000001</v>
      </c>
      <c r="AB39" s="28">
        <v>17.2</v>
      </c>
      <c r="AC39" s="28">
        <v>0.1</v>
      </c>
      <c r="AD39" s="28">
        <v>0.11</v>
      </c>
      <c r="AE39" s="28">
        <v>1.52</v>
      </c>
      <c r="AF39" s="28">
        <v>0.14000000000000001</v>
      </c>
      <c r="AG39" s="28">
        <v>396</v>
      </c>
      <c r="AH39" s="28">
        <v>0.1</v>
      </c>
      <c r="AI39" s="28">
        <v>0.3</v>
      </c>
      <c r="AJ39" s="28" t="s">
        <v>275</v>
      </c>
      <c r="AK39" s="28">
        <v>7.3999999999999996E-2</v>
      </c>
      <c r="AL39" s="28">
        <v>3.97</v>
      </c>
      <c r="AM39" s="28">
        <v>9.9</v>
      </c>
      <c r="AN39" s="28">
        <v>43.2</v>
      </c>
      <c r="AO39" s="28">
        <v>1.1000000000000001</v>
      </c>
      <c r="AP39" s="28">
        <v>0.6</v>
      </c>
      <c r="AQ39" s="28">
        <v>0.3</v>
      </c>
      <c r="AR39" s="28">
        <v>1.7</v>
      </c>
      <c r="AS39" s="28">
        <v>0.2</v>
      </c>
      <c r="AT39" s="28">
        <v>12.4</v>
      </c>
      <c r="AU39" s="28" t="s">
        <v>274</v>
      </c>
      <c r="AV39" s="28">
        <v>8.9700000000000006</v>
      </c>
      <c r="AW39" s="28">
        <v>2.5</v>
      </c>
      <c r="AX39" s="28">
        <v>2.2999999999999998</v>
      </c>
      <c r="AY39" s="28">
        <v>0.2</v>
      </c>
      <c r="AZ39" s="28" t="s">
        <v>274</v>
      </c>
      <c r="BA39" s="28">
        <v>0.6</v>
      </c>
      <c r="BB39" s="28">
        <v>59.8</v>
      </c>
      <c r="BC39" s="28">
        <v>0.5</v>
      </c>
      <c r="BD39" s="28">
        <v>0.89</v>
      </c>
      <c r="BE39" s="28">
        <v>5.5</v>
      </c>
      <c r="BF39" s="28">
        <v>241</v>
      </c>
      <c r="BG39" s="28">
        <v>12.9</v>
      </c>
      <c r="BH39" s="28">
        <v>14.8</v>
      </c>
      <c r="BI39" s="28">
        <v>7.5</v>
      </c>
      <c r="BJ39" s="28">
        <v>6.41</v>
      </c>
      <c r="BK39" s="28">
        <v>0.02</v>
      </c>
      <c r="BL39" s="28">
        <v>12.4</v>
      </c>
      <c r="BM39" s="28">
        <v>0.14000000000000001</v>
      </c>
      <c r="BN39" s="28">
        <v>0.05</v>
      </c>
      <c r="BO39" s="28">
        <v>1.7000000000000001E-2</v>
      </c>
      <c r="BP39" s="28">
        <v>2.7E-2</v>
      </c>
      <c r="BQ39" s="28" t="s">
        <v>273</v>
      </c>
    </row>
    <row r="40" spans="1:69" x14ac:dyDescent="0.3">
      <c r="A40" s="25">
        <f t="shared" si="0"/>
        <v>18</v>
      </c>
      <c r="B40" s="26">
        <v>686804</v>
      </c>
      <c r="C40" s="26">
        <v>846573</v>
      </c>
      <c r="D40" s="26">
        <v>367</v>
      </c>
      <c r="E40" s="26">
        <v>1</v>
      </c>
      <c r="F40" s="27" t="s">
        <v>18</v>
      </c>
      <c r="G40" s="28">
        <v>8.4</v>
      </c>
      <c r="H40" s="28" t="s">
        <v>279</v>
      </c>
      <c r="I40" s="28">
        <v>50</v>
      </c>
      <c r="J40" s="28">
        <v>2</v>
      </c>
      <c r="K40" s="28">
        <v>2.2799999999999998</v>
      </c>
      <c r="L40" s="28" t="s">
        <v>276</v>
      </c>
      <c r="M40" s="28">
        <v>0.14000000000000001</v>
      </c>
      <c r="N40" s="28">
        <v>0.5</v>
      </c>
      <c r="O40" s="28">
        <v>0.06</v>
      </c>
      <c r="P40" s="28">
        <v>13.2</v>
      </c>
      <c r="Q40" s="28">
        <v>2.2000000000000002</v>
      </c>
      <c r="R40" s="28">
        <v>153</v>
      </c>
      <c r="S40" s="28" t="s">
        <v>274</v>
      </c>
      <c r="T40" s="28">
        <v>3.8</v>
      </c>
      <c r="U40" s="28">
        <v>22.8</v>
      </c>
      <c r="V40" s="28">
        <v>20.2</v>
      </c>
      <c r="W40" s="28">
        <v>19</v>
      </c>
      <c r="X40" s="28">
        <v>19.7</v>
      </c>
      <c r="Y40" s="28">
        <v>0.02</v>
      </c>
      <c r="Z40" s="28">
        <v>7.0000000000000007E-2</v>
      </c>
      <c r="AA40" s="28" t="s">
        <v>277</v>
      </c>
      <c r="AB40" s="28">
        <v>17</v>
      </c>
      <c r="AC40" s="28" t="s">
        <v>274</v>
      </c>
      <c r="AD40" s="28">
        <v>0.09</v>
      </c>
      <c r="AE40" s="28">
        <v>1.63</v>
      </c>
      <c r="AF40" s="28">
        <v>0.11</v>
      </c>
      <c r="AG40" s="28">
        <v>165</v>
      </c>
      <c r="AH40" s="28">
        <v>0.1</v>
      </c>
      <c r="AI40" s="28" t="s">
        <v>274</v>
      </c>
      <c r="AJ40" s="28" t="s">
        <v>275</v>
      </c>
      <c r="AK40" s="28">
        <v>5.5E-2</v>
      </c>
      <c r="AL40" s="28">
        <v>5.39</v>
      </c>
      <c r="AM40" s="28">
        <v>4.5999999999999996</v>
      </c>
      <c r="AN40" s="28">
        <v>43.9</v>
      </c>
      <c r="AO40" s="28">
        <v>1.2</v>
      </c>
      <c r="AP40" s="28">
        <v>0.7</v>
      </c>
      <c r="AQ40" s="28">
        <v>0.4</v>
      </c>
      <c r="AR40" s="28">
        <v>2.2000000000000002</v>
      </c>
      <c r="AS40" s="28">
        <v>0.2</v>
      </c>
      <c r="AT40" s="28">
        <v>18.2</v>
      </c>
      <c r="AU40" s="28" t="s">
        <v>274</v>
      </c>
      <c r="AV40" s="28">
        <v>13.9</v>
      </c>
      <c r="AW40" s="28">
        <v>3.8</v>
      </c>
      <c r="AX40" s="28">
        <v>2.2999999999999998</v>
      </c>
      <c r="AY40" s="28">
        <v>0.3</v>
      </c>
      <c r="AZ40" s="28" t="s">
        <v>274</v>
      </c>
      <c r="BA40" s="28">
        <v>0.6</v>
      </c>
      <c r="BB40" s="28">
        <v>39.1</v>
      </c>
      <c r="BC40" s="28">
        <v>0.4</v>
      </c>
      <c r="BD40" s="28">
        <v>0.67</v>
      </c>
      <c r="BE40" s="28">
        <v>4.7</v>
      </c>
      <c r="BF40" s="28">
        <v>121</v>
      </c>
      <c r="BG40" s="28">
        <v>8.8000000000000007</v>
      </c>
      <c r="BH40" s="28">
        <v>12.5</v>
      </c>
      <c r="BI40" s="28">
        <v>4.7</v>
      </c>
      <c r="BJ40" s="28">
        <v>5.97</v>
      </c>
      <c r="BK40" s="28">
        <v>0.01</v>
      </c>
      <c r="BL40" s="28">
        <v>9.17</v>
      </c>
      <c r="BM40" s="28">
        <v>0.1</v>
      </c>
      <c r="BN40" s="28">
        <v>0.03</v>
      </c>
      <c r="BO40" s="28">
        <v>1.2E-2</v>
      </c>
      <c r="BP40" s="28">
        <v>1.2999999999999999E-2</v>
      </c>
      <c r="BQ40" s="28" t="s">
        <v>273</v>
      </c>
    </row>
    <row r="41" spans="1:69" x14ac:dyDescent="0.3">
      <c r="A41" s="25">
        <f t="shared" si="0"/>
        <v>19</v>
      </c>
      <c r="B41" s="26">
        <v>686803</v>
      </c>
      <c r="C41" s="26">
        <v>846573</v>
      </c>
      <c r="D41" s="26">
        <v>367</v>
      </c>
      <c r="E41" s="26">
        <v>1</v>
      </c>
      <c r="F41" s="27" t="s">
        <v>19</v>
      </c>
      <c r="G41" s="28">
        <v>13.2</v>
      </c>
      <c r="H41" s="28">
        <v>2.1</v>
      </c>
      <c r="I41" s="28">
        <v>50</v>
      </c>
      <c r="J41" s="28">
        <v>2</v>
      </c>
      <c r="K41" s="28">
        <v>3.17</v>
      </c>
      <c r="L41" s="28" t="s">
        <v>276</v>
      </c>
      <c r="M41" s="28">
        <v>0.3</v>
      </c>
      <c r="N41" s="28">
        <v>0.7</v>
      </c>
      <c r="O41" s="28">
        <v>0.08</v>
      </c>
      <c r="P41" s="28">
        <v>12.7</v>
      </c>
      <c r="Q41" s="28">
        <v>2.4</v>
      </c>
      <c r="R41" s="28">
        <v>211</v>
      </c>
      <c r="S41" s="28" t="s">
        <v>274</v>
      </c>
      <c r="T41" s="28">
        <v>5.2</v>
      </c>
      <c r="U41" s="28">
        <v>32.799999999999997</v>
      </c>
      <c r="V41" s="28">
        <v>22.1</v>
      </c>
      <c r="W41" s="28">
        <v>23.3</v>
      </c>
      <c r="X41" s="28">
        <v>24.3</v>
      </c>
      <c r="Y41" s="28">
        <v>4.2999999999999997E-2</v>
      </c>
      <c r="Z41" s="28">
        <v>0.09</v>
      </c>
      <c r="AA41" s="28">
        <v>0.25</v>
      </c>
      <c r="AB41" s="28">
        <v>15.8</v>
      </c>
      <c r="AC41" s="28">
        <v>0.1</v>
      </c>
      <c r="AD41" s="28">
        <v>0.11</v>
      </c>
      <c r="AE41" s="28">
        <v>1.44</v>
      </c>
      <c r="AF41" s="28">
        <v>0.12</v>
      </c>
      <c r="AG41" s="28">
        <v>284</v>
      </c>
      <c r="AH41" s="28" t="s">
        <v>274</v>
      </c>
      <c r="AI41" s="28">
        <v>0.2</v>
      </c>
      <c r="AJ41" s="28" t="s">
        <v>275</v>
      </c>
      <c r="AK41" s="28">
        <v>6.0999999999999999E-2</v>
      </c>
      <c r="AL41" s="28">
        <v>4.34</v>
      </c>
      <c r="AM41" s="28">
        <v>6.9</v>
      </c>
      <c r="AN41" s="28">
        <v>48.1</v>
      </c>
      <c r="AO41" s="28">
        <v>1.2</v>
      </c>
      <c r="AP41" s="28">
        <v>0.6</v>
      </c>
      <c r="AQ41" s="28">
        <v>0.4</v>
      </c>
      <c r="AR41" s="28">
        <v>1.9</v>
      </c>
      <c r="AS41" s="28">
        <v>0.2</v>
      </c>
      <c r="AT41" s="28">
        <v>13.2</v>
      </c>
      <c r="AU41" s="28" t="s">
        <v>274</v>
      </c>
      <c r="AV41" s="28">
        <v>9.17</v>
      </c>
      <c r="AW41" s="28">
        <v>2.6</v>
      </c>
      <c r="AX41" s="28">
        <v>2</v>
      </c>
      <c r="AY41" s="28">
        <v>0.2</v>
      </c>
      <c r="AZ41" s="28">
        <v>0.1</v>
      </c>
      <c r="BA41" s="28">
        <v>0.7</v>
      </c>
      <c r="BB41" s="28">
        <v>45.4</v>
      </c>
      <c r="BC41" s="28">
        <v>0.5</v>
      </c>
      <c r="BD41" s="28">
        <v>0.73</v>
      </c>
      <c r="BE41" s="28">
        <v>4.7</v>
      </c>
      <c r="BF41" s="28">
        <v>215</v>
      </c>
      <c r="BG41" s="28">
        <v>9.9</v>
      </c>
      <c r="BH41" s="28">
        <v>14.9</v>
      </c>
      <c r="BI41" s="28">
        <v>7.2</v>
      </c>
      <c r="BJ41" s="28">
        <v>5.12</v>
      </c>
      <c r="BK41" s="28">
        <v>0.03</v>
      </c>
      <c r="BL41" s="28">
        <v>11.7</v>
      </c>
      <c r="BM41" s="28">
        <v>0.09</v>
      </c>
      <c r="BN41" s="28">
        <v>0.04</v>
      </c>
      <c r="BO41" s="28">
        <v>1.2E-2</v>
      </c>
      <c r="BP41" s="28">
        <v>2.4E-2</v>
      </c>
      <c r="BQ41" s="28" t="s">
        <v>273</v>
      </c>
    </row>
    <row r="42" spans="1:69" x14ac:dyDescent="0.3">
      <c r="A42" s="25">
        <f t="shared" si="0"/>
        <v>20</v>
      </c>
      <c r="B42" s="26">
        <v>686802</v>
      </c>
      <c r="C42" s="26">
        <v>846574</v>
      </c>
      <c r="D42" s="26">
        <v>367</v>
      </c>
      <c r="E42" s="26">
        <v>1</v>
      </c>
      <c r="F42" s="27" t="s">
        <v>20</v>
      </c>
      <c r="G42" s="28">
        <v>10.8</v>
      </c>
      <c r="H42" s="28">
        <v>0.8</v>
      </c>
      <c r="I42" s="28">
        <v>80</v>
      </c>
      <c r="J42" s="28">
        <v>2</v>
      </c>
      <c r="K42" s="28">
        <v>2.5</v>
      </c>
      <c r="L42" s="28" t="s">
        <v>276</v>
      </c>
      <c r="M42" s="28">
        <v>0.18</v>
      </c>
      <c r="N42" s="28">
        <v>0.5</v>
      </c>
      <c r="O42" s="28">
        <v>0.1</v>
      </c>
      <c r="P42" s="28">
        <v>12.9</v>
      </c>
      <c r="Q42" s="28">
        <v>2.2000000000000002</v>
      </c>
      <c r="R42" s="28">
        <v>179</v>
      </c>
      <c r="S42" s="28" t="s">
        <v>274</v>
      </c>
      <c r="T42" s="28">
        <v>4.4000000000000004</v>
      </c>
      <c r="U42" s="28">
        <v>26.6</v>
      </c>
      <c r="V42" s="28">
        <v>19.899999999999999</v>
      </c>
      <c r="W42" s="28">
        <v>22</v>
      </c>
      <c r="X42" s="28">
        <v>22.2</v>
      </c>
      <c r="Y42" s="28">
        <v>2.7E-2</v>
      </c>
      <c r="Z42" s="28">
        <v>7.0000000000000007E-2</v>
      </c>
      <c r="AA42" s="28">
        <v>0.11</v>
      </c>
      <c r="AB42" s="28">
        <v>15.3</v>
      </c>
      <c r="AC42" s="28">
        <v>0.1</v>
      </c>
      <c r="AD42" s="28">
        <v>0.1</v>
      </c>
      <c r="AE42" s="28">
        <v>1.45</v>
      </c>
      <c r="AF42" s="28">
        <v>0.11</v>
      </c>
      <c r="AG42" s="28">
        <v>227</v>
      </c>
      <c r="AH42" s="28">
        <v>0.1</v>
      </c>
      <c r="AI42" s="28">
        <v>0.2</v>
      </c>
      <c r="AJ42" s="28" t="s">
        <v>275</v>
      </c>
      <c r="AK42" s="28">
        <v>6.0999999999999999E-2</v>
      </c>
      <c r="AL42" s="28">
        <v>5.61</v>
      </c>
      <c r="AM42" s="28">
        <v>6</v>
      </c>
      <c r="AN42" s="28">
        <v>44.5</v>
      </c>
      <c r="AO42" s="28">
        <v>1.5</v>
      </c>
      <c r="AP42" s="28">
        <v>0.8</v>
      </c>
      <c r="AQ42" s="28">
        <v>0.4</v>
      </c>
      <c r="AR42" s="28">
        <v>2</v>
      </c>
      <c r="AS42" s="28">
        <v>0.3</v>
      </c>
      <c r="AT42" s="28">
        <v>17.3</v>
      </c>
      <c r="AU42" s="28">
        <v>0.1</v>
      </c>
      <c r="AV42" s="28">
        <v>13.1</v>
      </c>
      <c r="AW42" s="28">
        <v>3.6</v>
      </c>
      <c r="AX42" s="28">
        <v>2.4</v>
      </c>
      <c r="AY42" s="28">
        <v>0.3</v>
      </c>
      <c r="AZ42" s="28">
        <v>0.1</v>
      </c>
      <c r="BA42" s="28">
        <v>0.7</v>
      </c>
      <c r="BB42" s="28">
        <v>44</v>
      </c>
      <c r="BC42" s="28">
        <v>0.4</v>
      </c>
      <c r="BD42" s="28">
        <v>0.66</v>
      </c>
      <c r="BE42" s="28">
        <v>4.0999999999999996</v>
      </c>
      <c r="BF42" s="28">
        <v>185</v>
      </c>
      <c r="BG42" s="28">
        <v>8.4</v>
      </c>
      <c r="BH42" s="28">
        <v>13.2</v>
      </c>
      <c r="BI42" s="28">
        <v>6.5</v>
      </c>
      <c r="BJ42" s="28">
        <v>5.03</v>
      </c>
      <c r="BK42" s="28">
        <v>0.02</v>
      </c>
      <c r="BL42" s="28">
        <v>10.8</v>
      </c>
      <c r="BM42" s="28">
        <v>0.09</v>
      </c>
      <c r="BN42" s="28">
        <v>0.03</v>
      </c>
      <c r="BO42" s="28">
        <v>1.0999999999999999E-2</v>
      </c>
      <c r="BP42" s="28">
        <v>0.02</v>
      </c>
      <c r="BQ42" s="28" t="s">
        <v>273</v>
      </c>
    </row>
    <row r="43" spans="1:69" x14ac:dyDescent="0.3">
      <c r="A43" s="25">
        <f t="shared" si="0"/>
        <v>21</v>
      </c>
      <c r="B43" s="26">
        <v>686801</v>
      </c>
      <c r="C43" s="26">
        <v>846574</v>
      </c>
      <c r="D43" s="26">
        <v>366</v>
      </c>
      <c r="E43" s="26">
        <v>1</v>
      </c>
      <c r="F43" s="27" t="s">
        <v>21</v>
      </c>
      <c r="G43" s="28">
        <v>12.8</v>
      </c>
      <c r="H43" s="28">
        <v>4.5</v>
      </c>
      <c r="I43" s="28">
        <v>60</v>
      </c>
      <c r="J43" s="28">
        <v>2</v>
      </c>
      <c r="K43" s="28">
        <v>2.5099999999999998</v>
      </c>
      <c r="L43" s="28" t="s">
        <v>276</v>
      </c>
      <c r="M43" s="28">
        <v>0.19</v>
      </c>
      <c r="N43" s="28">
        <v>0.8</v>
      </c>
      <c r="O43" s="28">
        <v>0.1</v>
      </c>
      <c r="P43" s="28">
        <v>13</v>
      </c>
      <c r="Q43" s="28">
        <v>2.4</v>
      </c>
      <c r="R43" s="28">
        <v>183</v>
      </c>
      <c r="S43" s="28" t="s">
        <v>274</v>
      </c>
      <c r="T43" s="28">
        <v>4.7</v>
      </c>
      <c r="U43" s="28">
        <v>27.3</v>
      </c>
      <c r="V43" s="28">
        <v>20.2</v>
      </c>
      <c r="W43" s="28">
        <v>21.9</v>
      </c>
      <c r="X43" s="28">
        <v>25.3</v>
      </c>
      <c r="Y43" s="28">
        <v>3.5999999999999997E-2</v>
      </c>
      <c r="Z43" s="28">
        <v>7.0000000000000007E-2</v>
      </c>
      <c r="AA43" s="28" t="s">
        <v>277</v>
      </c>
      <c r="AB43" s="28">
        <v>15.6</v>
      </c>
      <c r="AC43" s="28">
        <v>0.1</v>
      </c>
      <c r="AD43" s="28">
        <v>0.09</v>
      </c>
      <c r="AE43" s="28">
        <v>1.47</v>
      </c>
      <c r="AF43" s="28">
        <v>0.1</v>
      </c>
      <c r="AG43" s="28">
        <v>261</v>
      </c>
      <c r="AH43" s="28" t="s">
        <v>274</v>
      </c>
      <c r="AI43" s="28">
        <v>0.2</v>
      </c>
      <c r="AJ43" s="28" t="s">
        <v>275</v>
      </c>
      <c r="AK43" s="28">
        <v>5.5E-2</v>
      </c>
      <c r="AL43" s="28">
        <v>5.79</v>
      </c>
      <c r="AM43" s="28">
        <v>6.5</v>
      </c>
      <c r="AN43" s="28">
        <v>45.2</v>
      </c>
      <c r="AO43" s="28">
        <v>1.6</v>
      </c>
      <c r="AP43" s="28">
        <v>0.9</v>
      </c>
      <c r="AQ43" s="28">
        <v>0.4</v>
      </c>
      <c r="AR43" s="28">
        <v>2.2000000000000002</v>
      </c>
      <c r="AS43" s="28">
        <v>0.3</v>
      </c>
      <c r="AT43" s="28">
        <v>17.600000000000001</v>
      </c>
      <c r="AU43" s="28">
        <v>0.1</v>
      </c>
      <c r="AV43" s="28">
        <v>13</v>
      </c>
      <c r="AW43" s="28">
        <v>3.6</v>
      </c>
      <c r="AX43" s="28">
        <v>2.6</v>
      </c>
      <c r="AY43" s="28">
        <v>0.3</v>
      </c>
      <c r="AZ43" s="28">
        <v>0.1</v>
      </c>
      <c r="BA43" s="28">
        <v>0.9</v>
      </c>
      <c r="BB43" s="28">
        <v>41.1</v>
      </c>
      <c r="BC43" s="28">
        <v>0.5</v>
      </c>
      <c r="BD43" s="28">
        <v>0.64</v>
      </c>
      <c r="BE43" s="28">
        <v>4.0999999999999996</v>
      </c>
      <c r="BF43" s="28">
        <v>162</v>
      </c>
      <c r="BG43" s="28">
        <v>8.3000000000000007</v>
      </c>
      <c r="BH43" s="28">
        <v>14.6</v>
      </c>
      <c r="BI43" s="28">
        <v>6.3</v>
      </c>
      <c r="BJ43" s="28">
        <v>4.9800000000000004</v>
      </c>
      <c r="BK43" s="28">
        <v>0.02</v>
      </c>
      <c r="BL43" s="28">
        <v>11.1</v>
      </c>
      <c r="BM43" s="28">
        <v>0.09</v>
      </c>
      <c r="BN43" s="28">
        <v>0.03</v>
      </c>
      <c r="BO43" s="28">
        <v>1.2E-2</v>
      </c>
      <c r="BP43" s="28">
        <v>2.5000000000000001E-2</v>
      </c>
      <c r="BQ43" s="28" t="s">
        <v>273</v>
      </c>
    </row>
    <row r="44" spans="1:69" x14ac:dyDescent="0.3">
      <c r="A44" s="25">
        <f t="shared" si="0"/>
        <v>22</v>
      </c>
      <c r="B44" s="26">
        <v>687115</v>
      </c>
      <c r="C44" s="26">
        <v>846600</v>
      </c>
      <c r="D44" s="26">
        <v>379</v>
      </c>
      <c r="E44" s="26">
        <v>1</v>
      </c>
      <c r="F44" s="27" t="s">
        <v>22</v>
      </c>
      <c r="G44" s="28">
        <v>4.0999999999999996</v>
      </c>
      <c r="H44" s="28">
        <v>1.2</v>
      </c>
      <c r="I44" s="28">
        <v>60</v>
      </c>
      <c r="J44" s="28">
        <v>3</v>
      </c>
      <c r="K44" s="28">
        <v>0.95</v>
      </c>
      <c r="L44" s="28" t="s">
        <v>276</v>
      </c>
      <c r="M44" s="28">
        <v>0.06</v>
      </c>
      <c r="N44" s="28" t="s">
        <v>274</v>
      </c>
      <c r="O44" s="28">
        <v>0.03</v>
      </c>
      <c r="P44" s="28">
        <v>10.9</v>
      </c>
      <c r="Q44" s="28">
        <v>0.8</v>
      </c>
      <c r="R44" s="28">
        <v>88</v>
      </c>
      <c r="S44" s="28" t="s">
        <v>274</v>
      </c>
      <c r="T44" s="28">
        <v>3.1</v>
      </c>
      <c r="U44" s="28">
        <v>29.4</v>
      </c>
      <c r="V44" s="28">
        <v>12.3</v>
      </c>
      <c r="W44" s="28">
        <v>12.2</v>
      </c>
      <c r="X44" s="28">
        <v>17.2</v>
      </c>
      <c r="Y44" s="28">
        <v>2.9000000000000001E-2</v>
      </c>
      <c r="Z44" s="28">
        <v>0.02</v>
      </c>
      <c r="AA44" s="28">
        <v>0.47</v>
      </c>
      <c r="AB44" s="28">
        <v>12.3</v>
      </c>
      <c r="AC44" s="28" t="s">
        <v>274</v>
      </c>
      <c r="AD44" s="28">
        <v>0.05</v>
      </c>
      <c r="AE44" s="28">
        <v>1.0900000000000001</v>
      </c>
      <c r="AF44" s="28">
        <v>0.04</v>
      </c>
      <c r="AG44" s="28">
        <v>88</v>
      </c>
      <c r="AH44" s="28">
        <v>0.1</v>
      </c>
      <c r="AI44" s="28">
        <v>0.2</v>
      </c>
      <c r="AJ44" s="28" t="s">
        <v>275</v>
      </c>
      <c r="AK44" s="28">
        <v>0.105</v>
      </c>
      <c r="AL44" s="28">
        <v>6.41</v>
      </c>
      <c r="AM44" s="28">
        <v>2.2999999999999998</v>
      </c>
      <c r="AN44" s="28">
        <v>85.9</v>
      </c>
      <c r="AO44" s="28">
        <v>1.9</v>
      </c>
      <c r="AP44" s="28">
        <v>0.9</v>
      </c>
      <c r="AQ44" s="28">
        <v>0.5</v>
      </c>
      <c r="AR44" s="28">
        <v>3</v>
      </c>
      <c r="AS44" s="28">
        <v>0.3</v>
      </c>
      <c r="AT44" s="28">
        <v>22.3</v>
      </c>
      <c r="AU44" s="28">
        <v>0.1</v>
      </c>
      <c r="AV44" s="28">
        <v>16</v>
      </c>
      <c r="AW44" s="28">
        <v>4.5</v>
      </c>
      <c r="AX44" s="28">
        <v>3.1</v>
      </c>
      <c r="AY44" s="28">
        <v>0.4</v>
      </c>
      <c r="AZ44" s="28">
        <v>0.1</v>
      </c>
      <c r="BA44" s="28">
        <v>0.8</v>
      </c>
      <c r="BB44" s="28">
        <v>87</v>
      </c>
      <c r="BC44" s="28">
        <v>0.4</v>
      </c>
      <c r="BD44" s="28">
        <v>0.13</v>
      </c>
      <c r="BE44" s="28">
        <v>2.2999999999999998</v>
      </c>
      <c r="BF44" s="28">
        <v>189</v>
      </c>
      <c r="BG44" s="28">
        <v>4</v>
      </c>
      <c r="BH44" s="28">
        <v>13</v>
      </c>
      <c r="BI44" s="28">
        <v>19.7</v>
      </c>
      <c r="BJ44" s="28">
        <v>5.0999999999999996</v>
      </c>
      <c r="BK44" s="28">
        <v>0.06</v>
      </c>
      <c r="BL44" s="28">
        <v>5.07</v>
      </c>
      <c r="BM44" s="28">
        <v>0.1</v>
      </c>
      <c r="BN44" s="28">
        <v>0.03</v>
      </c>
      <c r="BO44" s="28">
        <v>1.4E-2</v>
      </c>
      <c r="BP44" s="28">
        <v>3.3000000000000002E-2</v>
      </c>
      <c r="BQ44" s="28" t="s">
        <v>273</v>
      </c>
    </row>
    <row r="45" spans="1:69" x14ac:dyDescent="0.3">
      <c r="A45" s="25">
        <f t="shared" si="0"/>
        <v>23</v>
      </c>
      <c r="B45" s="26">
        <v>687115</v>
      </c>
      <c r="C45" s="26">
        <v>846601</v>
      </c>
      <c r="D45" s="26">
        <v>379</v>
      </c>
      <c r="E45" s="26">
        <v>1</v>
      </c>
      <c r="F45" s="27" t="s">
        <v>24</v>
      </c>
      <c r="G45" s="28">
        <v>4.5</v>
      </c>
      <c r="H45" s="28">
        <v>11.2</v>
      </c>
      <c r="I45" s="28">
        <v>40</v>
      </c>
      <c r="J45" s="28">
        <v>4</v>
      </c>
      <c r="K45" s="28">
        <v>1.79</v>
      </c>
      <c r="L45" s="28" t="s">
        <v>276</v>
      </c>
      <c r="M45" s="28">
        <v>0.11</v>
      </c>
      <c r="N45" s="28" t="s">
        <v>274</v>
      </c>
      <c r="O45" s="28" t="s">
        <v>278</v>
      </c>
      <c r="P45" s="28">
        <v>9.8000000000000007</v>
      </c>
      <c r="Q45" s="28">
        <v>0.8</v>
      </c>
      <c r="R45" s="28">
        <v>104</v>
      </c>
      <c r="S45" s="28" t="s">
        <v>274</v>
      </c>
      <c r="T45" s="28">
        <v>4.7</v>
      </c>
      <c r="U45" s="28">
        <v>34.799999999999997</v>
      </c>
      <c r="V45" s="28">
        <v>18.399999999999999</v>
      </c>
      <c r="W45" s="28">
        <v>11.7</v>
      </c>
      <c r="X45" s="28">
        <v>24.8</v>
      </c>
      <c r="Y45" s="28">
        <v>4.5999999999999999E-2</v>
      </c>
      <c r="Z45" s="28">
        <v>0.03</v>
      </c>
      <c r="AA45" s="28">
        <v>0.27</v>
      </c>
      <c r="AB45" s="28">
        <v>13.1</v>
      </c>
      <c r="AC45" s="28" t="s">
        <v>274</v>
      </c>
      <c r="AD45" s="28">
        <v>0.06</v>
      </c>
      <c r="AE45" s="28">
        <v>1.05</v>
      </c>
      <c r="AF45" s="28">
        <v>0.05</v>
      </c>
      <c r="AG45" s="28">
        <v>125</v>
      </c>
      <c r="AH45" s="28">
        <v>0.1</v>
      </c>
      <c r="AI45" s="28">
        <v>0.4</v>
      </c>
      <c r="AJ45" s="28" t="s">
        <v>275</v>
      </c>
      <c r="AK45" s="28">
        <v>0.122</v>
      </c>
      <c r="AL45" s="28">
        <v>6.4</v>
      </c>
      <c r="AM45" s="28">
        <v>3.5</v>
      </c>
      <c r="AN45" s="28">
        <v>80</v>
      </c>
      <c r="AO45" s="28">
        <v>1.8</v>
      </c>
      <c r="AP45" s="28">
        <v>0.9</v>
      </c>
      <c r="AQ45" s="28">
        <v>0.5</v>
      </c>
      <c r="AR45" s="28">
        <v>2.6</v>
      </c>
      <c r="AS45" s="28">
        <v>0.3</v>
      </c>
      <c r="AT45" s="28">
        <v>20.2</v>
      </c>
      <c r="AU45" s="28">
        <v>0.1</v>
      </c>
      <c r="AV45" s="28">
        <v>14.4</v>
      </c>
      <c r="AW45" s="28">
        <v>4.0999999999999996</v>
      </c>
      <c r="AX45" s="28">
        <v>2.9</v>
      </c>
      <c r="AY45" s="28">
        <v>0.4</v>
      </c>
      <c r="AZ45" s="28">
        <v>0.1</v>
      </c>
      <c r="BA45" s="28">
        <v>0.8</v>
      </c>
      <c r="BB45" s="28">
        <v>106</v>
      </c>
      <c r="BC45" s="28">
        <v>0.4</v>
      </c>
      <c r="BD45" s="28">
        <v>0.19</v>
      </c>
      <c r="BE45" s="28">
        <v>3</v>
      </c>
      <c r="BF45" s="28">
        <v>255</v>
      </c>
      <c r="BG45" s="28">
        <v>5.7</v>
      </c>
      <c r="BH45" s="28">
        <v>13.8</v>
      </c>
      <c r="BI45" s="28">
        <v>18.399999999999999</v>
      </c>
      <c r="BJ45" s="28">
        <v>5.75</v>
      </c>
      <c r="BK45" s="28">
        <v>0.08</v>
      </c>
      <c r="BL45" s="28">
        <v>5.7</v>
      </c>
      <c r="BM45" s="28">
        <v>0.13</v>
      </c>
      <c r="BN45" s="28">
        <v>0.04</v>
      </c>
      <c r="BO45" s="28">
        <v>1.7000000000000001E-2</v>
      </c>
      <c r="BP45" s="28">
        <v>3.5999999999999997E-2</v>
      </c>
      <c r="BQ45" s="28" t="s">
        <v>273</v>
      </c>
    </row>
    <row r="46" spans="1:69" x14ac:dyDescent="0.3">
      <c r="A46" s="25">
        <f t="shared" si="0"/>
        <v>24</v>
      </c>
      <c r="B46" s="26">
        <v>687114</v>
      </c>
      <c r="C46" s="26">
        <v>846601</v>
      </c>
      <c r="D46" s="26">
        <v>379</v>
      </c>
      <c r="E46" s="26">
        <v>1</v>
      </c>
      <c r="F46" s="27" t="s">
        <v>26</v>
      </c>
      <c r="G46" s="28">
        <v>6.1</v>
      </c>
      <c r="H46" s="28" t="s">
        <v>279</v>
      </c>
      <c r="I46" s="28">
        <v>40</v>
      </c>
      <c r="J46" s="28">
        <v>4</v>
      </c>
      <c r="K46" s="28">
        <v>3.56</v>
      </c>
      <c r="L46" s="28" t="s">
        <v>276</v>
      </c>
      <c r="M46" s="28">
        <v>0.15</v>
      </c>
      <c r="N46" s="28" t="s">
        <v>274</v>
      </c>
      <c r="O46" s="28">
        <v>0.06</v>
      </c>
      <c r="P46" s="28">
        <v>9.4</v>
      </c>
      <c r="Q46" s="28">
        <v>0.8</v>
      </c>
      <c r="R46" s="28">
        <v>96</v>
      </c>
      <c r="S46" s="28" t="s">
        <v>274</v>
      </c>
      <c r="T46" s="28">
        <v>4.5999999999999996</v>
      </c>
      <c r="U46" s="28">
        <v>39.299999999999997</v>
      </c>
      <c r="V46" s="28">
        <v>17.7</v>
      </c>
      <c r="W46" s="28">
        <v>11.5</v>
      </c>
      <c r="X46" s="28">
        <v>30</v>
      </c>
      <c r="Y46" s="28">
        <v>2.9000000000000001E-2</v>
      </c>
      <c r="Z46" s="28">
        <v>0.03</v>
      </c>
      <c r="AA46" s="28" t="s">
        <v>277</v>
      </c>
      <c r="AB46" s="28">
        <v>12.7</v>
      </c>
      <c r="AC46" s="28">
        <v>0.1</v>
      </c>
      <c r="AD46" s="28">
        <v>0.09</v>
      </c>
      <c r="AE46" s="28">
        <v>1.05</v>
      </c>
      <c r="AF46" s="28">
        <v>0.05</v>
      </c>
      <c r="AG46" s="28">
        <v>138</v>
      </c>
      <c r="AH46" s="28" t="s">
        <v>274</v>
      </c>
      <c r="AI46" s="28">
        <v>0.3</v>
      </c>
      <c r="AJ46" s="28" t="s">
        <v>275</v>
      </c>
      <c r="AK46" s="28">
        <v>0.13400000000000001</v>
      </c>
      <c r="AL46" s="28">
        <v>8.02</v>
      </c>
      <c r="AM46" s="28">
        <v>4.0999999999999996</v>
      </c>
      <c r="AN46" s="28">
        <v>77.099999999999994</v>
      </c>
      <c r="AO46" s="28">
        <v>2.4</v>
      </c>
      <c r="AP46" s="28">
        <v>1.4</v>
      </c>
      <c r="AQ46" s="28">
        <v>0.5</v>
      </c>
      <c r="AR46" s="28">
        <v>3.1</v>
      </c>
      <c r="AS46" s="28">
        <v>0.5</v>
      </c>
      <c r="AT46" s="28">
        <v>20</v>
      </c>
      <c r="AU46" s="28">
        <v>0.2</v>
      </c>
      <c r="AV46" s="28">
        <v>14.7</v>
      </c>
      <c r="AW46" s="28">
        <v>4.4000000000000004</v>
      </c>
      <c r="AX46" s="28">
        <v>3.9</v>
      </c>
      <c r="AY46" s="28">
        <v>0.4</v>
      </c>
      <c r="AZ46" s="28">
        <v>0.2</v>
      </c>
      <c r="BA46" s="28">
        <v>1.3</v>
      </c>
      <c r="BB46" s="28">
        <v>113</v>
      </c>
      <c r="BC46" s="28">
        <v>0.4</v>
      </c>
      <c r="BD46" s="28">
        <v>0.2</v>
      </c>
      <c r="BE46" s="28">
        <v>3.2</v>
      </c>
      <c r="BF46" s="28">
        <v>268</v>
      </c>
      <c r="BG46" s="28">
        <v>6.1</v>
      </c>
      <c r="BH46" s="28">
        <v>13.6</v>
      </c>
      <c r="BI46" s="28">
        <v>19.100000000000001</v>
      </c>
      <c r="BJ46" s="28">
        <v>5.66</v>
      </c>
      <c r="BK46" s="28">
        <v>7.0000000000000007E-2</v>
      </c>
      <c r="BL46" s="28">
        <v>6.11</v>
      </c>
      <c r="BM46" s="28">
        <v>0.16</v>
      </c>
      <c r="BN46" s="28">
        <v>0.04</v>
      </c>
      <c r="BO46" s="28">
        <v>2.8000000000000001E-2</v>
      </c>
      <c r="BP46" s="28">
        <v>4.2000000000000003E-2</v>
      </c>
      <c r="BQ46" s="28" t="s">
        <v>273</v>
      </c>
    </row>
    <row r="47" spans="1:69" x14ac:dyDescent="0.3">
      <c r="A47" s="25">
        <f t="shared" si="0"/>
        <v>25</v>
      </c>
      <c r="B47" s="26">
        <v>687114</v>
      </c>
      <c r="C47" s="26">
        <v>846600</v>
      </c>
      <c r="D47" s="26">
        <v>379</v>
      </c>
      <c r="E47" s="26">
        <v>1</v>
      </c>
      <c r="F47" s="27" t="s">
        <v>25</v>
      </c>
      <c r="G47" s="28">
        <v>3.4</v>
      </c>
      <c r="H47" s="28" t="s">
        <v>279</v>
      </c>
      <c r="I47" s="28">
        <v>40</v>
      </c>
      <c r="J47" s="28">
        <v>2</v>
      </c>
      <c r="K47" s="28">
        <v>1.08</v>
      </c>
      <c r="L47" s="28" t="s">
        <v>276</v>
      </c>
      <c r="M47" s="28">
        <v>0.05</v>
      </c>
      <c r="N47" s="28" t="s">
        <v>274</v>
      </c>
      <c r="O47" s="28">
        <v>0.03</v>
      </c>
      <c r="P47" s="28">
        <v>18.8</v>
      </c>
      <c r="Q47" s="28">
        <v>0.8</v>
      </c>
      <c r="R47" s="28">
        <v>109</v>
      </c>
      <c r="S47" s="28" t="s">
        <v>274</v>
      </c>
      <c r="T47" s="28">
        <v>4</v>
      </c>
      <c r="U47" s="28">
        <v>23.2</v>
      </c>
      <c r="V47" s="28">
        <v>12.2</v>
      </c>
      <c r="W47" s="28">
        <v>9</v>
      </c>
      <c r="X47" s="28">
        <v>13.8</v>
      </c>
      <c r="Y47" s="28">
        <v>0.04</v>
      </c>
      <c r="Z47" s="28">
        <v>0.02</v>
      </c>
      <c r="AA47" s="28">
        <v>0.38</v>
      </c>
      <c r="AB47" s="28">
        <v>12</v>
      </c>
      <c r="AC47" s="28">
        <v>0.1</v>
      </c>
      <c r="AD47" s="28">
        <v>7.0000000000000007E-2</v>
      </c>
      <c r="AE47" s="28">
        <v>0.83</v>
      </c>
      <c r="AF47" s="28">
        <v>0.04</v>
      </c>
      <c r="AG47" s="28">
        <v>108</v>
      </c>
      <c r="AH47" s="28" t="s">
        <v>274</v>
      </c>
      <c r="AI47" s="28">
        <v>0.3</v>
      </c>
      <c r="AJ47" s="28" t="s">
        <v>275</v>
      </c>
      <c r="AK47" s="28">
        <v>0.11</v>
      </c>
      <c r="AL47" s="28">
        <v>5.07</v>
      </c>
      <c r="AM47" s="28">
        <v>2.2000000000000002</v>
      </c>
      <c r="AN47" s="28">
        <v>69</v>
      </c>
      <c r="AO47" s="28">
        <v>1.6</v>
      </c>
      <c r="AP47" s="28">
        <v>0.8</v>
      </c>
      <c r="AQ47" s="28">
        <v>0.4</v>
      </c>
      <c r="AR47" s="28">
        <v>2.6</v>
      </c>
      <c r="AS47" s="28">
        <v>0.3</v>
      </c>
      <c r="AT47" s="28">
        <v>16.600000000000001</v>
      </c>
      <c r="AU47" s="28">
        <v>0.1</v>
      </c>
      <c r="AV47" s="28">
        <v>13.8</v>
      </c>
      <c r="AW47" s="28">
        <v>3.8</v>
      </c>
      <c r="AX47" s="28">
        <v>2.5</v>
      </c>
      <c r="AY47" s="28">
        <v>0.3</v>
      </c>
      <c r="AZ47" s="28">
        <v>0.1</v>
      </c>
      <c r="BA47" s="28">
        <v>0.7</v>
      </c>
      <c r="BB47" s="28">
        <v>63.3</v>
      </c>
      <c r="BC47" s="28">
        <v>0.2</v>
      </c>
      <c r="BD47" s="28">
        <v>0.12</v>
      </c>
      <c r="BE47" s="28">
        <v>1.8</v>
      </c>
      <c r="BF47" s="28">
        <v>257</v>
      </c>
      <c r="BG47" s="28">
        <v>3.4</v>
      </c>
      <c r="BH47" s="28">
        <v>12.3</v>
      </c>
      <c r="BI47" s="28">
        <v>12.1</v>
      </c>
      <c r="BJ47" s="28">
        <v>3.83</v>
      </c>
      <c r="BK47" s="28">
        <v>0.06</v>
      </c>
      <c r="BL47" s="28">
        <v>5.24</v>
      </c>
      <c r="BM47" s="28">
        <v>0.05</v>
      </c>
      <c r="BN47" s="28">
        <v>0.02</v>
      </c>
      <c r="BO47" s="28">
        <v>1.2E-2</v>
      </c>
      <c r="BP47" s="28">
        <v>3.3000000000000002E-2</v>
      </c>
      <c r="BQ47" s="28" t="s">
        <v>273</v>
      </c>
    </row>
    <row r="48" spans="1:69" x14ac:dyDescent="0.3">
      <c r="A48" s="25">
        <f t="shared" si="0"/>
        <v>26</v>
      </c>
      <c r="B48" s="26">
        <v>687116</v>
      </c>
      <c r="C48" s="26">
        <v>846601</v>
      </c>
      <c r="D48" s="26">
        <v>379</v>
      </c>
      <c r="E48" s="26">
        <v>1</v>
      </c>
      <c r="F48" s="27" t="s">
        <v>27</v>
      </c>
      <c r="G48" s="28">
        <v>3.6</v>
      </c>
      <c r="H48" s="28">
        <v>2.6</v>
      </c>
      <c r="I48" s="28">
        <v>40</v>
      </c>
      <c r="J48" s="28">
        <v>2</v>
      </c>
      <c r="K48" s="28">
        <v>0.93</v>
      </c>
      <c r="L48" s="28" t="s">
        <v>276</v>
      </c>
      <c r="M48" s="28">
        <v>0.04</v>
      </c>
      <c r="N48" s="28" t="s">
        <v>274</v>
      </c>
      <c r="O48" s="28" t="s">
        <v>278</v>
      </c>
      <c r="P48" s="28">
        <v>11.8</v>
      </c>
      <c r="Q48" s="28">
        <v>1</v>
      </c>
      <c r="R48" s="28">
        <v>124</v>
      </c>
      <c r="S48" s="28" t="s">
        <v>274</v>
      </c>
      <c r="T48" s="28">
        <v>5.0999999999999996</v>
      </c>
      <c r="U48" s="28">
        <v>27.2</v>
      </c>
      <c r="V48" s="28">
        <v>15.9</v>
      </c>
      <c r="W48" s="28">
        <v>10.5</v>
      </c>
      <c r="X48" s="28">
        <v>21.2</v>
      </c>
      <c r="Y48" s="28">
        <v>3.9E-2</v>
      </c>
      <c r="Z48" s="28">
        <v>0.02</v>
      </c>
      <c r="AA48" s="28">
        <v>0.69</v>
      </c>
      <c r="AB48" s="28">
        <v>13.6</v>
      </c>
      <c r="AC48" s="28" t="s">
        <v>274</v>
      </c>
      <c r="AD48" s="28">
        <v>0.11</v>
      </c>
      <c r="AE48" s="28">
        <v>0.68</v>
      </c>
      <c r="AF48" s="28">
        <v>0.04</v>
      </c>
      <c r="AG48" s="28">
        <v>114</v>
      </c>
      <c r="AH48" s="28" t="s">
        <v>274</v>
      </c>
      <c r="AI48" s="28">
        <v>0.3</v>
      </c>
      <c r="AJ48" s="28" t="s">
        <v>275</v>
      </c>
      <c r="AK48" s="28">
        <v>0.1</v>
      </c>
      <c r="AL48" s="28">
        <v>7.4</v>
      </c>
      <c r="AM48" s="28">
        <v>2.4</v>
      </c>
      <c r="AN48" s="28">
        <v>133</v>
      </c>
      <c r="AO48" s="28">
        <v>2.5</v>
      </c>
      <c r="AP48" s="28">
        <v>1.1000000000000001</v>
      </c>
      <c r="AQ48" s="28">
        <v>0.7</v>
      </c>
      <c r="AR48" s="28">
        <v>3.8</v>
      </c>
      <c r="AS48" s="28">
        <v>0.4</v>
      </c>
      <c r="AT48" s="28">
        <v>24</v>
      </c>
      <c r="AU48" s="28">
        <v>0.2</v>
      </c>
      <c r="AV48" s="28">
        <v>18.100000000000001</v>
      </c>
      <c r="AW48" s="28">
        <v>5.0999999999999996</v>
      </c>
      <c r="AX48" s="28">
        <v>3.7</v>
      </c>
      <c r="AY48" s="28">
        <v>0.5</v>
      </c>
      <c r="AZ48" s="28">
        <v>0.2</v>
      </c>
      <c r="BA48" s="28">
        <v>1.1000000000000001</v>
      </c>
      <c r="BB48" s="28">
        <v>73.900000000000006</v>
      </c>
      <c r="BC48" s="28">
        <v>0.3</v>
      </c>
      <c r="BD48" s="28">
        <v>0.14000000000000001</v>
      </c>
      <c r="BE48" s="28">
        <v>2.1</v>
      </c>
      <c r="BF48" s="28">
        <v>211</v>
      </c>
      <c r="BG48" s="28">
        <v>3.2</v>
      </c>
      <c r="BH48" s="28">
        <v>17.399999999999999</v>
      </c>
      <c r="BI48" s="28">
        <v>24.8</v>
      </c>
      <c r="BJ48" s="28">
        <v>4.55</v>
      </c>
      <c r="BK48" s="28">
        <v>0.05</v>
      </c>
      <c r="BL48" s="28">
        <v>6.66</v>
      </c>
      <c r="BM48" s="28">
        <v>0.04</v>
      </c>
      <c r="BN48" s="28">
        <v>0.02</v>
      </c>
      <c r="BO48" s="28">
        <v>1.2E-2</v>
      </c>
      <c r="BP48" s="28">
        <v>4.7E-2</v>
      </c>
      <c r="BQ48" s="28" t="s">
        <v>273</v>
      </c>
    </row>
    <row r="49" spans="1:69" x14ac:dyDescent="0.3">
      <c r="A49" s="25">
        <f t="shared" si="0"/>
        <v>27</v>
      </c>
      <c r="B49" s="26">
        <v>687116</v>
      </c>
      <c r="C49" s="26">
        <v>846600</v>
      </c>
      <c r="D49" s="26">
        <v>379</v>
      </c>
      <c r="E49" s="26">
        <v>1</v>
      </c>
      <c r="F49" s="27" t="s">
        <v>28</v>
      </c>
      <c r="G49" s="28">
        <v>3.8</v>
      </c>
      <c r="H49" s="28">
        <v>1.4</v>
      </c>
      <c r="I49" s="28">
        <v>30</v>
      </c>
      <c r="J49" s="28">
        <v>3</v>
      </c>
      <c r="K49" s="28">
        <v>2.2000000000000002</v>
      </c>
      <c r="L49" s="28" t="s">
        <v>276</v>
      </c>
      <c r="M49" s="28">
        <v>0.1</v>
      </c>
      <c r="N49" s="28" t="s">
        <v>274</v>
      </c>
      <c r="O49" s="28">
        <v>0.02</v>
      </c>
      <c r="P49" s="28">
        <v>5.5</v>
      </c>
      <c r="Q49" s="28">
        <v>0.5</v>
      </c>
      <c r="R49" s="28">
        <v>72</v>
      </c>
      <c r="S49" s="28" t="s">
        <v>274</v>
      </c>
      <c r="T49" s="28">
        <v>3.8</v>
      </c>
      <c r="U49" s="28">
        <v>34.200000000000003</v>
      </c>
      <c r="V49" s="28">
        <v>10.9</v>
      </c>
      <c r="W49" s="28">
        <v>7.4</v>
      </c>
      <c r="X49" s="28">
        <v>21</v>
      </c>
      <c r="Y49" s="28">
        <v>6.3E-2</v>
      </c>
      <c r="Z49" s="28">
        <v>0.02</v>
      </c>
      <c r="AA49" s="28">
        <v>0.05</v>
      </c>
      <c r="AB49" s="28">
        <v>7.17</v>
      </c>
      <c r="AC49" s="28">
        <v>0.1</v>
      </c>
      <c r="AD49" s="28">
        <v>0.06</v>
      </c>
      <c r="AE49" s="28">
        <v>0.6</v>
      </c>
      <c r="AF49" s="28">
        <v>0.03</v>
      </c>
      <c r="AG49" s="28">
        <v>103</v>
      </c>
      <c r="AH49" s="28">
        <v>0.2</v>
      </c>
      <c r="AI49" s="28">
        <v>0.9</v>
      </c>
      <c r="AJ49" s="28" t="s">
        <v>275</v>
      </c>
      <c r="AK49" s="28">
        <v>8.5999999999999993E-2</v>
      </c>
      <c r="AL49" s="28">
        <v>4.82</v>
      </c>
      <c r="AM49" s="28">
        <v>1.1000000000000001</v>
      </c>
      <c r="AN49" s="28">
        <v>90</v>
      </c>
      <c r="AO49" s="28">
        <v>1.4</v>
      </c>
      <c r="AP49" s="28">
        <v>0.6</v>
      </c>
      <c r="AQ49" s="28">
        <v>0.4</v>
      </c>
      <c r="AR49" s="28">
        <v>2.4</v>
      </c>
      <c r="AS49" s="28">
        <v>0.2</v>
      </c>
      <c r="AT49" s="28">
        <v>12.8</v>
      </c>
      <c r="AU49" s="28" t="s">
        <v>274</v>
      </c>
      <c r="AV49" s="28">
        <v>10.3</v>
      </c>
      <c r="AW49" s="28">
        <v>2.7</v>
      </c>
      <c r="AX49" s="28">
        <v>2</v>
      </c>
      <c r="AY49" s="28">
        <v>0.3</v>
      </c>
      <c r="AZ49" s="28">
        <v>0.1</v>
      </c>
      <c r="BA49" s="28">
        <v>0.6</v>
      </c>
      <c r="BB49" s="28">
        <v>69.2</v>
      </c>
      <c r="BC49" s="28">
        <v>0.2</v>
      </c>
      <c r="BD49" s="28">
        <v>0.15</v>
      </c>
      <c r="BE49" s="28">
        <v>1.7</v>
      </c>
      <c r="BF49" s="28">
        <v>293</v>
      </c>
      <c r="BG49" s="28">
        <v>5.6</v>
      </c>
      <c r="BH49" s="28">
        <v>9.1999999999999993</v>
      </c>
      <c r="BI49" s="28">
        <v>14.8</v>
      </c>
      <c r="BJ49" s="28">
        <v>2.8</v>
      </c>
      <c r="BK49" s="28">
        <v>0.08</v>
      </c>
      <c r="BL49" s="28">
        <v>4.0599999999999996</v>
      </c>
      <c r="BM49" s="28">
        <v>0.05</v>
      </c>
      <c r="BN49" s="28">
        <v>0.03</v>
      </c>
      <c r="BO49" s="28">
        <v>1.2E-2</v>
      </c>
      <c r="BP49" s="28">
        <v>4.3999999999999997E-2</v>
      </c>
      <c r="BQ49" s="28" t="s">
        <v>273</v>
      </c>
    </row>
    <row r="50" spans="1:69" x14ac:dyDescent="0.3">
      <c r="A50" s="25">
        <f t="shared" si="0"/>
        <v>28</v>
      </c>
      <c r="B50" s="26">
        <v>687117</v>
      </c>
      <c r="C50" s="26">
        <v>846600</v>
      </c>
      <c r="D50" s="26">
        <v>379</v>
      </c>
      <c r="E50" s="26">
        <v>1</v>
      </c>
      <c r="F50" s="27" t="s">
        <v>30</v>
      </c>
      <c r="G50" s="28">
        <v>298</v>
      </c>
      <c r="H50" s="28" t="s">
        <v>280</v>
      </c>
      <c r="I50" s="28">
        <v>1970</v>
      </c>
      <c r="J50" s="28">
        <v>24</v>
      </c>
      <c r="K50" s="28">
        <v>194</v>
      </c>
      <c r="L50" s="28">
        <v>0.121</v>
      </c>
      <c r="M50" s="28">
        <v>32.4</v>
      </c>
      <c r="N50" s="28">
        <v>16.399999999999999</v>
      </c>
      <c r="O50" s="28">
        <v>1.88</v>
      </c>
      <c r="P50" s="28">
        <v>2</v>
      </c>
      <c r="Q50" s="28">
        <v>1.1000000000000001</v>
      </c>
      <c r="R50" s="28">
        <v>99</v>
      </c>
      <c r="S50" s="28">
        <v>3.2</v>
      </c>
      <c r="T50" s="28">
        <v>53.6</v>
      </c>
      <c r="U50" s="28" t="s">
        <v>280</v>
      </c>
      <c r="V50" s="28">
        <v>1270</v>
      </c>
      <c r="W50" s="28">
        <v>2700</v>
      </c>
      <c r="X50" s="28">
        <v>4430</v>
      </c>
      <c r="Y50" s="28">
        <v>42.5</v>
      </c>
      <c r="Z50" s="28">
        <v>5.61</v>
      </c>
      <c r="AA50" s="28">
        <v>26.6</v>
      </c>
      <c r="AB50" s="28">
        <v>8.77</v>
      </c>
      <c r="AC50" s="28">
        <v>0.2</v>
      </c>
      <c r="AD50" s="28">
        <v>1.0900000000000001</v>
      </c>
      <c r="AE50" s="28">
        <v>5.14</v>
      </c>
      <c r="AF50" s="28">
        <v>1.75</v>
      </c>
      <c r="AG50" s="28">
        <v>221</v>
      </c>
      <c r="AH50" s="28" t="s">
        <v>274</v>
      </c>
      <c r="AI50" s="28" t="s">
        <v>274</v>
      </c>
      <c r="AJ50" s="28" t="s">
        <v>275</v>
      </c>
      <c r="AK50" s="28">
        <v>9.8000000000000004E-2</v>
      </c>
      <c r="AL50" s="28">
        <v>8.44</v>
      </c>
      <c r="AM50" s="28">
        <v>5.3</v>
      </c>
      <c r="AN50" s="28">
        <v>22.5</v>
      </c>
      <c r="AO50" s="28">
        <v>1.7</v>
      </c>
      <c r="AP50" s="28">
        <v>1</v>
      </c>
      <c r="AQ50" s="28">
        <v>0.5</v>
      </c>
      <c r="AR50" s="28">
        <v>2</v>
      </c>
      <c r="AS50" s="28">
        <v>0.3</v>
      </c>
      <c r="AT50" s="28">
        <v>8.4</v>
      </c>
      <c r="AU50" s="28">
        <v>0.1</v>
      </c>
      <c r="AV50" s="28">
        <v>9.41</v>
      </c>
      <c r="AW50" s="28">
        <v>2.2999999999999998</v>
      </c>
      <c r="AX50" s="28">
        <v>2.6</v>
      </c>
      <c r="AY50" s="28">
        <v>0.3</v>
      </c>
      <c r="AZ50" s="28">
        <v>0.1</v>
      </c>
      <c r="BA50" s="28">
        <v>0.9</v>
      </c>
      <c r="BB50" s="28">
        <v>4.3</v>
      </c>
      <c r="BC50" s="28">
        <v>0.4</v>
      </c>
      <c r="BD50" s="28">
        <v>2.23</v>
      </c>
      <c r="BE50" s="28">
        <v>13.5</v>
      </c>
      <c r="BF50" s="28">
        <v>973</v>
      </c>
      <c r="BG50" s="28">
        <v>17.8</v>
      </c>
      <c r="BH50" s="28">
        <v>11.4</v>
      </c>
      <c r="BI50" s="28">
        <v>94.3</v>
      </c>
      <c r="BJ50" s="28">
        <v>3.62</v>
      </c>
      <c r="BK50" s="28">
        <v>2.34</v>
      </c>
      <c r="BL50" s="28">
        <v>7.82</v>
      </c>
      <c r="BM50" s="28">
        <v>0.48</v>
      </c>
      <c r="BN50" s="28">
        <v>3.01</v>
      </c>
      <c r="BO50" s="28">
        <v>0.33800000000000002</v>
      </c>
      <c r="BP50" s="28">
        <v>4.1000000000000002E-2</v>
      </c>
      <c r="BQ50" s="28">
        <v>4</v>
      </c>
    </row>
    <row r="51" spans="1:69" x14ac:dyDescent="0.3">
      <c r="A51" s="25">
        <f t="shared" si="0"/>
        <v>29</v>
      </c>
      <c r="B51" s="26">
        <v>687117</v>
      </c>
      <c r="C51" s="26">
        <v>846601</v>
      </c>
      <c r="D51" s="26">
        <v>379</v>
      </c>
      <c r="E51" s="26">
        <v>1</v>
      </c>
      <c r="F51" s="27" t="s">
        <v>29</v>
      </c>
      <c r="G51" s="28">
        <v>6.9</v>
      </c>
      <c r="H51" s="28">
        <v>67.900000000000006</v>
      </c>
      <c r="I51" s="28">
        <v>70</v>
      </c>
      <c r="J51" s="28">
        <v>3</v>
      </c>
      <c r="K51" s="28">
        <v>1.88</v>
      </c>
      <c r="L51" s="28" t="s">
        <v>276</v>
      </c>
      <c r="M51" s="28">
        <v>0.15</v>
      </c>
      <c r="N51" s="28" t="s">
        <v>274</v>
      </c>
      <c r="O51" s="28">
        <v>0.08</v>
      </c>
      <c r="P51" s="28">
        <v>11.3</v>
      </c>
      <c r="Q51" s="28">
        <v>1</v>
      </c>
      <c r="R51" s="28">
        <v>140</v>
      </c>
      <c r="S51" s="28" t="s">
        <v>274</v>
      </c>
      <c r="T51" s="28">
        <v>6.4</v>
      </c>
      <c r="U51" s="28">
        <v>58.3</v>
      </c>
      <c r="V51" s="28">
        <v>17.399999999999999</v>
      </c>
      <c r="W51" s="28">
        <v>17.399999999999999</v>
      </c>
      <c r="X51" s="28">
        <v>29.7</v>
      </c>
      <c r="Y51" s="28">
        <v>0.159</v>
      </c>
      <c r="Z51" s="28">
        <v>0.04</v>
      </c>
      <c r="AA51" s="28">
        <v>0.34</v>
      </c>
      <c r="AB51" s="28">
        <v>12.3</v>
      </c>
      <c r="AC51" s="28" t="s">
        <v>274</v>
      </c>
      <c r="AD51" s="28">
        <v>0.1</v>
      </c>
      <c r="AE51" s="28">
        <v>0.65</v>
      </c>
      <c r="AF51" s="28">
        <v>0.15</v>
      </c>
      <c r="AG51" s="28">
        <v>149</v>
      </c>
      <c r="AH51" s="28" t="s">
        <v>274</v>
      </c>
      <c r="AI51" s="28">
        <v>0.2</v>
      </c>
      <c r="AJ51" s="28" t="s">
        <v>275</v>
      </c>
      <c r="AK51" s="28">
        <v>0.11</v>
      </c>
      <c r="AL51" s="28">
        <v>7.45</v>
      </c>
      <c r="AM51" s="28">
        <v>2.7</v>
      </c>
      <c r="AN51" s="28">
        <v>152</v>
      </c>
      <c r="AO51" s="28">
        <v>2.5</v>
      </c>
      <c r="AP51" s="28">
        <v>1.1000000000000001</v>
      </c>
      <c r="AQ51" s="28">
        <v>0.6</v>
      </c>
      <c r="AR51" s="28">
        <v>3.9</v>
      </c>
      <c r="AS51" s="28">
        <v>0.4</v>
      </c>
      <c r="AT51" s="28">
        <v>22.2</v>
      </c>
      <c r="AU51" s="28">
        <v>0.2</v>
      </c>
      <c r="AV51" s="28">
        <v>16.7</v>
      </c>
      <c r="AW51" s="28">
        <v>4.7</v>
      </c>
      <c r="AX51" s="28">
        <v>3.7</v>
      </c>
      <c r="AY51" s="28">
        <v>0.5</v>
      </c>
      <c r="AZ51" s="28">
        <v>0.2</v>
      </c>
      <c r="BA51" s="28">
        <v>1.2</v>
      </c>
      <c r="BB51" s="28">
        <v>194</v>
      </c>
      <c r="BC51" s="28">
        <v>0.3</v>
      </c>
      <c r="BD51" s="28">
        <v>0.11</v>
      </c>
      <c r="BE51" s="28">
        <v>2</v>
      </c>
      <c r="BF51" s="28">
        <v>790</v>
      </c>
      <c r="BG51" s="28">
        <v>2.9</v>
      </c>
      <c r="BH51" s="28">
        <v>19.100000000000001</v>
      </c>
      <c r="BI51" s="28">
        <v>17</v>
      </c>
      <c r="BJ51" s="28">
        <v>5.01</v>
      </c>
      <c r="BK51" s="28">
        <v>7.0000000000000007E-2</v>
      </c>
      <c r="BL51" s="28">
        <v>7.51</v>
      </c>
      <c r="BM51" s="28">
        <v>0.05</v>
      </c>
      <c r="BN51" s="28">
        <v>0.03</v>
      </c>
      <c r="BO51" s="28">
        <v>1.0999999999999999E-2</v>
      </c>
      <c r="BP51" s="28">
        <v>0.04</v>
      </c>
      <c r="BQ51" s="28" t="s">
        <v>273</v>
      </c>
    </row>
    <row r="52" spans="1:69" x14ac:dyDescent="0.3">
      <c r="A52" s="25">
        <f t="shared" si="0"/>
        <v>30</v>
      </c>
      <c r="B52" s="26">
        <v>687118</v>
      </c>
      <c r="C52" s="26">
        <v>846600</v>
      </c>
      <c r="D52" s="26">
        <v>379</v>
      </c>
      <c r="E52" s="26">
        <v>1</v>
      </c>
      <c r="F52" s="27" t="s">
        <v>31</v>
      </c>
      <c r="G52" s="28">
        <v>14.8</v>
      </c>
      <c r="H52" s="28">
        <v>7.4</v>
      </c>
      <c r="I52" s="28">
        <v>60</v>
      </c>
      <c r="J52" s="28">
        <v>4</v>
      </c>
      <c r="K52" s="28">
        <v>2.1</v>
      </c>
      <c r="L52" s="28" t="s">
        <v>276</v>
      </c>
      <c r="M52" s="28">
        <v>0.17</v>
      </c>
      <c r="N52" s="28">
        <v>0.4</v>
      </c>
      <c r="O52" s="28">
        <v>0.06</v>
      </c>
      <c r="P52" s="28">
        <v>9</v>
      </c>
      <c r="Q52" s="28">
        <v>0.9</v>
      </c>
      <c r="R52" s="28">
        <v>169</v>
      </c>
      <c r="S52" s="28">
        <v>1.6</v>
      </c>
      <c r="T52" s="28">
        <v>6.2</v>
      </c>
      <c r="U52" s="28">
        <v>65.400000000000006</v>
      </c>
      <c r="V52" s="28">
        <v>20.100000000000001</v>
      </c>
      <c r="W52" s="28">
        <v>12.3</v>
      </c>
      <c r="X52" s="28">
        <v>44.8</v>
      </c>
      <c r="Y52" s="28">
        <v>0.13500000000000001</v>
      </c>
      <c r="Z52" s="28">
        <v>0.04</v>
      </c>
      <c r="AA52" s="28">
        <v>0.03</v>
      </c>
      <c r="AB52" s="28">
        <v>11.5</v>
      </c>
      <c r="AC52" s="28" t="s">
        <v>274</v>
      </c>
      <c r="AD52" s="28">
        <v>0.1</v>
      </c>
      <c r="AE52" s="28">
        <v>0.97</v>
      </c>
      <c r="AF52" s="28">
        <v>0.06</v>
      </c>
      <c r="AG52" s="28">
        <v>204</v>
      </c>
      <c r="AH52" s="28" t="s">
        <v>274</v>
      </c>
      <c r="AI52" s="28">
        <v>0.6</v>
      </c>
      <c r="AJ52" s="28" t="s">
        <v>275</v>
      </c>
      <c r="AK52" s="28">
        <v>8.1000000000000003E-2</v>
      </c>
      <c r="AL52" s="28">
        <v>8.06</v>
      </c>
      <c r="AM52" s="28">
        <v>2.2999999999999998</v>
      </c>
      <c r="AN52" s="28">
        <v>79.400000000000006</v>
      </c>
      <c r="AO52" s="28">
        <v>2.6</v>
      </c>
      <c r="AP52" s="28">
        <v>1.1000000000000001</v>
      </c>
      <c r="AQ52" s="28">
        <v>0.7</v>
      </c>
      <c r="AR52" s="28">
        <v>3.5</v>
      </c>
      <c r="AS52" s="28">
        <v>0.4</v>
      </c>
      <c r="AT52" s="28">
        <v>19.2</v>
      </c>
      <c r="AU52" s="28">
        <v>0.2</v>
      </c>
      <c r="AV52" s="28">
        <v>16.899999999999999</v>
      </c>
      <c r="AW52" s="28">
        <v>4.5</v>
      </c>
      <c r="AX52" s="28">
        <v>3.8</v>
      </c>
      <c r="AY52" s="28">
        <v>0.5</v>
      </c>
      <c r="AZ52" s="28">
        <v>0.2</v>
      </c>
      <c r="BA52" s="28">
        <v>1.1000000000000001</v>
      </c>
      <c r="BB52" s="28">
        <v>91.3</v>
      </c>
      <c r="BC52" s="28">
        <v>0.4</v>
      </c>
      <c r="BD52" s="28">
        <v>0.3</v>
      </c>
      <c r="BE52" s="28">
        <v>3.2</v>
      </c>
      <c r="BF52" s="28">
        <v>348</v>
      </c>
      <c r="BG52" s="28">
        <v>10.7</v>
      </c>
      <c r="BH52" s="28">
        <v>17.7</v>
      </c>
      <c r="BI52" s="28">
        <v>20.3</v>
      </c>
      <c r="BJ52" s="28">
        <v>4.45</v>
      </c>
      <c r="BK52" s="28">
        <v>0.13</v>
      </c>
      <c r="BL52" s="28">
        <v>8.4</v>
      </c>
      <c r="BM52" s="28">
        <v>0.11</v>
      </c>
      <c r="BN52" s="28">
        <v>7.0000000000000007E-2</v>
      </c>
      <c r="BO52" s="28">
        <v>1.4E-2</v>
      </c>
      <c r="BP52" s="28">
        <v>8.5999999999999993E-2</v>
      </c>
      <c r="BQ52" s="28" t="s">
        <v>273</v>
      </c>
    </row>
    <row r="53" spans="1:69" x14ac:dyDescent="0.3">
      <c r="A53" s="25">
        <f t="shared" si="0"/>
        <v>31</v>
      </c>
      <c r="B53" s="26">
        <v>687118</v>
      </c>
      <c r="C53" s="26">
        <v>846601</v>
      </c>
      <c r="D53" s="26">
        <v>379</v>
      </c>
      <c r="E53" s="26">
        <v>1</v>
      </c>
      <c r="F53" s="27" t="s">
        <v>32</v>
      </c>
      <c r="G53" s="28">
        <v>12.8</v>
      </c>
      <c r="H53" s="28">
        <v>63.7</v>
      </c>
      <c r="I53" s="28">
        <v>60</v>
      </c>
      <c r="J53" s="28">
        <v>4</v>
      </c>
      <c r="K53" s="28">
        <v>2.58</v>
      </c>
      <c r="L53" s="28" t="s">
        <v>276</v>
      </c>
      <c r="M53" s="28">
        <v>0.27</v>
      </c>
      <c r="N53" s="28">
        <v>0.6</v>
      </c>
      <c r="O53" s="28">
        <v>0.08</v>
      </c>
      <c r="P53" s="28">
        <v>7.7</v>
      </c>
      <c r="Q53" s="28">
        <v>0.7</v>
      </c>
      <c r="R53" s="28">
        <v>120</v>
      </c>
      <c r="S53" s="28">
        <v>0.1</v>
      </c>
      <c r="T53" s="28">
        <v>4.8</v>
      </c>
      <c r="U53" s="28">
        <v>65.3</v>
      </c>
      <c r="V53" s="28">
        <v>17.100000000000001</v>
      </c>
      <c r="W53" s="28">
        <v>14.7</v>
      </c>
      <c r="X53" s="28">
        <v>42.4</v>
      </c>
      <c r="Y53" s="28">
        <v>0.17499999999999999</v>
      </c>
      <c r="Z53" s="28">
        <v>0.05</v>
      </c>
      <c r="AA53" s="28">
        <v>1.1299999999999999</v>
      </c>
      <c r="AB53" s="28">
        <v>8.68</v>
      </c>
      <c r="AC53" s="28" t="s">
        <v>274</v>
      </c>
      <c r="AD53" s="28">
        <v>0.08</v>
      </c>
      <c r="AE53" s="28">
        <v>0.88</v>
      </c>
      <c r="AF53" s="28">
        <v>0.05</v>
      </c>
      <c r="AG53" s="28">
        <v>208</v>
      </c>
      <c r="AH53" s="28" t="s">
        <v>274</v>
      </c>
      <c r="AI53" s="28">
        <v>1</v>
      </c>
      <c r="AJ53" s="28" t="s">
        <v>275</v>
      </c>
      <c r="AK53" s="28">
        <v>8.2000000000000003E-2</v>
      </c>
      <c r="AL53" s="28">
        <v>5.93</v>
      </c>
      <c r="AM53" s="28">
        <v>1.7</v>
      </c>
      <c r="AN53" s="28">
        <v>60.2</v>
      </c>
      <c r="AO53" s="28">
        <v>1.7</v>
      </c>
      <c r="AP53" s="28">
        <v>0.8</v>
      </c>
      <c r="AQ53" s="28">
        <v>0.4</v>
      </c>
      <c r="AR53" s="28">
        <v>2.5</v>
      </c>
      <c r="AS53" s="28">
        <v>0.3</v>
      </c>
      <c r="AT53" s="28">
        <v>15.2</v>
      </c>
      <c r="AU53" s="28">
        <v>0.1</v>
      </c>
      <c r="AV53" s="28">
        <v>13</v>
      </c>
      <c r="AW53" s="28">
        <v>3.4</v>
      </c>
      <c r="AX53" s="28">
        <v>2.5</v>
      </c>
      <c r="AY53" s="28">
        <v>0.4</v>
      </c>
      <c r="AZ53" s="28">
        <v>0.1</v>
      </c>
      <c r="BA53" s="28">
        <v>0.7</v>
      </c>
      <c r="BB53" s="28">
        <v>93</v>
      </c>
      <c r="BC53" s="28">
        <v>0.3</v>
      </c>
      <c r="BD53" s="28">
        <v>0.36</v>
      </c>
      <c r="BE53" s="28">
        <v>2.8</v>
      </c>
      <c r="BF53" s="28">
        <v>317</v>
      </c>
      <c r="BG53" s="28">
        <v>10.6</v>
      </c>
      <c r="BH53" s="28">
        <v>12.6</v>
      </c>
      <c r="BI53" s="28">
        <v>20.8</v>
      </c>
      <c r="BJ53" s="28">
        <v>3.44</v>
      </c>
      <c r="BK53" s="28">
        <v>0.18</v>
      </c>
      <c r="BL53" s="28">
        <v>6.92</v>
      </c>
      <c r="BM53" s="28">
        <v>0.12</v>
      </c>
      <c r="BN53" s="28">
        <v>0.06</v>
      </c>
      <c r="BO53" s="28">
        <v>1.7000000000000001E-2</v>
      </c>
      <c r="BP53" s="28">
        <v>8.5999999999999993E-2</v>
      </c>
      <c r="BQ53" s="28" t="s">
        <v>273</v>
      </c>
    </row>
    <row r="54" spans="1:69" x14ac:dyDescent="0.3">
      <c r="A54" s="25">
        <f t="shared" si="0"/>
        <v>32</v>
      </c>
      <c r="B54" s="26">
        <v>687119</v>
      </c>
      <c r="C54" s="26">
        <v>846601</v>
      </c>
      <c r="D54" s="26">
        <v>379</v>
      </c>
      <c r="E54" s="26">
        <v>1</v>
      </c>
      <c r="F54" s="27" t="s">
        <v>33</v>
      </c>
      <c r="G54" s="28">
        <v>7.3</v>
      </c>
      <c r="H54" s="28">
        <v>2.6</v>
      </c>
      <c r="I54" s="28">
        <v>40</v>
      </c>
      <c r="J54" s="28">
        <v>3</v>
      </c>
      <c r="K54" s="28">
        <v>1.65</v>
      </c>
      <c r="L54" s="28" t="s">
        <v>276</v>
      </c>
      <c r="M54" s="28">
        <v>7.0000000000000007E-2</v>
      </c>
      <c r="N54" s="28">
        <v>0.2</v>
      </c>
      <c r="O54" s="28">
        <v>0.05</v>
      </c>
      <c r="P54" s="28">
        <v>9.9</v>
      </c>
      <c r="Q54" s="28">
        <v>0.8</v>
      </c>
      <c r="R54" s="28">
        <v>128</v>
      </c>
      <c r="S54" s="28" t="s">
        <v>274</v>
      </c>
      <c r="T54" s="28">
        <v>4.0999999999999996</v>
      </c>
      <c r="U54" s="28">
        <v>30.1</v>
      </c>
      <c r="V54" s="28">
        <v>12.9</v>
      </c>
      <c r="W54" s="28">
        <v>9.3000000000000007</v>
      </c>
      <c r="X54" s="28">
        <v>21.3</v>
      </c>
      <c r="Y54" s="28">
        <v>0.13500000000000001</v>
      </c>
      <c r="Z54" s="28">
        <v>0.02</v>
      </c>
      <c r="AA54" s="28">
        <v>0.68</v>
      </c>
      <c r="AB54" s="28">
        <v>11.2</v>
      </c>
      <c r="AC54" s="28" t="s">
        <v>274</v>
      </c>
      <c r="AD54" s="28">
        <v>0.09</v>
      </c>
      <c r="AE54" s="28">
        <v>0.56999999999999995</v>
      </c>
      <c r="AF54" s="28">
        <v>0.05</v>
      </c>
      <c r="AG54" s="28">
        <v>144</v>
      </c>
      <c r="AH54" s="28" t="s">
        <v>274</v>
      </c>
      <c r="AI54" s="28">
        <v>0.6</v>
      </c>
      <c r="AJ54" s="28" t="s">
        <v>275</v>
      </c>
      <c r="AK54" s="28">
        <v>9.5000000000000001E-2</v>
      </c>
      <c r="AL54" s="28">
        <v>6.18</v>
      </c>
      <c r="AM54" s="28">
        <v>2.7</v>
      </c>
      <c r="AN54" s="28">
        <v>99.1</v>
      </c>
      <c r="AO54" s="28">
        <v>2.1</v>
      </c>
      <c r="AP54" s="28">
        <v>0.8</v>
      </c>
      <c r="AQ54" s="28">
        <v>0.5</v>
      </c>
      <c r="AR54" s="28">
        <v>3.2</v>
      </c>
      <c r="AS54" s="28">
        <v>0.3</v>
      </c>
      <c r="AT54" s="28">
        <v>19.3</v>
      </c>
      <c r="AU54" s="28">
        <v>0.1</v>
      </c>
      <c r="AV54" s="28">
        <v>15.3</v>
      </c>
      <c r="AW54" s="28">
        <v>4.3</v>
      </c>
      <c r="AX54" s="28">
        <v>2.9</v>
      </c>
      <c r="AY54" s="28">
        <v>0.4</v>
      </c>
      <c r="AZ54" s="28">
        <v>0.1</v>
      </c>
      <c r="BA54" s="28">
        <v>0.8</v>
      </c>
      <c r="BB54" s="28">
        <v>78</v>
      </c>
      <c r="BC54" s="28">
        <v>0.3</v>
      </c>
      <c r="BD54" s="28">
        <v>0.14000000000000001</v>
      </c>
      <c r="BE54" s="28">
        <v>2.1</v>
      </c>
      <c r="BF54" s="28">
        <v>212</v>
      </c>
      <c r="BG54" s="28">
        <v>4.2</v>
      </c>
      <c r="BH54" s="28">
        <v>14.8</v>
      </c>
      <c r="BI54" s="28">
        <v>19.600000000000001</v>
      </c>
      <c r="BJ54" s="28">
        <v>4.18</v>
      </c>
      <c r="BK54" s="28">
        <v>0.08</v>
      </c>
      <c r="BL54" s="28">
        <v>6.49</v>
      </c>
      <c r="BM54" s="28">
        <v>0.06</v>
      </c>
      <c r="BN54" s="28">
        <v>0.03</v>
      </c>
      <c r="BO54" s="28">
        <v>1.2E-2</v>
      </c>
      <c r="BP54" s="28">
        <v>4.5999999999999999E-2</v>
      </c>
      <c r="BQ54" s="28" t="s">
        <v>273</v>
      </c>
    </row>
    <row r="55" spans="1:69" x14ac:dyDescent="0.3">
      <c r="A55" s="25">
        <f t="shared" si="0"/>
        <v>33</v>
      </c>
      <c r="B55" s="26">
        <v>687120</v>
      </c>
      <c r="C55" s="26">
        <v>846601</v>
      </c>
      <c r="D55" s="26">
        <v>379</v>
      </c>
      <c r="E55" s="26">
        <v>1</v>
      </c>
      <c r="F55" s="27" t="s">
        <v>34</v>
      </c>
      <c r="G55" s="28">
        <v>9.9</v>
      </c>
      <c r="H55" s="28">
        <v>5</v>
      </c>
      <c r="I55" s="28">
        <v>40</v>
      </c>
      <c r="J55" s="28">
        <v>3</v>
      </c>
      <c r="K55" s="28">
        <v>1.89</v>
      </c>
      <c r="L55" s="28" t="s">
        <v>276</v>
      </c>
      <c r="M55" s="28">
        <v>0.1</v>
      </c>
      <c r="N55" s="28" t="s">
        <v>274</v>
      </c>
      <c r="O55" s="28">
        <v>0.11</v>
      </c>
      <c r="P55" s="28">
        <v>15.3</v>
      </c>
      <c r="Q55" s="28">
        <v>1.2</v>
      </c>
      <c r="R55" s="28">
        <v>177</v>
      </c>
      <c r="S55" s="28" t="s">
        <v>274</v>
      </c>
      <c r="T55" s="28">
        <v>5.3</v>
      </c>
      <c r="U55" s="28">
        <v>36.1</v>
      </c>
      <c r="V55" s="28">
        <v>17.5</v>
      </c>
      <c r="W55" s="28">
        <v>12.5</v>
      </c>
      <c r="X55" s="28">
        <v>28.7</v>
      </c>
      <c r="Y55" s="28">
        <v>0.122</v>
      </c>
      <c r="Z55" s="28">
        <v>0.03</v>
      </c>
      <c r="AA55" s="28" t="s">
        <v>277</v>
      </c>
      <c r="AB55" s="28">
        <v>14.7</v>
      </c>
      <c r="AC55" s="28" t="s">
        <v>274</v>
      </c>
      <c r="AD55" s="28">
        <v>0.12</v>
      </c>
      <c r="AE55" s="28">
        <v>0.8</v>
      </c>
      <c r="AF55" s="28">
        <v>0.06</v>
      </c>
      <c r="AG55" s="28">
        <v>212</v>
      </c>
      <c r="AH55" s="28" t="s">
        <v>274</v>
      </c>
      <c r="AI55" s="28">
        <v>0.4</v>
      </c>
      <c r="AJ55" s="28" t="s">
        <v>275</v>
      </c>
      <c r="AK55" s="28">
        <v>0.105</v>
      </c>
      <c r="AL55" s="28">
        <v>7.78</v>
      </c>
      <c r="AM55" s="28">
        <v>3.1</v>
      </c>
      <c r="AN55" s="28">
        <v>168</v>
      </c>
      <c r="AO55" s="28">
        <v>2.8</v>
      </c>
      <c r="AP55" s="28">
        <v>1.1000000000000001</v>
      </c>
      <c r="AQ55" s="28">
        <v>0.7</v>
      </c>
      <c r="AR55" s="28">
        <v>4.5999999999999996</v>
      </c>
      <c r="AS55" s="28">
        <v>0.4</v>
      </c>
      <c r="AT55" s="28">
        <v>25.1</v>
      </c>
      <c r="AU55" s="28">
        <v>0.2</v>
      </c>
      <c r="AV55" s="28">
        <v>20.6</v>
      </c>
      <c r="AW55" s="28">
        <v>5.7</v>
      </c>
      <c r="AX55" s="28">
        <v>4.5999999999999996</v>
      </c>
      <c r="AY55" s="28">
        <v>0.6</v>
      </c>
      <c r="AZ55" s="28">
        <v>0.2</v>
      </c>
      <c r="BA55" s="28">
        <v>1.1000000000000001</v>
      </c>
      <c r="BB55" s="28">
        <v>104</v>
      </c>
      <c r="BC55" s="28">
        <v>0.4</v>
      </c>
      <c r="BD55" s="28">
        <v>0.18</v>
      </c>
      <c r="BE55" s="28">
        <v>2.6</v>
      </c>
      <c r="BF55" s="28">
        <v>265</v>
      </c>
      <c r="BG55" s="28">
        <v>5.5</v>
      </c>
      <c r="BH55" s="28">
        <v>22.1</v>
      </c>
      <c r="BI55" s="28">
        <v>18.2</v>
      </c>
      <c r="BJ55" s="28">
        <v>5.08</v>
      </c>
      <c r="BK55" s="28">
        <v>7.0000000000000007E-2</v>
      </c>
      <c r="BL55" s="28">
        <v>8.98</v>
      </c>
      <c r="BM55" s="28">
        <v>7.0000000000000007E-2</v>
      </c>
      <c r="BN55" s="28">
        <v>0.04</v>
      </c>
      <c r="BO55" s="28">
        <v>1.2E-2</v>
      </c>
      <c r="BP55" s="28">
        <v>6.2E-2</v>
      </c>
      <c r="BQ55" s="28" t="s">
        <v>273</v>
      </c>
    </row>
    <row r="56" spans="1:69" x14ac:dyDescent="0.3">
      <c r="A56" s="25">
        <f t="shared" si="0"/>
        <v>34</v>
      </c>
      <c r="B56" s="26">
        <v>686970</v>
      </c>
      <c r="C56" s="26">
        <v>846580</v>
      </c>
      <c r="D56" s="26">
        <v>379</v>
      </c>
      <c r="E56" s="26">
        <v>1</v>
      </c>
      <c r="F56" s="27" t="s">
        <v>35</v>
      </c>
      <c r="G56" s="28">
        <v>29.8</v>
      </c>
      <c r="H56" s="28">
        <v>6.5</v>
      </c>
      <c r="I56" s="28">
        <v>40</v>
      </c>
      <c r="J56" s="28">
        <v>5</v>
      </c>
      <c r="K56" s="28">
        <v>2.41</v>
      </c>
      <c r="L56" s="28" t="s">
        <v>276</v>
      </c>
      <c r="M56" s="28">
        <v>0.22</v>
      </c>
      <c r="N56" s="28">
        <v>0.5</v>
      </c>
      <c r="O56" s="28">
        <v>0.03</v>
      </c>
      <c r="P56" s="28">
        <v>5.2</v>
      </c>
      <c r="Q56" s="28">
        <v>0.8</v>
      </c>
      <c r="R56" s="28">
        <v>77</v>
      </c>
      <c r="S56" s="28">
        <v>0.2</v>
      </c>
      <c r="T56" s="28">
        <v>9.3000000000000007</v>
      </c>
      <c r="U56" s="28">
        <v>74.099999999999994</v>
      </c>
      <c r="V56" s="28">
        <v>22.7</v>
      </c>
      <c r="W56" s="28">
        <v>9.1999999999999993</v>
      </c>
      <c r="X56" s="28">
        <v>70.099999999999994</v>
      </c>
      <c r="Y56" s="28">
        <v>0.106</v>
      </c>
      <c r="Z56" s="28">
        <v>0.03</v>
      </c>
      <c r="AA56" s="28">
        <v>2.4300000000000002</v>
      </c>
      <c r="AB56" s="28">
        <v>5.77</v>
      </c>
      <c r="AC56" s="28">
        <v>0.2</v>
      </c>
      <c r="AD56" s="28">
        <v>0.06</v>
      </c>
      <c r="AE56" s="28">
        <v>0.67</v>
      </c>
      <c r="AF56" s="28">
        <v>0.08</v>
      </c>
      <c r="AG56" s="28">
        <v>123</v>
      </c>
      <c r="AH56" s="28" t="s">
        <v>274</v>
      </c>
      <c r="AI56" s="28">
        <v>0.9</v>
      </c>
      <c r="AJ56" s="28" t="s">
        <v>275</v>
      </c>
      <c r="AK56" s="28">
        <v>5.5E-2</v>
      </c>
      <c r="AL56" s="28">
        <v>15.6</v>
      </c>
      <c r="AM56" s="28">
        <v>1.8</v>
      </c>
      <c r="AN56" s="28">
        <v>47.1</v>
      </c>
      <c r="AO56" s="28">
        <v>4</v>
      </c>
      <c r="AP56" s="28">
        <v>2.2000000000000002</v>
      </c>
      <c r="AQ56" s="28">
        <v>0.7</v>
      </c>
      <c r="AR56" s="28">
        <v>4.3</v>
      </c>
      <c r="AS56" s="28">
        <v>0.8</v>
      </c>
      <c r="AT56" s="28">
        <v>17.3</v>
      </c>
      <c r="AU56" s="28">
        <v>0.3</v>
      </c>
      <c r="AV56" s="28">
        <v>17</v>
      </c>
      <c r="AW56" s="28">
        <v>4.4000000000000004</v>
      </c>
      <c r="AX56" s="28">
        <v>3.6</v>
      </c>
      <c r="AY56" s="28">
        <v>0.7</v>
      </c>
      <c r="AZ56" s="28">
        <v>0.4</v>
      </c>
      <c r="BA56" s="28">
        <v>2.4</v>
      </c>
      <c r="BB56" s="28">
        <v>111</v>
      </c>
      <c r="BC56" s="28">
        <v>0.5</v>
      </c>
      <c r="BD56" s="28">
        <v>0.28000000000000003</v>
      </c>
      <c r="BE56" s="28">
        <v>3.2</v>
      </c>
      <c r="BF56" s="28">
        <v>315</v>
      </c>
      <c r="BG56" s="28">
        <v>16.899999999999999</v>
      </c>
      <c r="BH56" s="28">
        <v>14.6</v>
      </c>
      <c r="BI56" s="28">
        <v>27.1</v>
      </c>
      <c r="BJ56" s="28">
        <v>2.76</v>
      </c>
      <c r="BK56" s="28">
        <v>0.28000000000000003</v>
      </c>
      <c r="BL56" s="28">
        <v>12.6</v>
      </c>
      <c r="BM56" s="28">
        <v>0.19</v>
      </c>
      <c r="BN56" s="28">
        <v>0.18</v>
      </c>
      <c r="BO56" s="28">
        <v>1.7000000000000001E-2</v>
      </c>
      <c r="BP56" s="28">
        <v>0.216</v>
      </c>
      <c r="BQ56" s="28" t="s">
        <v>273</v>
      </c>
    </row>
    <row r="57" spans="1:69" x14ac:dyDescent="0.3">
      <c r="A57" s="25">
        <f t="shared" si="0"/>
        <v>35</v>
      </c>
      <c r="B57" s="26">
        <v>686970</v>
      </c>
      <c r="C57" s="26">
        <v>846579</v>
      </c>
      <c r="D57" s="26">
        <v>379</v>
      </c>
      <c r="E57" s="26">
        <v>1</v>
      </c>
      <c r="F57" s="27" t="s">
        <v>36</v>
      </c>
      <c r="G57" s="28">
        <v>36.799999999999997</v>
      </c>
      <c r="H57" s="28">
        <v>7.8</v>
      </c>
      <c r="I57" s="28">
        <v>40</v>
      </c>
      <c r="J57" s="28">
        <v>3</v>
      </c>
      <c r="K57" s="28">
        <v>1.79</v>
      </c>
      <c r="L57" s="28" t="s">
        <v>276</v>
      </c>
      <c r="M57" s="28">
        <v>0.25</v>
      </c>
      <c r="N57" s="28">
        <v>0.2</v>
      </c>
      <c r="O57" s="28">
        <v>0.08</v>
      </c>
      <c r="P57" s="28">
        <v>6.2</v>
      </c>
      <c r="Q57" s="28">
        <v>0.9</v>
      </c>
      <c r="R57" s="28">
        <v>127</v>
      </c>
      <c r="S57" s="28" t="s">
        <v>274</v>
      </c>
      <c r="T57" s="28">
        <v>18.600000000000001</v>
      </c>
      <c r="U57" s="28">
        <v>57</v>
      </c>
      <c r="V57" s="28">
        <v>139</v>
      </c>
      <c r="W57" s="28">
        <v>8.8000000000000007</v>
      </c>
      <c r="X57" s="28">
        <v>45.8</v>
      </c>
      <c r="Y57" s="28">
        <v>5.6000000000000001E-2</v>
      </c>
      <c r="Z57" s="28">
        <v>0.05</v>
      </c>
      <c r="AA57" s="28">
        <v>0.38</v>
      </c>
      <c r="AB57" s="28">
        <v>9.84</v>
      </c>
      <c r="AC57" s="28" t="s">
        <v>274</v>
      </c>
      <c r="AD57" s="28">
        <v>0.06</v>
      </c>
      <c r="AE57" s="28">
        <v>0.47</v>
      </c>
      <c r="AF57" s="28">
        <v>0.09</v>
      </c>
      <c r="AG57" s="28">
        <v>737</v>
      </c>
      <c r="AH57" s="28">
        <v>2.6</v>
      </c>
      <c r="AI57" s="28">
        <v>0.3</v>
      </c>
      <c r="AJ57" s="28">
        <v>0.68</v>
      </c>
      <c r="AK57" s="28">
        <v>5.0999999999999997E-2</v>
      </c>
      <c r="AL57" s="28">
        <v>7.76</v>
      </c>
      <c r="AM57" s="28">
        <v>2</v>
      </c>
      <c r="AN57" s="28">
        <v>79.3</v>
      </c>
      <c r="AO57" s="28">
        <v>2.7</v>
      </c>
      <c r="AP57" s="28">
        <v>1.5</v>
      </c>
      <c r="AQ57" s="28">
        <v>0.6</v>
      </c>
      <c r="AR57" s="28">
        <v>3.4</v>
      </c>
      <c r="AS57" s="28">
        <v>0.5</v>
      </c>
      <c r="AT57" s="28">
        <v>13.3</v>
      </c>
      <c r="AU57" s="28">
        <v>0.2</v>
      </c>
      <c r="AV57" s="28">
        <v>15.1</v>
      </c>
      <c r="AW57" s="28">
        <v>4</v>
      </c>
      <c r="AX57" s="28">
        <v>3.7</v>
      </c>
      <c r="AY57" s="28">
        <v>0.5</v>
      </c>
      <c r="AZ57" s="28">
        <v>0.2</v>
      </c>
      <c r="BA57" s="28">
        <v>1.6</v>
      </c>
      <c r="BB57" s="28">
        <v>53.5</v>
      </c>
      <c r="BC57" s="28">
        <v>0.4</v>
      </c>
      <c r="BD57" s="28">
        <v>0.23</v>
      </c>
      <c r="BE57" s="28">
        <v>3.5</v>
      </c>
      <c r="BF57" s="28">
        <v>478</v>
      </c>
      <c r="BG57" s="28">
        <v>3.8</v>
      </c>
      <c r="BH57" s="28">
        <v>15.5</v>
      </c>
      <c r="BI57" s="28">
        <v>6.2</v>
      </c>
      <c r="BJ57" s="28">
        <v>3.65</v>
      </c>
      <c r="BK57" s="28">
        <v>0.09</v>
      </c>
      <c r="BL57" s="28">
        <v>6.5</v>
      </c>
      <c r="BM57" s="28">
        <v>0.04</v>
      </c>
      <c r="BN57" s="28">
        <v>0.48</v>
      </c>
      <c r="BO57" s="28">
        <v>1.2999999999999999E-2</v>
      </c>
      <c r="BP57" s="28">
        <v>2.1999999999999999E-2</v>
      </c>
      <c r="BQ57" s="28" t="s">
        <v>273</v>
      </c>
    </row>
    <row r="58" spans="1:69" x14ac:dyDescent="0.3">
      <c r="A58" s="25">
        <f t="shared" si="0"/>
        <v>36</v>
      </c>
      <c r="B58" s="26">
        <v>686971</v>
      </c>
      <c r="C58" s="26">
        <v>846580</v>
      </c>
      <c r="D58" s="26">
        <v>379</v>
      </c>
      <c r="E58" s="26">
        <v>1</v>
      </c>
      <c r="F58" s="27" t="s">
        <v>37</v>
      </c>
      <c r="G58" s="28">
        <v>44.1</v>
      </c>
      <c r="H58" s="28">
        <v>9.4</v>
      </c>
      <c r="I58" s="28">
        <v>110</v>
      </c>
      <c r="J58" s="28">
        <v>2</v>
      </c>
      <c r="K58" s="28">
        <v>2.48</v>
      </c>
      <c r="L58" s="28" t="s">
        <v>276</v>
      </c>
      <c r="M58" s="28">
        <v>0.18</v>
      </c>
      <c r="N58" s="28">
        <v>0.4</v>
      </c>
      <c r="O58" s="28">
        <v>0.52</v>
      </c>
      <c r="P58" s="28">
        <v>6.4</v>
      </c>
      <c r="Q58" s="28">
        <v>1.1000000000000001</v>
      </c>
      <c r="R58" s="28">
        <v>377</v>
      </c>
      <c r="S58" s="28" t="s">
        <v>274</v>
      </c>
      <c r="T58" s="28">
        <v>6.1</v>
      </c>
      <c r="U58" s="28">
        <v>90.9</v>
      </c>
      <c r="V58" s="28">
        <v>85.9</v>
      </c>
      <c r="W58" s="28">
        <v>14.5</v>
      </c>
      <c r="X58" s="28">
        <v>42.8</v>
      </c>
      <c r="Y58" s="28">
        <v>4.9000000000000002E-2</v>
      </c>
      <c r="Z58" s="28">
        <v>0.08</v>
      </c>
      <c r="AA58" s="28">
        <v>7.0000000000000007E-2</v>
      </c>
      <c r="AB58" s="28">
        <v>18.899999999999999</v>
      </c>
      <c r="AC58" s="28">
        <v>0.1</v>
      </c>
      <c r="AD58" s="28">
        <v>0.18</v>
      </c>
      <c r="AE58" s="28">
        <v>0.75</v>
      </c>
      <c r="AF58" s="28">
        <v>0.09</v>
      </c>
      <c r="AG58" s="28">
        <v>754</v>
      </c>
      <c r="AH58" s="28">
        <v>0.1</v>
      </c>
      <c r="AI58" s="28" t="s">
        <v>274</v>
      </c>
      <c r="AJ58" s="28" t="s">
        <v>275</v>
      </c>
      <c r="AK58" s="28">
        <v>4.7E-2</v>
      </c>
      <c r="AL58" s="28">
        <v>8.44</v>
      </c>
      <c r="AM58" s="28">
        <v>2.6</v>
      </c>
      <c r="AN58" s="28">
        <v>171</v>
      </c>
      <c r="AO58" s="28">
        <v>3.1</v>
      </c>
      <c r="AP58" s="28">
        <v>1.6</v>
      </c>
      <c r="AQ58" s="28">
        <v>0.7</v>
      </c>
      <c r="AR58" s="28">
        <v>4.2</v>
      </c>
      <c r="AS58" s="28">
        <v>0.5</v>
      </c>
      <c r="AT58" s="28">
        <v>13.5</v>
      </c>
      <c r="AU58" s="28">
        <v>0.2</v>
      </c>
      <c r="AV58" s="28">
        <v>17</v>
      </c>
      <c r="AW58" s="28">
        <v>4.4000000000000004</v>
      </c>
      <c r="AX58" s="28">
        <v>4.5</v>
      </c>
      <c r="AY58" s="28">
        <v>0.6</v>
      </c>
      <c r="AZ58" s="28">
        <v>0.3</v>
      </c>
      <c r="BA58" s="28">
        <v>1.7</v>
      </c>
      <c r="BB58" s="28">
        <v>37.1</v>
      </c>
      <c r="BC58" s="28">
        <v>0.4</v>
      </c>
      <c r="BD58" s="28">
        <v>0.12</v>
      </c>
      <c r="BE58" s="28">
        <v>2.4</v>
      </c>
      <c r="BF58" s="28">
        <v>238</v>
      </c>
      <c r="BG58" s="28">
        <v>1.9</v>
      </c>
      <c r="BH58" s="28">
        <v>23.4</v>
      </c>
      <c r="BI58" s="28">
        <v>2.4</v>
      </c>
      <c r="BJ58" s="28">
        <v>4.32</v>
      </c>
      <c r="BK58" s="28">
        <v>0.04</v>
      </c>
      <c r="BL58" s="28">
        <v>10.4</v>
      </c>
      <c r="BM58" s="28">
        <v>0.02</v>
      </c>
      <c r="BN58" s="28">
        <v>7.0000000000000007E-2</v>
      </c>
      <c r="BO58" s="28">
        <v>8.9999999999999993E-3</v>
      </c>
      <c r="BP58" s="28">
        <v>1.4E-2</v>
      </c>
      <c r="BQ58" s="28" t="s">
        <v>273</v>
      </c>
    </row>
    <row r="59" spans="1:69" x14ac:dyDescent="0.3">
      <c r="A59" s="25">
        <f t="shared" si="0"/>
        <v>37</v>
      </c>
      <c r="B59" s="26">
        <v>686971</v>
      </c>
      <c r="C59" s="26">
        <v>846579</v>
      </c>
      <c r="D59" s="26">
        <v>379</v>
      </c>
      <c r="E59" s="26">
        <v>1</v>
      </c>
      <c r="F59" s="27" t="s">
        <v>39</v>
      </c>
      <c r="G59" s="28">
        <v>11.7</v>
      </c>
      <c r="H59" s="28">
        <v>7</v>
      </c>
      <c r="I59" s="28">
        <v>130</v>
      </c>
      <c r="J59" s="28">
        <v>2</v>
      </c>
      <c r="K59" s="28">
        <v>0.95</v>
      </c>
      <c r="L59" s="28" t="s">
        <v>276</v>
      </c>
      <c r="M59" s="28">
        <v>0.23</v>
      </c>
      <c r="N59" s="28" t="s">
        <v>274</v>
      </c>
      <c r="O59" s="28">
        <v>7.0000000000000007E-2</v>
      </c>
      <c r="P59" s="28">
        <v>13.3</v>
      </c>
      <c r="Q59" s="28">
        <v>1.7</v>
      </c>
      <c r="R59" s="28">
        <v>78</v>
      </c>
      <c r="S59" s="28" t="s">
        <v>274</v>
      </c>
      <c r="T59" s="28">
        <v>11.1</v>
      </c>
      <c r="U59" s="28">
        <v>36</v>
      </c>
      <c r="V59" s="28">
        <v>22.5</v>
      </c>
      <c r="W59" s="28">
        <v>42.8</v>
      </c>
      <c r="X59" s="28">
        <v>81.599999999999994</v>
      </c>
      <c r="Y59" s="28">
        <v>0.13100000000000001</v>
      </c>
      <c r="Z59" s="28">
        <v>0.2</v>
      </c>
      <c r="AA59" s="28">
        <v>0.36</v>
      </c>
      <c r="AB59" s="28">
        <v>13.5</v>
      </c>
      <c r="AC59" s="28" t="s">
        <v>274</v>
      </c>
      <c r="AD59" s="28">
        <v>0.06</v>
      </c>
      <c r="AE59" s="28">
        <v>2.46</v>
      </c>
      <c r="AF59" s="28">
        <v>0.25</v>
      </c>
      <c r="AG59" s="28">
        <v>62</v>
      </c>
      <c r="AH59" s="28" t="s">
        <v>274</v>
      </c>
      <c r="AI59" s="28">
        <v>0.8</v>
      </c>
      <c r="AJ59" s="28" t="s">
        <v>275</v>
      </c>
      <c r="AK59" s="28">
        <v>3.2000000000000001E-2</v>
      </c>
      <c r="AL59" s="28">
        <v>10.4</v>
      </c>
      <c r="AM59" s="28">
        <v>5</v>
      </c>
      <c r="AN59" s="28">
        <v>93</v>
      </c>
      <c r="AO59" s="28">
        <v>2.7</v>
      </c>
      <c r="AP59" s="28">
        <v>1.2</v>
      </c>
      <c r="AQ59" s="28">
        <v>0.8</v>
      </c>
      <c r="AR59" s="28">
        <v>4</v>
      </c>
      <c r="AS59" s="28">
        <v>0.5</v>
      </c>
      <c r="AT59" s="28">
        <v>24.9</v>
      </c>
      <c r="AU59" s="28">
        <v>0.1</v>
      </c>
      <c r="AV59" s="28">
        <v>22.2</v>
      </c>
      <c r="AW59" s="28">
        <v>5.9</v>
      </c>
      <c r="AX59" s="28">
        <v>4.7</v>
      </c>
      <c r="AY59" s="28">
        <v>0.5</v>
      </c>
      <c r="AZ59" s="28">
        <v>0.2</v>
      </c>
      <c r="BA59" s="28">
        <v>1.1000000000000001</v>
      </c>
      <c r="BB59" s="28">
        <v>117</v>
      </c>
      <c r="BC59" s="28">
        <v>0.7</v>
      </c>
      <c r="BD59" s="28">
        <v>2.13</v>
      </c>
      <c r="BE59" s="28">
        <v>13.5</v>
      </c>
      <c r="BF59" s="28">
        <v>225</v>
      </c>
      <c r="BG59" s="28">
        <v>25.4</v>
      </c>
      <c r="BH59" s="28">
        <v>9.5</v>
      </c>
      <c r="BI59" s="28">
        <v>13.2</v>
      </c>
      <c r="BJ59" s="28">
        <v>5.01</v>
      </c>
      <c r="BK59" s="28">
        <v>0.06</v>
      </c>
      <c r="BL59" s="28">
        <v>4.55</v>
      </c>
      <c r="BM59" s="28">
        <v>0.2</v>
      </c>
      <c r="BN59" s="28">
        <v>0.1</v>
      </c>
      <c r="BO59" s="28">
        <v>2.1000000000000001E-2</v>
      </c>
      <c r="BP59" s="28">
        <v>6.8000000000000005E-2</v>
      </c>
      <c r="BQ59" s="28" t="s">
        <v>273</v>
      </c>
    </row>
    <row r="60" spans="1:69" x14ac:dyDescent="0.3">
      <c r="A60" s="25">
        <f t="shared" si="0"/>
        <v>38</v>
      </c>
      <c r="B60" s="26">
        <v>686971</v>
      </c>
      <c r="C60" s="26">
        <v>846578</v>
      </c>
      <c r="D60" s="26">
        <v>379</v>
      </c>
      <c r="E60" s="26">
        <v>1</v>
      </c>
      <c r="F60" s="27" t="s">
        <v>38</v>
      </c>
      <c r="G60" s="28">
        <v>71.5</v>
      </c>
      <c r="H60" s="28">
        <v>12.3</v>
      </c>
      <c r="I60" s="28">
        <v>70</v>
      </c>
      <c r="J60" s="28">
        <v>2</v>
      </c>
      <c r="K60" s="28">
        <v>1.94</v>
      </c>
      <c r="L60" s="28" t="s">
        <v>276</v>
      </c>
      <c r="M60" s="28">
        <v>0.42</v>
      </c>
      <c r="N60" s="28">
        <v>0.3</v>
      </c>
      <c r="O60" s="28">
        <v>0.16</v>
      </c>
      <c r="P60" s="28">
        <v>8.6</v>
      </c>
      <c r="Q60" s="28">
        <v>1.6</v>
      </c>
      <c r="R60" s="28">
        <v>215</v>
      </c>
      <c r="S60" s="28" t="s">
        <v>274</v>
      </c>
      <c r="T60" s="28">
        <v>12.5</v>
      </c>
      <c r="U60" s="28">
        <v>101</v>
      </c>
      <c r="V60" s="28">
        <v>105</v>
      </c>
      <c r="W60" s="28">
        <v>14.6</v>
      </c>
      <c r="X60" s="28">
        <v>61.7</v>
      </c>
      <c r="Y60" s="28">
        <v>8.5999999999999993E-2</v>
      </c>
      <c r="Z60" s="28">
        <v>0.05</v>
      </c>
      <c r="AA60" s="28">
        <v>0.21</v>
      </c>
      <c r="AB60" s="28">
        <v>12.5</v>
      </c>
      <c r="AC60" s="28">
        <v>0.2</v>
      </c>
      <c r="AD60" s="28">
        <v>0.12</v>
      </c>
      <c r="AE60" s="28">
        <v>0.45</v>
      </c>
      <c r="AF60" s="28">
        <v>0.08</v>
      </c>
      <c r="AG60" s="28">
        <v>805</v>
      </c>
      <c r="AH60" s="28" t="s">
        <v>274</v>
      </c>
      <c r="AI60" s="28">
        <v>0.1</v>
      </c>
      <c r="AJ60" s="28" t="s">
        <v>275</v>
      </c>
      <c r="AK60" s="28">
        <v>4.2000000000000003E-2</v>
      </c>
      <c r="AL60" s="28">
        <v>11.3</v>
      </c>
      <c r="AM60" s="28">
        <v>3.8</v>
      </c>
      <c r="AN60" s="28">
        <v>155</v>
      </c>
      <c r="AO60" s="28">
        <v>4.4000000000000004</v>
      </c>
      <c r="AP60" s="28">
        <v>2.2999999999999998</v>
      </c>
      <c r="AQ60" s="28">
        <v>0.9</v>
      </c>
      <c r="AR60" s="28">
        <v>4.5999999999999996</v>
      </c>
      <c r="AS60" s="28">
        <v>0.8</v>
      </c>
      <c r="AT60" s="28">
        <v>12</v>
      </c>
      <c r="AU60" s="28">
        <v>0.4</v>
      </c>
      <c r="AV60" s="28">
        <v>17.100000000000001</v>
      </c>
      <c r="AW60" s="28">
        <v>4.3</v>
      </c>
      <c r="AX60" s="28">
        <v>5</v>
      </c>
      <c r="AY60" s="28">
        <v>0.7</v>
      </c>
      <c r="AZ60" s="28">
        <v>0.4</v>
      </c>
      <c r="BA60" s="28">
        <v>2.6</v>
      </c>
      <c r="BB60" s="28">
        <v>28.8</v>
      </c>
      <c r="BC60" s="28">
        <v>0.6</v>
      </c>
      <c r="BD60" s="28">
        <v>0.14000000000000001</v>
      </c>
      <c r="BE60" s="28">
        <v>2.6</v>
      </c>
      <c r="BF60" s="28">
        <v>236</v>
      </c>
      <c r="BG60" s="28">
        <v>2.2000000000000002</v>
      </c>
      <c r="BH60" s="28">
        <v>23.7</v>
      </c>
      <c r="BI60" s="28">
        <v>2.2999999999999998</v>
      </c>
      <c r="BJ60" s="28">
        <v>4.58</v>
      </c>
      <c r="BK60" s="28">
        <v>0.03</v>
      </c>
      <c r="BL60" s="28">
        <v>11.4</v>
      </c>
      <c r="BM60" s="28">
        <v>0.03</v>
      </c>
      <c r="BN60" s="28">
        <v>7.0000000000000007E-2</v>
      </c>
      <c r="BO60" s="28">
        <v>1.2E-2</v>
      </c>
      <c r="BP60" s="28">
        <v>2.1000000000000001E-2</v>
      </c>
      <c r="BQ60" s="28" t="s">
        <v>273</v>
      </c>
    </row>
    <row r="61" spans="1:69" x14ac:dyDescent="0.3">
      <c r="A61" s="25">
        <f t="shared" si="0"/>
        <v>39</v>
      </c>
      <c r="B61" s="26">
        <v>686972</v>
      </c>
      <c r="C61" s="26">
        <v>846579</v>
      </c>
      <c r="D61" s="26">
        <v>379</v>
      </c>
      <c r="E61" s="26">
        <v>1</v>
      </c>
      <c r="F61" s="27" t="s">
        <v>40</v>
      </c>
      <c r="G61" s="28">
        <v>55.7</v>
      </c>
      <c r="H61" s="28">
        <v>5</v>
      </c>
      <c r="I61" s="28">
        <v>60</v>
      </c>
      <c r="J61" s="28">
        <v>2</v>
      </c>
      <c r="K61" s="28">
        <v>2.5499999999999998</v>
      </c>
      <c r="L61" s="28" t="s">
        <v>276</v>
      </c>
      <c r="M61" s="28">
        <v>0.42</v>
      </c>
      <c r="N61" s="28">
        <v>0.5</v>
      </c>
      <c r="O61" s="28">
        <v>0.14000000000000001</v>
      </c>
      <c r="P61" s="28">
        <v>14.9</v>
      </c>
      <c r="Q61" s="28">
        <v>1.5</v>
      </c>
      <c r="R61" s="28">
        <v>223</v>
      </c>
      <c r="S61" s="28" t="s">
        <v>274</v>
      </c>
      <c r="T61" s="28">
        <v>7.2</v>
      </c>
      <c r="U61" s="28">
        <v>53.3</v>
      </c>
      <c r="V61" s="28">
        <v>110</v>
      </c>
      <c r="W61" s="28">
        <v>13.5</v>
      </c>
      <c r="X61" s="28">
        <v>38.5</v>
      </c>
      <c r="Y61" s="28">
        <v>0.13100000000000001</v>
      </c>
      <c r="Z61" s="28">
        <v>0.04</v>
      </c>
      <c r="AA61" s="28" t="s">
        <v>277</v>
      </c>
      <c r="AB61" s="28">
        <v>14.3</v>
      </c>
      <c r="AC61" s="28">
        <v>0.2</v>
      </c>
      <c r="AD61" s="28">
        <v>0.14000000000000001</v>
      </c>
      <c r="AE61" s="28">
        <v>0.52</v>
      </c>
      <c r="AF61" s="28">
        <v>7.0000000000000007E-2</v>
      </c>
      <c r="AG61" s="28">
        <v>811</v>
      </c>
      <c r="AH61" s="28" t="s">
        <v>274</v>
      </c>
      <c r="AI61" s="28">
        <v>0.1</v>
      </c>
      <c r="AJ61" s="28" t="s">
        <v>275</v>
      </c>
      <c r="AK61" s="28">
        <v>4.7E-2</v>
      </c>
      <c r="AL61" s="28">
        <v>8.19</v>
      </c>
      <c r="AM61" s="28">
        <v>3.9</v>
      </c>
      <c r="AN61" s="28">
        <v>196</v>
      </c>
      <c r="AO61" s="28">
        <v>2.6</v>
      </c>
      <c r="AP61" s="28">
        <v>1.5</v>
      </c>
      <c r="AQ61" s="28">
        <v>0.6</v>
      </c>
      <c r="AR61" s="28">
        <v>3.8</v>
      </c>
      <c r="AS61" s="28">
        <v>0.5</v>
      </c>
      <c r="AT61" s="28">
        <v>12.4</v>
      </c>
      <c r="AU61" s="28">
        <v>0.2</v>
      </c>
      <c r="AV61" s="28">
        <v>14.6</v>
      </c>
      <c r="AW61" s="28">
        <v>3.8</v>
      </c>
      <c r="AX61" s="28">
        <v>3.6</v>
      </c>
      <c r="AY61" s="28">
        <v>0.5</v>
      </c>
      <c r="AZ61" s="28">
        <v>0.2</v>
      </c>
      <c r="BA61" s="28">
        <v>1.6</v>
      </c>
      <c r="BB61" s="28">
        <v>28.5</v>
      </c>
      <c r="BC61" s="28">
        <v>0.4</v>
      </c>
      <c r="BD61" s="28">
        <v>0.2</v>
      </c>
      <c r="BE61" s="28">
        <v>3</v>
      </c>
      <c r="BF61" s="28">
        <v>207</v>
      </c>
      <c r="BG61" s="28">
        <v>2.7</v>
      </c>
      <c r="BH61" s="28">
        <v>21.7</v>
      </c>
      <c r="BI61" s="28">
        <v>2.5</v>
      </c>
      <c r="BJ61" s="28">
        <v>4.76</v>
      </c>
      <c r="BK61" s="28">
        <v>0.04</v>
      </c>
      <c r="BL61" s="28">
        <v>9.89</v>
      </c>
      <c r="BM61" s="28">
        <v>0.03</v>
      </c>
      <c r="BN61" s="28">
        <v>0.11</v>
      </c>
      <c r="BO61" s="28">
        <v>1.0999999999999999E-2</v>
      </c>
      <c r="BP61" s="28">
        <v>2.3E-2</v>
      </c>
      <c r="BQ61" s="28" t="s">
        <v>273</v>
      </c>
    </row>
    <row r="62" spans="1:69" x14ac:dyDescent="0.3">
      <c r="A62" s="25">
        <f t="shared" si="0"/>
        <v>40</v>
      </c>
      <c r="B62" s="26">
        <v>686971</v>
      </c>
      <c r="C62" s="26">
        <v>846579</v>
      </c>
      <c r="D62" s="26">
        <v>379</v>
      </c>
      <c r="E62" s="26">
        <v>1</v>
      </c>
      <c r="F62" s="27" t="s">
        <v>41</v>
      </c>
      <c r="G62" s="28">
        <v>45.4</v>
      </c>
      <c r="H62" s="28">
        <v>4.5</v>
      </c>
      <c r="I62" s="28">
        <v>40</v>
      </c>
      <c r="J62" s="28">
        <v>2</v>
      </c>
      <c r="K62" s="28">
        <v>2.65</v>
      </c>
      <c r="L62" s="28" t="s">
        <v>276</v>
      </c>
      <c r="M62" s="28">
        <v>0.38</v>
      </c>
      <c r="N62" s="28">
        <v>0.7</v>
      </c>
      <c r="O62" s="28">
        <v>0.16</v>
      </c>
      <c r="P62" s="28">
        <v>10.5</v>
      </c>
      <c r="Q62" s="28">
        <v>1.3</v>
      </c>
      <c r="R62" s="28">
        <v>176</v>
      </c>
      <c r="S62" s="28">
        <v>0.1</v>
      </c>
      <c r="T62" s="28">
        <v>9.6</v>
      </c>
      <c r="U62" s="28">
        <v>50.4</v>
      </c>
      <c r="V62" s="28">
        <v>85.5</v>
      </c>
      <c r="W62" s="28">
        <v>11.9</v>
      </c>
      <c r="X62" s="28">
        <v>44.2</v>
      </c>
      <c r="Y62" s="28">
        <v>0.114</v>
      </c>
      <c r="Z62" s="28">
        <v>0.04</v>
      </c>
      <c r="AA62" s="28">
        <v>1.52</v>
      </c>
      <c r="AB62" s="28">
        <v>11.1</v>
      </c>
      <c r="AC62" s="28">
        <v>0.2</v>
      </c>
      <c r="AD62" s="28">
        <v>0.1</v>
      </c>
      <c r="AE62" s="28">
        <v>0.5</v>
      </c>
      <c r="AF62" s="28">
        <v>0.08</v>
      </c>
      <c r="AG62" s="28">
        <v>764</v>
      </c>
      <c r="AH62" s="28" t="s">
        <v>274</v>
      </c>
      <c r="AI62" s="28">
        <v>0.2</v>
      </c>
      <c r="AJ62" s="28" t="s">
        <v>275</v>
      </c>
      <c r="AK62" s="28">
        <v>5.0999999999999997E-2</v>
      </c>
      <c r="AL62" s="28">
        <v>7.53</v>
      </c>
      <c r="AM62" s="28">
        <v>4</v>
      </c>
      <c r="AN62" s="28">
        <v>182</v>
      </c>
      <c r="AO62" s="28">
        <v>2.6</v>
      </c>
      <c r="AP62" s="28">
        <v>1.4</v>
      </c>
      <c r="AQ62" s="28">
        <v>0.6</v>
      </c>
      <c r="AR62" s="28">
        <v>3.5</v>
      </c>
      <c r="AS62" s="28">
        <v>0.5</v>
      </c>
      <c r="AT62" s="28">
        <v>11</v>
      </c>
      <c r="AU62" s="28">
        <v>0.2</v>
      </c>
      <c r="AV62" s="28">
        <v>13.5</v>
      </c>
      <c r="AW62" s="28">
        <v>3.4</v>
      </c>
      <c r="AX62" s="28">
        <v>3.1</v>
      </c>
      <c r="AY62" s="28">
        <v>0.5</v>
      </c>
      <c r="AZ62" s="28">
        <v>0.2</v>
      </c>
      <c r="BA62" s="28">
        <v>1.6</v>
      </c>
      <c r="BB62" s="28">
        <v>34</v>
      </c>
      <c r="BC62" s="28">
        <v>0.4</v>
      </c>
      <c r="BD62" s="28">
        <v>0.18</v>
      </c>
      <c r="BE62" s="28">
        <v>3.2</v>
      </c>
      <c r="BF62" s="28">
        <v>232</v>
      </c>
      <c r="BG62" s="28">
        <v>2.5</v>
      </c>
      <c r="BH62" s="28">
        <v>19.100000000000001</v>
      </c>
      <c r="BI62" s="28">
        <v>2.2000000000000002</v>
      </c>
      <c r="BJ62" s="28">
        <v>4.0599999999999996</v>
      </c>
      <c r="BK62" s="28">
        <v>0.02</v>
      </c>
      <c r="BL62" s="28">
        <v>8.6199999999999992</v>
      </c>
      <c r="BM62" s="28">
        <v>0.03</v>
      </c>
      <c r="BN62" s="28">
        <v>0.11</v>
      </c>
      <c r="BO62" s="28">
        <v>1.2E-2</v>
      </c>
      <c r="BP62" s="28">
        <v>1.7999999999999999E-2</v>
      </c>
      <c r="BQ62" s="28" t="s">
        <v>273</v>
      </c>
    </row>
    <row r="63" spans="1:69" x14ac:dyDescent="0.3">
      <c r="A63" s="25">
        <f t="shared" si="0"/>
        <v>41</v>
      </c>
      <c r="B63" s="26">
        <v>686972</v>
      </c>
      <c r="C63" s="26">
        <v>846578</v>
      </c>
      <c r="D63" s="26">
        <v>379</v>
      </c>
      <c r="E63" s="26">
        <v>1</v>
      </c>
      <c r="F63" s="27" t="s">
        <v>42</v>
      </c>
      <c r="G63" s="28">
        <v>104</v>
      </c>
      <c r="H63" s="28">
        <v>10.6</v>
      </c>
      <c r="I63" s="28">
        <v>40</v>
      </c>
      <c r="J63" s="28">
        <v>2</v>
      </c>
      <c r="K63" s="28">
        <v>2.85</v>
      </c>
      <c r="L63" s="28" t="s">
        <v>276</v>
      </c>
      <c r="M63" s="28">
        <v>0.56999999999999995</v>
      </c>
      <c r="N63" s="28">
        <v>1.2</v>
      </c>
      <c r="O63" s="28">
        <v>0.22</v>
      </c>
      <c r="P63" s="28">
        <v>11.2</v>
      </c>
      <c r="Q63" s="28">
        <v>1.7</v>
      </c>
      <c r="R63" s="28">
        <v>279</v>
      </c>
      <c r="S63" s="28" t="s">
        <v>274</v>
      </c>
      <c r="T63" s="28">
        <v>10.8</v>
      </c>
      <c r="U63" s="28">
        <v>94.4</v>
      </c>
      <c r="V63" s="28">
        <v>135</v>
      </c>
      <c r="W63" s="28">
        <v>14.9</v>
      </c>
      <c r="X63" s="28">
        <v>51.9</v>
      </c>
      <c r="Y63" s="28">
        <v>0.19800000000000001</v>
      </c>
      <c r="Z63" s="28">
        <v>0.05</v>
      </c>
      <c r="AA63" s="28">
        <v>0.33</v>
      </c>
      <c r="AB63" s="28">
        <v>15.1</v>
      </c>
      <c r="AC63" s="28">
        <v>0.2</v>
      </c>
      <c r="AD63" s="28">
        <v>0.14000000000000001</v>
      </c>
      <c r="AE63" s="28">
        <v>0.47</v>
      </c>
      <c r="AF63" s="28">
        <v>0.08</v>
      </c>
      <c r="AG63" s="28">
        <v>945</v>
      </c>
      <c r="AH63" s="28" t="s">
        <v>274</v>
      </c>
      <c r="AI63" s="28" t="s">
        <v>274</v>
      </c>
      <c r="AJ63" s="28" t="s">
        <v>275</v>
      </c>
      <c r="AK63" s="28">
        <v>4.1000000000000002E-2</v>
      </c>
      <c r="AL63" s="28">
        <v>11.9</v>
      </c>
      <c r="AM63" s="28">
        <v>3.6</v>
      </c>
      <c r="AN63" s="28">
        <v>160</v>
      </c>
      <c r="AO63" s="28">
        <v>3.6</v>
      </c>
      <c r="AP63" s="28">
        <v>2.2000000000000002</v>
      </c>
      <c r="AQ63" s="28">
        <v>0.8</v>
      </c>
      <c r="AR63" s="28">
        <v>4.7</v>
      </c>
      <c r="AS63" s="28">
        <v>0.7</v>
      </c>
      <c r="AT63" s="28">
        <v>13.3</v>
      </c>
      <c r="AU63" s="28">
        <v>0.3</v>
      </c>
      <c r="AV63" s="28">
        <v>16.8</v>
      </c>
      <c r="AW63" s="28">
        <v>4.2</v>
      </c>
      <c r="AX63" s="28">
        <v>4.0999999999999996</v>
      </c>
      <c r="AY63" s="28">
        <v>0.7</v>
      </c>
      <c r="AZ63" s="28">
        <v>0.4</v>
      </c>
      <c r="BA63" s="28">
        <v>2.2999999999999998</v>
      </c>
      <c r="BB63" s="28">
        <v>26.7</v>
      </c>
      <c r="BC63" s="28">
        <v>0.6</v>
      </c>
      <c r="BD63" s="28">
        <v>0.13</v>
      </c>
      <c r="BE63" s="28">
        <v>3.1</v>
      </c>
      <c r="BF63" s="28">
        <v>214</v>
      </c>
      <c r="BG63" s="28">
        <v>2.1</v>
      </c>
      <c r="BH63" s="28">
        <v>29.2</v>
      </c>
      <c r="BI63" s="28">
        <v>2.5</v>
      </c>
      <c r="BJ63" s="28">
        <v>4.91</v>
      </c>
      <c r="BK63" s="28">
        <v>0.03</v>
      </c>
      <c r="BL63" s="28">
        <v>14.2</v>
      </c>
      <c r="BM63" s="28">
        <v>0.03</v>
      </c>
      <c r="BN63" s="28">
        <v>0.14000000000000001</v>
      </c>
      <c r="BO63" s="28">
        <v>8.9999999999999993E-3</v>
      </c>
      <c r="BP63" s="28">
        <v>2.7E-2</v>
      </c>
      <c r="BQ63" s="28" t="s">
        <v>273</v>
      </c>
    </row>
    <row r="64" spans="1:69" x14ac:dyDescent="0.3">
      <c r="A64" s="25">
        <f t="shared" si="0"/>
        <v>42</v>
      </c>
      <c r="B64" s="26">
        <v>686972</v>
      </c>
      <c r="C64" s="26">
        <v>846577</v>
      </c>
      <c r="D64" s="26">
        <v>379</v>
      </c>
      <c r="E64" s="26">
        <v>1</v>
      </c>
      <c r="F64" s="27" t="s">
        <v>43</v>
      </c>
      <c r="G64" s="28">
        <v>73.900000000000006</v>
      </c>
      <c r="H64" s="28">
        <v>5.9</v>
      </c>
      <c r="I64" s="28">
        <v>60</v>
      </c>
      <c r="J64" s="28">
        <v>2</v>
      </c>
      <c r="K64" s="28">
        <v>2.2799999999999998</v>
      </c>
      <c r="L64" s="28" t="s">
        <v>276</v>
      </c>
      <c r="M64" s="28">
        <v>0.3</v>
      </c>
      <c r="N64" s="28">
        <v>0.3</v>
      </c>
      <c r="O64" s="28">
        <v>0.45</v>
      </c>
      <c r="P64" s="28">
        <v>6.1</v>
      </c>
      <c r="Q64" s="28">
        <v>1</v>
      </c>
      <c r="R64" s="28">
        <v>273</v>
      </c>
      <c r="S64" s="28">
        <v>0.1</v>
      </c>
      <c r="T64" s="28">
        <v>35.200000000000003</v>
      </c>
      <c r="U64" s="28">
        <v>71.099999999999994</v>
      </c>
      <c r="V64" s="28">
        <v>162</v>
      </c>
      <c r="W64" s="28">
        <v>14.7</v>
      </c>
      <c r="X64" s="28">
        <v>63.6</v>
      </c>
      <c r="Y64" s="28">
        <v>5.3999999999999999E-2</v>
      </c>
      <c r="Z64" s="28">
        <v>0.08</v>
      </c>
      <c r="AA64" s="28">
        <v>0.05</v>
      </c>
      <c r="AB64" s="28">
        <v>14.5</v>
      </c>
      <c r="AC64" s="28">
        <v>0.2</v>
      </c>
      <c r="AD64" s="28">
        <v>0.1</v>
      </c>
      <c r="AE64" s="28">
        <v>0.48</v>
      </c>
      <c r="AF64" s="28">
        <v>0.14000000000000001</v>
      </c>
      <c r="AG64" s="28">
        <v>971</v>
      </c>
      <c r="AH64" s="28">
        <v>1.4</v>
      </c>
      <c r="AI64" s="28">
        <v>0.1</v>
      </c>
      <c r="AJ64" s="28" t="s">
        <v>275</v>
      </c>
      <c r="AK64" s="28">
        <v>4.5999999999999999E-2</v>
      </c>
      <c r="AL64" s="28">
        <v>11.1</v>
      </c>
      <c r="AM64" s="28">
        <v>2.8</v>
      </c>
      <c r="AN64" s="28">
        <v>192</v>
      </c>
      <c r="AO64" s="28">
        <v>4</v>
      </c>
      <c r="AP64" s="28">
        <v>2.2000000000000002</v>
      </c>
      <c r="AQ64" s="28">
        <v>0.8</v>
      </c>
      <c r="AR64" s="28">
        <v>4.9000000000000004</v>
      </c>
      <c r="AS64" s="28">
        <v>0.7</v>
      </c>
      <c r="AT64" s="28">
        <v>15.7</v>
      </c>
      <c r="AU64" s="28">
        <v>0.4</v>
      </c>
      <c r="AV64" s="28">
        <v>19.3</v>
      </c>
      <c r="AW64" s="28">
        <v>4.8</v>
      </c>
      <c r="AX64" s="28">
        <v>5.0999999999999996</v>
      </c>
      <c r="AY64" s="28">
        <v>0.7</v>
      </c>
      <c r="AZ64" s="28">
        <v>0.4</v>
      </c>
      <c r="BA64" s="28">
        <v>2.4</v>
      </c>
      <c r="BB64" s="28">
        <v>61.7</v>
      </c>
      <c r="BC64" s="28">
        <v>0.5</v>
      </c>
      <c r="BD64" s="28">
        <v>0.13</v>
      </c>
      <c r="BE64" s="28">
        <v>5.2</v>
      </c>
      <c r="BF64" s="28">
        <v>700</v>
      </c>
      <c r="BG64" s="28">
        <v>2.2000000000000002</v>
      </c>
      <c r="BH64" s="28">
        <v>21.5</v>
      </c>
      <c r="BI64" s="28">
        <v>3.6</v>
      </c>
      <c r="BJ64" s="28">
        <v>3.82</v>
      </c>
      <c r="BK64" s="28">
        <v>0.05</v>
      </c>
      <c r="BL64" s="28">
        <v>9.94</v>
      </c>
      <c r="BM64" s="28">
        <v>0.02</v>
      </c>
      <c r="BN64" s="28">
        <v>0.28999999999999998</v>
      </c>
      <c r="BO64" s="28">
        <v>0.01</v>
      </c>
      <c r="BP64" s="28">
        <v>2.3E-2</v>
      </c>
      <c r="BQ64" s="28" t="s">
        <v>273</v>
      </c>
    </row>
    <row r="65" spans="1:69" x14ac:dyDescent="0.3">
      <c r="A65" s="25">
        <f t="shared" si="0"/>
        <v>43</v>
      </c>
      <c r="B65" s="26">
        <v>686972</v>
      </c>
      <c r="C65" s="26">
        <v>846577</v>
      </c>
      <c r="D65" s="26">
        <v>379</v>
      </c>
      <c r="E65" s="26">
        <v>1</v>
      </c>
      <c r="F65" s="27" t="s">
        <v>44</v>
      </c>
      <c r="G65" s="28">
        <v>96.1</v>
      </c>
      <c r="H65" s="28">
        <v>11.4</v>
      </c>
      <c r="I65" s="28">
        <v>100</v>
      </c>
      <c r="J65" s="28">
        <v>2</v>
      </c>
      <c r="K65" s="28">
        <v>1.62</v>
      </c>
      <c r="L65" s="28" t="s">
        <v>276</v>
      </c>
      <c r="M65" s="28">
        <v>0.49</v>
      </c>
      <c r="N65" s="28" t="s">
        <v>274</v>
      </c>
      <c r="O65" s="28">
        <v>0.12</v>
      </c>
      <c r="P65" s="28">
        <v>6.6</v>
      </c>
      <c r="Q65" s="28">
        <v>1.3</v>
      </c>
      <c r="R65" s="28">
        <v>159</v>
      </c>
      <c r="S65" s="28" t="s">
        <v>274</v>
      </c>
      <c r="T65" s="28">
        <v>82</v>
      </c>
      <c r="U65" s="28">
        <v>99</v>
      </c>
      <c r="V65" s="28">
        <v>266</v>
      </c>
      <c r="W65" s="28">
        <v>9</v>
      </c>
      <c r="X65" s="28">
        <v>86.1</v>
      </c>
      <c r="Y65" s="28">
        <v>4.7E-2</v>
      </c>
      <c r="Z65" s="28">
        <v>0.06</v>
      </c>
      <c r="AA65" s="28">
        <v>0.21</v>
      </c>
      <c r="AB65" s="28">
        <v>13.1</v>
      </c>
      <c r="AC65" s="28">
        <v>0.2</v>
      </c>
      <c r="AD65" s="28">
        <v>0.1</v>
      </c>
      <c r="AE65" s="28">
        <v>0.45</v>
      </c>
      <c r="AF65" s="28">
        <v>0.22</v>
      </c>
      <c r="AG65" s="28">
        <v>1810</v>
      </c>
      <c r="AH65" s="28" t="s">
        <v>274</v>
      </c>
      <c r="AI65" s="28" t="s">
        <v>274</v>
      </c>
      <c r="AJ65" s="28" t="s">
        <v>275</v>
      </c>
      <c r="AK65" s="28">
        <v>3.9E-2</v>
      </c>
      <c r="AL65" s="28">
        <v>13.9</v>
      </c>
      <c r="AM65" s="28">
        <v>3</v>
      </c>
      <c r="AN65" s="28">
        <v>136</v>
      </c>
      <c r="AO65" s="28">
        <v>5.4</v>
      </c>
      <c r="AP65" s="28">
        <v>3.2</v>
      </c>
      <c r="AQ65" s="28">
        <v>1.2</v>
      </c>
      <c r="AR65" s="28">
        <v>5.6</v>
      </c>
      <c r="AS65" s="28">
        <v>1.1000000000000001</v>
      </c>
      <c r="AT65" s="28">
        <v>17.7</v>
      </c>
      <c r="AU65" s="28">
        <v>0.5</v>
      </c>
      <c r="AV65" s="28">
        <v>22</v>
      </c>
      <c r="AW65" s="28">
        <v>5.7</v>
      </c>
      <c r="AX65" s="28">
        <v>5.8</v>
      </c>
      <c r="AY65" s="28">
        <v>1</v>
      </c>
      <c r="AZ65" s="28">
        <v>0.5</v>
      </c>
      <c r="BA65" s="28">
        <v>3.6</v>
      </c>
      <c r="BB65" s="28">
        <v>92.2</v>
      </c>
      <c r="BC65" s="28">
        <v>0.6</v>
      </c>
      <c r="BD65" s="28">
        <v>0.13</v>
      </c>
      <c r="BE65" s="28">
        <v>10.1</v>
      </c>
      <c r="BF65" s="28">
        <v>1240</v>
      </c>
      <c r="BG65" s="28">
        <v>1.9</v>
      </c>
      <c r="BH65" s="28">
        <v>26.3</v>
      </c>
      <c r="BI65" s="28">
        <v>2.6</v>
      </c>
      <c r="BJ65" s="28">
        <v>4.03</v>
      </c>
      <c r="BK65" s="28">
        <v>0.02</v>
      </c>
      <c r="BL65" s="28">
        <v>10.8</v>
      </c>
      <c r="BM65" s="28">
        <v>0.02</v>
      </c>
      <c r="BN65" s="28">
        <v>0.55000000000000004</v>
      </c>
      <c r="BO65" s="28">
        <v>1.0999999999999999E-2</v>
      </c>
      <c r="BP65" s="28">
        <v>0.02</v>
      </c>
      <c r="BQ65" s="28" t="s">
        <v>273</v>
      </c>
    </row>
    <row r="66" spans="1:69" x14ac:dyDescent="0.3">
      <c r="A66" s="25">
        <f t="shared" si="0"/>
        <v>44</v>
      </c>
      <c r="B66" s="26">
        <v>686972</v>
      </c>
      <c r="C66" s="26">
        <v>846576</v>
      </c>
      <c r="D66" s="26">
        <v>379</v>
      </c>
      <c r="E66" s="26">
        <v>1</v>
      </c>
      <c r="F66" s="27" t="s">
        <v>45</v>
      </c>
      <c r="G66" s="28">
        <v>67.3</v>
      </c>
      <c r="H66" s="28">
        <v>7.8</v>
      </c>
      <c r="I66" s="28">
        <v>60</v>
      </c>
      <c r="J66" s="28">
        <v>2</v>
      </c>
      <c r="K66" s="28">
        <v>1.05</v>
      </c>
      <c r="L66" s="28" t="s">
        <v>276</v>
      </c>
      <c r="M66" s="28">
        <v>0.27</v>
      </c>
      <c r="N66" s="28">
        <v>0.4</v>
      </c>
      <c r="O66" s="28">
        <v>0.1</v>
      </c>
      <c r="P66" s="28">
        <v>4.8</v>
      </c>
      <c r="Q66" s="28">
        <v>0.9</v>
      </c>
      <c r="R66" s="28">
        <v>148</v>
      </c>
      <c r="S66" s="28" t="s">
        <v>274</v>
      </c>
      <c r="T66" s="28">
        <v>42.8</v>
      </c>
      <c r="U66" s="28">
        <v>67.8</v>
      </c>
      <c r="V66" s="28">
        <v>202</v>
      </c>
      <c r="W66" s="28">
        <v>7.1</v>
      </c>
      <c r="X66" s="28">
        <v>60.7</v>
      </c>
      <c r="Y66" s="28">
        <v>4.7E-2</v>
      </c>
      <c r="Z66" s="28">
        <v>0.04</v>
      </c>
      <c r="AA66" s="28">
        <v>0.1</v>
      </c>
      <c r="AB66" s="28">
        <v>10.9</v>
      </c>
      <c r="AC66" s="28">
        <v>0.2</v>
      </c>
      <c r="AD66" s="28">
        <v>0.08</v>
      </c>
      <c r="AE66" s="28">
        <v>0.28000000000000003</v>
      </c>
      <c r="AF66" s="28">
        <v>0.12</v>
      </c>
      <c r="AG66" s="28">
        <v>1350</v>
      </c>
      <c r="AH66" s="28" t="s">
        <v>274</v>
      </c>
      <c r="AI66" s="28" t="s">
        <v>274</v>
      </c>
      <c r="AJ66" s="28" t="s">
        <v>275</v>
      </c>
      <c r="AK66" s="28">
        <v>3.1E-2</v>
      </c>
      <c r="AL66" s="28">
        <v>9.27</v>
      </c>
      <c r="AM66" s="28">
        <v>2.5</v>
      </c>
      <c r="AN66" s="28">
        <v>64.400000000000006</v>
      </c>
      <c r="AO66" s="28">
        <v>3.7</v>
      </c>
      <c r="AP66" s="28">
        <v>2</v>
      </c>
      <c r="AQ66" s="28">
        <v>0.8</v>
      </c>
      <c r="AR66" s="28">
        <v>4</v>
      </c>
      <c r="AS66" s="28">
        <v>0.7</v>
      </c>
      <c r="AT66" s="28">
        <v>11.9</v>
      </c>
      <c r="AU66" s="28">
        <v>0.3</v>
      </c>
      <c r="AV66" s="28">
        <v>16.2</v>
      </c>
      <c r="AW66" s="28">
        <v>4</v>
      </c>
      <c r="AX66" s="28">
        <v>5</v>
      </c>
      <c r="AY66" s="28">
        <v>0.7</v>
      </c>
      <c r="AZ66" s="28">
        <v>0.3</v>
      </c>
      <c r="BA66" s="28">
        <v>2.4</v>
      </c>
      <c r="BB66" s="28">
        <v>57.6</v>
      </c>
      <c r="BC66" s="28">
        <v>0.4</v>
      </c>
      <c r="BD66" s="28">
        <v>0.11</v>
      </c>
      <c r="BE66" s="28">
        <v>5.0999999999999996</v>
      </c>
      <c r="BF66" s="28">
        <v>582</v>
      </c>
      <c r="BG66" s="28">
        <v>1.3</v>
      </c>
      <c r="BH66" s="28">
        <v>19.8</v>
      </c>
      <c r="BI66" s="28">
        <v>2.1</v>
      </c>
      <c r="BJ66" s="28">
        <v>3.26</v>
      </c>
      <c r="BK66" s="28">
        <v>0.04</v>
      </c>
      <c r="BL66" s="28">
        <v>9.23</v>
      </c>
      <c r="BM66" s="28">
        <v>0.01</v>
      </c>
      <c r="BN66" s="28">
        <v>0.62</v>
      </c>
      <c r="BO66" s="28">
        <v>0.01</v>
      </c>
      <c r="BP66" s="28">
        <v>1.2999999999999999E-2</v>
      </c>
      <c r="BQ66" s="28" t="s">
        <v>273</v>
      </c>
    </row>
    <row r="67" spans="1:69" x14ac:dyDescent="0.3">
      <c r="A67" s="25">
        <f t="shared" si="0"/>
        <v>45</v>
      </c>
      <c r="B67" s="26">
        <v>686973</v>
      </c>
      <c r="C67" s="26">
        <v>846577</v>
      </c>
      <c r="D67" s="26">
        <v>379</v>
      </c>
      <c r="E67" s="26">
        <v>1</v>
      </c>
      <c r="F67" s="27" t="s">
        <v>46</v>
      </c>
      <c r="G67" s="28">
        <v>57.1</v>
      </c>
      <c r="H67" s="28">
        <v>67</v>
      </c>
      <c r="I67" s="28">
        <v>30</v>
      </c>
      <c r="J67" s="28">
        <v>2</v>
      </c>
      <c r="K67" s="28">
        <v>0.85</v>
      </c>
      <c r="L67" s="28" t="s">
        <v>276</v>
      </c>
      <c r="M67" s="28">
        <v>0.35</v>
      </c>
      <c r="N67" s="28" t="s">
        <v>274</v>
      </c>
      <c r="O67" s="28">
        <v>7.0000000000000007E-2</v>
      </c>
      <c r="P67" s="28">
        <v>2.2000000000000002</v>
      </c>
      <c r="Q67" s="28">
        <v>0.4</v>
      </c>
      <c r="R67" s="28">
        <v>49</v>
      </c>
      <c r="S67" s="28" t="s">
        <v>274</v>
      </c>
      <c r="T67" s="28">
        <v>32.1</v>
      </c>
      <c r="U67" s="28">
        <v>35.1</v>
      </c>
      <c r="V67" s="28">
        <v>177</v>
      </c>
      <c r="W67" s="28">
        <v>2.7</v>
      </c>
      <c r="X67" s="28">
        <v>43.4</v>
      </c>
      <c r="Y67" s="28">
        <v>1.7000000000000001E-2</v>
      </c>
      <c r="Z67" s="28">
        <v>0.02</v>
      </c>
      <c r="AA67" s="28">
        <v>0.06</v>
      </c>
      <c r="AB67" s="28">
        <v>5.22</v>
      </c>
      <c r="AC67" s="28">
        <v>0.2</v>
      </c>
      <c r="AD67" s="28">
        <v>0.04</v>
      </c>
      <c r="AE67" s="28">
        <v>0.23</v>
      </c>
      <c r="AF67" s="28">
        <v>0.06</v>
      </c>
      <c r="AG67" s="28">
        <v>1000</v>
      </c>
      <c r="AH67" s="28">
        <v>0.1</v>
      </c>
      <c r="AI67" s="28" t="s">
        <v>274</v>
      </c>
      <c r="AJ67" s="28" t="s">
        <v>275</v>
      </c>
      <c r="AK67" s="28">
        <v>2.3E-2</v>
      </c>
      <c r="AL67" s="28">
        <v>5.53</v>
      </c>
      <c r="AM67" s="28">
        <v>1.4</v>
      </c>
      <c r="AN67" s="28">
        <v>33.299999999999997</v>
      </c>
      <c r="AO67" s="28">
        <v>2.1</v>
      </c>
      <c r="AP67" s="28">
        <v>1.3</v>
      </c>
      <c r="AQ67" s="28">
        <v>0.4</v>
      </c>
      <c r="AR67" s="28">
        <v>2.2000000000000002</v>
      </c>
      <c r="AS67" s="28">
        <v>0.4</v>
      </c>
      <c r="AT67" s="28">
        <v>7.3</v>
      </c>
      <c r="AU67" s="28">
        <v>0.2</v>
      </c>
      <c r="AV67" s="28">
        <v>8.68</v>
      </c>
      <c r="AW67" s="28">
        <v>2.2999999999999998</v>
      </c>
      <c r="AX67" s="28">
        <v>2.8</v>
      </c>
      <c r="AY67" s="28">
        <v>0.4</v>
      </c>
      <c r="AZ67" s="28">
        <v>0.2</v>
      </c>
      <c r="BA67" s="28">
        <v>1.3</v>
      </c>
      <c r="BB67" s="28">
        <v>27.2</v>
      </c>
      <c r="BC67" s="28">
        <v>0.3</v>
      </c>
      <c r="BD67" s="28">
        <v>0.05</v>
      </c>
      <c r="BE67" s="28">
        <v>2.8</v>
      </c>
      <c r="BF67" s="28">
        <v>325</v>
      </c>
      <c r="BG67" s="28">
        <v>0.9</v>
      </c>
      <c r="BH67" s="28">
        <v>10.7</v>
      </c>
      <c r="BI67" s="28">
        <v>1.7</v>
      </c>
      <c r="BJ67" s="28">
        <v>1.73</v>
      </c>
      <c r="BK67" s="28">
        <v>0.02</v>
      </c>
      <c r="BL67" s="28">
        <v>4.95</v>
      </c>
      <c r="BM67" s="28" t="s">
        <v>277</v>
      </c>
      <c r="BN67" s="28">
        <v>1.07</v>
      </c>
      <c r="BO67" s="28">
        <v>8.9999999999999993E-3</v>
      </c>
      <c r="BP67" s="28">
        <v>8.9999999999999993E-3</v>
      </c>
      <c r="BQ67" s="28" t="s">
        <v>273</v>
      </c>
    </row>
    <row r="68" spans="1:69" x14ac:dyDescent="0.3">
      <c r="A68" s="25">
        <f t="shared" si="0"/>
        <v>46</v>
      </c>
      <c r="B68" s="26">
        <v>686973</v>
      </c>
      <c r="C68" s="26">
        <v>846578</v>
      </c>
      <c r="D68" s="26">
        <v>379</v>
      </c>
      <c r="E68" s="26">
        <v>1</v>
      </c>
      <c r="F68" s="27" t="s">
        <v>47</v>
      </c>
      <c r="G68" s="28">
        <v>189</v>
      </c>
      <c r="H68" s="28">
        <v>28.3</v>
      </c>
      <c r="I68" s="28">
        <v>60</v>
      </c>
      <c r="J68" s="28">
        <v>2</v>
      </c>
      <c r="K68" s="28">
        <v>2.34</v>
      </c>
      <c r="L68" s="28" t="s">
        <v>276</v>
      </c>
      <c r="M68" s="28">
        <v>0.79</v>
      </c>
      <c r="N68" s="28">
        <v>0.8</v>
      </c>
      <c r="O68" s="28">
        <v>0.22</v>
      </c>
      <c r="P68" s="28">
        <v>9.6</v>
      </c>
      <c r="Q68" s="28">
        <v>1.6</v>
      </c>
      <c r="R68" s="28">
        <v>187</v>
      </c>
      <c r="S68" s="28" t="s">
        <v>274</v>
      </c>
      <c r="T68" s="28">
        <v>69.7</v>
      </c>
      <c r="U68" s="28">
        <v>86.5</v>
      </c>
      <c r="V68" s="28">
        <v>281</v>
      </c>
      <c r="W68" s="28">
        <v>12.4</v>
      </c>
      <c r="X68" s="28">
        <v>106</v>
      </c>
      <c r="Y68" s="28">
        <v>0.11700000000000001</v>
      </c>
      <c r="Z68" s="28">
        <v>0.04</v>
      </c>
      <c r="AA68" s="28">
        <v>0.09</v>
      </c>
      <c r="AB68" s="28">
        <v>12.1</v>
      </c>
      <c r="AC68" s="28">
        <v>0.2</v>
      </c>
      <c r="AD68" s="28">
        <v>0.09</v>
      </c>
      <c r="AE68" s="28">
        <v>0.52</v>
      </c>
      <c r="AF68" s="28">
        <v>0.13</v>
      </c>
      <c r="AG68" s="28">
        <v>1440</v>
      </c>
      <c r="AH68" s="28">
        <v>0.1</v>
      </c>
      <c r="AI68" s="28">
        <v>0.1</v>
      </c>
      <c r="AJ68" s="28" t="s">
        <v>275</v>
      </c>
      <c r="AK68" s="28">
        <v>4.4999999999999998E-2</v>
      </c>
      <c r="AL68" s="28">
        <v>17.2</v>
      </c>
      <c r="AM68" s="28">
        <v>4</v>
      </c>
      <c r="AN68" s="28">
        <v>109</v>
      </c>
      <c r="AO68" s="28">
        <v>6.7</v>
      </c>
      <c r="AP68" s="28">
        <v>3.7</v>
      </c>
      <c r="AQ68" s="28">
        <v>1.2</v>
      </c>
      <c r="AR68" s="28">
        <v>6.5</v>
      </c>
      <c r="AS68" s="28">
        <v>1.2</v>
      </c>
      <c r="AT68" s="28">
        <v>18.3</v>
      </c>
      <c r="AU68" s="28">
        <v>0.5</v>
      </c>
      <c r="AV68" s="28">
        <v>24.9</v>
      </c>
      <c r="AW68" s="28">
        <v>6.2</v>
      </c>
      <c r="AX68" s="28">
        <v>6.8</v>
      </c>
      <c r="AY68" s="28">
        <v>1.2</v>
      </c>
      <c r="AZ68" s="28">
        <v>0.6</v>
      </c>
      <c r="BA68" s="28">
        <v>3.8</v>
      </c>
      <c r="BB68" s="28">
        <v>67.7</v>
      </c>
      <c r="BC68" s="28">
        <v>0.8</v>
      </c>
      <c r="BD68" s="28">
        <v>0.14000000000000001</v>
      </c>
      <c r="BE68" s="28">
        <v>7.7</v>
      </c>
      <c r="BF68" s="28">
        <v>904</v>
      </c>
      <c r="BG68" s="28">
        <v>2.2999999999999998</v>
      </c>
      <c r="BH68" s="28">
        <v>25.1</v>
      </c>
      <c r="BI68" s="28">
        <v>3.5</v>
      </c>
      <c r="BJ68" s="28">
        <v>3.97</v>
      </c>
      <c r="BK68" s="28">
        <v>0.04</v>
      </c>
      <c r="BL68" s="28">
        <v>14.4</v>
      </c>
      <c r="BM68" s="28">
        <v>0.02</v>
      </c>
      <c r="BN68" s="28">
        <v>0.48</v>
      </c>
      <c r="BO68" s="28">
        <v>0.01</v>
      </c>
      <c r="BP68" s="28">
        <v>3.3000000000000002E-2</v>
      </c>
      <c r="BQ68" s="28" t="s">
        <v>273</v>
      </c>
    </row>
    <row r="69" spans="1:69" ht="15.75" customHeight="1" x14ac:dyDescent="0.3">
      <c r="A69" s="25">
        <f t="shared" si="0"/>
        <v>47</v>
      </c>
      <c r="B69" s="26">
        <v>686973</v>
      </c>
      <c r="C69" s="26">
        <v>846576</v>
      </c>
      <c r="D69" s="26">
        <v>379</v>
      </c>
      <c r="E69" s="26">
        <v>1</v>
      </c>
      <c r="F69" s="27" t="s">
        <v>49</v>
      </c>
      <c r="G69" s="28">
        <v>125</v>
      </c>
      <c r="H69" s="28">
        <v>15.3</v>
      </c>
      <c r="I69" s="28">
        <v>60</v>
      </c>
      <c r="J69" s="28">
        <v>2</v>
      </c>
      <c r="K69" s="28">
        <v>2.0499999999999998</v>
      </c>
      <c r="L69" s="28" t="s">
        <v>276</v>
      </c>
      <c r="M69" s="28">
        <v>0.66</v>
      </c>
      <c r="N69" s="28">
        <v>0.8</v>
      </c>
      <c r="O69" s="28">
        <v>0.16</v>
      </c>
      <c r="P69" s="28">
        <v>8.9</v>
      </c>
      <c r="Q69" s="28">
        <v>1.6</v>
      </c>
      <c r="R69" s="28">
        <v>191</v>
      </c>
      <c r="S69" s="28">
        <v>0.5</v>
      </c>
      <c r="T69" s="28">
        <v>152</v>
      </c>
      <c r="U69" s="28">
        <v>82.3</v>
      </c>
      <c r="V69" s="28">
        <v>338</v>
      </c>
      <c r="W69" s="28">
        <v>12.5</v>
      </c>
      <c r="X69" s="28">
        <v>124</v>
      </c>
      <c r="Y69" s="28">
        <v>0.11799999999999999</v>
      </c>
      <c r="Z69" s="28">
        <v>0.05</v>
      </c>
      <c r="AA69" s="28">
        <v>0.11</v>
      </c>
      <c r="AB69" s="28">
        <v>12.1</v>
      </c>
      <c r="AC69" s="28">
        <v>0.2</v>
      </c>
      <c r="AD69" s="28">
        <v>0.09</v>
      </c>
      <c r="AE69" s="28">
        <v>0.48</v>
      </c>
      <c r="AF69" s="28">
        <v>0.39</v>
      </c>
      <c r="AG69" s="28">
        <v>1600</v>
      </c>
      <c r="AH69" s="28" t="s">
        <v>274</v>
      </c>
      <c r="AI69" s="28">
        <v>0.1</v>
      </c>
      <c r="AJ69" s="28" t="s">
        <v>275</v>
      </c>
      <c r="AK69" s="28">
        <v>4.1000000000000002E-2</v>
      </c>
      <c r="AL69" s="28">
        <v>14.2</v>
      </c>
      <c r="AM69" s="28">
        <v>4.3</v>
      </c>
      <c r="AN69" s="28">
        <v>136</v>
      </c>
      <c r="AO69" s="28">
        <v>5.4</v>
      </c>
      <c r="AP69" s="28">
        <v>3</v>
      </c>
      <c r="AQ69" s="28">
        <v>1.1000000000000001</v>
      </c>
      <c r="AR69" s="28">
        <v>5.6</v>
      </c>
      <c r="AS69" s="28">
        <v>1.1000000000000001</v>
      </c>
      <c r="AT69" s="28">
        <v>16</v>
      </c>
      <c r="AU69" s="28">
        <v>0.5</v>
      </c>
      <c r="AV69" s="28">
        <v>20.2</v>
      </c>
      <c r="AW69" s="28">
        <v>5.0999999999999996</v>
      </c>
      <c r="AX69" s="28">
        <v>5.8</v>
      </c>
      <c r="AY69" s="28">
        <v>1</v>
      </c>
      <c r="AZ69" s="28">
        <v>0.5</v>
      </c>
      <c r="BA69" s="28">
        <v>3.1</v>
      </c>
      <c r="BB69" s="28">
        <v>146</v>
      </c>
      <c r="BC69" s="28">
        <v>0.7</v>
      </c>
      <c r="BD69" s="28">
        <v>0.16</v>
      </c>
      <c r="BE69" s="28">
        <v>20.3</v>
      </c>
      <c r="BF69" s="28">
        <v>2260</v>
      </c>
      <c r="BG69" s="28">
        <v>2.4</v>
      </c>
      <c r="BH69" s="28">
        <v>27</v>
      </c>
      <c r="BI69" s="28">
        <v>4.0999999999999996</v>
      </c>
      <c r="BJ69" s="28">
        <v>4.26</v>
      </c>
      <c r="BK69" s="28">
        <v>0.06</v>
      </c>
      <c r="BL69" s="28">
        <v>13</v>
      </c>
      <c r="BM69" s="28">
        <v>0.03</v>
      </c>
      <c r="BN69" s="28">
        <v>0.38</v>
      </c>
      <c r="BO69" s="28">
        <v>0.01</v>
      </c>
      <c r="BP69" s="28">
        <v>2.8000000000000001E-2</v>
      </c>
      <c r="BQ69" s="28" t="s">
        <v>273</v>
      </c>
    </row>
    <row r="70" spans="1:69" x14ac:dyDescent="0.3">
      <c r="A70" s="25">
        <f t="shared" si="0"/>
        <v>48</v>
      </c>
      <c r="B70" s="26">
        <v>686974</v>
      </c>
      <c r="C70" s="26">
        <v>846577</v>
      </c>
      <c r="D70" s="26">
        <v>379</v>
      </c>
      <c r="E70" s="26">
        <v>1</v>
      </c>
      <c r="F70" s="27" t="s">
        <v>48</v>
      </c>
      <c r="G70" s="28">
        <v>56.7</v>
      </c>
      <c r="H70" s="28">
        <v>40.299999999999997</v>
      </c>
      <c r="I70" s="28">
        <v>40</v>
      </c>
      <c r="J70" s="28">
        <v>2</v>
      </c>
      <c r="K70" s="28">
        <v>1.49</v>
      </c>
      <c r="L70" s="28" t="s">
        <v>276</v>
      </c>
      <c r="M70" s="28">
        <v>0.41</v>
      </c>
      <c r="N70" s="28">
        <v>0.2</v>
      </c>
      <c r="O70" s="28">
        <v>0.05</v>
      </c>
      <c r="P70" s="28">
        <v>6.2</v>
      </c>
      <c r="Q70" s="28">
        <v>0.7</v>
      </c>
      <c r="R70" s="28">
        <v>82</v>
      </c>
      <c r="S70" s="28" t="s">
        <v>274</v>
      </c>
      <c r="T70" s="28">
        <v>13.8</v>
      </c>
      <c r="U70" s="28">
        <v>32.6</v>
      </c>
      <c r="V70" s="28">
        <v>98.6</v>
      </c>
      <c r="W70" s="28">
        <v>6.9</v>
      </c>
      <c r="X70" s="28">
        <v>38.5</v>
      </c>
      <c r="Y70" s="28">
        <v>4.3999999999999997E-2</v>
      </c>
      <c r="Z70" s="28">
        <v>0.04</v>
      </c>
      <c r="AA70" s="28">
        <v>0.02</v>
      </c>
      <c r="AB70" s="28">
        <v>7.21</v>
      </c>
      <c r="AC70" s="28">
        <v>0.2</v>
      </c>
      <c r="AD70" s="28">
        <v>0.05</v>
      </c>
      <c r="AE70" s="28">
        <v>0.41</v>
      </c>
      <c r="AF70" s="28">
        <v>0.05</v>
      </c>
      <c r="AG70" s="28">
        <v>560</v>
      </c>
      <c r="AH70" s="28" t="s">
        <v>274</v>
      </c>
      <c r="AI70" s="28">
        <v>0.4</v>
      </c>
      <c r="AJ70" s="28" t="s">
        <v>275</v>
      </c>
      <c r="AK70" s="28">
        <v>0.04</v>
      </c>
      <c r="AL70" s="28">
        <v>6.8</v>
      </c>
      <c r="AM70" s="28">
        <v>2.2000000000000002</v>
      </c>
      <c r="AN70" s="28">
        <v>63.3</v>
      </c>
      <c r="AO70" s="28">
        <v>2.2999999999999998</v>
      </c>
      <c r="AP70" s="28">
        <v>1.4</v>
      </c>
      <c r="AQ70" s="28">
        <v>0.5</v>
      </c>
      <c r="AR70" s="28">
        <v>2.8</v>
      </c>
      <c r="AS70" s="28">
        <v>0.4</v>
      </c>
      <c r="AT70" s="28">
        <v>11</v>
      </c>
      <c r="AU70" s="28">
        <v>0.2</v>
      </c>
      <c r="AV70" s="28">
        <v>13</v>
      </c>
      <c r="AW70" s="28">
        <v>3.2</v>
      </c>
      <c r="AX70" s="28">
        <v>2.6</v>
      </c>
      <c r="AY70" s="28">
        <v>0.4</v>
      </c>
      <c r="AZ70" s="28">
        <v>0.2</v>
      </c>
      <c r="BA70" s="28">
        <v>1.3</v>
      </c>
      <c r="BB70" s="28">
        <v>30.7</v>
      </c>
      <c r="BC70" s="28">
        <v>0.3</v>
      </c>
      <c r="BD70" s="28">
        <v>0.15</v>
      </c>
      <c r="BE70" s="28">
        <v>2.4</v>
      </c>
      <c r="BF70" s="28">
        <v>263</v>
      </c>
      <c r="BG70" s="28">
        <v>2.2999999999999998</v>
      </c>
      <c r="BH70" s="28">
        <v>11.3</v>
      </c>
      <c r="BI70" s="28">
        <v>4.4000000000000004</v>
      </c>
      <c r="BJ70" s="28">
        <v>2.56</v>
      </c>
      <c r="BK70" s="28">
        <v>0.05</v>
      </c>
      <c r="BL70" s="28">
        <v>5.37</v>
      </c>
      <c r="BM70" s="28">
        <v>0.02</v>
      </c>
      <c r="BN70" s="28">
        <v>0.4</v>
      </c>
      <c r="BO70" s="28">
        <v>8.9999999999999993E-3</v>
      </c>
      <c r="BP70" s="28">
        <v>1.7000000000000001E-2</v>
      </c>
      <c r="BQ70" s="28" t="s">
        <v>273</v>
      </c>
    </row>
    <row r="71" spans="1:69" x14ac:dyDescent="0.3">
      <c r="A71" s="25">
        <f t="shared" si="0"/>
        <v>49</v>
      </c>
      <c r="B71" s="26">
        <v>686974</v>
      </c>
      <c r="C71" s="26">
        <v>846576</v>
      </c>
      <c r="D71" s="26">
        <v>379</v>
      </c>
      <c r="E71" s="26">
        <v>1</v>
      </c>
      <c r="F71" s="27" t="s">
        <v>50</v>
      </c>
      <c r="G71" s="28">
        <v>64.099999999999994</v>
      </c>
      <c r="H71" s="28">
        <v>13.3</v>
      </c>
      <c r="I71" s="28">
        <v>50</v>
      </c>
      <c r="J71" s="28">
        <v>2</v>
      </c>
      <c r="K71" s="28">
        <v>1.52</v>
      </c>
      <c r="L71" s="28" t="s">
        <v>276</v>
      </c>
      <c r="M71" s="28">
        <v>0.4</v>
      </c>
      <c r="N71" s="28">
        <v>0.2</v>
      </c>
      <c r="O71" s="28">
        <v>0.06</v>
      </c>
      <c r="P71" s="28">
        <v>5.8</v>
      </c>
      <c r="Q71" s="28">
        <v>0.9</v>
      </c>
      <c r="R71" s="28">
        <v>87</v>
      </c>
      <c r="S71" s="28" t="s">
        <v>274</v>
      </c>
      <c r="T71" s="28">
        <v>15.6</v>
      </c>
      <c r="U71" s="28">
        <v>31.4</v>
      </c>
      <c r="V71" s="28">
        <v>188</v>
      </c>
      <c r="W71" s="28">
        <v>6.1</v>
      </c>
      <c r="X71" s="28">
        <v>63.4</v>
      </c>
      <c r="Y71" s="28">
        <v>3.5999999999999997E-2</v>
      </c>
      <c r="Z71" s="28">
        <v>0.02</v>
      </c>
      <c r="AA71" s="28">
        <v>7.0000000000000007E-2</v>
      </c>
      <c r="AB71" s="28">
        <v>7.94</v>
      </c>
      <c r="AC71" s="28">
        <v>0.2</v>
      </c>
      <c r="AD71" s="28">
        <v>0.06</v>
      </c>
      <c r="AE71" s="28">
        <v>0.5</v>
      </c>
      <c r="AF71" s="28">
        <v>0.05</v>
      </c>
      <c r="AG71" s="28">
        <v>732</v>
      </c>
      <c r="AH71" s="28" t="s">
        <v>274</v>
      </c>
      <c r="AI71" s="28">
        <v>0.3</v>
      </c>
      <c r="AJ71" s="28" t="s">
        <v>275</v>
      </c>
      <c r="AK71" s="28">
        <v>4.7E-2</v>
      </c>
      <c r="AL71" s="28">
        <v>8.75</v>
      </c>
      <c r="AM71" s="28">
        <v>2.2999999999999998</v>
      </c>
      <c r="AN71" s="28">
        <v>49</v>
      </c>
      <c r="AO71" s="28">
        <v>3.1</v>
      </c>
      <c r="AP71" s="28">
        <v>1.9</v>
      </c>
      <c r="AQ71" s="28">
        <v>0.7</v>
      </c>
      <c r="AR71" s="28">
        <v>3.3</v>
      </c>
      <c r="AS71" s="28">
        <v>0.6</v>
      </c>
      <c r="AT71" s="28">
        <v>10</v>
      </c>
      <c r="AU71" s="28">
        <v>0.3</v>
      </c>
      <c r="AV71" s="28">
        <v>13.7</v>
      </c>
      <c r="AW71" s="28">
        <v>3.3</v>
      </c>
      <c r="AX71" s="28">
        <v>3.2</v>
      </c>
      <c r="AY71" s="28">
        <v>0.6</v>
      </c>
      <c r="AZ71" s="28">
        <v>0.3</v>
      </c>
      <c r="BA71" s="28">
        <v>2</v>
      </c>
      <c r="BB71" s="28">
        <v>26</v>
      </c>
      <c r="BC71" s="28">
        <v>0.4</v>
      </c>
      <c r="BD71" s="28">
        <v>0.1</v>
      </c>
      <c r="BE71" s="28">
        <v>2.2000000000000002</v>
      </c>
      <c r="BF71" s="28">
        <v>221</v>
      </c>
      <c r="BG71" s="28">
        <v>1.9</v>
      </c>
      <c r="BH71" s="28">
        <v>13.1</v>
      </c>
      <c r="BI71" s="28">
        <v>3.5</v>
      </c>
      <c r="BJ71" s="28">
        <v>2.65</v>
      </c>
      <c r="BK71" s="28">
        <v>0.05</v>
      </c>
      <c r="BL71" s="28">
        <v>6.43</v>
      </c>
      <c r="BM71" s="28">
        <v>0.02</v>
      </c>
      <c r="BN71" s="28">
        <v>0.53</v>
      </c>
      <c r="BO71" s="28">
        <v>1.0999999999999999E-2</v>
      </c>
      <c r="BP71" s="28">
        <v>1.4E-2</v>
      </c>
      <c r="BQ71" s="28" t="s">
        <v>273</v>
      </c>
    </row>
    <row r="72" spans="1:69" x14ac:dyDescent="0.3">
      <c r="A72" s="25">
        <f t="shared" si="0"/>
        <v>50</v>
      </c>
      <c r="B72" s="26">
        <v>686974</v>
      </c>
      <c r="C72" s="26">
        <v>846575</v>
      </c>
      <c r="D72" s="26">
        <v>379</v>
      </c>
      <c r="E72" s="26">
        <v>1</v>
      </c>
      <c r="F72" s="27" t="s">
        <v>51</v>
      </c>
      <c r="G72" s="28">
        <v>43.2</v>
      </c>
      <c r="H72" s="28">
        <v>5</v>
      </c>
      <c r="I72" s="28">
        <v>60</v>
      </c>
      <c r="J72" s="28">
        <v>2</v>
      </c>
      <c r="K72" s="28">
        <v>2.0299999999999998</v>
      </c>
      <c r="L72" s="28" t="s">
        <v>276</v>
      </c>
      <c r="M72" s="28">
        <v>0.38</v>
      </c>
      <c r="N72" s="28">
        <v>0.6</v>
      </c>
      <c r="O72" s="28">
        <v>0.12</v>
      </c>
      <c r="P72" s="28">
        <v>11.4</v>
      </c>
      <c r="Q72" s="28">
        <v>1.2</v>
      </c>
      <c r="R72" s="28">
        <v>164</v>
      </c>
      <c r="S72" s="28" t="s">
        <v>274</v>
      </c>
      <c r="T72" s="28">
        <v>15.1</v>
      </c>
      <c r="U72" s="28">
        <v>46.6</v>
      </c>
      <c r="V72" s="28">
        <v>108</v>
      </c>
      <c r="W72" s="28">
        <v>10.4</v>
      </c>
      <c r="X72" s="28">
        <v>57.1</v>
      </c>
      <c r="Y72" s="28">
        <v>0.128</v>
      </c>
      <c r="Z72" s="28">
        <v>0.04</v>
      </c>
      <c r="AA72" s="28">
        <v>0.15</v>
      </c>
      <c r="AB72" s="28">
        <v>10.9</v>
      </c>
      <c r="AC72" s="28">
        <v>0.2</v>
      </c>
      <c r="AD72" s="28">
        <v>0.09</v>
      </c>
      <c r="AE72" s="28">
        <v>0.5</v>
      </c>
      <c r="AF72" s="28">
        <v>0.08</v>
      </c>
      <c r="AG72" s="28">
        <v>782</v>
      </c>
      <c r="AH72" s="28">
        <v>2.6</v>
      </c>
      <c r="AI72" s="28">
        <v>0.3</v>
      </c>
      <c r="AJ72" s="28">
        <v>0.7</v>
      </c>
      <c r="AK72" s="28">
        <v>5.1999999999999998E-2</v>
      </c>
      <c r="AL72" s="28">
        <v>9.59</v>
      </c>
      <c r="AM72" s="28">
        <v>3</v>
      </c>
      <c r="AN72" s="28">
        <v>73.3</v>
      </c>
      <c r="AO72" s="28">
        <v>3.6</v>
      </c>
      <c r="AP72" s="28">
        <v>1.9</v>
      </c>
      <c r="AQ72" s="28">
        <v>0.7</v>
      </c>
      <c r="AR72" s="28">
        <v>3.8</v>
      </c>
      <c r="AS72" s="28">
        <v>0.6</v>
      </c>
      <c r="AT72" s="28">
        <v>12.8</v>
      </c>
      <c r="AU72" s="28">
        <v>0.3</v>
      </c>
      <c r="AV72" s="28">
        <v>15.4</v>
      </c>
      <c r="AW72" s="28">
        <v>3.8</v>
      </c>
      <c r="AX72" s="28">
        <v>4.2</v>
      </c>
      <c r="AY72" s="28">
        <v>0.6</v>
      </c>
      <c r="AZ72" s="28">
        <v>0.3</v>
      </c>
      <c r="BA72" s="28">
        <v>2</v>
      </c>
      <c r="BB72" s="28">
        <v>46.6</v>
      </c>
      <c r="BC72" s="28">
        <v>0.5</v>
      </c>
      <c r="BD72" s="28">
        <v>0.21</v>
      </c>
      <c r="BE72" s="28">
        <v>3</v>
      </c>
      <c r="BF72" s="28">
        <v>375</v>
      </c>
      <c r="BG72" s="28">
        <v>3.2</v>
      </c>
      <c r="BH72" s="28">
        <v>18.8</v>
      </c>
      <c r="BI72" s="28">
        <v>4.9000000000000004</v>
      </c>
      <c r="BJ72" s="28">
        <v>3.72</v>
      </c>
      <c r="BK72" s="28">
        <v>0.06</v>
      </c>
      <c r="BL72" s="28">
        <v>9.82</v>
      </c>
      <c r="BM72" s="28">
        <v>0.03</v>
      </c>
      <c r="BN72" s="28">
        <v>0.26</v>
      </c>
      <c r="BO72" s="28">
        <v>0.01</v>
      </c>
      <c r="BP72" s="28">
        <v>2.5999999999999999E-2</v>
      </c>
      <c r="BQ72" s="28" t="s">
        <v>273</v>
      </c>
    </row>
    <row r="73" spans="1:69" x14ac:dyDescent="0.3">
      <c r="A73" s="25">
        <f t="shared" si="0"/>
        <v>51</v>
      </c>
      <c r="B73" s="26">
        <v>686974</v>
      </c>
      <c r="C73" s="26">
        <v>846575</v>
      </c>
      <c r="D73" s="26">
        <v>379</v>
      </c>
      <c r="E73" s="26">
        <v>1</v>
      </c>
      <c r="F73" s="27" t="s">
        <v>52</v>
      </c>
      <c r="G73" s="28">
        <v>58.6</v>
      </c>
      <c r="H73" s="28">
        <v>4.5999999999999996</v>
      </c>
      <c r="I73" s="28">
        <v>140</v>
      </c>
      <c r="J73" s="28">
        <v>4</v>
      </c>
      <c r="K73" s="28">
        <v>1.7</v>
      </c>
      <c r="L73" s="28" t="s">
        <v>276</v>
      </c>
      <c r="M73" s="28">
        <v>0.36</v>
      </c>
      <c r="N73" s="28">
        <v>0.3</v>
      </c>
      <c r="O73" s="28">
        <v>0.12</v>
      </c>
      <c r="P73" s="28">
        <v>10</v>
      </c>
      <c r="Q73" s="28">
        <v>1.1000000000000001</v>
      </c>
      <c r="R73" s="28">
        <v>111</v>
      </c>
      <c r="S73" s="28">
        <v>4.4000000000000004</v>
      </c>
      <c r="T73" s="28">
        <v>11.5</v>
      </c>
      <c r="U73" s="28">
        <v>39.700000000000003</v>
      </c>
      <c r="V73" s="28">
        <v>120</v>
      </c>
      <c r="W73" s="28">
        <v>9.6999999999999993</v>
      </c>
      <c r="X73" s="28">
        <v>57.2</v>
      </c>
      <c r="Y73" s="28">
        <v>6.6000000000000003E-2</v>
      </c>
      <c r="Z73" s="28">
        <v>0.04</v>
      </c>
      <c r="AA73" s="28">
        <v>0.06</v>
      </c>
      <c r="AB73" s="28">
        <v>10.7</v>
      </c>
      <c r="AC73" s="28">
        <v>0.2</v>
      </c>
      <c r="AD73" s="28">
        <v>7.0000000000000007E-2</v>
      </c>
      <c r="AE73" s="28">
        <v>0.52</v>
      </c>
      <c r="AF73" s="28">
        <v>7.0000000000000007E-2</v>
      </c>
      <c r="AG73" s="28">
        <v>645</v>
      </c>
      <c r="AH73" s="28">
        <v>0.2</v>
      </c>
      <c r="AI73" s="28">
        <v>0.5</v>
      </c>
      <c r="AJ73" s="28" t="s">
        <v>275</v>
      </c>
      <c r="AK73" s="28">
        <v>4.2999999999999997E-2</v>
      </c>
      <c r="AL73" s="28">
        <v>9.1300000000000008</v>
      </c>
      <c r="AM73" s="28">
        <v>3</v>
      </c>
      <c r="AN73" s="28">
        <v>71.099999999999994</v>
      </c>
      <c r="AO73" s="28">
        <v>3.2</v>
      </c>
      <c r="AP73" s="28">
        <v>1.7</v>
      </c>
      <c r="AQ73" s="28">
        <v>0.6</v>
      </c>
      <c r="AR73" s="28">
        <v>3.4</v>
      </c>
      <c r="AS73" s="28">
        <v>0.6</v>
      </c>
      <c r="AT73" s="28">
        <v>13.2</v>
      </c>
      <c r="AU73" s="28">
        <v>0.3</v>
      </c>
      <c r="AV73" s="28">
        <v>15.3</v>
      </c>
      <c r="AW73" s="28">
        <v>3.9</v>
      </c>
      <c r="AX73" s="28">
        <v>4.0999999999999996</v>
      </c>
      <c r="AY73" s="28">
        <v>0.6</v>
      </c>
      <c r="AZ73" s="28">
        <v>0.3</v>
      </c>
      <c r="BA73" s="28">
        <v>1.9</v>
      </c>
      <c r="BB73" s="28">
        <v>50.8</v>
      </c>
      <c r="BC73" s="28">
        <v>0.5</v>
      </c>
      <c r="BD73" s="28">
        <v>0.15</v>
      </c>
      <c r="BE73" s="28">
        <v>3</v>
      </c>
      <c r="BF73" s="28">
        <v>330</v>
      </c>
      <c r="BG73" s="28">
        <v>2.9</v>
      </c>
      <c r="BH73" s="28">
        <v>16.2</v>
      </c>
      <c r="BI73" s="28">
        <v>7.1</v>
      </c>
      <c r="BJ73" s="28">
        <v>3.98</v>
      </c>
      <c r="BK73" s="28">
        <v>0.09</v>
      </c>
      <c r="BL73" s="28">
        <v>7.69</v>
      </c>
      <c r="BM73" s="28">
        <v>0.03</v>
      </c>
      <c r="BN73" s="28">
        <v>0.19</v>
      </c>
      <c r="BO73" s="28">
        <v>1.0999999999999999E-2</v>
      </c>
      <c r="BP73" s="28">
        <v>2.8000000000000001E-2</v>
      </c>
      <c r="BQ73" s="28" t="s">
        <v>273</v>
      </c>
    </row>
    <row r="74" spans="1:69" x14ac:dyDescent="0.3">
      <c r="A74" s="25">
        <f t="shared" si="0"/>
        <v>52</v>
      </c>
      <c r="B74" s="26">
        <v>687529</v>
      </c>
      <c r="C74" s="26">
        <v>846751</v>
      </c>
      <c r="D74" s="26">
        <v>359</v>
      </c>
      <c r="E74" s="26">
        <v>1</v>
      </c>
      <c r="F74" s="27" t="s">
        <v>53</v>
      </c>
      <c r="G74" s="28">
        <v>0.8</v>
      </c>
      <c r="H74" s="28">
        <v>1.5</v>
      </c>
      <c r="I74" s="28">
        <v>90</v>
      </c>
      <c r="J74" s="28">
        <v>3</v>
      </c>
      <c r="K74" s="28">
        <v>0.96</v>
      </c>
      <c r="L74" s="28" t="s">
        <v>276</v>
      </c>
      <c r="M74" s="28">
        <v>0.08</v>
      </c>
      <c r="N74" s="28" t="s">
        <v>274</v>
      </c>
      <c r="O74" s="28" t="s">
        <v>278</v>
      </c>
      <c r="P74" s="28">
        <v>11.4</v>
      </c>
      <c r="Q74" s="28">
        <v>0.8</v>
      </c>
      <c r="R74" s="28">
        <v>59</v>
      </c>
      <c r="S74" s="28" t="s">
        <v>274</v>
      </c>
      <c r="T74" s="28">
        <v>3.5</v>
      </c>
      <c r="U74" s="28">
        <v>7.9</v>
      </c>
      <c r="V74" s="28">
        <v>23.8</v>
      </c>
      <c r="W74" s="28">
        <v>8.9</v>
      </c>
      <c r="X74" s="28">
        <v>14.2</v>
      </c>
      <c r="Y74" s="28">
        <v>8.9999999999999993E-3</v>
      </c>
      <c r="Z74" s="28">
        <v>0.05</v>
      </c>
      <c r="AA74" s="28">
        <v>0.08</v>
      </c>
      <c r="AB74" s="28">
        <v>7.55</v>
      </c>
      <c r="AC74" s="28">
        <v>0.1</v>
      </c>
      <c r="AD74" s="28">
        <v>0.04</v>
      </c>
      <c r="AE74" s="28">
        <v>0.77</v>
      </c>
      <c r="AF74" s="28">
        <v>0.12</v>
      </c>
      <c r="AG74" s="28">
        <v>99</v>
      </c>
      <c r="AH74" s="28">
        <v>0.1</v>
      </c>
      <c r="AI74" s="28">
        <v>0.3</v>
      </c>
      <c r="AJ74" s="28" t="s">
        <v>275</v>
      </c>
      <c r="AK74" s="28">
        <v>0.16</v>
      </c>
      <c r="AL74" s="28">
        <v>9.41</v>
      </c>
      <c r="AM74" s="28">
        <v>4.7</v>
      </c>
      <c r="AN74" s="28">
        <v>48.3</v>
      </c>
      <c r="AO74" s="28">
        <v>2.2999999999999998</v>
      </c>
      <c r="AP74" s="28">
        <v>1.1000000000000001</v>
      </c>
      <c r="AQ74" s="28">
        <v>0.5</v>
      </c>
      <c r="AR74" s="28">
        <v>3.2</v>
      </c>
      <c r="AS74" s="28">
        <v>0.4</v>
      </c>
      <c r="AT74" s="28">
        <v>18.899999999999999</v>
      </c>
      <c r="AU74" s="28">
        <v>0.1</v>
      </c>
      <c r="AV74" s="28">
        <v>17.100000000000001</v>
      </c>
      <c r="AW74" s="28">
        <v>4.5999999999999996</v>
      </c>
      <c r="AX74" s="28">
        <v>4.2</v>
      </c>
      <c r="AY74" s="28">
        <v>0.5</v>
      </c>
      <c r="AZ74" s="28">
        <v>0.2</v>
      </c>
      <c r="BA74" s="28">
        <v>0.9</v>
      </c>
      <c r="BB74" s="28">
        <v>50.4</v>
      </c>
      <c r="BC74" s="28">
        <v>0.3</v>
      </c>
      <c r="BD74" s="28">
        <v>0.76</v>
      </c>
      <c r="BE74" s="28">
        <v>7.3</v>
      </c>
      <c r="BF74" s="28">
        <v>110</v>
      </c>
      <c r="BG74" s="28">
        <v>9.5</v>
      </c>
      <c r="BH74" s="28">
        <v>8.1</v>
      </c>
      <c r="BI74" s="28">
        <v>5.2</v>
      </c>
      <c r="BJ74" s="28">
        <v>3.32</v>
      </c>
      <c r="BK74" s="28" t="s">
        <v>277</v>
      </c>
      <c r="BL74" s="28">
        <v>1.58</v>
      </c>
      <c r="BM74" s="28">
        <v>0.09</v>
      </c>
      <c r="BN74" s="28">
        <v>0.06</v>
      </c>
      <c r="BO74" s="28">
        <v>1.2E-2</v>
      </c>
      <c r="BP74" s="28">
        <v>5.0000000000000001E-3</v>
      </c>
      <c r="BQ74" s="28" t="s">
        <v>273</v>
      </c>
    </row>
    <row r="75" spans="1:69" x14ac:dyDescent="0.3">
      <c r="A75" s="25">
        <f t="shared" si="0"/>
        <v>53</v>
      </c>
      <c r="B75" s="26">
        <v>687530</v>
      </c>
      <c r="C75" s="26">
        <v>846752</v>
      </c>
      <c r="D75" s="26">
        <v>359</v>
      </c>
      <c r="E75" s="26">
        <v>1</v>
      </c>
      <c r="F75" s="27" t="s">
        <v>54</v>
      </c>
      <c r="G75" s="28">
        <v>0.4</v>
      </c>
      <c r="H75" s="28">
        <v>1.1000000000000001</v>
      </c>
      <c r="I75" s="28">
        <v>70</v>
      </c>
      <c r="J75" s="28">
        <v>2</v>
      </c>
      <c r="K75" s="28">
        <v>0.56999999999999995</v>
      </c>
      <c r="L75" s="28" t="s">
        <v>276</v>
      </c>
      <c r="M75" s="28">
        <v>0.05</v>
      </c>
      <c r="N75" s="28" t="s">
        <v>274</v>
      </c>
      <c r="O75" s="28" t="s">
        <v>278</v>
      </c>
      <c r="P75" s="28">
        <v>10.1</v>
      </c>
      <c r="Q75" s="28">
        <v>0.7</v>
      </c>
      <c r="R75" s="28">
        <v>58</v>
      </c>
      <c r="S75" s="28" t="s">
        <v>274</v>
      </c>
      <c r="T75" s="28">
        <v>3.4</v>
      </c>
      <c r="U75" s="28">
        <v>7.4</v>
      </c>
      <c r="V75" s="28">
        <v>23.1</v>
      </c>
      <c r="W75" s="28">
        <v>8.6999999999999993</v>
      </c>
      <c r="X75" s="28">
        <v>15</v>
      </c>
      <c r="Y75" s="28">
        <v>8.9999999999999993E-3</v>
      </c>
      <c r="Z75" s="28">
        <v>0.05</v>
      </c>
      <c r="AA75" s="28">
        <v>0.19</v>
      </c>
      <c r="AB75" s="28">
        <v>7.51</v>
      </c>
      <c r="AC75" s="28">
        <v>0.2</v>
      </c>
      <c r="AD75" s="28">
        <v>0.06</v>
      </c>
      <c r="AE75" s="28">
        <v>0.73</v>
      </c>
      <c r="AF75" s="28">
        <v>0.12</v>
      </c>
      <c r="AG75" s="28">
        <v>72</v>
      </c>
      <c r="AH75" s="28">
        <v>0.1</v>
      </c>
      <c r="AI75" s="28">
        <v>0.2</v>
      </c>
      <c r="AJ75" s="28" t="s">
        <v>275</v>
      </c>
      <c r="AK75" s="28">
        <v>0.15</v>
      </c>
      <c r="AL75" s="28">
        <v>8.4700000000000006</v>
      </c>
      <c r="AM75" s="28">
        <v>4.3</v>
      </c>
      <c r="AN75" s="28">
        <v>46.9</v>
      </c>
      <c r="AO75" s="28">
        <v>2</v>
      </c>
      <c r="AP75" s="28">
        <v>1.1000000000000001</v>
      </c>
      <c r="AQ75" s="28">
        <v>0.5</v>
      </c>
      <c r="AR75" s="28">
        <v>2.9</v>
      </c>
      <c r="AS75" s="28">
        <v>0.4</v>
      </c>
      <c r="AT75" s="28">
        <v>18.2</v>
      </c>
      <c r="AU75" s="28">
        <v>0.1</v>
      </c>
      <c r="AV75" s="28">
        <v>16.399999999999999</v>
      </c>
      <c r="AW75" s="28">
        <v>4.3</v>
      </c>
      <c r="AX75" s="28">
        <v>3.4</v>
      </c>
      <c r="AY75" s="28">
        <v>0.4</v>
      </c>
      <c r="AZ75" s="28">
        <v>0.1</v>
      </c>
      <c r="BA75" s="28">
        <v>0.8</v>
      </c>
      <c r="BB75" s="28">
        <v>50.1</v>
      </c>
      <c r="BC75" s="28">
        <v>0.2</v>
      </c>
      <c r="BD75" s="28">
        <v>0.75</v>
      </c>
      <c r="BE75" s="28">
        <v>7</v>
      </c>
      <c r="BF75" s="28">
        <v>105</v>
      </c>
      <c r="BG75" s="28">
        <v>9.6</v>
      </c>
      <c r="BH75" s="28">
        <v>8.1</v>
      </c>
      <c r="BI75" s="28">
        <v>5.5</v>
      </c>
      <c r="BJ75" s="28">
        <v>3.19</v>
      </c>
      <c r="BK75" s="28" t="s">
        <v>277</v>
      </c>
      <c r="BL75" s="28">
        <v>1.33</v>
      </c>
      <c r="BM75" s="28">
        <v>0.09</v>
      </c>
      <c r="BN75" s="28">
        <v>0.06</v>
      </c>
      <c r="BO75" s="28">
        <v>1.2E-2</v>
      </c>
      <c r="BP75" s="28">
        <v>5.0000000000000001E-3</v>
      </c>
      <c r="BQ75" s="28" t="s">
        <v>273</v>
      </c>
    </row>
    <row r="76" spans="1:69" x14ac:dyDescent="0.3">
      <c r="A76" s="25">
        <f t="shared" si="0"/>
        <v>54</v>
      </c>
      <c r="B76" s="26">
        <v>687532</v>
      </c>
      <c r="C76" s="26">
        <v>846753</v>
      </c>
      <c r="D76" s="26">
        <v>359</v>
      </c>
      <c r="E76" s="26">
        <v>1</v>
      </c>
      <c r="F76" s="27" t="s">
        <v>55</v>
      </c>
      <c r="G76" s="28" t="s">
        <v>274</v>
      </c>
      <c r="H76" s="28">
        <v>0.7</v>
      </c>
      <c r="I76" s="28">
        <v>60</v>
      </c>
      <c r="J76" s="28">
        <v>2</v>
      </c>
      <c r="K76" s="28">
        <v>0.62</v>
      </c>
      <c r="L76" s="28" t="s">
        <v>276</v>
      </c>
      <c r="M76" s="28">
        <v>0.06</v>
      </c>
      <c r="N76" s="28" t="s">
        <v>274</v>
      </c>
      <c r="O76" s="28" t="s">
        <v>278</v>
      </c>
      <c r="P76" s="28">
        <v>9.8000000000000007</v>
      </c>
      <c r="Q76" s="28">
        <v>0.6</v>
      </c>
      <c r="R76" s="28">
        <v>64</v>
      </c>
      <c r="S76" s="28" t="s">
        <v>274</v>
      </c>
      <c r="T76" s="28">
        <v>3.6</v>
      </c>
      <c r="U76" s="28">
        <v>7.5</v>
      </c>
      <c r="V76" s="28">
        <v>23.8</v>
      </c>
      <c r="W76" s="28">
        <v>9.6</v>
      </c>
      <c r="X76" s="28">
        <v>12.9</v>
      </c>
      <c r="Y76" s="28">
        <v>8.9999999999999993E-3</v>
      </c>
      <c r="Z76" s="28">
        <v>0.05</v>
      </c>
      <c r="AA76" s="28">
        <v>0.03</v>
      </c>
      <c r="AB76" s="28">
        <v>7.59</v>
      </c>
      <c r="AC76" s="28">
        <v>0.2</v>
      </c>
      <c r="AD76" s="28">
        <v>0.06</v>
      </c>
      <c r="AE76" s="28">
        <v>0.75</v>
      </c>
      <c r="AF76" s="28">
        <v>0.12</v>
      </c>
      <c r="AG76" s="28">
        <v>75</v>
      </c>
      <c r="AH76" s="28">
        <v>0.2</v>
      </c>
      <c r="AI76" s="28">
        <v>0.2</v>
      </c>
      <c r="AJ76" s="28" t="s">
        <v>275</v>
      </c>
      <c r="AK76" s="28">
        <v>0.15</v>
      </c>
      <c r="AL76" s="28">
        <v>7.39</v>
      </c>
      <c r="AM76" s="28">
        <v>4.3</v>
      </c>
      <c r="AN76" s="28">
        <v>44.8</v>
      </c>
      <c r="AO76" s="28">
        <v>1.8</v>
      </c>
      <c r="AP76" s="28">
        <v>0.9</v>
      </c>
      <c r="AQ76" s="28">
        <v>0.4</v>
      </c>
      <c r="AR76" s="28">
        <v>2.2999999999999998</v>
      </c>
      <c r="AS76" s="28">
        <v>0.3</v>
      </c>
      <c r="AT76" s="28">
        <v>18.600000000000001</v>
      </c>
      <c r="AU76" s="28" t="s">
        <v>274</v>
      </c>
      <c r="AV76" s="28">
        <v>15.4</v>
      </c>
      <c r="AW76" s="28">
        <v>4.0999999999999996</v>
      </c>
      <c r="AX76" s="28">
        <v>2.8</v>
      </c>
      <c r="AY76" s="28">
        <v>0.3</v>
      </c>
      <c r="AZ76" s="28">
        <v>0.1</v>
      </c>
      <c r="BA76" s="28">
        <v>0.7</v>
      </c>
      <c r="BB76" s="28">
        <v>48.8</v>
      </c>
      <c r="BC76" s="28">
        <v>0.2</v>
      </c>
      <c r="BD76" s="28">
        <v>0.77</v>
      </c>
      <c r="BE76" s="28">
        <v>6.9</v>
      </c>
      <c r="BF76" s="28">
        <v>105</v>
      </c>
      <c r="BG76" s="28">
        <v>9.3000000000000007</v>
      </c>
      <c r="BH76" s="28">
        <v>7.1</v>
      </c>
      <c r="BI76" s="28">
        <v>4.7</v>
      </c>
      <c r="BJ76" s="28">
        <v>3.12</v>
      </c>
      <c r="BK76" s="28" t="s">
        <v>277</v>
      </c>
      <c r="BL76" s="28">
        <v>1.21</v>
      </c>
      <c r="BM76" s="28">
        <v>0.08</v>
      </c>
      <c r="BN76" s="28">
        <v>0.06</v>
      </c>
      <c r="BO76" s="28">
        <v>0.01</v>
      </c>
      <c r="BP76" s="28">
        <v>5.0000000000000001E-3</v>
      </c>
      <c r="BQ76" s="28" t="s">
        <v>273</v>
      </c>
    </row>
    <row r="77" spans="1:69" x14ac:dyDescent="0.3">
      <c r="A77" s="25">
        <f t="shared" si="0"/>
        <v>55</v>
      </c>
      <c r="B77" s="26">
        <v>687533</v>
      </c>
      <c r="C77" s="26">
        <v>846755</v>
      </c>
      <c r="D77" s="26">
        <v>359</v>
      </c>
      <c r="E77" s="26">
        <v>1</v>
      </c>
      <c r="F77" s="27" t="s">
        <v>56</v>
      </c>
      <c r="G77" s="28">
        <v>1.7</v>
      </c>
      <c r="H77" s="28">
        <v>1.6</v>
      </c>
      <c r="I77" s="28">
        <v>50</v>
      </c>
      <c r="J77" s="28">
        <v>3</v>
      </c>
      <c r="K77" s="28">
        <v>0.61</v>
      </c>
      <c r="L77" s="28" t="s">
        <v>276</v>
      </c>
      <c r="M77" s="28">
        <v>7.0000000000000007E-2</v>
      </c>
      <c r="N77" s="28" t="s">
        <v>274</v>
      </c>
      <c r="O77" s="28">
        <v>0.03</v>
      </c>
      <c r="P77" s="28">
        <v>12.5</v>
      </c>
      <c r="Q77" s="28">
        <v>0.8</v>
      </c>
      <c r="R77" s="28">
        <v>77</v>
      </c>
      <c r="S77" s="28" t="s">
        <v>274</v>
      </c>
      <c r="T77" s="28">
        <v>4.0999999999999996</v>
      </c>
      <c r="U77" s="28">
        <v>10.7</v>
      </c>
      <c r="V77" s="28">
        <v>27.6</v>
      </c>
      <c r="W77" s="28">
        <v>10.1</v>
      </c>
      <c r="X77" s="28">
        <v>14.7</v>
      </c>
      <c r="Y77" s="28">
        <v>1.4E-2</v>
      </c>
      <c r="Z77" s="28">
        <v>0.06</v>
      </c>
      <c r="AA77" s="28">
        <v>0.2</v>
      </c>
      <c r="AB77" s="28">
        <v>9.26</v>
      </c>
      <c r="AC77" s="28">
        <v>0.2</v>
      </c>
      <c r="AD77" s="28">
        <v>0.08</v>
      </c>
      <c r="AE77" s="28">
        <v>0.96</v>
      </c>
      <c r="AF77" s="28">
        <v>0.15</v>
      </c>
      <c r="AG77" s="28">
        <v>99</v>
      </c>
      <c r="AH77" s="28">
        <v>0.9</v>
      </c>
      <c r="AI77" s="28">
        <v>0.3</v>
      </c>
      <c r="AJ77" s="28" t="s">
        <v>275</v>
      </c>
      <c r="AK77" s="28">
        <v>0.13600000000000001</v>
      </c>
      <c r="AL77" s="28">
        <v>5.51</v>
      </c>
      <c r="AM77" s="28">
        <v>5.5</v>
      </c>
      <c r="AN77" s="28">
        <v>36</v>
      </c>
      <c r="AO77" s="28">
        <v>1.5</v>
      </c>
      <c r="AP77" s="28">
        <v>0.7</v>
      </c>
      <c r="AQ77" s="28">
        <v>0.3</v>
      </c>
      <c r="AR77" s="28">
        <v>2</v>
      </c>
      <c r="AS77" s="28">
        <v>0.3</v>
      </c>
      <c r="AT77" s="28">
        <v>15.4</v>
      </c>
      <c r="AU77" s="28" t="s">
        <v>274</v>
      </c>
      <c r="AV77" s="28">
        <v>12.1</v>
      </c>
      <c r="AW77" s="28">
        <v>3.5</v>
      </c>
      <c r="AX77" s="28">
        <v>2.5</v>
      </c>
      <c r="AY77" s="28">
        <v>0.3</v>
      </c>
      <c r="AZ77" s="28" t="s">
        <v>274</v>
      </c>
      <c r="BA77" s="28">
        <v>0.5</v>
      </c>
      <c r="BB77" s="28">
        <v>59.4</v>
      </c>
      <c r="BC77" s="28">
        <v>0.3</v>
      </c>
      <c r="BD77" s="28">
        <v>0.98</v>
      </c>
      <c r="BE77" s="28">
        <v>7.6</v>
      </c>
      <c r="BF77" s="28">
        <v>111</v>
      </c>
      <c r="BG77" s="28">
        <v>11.8</v>
      </c>
      <c r="BH77" s="28">
        <v>9.1999999999999993</v>
      </c>
      <c r="BI77" s="28">
        <v>6.8</v>
      </c>
      <c r="BJ77" s="28">
        <v>3.84</v>
      </c>
      <c r="BK77" s="28">
        <v>0.01</v>
      </c>
      <c r="BL77" s="28">
        <v>2.0699999999999998</v>
      </c>
      <c r="BM77" s="28">
        <v>0.1</v>
      </c>
      <c r="BN77" s="28">
        <v>0.08</v>
      </c>
      <c r="BO77" s="28">
        <v>1.2999999999999999E-2</v>
      </c>
      <c r="BP77" s="28">
        <v>7.0000000000000001E-3</v>
      </c>
      <c r="BQ77" s="28" t="s">
        <v>273</v>
      </c>
    </row>
    <row r="78" spans="1:69" x14ac:dyDescent="0.3">
      <c r="A78" s="25">
        <f t="shared" si="0"/>
        <v>56</v>
      </c>
      <c r="B78" s="26">
        <v>687535</v>
      </c>
      <c r="C78" s="26">
        <v>846758</v>
      </c>
      <c r="D78" s="26">
        <v>359</v>
      </c>
      <c r="E78" s="26">
        <v>1</v>
      </c>
      <c r="F78" s="27" t="s">
        <v>57</v>
      </c>
      <c r="G78" s="28">
        <v>0.8</v>
      </c>
      <c r="H78" s="28">
        <v>1.7</v>
      </c>
      <c r="I78" s="28">
        <v>120</v>
      </c>
      <c r="J78" s="28">
        <v>3</v>
      </c>
      <c r="K78" s="28">
        <v>0.76</v>
      </c>
      <c r="L78" s="28" t="s">
        <v>276</v>
      </c>
      <c r="M78" s="28">
        <v>0.05</v>
      </c>
      <c r="N78" s="28" t="s">
        <v>274</v>
      </c>
      <c r="O78" s="28" t="s">
        <v>278</v>
      </c>
      <c r="P78" s="28">
        <v>12.2</v>
      </c>
      <c r="Q78" s="28">
        <v>0.9</v>
      </c>
      <c r="R78" s="28">
        <v>69</v>
      </c>
      <c r="S78" s="28">
        <v>0.1</v>
      </c>
      <c r="T78" s="28">
        <v>4</v>
      </c>
      <c r="U78" s="28">
        <v>10.6</v>
      </c>
      <c r="V78" s="28">
        <v>27.4</v>
      </c>
      <c r="W78" s="28">
        <v>9.1999999999999993</v>
      </c>
      <c r="X78" s="28">
        <v>13.7</v>
      </c>
      <c r="Y78" s="28">
        <v>1.2999999999999999E-2</v>
      </c>
      <c r="Z78" s="28">
        <v>0.06</v>
      </c>
      <c r="AA78" s="28">
        <v>0.1</v>
      </c>
      <c r="AB78" s="28">
        <v>9.07</v>
      </c>
      <c r="AC78" s="28">
        <v>0.1</v>
      </c>
      <c r="AD78" s="28">
        <v>0.05</v>
      </c>
      <c r="AE78" s="28">
        <v>0.83</v>
      </c>
      <c r="AF78" s="28">
        <v>0.14000000000000001</v>
      </c>
      <c r="AG78" s="28">
        <v>120</v>
      </c>
      <c r="AH78" s="28">
        <v>0.2</v>
      </c>
      <c r="AI78" s="28">
        <v>0.3</v>
      </c>
      <c r="AJ78" s="28" t="s">
        <v>275</v>
      </c>
      <c r="AK78" s="28">
        <v>0.16600000000000001</v>
      </c>
      <c r="AL78" s="28">
        <v>5.79</v>
      </c>
      <c r="AM78" s="28">
        <v>5.6</v>
      </c>
      <c r="AN78" s="28">
        <v>35.6</v>
      </c>
      <c r="AO78" s="28">
        <v>1.5</v>
      </c>
      <c r="AP78" s="28">
        <v>0.7</v>
      </c>
      <c r="AQ78" s="28">
        <v>0.3</v>
      </c>
      <c r="AR78" s="28">
        <v>2</v>
      </c>
      <c r="AS78" s="28">
        <v>0.3</v>
      </c>
      <c r="AT78" s="28">
        <v>15</v>
      </c>
      <c r="AU78" s="28" t="s">
        <v>274</v>
      </c>
      <c r="AV78" s="28">
        <v>12.1</v>
      </c>
      <c r="AW78" s="28">
        <v>3.3</v>
      </c>
      <c r="AX78" s="28">
        <v>2.4</v>
      </c>
      <c r="AY78" s="28">
        <v>0.3</v>
      </c>
      <c r="AZ78" s="28" t="s">
        <v>274</v>
      </c>
      <c r="BA78" s="28">
        <v>0.5</v>
      </c>
      <c r="BB78" s="28">
        <v>65.2</v>
      </c>
      <c r="BC78" s="28">
        <v>0.3</v>
      </c>
      <c r="BD78" s="28">
        <v>0.9</v>
      </c>
      <c r="BE78" s="28">
        <v>7.4</v>
      </c>
      <c r="BF78" s="28">
        <v>119</v>
      </c>
      <c r="BG78" s="28">
        <v>11.8</v>
      </c>
      <c r="BH78" s="28">
        <v>9.5</v>
      </c>
      <c r="BI78" s="28">
        <v>6.6</v>
      </c>
      <c r="BJ78" s="28">
        <v>4.08</v>
      </c>
      <c r="BK78" s="28">
        <v>0.01</v>
      </c>
      <c r="BL78" s="28">
        <v>2.2000000000000002</v>
      </c>
      <c r="BM78" s="28">
        <v>0.13</v>
      </c>
      <c r="BN78" s="28">
        <v>0.09</v>
      </c>
      <c r="BO78" s="28">
        <v>1.4E-2</v>
      </c>
      <c r="BP78" s="28">
        <v>7.0000000000000001E-3</v>
      </c>
      <c r="BQ78" s="28" t="s">
        <v>273</v>
      </c>
    </row>
    <row r="79" spans="1:69" x14ac:dyDescent="0.3">
      <c r="A79" s="25">
        <f t="shared" si="0"/>
        <v>57</v>
      </c>
      <c r="B79" s="26">
        <v>687537</v>
      </c>
      <c r="C79" s="26">
        <v>846760</v>
      </c>
      <c r="D79" s="26">
        <v>359</v>
      </c>
      <c r="E79" s="26">
        <v>1</v>
      </c>
      <c r="F79" s="27" t="s">
        <v>58</v>
      </c>
      <c r="G79" s="28">
        <v>0.3</v>
      </c>
      <c r="H79" s="28">
        <v>1.6</v>
      </c>
      <c r="I79" s="28">
        <v>90</v>
      </c>
      <c r="J79" s="28">
        <v>3</v>
      </c>
      <c r="K79" s="28">
        <v>0.56000000000000005</v>
      </c>
      <c r="L79" s="28" t="s">
        <v>276</v>
      </c>
      <c r="M79" s="28">
        <v>0.06</v>
      </c>
      <c r="N79" s="28" t="s">
        <v>274</v>
      </c>
      <c r="O79" s="28">
        <v>0.04</v>
      </c>
      <c r="P79" s="28">
        <v>11.1</v>
      </c>
      <c r="Q79" s="28">
        <v>0.7</v>
      </c>
      <c r="R79" s="28">
        <v>74</v>
      </c>
      <c r="S79" s="28" t="s">
        <v>274</v>
      </c>
      <c r="T79" s="28">
        <v>3.9</v>
      </c>
      <c r="U79" s="28">
        <v>8.6</v>
      </c>
      <c r="V79" s="28">
        <v>27</v>
      </c>
      <c r="W79" s="28">
        <v>9.9</v>
      </c>
      <c r="X79" s="28">
        <v>13.3</v>
      </c>
      <c r="Y79" s="28">
        <v>0.01</v>
      </c>
      <c r="Z79" s="28">
        <v>0.06</v>
      </c>
      <c r="AA79" s="28" t="s">
        <v>277</v>
      </c>
      <c r="AB79" s="28">
        <v>8.9</v>
      </c>
      <c r="AC79" s="28">
        <v>0.1</v>
      </c>
      <c r="AD79" s="28">
        <v>0.06</v>
      </c>
      <c r="AE79" s="28">
        <v>0.85</v>
      </c>
      <c r="AF79" s="28">
        <v>0.14000000000000001</v>
      </c>
      <c r="AG79" s="28">
        <v>83</v>
      </c>
      <c r="AH79" s="28">
        <v>0.1</v>
      </c>
      <c r="AI79" s="28">
        <v>0.2</v>
      </c>
      <c r="AJ79" s="28" t="s">
        <v>275</v>
      </c>
      <c r="AK79" s="28">
        <v>0.13800000000000001</v>
      </c>
      <c r="AL79" s="28">
        <v>7.91</v>
      </c>
      <c r="AM79" s="28">
        <v>4.8</v>
      </c>
      <c r="AN79" s="28">
        <v>44.6</v>
      </c>
      <c r="AO79" s="28">
        <v>1.8</v>
      </c>
      <c r="AP79" s="28">
        <v>1</v>
      </c>
      <c r="AQ79" s="28">
        <v>0.5</v>
      </c>
      <c r="AR79" s="28">
        <v>2.6</v>
      </c>
      <c r="AS79" s="28">
        <v>0.3</v>
      </c>
      <c r="AT79" s="28">
        <v>19.100000000000001</v>
      </c>
      <c r="AU79" s="28" t="s">
        <v>274</v>
      </c>
      <c r="AV79" s="28">
        <v>15.9</v>
      </c>
      <c r="AW79" s="28">
        <v>4.4000000000000004</v>
      </c>
      <c r="AX79" s="28">
        <v>2.6</v>
      </c>
      <c r="AY79" s="28">
        <v>0.4</v>
      </c>
      <c r="AZ79" s="28">
        <v>0.1</v>
      </c>
      <c r="BA79" s="28">
        <v>0.7</v>
      </c>
      <c r="BB79" s="28">
        <v>53.2</v>
      </c>
      <c r="BC79" s="28">
        <v>0.2</v>
      </c>
      <c r="BD79" s="28">
        <v>0.92</v>
      </c>
      <c r="BE79" s="28">
        <v>7.9</v>
      </c>
      <c r="BF79" s="28">
        <v>98</v>
      </c>
      <c r="BG79" s="28">
        <v>10.8</v>
      </c>
      <c r="BH79" s="28">
        <v>9</v>
      </c>
      <c r="BI79" s="28">
        <v>6.2</v>
      </c>
      <c r="BJ79" s="28">
        <v>3.72</v>
      </c>
      <c r="BK79" s="28">
        <v>0.01</v>
      </c>
      <c r="BL79" s="28">
        <v>1.41</v>
      </c>
      <c r="BM79" s="28">
        <v>0.1</v>
      </c>
      <c r="BN79" s="28">
        <v>7.0000000000000007E-2</v>
      </c>
      <c r="BO79" s="28">
        <v>1.4999999999999999E-2</v>
      </c>
      <c r="BP79" s="28">
        <v>4.0000000000000001E-3</v>
      </c>
      <c r="BQ79" s="28" t="s">
        <v>273</v>
      </c>
    </row>
    <row r="80" spans="1:69" x14ac:dyDescent="0.3">
      <c r="A80" s="25">
        <f t="shared" si="0"/>
        <v>58</v>
      </c>
      <c r="B80" s="26">
        <v>687538</v>
      </c>
      <c r="C80" s="26">
        <v>846763</v>
      </c>
      <c r="D80" s="26">
        <v>359</v>
      </c>
      <c r="E80" s="26">
        <v>1</v>
      </c>
      <c r="F80" s="27" t="s">
        <v>59</v>
      </c>
      <c r="G80" s="28">
        <v>0.5</v>
      </c>
      <c r="H80" s="28">
        <v>1.5</v>
      </c>
      <c r="I80" s="28">
        <v>50</v>
      </c>
      <c r="J80" s="28">
        <v>3</v>
      </c>
      <c r="K80" s="28">
        <v>0.65</v>
      </c>
      <c r="L80" s="28" t="s">
        <v>276</v>
      </c>
      <c r="M80" s="28">
        <v>0.05</v>
      </c>
      <c r="N80" s="28" t="s">
        <v>274</v>
      </c>
      <c r="O80" s="28" t="s">
        <v>278</v>
      </c>
      <c r="P80" s="28">
        <v>8.6999999999999993</v>
      </c>
      <c r="Q80" s="28">
        <v>0.6</v>
      </c>
      <c r="R80" s="28">
        <v>49</v>
      </c>
      <c r="S80" s="28" t="s">
        <v>274</v>
      </c>
      <c r="T80" s="28">
        <v>2.8</v>
      </c>
      <c r="U80" s="28">
        <v>7.1</v>
      </c>
      <c r="V80" s="28">
        <v>18.600000000000001</v>
      </c>
      <c r="W80" s="28">
        <v>7.5</v>
      </c>
      <c r="X80" s="28">
        <v>11.2</v>
      </c>
      <c r="Y80" s="28">
        <v>6.0000000000000001E-3</v>
      </c>
      <c r="Z80" s="28">
        <v>0.04</v>
      </c>
      <c r="AA80" s="28">
        <v>0.15</v>
      </c>
      <c r="AB80" s="28">
        <v>6.35</v>
      </c>
      <c r="AC80" s="28">
        <v>0.1</v>
      </c>
      <c r="AD80" s="28">
        <v>0.04</v>
      </c>
      <c r="AE80" s="28">
        <v>0.62</v>
      </c>
      <c r="AF80" s="28">
        <v>0.09</v>
      </c>
      <c r="AG80" s="28">
        <v>65</v>
      </c>
      <c r="AH80" s="28">
        <v>0.1</v>
      </c>
      <c r="AI80" s="28">
        <v>0.2</v>
      </c>
      <c r="AJ80" s="28" t="s">
        <v>275</v>
      </c>
      <c r="AK80" s="28">
        <v>0.154</v>
      </c>
      <c r="AL80" s="28">
        <v>9.93</v>
      </c>
      <c r="AM80" s="28">
        <v>4.2</v>
      </c>
      <c r="AN80" s="28">
        <v>50.6</v>
      </c>
      <c r="AO80" s="28">
        <v>2.4</v>
      </c>
      <c r="AP80" s="28">
        <v>1.3</v>
      </c>
      <c r="AQ80" s="28">
        <v>0.6</v>
      </c>
      <c r="AR80" s="28">
        <v>3.2</v>
      </c>
      <c r="AS80" s="28">
        <v>0.5</v>
      </c>
      <c r="AT80" s="28">
        <v>19.100000000000001</v>
      </c>
      <c r="AU80" s="28">
        <v>0.1</v>
      </c>
      <c r="AV80" s="28">
        <v>19</v>
      </c>
      <c r="AW80" s="28">
        <v>5.0999999999999996</v>
      </c>
      <c r="AX80" s="28">
        <v>3.5</v>
      </c>
      <c r="AY80" s="28">
        <v>0.5</v>
      </c>
      <c r="AZ80" s="28">
        <v>0.2</v>
      </c>
      <c r="BA80" s="28">
        <v>1</v>
      </c>
      <c r="BB80" s="28">
        <v>36.700000000000003</v>
      </c>
      <c r="BC80" s="28">
        <v>0.2</v>
      </c>
      <c r="BD80" s="28">
        <v>0.57999999999999996</v>
      </c>
      <c r="BE80" s="28">
        <v>5.8</v>
      </c>
      <c r="BF80" s="28">
        <v>97</v>
      </c>
      <c r="BG80" s="28">
        <v>7.3</v>
      </c>
      <c r="BH80" s="28">
        <v>7</v>
      </c>
      <c r="BI80" s="28">
        <v>4.2</v>
      </c>
      <c r="BJ80" s="28">
        <v>2.68</v>
      </c>
      <c r="BK80" s="28" t="s">
        <v>277</v>
      </c>
      <c r="BL80" s="28">
        <v>1.67</v>
      </c>
      <c r="BM80" s="28">
        <v>7.0000000000000007E-2</v>
      </c>
      <c r="BN80" s="28">
        <v>0.05</v>
      </c>
      <c r="BO80" s="28">
        <v>1.2E-2</v>
      </c>
      <c r="BP80" s="28">
        <v>6.0000000000000001E-3</v>
      </c>
      <c r="BQ80" s="28" t="s">
        <v>273</v>
      </c>
    </row>
    <row r="81" spans="1:69" x14ac:dyDescent="0.3">
      <c r="A81" s="25">
        <f t="shared" si="0"/>
        <v>59</v>
      </c>
      <c r="B81" s="26">
        <v>687539</v>
      </c>
      <c r="C81" s="26">
        <v>846766</v>
      </c>
      <c r="D81" s="26">
        <v>359</v>
      </c>
      <c r="E81" s="26">
        <v>1</v>
      </c>
      <c r="F81" s="27" t="s">
        <v>60</v>
      </c>
      <c r="G81" s="28">
        <v>0.4</v>
      </c>
      <c r="H81" s="28" t="s">
        <v>279</v>
      </c>
      <c r="I81" s="28">
        <v>50</v>
      </c>
      <c r="J81" s="28">
        <v>2</v>
      </c>
      <c r="K81" s="28">
        <v>0.81</v>
      </c>
      <c r="L81" s="28" t="s">
        <v>276</v>
      </c>
      <c r="M81" s="28">
        <v>0.03</v>
      </c>
      <c r="N81" s="28" t="s">
        <v>274</v>
      </c>
      <c r="O81" s="28" t="s">
        <v>278</v>
      </c>
      <c r="P81" s="28">
        <v>10.1</v>
      </c>
      <c r="Q81" s="28">
        <v>0.4</v>
      </c>
      <c r="R81" s="28">
        <v>20</v>
      </c>
      <c r="S81" s="28" t="s">
        <v>274</v>
      </c>
      <c r="T81" s="28">
        <v>1.9</v>
      </c>
      <c r="U81" s="28">
        <v>3.1</v>
      </c>
      <c r="V81" s="28">
        <v>13</v>
      </c>
      <c r="W81" s="28">
        <v>6.3</v>
      </c>
      <c r="X81" s="28">
        <v>10.6</v>
      </c>
      <c r="Y81" s="28">
        <v>0.03</v>
      </c>
      <c r="Z81" s="28">
        <v>0.04</v>
      </c>
      <c r="AA81" s="28">
        <v>0.03</v>
      </c>
      <c r="AB81" s="28">
        <v>5.43</v>
      </c>
      <c r="AC81" s="28">
        <v>0.1</v>
      </c>
      <c r="AD81" s="28">
        <v>0.04</v>
      </c>
      <c r="AE81" s="28">
        <v>0.55000000000000004</v>
      </c>
      <c r="AF81" s="28">
        <v>7.0000000000000007E-2</v>
      </c>
      <c r="AG81" s="28">
        <v>52</v>
      </c>
      <c r="AH81" s="28">
        <v>0.2</v>
      </c>
      <c r="AI81" s="28" t="s">
        <v>274</v>
      </c>
      <c r="AJ81" s="28" t="s">
        <v>275</v>
      </c>
      <c r="AK81" s="28">
        <v>0.11600000000000001</v>
      </c>
      <c r="AL81" s="28">
        <v>13.8</v>
      </c>
      <c r="AM81" s="28">
        <v>3.6</v>
      </c>
      <c r="AN81" s="28">
        <v>49.4</v>
      </c>
      <c r="AO81" s="28">
        <v>3.4</v>
      </c>
      <c r="AP81" s="28">
        <v>1.7</v>
      </c>
      <c r="AQ81" s="28">
        <v>0.7</v>
      </c>
      <c r="AR81" s="28">
        <v>3.9</v>
      </c>
      <c r="AS81" s="28">
        <v>0.6</v>
      </c>
      <c r="AT81" s="28">
        <v>17.3</v>
      </c>
      <c r="AU81" s="28">
        <v>0.2</v>
      </c>
      <c r="AV81" s="28">
        <v>20.2</v>
      </c>
      <c r="AW81" s="28">
        <v>5.0999999999999996</v>
      </c>
      <c r="AX81" s="28">
        <v>4.5999999999999996</v>
      </c>
      <c r="AY81" s="28">
        <v>0.6</v>
      </c>
      <c r="AZ81" s="28">
        <v>0.2</v>
      </c>
      <c r="BA81" s="28">
        <v>1.4</v>
      </c>
      <c r="BB81" s="28">
        <v>47</v>
      </c>
      <c r="BC81" s="28">
        <v>0.2</v>
      </c>
      <c r="BD81" s="28">
        <v>0.47</v>
      </c>
      <c r="BE81" s="28">
        <v>8.6999999999999993</v>
      </c>
      <c r="BF81" s="28">
        <v>76</v>
      </c>
      <c r="BG81" s="28">
        <v>6.7</v>
      </c>
      <c r="BH81" s="28">
        <v>4.9000000000000004</v>
      </c>
      <c r="BI81" s="28">
        <v>5.7</v>
      </c>
      <c r="BJ81" s="28">
        <v>2.36</v>
      </c>
      <c r="BK81" s="28">
        <v>0.01</v>
      </c>
      <c r="BL81" s="28">
        <v>0.53</v>
      </c>
      <c r="BM81" s="28">
        <v>0.08</v>
      </c>
      <c r="BN81" s="28">
        <v>0.05</v>
      </c>
      <c r="BO81" s="28">
        <v>1.2E-2</v>
      </c>
      <c r="BP81" s="28">
        <v>5.0000000000000001E-3</v>
      </c>
      <c r="BQ81" s="28" t="s">
        <v>273</v>
      </c>
    </row>
    <row r="82" spans="1:69" x14ac:dyDescent="0.3">
      <c r="A82" s="25">
        <f t="shared" si="0"/>
        <v>60</v>
      </c>
      <c r="B82" s="26">
        <v>687541</v>
      </c>
      <c r="C82" s="26">
        <v>846768</v>
      </c>
      <c r="D82" s="26">
        <v>359</v>
      </c>
      <c r="E82" s="26">
        <v>1</v>
      </c>
      <c r="F82" s="27" t="s">
        <v>61</v>
      </c>
      <c r="G82" s="28">
        <v>0.9</v>
      </c>
      <c r="H82" s="28">
        <v>1.3</v>
      </c>
      <c r="I82" s="28">
        <v>50</v>
      </c>
      <c r="J82" s="28">
        <v>3</v>
      </c>
      <c r="K82" s="28">
        <v>0.71</v>
      </c>
      <c r="L82" s="28" t="s">
        <v>276</v>
      </c>
      <c r="M82" s="28">
        <v>0.06</v>
      </c>
      <c r="N82" s="28" t="s">
        <v>274</v>
      </c>
      <c r="O82" s="28" t="s">
        <v>278</v>
      </c>
      <c r="P82" s="28">
        <v>12.4</v>
      </c>
      <c r="Q82" s="28">
        <v>0.8</v>
      </c>
      <c r="R82" s="28">
        <v>75</v>
      </c>
      <c r="S82" s="28" t="s">
        <v>274</v>
      </c>
      <c r="T82" s="28">
        <v>4.0999999999999996</v>
      </c>
      <c r="U82" s="28">
        <v>11.5</v>
      </c>
      <c r="V82" s="28">
        <v>26.5</v>
      </c>
      <c r="W82" s="28">
        <v>10.6</v>
      </c>
      <c r="X82" s="28">
        <v>16.3</v>
      </c>
      <c r="Y82" s="28">
        <v>1.0999999999999999E-2</v>
      </c>
      <c r="Z82" s="28">
        <v>0.06</v>
      </c>
      <c r="AA82" s="28">
        <v>0.01</v>
      </c>
      <c r="AB82" s="28">
        <v>9.83</v>
      </c>
      <c r="AC82" s="28">
        <v>0.2</v>
      </c>
      <c r="AD82" s="28">
        <v>0.05</v>
      </c>
      <c r="AE82" s="28">
        <v>0.87</v>
      </c>
      <c r="AF82" s="28">
        <v>0.15</v>
      </c>
      <c r="AG82" s="28">
        <v>87</v>
      </c>
      <c r="AH82" s="28">
        <v>0.1</v>
      </c>
      <c r="AI82" s="28">
        <v>0.2</v>
      </c>
      <c r="AJ82" s="28" t="s">
        <v>275</v>
      </c>
      <c r="AK82" s="28">
        <v>0.128</v>
      </c>
      <c r="AL82" s="28">
        <v>7.45</v>
      </c>
      <c r="AM82" s="28">
        <v>5.4</v>
      </c>
      <c r="AN82" s="28">
        <v>42.6</v>
      </c>
      <c r="AO82" s="28">
        <v>1.8</v>
      </c>
      <c r="AP82" s="28">
        <v>0.8</v>
      </c>
      <c r="AQ82" s="28">
        <v>0.4</v>
      </c>
      <c r="AR82" s="28">
        <v>2.5</v>
      </c>
      <c r="AS82" s="28">
        <v>0.3</v>
      </c>
      <c r="AT82" s="28">
        <v>18.7</v>
      </c>
      <c r="AU82" s="28" t="s">
        <v>274</v>
      </c>
      <c r="AV82" s="28">
        <v>13.8</v>
      </c>
      <c r="AW82" s="28">
        <v>3.9</v>
      </c>
      <c r="AX82" s="28">
        <v>3</v>
      </c>
      <c r="AY82" s="28">
        <v>0.3</v>
      </c>
      <c r="AZ82" s="28">
        <v>0.1</v>
      </c>
      <c r="BA82" s="28">
        <v>0.6</v>
      </c>
      <c r="BB82" s="28">
        <v>61.5</v>
      </c>
      <c r="BC82" s="28">
        <v>0.3</v>
      </c>
      <c r="BD82" s="28">
        <v>0.97</v>
      </c>
      <c r="BE82" s="28">
        <v>7.3</v>
      </c>
      <c r="BF82" s="28">
        <v>108</v>
      </c>
      <c r="BG82" s="28">
        <v>12.3</v>
      </c>
      <c r="BH82" s="28">
        <v>9.1999999999999993</v>
      </c>
      <c r="BI82" s="28">
        <v>8.4</v>
      </c>
      <c r="BJ82" s="28">
        <v>4.21</v>
      </c>
      <c r="BK82" s="28">
        <v>0.04</v>
      </c>
      <c r="BL82" s="28">
        <v>2.75</v>
      </c>
      <c r="BM82" s="28">
        <v>0.12</v>
      </c>
      <c r="BN82" s="28">
        <v>0.08</v>
      </c>
      <c r="BO82" s="28">
        <v>1.2999999999999999E-2</v>
      </c>
      <c r="BP82" s="28">
        <v>7.0000000000000001E-3</v>
      </c>
      <c r="BQ82" s="28" t="s">
        <v>273</v>
      </c>
    </row>
    <row r="83" spans="1:69" x14ac:dyDescent="0.3">
      <c r="A83" s="25">
        <f t="shared" si="0"/>
        <v>61</v>
      </c>
      <c r="B83" s="26">
        <v>687544</v>
      </c>
      <c r="C83" s="26">
        <v>846771</v>
      </c>
      <c r="D83" s="26">
        <v>359</v>
      </c>
      <c r="E83" s="26">
        <v>1</v>
      </c>
      <c r="F83" s="27" t="s">
        <v>62</v>
      </c>
      <c r="G83" s="28" t="s">
        <v>274</v>
      </c>
      <c r="H83" s="28">
        <v>1.4</v>
      </c>
      <c r="I83" s="28">
        <v>40</v>
      </c>
      <c r="J83" s="28">
        <v>2</v>
      </c>
      <c r="K83" s="28">
        <v>0.56999999999999995</v>
      </c>
      <c r="L83" s="28" t="s">
        <v>276</v>
      </c>
      <c r="M83" s="28">
        <v>0.05</v>
      </c>
      <c r="N83" s="28" t="s">
        <v>274</v>
      </c>
      <c r="O83" s="28" t="s">
        <v>278</v>
      </c>
      <c r="P83" s="28">
        <v>11.5</v>
      </c>
      <c r="Q83" s="28">
        <v>0.7</v>
      </c>
      <c r="R83" s="28">
        <v>89</v>
      </c>
      <c r="S83" s="28" t="s">
        <v>274</v>
      </c>
      <c r="T83" s="28">
        <v>3.6</v>
      </c>
      <c r="U83" s="28">
        <v>11.7</v>
      </c>
      <c r="V83" s="28">
        <v>26.3</v>
      </c>
      <c r="W83" s="28">
        <v>10.7</v>
      </c>
      <c r="X83" s="28">
        <v>14.2</v>
      </c>
      <c r="Y83" s="28">
        <v>8.0000000000000002E-3</v>
      </c>
      <c r="Z83" s="28">
        <v>0.06</v>
      </c>
      <c r="AA83" s="28">
        <v>0.22</v>
      </c>
      <c r="AB83" s="28">
        <v>9.58</v>
      </c>
      <c r="AC83" s="28">
        <v>0.2</v>
      </c>
      <c r="AD83" s="28">
        <v>0.06</v>
      </c>
      <c r="AE83" s="28">
        <v>0.86</v>
      </c>
      <c r="AF83" s="28">
        <v>0.14000000000000001</v>
      </c>
      <c r="AG83" s="28">
        <v>89</v>
      </c>
      <c r="AH83" s="28">
        <v>0.2</v>
      </c>
      <c r="AI83" s="28">
        <v>0.1</v>
      </c>
      <c r="AJ83" s="28" t="s">
        <v>275</v>
      </c>
      <c r="AK83" s="28">
        <v>0.108</v>
      </c>
      <c r="AL83" s="28">
        <v>11.2</v>
      </c>
      <c r="AM83" s="28">
        <v>4.4000000000000004</v>
      </c>
      <c r="AN83" s="28">
        <v>56.7</v>
      </c>
      <c r="AO83" s="28">
        <v>2.4</v>
      </c>
      <c r="AP83" s="28">
        <v>1.1000000000000001</v>
      </c>
      <c r="AQ83" s="28">
        <v>0.5</v>
      </c>
      <c r="AR83" s="28">
        <v>3.2</v>
      </c>
      <c r="AS83" s="28">
        <v>0.5</v>
      </c>
      <c r="AT83" s="28">
        <v>24.7</v>
      </c>
      <c r="AU83" s="28">
        <v>0.1</v>
      </c>
      <c r="AV83" s="28">
        <v>18.7</v>
      </c>
      <c r="AW83" s="28">
        <v>5.0999999999999996</v>
      </c>
      <c r="AX83" s="28">
        <v>2.8</v>
      </c>
      <c r="AY83" s="28">
        <v>0.4</v>
      </c>
      <c r="AZ83" s="28">
        <v>0.2</v>
      </c>
      <c r="BA83" s="28">
        <v>0.9</v>
      </c>
      <c r="BB83" s="28">
        <v>51</v>
      </c>
      <c r="BC83" s="28">
        <v>0.4</v>
      </c>
      <c r="BD83" s="28">
        <v>0.88</v>
      </c>
      <c r="BE83" s="28">
        <v>7.1</v>
      </c>
      <c r="BF83" s="28">
        <v>83</v>
      </c>
      <c r="BG83" s="28">
        <v>11</v>
      </c>
      <c r="BH83" s="28">
        <v>9.1</v>
      </c>
      <c r="BI83" s="28">
        <v>7.2</v>
      </c>
      <c r="BJ83" s="28">
        <v>3.89</v>
      </c>
      <c r="BK83" s="28">
        <v>0.02</v>
      </c>
      <c r="BL83" s="28">
        <v>2.46</v>
      </c>
      <c r="BM83" s="28">
        <v>0.09</v>
      </c>
      <c r="BN83" s="28">
        <v>7.0000000000000007E-2</v>
      </c>
      <c r="BO83" s="28">
        <v>1.2999999999999999E-2</v>
      </c>
      <c r="BP83" s="28">
        <v>7.0000000000000001E-3</v>
      </c>
      <c r="BQ83" s="28" t="s">
        <v>273</v>
      </c>
    </row>
    <row r="84" spans="1:69" x14ac:dyDescent="0.3">
      <c r="A84" s="25">
        <f t="shared" si="0"/>
        <v>62</v>
      </c>
      <c r="B84" s="26">
        <v>687547</v>
      </c>
      <c r="C84" s="26">
        <v>846773</v>
      </c>
      <c r="D84" s="26">
        <v>359</v>
      </c>
      <c r="E84" s="26">
        <v>1</v>
      </c>
      <c r="F84" s="27" t="s">
        <v>63</v>
      </c>
      <c r="G84" s="28">
        <v>1.8</v>
      </c>
      <c r="H84" s="28">
        <v>1.9</v>
      </c>
      <c r="I84" s="28">
        <v>40</v>
      </c>
      <c r="J84" s="28">
        <v>2</v>
      </c>
      <c r="K84" s="28">
        <v>0.72</v>
      </c>
      <c r="L84" s="28" t="s">
        <v>276</v>
      </c>
      <c r="M84" s="28">
        <v>0.06</v>
      </c>
      <c r="N84" s="28" t="s">
        <v>274</v>
      </c>
      <c r="O84" s="28">
        <v>0.02</v>
      </c>
      <c r="P84" s="28">
        <v>11.3</v>
      </c>
      <c r="Q84" s="28">
        <v>0.8</v>
      </c>
      <c r="R84" s="28">
        <v>75</v>
      </c>
      <c r="S84" s="28" t="s">
        <v>274</v>
      </c>
      <c r="T84" s="28">
        <v>4</v>
      </c>
      <c r="U84" s="28">
        <v>13.2</v>
      </c>
      <c r="V84" s="28">
        <v>23</v>
      </c>
      <c r="W84" s="28">
        <v>10.4</v>
      </c>
      <c r="X84" s="28">
        <v>15.6</v>
      </c>
      <c r="Y84" s="28">
        <v>1.0999999999999999E-2</v>
      </c>
      <c r="Z84" s="28">
        <v>0.06</v>
      </c>
      <c r="AA84" s="28">
        <v>0.02</v>
      </c>
      <c r="AB84" s="28">
        <v>8.91</v>
      </c>
      <c r="AC84" s="28">
        <v>0.2</v>
      </c>
      <c r="AD84" s="28">
        <v>0.06</v>
      </c>
      <c r="AE84" s="28">
        <v>0.85</v>
      </c>
      <c r="AF84" s="28">
        <v>0.14000000000000001</v>
      </c>
      <c r="AG84" s="28">
        <v>81</v>
      </c>
      <c r="AH84" s="28">
        <v>0.1</v>
      </c>
      <c r="AI84" s="28">
        <v>0.3</v>
      </c>
      <c r="AJ84" s="28" t="s">
        <v>275</v>
      </c>
      <c r="AK84" s="28">
        <v>0.10199999999999999</v>
      </c>
      <c r="AL84" s="28">
        <v>8.61</v>
      </c>
      <c r="AM84" s="28">
        <v>5.2</v>
      </c>
      <c r="AN84" s="28">
        <v>45.4</v>
      </c>
      <c r="AO84" s="28">
        <v>2</v>
      </c>
      <c r="AP84" s="28">
        <v>1.1000000000000001</v>
      </c>
      <c r="AQ84" s="28">
        <v>0.4</v>
      </c>
      <c r="AR84" s="28">
        <v>2.5</v>
      </c>
      <c r="AS84" s="28">
        <v>0.4</v>
      </c>
      <c r="AT84" s="28">
        <v>19.5</v>
      </c>
      <c r="AU84" s="28">
        <v>0.1</v>
      </c>
      <c r="AV84" s="28">
        <v>15.3</v>
      </c>
      <c r="AW84" s="28">
        <v>4.2</v>
      </c>
      <c r="AX84" s="28">
        <v>2.5</v>
      </c>
      <c r="AY84" s="28">
        <v>0.4</v>
      </c>
      <c r="AZ84" s="28">
        <v>0.1</v>
      </c>
      <c r="BA84" s="28">
        <v>0.8</v>
      </c>
      <c r="BB84" s="28">
        <v>60.6</v>
      </c>
      <c r="BC84" s="28">
        <v>0.3</v>
      </c>
      <c r="BD84" s="28">
        <v>0.93</v>
      </c>
      <c r="BE84" s="28">
        <v>6.3</v>
      </c>
      <c r="BF84" s="28">
        <v>105</v>
      </c>
      <c r="BG84" s="28">
        <v>11</v>
      </c>
      <c r="BH84" s="28">
        <v>8.8000000000000007</v>
      </c>
      <c r="BI84" s="28">
        <v>8.5</v>
      </c>
      <c r="BJ84" s="28">
        <v>3.72</v>
      </c>
      <c r="BK84" s="28">
        <v>0.05</v>
      </c>
      <c r="BL84" s="28">
        <v>3.23</v>
      </c>
      <c r="BM84" s="28">
        <v>0.09</v>
      </c>
      <c r="BN84" s="28">
        <v>0.08</v>
      </c>
      <c r="BO84" s="28">
        <v>1.2999999999999999E-2</v>
      </c>
      <c r="BP84" s="28">
        <v>8.9999999999999993E-3</v>
      </c>
      <c r="BQ84" s="28" t="s">
        <v>273</v>
      </c>
    </row>
    <row r="85" spans="1:69" x14ac:dyDescent="0.3">
      <c r="A85" s="25">
        <f t="shared" si="0"/>
        <v>63</v>
      </c>
      <c r="B85" s="26">
        <v>687549</v>
      </c>
      <c r="C85" s="26">
        <v>846775</v>
      </c>
      <c r="D85" s="26">
        <v>359</v>
      </c>
      <c r="E85" s="26">
        <v>1</v>
      </c>
      <c r="F85" s="27" t="s">
        <v>64</v>
      </c>
      <c r="G85" s="28" t="s">
        <v>274</v>
      </c>
      <c r="H85" s="28">
        <v>3.5</v>
      </c>
      <c r="I85" s="28">
        <v>30</v>
      </c>
      <c r="J85" s="28">
        <v>2</v>
      </c>
      <c r="K85" s="28">
        <v>0.56999999999999995</v>
      </c>
      <c r="L85" s="28" t="s">
        <v>276</v>
      </c>
      <c r="M85" s="28">
        <v>0.04</v>
      </c>
      <c r="N85" s="28" t="s">
        <v>274</v>
      </c>
      <c r="O85" s="28" t="s">
        <v>278</v>
      </c>
      <c r="P85" s="28">
        <v>9</v>
      </c>
      <c r="Q85" s="28">
        <v>0.5</v>
      </c>
      <c r="R85" s="28">
        <v>47</v>
      </c>
      <c r="S85" s="28" t="s">
        <v>274</v>
      </c>
      <c r="T85" s="28">
        <v>2.8</v>
      </c>
      <c r="U85" s="28">
        <v>6.4</v>
      </c>
      <c r="V85" s="28">
        <v>20.3</v>
      </c>
      <c r="W85" s="28">
        <v>8.3000000000000007</v>
      </c>
      <c r="X85" s="28">
        <v>15</v>
      </c>
      <c r="Y85" s="28">
        <v>7.0000000000000001E-3</v>
      </c>
      <c r="Z85" s="28">
        <v>0.04</v>
      </c>
      <c r="AA85" s="28">
        <v>0.02</v>
      </c>
      <c r="AB85" s="28">
        <v>6.87</v>
      </c>
      <c r="AC85" s="28">
        <v>0.1</v>
      </c>
      <c r="AD85" s="28">
        <v>0.04</v>
      </c>
      <c r="AE85" s="28">
        <v>0.63</v>
      </c>
      <c r="AF85" s="28">
        <v>0.1</v>
      </c>
      <c r="AG85" s="28">
        <v>65</v>
      </c>
      <c r="AH85" s="28">
        <v>2.7</v>
      </c>
      <c r="AI85" s="28">
        <v>0.2</v>
      </c>
      <c r="AJ85" s="28">
        <v>0.7</v>
      </c>
      <c r="AK85" s="28">
        <v>0.16200000000000001</v>
      </c>
      <c r="AL85" s="28">
        <v>10.5</v>
      </c>
      <c r="AM85" s="28">
        <v>3.9</v>
      </c>
      <c r="AN85" s="28">
        <v>53.7</v>
      </c>
      <c r="AO85" s="28">
        <v>2.5</v>
      </c>
      <c r="AP85" s="28">
        <v>1.1000000000000001</v>
      </c>
      <c r="AQ85" s="28">
        <v>0.5</v>
      </c>
      <c r="AR85" s="28">
        <v>3.2</v>
      </c>
      <c r="AS85" s="28">
        <v>0.5</v>
      </c>
      <c r="AT85" s="28">
        <v>21.2</v>
      </c>
      <c r="AU85" s="28">
        <v>0.1</v>
      </c>
      <c r="AV85" s="28">
        <v>19.3</v>
      </c>
      <c r="AW85" s="28">
        <v>5</v>
      </c>
      <c r="AX85" s="28">
        <v>3.8</v>
      </c>
      <c r="AY85" s="28">
        <v>0.5</v>
      </c>
      <c r="AZ85" s="28">
        <v>0.2</v>
      </c>
      <c r="BA85" s="28">
        <v>0.9</v>
      </c>
      <c r="BB85" s="28">
        <v>42.4</v>
      </c>
      <c r="BC85" s="28">
        <v>0.3</v>
      </c>
      <c r="BD85" s="28">
        <v>0.67</v>
      </c>
      <c r="BE85" s="28">
        <v>5.6</v>
      </c>
      <c r="BF85" s="28">
        <v>102</v>
      </c>
      <c r="BG85" s="28">
        <v>8</v>
      </c>
      <c r="BH85" s="28">
        <v>7.2</v>
      </c>
      <c r="BI85" s="28">
        <v>5.4</v>
      </c>
      <c r="BJ85" s="28">
        <v>2.95</v>
      </c>
      <c r="BK85" s="28">
        <v>0.02</v>
      </c>
      <c r="BL85" s="28">
        <v>1.1499999999999999</v>
      </c>
      <c r="BM85" s="28">
        <v>0.08</v>
      </c>
      <c r="BN85" s="28">
        <v>0.06</v>
      </c>
      <c r="BO85" s="28">
        <v>1.2E-2</v>
      </c>
      <c r="BP85" s="28">
        <v>4.0000000000000001E-3</v>
      </c>
      <c r="BQ85" s="28" t="s">
        <v>273</v>
      </c>
    </row>
    <row r="86" spans="1:69" x14ac:dyDescent="0.3">
      <c r="A86" s="25">
        <f t="shared" si="0"/>
        <v>64</v>
      </c>
      <c r="B86" s="26">
        <v>687550</v>
      </c>
      <c r="C86" s="26">
        <v>846777</v>
      </c>
      <c r="D86" s="26">
        <v>359</v>
      </c>
      <c r="E86" s="26">
        <v>1</v>
      </c>
      <c r="F86" s="27" t="s">
        <v>65</v>
      </c>
      <c r="G86" s="28">
        <v>1.4</v>
      </c>
      <c r="H86" s="28">
        <v>2.5</v>
      </c>
      <c r="I86" s="28">
        <v>110</v>
      </c>
      <c r="J86" s="28">
        <v>3</v>
      </c>
      <c r="K86" s="28">
        <v>0.56999999999999995</v>
      </c>
      <c r="L86" s="28" t="s">
        <v>276</v>
      </c>
      <c r="M86" s="28">
        <v>0.06</v>
      </c>
      <c r="N86" s="28" t="s">
        <v>274</v>
      </c>
      <c r="O86" s="28">
        <v>0.03</v>
      </c>
      <c r="P86" s="28">
        <v>10.9</v>
      </c>
      <c r="Q86" s="28">
        <v>0.8</v>
      </c>
      <c r="R86" s="28">
        <v>74</v>
      </c>
      <c r="S86" s="28" t="s">
        <v>274</v>
      </c>
      <c r="T86" s="28">
        <v>4.3</v>
      </c>
      <c r="U86" s="28">
        <v>11.9</v>
      </c>
      <c r="V86" s="28">
        <v>25.4</v>
      </c>
      <c r="W86" s="28">
        <v>10</v>
      </c>
      <c r="X86" s="28">
        <v>16.399999999999999</v>
      </c>
      <c r="Y86" s="28">
        <v>3.0000000000000001E-3</v>
      </c>
      <c r="Z86" s="28">
        <v>0.05</v>
      </c>
      <c r="AA86" s="28">
        <v>0.31</v>
      </c>
      <c r="AB86" s="28">
        <v>9.5500000000000007</v>
      </c>
      <c r="AC86" s="28">
        <v>0.2</v>
      </c>
      <c r="AD86" s="28">
        <v>0.05</v>
      </c>
      <c r="AE86" s="28">
        <v>0.87</v>
      </c>
      <c r="AF86" s="28">
        <v>0.14000000000000001</v>
      </c>
      <c r="AG86" s="28">
        <v>86</v>
      </c>
      <c r="AH86" s="28">
        <v>0.2</v>
      </c>
      <c r="AI86" s="28">
        <v>0.2</v>
      </c>
      <c r="AJ86" s="28" t="s">
        <v>275</v>
      </c>
      <c r="AK86" s="28">
        <v>0.1</v>
      </c>
      <c r="AL86" s="28">
        <v>8.41</v>
      </c>
      <c r="AM86" s="28">
        <v>4.7</v>
      </c>
      <c r="AN86" s="28">
        <v>44.3</v>
      </c>
      <c r="AO86" s="28">
        <v>2</v>
      </c>
      <c r="AP86" s="28">
        <v>1</v>
      </c>
      <c r="AQ86" s="28">
        <v>0.4</v>
      </c>
      <c r="AR86" s="28">
        <v>2.5</v>
      </c>
      <c r="AS86" s="28">
        <v>0.3</v>
      </c>
      <c r="AT86" s="28">
        <v>19.399999999999999</v>
      </c>
      <c r="AU86" s="28">
        <v>0.1</v>
      </c>
      <c r="AV86" s="28">
        <v>14</v>
      </c>
      <c r="AW86" s="28">
        <v>4.0999999999999996</v>
      </c>
      <c r="AX86" s="28">
        <v>3.4</v>
      </c>
      <c r="AY86" s="28">
        <v>0.3</v>
      </c>
      <c r="AZ86" s="28">
        <v>0.1</v>
      </c>
      <c r="BA86" s="28">
        <v>0.8</v>
      </c>
      <c r="BB86" s="28">
        <v>54.5</v>
      </c>
      <c r="BC86" s="28">
        <v>0.3</v>
      </c>
      <c r="BD86" s="28">
        <v>0.85</v>
      </c>
      <c r="BE86" s="28">
        <v>6.2</v>
      </c>
      <c r="BF86" s="28">
        <v>101</v>
      </c>
      <c r="BG86" s="28">
        <v>10.8</v>
      </c>
      <c r="BH86" s="28">
        <v>9.1999999999999993</v>
      </c>
      <c r="BI86" s="28">
        <v>8</v>
      </c>
      <c r="BJ86" s="28">
        <v>3.87</v>
      </c>
      <c r="BK86" s="28">
        <v>0.05</v>
      </c>
      <c r="BL86" s="28">
        <v>3.17</v>
      </c>
      <c r="BM86" s="28">
        <v>0.09</v>
      </c>
      <c r="BN86" s="28">
        <v>7.0000000000000007E-2</v>
      </c>
      <c r="BO86" s="28">
        <v>1.2E-2</v>
      </c>
      <c r="BP86" s="28">
        <v>7.0000000000000001E-3</v>
      </c>
      <c r="BQ86" s="28" t="s">
        <v>273</v>
      </c>
    </row>
    <row r="87" spans="1:69" x14ac:dyDescent="0.3">
      <c r="A87" s="25">
        <f t="shared" si="0"/>
        <v>65</v>
      </c>
      <c r="B87" s="26">
        <v>687553</v>
      </c>
      <c r="C87" s="26">
        <v>846779</v>
      </c>
      <c r="D87" s="26">
        <v>357</v>
      </c>
      <c r="E87" s="26">
        <v>1</v>
      </c>
      <c r="F87" s="27" t="s">
        <v>66</v>
      </c>
      <c r="G87" s="28" t="s">
        <v>274</v>
      </c>
      <c r="H87" s="28">
        <v>2.2000000000000002</v>
      </c>
      <c r="I87" s="28">
        <v>70</v>
      </c>
      <c r="J87" s="28">
        <v>2</v>
      </c>
      <c r="K87" s="28">
        <v>0.56000000000000005</v>
      </c>
      <c r="L87" s="28" t="s">
        <v>276</v>
      </c>
      <c r="M87" s="28">
        <v>0.06</v>
      </c>
      <c r="N87" s="28" t="s">
        <v>274</v>
      </c>
      <c r="O87" s="28" t="s">
        <v>278</v>
      </c>
      <c r="P87" s="28">
        <v>11.2</v>
      </c>
      <c r="Q87" s="28">
        <v>0.8</v>
      </c>
      <c r="R87" s="28">
        <v>64</v>
      </c>
      <c r="S87" s="28" t="s">
        <v>274</v>
      </c>
      <c r="T87" s="28">
        <v>5</v>
      </c>
      <c r="U87" s="28">
        <v>13.3</v>
      </c>
      <c r="V87" s="28">
        <v>25.1</v>
      </c>
      <c r="W87" s="28">
        <v>11.4</v>
      </c>
      <c r="X87" s="28">
        <v>24.1</v>
      </c>
      <c r="Y87" s="28">
        <v>8.0000000000000002E-3</v>
      </c>
      <c r="Z87" s="28">
        <v>0.05</v>
      </c>
      <c r="AA87" s="28" t="s">
        <v>277</v>
      </c>
      <c r="AB87" s="28">
        <v>8.82</v>
      </c>
      <c r="AC87" s="28" t="s">
        <v>274</v>
      </c>
      <c r="AD87" s="28">
        <v>7.0000000000000007E-2</v>
      </c>
      <c r="AE87" s="28">
        <v>0.85</v>
      </c>
      <c r="AF87" s="28">
        <v>0.14000000000000001</v>
      </c>
      <c r="AG87" s="28">
        <v>80</v>
      </c>
      <c r="AH87" s="28">
        <v>0.1</v>
      </c>
      <c r="AI87" s="28">
        <v>0.1</v>
      </c>
      <c r="AJ87" s="28" t="s">
        <v>275</v>
      </c>
      <c r="AK87" s="28">
        <v>0.106</v>
      </c>
      <c r="AL87" s="28">
        <v>48.2</v>
      </c>
      <c r="AM87" s="28">
        <v>3.9</v>
      </c>
      <c r="AN87" s="28">
        <v>174</v>
      </c>
      <c r="AO87" s="28">
        <v>12</v>
      </c>
      <c r="AP87" s="28">
        <v>6</v>
      </c>
      <c r="AQ87" s="28">
        <v>2.2000000000000002</v>
      </c>
      <c r="AR87" s="28">
        <v>12.4</v>
      </c>
      <c r="AS87" s="28">
        <v>2.2999999999999998</v>
      </c>
      <c r="AT87" s="28">
        <v>47.1</v>
      </c>
      <c r="AU87" s="28">
        <v>0.7</v>
      </c>
      <c r="AV87" s="28">
        <v>55.4</v>
      </c>
      <c r="AW87" s="28">
        <v>14.3</v>
      </c>
      <c r="AX87" s="28">
        <v>12.2</v>
      </c>
      <c r="AY87" s="28">
        <v>2.1</v>
      </c>
      <c r="AZ87" s="28">
        <v>0.8</v>
      </c>
      <c r="BA87" s="28">
        <v>5</v>
      </c>
      <c r="BB87" s="28">
        <v>61.9</v>
      </c>
      <c r="BC87" s="28">
        <v>0.9</v>
      </c>
      <c r="BD87" s="28">
        <v>0.77</v>
      </c>
      <c r="BE87" s="28">
        <v>11.9</v>
      </c>
      <c r="BF87" s="28">
        <v>93</v>
      </c>
      <c r="BG87" s="28">
        <v>11.1</v>
      </c>
      <c r="BH87" s="28">
        <v>9.1999999999999993</v>
      </c>
      <c r="BI87" s="28">
        <v>10.3</v>
      </c>
      <c r="BJ87" s="28">
        <v>3.61</v>
      </c>
      <c r="BK87" s="28">
        <v>0.04</v>
      </c>
      <c r="BL87" s="28">
        <v>1.95</v>
      </c>
      <c r="BM87" s="28">
        <v>0.1</v>
      </c>
      <c r="BN87" s="28">
        <v>0.08</v>
      </c>
      <c r="BO87" s="28">
        <v>1.4E-2</v>
      </c>
      <c r="BP87" s="28">
        <v>8.9999999999999993E-3</v>
      </c>
      <c r="BQ87" s="28" t="s">
        <v>273</v>
      </c>
    </row>
    <row r="88" spans="1:69" x14ac:dyDescent="0.3">
      <c r="A88" s="25">
        <f t="shared" si="0"/>
        <v>66</v>
      </c>
      <c r="B88" s="26">
        <v>687555</v>
      </c>
      <c r="C88" s="26">
        <v>846782</v>
      </c>
      <c r="D88" s="26">
        <v>357</v>
      </c>
      <c r="E88" s="26">
        <v>1</v>
      </c>
      <c r="F88" s="27" t="s">
        <v>67</v>
      </c>
      <c r="G88" s="28">
        <v>0.6</v>
      </c>
      <c r="H88" s="28">
        <v>3</v>
      </c>
      <c r="I88" s="28">
        <v>60</v>
      </c>
      <c r="J88" s="28">
        <v>2</v>
      </c>
      <c r="K88" s="28">
        <v>0.89</v>
      </c>
      <c r="L88" s="28" t="s">
        <v>276</v>
      </c>
      <c r="M88" s="28">
        <v>0.06</v>
      </c>
      <c r="N88" s="28" t="s">
        <v>274</v>
      </c>
      <c r="O88" s="28" t="s">
        <v>278</v>
      </c>
      <c r="P88" s="28">
        <v>8.8000000000000007</v>
      </c>
      <c r="Q88" s="28">
        <v>0.7</v>
      </c>
      <c r="R88" s="28">
        <v>59</v>
      </c>
      <c r="S88" s="28" t="s">
        <v>274</v>
      </c>
      <c r="T88" s="28">
        <v>3.2</v>
      </c>
      <c r="U88" s="28">
        <v>11.3</v>
      </c>
      <c r="V88" s="28">
        <v>18.7</v>
      </c>
      <c r="W88" s="28">
        <v>8.6</v>
      </c>
      <c r="X88" s="28">
        <v>13.1</v>
      </c>
      <c r="Y88" s="28">
        <v>8.0000000000000002E-3</v>
      </c>
      <c r="Z88" s="28">
        <v>0.04</v>
      </c>
      <c r="AA88" s="28">
        <v>0.02</v>
      </c>
      <c r="AB88" s="28">
        <v>7.48</v>
      </c>
      <c r="AC88" s="28">
        <v>0.2</v>
      </c>
      <c r="AD88" s="28">
        <v>0.03</v>
      </c>
      <c r="AE88" s="28">
        <v>0.68</v>
      </c>
      <c r="AF88" s="28">
        <v>0.11</v>
      </c>
      <c r="AG88" s="28">
        <v>63</v>
      </c>
      <c r="AH88" s="28">
        <v>1.7</v>
      </c>
      <c r="AI88" s="28">
        <v>0.1</v>
      </c>
      <c r="AJ88" s="28" t="s">
        <v>275</v>
      </c>
      <c r="AK88" s="28">
        <v>0.113</v>
      </c>
      <c r="AL88" s="28">
        <v>16.3</v>
      </c>
      <c r="AM88" s="28">
        <v>3.8</v>
      </c>
      <c r="AN88" s="28">
        <v>68.2</v>
      </c>
      <c r="AO88" s="28">
        <v>3.8</v>
      </c>
      <c r="AP88" s="28">
        <v>1.8</v>
      </c>
      <c r="AQ88" s="28">
        <v>0.8</v>
      </c>
      <c r="AR88" s="28">
        <v>4.7</v>
      </c>
      <c r="AS88" s="28">
        <v>0.7</v>
      </c>
      <c r="AT88" s="28">
        <v>26.3</v>
      </c>
      <c r="AU88" s="28">
        <v>0.2</v>
      </c>
      <c r="AV88" s="28">
        <v>25.3</v>
      </c>
      <c r="AW88" s="28">
        <v>6.7</v>
      </c>
      <c r="AX88" s="28">
        <v>4.9000000000000004</v>
      </c>
      <c r="AY88" s="28">
        <v>0.7</v>
      </c>
      <c r="AZ88" s="28">
        <v>0.3</v>
      </c>
      <c r="BA88" s="28">
        <v>1.5</v>
      </c>
      <c r="BB88" s="28">
        <v>45</v>
      </c>
      <c r="BC88" s="28">
        <v>0.4</v>
      </c>
      <c r="BD88" s="28">
        <v>0.66</v>
      </c>
      <c r="BE88" s="28">
        <v>6.6</v>
      </c>
      <c r="BF88" s="28">
        <v>82</v>
      </c>
      <c r="BG88" s="28">
        <v>8.6999999999999993</v>
      </c>
      <c r="BH88" s="28">
        <v>8.1999999999999993</v>
      </c>
      <c r="BI88" s="28">
        <v>5.0999999999999996</v>
      </c>
      <c r="BJ88" s="28">
        <v>3.19</v>
      </c>
      <c r="BK88" s="28">
        <v>0.01</v>
      </c>
      <c r="BL88" s="28">
        <v>2.87</v>
      </c>
      <c r="BM88" s="28">
        <v>0.08</v>
      </c>
      <c r="BN88" s="28">
        <v>0.05</v>
      </c>
      <c r="BO88" s="28">
        <v>1.0999999999999999E-2</v>
      </c>
      <c r="BP88" s="28">
        <v>0.01</v>
      </c>
      <c r="BQ88" s="28" t="s">
        <v>273</v>
      </c>
    </row>
    <row r="89" spans="1:69" x14ac:dyDescent="0.3">
      <c r="A89" s="25">
        <f t="shared" ref="A89:A152" si="1">A88+1</f>
        <v>67</v>
      </c>
      <c r="B89" s="26">
        <v>686911</v>
      </c>
      <c r="C89" s="26">
        <v>846777</v>
      </c>
      <c r="D89" s="26">
        <v>369</v>
      </c>
      <c r="E89" s="26">
        <v>1</v>
      </c>
      <c r="F89" s="27" t="s">
        <v>68</v>
      </c>
      <c r="G89" s="28">
        <v>4.5999999999999996</v>
      </c>
      <c r="H89" s="28" t="s">
        <v>279</v>
      </c>
      <c r="I89" s="28">
        <v>80</v>
      </c>
      <c r="J89" s="28">
        <v>4</v>
      </c>
      <c r="K89" s="28">
        <v>1.3</v>
      </c>
      <c r="L89" s="28" t="s">
        <v>276</v>
      </c>
      <c r="M89" s="28">
        <v>0.13</v>
      </c>
      <c r="N89" s="28" t="s">
        <v>274</v>
      </c>
      <c r="O89" s="28">
        <v>0.02</v>
      </c>
      <c r="P89" s="28">
        <v>9.1</v>
      </c>
      <c r="Q89" s="28">
        <v>0.9</v>
      </c>
      <c r="R89" s="28">
        <v>107</v>
      </c>
      <c r="S89" s="28">
        <v>0.4</v>
      </c>
      <c r="T89" s="28">
        <v>7</v>
      </c>
      <c r="U89" s="28">
        <v>25.4</v>
      </c>
      <c r="V89" s="28">
        <v>38.700000000000003</v>
      </c>
      <c r="W89" s="28">
        <v>13.2</v>
      </c>
      <c r="X89" s="28">
        <v>19.2</v>
      </c>
      <c r="Y89" s="28">
        <v>1.7000000000000001E-2</v>
      </c>
      <c r="Z89" s="28">
        <v>0.08</v>
      </c>
      <c r="AA89" s="28">
        <v>0.46</v>
      </c>
      <c r="AB89" s="28">
        <v>14.7</v>
      </c>
      <c r="AC89" s="28" t="s">
        <v>274</v>
      </c>
      <c r="AD89" s="28">
        <v>0.05</v>
      </c>
      <c r="AE89" s="28">
        <v>1.01</v>
      </c>
      <c r="AF89" s="28">
        <v>0.12</v>
      </c>
      <c r="AG89" s="28">
        <v>133</v>
      </c>
      <c r="AH89" s="28">
        <v>0.2</v>
      </c>
      <c r="AI89" s="28">
        <v>0.2</v>
      </c>
      <c r="AJ89" s="28" t="s">
        <v>275</v>
      </c>
      <c r="AK89" s="28">
        <v>8.4000000000000005E-2</v>
      </c>
      <c r="AL89" s="28">
        <v>11.7</v>
      </c>
      <c r="AM89" s="28">
        <v>5.8</v>
      </c>
      <c r="AN89" s="28">
        <v>89.7</v>
      </c>
      <c r="AO89" s="28">
        <v>2.9</v>
      </c>
      <c r="AP89" s="28">
        <v>1.4</v>
      </c>
      <c r="AQ89" s="28">
        <v>0.8</v>
      </c>
      <c r="AR89" s="28">
        <v>3.8</v>
      </c>
      <c r="AS89" s="28">
        <v>0.5</v>
      </c>
      <c r="AT89" s="28">
        <v>27.7</v>
      </c>
      <c r="AU89" s="28">
        <v>0.2</v>
      </c>
      <c r="AV89" s="28">
        <v>23.2</v>
      </c>
      <c r="AW89" s="28">
        <v>6.5</v>
      </c>
      <c r="AX89" s="28">
        <v>4.2</v>
      </c>
      <c r="AY89" s="28">
        <v>0.5</v>
      </c>
      <c r="AZ89" s="28">
        <v>0.2</v>
      </c>
      <c r="BA89" s="28">
        <v>1.3</v>
      </c>
      <c r="BB89" s="28">
        <v>53.8</v>
      </c>
      <c r="BC89" s="28">
        <v>0.4</v>
      </c>
      <c r="BD89" s="28">
        <v>1.03</v>
      </c>
      <c r="BE89" s="28">
        <v>7.8</v>
      </c>
      <c r="BF89" s="28">
        <v>216</v>
      </c>
      <c r="BG89" s="28">
        <v>12.5</v>
      </c>
      <c r="BH89" s="28">
        <v>13</v>
      </c>
      <c r="BI89" s="28">
        <v>8.3000000000000007</v>
      </c>
      <c r="BJ89" s="28">
        <v>4.95</v>
      </c>
      <c r="BK89" s="28">
        <v>0.02</v>
      </c>
      <c r="BL89" s="28">
        <v>5.56</v>
      </c>
      <c r="BM89" s="28">
        <v>0.08</v>
      </c>
      <c r="BN89" s="28">
        <v>0.06</v>
      </c>
      <c r="BO89" s="28">
        <v>7.0000000000000001E-3</v>
      </c>
      <c r="BP89" s="28">
        <v>1.6E-2</v>
      </c>
      <c r="BQ89" s="28" t="s">
        <v>273</v>
      </c>
    </row>
    <row r="90" spans="1:69" x14ac:dyDescent="0.3">
      <c r="A90" s="25">
        <f t="shared" si="1"/>
        <v>68</v>
      </c>
      <c r="B90" s="26">
        <v>686910</v>
      </c>
      <c r="C90" s="26">
        <v>846777</v>
      </c>
      <c r="D90" s="26">
        <v>369</v>
      </c>
      <c r="E90" s="26">
        <v>1</v>
      </c>
      <c r="F90" s="27" t="s">
        <v>70</v>
      </c>
      <c r="G90" s="28">
        <v>5.6</v>
      </c>
      <c r="H90" s="28" t="s">
        <v>279</v>
      </c>
      <c r="I90" s="28">
        <v>50</v>
      </c>
      <c r="J90" s="28">
        <v>3</v>
      </c>
      <c r="K90" s="28">
        <v>1.46</v>
      </c>
      <c r="L90" s="28" t="s">
        <v>276</v>
      </c>
      <c r="M90" s="28">
        <v>0.12</v>
      </c>
      <c r="N90" s="28" t="s">
        <v>274</v>
      </c>
      <c r="O90" s="28">
        <v>0.03</v>
      </c>
      <c r="P90" s="28">
        <v>9.4</v>
      </c>
      <c r="Q90" s="28">
        <v>0.9</v>
      </c>
      <c r="R90" s="28">
        <v>110</v>
      </c>
      <c r="S90" s="28">
        <v>0.2</v>
      </c>
      <c r="T90" s="28">
        <v>6.4</v>
      </c>
      <c r="U90" s="28">
        <v>24.9</v>
      </c>
      <c r="V90" s="28">
        <v>34</v>
      </c>
      <c r="W90" s="28">
        <v>13</v>
      </c>
      <c r="X90" s="28">
        <v>19.7</v>
      </c>
      <c r="Y90" s="28">
        <v>1.7999999999999999E-2</v>
      </c>
      <c r="Z90" s="28">
        <v>7.0000000000000007E-2</v>
      </c>
      <c r="AA90" s="28">
        <v>0.02</v>
      </c>
      <c r="AB90" s="28">
        <v>13.7</v>
      </c>
      <c r="AC90" s="28" t="s">
        <v>274</v>
      </c>
      <c r="AD90" s="28">
        <v>7.0000000000000007E-2</v>
      </c>
      <c r="AE90" s="28">
        <v>1.05</v>
      </c>
      <c r="AF90" s="28">
        <v>0.11</v>
      </c>
      <c r="AG90" s="28">
        <v>133</v>
      </c>
      <c r="AH90" s="28">
        <v>0.2</v>
      </c>
      <c r="AI90" s="28">
        <v>0.2</v>
      </c>
      <c r="AJ90" s="28" t="s">
        <v>275</v>
      </c>
      <c r="AK90" s="28">
        <v>7.4999999999999997E-2</v>
      </c>
      <c r="AL90" s="28">
        <v>12</v>
      </c>
      <c r="AM90" s="28">
        <v>6.1</v>
      </c>
      <c r="AN90" s="28">
        <v>82.4</v>
      </c>
      <c r="AO90" s="28">
        <v>2.9</v>
      </c>
      <c r="AP90" s="28">
        <v>1.4</v>
      </c>
      <c r="AQ90" s="28">
        <v>0.8</v>
      </c>
      <c r="AR90" s="28">
        <v>3.8</v>
      </c>
      <c r="AS90" s="28">
        <v>0.5</v>
      </c>
      <c r="AT90" s="28">
        <v>28</v>
      </c>
      <c r="AU90" s="28">
        <v>0.2</v>
      </c>
      <c r="AV90" s="28">
        <v>23.6</v>
      </c>
      <c r="AW90" s="28">
        <v>6.9</v>
      </c>
      <c r="AX90" s="28">
        <v>4.5999999999999996</v>
      </c>
      <c r="AY90" s="28">
        <v>0.5</v>
      </c>
      <c r="AZ90" s="28">
        <v>0.2</v>
      </c>
      <c r="BA90" s="28">
        <v>1.3</v>
      </c>
      <c r="BB90" s="28">
        <v>48.5</v>
      </c>
      <c r="BC90" s="28">
        <v>0.4</v>
      </c>
      <c r="BD90" s="28">
        <v>0.9</v>
      </c>
      <c r="BE90" s="28">
        <v>6.8</v>
      </c>
      <c r="BF90" s="28">
        <v>209</v>
      </c>
      <c r="BG90" s="28">
        <v>11.2</v>
      </c>
      <c r="BH90" s="28">
        <v>12</v>
      </c>
      <c r="BI90" s="28">
        <v>7.9</v>
      </c>
      <c r="BJ90" s="28">
        <v>4.3899999999999997</v>
      </c>
      <c r="BK90" s="28">
        <v>0.02</v>
      </c>
      <c r="BL90" s="28">
        <v>5.75</v>
      </c>
      <c r="BM90" s="28">
        <v>0.06</v>
      </c>
      <c r="BN90" s="28">
        <v>0.05</v>
      </c>
      <c r="BO90" s="28">
        <v>7.0000000000000001E-3</v>
      </c>
      <c r="BP90" s="28">
        <v>1.4E-2</v>
      </c>
      <c r="BQ90" s="28" t="s">
        <v>273</v>
      </c>
    </row>
    <row r="91" spans="1:69" x14ac:dyDescent="0.3">
      <c r="A91" s="25">
        <f t="shared" si="1"/>
        <v>69</v>
      </c>
      <c r="B91" s="26">
        <v>686909</v>
      </c>
      <c r="C91" s="26">
        <v>846778</v>
      </c>
      <c r="D91" s="26">
        <v>369</v>
      </c>
      <c r="E91" s="26">
        <v>1</v>
      </c>
      <c r="F91" s="27" t="s">
        <v>69</v>
      </c>
      <c r="G91" s="28">
        <v>6.9</v>
      </c>
      <c r="H91" s="28" t="s">
        <v>279</v>
      </c>
      <c r="I91" s="28">
        <v>50</v>
      </c>
      <c r="J91" s="28">
        <v>3</v>
      </c>
      <c r="K91" s="28">
        <v>1.36</v>
      </c>
      <c r="L91" s="28" t="s">
        <v>276</v>
      </c>
      <c r="M91" s="28">
        <v>0.1</v>
      </c>
      <c r="N91" s="28" t="s">
        <v>274</v>
      </c>
      <c r="O91" s="28" t="s">
        <v>278</v>
      </c>
      <c r="P91" s="28">
        <v>10.6</v>
      </c>
      <c r="Q91" s="28">
        <v>0.9</v>
      </c>
      <c r="R91" s="28">
        <v>131</v>
      </c>
      <c r="S91" s="28">
        <v>0.2</v>
      </c>
      <c r="T91" s="28">
        <v>5.9</v>
      </c>
      <c r="U91" s="28">
        <v>27.8</v>
      </c>
      <c r="V91" s="28">
        <v>36.799999999999997</v>
      </c>
      <c r="W91" s="28">
        <v>15</v>
      </c>
      <c r="X91" s="28">
        <v>20.3</v>
      </c>
      <c r="Y91" s="28">
        <v>1.2999999999999999E-2</v>
      </c>
      <c r="Z91" s="28">
        <v>0.09</v>
      </c>
      <c r="AA91" s="28">
        <v>0.02</v>
      </c>
      <c r="AB91" s="28">
        <v>15.8</v>
      </c>
      <c r="AC91" s="28" t="s">
        <v>274</v>
      </c>
      <c r="AD91" s="28">
        <v>0.08</v>
      </c>
      <c r="AE91" s="28">
        <v>1.17</v>
      </c>
      <c r="AF91" s="28">
        <v>0.15</v>
      </c>
      <c r="AG91" s="28">
        <v>147</v>
      </c>
      <c r="AH91" s="28">
        <v>0.2</v>
      </c>
      <c r="AI91" s="28" t="s">
        <v>274</v>
      </c>
      <c r="AJ91" s="28" t="s">
        <v>275</v>
      </c>
      <c r="AK91" s="28">
        <v>7.9000000000000001E-2</v>
      </c>
      <c r="AL91" s="28">
        <v>17.2</v>
      </c>
      <c r="AM91" s="28">
        <v>5.9</v>
      </c>
      <c r="AN91" s="28">
        <v>96</v>
      </c>
      <c r="AO91" s="28">
        <v>4.0999999999999996</v>
      </c>
      <c r="AP91" s="28">
        <v>2</v>
      </c>
      <c r="AQ91" s="28">
        <v>1.2</v>
      </c>
      <c r="AR91" s="28">
        <v>5.5</v>
      </c>
      <c r="AS91" s="28">
        <v>0.7</v>
      </c>
      <c r="AT91" s="28">
        <v>39.299999999999997</v>
      </c>
      <c r="AU91" s="28">
        <v>0.2</v>
      </c>
      <c r="AV91" s="28">
        <v>33.6</v>
      </c>
      <c r="AW91" s="28">
        <v>9.4</v>
      </c>
      <c r="AX91" s="28">
        <v>5.9</v>
      </c>
      <c r="AY91" s="28">
        <v>0.7</v>
      </c>
      <c r="AZ91" s="28">
        <v>0.2</v>
      </c>
      <c r="BA91" s="28">
        <v>1.8</v>
      </c>
      <c r="BB91" s="28">
        <v>53.6</v>
      </c>
      <c r="BC91" s="28">
        <v>0.4</v>
      </c>
      <c r="BD91" s="28">
        <v>1.04</v>
      </c>
      <c r="BE91" s="28">
        <v>7.4</v>
      </c>
      <c r="BF91" s="28">
        <v>196</v>
      </c>
      <c r="BG91" s="28">
        <v>12.2</v>
      </c>
      <c r="BH91" s="28">
        <v>13.6</v>
      </c>
      <c r="BI91" s="28">
        <v>8.9</v>
      </c>
      <c r="BJ91" s="28">
        <v>5.04</v>
      </c>
      <c r="BK91" s="28">
        <v>0.02</v>
      </c>
      <c r="BL91" s="28">
        <v>6.94</v>
      </c>
      <c r="BM91" s="28">
        <v>7.0000000000000007E-2</v>
      </c>
      <c r="BN91" s="28">
        <v>0.06</v>
      </c>
      <c r="BO91" s="28">
        <v>8.0000000000000002E-3</v>
      </c>
      <c r="BP91" s="28">
        <v>1.4999999999999999E-2</v>
      </c>
      <c r="BQ91" s="28" t="s">
        <v>273</v>
      </c>
    </row>
    <row r="92" spans="1:69" x14ac:dyDescent="0.3">
      <c r="A92" s="25">
        <f t="shared" si="1"/>
        <v>70</v>
      </c>
      <c r="B92" s="26">
        <v>686908</v>
      </c>
      <c r="C92" s="26">
        <v>846778</v>
      </c>
      <c r="D92" s="26">
        <v>369</v>
      </c>
      <c r="E92" s="26">
        <v>1</v>
      </c>
      <c r="F92" s="27" t="s">
        <v>71</v>
      </c>
      <c r="G92" s="28">
        <v>8.1999999999999993</v>
      </c>
      <c r="H92" s="28">
        <v>6.5</v>
      </c>
      <c r="I92" s="28">
        <v>50</v>
      </c>
      <c r="J92" s="28">
        <v>3</v>
      </c>
      <c r="K92" s="28">
        <v>1.36</v>
      </c>
      <c r="L92" s="28" t="s">
        <v>276</v>
      </c>
      <c r="M92" s="28">
        <v>0.15</v>
      </c>
      <c r="N92" s="28" t="s">
        <v>274</v>
      </c>
      <c r="O92" s="28" t="s">
        <v>278</v>
      </c>
      <c r="P92" s="28">
        <v>10.6</v>
      </c>
      <c r="Q92" s="28">
        <v>1</v>
      </c>
      <c r="R92" s="28">
        <v>132</v>
      </c>
      <c r="S92" s="28">
        <v>0.2</v>
      </c>
      <c r="T92" s="28">
        <v>6.2</v>
      </c>
      <c r="U92" s="28">
        <v>28.1</v>
      </c>
      <c r="V92" s="28">
        <v>38.5</v>
      </c>
      <c r="W92" s="28">
        <v>15.2</v>
      </c>
      <c r="X92" s="28">
        <v>20.6</v>
      </c>
      <c r="Y92" s="28">
        <v>1.2E-2</v>
      </c>
      <c r="Z92" s="28">
        <v>0.09</v>
      </c>
      <c r="AA92" s="28">
        <v>0.38</v>
      </c>
      <c r="AB92" s="28">
        <v>15.8</v>
      </c>
      <c r="AC92" s="28" t="s">
        <v>274</v>
      </c>
      <c r="AD92" s="28">
        <v>7.0000000000000007E-2</v>
      </c>
      <c r="AE92" s="28">
        <v>1.17</v>
      </c>
      <c r="AF92" s="28">
        <v>0.17</v>
      </c>
      <c r="AG92" s="28">
        <v>152</v>
      </c>
      <c r="AH92" s="28">
        <v>0.2</v>
      </c>
      <c r="AI92" s="28">
        <v>0.1</v>
      </c>
      <c r="AJ92" s="28" t="s">
        <v>275</v>
      </c>
      <c r="AK92" s="28">
        <v>7.6999999999999999E-2</v>
      </c>
      <c r="AL92" s="28">
        <v>16.2</v>
      </c>
      <c r="AM92" s="28">
        <v>6.3</v>
      </c>
      <c r="AN92" s="28">
        <v>102</v>
      </c>
      <c r="AO92" s="28">
        <v>3.8</v>
      </c>
      <c r="AP92" s="28">
        <v>1.7</v>
      </c>
      <c r="AQ92" s="28">
        <v>1.1000000000000001</v>
      </c>
      <c r="AR92" s="28">
        <v>5.3</v>
      </c>
      <c r="AS92" s="28">
        <v>0.7</v>
      </c>
      <c r="AT92" s="28">
        <v>37.799999999999997</v>
      </c>
      <c r="AU92" s="28">
        <v>0.2</v>
      </c>
      <c r="AV92" s="28">
        <v>30.8</v>
      </c>
      <c r="AW92" s="28">
        <v>8.8000000000000007</v>
      </c>
      <c r="AX92" s="28">
        <v>5.2</v>
      </c>
      <c r="AY92" s="28">
        <v>0.7</v>
      </c>
      <c r="AZ92" s="28">
        <v>0.2</v>
      </c>
      <c r="BA92" s="28">
        <v>1.7</v>
      </c>
      <c r="BB92" s="28">
        <v>58</v>
      </c>
      <c r="BC92" s="28">
        <v>0.5</v>
      </c>
      <c r="BD92" s="28">
        <v>1.0900000000000001</v>
      </c>
      <c r="BE92" s="28">
        <v>7.7</v>
      </c>
      <c r="BF92" s="28">
        <v>209</v>
      </c>
      <c r="BG92" s="28">
        <v>12.9</v>
      </c>
      <c r="BH92" s="28">
        <v>14.1</v>
      </c>
      <c r="BI92" s="28">
        <v>9</v>
      </c>
      <c r="BJ92" s="28">
        <v>5.24</v>
      </c>
      <c r="BK92" s="28">
        <v>0.01</v>
      </c>
      <c r="BL92" s="28">
        <v>6.82</v>
      </c>
      <c r="BM92" s="28">
        <v>0.08</v>
      </c>
      <c r="BN92" s="28">
        <v>0.06</v>
      </c>
      <c r="BO92" s="28">
        <v>1.0999999999999999E-2</v>
      </c>
      <c r="BP92" s="28">
        <v>1.4E-2</v>
      </c>
      <c r="BQ92" s="28" t="s">
        <v>273</v>
      </c>
    </row>
    <row r="93" spans="1:69" x14ac:dyDescent="0.3">
      <c r="A93" s="25">
        <f t="shared" si="1"/>
        <v>71</v>
      </c>
      <c r="B93" s="26">
        <v>686907</v>
      </c>
      <c r="C93" s="26">
        <v>846778</v>
      </c>
      <c r="D93" s="26">
        <v>369</v>
      </c>
      <c r="E93" s="26">
        <v>1</v>
      </c>
      <c r="F93" s="27" t="s">
        <v>72</v>
      </c>
      <c r="G93" s="28">
        <v>6</v>
      </c>
      <c r="H93" s="28" t="s">
        <v>279</v>
      </c>
      <c r="I93" s="28">
        <v>40</v>
      </c>
      <c r="J93" s="28">
        <v>3</v>
      </c>
      <c r="K93" s="28">
        <v>1.25</v>
      </c>
      <c r="L93" s="28" t="s">
        <v>276</v>
      </c>
      <c r="M93" s="28">
        <v>0.11</v>
      </c>
      <c r="N93" s="28" t="s">
        <v>274</v>
      </c>
      <c r="O93" s="28" t="s">
        <v>278</v>
      </c>
      <c r="P93" s="28">
        <v>9.9</v>
      </c>
      <c r="Q93" s="28">
        <v>0.8</v>
      </c>
      <c r="R93" s="28">
        <v>105</v>
      </c>
      <c r="S93" s="28" t="s">
        <v>274</v>
      </c>
      <c r="T93" s="28">
        <v>6.6</v>
      </c>
      <c r="U93" s="28">
        <v>27.4</v>
      </c>
      <c r="V93" s="28">
        <v>44.1</v>
      </c>
      <c r="W93" s="28">
        <v>13.4</v>
      </c>
      <c r="X93" s="28">
        <v>24.8</v>
      </c>
      <c r="Y93" s="28">
        <v>0.02</v>
      </c>
      <c r="Z93" s="28">
        <v>0.08</v>
      </c>
      <c r="AA93" s="28" t="s">
        <v>277</v>
      </c>
      <c r="AB93" s="28">
        <v>15.7</v>
      </c>
      <c r="AC93" s="28" t="s">
        <v>274</v>
      </c>
      <c r="AD93" s="28">
        <v>7.0000000000000007E-2</v>
      </c>
      <c r="AE93" s="28">
        <v>1.1499999999999999</v>
      </c>
      <c r="AF93" s="28">
        <v>0.16</v>
      </c>
      <c r="AG93" s="28">
        <v>143</v>
      </c>
      <c r="AH93" s="28">
        <v>0.2</v>
      </c>
      <c r="AI93" s="28">
        <v>0.1</v>
      </c>
      <c r="AJ93" s="28" t="s">
        <v>275</v>
      </c>
      <c r="AK93" s="28">
        <v>9.2999999999999999E-2</v>
      </c>
      <c r="AL93" s="28">
        <v>15.9</v>
      </c>
      <c r="AM93" s="28">
        <v>6.5</v>
      </c>
      <c r="AN93" s="28">
        <v>100</v>
      </c>
      <c r="AO93" s="28">
        <v>3.9</v>
      </c>
      <c r="AP93" s="28">
        <v>1.9</v>
      </c>
      <c r="AQ93" s="28">
        <v>1.1000000000000001</v>
      </c>
      <c r="AR93" s="28">
        <v>5</v>
      </c>
      <c r="AS93" s="28">
        <v>0.6</v>
      </c>
      <c r="AT93" s="28">
        <v>34.6</v>
      </c>
      <c r="AU93" s="28">
        <v>0.2</v>
      </c>
      <c r="AV93" s="28">
        <v>30.4</v>
      </c>
      <c r="AW93" s="28">
        <v>8.6999999999999993</v>
      </c>
      <c r="AX93" s="28">
        <v>5.4</v>
      </c>
      <c r="AY93" s="28">
        <v>0.7</v>
      </c>
      <c r="AZ93" s="28">
        <v>0.2</v>
      </c>
      <c r="BA93" s="28">
        <v>1.8</v>
      </c>
      <c r="BB93" s="28">
        <v>65.400000000000006</v>
      </c>
      <c r="BC93" s="28">
        <v>0.5</v>
      </c>
      <c r="BD93" s="28">
        <v>1.1000000000000001</v>
      </c>
      <c r="BE93" s="28">
        <v>8.1999999999999993</v>
      </c>
      <c r="BF93" s="28">
        <v>217</v>
      </c>
      <c r="BG93" s="28">
        <v>14.5</v>
      </c>
      <c r="BH93" s="28">
        <v>13.6</v>
      </c>
      <c r="BI93" s="28">
        <v>8.1999999999999993</v>
      </c>
      <c r="BJ93" s="28">
        <v>5.62</v>
      </c>
      <c r="BK93" s="28">
        <v>0.02</v>
      </c>
      <c r="BL93" s="28">
        <v>5.69</v>
      </c>
      <c r="BM93" s="28">
        <v>0.1</v>
      </c>
      <c r="BN93" s="28">
        <v>0.09</v>
      </c>
      <c r="BO93" s="28">
        <v>0.01</v>
      </c>
      <c r="BP93" s="28">
        <v>1.4E-2</v>
      </c>
      <c r="BQ93" s="28" t="s">
        <v>273</v>
      </c>
    </row>
    <row r="94" spans="1:69" x14ac:dyDescent="0.3">
      <c r="A94" s="25">
        <f t="shared" si="1"/>
        <v>72</v>
      </c>
      <c r="B94" s="26">
        <v>686906</v>
      </c>
      <c r="C94" s="26">
        <v>846779</v>
      </c>
      <c r="D94" s="26">
        <v>369</v>
      </c>
      <c r="E94" s="26">
        <v>1</v>
      </c>
      <c r="F94" s="27" t="s">
        <v>73</v>
      </c>
      <c r="G94" s="28">
        <v>7.8</v>
      </c>
      <c r="H94" s="28" t="s">
        <v>279</v>
      </c>
      <c r="I94" s="28">
        <v>70</v>
      </c>
      <c r="J94" s="28">
        <v>3</v>
      </c>
      <c r="K94" s="28">
        <v>1.29</v>
      </c>
      <c r="L94" s="28" t="s">
        <v>276</v>
      </c>
      <c r="M94" s="28">
        <v>0.12</v>
      </c>
      <c r="N94" s="28" t="s">
        <v>274</v>
      </c>
      <c r="O94" s="28">
        <v>0.03</v>
      </c>
      <c r="P94" s="28">
        <v>11</v>
      </c>
      <c r="Q94" s="28">
        <v>1</v>
      </c>
      <c r="R94" s="28">
        <v>139</v>
      </c>
      <c r="S94" s="28">
        <v>0.1</v>
      </c>
      <c r="T94" s="28">
        <v>7.5</v>
      </c>
      <c r="U94" s="28">
        <v>31.7</v>
      </c>
      <c r="V94" s="28">
        <v>40.5</v>
      </c>
      <c r="W94" s="28">
        <v>16.100000000000001</v>
      </c>
      <c r="X94" s="28">
        <v>24</v>
      </c>
      <c r="Y94" s="28">
        <v>1.7999999999999999E-2</v>
      </c>
      <c r="Z94" s="28">
        <v>0.09</v>
      </c>
      <c r="AA94" s="28">
        <v>0.01</v>
      </c>
      <c r="AB94" s="28">
        <v>16.5</v>
      </c>
      <c r="AC94" s="28" t="s">
        <v>274</v>
      </c>
      <c r="AD94" s="28">
        <v>7.0000000000000007E-2</v>
      </c>
      <c r="AE94" s="28">
        <v>1.1100000000000001</v>
      </c>
      <c r="AF94" s="28">
        <v>0.17</v>
      </c>
      <c r="AG94" s="28">
        <v>158</v>
      </c>
      <c r="AH94" s="28">
        <v>0.2</v>
      </c>
      <c r="AI94" s="28" t="s">
        <v>274</v>
      </c>
      <c r="AJ94" s="28" t="s">
        <v>275</v>
      </c>
      <c r="AK94" s="28">
        <v>7.8E-2</v>
      </c>
      <c r="AL94" s="28">
        <v>17.899999999999999</v>
      </c>
      <c r="AM94" s="28">
        <v>5.5</v>
      </c>
      <c r="AN94" s="28">
        <v>112</v>
      </c>
      <c r="AO94" s="28">
        <v>4</v>
      </c>
      <c r="AP94" s="28">
        <v>1.9</v>
      </c>
      <c r="AQ94" s="28">
        <v>1.2</v>
      </c>
      <c r="AR94" s="28">
        <v>5.5</v>
      </c>
      <c r="AS94" s="28">
        <v>0.7</v>
      </c>
      <c r="AT94" s="28">
        <v>42.4</v>
      </c>
      <c r="AU94" s="28">
        <v>0.2</v>
      </c>
      <c r="AV94" s="28">
        <v>35.6</v>
      </c>
      <c r="AW94" s="28">
        <v>9.8000000000000007</v>
      </c>
      <c r="AX94" s="28">
        <v>6.1</v>
      </c>
      <c r="AY94" s="28">
        <v>0.7</v>
      </c>
      <c r="AZ94" s="28">
        <v>0.2</v>
      </c>
      <c r="BA94" s="28">
        <v>1.8</v>
      </c>
      <c r="BB94" s="28">
        <v>56.7</v>
      </c>
      <c r="BC94" s="28">
        <v>0.5</v>
      </c>
      <c r="BD94" s="28">
        <v>1</v>
      </c>
      <c r="BE94" s="28">
        <v>7.5</v>
      </c>
      <c r="BF94" s="28">
        <v>234</v>
      </c>
      <c r="BG94" s="28">
        <v>12.6</v>
      </c>
      <c r="BH94" s="28">
        <v>14.4</v>
      </c>
      <c r="BI94" s="28">
        <v>8.6</v>
      </c>
      <c r="BJ94" s="28">
        <v>5.25</v>
      </c>
      <c r="BK94" s="28">
        <v>0.01</v>
      </c>
      <c r="BL94" s="28">
        <v>7.27</v>
      </c>
      <c r="BM94" s="28">
        <v>0.08</v>
      </c>
      <c r="BN94" s="28">
        <v>0.06</v>
      </c>
      <c r="BO94" s="28">
        <v>7.0000000000000001E-3</v>
      </c>
      <c r="BP94" s="28">
        <v>1.2999999999999999E-2</v>
      </c>
      <c r="BQ94" s="28" t="s">
        <v>273</v>
      </c>
    </row>
    <row r="95" spans="1:69" x14ac:dyDescent="0.3">
      <c r="A95" s="25">
        <f t="shared" si="1"/>
        <v>73</v>
      </c>
      <c r="B95" s="26">
        <v>686904</v>
      </c>
      <c r="C95" s="26">
        <v>846779</v>
      </c>
      <c r="D95" s="26">
        <v>369</v>
      </c>
      <c r="E95" s="26">
        <v>1</v>
      </c>
      <c r="F95" s="27" t="s">
        <v>75</v>
      </c>
      <c r="G95" s="28">
        <v>12.5</v>
      </c>
      <c r="H95" s="28">
        <v>1.2</v>
      </c>
      <c r="I95" s="28">
        <v>100</v>
      </c>
      <c r="J95" s="28">
        <v>3</v>
      </c>
      <c r="K95" s="28">
        <v>1.08</v>
      </c>
      <c r="L95" s="28" t="s">
        <v>276</v>
      </c>
      <c r="M95" s="28">
        <v>0.24</v>
      </c>
      <c r="N95" s="28" t="s">
        <v>274</v>
      </c>
      <c r="O95" s="28" t="s">
        <v>278</v>
      </c>
      <c r="P95" s="28">
        <v>13</v>
      </c>
      <c r="Q95" s="28">
        <v>1.6</v>
      </c>
      <c r="R95" s="28">
        <v>97</v>
      </c>
      <c r="S95" s="28" t="s">
        <v>274</v>
      </c>
      <c r="T95" s="28">
        <v>10.6</v>
      </c>
      <c r="U95" s="28">
        <v>40.700000000000003</v>
      </c>
      <c r="V95" s="28">
        <v>29.3</v>
      </c>
      <c r="W95" s="28">
        <v>44.2</v>
      </c>
      <c r="X95" s="28">
        <v>91.3</v>
      </c>
      <c r="Y95" s="28">
        <v>0.129</v>
      </c>
      <c r="Z95" s="28">
        <v>0.19</v>
      </c>
      <c r="AA95" s="28">
        <v>0.11</v>
      </c>
      <c r="AB95" s="28">
        <v>16.5</v>
      </c>
      <c r="AC95" s="28" t="s">
        <v>274</v>
      </c>
      <c r="AD95" s="28">
        <v>0.08</v>
      </c>
      <c r="AE95" s="28">
        <v>2.38</v>
      </c>
      <c r="AF95" s="28">
        <v>0.23</v>
      </c>
      <c r="AG95" s="28">
        <v>69</v>
      </c>
      <c r="AH95" s="28">
        <v>0.1</v>
      </c>
      <c r="AI95" s="28">
        <v>0.9</v>
      </c>
      <c r="AJ95" s="28" t="s">
        <v>275</v>
      </c>
      <c r="AK95" s="28">
        <v>3.7999999999999999E-2</v>
      </c>
      <c r="AL95" s="28">
        <v>10.7</v>
      </c>
      <c r="AM95" s="28">
        <v>6.3</v>
      </c>
      <c r="AN95" s="28">
        <v>108</v>
      </c>
      <c r="AO95" s="28">
        <v>2.7</v>
      </c>
      <c r="AP95" s="28">
        <v>1.2</v>
      </c>
      <c r="AQ95" s="28">
        <v>0.8</v>
      </c>
      <c r="AR95" s="28">
        <v>4</v>
      </c>
      <c r="AS95" s="28">
        <v>0.4</v>
      </c>
      <c r="AT95" s="28">
        <v>32.6</v>
      </c>
      <c r="AU95" s="28">
        <v>0.1</v>
      </c>
      <c r="AV95" s="28">
        <v>25.8</v>
      </c>
      <c r="AW95" s="28">
        <v>7.2</v>
      </c>
      <c r="AX95" s="28">
        <v>4.0999999999999996</v>
      </c>
      <c r="AY95" s="28">
        <v>0.5</v>
      </c>
      <c r="AZ95" s="28">
        <v>0.2</v>
      </c>
      <c r="BA95" s="28">
        <v>1.1000000000000001</v>
      </c>
      <c r="BB95" s="28">
        <v>137</v>
      </c>
      <c r="BC95" s="28">
        <v>0.6</v>
      </c>
      <c r="BD95" s="28">
        <v>1.96</v>
      </c>
      <c r="BE95" s="28">
        <v>12.2</v>
      </c>
      <c r="BF95" s="28">
        <v>233</v>
      </c>
      <c r="BG95" s="28">
        <v>30.6</v>
      </c>
      <c r="BH95" s="28">
        <v>12.2</v>
      </c>
      <c r="BI95" s="28">
        <v>19.7</v>
      </c>
      <c r="BJ95" s="28">
        <v>5.8</v>
      </c>
      <c r="BK95" s="28">
        <v>7.0000000000000007E-2</v>
      </c>
      <c r="BL95" s="28">
        <v>5.54</v>
      </c>
      <c r="BM95" s="28">
        <v>0.22</v>
      </c>
      <c r="BN95" s="28">
        <v>0.11</v>
      </c>
      <c r="BO95" s="28">
        <v>2.1999999999999999E-2</v>
      </c>
      <c r="BP95" s="28">
        <v>7.0000000000000007E-2</v>
      </c>
      <c r="BQ95" s="28" t="s">
        <v>273</v>
      </c>
    </row>
    <row r="96" spans="1:69" x14ac:dyDescent="0.3">
      <c r="A96" s="25">
        <f t="shared" si="1"/>
        <v>74</v>
      </c>
      <c r="B96" s="26">
        <v>686901</v>
      </c>
      <c r="C96" s="26">
        <v>846779</v>
      </c>
      <c r="D96" s="26">
        <v>369</v>
      </c>
      <c r="E96" s="26">
        <v>1</v>
      </c>
      <c r="F96" s="27" t="s">
        <v>74</v>
      </c>
      <c r="G96" s="28">
        <v>6.5</v>
      </c>
      <c r="H96" s="28" t="s">
        <v>279</v>
      </c>
      <c r="I96" s="28">
        <v>50</v>
      </c>
      <c r="J96" s="28">
        <v>3</v>
      </c>
      <c r="K96" s="28">
        <v>1.28</v>
      </c>
      <c r="L96" s="28" t="s">
        <v>276</v>
      </c>
      <c r="M96" s="28">
        <v>0.12</v>
      </c>
      <c r="N96" s="28" t="s">
        <v>274</v>
      </c>
      <c r="O96" s="28" t="s">
        <v>278</v>
      </c>
      <c r="P96" s="28">
        <v>10.7</v>
      </c>
      <c r="Q96" s="28">
        <v>0.8</v>
      </c>
      <c r="R96" s="28">
        <v>119</v>
      </c>
      <c r="S96" s="28">
        <v>0.2</v>
      </c>
      <c r="T96" s="28">
        <v>6.5</v>
      </c>
      <c r="U96" s="28">
        <v>31</v>
      </c>
      <c r="V96" s="28">
        <v>43.6</v>
      </c>
      <c r="W96" s="28">
        <v>14.7</v>
      </c>
      <c r="X96" s="28">
        <v>23.5</v>
      </c>
      <c r="Y96" s="28">
        <v>2.1000000000000001E-2</v>
      </c>
      <c r="Z96" s="28">
        <v>7.0000000000000007E-2</v>
      </c>
      <c r="AA96" s="28">
        <v>0.02</v>
      </c>
      <c r="AB96" s="28">
        <v>16.8</v>
      </c>
      <c r="AC96" s="28" t="s">
        <v>274</v>
      </c>
      <c r="AD96" s="28">
        <v>7.0000000000000007E-2</v>
      </c>
      <c r="AE96" s="28">
        <v>1.1299999999999999</v>
      </c>
      <c r="AF96" s="28">
        <v>0.16</v>
      </c>
      <c r="AG96" s="28">
        <v>155</v>
      </c>
      <c r="AH96" s="28">
        <v>0.2</v>
      </c>
      <c r="AI96" s="28">
        <v>0.1</v>
      </c>
      <c r="AJ96" s="28" t="s">
        <v>275</v>
      </c>
      <c r="AK96" s="28">
        <v>0.08</v>
      </c>
      <c r="AL96" s="28">
        <v>17.5</v>
      </c>
      <c r="AM96" s="28">
        <v>6.2</v>
      </c>
      <c r="AN96" s="28">
        <v>102</v>
      </c>
      <c r="AO96" s="28">
        <v>4.2</v>
      </c>
      <c r="AP96" s="28">
        <v>2.1</v>
      </c>
      <c r="AQ96" s="28">
        <v>1.2</v>
      </c>
      <c r="AR96" s="28">
        <v>5.5</v>
      </c>
      <c r="AS96" s="28">
        <v>0.7</v>
      </c>
      <c r="AT96" s="28">
        <v>38.5</v>
      </c>
      <c r="AU96" s="28">
        <v>0.2</v>
      </c>
      <c r="AV96" s="28">
        <v>34.1</v>
      </c>
      <c r="AW96" s="28">
        <v>9.5</v>
      </c>
      <c r="AX96" s="28">
        <v>6</v>
      </c>
      <c r="AY96" s="28">
        <v>0.7</v>
      </c>
      <c r="AZ96" s="28">
        <v>0.3</v>
      </c>
      <c r="BA96" s="28">
        <v>1.9</v>
      </c>
      <c r="BB96" s="28">
        <v>65.599999999999994</v>
      </c>
      <c r="BC96" s="28">
        <v>0.4</v>
      </c>
      <c r="BD96" s="28">
        <v>1.1100000000000001</v>
      </c>
      <c r="BE96" s="28">
        <v>8.1</v>
      </c>
      <c r="BF96" s="28">
        <v>211</v>
      </c>
      <c r="BG96" s="28">
        <v>15.1</v>
      </c>
      <c r="BH96" s="28">
        <v>15</v>
      </c>
      <c r="BI96" s="28">
        <v>8.5</v>
      </c>
      <c r="BJ96" s="28">
        <v>5.95</v>
      </c>
      <c r="BK96" s="28">
        <v>0.02</v>
      </c>
      <c r="BL96" s="28">
        <v>6.41</v>
      </c>
      <c r="BM96" s="28">
        <v>0.12</v>
      </c>
      <c r="BN96" s="28">
        <v>0.09</v>
      </c>
      <c r="BO96" s="28">
        <v>8.9999999999999993E-3</v>
      </c>
      <c r="BP96" s="28">
        <v>1.4999999999999999E-2</v>
      </c>
      <c r="BQ96" s="28" t="s">
        <v>273</v>
      </c>
    </row>
    <row r="97" spans="1:69" x14ac:dyDescent="0.3">
      <c r="A97" s="25">
        <f t="shared" si="1"/>
        <v>75</v>
      </c>
      <c r="B97" s="26">
        <v>686899</v>
      </c>
      <c r="C97" s="26">
        <v>846778</v>
      </c>
      <c r="D97" s="26">
        <v>369</v>
      </c>
      <c r="E97" s="26">
        <v>1</v>
      </c>
      <c r="F97" s="27" t="s">
        <v>76</v>
      </c>
      <c r="G97" s="28">
        <v>7.4</v>
      </c>
      <c r="H97" s="28">
        <v>5.7</v>
      </c>
      <c r="I97" s="28">
        <v>60</v>
      </c>
      <c r="J97" s="28">
        <v>3</v>
      </c>
      <c r="K97" s="28">
        <v>1.55</v>
      </c>
      <c r="L97" s="28" t="s">
        <v>276</v>
      </c>
      <c r="M97" s="28">
        <v>0.12</v>
      </c>
      <c r="N97" s="28" t="s">
        <v>274</v>
      </c>
      <c r="O97" s="28">
        <v>0.02</v>
      </c>
      <c r="P97" s="28">
        <v>9.4</v>
      </c>
      <c r="Q97" s="28">
        <v>0.9</v>
      </c>
      <c r="R97" s="28">
        <v>111</v>
      </c>
      <c r="S97" s="28" t="s">
        <v>274</v>
      </c>
      <c r="T97" s="28">
        <v>7.6</v>
      </c>
      <c r="U97" s="28">
        <v>27.1</v>
      </c>
      <c r="V97" s="28">
        <v>38.1</v>
      </c>
      <c r="W97" s="28">
        <v>13.7</v>
      </c>
      <c r="X97" s="28">
        <v>22.2</v>
      </c>
      <c r="Y97" s="28">
        <v>1.9E-2</v>
      </c>
      <c r="Z97" s="28">
        <v>0.08</v>
      </c>
      <c r="AA97" s="28">
        <v>7.0000000000000007E-2</v>
      </c>
      <c r="AB97" s="28">
        <v>14.1</v>
      </c>
      <c r="AC97" s="28" t="s">
        <v>274</v>
      </c>
      <c r="AD97" s="28">
        <v>0.08</v>
      </c>
      <c r="AE97" s="28">
        <v>1.1100000000000001</v>
      </c>
      <c r="AF97" s="28">
        <v>0.15</v>
      </c>
      <c r="AG97" s="28">
        <v>130</v>
      </c>
      <c r="AH97" s="28">
        <v>0.2</v>
      </c>
      <c r="AI97" s="28">
        <v>0.2</v>
      </c>
      <c r="AJ97" s="28" t="s">
        <v>275</v>
      </c>
      <c r="AK97" s="28">
        <v>8.8999999999999996E-2</v>
      </c>
      <c r="AL97" s="28">
        <v>13</v>
      </c>
      <c r="AM97" s="28">
        <v>7.8</v>
      </c>
      <c r="AN97" s="28">
        <v>91.6</v>
      </c>
      <c r="AO97" s="28">
        <v>3.1</v>
      </c>
      <c r="AP97" s="28">
        <v>1.5</v>
      </c>
      <c r="AQ97" s="28">
        <v>0.9</v>
      </c>
      <c r="AR97" s="28">
        <v>4.2</v>
      </c>
      <c r="AS97" s="28">
        <v>0.6</v>
      </c>
      <c r="AT97" s="28">
        <v>30.5</v>
      </c>
      <c r="AU97" s="28">
        <v>0.2</v>
      </c>
      <c r="AV97" s="28">
        <v>25.8</v>
      </c>
      <c r="AW97" s="28">
        <v>6.9</v>
      </c>
      <c r="AX97" s="28">
        <v>4.3</v>
      </c>
      <c r="AY97" s="28">
        <v>0.5</v>
      </c>
      <c r="AZ97" s="28">
        <v>0.2</v>
      </c>
      <c r="BA97" s="28">
        <v>1.4</v>
      </c>
      <c r="BB97" s="28">
        <v>59.4</v>
      </c>
      <c r="BC97" s="28">
        <v>0.5</v>
      </c>
      <c r="BD97" s="28">
        <v>1.01</v>
      </c>
      <c r="BE97" s="28">
        <v>7.4</v>
      </c>
      <c r="BF97" s="28">
        <v>240</v>
      </c>
      <c r="BG97" s="28">
        <v>13</v>
      </c>
      <c r="BH97" s="28">
        <v>12.3</v>
      </c>
      <c r="BI97" s="28">
        <v>8</v>
      </c>
      <c r="BJ97" s="28">
        <v>5.04</v>
      </c>
      <c r="BK97" s="28">
        <v>0.02</v>
      </c>
      <c r="BL97" s="28">
        <v>5.87</v>
      </c>
      <c r="BM97" s="28">
        <v>0.09</v>
      </c>
      <c r="BN97" s="28">
        <v>7.0000000000000007E-2</v>
      </c>
      <c r="BO97" s="28">
        <v>0.01</v>
      </c>
      <c r="BP97" s="28">
        <v>1.4E-2</v>
      </c>
      <c r="BQ97" s="28" t="s">
        <v>273</v>
      </c>
    </row>
    <row r="98" spans="1:69" x14ac:dyDescent="0.3">
      <c r="A98" s="25">
        <f t="shared" si="1"/>
        <v>76</v>
      </c>
      <c r="B98" s="26">
        <v>686898</v>
      </c>
      <c r="C98" s="26">
        <v>846778</v>
      </c>
      <c r="D98" s="26">
        <v>369</v>
      </c>
      <c r="E98" s="26">
        <v>1</v>
      </c>
      <c r="F98" s="27" t="s">
        <v>77</v>
      </c>
      <c r="G98" s="28">
        <v>6.3</v>
      </c>
      <c r="H98" s="28">
        <v>2.8</v>
      </c>
      <c r="I98" s="28">
        <v>50</v>
      </c>
      <c r="J98" s="28">
        <v>3</v>
      </c>
      <c r="K98" s="28">
        <v>1.08</v>
      </c>
      <c r="L98" s="28" t="s">
        <v>276</v>
      </c>
      <c r="M98" s="28">
        <v>0.08</v>
      </c>
      <c r="N98" s="28" t="s">
        <v>274</v>
      </c>
      <c r="O98" s="28" t="s">
        <v>278</v>
      </c>
      <c r="P98" s="28">
        <v>9.6999999999999993</v>
      </c>
      <c r="Q98" s="28">
        <v>0.8</v>
      </c>
      <c r="R98" s="28">
        <v>104</v>
      </c>
      <c r="S98" s="28" t="s">
        <v>274</v>
      </c>
      <c r="T98" s="28">
        <v>6.6</v>
      </c>
      <c r="U98" s="28">
        <v>24.7</v>
      </c>
      <c r="V98" s="28">
        <v>38.6</v>
      </c>
      <c r="W98" s="28">
        <v>13.1</v>
      </c>
      <c r="X98" s="28">
        <v>21.3</v>
      </c>
      <c r="Y98" s="28">
        <v>2.3E-2</v>
      </c>
      <c r="Z98" s="28">
        <v>0.08</v>
      </c>
      <c r="AA98" s="28" t="s">
        <v>277</v>
      </c>
      <c r="AB98" s="28">
        <v>14.8</v>
      </c>
      <c r="AC98" s="28" t="s">
        <v>274</v>
      </c>
      <c r="AD98" s="28">
        <v>0.08</v>
      </c>
      <c r="AE98" s="28">
        <v>1.1100000000000001</v>
      </c>
      <c r="AF98" s="28">
        <v>0.16</v>
      </c>
      <c r="AG98" s="28">
        <v>123</v>
      </c>
      <c r="AH98" s="28">
        <v>0.2</v>
      </c>
      <c r="AI98" s="28">
        <v>0.2</v>
      </c>
      <c r="AJ98" s="28" t="s">
        <v>275</v>
      </c>
      <c r="AK98" s="28">
        <v>7.5999999999999998E-2</v>
      </c>
      <c r="AL98" s="28">
        <v>14.1</v>
      </c>
      <c r="AM98" s="28">
        <v>7</v>
      </c>
      <c r="AN98" s="28">
        <v>100</v>
      </c>
      <c r="AO98" s="28">
        <v>3.6</v>
      </c>
      <c r="AP98" s="28">
        <v>1.7</v>
      </c>
      <c r="AQ98" s="28">
        <v>0.9</v>
      </c>
      <c r="AR98" s="28">
        <v>4.5</v>
      </c>
      <c r="AS98" s="28">
        <v>0.6</v>
      </c>
      <c r="AT98" s="28">
        <v>31.4</v>
      </c>
      <c r="AU98" s="28">
        <v>0.2</v>
      </c>
      <c r="AV98" s="28">
        <v>27.3</v>
      </c>
      <c r="AW98" s="28">
        <v>7.6</v>
      </c>
      <c r="AX98" s="28">
        <v>5</v>
      </c>
      <c r="AY98" s="28">
        <v>0.6</v>
      </c>
      <c r="AZ98" s="28">
        <v>0.2</v>
      </c>
      <c r="BA98" s="28">
        <v>1.5</v>
      </c>
      <c r="BB98" s="28">
        <v>54.5</v>
      </c>
      <c r="BC98" s="28">
        <v>0.3</v>
      </c>
      <c r="BD98" s="28">
        <v>0.99</v>
      </c>
      <c r="BE98" s="28">
        <v>7.7</v>
      </c>
      <c r="BF98" s="28">
        <v>215</v>
      </c>
      <c r="BG98" s="28">
        <v>13.5</v>
      </c>
      <c r="BH98" s="28">
        <v>13.3</v>
      </c>
      <c r="BI98" s="28">
        <v>8.4</v>
      </c>
      <c r="BJ98" s="28">
        <v>4.83</v>
      </c>
      <c r="BK98" s="28">
        <v>0.02</v>
      </c>
      <c r="BL98" s="28">
        <v>5.36</v>
      </c>
      <c r="BM98" s="28">
        <v>0.08</v>
      </c>
      <c r="BN98" s="28">
        <v>7.0000000000000007E-2</v>
      </c>
      <c r="BO98" s="28">
        <v>8.0000000000000002E-3</v>
      </c>
      <c r="BP98" s="28">
        <v>1.4999999999999999E-2</v>
      </c>
      <c r="BQ98" s="28" t="s">
        <v>273</v>
      </c>
    </row>
    <row r="99" spans="1:69" x14ac:dyDescent="0.3">
      <c r="A99" s="25">
        <f t="shared" si="1"/>
        <v>77</v>
      </c>
      <c r="B99" s="26">
        <v>686897</v>
      </c>
      <c r="C99" s="26">
        <v>846777</v>
      </c>
      <c r="D99" s="26">
        <v>368</v>
      </c>
      <c r="E99" s="26">
        <v>1</v>
      </c>
      <c r="F99" s="27" t="s">
        <v>78</v>
      </c>
      <c r="G99" s="28">
        <v>4.2</v>
      </c>
      <c r="H99" s="28" t="s">
        <v>279</v>
      </c>
      <c r="I99" s="28">
        <v>60</v>
      </c>
      <c r="J99" s="28">
        <v>3</v>
      </c>
      <c r="K99" s="28">
        <v>1.22</v>
      </c>
      <c r="L99" s="28" t="s">
        <v>276</v>
      </c>
      <c r="M99" s="28">
        <v>0.11</v>
      </c>
      <c r="N99" s="28" t="s">
        <v>274</v>
      </c>
      <c r="O99" s="28" t="s">
        <v>278</v>
      </c>
      <c r="P99" s="28">
        <v>9.1</v>
      </c>
      <c r="Q99" s="28">
        <v>0.7</v>
      </c>
      <c r="R99" s="28">
        <v>89</v>
      </c>
      <c r="S99" s="28" t="s">
        <v>274</v>
      </c>
      <c r="T99" s="28">
        <v>6.9</v>
      </c>
      <c r="U99" s="28">
        <v>24.6</v>
      </c>
      <c r="V99" s="28">
        <v>42.1</v>
      </c>
      <c r="W99" s="28">
        <v>12.2</v>
      </c>
      <c r="X99" s="28">
        <v>23.8</v>
      </c>
      <c r="Y99" s="28">
        <v>1.4999999999999999E-2</v>
      </c>
      <c r="Z99" s="28">
        <v>7.0000000000000007E-2</v>
      </c>
      <c r="AA99" s="28">
        <v>0.14000000000000001</v>
      </c>
      <c r="AB99" s="28">
        <v>14.2</v>
      </c>
      <c r="AC99" s="28" t="s">
        <v>274</v>
      </c>
      <c r="AD99" s="28">
        <v>0.06</v>
      </c>
      <c r="AE99" s="28">
        <v>1.0900000000000001</v>
      </c>
      <c r="AF99" s="28">
        <v>0.14000000000000001</v>
      </c>
      <c r="AG99" s="28">
        <v>124</v>
      </c>
      <c r="AH99" s="28">
        <v>0.2</v>
      </c>
      <c r="AI99" s="28">
        <v>0.2</v>
      </c>
      <c r="AJ99" s="28" t="s">
        <v>275</v>
      </c>
      <c r="AK99" s="28">
        <v>8.8999999999999996E-2</v>
      </c>
      <c r="AL99" s="28">
        <v>12.9</v>
      </c>
      <c r="AM99" s="28">
        <v>6.9</v>
      </c>
      <c r="AN99" s="28">
        <v>96.3</v>
      </c>
      <c r="AO99" s="28">
        <v>3.2</v>
      </c>
      <c r="AP99" s="28">
        <v>1.6</v>
      </c>
      <c r="AQ99" s="28">
        <v>0.9</v>
      </c>
      <c r="AR99" s="28">
        <v>4.2</v>
      </c>
      <c r="AS99" s="28">
        <v>0.6</v>
      </c>
      <c r="AT99" s="28">
        <v>28.4</v>
      </c>
      <c r="AU99" s="28">
        <v>0.2</v>
      </c>
      <c r="AV99" s="28">
        <v>24.4</v>
      </c>
      <c r="AW99" s="28">
        <v>6.7</v>
      </c>
      <c r="AX99" s="28">
        <v>4.7</v>
      </c>
      <c r="AY99" s="28">
        <v>0.5</v>
      </c>
      <c r="AZ99" s="28">
        <v>0.2</v>
      </c>
      <c r="BA99" s="28">
        <v>1.4</v>
      </c>
      <c r="BB99" s="28">
        <v>58.3</v>
      </c>
      <c r="BC99" s="28">
        <v>0.4</v>
      </c>
      <c r="BD99" s="28">
        <v>0.99</v>
      </c>
      <c r="BE99" s="28">
        <v>8</v>
      </c>
      <c r="BF99" s="28">
        <v>218</v>
      </c>
      <c r="BG99" s="28">
        <v>13.6</v>
      </c>
      <c r="BH99" s="28">
        <v>12.9</v>
      </c>
      <c r="BI99" s="28">
        <v>9</v>
      </c>
      <c r="BJ99" s="28">
        <v>5.09</v>
      </c>
      <c r="BK99" s="28">
        <v>0.02</v>
      </c>
      <c r="BL99" s="28">
        <v>4.6900000000000004</v>
      </c>
      <c r="BM99" s="28">
        <v>0.09</v>
      </c>
      <c r="BN99" s="28">
        <v>0.08</v>
      </c>
      <c r="BO99" s="28">
        <v>8.9999999999999993E-3</v>
      </c>
      <c r="BP99" s="28">
        <v>1.4999999999999999E-2</v>
      </c>
      <c r="BQ99" s="28" t="s">
        <v>273</v>
      </c>
    </row>
    <row r="100" spans="1:69" x14ac:dyDescent="0.3">
      <c r="A100" s="25">
        <f t="shared" si="1"/>
        <v>78</v>
      </c>
      <c r="B100" s="26">
        <v>686896</v>
      </c>
      <c r="C100" s="26">
        <v>846777</v>
      </c>
      <c r="D100" s="26">
        <v>368</v>
      </c>
      <c r="E100" s="26">
        <v>1</v>
      </c>
      <c r="F100" s="27" t="s">
        <v>79</v>
      </c>
      <c r="G100" s="28">
        <v>8.1</v>
      </c>
      <c r="H100" s="28" t="s">
        <v>279</v>
      </c>
      <c r="I100" s="28">
        <v>30</v>
      </c>
      <c r="J100" s="28">
        <v>3</v>
      </c>
      <c r="K100" s="28">
        <v>1.1399999999999999</v>
      </c>
      <c r="L100" s="28" t="s">
        <v>276</v>
      </c>
      <c r="M100" s="28">
        <v>0.1</v>
      </c>
      <c r="N100" s="28" t="s">
        <v>274</v>
      </c>
      <c r="O100" s="28">
        <v>0.04</v>
      </c>
      <c r="P100" s="28">
        <v>9.4</v>
      </c>
      <c r="Q100" s="28">
        <v>0.8</v>
      </c>
      <c r="R100" s="28">
        <v>93</v>
      </c>
      <c r="S100" s="28" t="s">
        <v>274</v>
      </c>
      <c r="T100" s="28">
        <v>7.9</v>
      </c>
      <c r="U100" s="28">
        <v>26.1</v>
      </c>
      <c r="V100" s="28">
        <v>46.2</v>
      </c>
      <c r="W100" s="28">
        <v>12.8</v>
      </c>
      <c r="X100" s="28">
        <v>23.5</v>
      </c>
      <c r="Y100" s="28">
        <v>0.02</v>
      </c>
      <c r="Z100" s="28">
        <v>7.0000000000000007E-2</v>
      </c>
      <c r="AA100" s="28" t="s">
        <v>277</v>
      </c>
      <c r="AB100" s="28">
        <v>14.1</v>
      </c>
      <c r="AC100" s="28" t="s">
        <v>274</v>
      </c>
      <c r="AD100" s="28">
        <v>0.05</v>
      </c>
      <c r="AE100" s="28">
        <v>1.05</v>
      </c>
      <c r="AF100" s="28">
        <v>0.15</v>
      </c>
      <c r="AG100" s="28">
        <v>139</v>
      </c>
      <c r="AH100" s="28">
        <v>0.2</v>
      </c>
      <c r="AI100" s="28">
        <v>0.2</v>
      </c>
      <c r="AJ100" s="28" t="s">
        <v>275</v>
      </c>
      <c r="AK100" s="28">
        <v>7.6999999999999999E-2</v>
      </c>
      <c r="AL100" s="28">
        <v>14.6</v>
      </c>
      <c r="AM100" s="28">
        <v>6.4</v>
      </c>
      <c r="AN100" s="28">
        <v>93.5</v>
      </c>
      <c r="AO100" s="28">
        <v>3.5</v>
      </c>
      <c r="AP100" s="28">
        <v>1.8</v>
      </c>
      <c r="AQ100" s="28">
        <v>0.9</v>
      </c>
      <c r="AR100" s="28">
        <v>4.5</v>
      </c>
      <c r="AS100" s="28">
        <v>0.6</v>
      </c>
      <c r="AT100" s="28">
        <v>28.8</v>
      </c>
      <c r="AU100" s="28">
        <v>0.2</v>
      </c>
      <c r="AV100" s="28">
        <v>24.9</v>
      </c>
      <c r="AW100" s="28">
        <v>7.1</v>
      </c>
      <c r="AX100" s="28">
        <v>4.0999999999999996</v>
      </c>
      <c r="AY100" s="28">
        <v>0.6</v>
      </c>
      <c r="AZ100" s="28">
        <v>0.2</v>
      </c>
      <c r="BA100" s="28">
        <v>1.6</v>
      </c>
      <c r="BB100" s="28">
        <v>61.7</v>
      </c>
      <c r="BC100" s="28">
        <v>0.5</v>
      </c>
      <c r="BD100" s="28">
        <v>0.93</v>
      </c>
      <c r="BE100" s="28">
        <v>8</v>
      </c>
      <c r="BF100" s="28">
        <v>230</v>
      </c>
      <c r="BG100" s="28">
        <v>14.8</v>
      </c>
      <c r="BH100" s="28">
        <v>13.2</v>
      </c>
      <c r="BI100" s="28">
        <v>8.5</v>
      </c>
      <c r="BJ100" s="28">
        <v>4.8499999999999996</v>
      </c>
      <c r="BK100" s="28">
        <v>0.02</v>
      </c>
      <c r="BL100" s="28">
        <v>5.13</v>
      </c>
      <c r="BM100" s="28">
        <v>0.11</v>
      </c>
      <c r="BN100" s="28">
        <v>0.13</v>
      </c>
      <c r="BO100" s="28">
        <v>8.9999999999999993E-3</v>
      </c>
      <c r="BP100" s="28">
        <v>1.4E-2</v>
      </c>
      <c r="BQ100" s="28" t="s">
        <v>273</v>
      </c>
    </row>
    <row r="101" spans="1:69" x14ac:dyDescent="0.3">
      <c r="A101" s="25">
        <f t="shared" si="1"/>
        <v>79</v>
      </c>
      <c r="B101" s="26">
        <v>686803</v>
      </c>
      <c r="C101" s="26">
        <v>846974</v>
      </c>
      <c r="D101" s="26">
        <v>360</v>
      </c>
      <c r="E101" s="26">
        <v>1</v>
      </c>
      <c r="F101" s="27" t="s">
        <v>80</v>
      </c>
      <c r="G101" s="28">
        <v>9.9</v>
      </c>
      <c r="H101" s="28">
        <v>2.7</v>
      </c>
      <c r="I101" s="28">
        <v>100</v>
      </c>
      <c r="J101" s="28">
        <v>3</v>
      </c>
      <c r="K101" s="28">
        <v>1.88</v>
      </c>
      <c r="L101" s="28" t="s">
        <v>276</v>
      </c>
      <c r="M101" s="28">
        <v>0.12</v>
      </c>
      <c r="N101" s="28" t="s">
        <v>274</v>
      </c>
      <c r="O101" s="28">
        <v>0.06</v>
      </c>
      <c r="P101" s="28">
        <v>7</v>
      </c>
      <c r="Q101" s="28">
        <v>0.7</v>
      </c>
      <c r="R101" s="28">
        <v>124</v>
      </c>
      <c r="S101" s="28" t="s">
        <v>274</v>
      </c>
      <c r="T101" s="28">
        <v>7.5</v>
      </c>
      <c r="U101" s="28">
        <v>46.9</v>
      </c>
      <c r="V101" s="28">
        <v>30.7</v>
      </c>
      <c r="W101" s="28">
        <v>11.4</v>
      </c>
      <c r="X101" s="28">
        <v>27.6</v>
      </c>
      <c r="Y101" s="28">
        <v>0.05</v>
      </c>
      <c r="Z101" s="28">
        <v>0.06</v>
      </c>
      <c r="AA101" s="28">
        <v>0.1</v>
      </c>
      <c r="AB101" s="28">
        <v>11.1</v>
      </c>
      <c r="AC101" s="28" t="s">
        <v>274</v>
      </c>
      <c r="AD101" s="28">
        <v>0.08</v>
      </c>
      <c r="AE101" s="28">
        <v>0.68</v>
      </c>
      <c r="AF101" s="28">
        <v>0.1</v>
      </c>
      <c r="AG101" s="28">
        <v>235</v>
      </c>
      <c r="AH101" s="28">
        <v>0.1</v>
      </c>
      <c r="AI101" s="28">
        <v>0.5</v>
      </c>
      <c r="AJ101" s="28" t="s">
        <v>275</v>
      </c>
      <c r="AK101" s="28">
        <v>8.5999999999999993E-2</v>
      </c>
      <c r="AL101" s="28">
        <v>12.9</v>
      </c>
      <c r="AM101" s="28">
        <v>5</v>
      </c>
      <c r="AN101" s="28">
        <v>62.7</v>
      </c>
      <c r="AO101" s="28">
        <v>3.3</v>
      </c>
      <c r="AP101" s="28">
        <v>1.7</v>
      </c>
      <c r="AQ101" s="28">
        <v>1</v>
      </c>
      <c r="AR101" s="28">
        <v>4.3</v>
      </c>
      <c r="AS101" s="28">
        <v>0.6</v>
      </c>
      <c r="AT101" s="28">
        <v>33.299999999999997</v>
      </c>
      <c r="AU101" s="28">
        <v>0.3</v>
      </c>
      <c r="AV101" s="28">
        <v>29</v>
      </c>
      <c r="AW101" s="28">
        <v>7.9</v>
      </c>
      <c r="AX101" s="28">
        <v>5.0999999999999996</v>
      </c>
      <c r="AY101" s="28">
        <v>0.6</v>
      </c>
      <c r="AZ101" s="28">
        <v>0.2</v>
      </c>
      <c r="BA101" s="28">
        <v>1.9</v>
      </c>
      <c r="BB101" s="28">
        <v>68.599999999999994</v>
      </c>
      <c r="BC101" s="28">
        <v>0.4</v>
      </c>
      <c r="BD101" s="28">
        <v>0.48</v>
      </c>
      <c r="BE101" s="28">
        <v>3.4</v>
      </c>
      <c r="BF101" s="28">
        <v>412</v>
      </c>
      <c r="BG101" s="28">
        <v>11.2</v>
      </c>
      <c r="BH101" s="28">
        <v>17.3</v>
      </c>
      <c r="BI101" s="28">
        <v>13.4</v>
      </c>
      <c r="BJ101" s="28">
        <v>4</v>
      </c>
      <c r="BK101" s="28">
        <v>0.08</v>
      </c>
      <c r="BL101" s="28">
        <v>7.23</v>
      </c>
      <c r="BM101" s="28">
        <v>0.11</v>
      </c>
      <c r="BN101" s="28">
        <v>0.09</v>
      </c>
      <c r="BO101" s="28">
        <v>1.0999999999999999E-2</v>
      </c>
      <c r="BP101" s="28">
        <v>0.03</v>
      </c>
      <c r="BQ101" s="28" t="s">
        <v>273</v>
      </c>
    </row>
    <row r="102" spans="1:69" x14ac:dyDescent="0.3">
      <c r="A102" s="25">
        <f t="shared" si="1"/>
        <v>80</v>
      </c>
      <c r="B102" s="26">
        <v>686804</v>
      </c>
      <c r="C102" s="26">
        <v>846974</v>
      </c>
      <c r="D102" s="26">
        <v>360</v>
      </c>
      <c r="E102" s="26">
        <v>1</v>
      </c>
      <c r="F102" s="27" t="s">
        <v>81</v>
      </c>
      <c r="G102" s="28">
        <v>13.7</v>
      </c>
      <c r="H102" s="28" t="s">
        <v>279</v>
      </c>
      <c r="I102" s="28">
        <v>60</v>
      </c>
      <c r="J102" s="28">
        <v>3</v>
      </c>
      <c r="K102" s="28">
        <v>2.62</v>
      </c>
      <c r="L102" s="28" t="s">
        <v>276</v>
      </c>
      <c r="M102" s="28">
        <v>0.19</v>
      </c>
      <c r="N102" s="28" t="s">
        <v>274</v>
      </c>
      <c r="O102" s="28">
        <v>0.04</v>
      </c>
      <c r="P102" s="28">
        <v>5.0999999999999996</v>
      </c>
      <c r="Q102" s="28">
        <v>0.6</v>
      </c>
      <c r="R102" s="28">
        <v>84</v>
      </c>
      <c r="S102" s="28" t="s">
        <v>274</v>
      </c>
      <c r="T102" s="28">
        <v>7.9</v>
      </c>
      <c r="U102" s="28">
        <v>31.6</v>
      </c>
      <c r="V102" s="28">
        <v>20.399999999999999</v>
      </c>
      <c r="W102" s="28">
        <v>10.4</v>
      </c>
      <c r="X102" s="28">
        <v>22.4</v>
      </c>
      <c r="Y102" s="28">
        <v>0.05</v>
      </c>
      <c r="Z102" s="28">
        <v>0.04</v>
      </c>
      <c r="AA102" s="28">
        <v>0.1</v>
      </c>
      <c r="AB102" s="28">
        <v>7.21</v>
      </c>
      <c r="AC102" s="28">
        <v>0.1</v>
      </c>
      <c r="AD102" s="28">
        <v>0.05</v>
      </c>
      <c r="AE102" s="28">
        <v>0.52</v>
      </c>
      <c r="AF102" s="28">
        <v>0.1</v>
      </c>
      <c r="AG102" s="28">
        <v>216</v>
      </c>
      <c r="AH102" s="28" t="s">
        <v>274</v>
      </c>
      <c r="AI102" s="28">
        <v>0.4</v>
      </c>
      <c r="AJ102" s="28" t="s">
        <v>275</v>
      </c>
      <c r="AK102" s="28">
        <v>7.1999999999999995E-2</v>
      </c>
      <c r="AL102" s="28">
        <v>7.06</v>
      </c>
      <c r="AM102" s="28">
        <v>3.4</v>
      </c>
      <c r="AN102" s="28">
        <v>52.6</v>
      </c>
      <c r="AO102" s="28">
        <v>1.9</v>
      </c>
      <c r="AP102" s="28">
        <v>1</v>
      </c>
      <c r="AQ102" s="28">
        <v>0.6</v>
      </c>
      <c r="AR102" s="28">
        <v>2.5</v>
      </c>
      <c r="AS102" s="28">
        <v>0.3</v>
      </c>
      <c r="AT102" s="28">
        <v>19</v>
      </c>
      <c r="AU102" s="28">
        <v>0.1</v>
      </c>
      <c r="AV102" s="28">
        <v>15.2</v>
      </c>
      <c r="AW102" s="28">
        <v>4.3</v>
      </c>
      <c r="AX102" s="28">
        <v>2.4</v>
      </c>
      <c r="AY102" s="28">
        <v>0.3</v>
      </c>
      <c r="AZ102" s="28">
        <v>0.1</v>
      </c>
      <c r="BA102" s="28">
        <v>1</v>
      </c>
      <c r="BB102" s="28">
        <v>85.9</v>
      </c>
      <c r="BC102" s="28">
        <v>0.3</v>
      </c>
      <c r="BD102" s="28">
        <v>0.38</v>
      </c>
      <c r="BE102" s="28">
        <v>2.5</v>
      </c>
      <c r="BF102" s="28">
        <v>425</v>
      </c>
      <c r="BG102" s="28">
        <v>7.9</v>
      </c>
      <c r="BH102" s="28">
        <v>10.6</v>
      </c>
      <c r="BI102" s="28">
        <v>9.4</v>
      </c>
      <c r="BJ102" s="28">
        <v>2.68</v>
      </c>
      <c r="BK102" s="28">
        <v>0.05</v>
      </c>
      <c r="BL102" s="28">
        <v>5.0599999999999996</v>
      </c>
      <c r="BM102" s="28">
        <v>0.09</v>
      </c>
      <c r="BN102" s="28">
        <v>0.04</v>
      </c>
      <c r="BO102" s="28">
        <v>1.0999999999999999E-2</v>
      </c>
      <c r="BP102" s="28">
        <v>2.5000000000000001E-2</v>
      </c>
      <c r="BQ102" s="28" t="s">
        <v>273</v>
      </c>
    </row>
    <row r="103" spans="1:69" x14ac:dyDescent="0.3">
      <c r="A103" s="25">
        <f t="shared" si="1"/>
        <v>81</v>
      </c>
      <c r="B103" s="26">
        <v>686805</v>
      </c>
      <c r="C103" s="26">
        <v>846974</v>
      </c>
      <c r="D103" s="26">
        <v>360</v>
      </c>
      <c r="E103" s="26">
        <v>1</v>
      </c>
      <c r="F103" s="27" t="s">
        <v>82</v>
      </c>
      <c r="G103" s="28">
        <v>5.8</v>
      </c>
      <c r="H103" s="28">
        <v>0.9</v>
      </c>
      <c r="I103" s="28">
        <v>60</v>
      </c>
      <c r="J103" s="28">
        <v>3</v>
      </c>
      <c r="K103" s="28">
        <v>1.97</v>
      </c>
      <c r="L103" s="28" t="s">
        <v>276</v>
      </c>
      <c r="M103" s="28">
        <v>0.08</v>
      </c>
      <c r="N103" s="28" t="s">
        <v>274</v>
      </c>
      <c r="O103" s="28">
        <v>0.06</v>
      </c>
      <c r="P103" s="28">
        <v>8.1999999999999993</v>
      </c>
      <c r="Q103" s="28">
        <v>0.7</v>
      </c>
      <c r="R103" s="28">
        <v>128</v>
      </c>
      <c r="S103" s="28" t="s">
        <v>274</v>
      </c>
      <c r="T103" s="28">
        <v>7.2</v>
      </c>
      <c r="U103" s="28">
        <v>46.9</v>
      </c>
      <c r="V103" s="28">
        <v>31.4</v>
      </c>
      <c r="W103" s="28">
        <v>11.8</v>
      </c>
      <c r="X103" s="28">
        <v>29.6</v>
      </c>
      <c r="Y103" s="28">
        <v>3.3000000000000002E-2</v>
      </c>
      <c r="Z103" s="28">
        <v>0.05</v>
      </c>
      <c r="AA103" s="28">
        <v>0.27</v>
      </c>
      <c r="AB103" s="28">
        <v>12.9</v>
      </c>
      <c r="AC103" s="28" t="s">
        <v>274</v>
      </c>
      <c r="AD103" s="28">
        <v>7.0000000000000007E-2</v>
      </c>
      <c r="AE103" s="28">
        <v>0.73</v>
      </c>
      <c r="AF103" s="28">
        <v>0.1</v>
      </c>
      <c r="AG103" s="28">
        <v>175</v>
      </c>
      <c r="AH103" s="28">
        <v>0.1</v>
      </c>
      <c r="AI103" s="28">
        <v>0.2</v>
      </c>
      <c r="AJ103" s="28" t="s">
        <v>275</v>
      </c>
      <c r="AK103" s="28">
        <v>8.4000000000000005E-2</v>
      </c>
      <c r="AL103" s="28">
        <v>15.3</v>
      </c>
      <c r="AM103" s="28">
        <v>4.9000000000000004</v>
      </c>
      <c r="AN103" s="28">
        <v>70.2</v>
      </c>
      <c r="AO103" s="28">
        <v>3.8</v>
      </c>
      <c r="AP103" s="28">
        <v>2</v>
      </c>
      <c r="AQ103" s="28">
        <v>1.2</v>
      </c>
      <c r="AR103" s="28">
        <v>5.2</v>
      </c>
      <c r="AS103" s="28">
        <v>0.7</v>
      </c>
      <c r="AT103" s="28">
        <v>41.6</v>
      </c>
      <c r="AU103" s="28">
        <v>0.3</v>
      </c>
      <c r="AV103" s="28">
        <v>33.299999999999997</v>
      </c>
      <c r="AW103" s="28">
        <v>9.5</v>
      </c>
      <c r="AX103" s="28">
        <v>6.4</v>
      </c>
      <c r="AY103" s="28">
        <v>0.7</v>
      </c>
      <c r="AZ103" s="28">
        <v>0.3</v>
      </c>
      <c r="BA103" s="28">
        <v>2.4</v>
      </c>
      <c r="BB103" s="28">
        <v>75.3</v>
      </c>
      <c r="BC103" s="28">
        <v>0.5</v>
      </c>
      <c r="BD103" s="28">
        <v>0.47</v>
      </c>
      <c r="BE103" s="28">
        <v>3.7</v>
      </c>
      <c r="BF103" s="28">
        <v>360</v>
      </c>
      <c r="BG103" s="28">
        <v>8.3000000000000007</v>
      </c>
      <c r="BH103" s="28">
        <v>19.399999999999999</v>
      </c>
      <c r="BI103" s="28">
        <v>15.8</v>
      </c>
      <c r="BJ103" s="28">
        <v>4.43</v>
      </c>
      <c r="BK103" s="28">
        <v>0.06</v>
      </c>
      <c r="BL103" s="28">
        <v>7.45</v>
      </c>
      <c r="BM103" s="28">
        <v>0.1</v>
      </c>
      <c r="BN103" s="28">
        <v>0.05</v>
      </c>
      <c r="BO103" s="28">
        <v>1.2E-2</v>
      </c>
      <c r="BP103" s="28">
        <v>2.9000000000000001E-2</v>
      </c>
      <c r="BQ103" s="28" t="s">
        <v>273</v>
      </c>
    </row>
    <row r="104" spans="1:69" x14ac:dyDescent="0.3">
      <c r="A104" s="25">
        <f t="shared" si="1"/>
        <v>82</v>
      </c>
      <c r="B104" s="26">
        <v>686806</v>
      </c>
      <c r="C104" s="26">
        <v>846973</v>
      </c>
      <c r="D104" s="26">
        <v>360</v>
      </c>
      <c r="E104" s="26">
        <v>1</v>
      </c>
      <c r="F104" s="27" t="s">
        <v>83</v>
      </c>
      <c r="G104" s="28">
        <v>5.0999999999999996</v>
      </c>
      <c r="H104" s="28">
        <v>5.2</v>
      </c>
      <c r="I104" s="28">
        <v>50</v>
      </c>
      <c r="J104" s="28">
        <v>3</v>
      </c>
      <c r="K104" s="28">
        <v>1.44</v>
      </c>
      <c r="L104" s="28" t="s">
        <v>276</v>
      </c>
      <c r="M104" s="28">
        <v>0.09</v>
      </c>
      <c r="N104" s="28" t="s">
        <v>274</v>
      </c>
      <c r="O104" s="28" t="s">
        <v>278</v>
      </c>
      <c r="P104" s="28">
        <v>8.3000000000000007</v>
      </c>
      <c r="Q104" s="28">
        <v>0.7</v>
      </c>
      <c r="R104" s="28">
        <v>93</v>
      </c>
      <c r="S104" s="28" t="s">
        <v>274</v>
      </c>
      <c r="T104" s="28">
        <v>7.5</v>
      </c>
      <c r="U104" s="28">
        <v>37.4</v>
      </c>
      <c r="V104" s="28">
        <v>26.5</v>
      </c>
      <c r="W104" s="28">
        <v>11.5</v>
      </c>
      <c r="X104" s="28">
        <v>29.2</v>
      </c>
      <c r="Y104" s="28">
        <v>0.03</v>
      </c>
      <c r="Z104" s="28">
        <v>0.06</v>
      </c>
      <c r="AA104" s="28">
        <v>0.13</v>
      </c>
      <c r="AB104" s="28">
        <v>11.8</v>
      </c>
      <c r="AC104" s="28" t="s">
        <v>274</v>
      </c>
      <c r="AD104" s="28">
        <v>0.06</v>
      </c>
      <c r="AE104" s="28">
        <v>0.8</v>
      </c>
      <c r="AF104" s="28">
        <v>0.12</v>
      </c>
      <c r="AG104" s="28">
        <v>124</v>
      </c>
      <c r="AH104" s="28">
        <v>0.1</v>
      </c>
      <c r="AI104" s="28">
        <v>0.5</v>
      </c>
      <c r="AJ104" s="28" t="s">
        <v>275</v>
      </c>
      <c r="AK104" s="28">
        <v>9.4E-2</v>
      </c>
      <c r="AL104" s="28">
        <v>11</v>
      </c>
      <c r="AM104" s="28">
        <v>4.5999999999999996</v>
      </c>
      <c r="AN104" s="28">
        <v>73.2</v>
      </c>
      <c r="AO104" s="28">
        <v>3.1</v>
      </c>
      <c r="AP104" s="28">
        <v>1.4</v>
      </c>
      <c r="AQ104" s="28">
        <v>0.9</v>
      </c>
      <c r="AR104" s="28">
        <v>4.0999999999999996</v>
      </c>
      <c r="AS104" s="28">
        <v>0.5</v>
      </c>
      <c r="AT104" s="28">
        <v>32.700000000000003</v>
      </c>
      <c r="AU104" s="28">
        <v>0.2</v>
      </c>
      <c r="AV104" s="28">
        <v>26.7</v>
      </c>
      <c r="AW104" s="28">
        <v>7.4</v>
      </c>
      <c r="AX104" s="28">
        <v>4.9000000000000004</v>
      </c>
      <c r="AY104" s="28">
        <v>0.5</v>
      </c>
      <c r="AZ104" s="28">
        <v>0.2</v>
      </c>
      <c r="BA104" s="28">
        <v>1.5</v>
      </c>
      <c r="BB104" s="28">
        <v>76.8</v>
      </c>
      <c r="BC104" s="28">
        <v>0.3</v>
      </c>
      <c r="BD104" s="28">
        <v>0.63</v>
      </c>
      <c r="BE104" s="28">
        <v>4.5999999999999996</v>
      </c>
      <c r="BF104" s="28">
        <v>416</v>
      </c>
      <c r="BG104" s="28">
        <v>12.2</v>
      </c>
      <c r="BH104" s="28">
        <v>13.1</v>
      </c>
      <c r="BI104" s="28">
        <v>12.6</v>
      </c>
      <c r="BJ104" s="28">
        <v>4.21</v>
      </c>
      <c r="BK104" s="28">
        <v>0.08</v>
      </c>
      <c r="BL104" s="28">
        <v>5.42</v>
      </c>
      <c r="BM104" s="28">
        <v>0.11</v>
      </c>
      <c r="BN104" s="28">
        <v>0.06</v>
      </c>
      <c r="BO104" s="28">
        <v>0.01</v>
      </c>
      <c r="BP104" s="28">
        <v>2.1999999999999999E-2</v>
      </c>
      <c r="BQ104" s="28" t="s">
        <v>273</v>
      </c>
    </row>
    <row r="105" spans="1:69" x14ac:dyDescent="0.3">
      <c r="A105" s="25">
        <f t="shared" si="1"/>
        <v>83</v>
      </c>
      <c r="B105" s="26">
        <v>686807</v>
      </c>
      <c r="C105" s="26">
        <v>846973</v>
      </c>
      <c r="D105" s="26">
        <v>360</v>
      </c>
      <c r="E105" s="26">
        <v>1</v>
      </c>
      <c r="F105" s="27" t="s">
        <v>85</v>
      </c>
      <c r="G105" s="28">
        <v>337</v>
      </c>
      <c r="H105" s="28" t="s">
        <v>280</v>
      </c>
      <c r="I105" s="28">
        <v>1880</v>
      </c>
      <c r="J105" s="28">
        <v>17</v>
      </c>
      <c r="K105" s="28">
        <v>235</v>
      </c>
      <c r="L105" s="28">
        <v>0.13500000000000001</v>
      </c>
      <c r="M105" s="28">
        <v>46.2</v>
      </c>
      <c r="N105" s="28">
        <v>23.3</v>
      </c>
      <c r="O105" s="28">
        <v>2.09</v>
      </c>
      <c r="P105" s="28">
        <v>1.7</v>
      </c>
      <c r="Q105" s="28">
        <v>0.8</v>
      </c>
      <c r="R105" s="28">
        <v>74</v>
      </c>
      <c r="S105" s="28">
        <v>5.7</v>
      </c>
      <c r="T105" s="28">
        <v>52.7</v>
      </c>
      <c r="U105" s="28" t="s">
        <v>280</v>
      </c>
      <c r="V105" s="28">
        <v>1460</v>
      </c>
      <c r="W105" s="28">
        <v>2840</v>
      </c>
      <c r="X105" s="28">
        <v>4860</v>
      </c>
      <c r="Y105" s="28">
        <v>43.9</v>
      </c>
      <c r="Z105" s="28">
        <v>5.61</v>
      </c>
      <c r="AA105" s="28">
        <v>26.4</v>
      </c>
      <c r="AB105" s="28">
        <v>5.89</v>
      </c>
      <c r="AC105" s="28">
        <v>0.3</v>
      </c>
      <c r="AD105" s="28">
        <v>1.1599999999999999</v>
      </c>
      <c r="AE105" s="28">
        <v>4.6399999999999997</v>
      </c>
      <c r="AF105" s="28">
        <v>1.55</v>
      </c>
      <c r="AG105" s="28">
        <v>185</v>
      </c>
      <c r="AH105" s="28">
        <v>0.1</v>
      </c>
      <c r="AI105" s="28" t="s">
        <v>274</v>
      </c>
      <c r="AJ105" s="28" t="s">
        <v>275</v>
      </c>
      <c r="AK105" s="28">
        <v>7.8E-2</v>
      </c>
      <c r="AL105" s="28">
        <v>5.5</v>
      </c>
      <c r="AM105" s="28">
        <v>4.2</v>
      </c>
      <c r="AN105" s="28">
        <v>16.2</v>
      </c>
      <c r="AO105" s="28">
        <v>1</v>
      </c>
      <c r="AP105" s="28">
        <v>0.7</v>
      </c>
      <c r="AQ105" s="28">
        <v>0.3</v>
      </c>
      <c r="AR105" s="28">
        <v>1.2</v>
      </c>
      <c r="AS105" s="28">
        <v>0.2</v>
      </c>
      <c r="AT105" s="28">
        <v>8.5</v>
      </c>
      <c r="AU105" s="28" t="s">
        <v>274</v>
      </c>
      <c r="AV105" s="28">
        <v>7.15</v>
      </c>
      <c r="AW105" s="28">
        <v>1.9</v>
      </c>
      <c r="AX105" s="28">
        <v>1.2</v>
      </c>
      <c r="AY105" s="28">
        <v>0.2</v>
      </c>
      <c r="AZ105" s="28" t="s">
        <v>274</v>
      </c>
      <c r="BA105" s="28">
        <v>0.5</v>
      </c>
      <c r="BB105" s="28">
        <v>4.7</v>
      </c>
      <c r="BC105" s="28">
        <v>0.2</v>
      </c>
      <c r="BD105" s="28">
        <v>1.71</v>
      </c>
      <c r="BE105" s="28">
        <v>10.9</v>
      </c>
      <c r="BF105" s="28">
        <v>843</v>
      </c>
      <c r="BG105" s="28">
        <v>8.6999999999999993</v>
      </c>
      <c r="BH105" s="28">
        <v>5.7</v>
      </c>
      <c r="BI105" s="28">
        <v>74.099999999999994</v>
      </c>
      <c r="BJ105" s="28">
        <v>1.98</v>
      </c>
      <c r="BK105" s="28">
        <v>1.93</v>
      </c>
      <c r="BL105" s="28">
        <v>7.59</v>
      </c>
      <c r="BM105" s="28">
        <v>0.19</v>
      </c>
      <c r="BN105" s="28">
        <v>2.4700000000000002</v>
      </c>
      <c r="BO105" s="28">
        <v>0.11</v>
      </c>
      <c r="BP105" s="28">
        <v>4.2000000000000003E-2</v>
      </c>
      <c r="BQ105" s="28">
        <v>4</v>
      </c>
    </row>
    <row r="106" spans="1:69" x14ac:dyDescent="0.3">
      <c r="A106" s="25">
        <f t="shared" si="1"/>
        <v>84</v>
      </c>
      <c r="B106" s="26">
        <v>686808</v>
      </c>
      <c r="C106" s="26">
        <v>846973</v>
      </c>
      <c r="D106" s="26">
        <v>360</v>
      </c>
      <c r="E106" s="26">
        <v>1</v>
      </c>
      <c r="F106" s="27" t="s">
        <v>84</v>
      </c>
      <c r="G106" s="28">
        <v>13.3</v>
      </c>
      <c r="H106" s="28">
        <v>32.4</v>
      </c>
      <c r="I106" s="28">
        <v>50</v>
      </c>
      <c r="J106" s="28">
        <v>4</v>
      </c>
      <c r="K106" s="28">
        <v>4.38</v>
      </c>
      <c r="L106" s="28" t="s">
        <v>276</v>
      </c>
      <c r="M106" s="28">
        <v>0.15</v>
      </c>
      <c r="N106" s="28" t="s">
        <v>274</v>
      </c>
      <c r="O106" s="28">
        <v>0.04</v>
      </c>
      <c r="P106" s="28">
        <v>5.5</v>
      </c>
      <c r="Q106" s="28">
        <v>0.6</v>
      </c>
      <c r="R106" s="28">
        <v>89</v>
      </c>
      <c r="S106" s="28">
        <v>0.1</v>
      </c>
      <c r="T106" s="28">
        <v>5.8</v>
      </c>
      <c r="U106" s="28">
        <v>33.6</v>
      </c>
      <c r="V106" s="28">
        <v>22.8</v>
      </c>
      <c r="W106" s="28">
        <v>8</v>
      </c>
      <c r="X106" s="28">
        <v>27.7</v>
      </c>
      <c r="Y106" s="28">
        <v>6.5000000000000002E-2</v>
      </c>
      <c r="Z106" s="28">
        <v>0.05</v>
      </c>
      <c r="AA106" s="28">
        <v>0.27</v>
      </c>
      <c r="AB106" s="28">
        <v>8.94</v>
      </c>
      <c r="AC106" s="28">
        <v>0.1</v>
      </c>
      <c r="AD106" s="28">
        <v>0.06</v>
      </c>
      <c r="AE106" s="28">
        <v>0.61</v>
      </c>
      <c r="AF106" s="28">
        <v>0.06</v>
      </c>
      <c r="AG106" s="28">
        <v>185</v>
      </c>
      <c r="AH106" s="28" t="s">
        <v>274</v>
      </c>
      <c r="AI106" s="28">
        <v>0.4</v>
      </c>
      <c r="AJ106" s="28" t="s">
        <v>275</v>
      </c>
      <c r="AK106" s="28">
        <v>8.5000000000000006E-2</v>
      </c>
      <c r="AL106" s="28">
        <v>7.32</v>
      </c>
      <c r="AM106" s="28">
        <v>4.4000000000000004</v>
      </c>
      <c r="AN106" s="28">
        <v>46.1</v>
      </c>
      <c r="AO106" s="28">
        <v>2</v>
      </c>
      <c r="AP106" s="28">
        <v>0.9</v>
      </c>
      <c r="AQ106" s="28">
        <v>0.6</v>
      </c>
      <c r="AR106" s="28">
        <v>2.5</v>
      </c>
      <c r="AS106" s="28">
        <v>0.3</v>
      </c>
      <c r="AT106" s="28">
        <v>19.2</v>
      </c>
      <c r="AU106" s="28">
        <v>0.1</v>
      </c>
      <c r="AV106" s="28">
        <v>16.2</v>
      </c>
      <c r="AW106" s="28">
        <v>4.5</v>
      </c>
      <c r="AX106" s="28">
        <v>3.3</v>
      </c>
      <c r="AY106" s="28">
        <v>0.3</v>
      </c>
      <c r="AZ106" s="28">
        <v>0.1</v>
      </c>
      <c r="BA106" s="28">
        <v>1</v>
      </c>
      <c r="BB106" s="28">
        <v>63.9</v>
      </c>
      <c r="BC106" s="28">
        <v>0.2</v>
      </c>
      <c r="BD106" s="28">
        <v>0.33</v>
      </c>
      <c r="BE106" s="28">
        <v>2.7</v>
      </c>
      <c r="BF106" s="28">
        <v>303</v>
      </c>
      <c r="BG106" s="28">
        <v>7.8</v>
      </c>
      <c r="BH106" s="28">
        <v>11.3</v>
      </c>
      <c r="BI106" s="28">
        <v>9.1999999999999993</v>
      </c>
      <c r="BJ106" s="28">
        <v>3.05</v>
      </c>
      <c r="BK106" s="28">
        <v>0.05</v>
      </c>
      <c r="BL106" s="28">
        <v>7.4</v>
      </c>
      <c r="BM106" s="28">
        <v>0.1</v>
      </c>
      <c r="BN106" s="28">
        <v>0.04</v>
      </c>
      <c r="BO106" s="28">
        <v>1.4E-2</v>
      </c>
      <c r="BP106" s="28">
        <v>2.3E-2</v>
      </c>
      <c r="BQ106" s="28" t="s">
        <v>273</v>
      </c>
    </row>
    <row r="107" spans="1:69" x14ac:dyDescent="0.3">
      <c r="A107" s="25">
        <f t="shared" si="1"/>
        <v>85</v>
      </c>
      <c r="B107" s="26">
        <v>686808</v>
      </c>
      <c r="C107" s="26">
        <v>846972</v>
      </c>
      <c r="D107" s="26">
        <v>360</v>
      </c>
      <c r="E107" s="26">
        <v>1</v>
      </c>
      <c r="F107" s="27" t="s">
        <v>86</v>
      </c>
      <c r="G107" s="28">
        <v>8.6999999999999993</v>
      </c>
      <c r="H107" s="28">
        <v>7.9</v>
      </c>
      <c r="I107" s="28">
        <v>40</v>
      </c>
      <c r="J107" s="28">
        <v>3</v>
      </c>
      <c r="K107" s="28">
        <v>2.0499999999999998</v>
      </c>
      <c r="L107" s="28" t="s">
        <v>276</v>
      </c>
      <c r="M107" s="28">
        <v>0.12</v>
      </c>
      <c r="N107" s="28" t="s">
        <v>274</v>
      </c>
      <c r="O107" s="28" t="s">
        <v>278</v>
      </c>
      <c r="P107" s="28">
        <v>11</v>
      </c>
      <c r="Q107" s="28">
        <v>0.8</v>
      </c>
      <c r="R107" s="28">
        <v>118</v>
      </c>
      <c r="S107" s="28" t="s">
        <v>274</v>
      </c>
      <c r="T107" s="28">
        <v>6.4</v>
      </c>
      <c r="U107" s="28">
        <v>39.799999999999997</v>
      </c>
      <c r="V107" s="28">
        <v>29.2</v>
      </c>
      <c r="W107" s="28">
        <v>13.1</v>
      </c>
      <c r="X107" s="28">
        <v>33.6</v>
      </c>
      <c r="Y107" s="28">
        <v>5.2999999999999999E-2</v>
      </c>
      <c r="Z107" s="28">
        <v>0.05</v>
      </c>
      <c r="AA107" s="28">
        <v>0.14000000000000001</v>
      </c>
      <c r="AB107" s="28">
        <v>13.4</v>
      </c>
      <c r="AC107" s="28" t="s">
        <v>274</v>
      </c>
      <c r="AD107" s="28">
        <v>7.0000000000000007E-2</v>
      </c>
      <c r="AE107" s="28">
        <v>0.81</v>
      </c>
      <c r="AF107" s="28">
        <v>0.1</v>
      </c>
      <c r="AG107" s="28">
        <v>242</v>
      </c>
      <c r="AH107" s="28">
        <v>0.1</v>
      </c>
      <c r="AI107" s="28">
        <v>0.2</v>
      </c>
      <c r="AJ107" s="28" t="s">
        <v>275</v>
      </c>
      <c r="AK107" s="28">
        <v>9.1999999999999998E-2</v>
      </c>
      <c r="AL107" s="28">
        <v>12.5</v>
      </c>
      <c r="AM107" s="28">
        <v>4.3</v>
      </c>
      <c r="AN107" s="28">
        <v>85.1</v>
      </c>
      <c r="AO107" s="28">
        <v>3.3</v>
      </c>
      <c r="AP107" s="28">
        <v>1.6</v>
      </c>
      <c r="AQ107" s="28">
        <v>1</v>
      </c>
      <c r="AR107" s="28">
        <v>4.5999999999999996</v>
      </c>
      <c r="AS107" s="28">
        <v>0.6</v>
      </c>
      <c r="AT107" s="28">
        <v>38.799999999999997</v>
      </c>
      <c r="AU107" s="28">
        <v>0.2</v>
      </c>
      <c r="AV107" s="28">
        <v>29.6</v>
      </c>
      <c r="AW107" s="28">
        <v>8.1999999999999993</v>
      </c>
      <c r="AX107" s="28">
        <v>4</v>
      </c>
      <c r="AY107" s="28">
        <v>0.6</v>
      </c>
      <c r="AZ107" s="28">
        <v>0.2</v>
      </c>
      <c r="BA107" s="28">
        <v>1.7</v>
      </c>
      <c r="BB107" s="28">
        <v>81</v>
      </c>
      <c r="BC107" s="28">
        <v>0.4</v>
      </c>
      <c r="BD107" s="28">
        <v>0.43</v>
      </c>
      <c r="BE107" s="28">
        <v>4.2</v>
      </c>
      <c r="BF107" s="28">
        <v>296</v>
      </c>
      <c r="BG107" s="28">
        <v>8.6999999999999993</v>
      </c>
      <c r="BH107" s="28">
        <v>14.5</v>
      </c>
      <c r="BI107" s="28">
        <v>14.7</v>
      </c>
      <c r="BJ107" s="28">
        <v>4.62</v>
      </c>
      <c r="BK107" s="28">
        <v>0.05</v>
      </c>
      <c r="BL107" s="28">
        <v>7.08</v>
      </c>
      <c r="BM107" s="28">
        <v>0.12</v>
      </c>
      <c r="BN107" s="28">
        <v>0.05</v>
      </c>
      <c r="BO107" s="28">
        <v>1.4E-2</v>
      </c>
      <c r="BP107" s="28">
        <v>2.4E-2</v>
      </c>
      <c r="BQ107" s="28" t="s">
        <v>273</v>
      </c>
    </row>
    <row r="108" spans="1:69" x14ac:dyDescent="0.3">
      <c r="A108" s="25">
        <f t="shared" si="1"/>
        <v>86</v>
      </c>
      <c r="B108" s="26">
        <v>686809</v>
      </c>
      <c r="C108" s="26">
        <v>846972</v>
      </c>
      <c r="D108" s="26">
        <v>360</v>
      </c>
      <c r="E108" s="26">
        <v>1</v>
      </c>
      <c r="F108" s="27" t="s">
        <v>87</v>
      </c>
      <c r="G108" s="28">
        <v>5.4</v>
      </c>
      <c r="H108" s="28" t="s">
        <v>279</v>
      </c>
      <c r="I108" s="28">
        <v>40</v>
      </c>
      <c r="J108" s="28">
        <v>3</v>
      </c>
      <c r="K108" s="28">
        <v>2.27</v>
      </c>
      <c r="L108" s="28" t="s">
        <v>276</v>
      </c>
      <c r="M108" s="28">
        <v>6.39</v>
      </c>
      <c r="N108" s="28" t="s">
        <v>274</v>
      </c>
      <c r="O108" s="28">
        <v>0.04</v>
      </c>
      <c r="P108" s="28">
        <v>10.9</v>
      </c>
      <c r="Q108" s="28">
        <v>0.8</v>
      </c>
      <c r="R108" s="28">
        <v>107</v>
      </c>
      <c r="S108" s="28">
        <v>0.2</v>
      </c>
      <c r="T108" s="28">
        <v>8.6</v>
      </c>
      <c r="U108" s="28">
        <v>41.2</v>
      </c>
      <c r="V108" s="28">
        <v>27.1</v>
      </c>
      <c r="W108" s="28">
        <v>14.2</v>
      </c>
      <c r="X108" s="28">
        <v>34.5</v>
      </c>
      <c r="Y108" s="28">
        <v>5.1999999999999998E-2</v>
      </c>
      <c r="Z108" s="28">
        <v>0.05</v>
      </c>
      <c r="AA108" s="28">
        <v>0.12</v>
      </c>
      <c r="AB108" s="28">
        <v>11.8</v>
      </c>
      <c r="AC108" s="28" t="s">
        <v>274</v>
      </c>
      <c r="AD108" s="28">
        <v>7.0000000000000007E-2</v>
      </c>
      <c r="AE108" s="28">
        <v>0.68</v>
      </c>
      <c r="AF108" s="28">
        <v>0.14000000000000001</v>
      </c>
      <c r="AG108" s="28">
        <v>193</v>
      </c>
      <c r="AH108" s="28">
        <v>0.1</v>
      </c>
      <c r="AI108" s="28">
        <v>0.2</v>
      </c>
      <c r="AJ108" s="28" t="s">
        <v>275</v>
      </c>
      <c r="AK108" s="28">
        <v>9.4E-2</v>
      </c>
      <c r="AL108" s="28">
        <v>11.5</v>
      </c>
      <c r="AM108" s="28">
        <v>3.8</v>
      </c>
      <c r="AN108" s="28">
        <v>103</v>
      </c>
      <c r="AO108" s="28">
        <v>3</v>
      </c>
      <c r="AP108" s="28">
        <v>1.4</v>
      </c>
      <c r="AQ108" s="28">
        <v>0.9</v>
      </c>
      <c r="AR108" s="28">
        <v>4.5</v>
      </c>
      <c r="AS108" s="28">
        <v>0.5</v>
      </c>
      <c r="AT108" s="28">
        <v>38.1</v>
      </c>
      <c r="AU108" s="28">
        <v>0.2</v>
      </c>
      <c r="AV108" s="28">
        <v>27.8</v>
      </c>
      <c r="AW108" s="28">
        <v>8.1</v>
      </c>
      <c r="AX108" s="28">
        <v>4.8</v>
      </c>
      <c r="AY108" s="28">
        <v>0.6</v>
      </c>
      <c r="AZ108" s="28">
        <v>0.2</v>
      </c>
      <c r="BA108" s="28">
        <v>1.7</v>
      </c>
      <c r="BB108" s="28">
        <v>167</v>
      </c>
      <c r="BC108" s="28">
        <v>0.5</v>
      </c>
      <c r="BD108" s="28">
        <v>0.34</v>
      </c>
      <c r="BE108" s="28">
        <v>3.7</v>
      </c>
      <c r="BF108" s="28">
        <v>936</v>
      </c>
      <c r="BG108" s="28">
        <v>7.5</v>
      </c>
      <c r="BH108" s="28">
        <v>13.4</v>
      </c>
      <c r="BI108" s="28">
        <v>14.3</v>
      </c>
      <c r="BJ108" s="28">
        <v>4.6100000000000003</v>
      </c>
      <c r="BK108" s="28">
        <v>0.06</v>
      </c>
      <c r="BL108" s="28">
        <v>6.88</v>
      </c>
      <c r="BM108" s="28">
        <v>0.14000000000000001</v>
      </c>
      <c r="BN108" s="28">
        <v>0.05</v>
      </c>
      <c r="BO108" s="28">
        <v>1.7000000000000001E-2</v>
      </c>
      <c r="BP108" s="28">
        <v>2.5999999999999999E-2</v>
      </c>
      <c r="BQ108" s="28" t="s">
        <v>273</v>
      </c>
    </row>
    <row r="109" spans="1:69" x14ac:dyDescent="0.3">
      <c r="A109" s="25">
        <f t="shared" si="1"/>
        <v>87</v>
      </c>
      <c r="B109" s="26">
        <v>686810</v>
      </c>
      <c r="C109" s="26">
        <v>846972</v>
      </c>
      <c r="D109" s="26">
        <v>360</v>
      </c>
      <c r="E109" s="26">
        <v>1</v>
      </c>
      <c r="F109" s="27" t="s">
        <v>88</v>
      </c>
      <c r="G109" s="28">
        <v>3.7</v>
      </c>
      <c r="H109" s="28" t="s">
        <v>279</v>
      </c>
      <c r="I109" s="28">
        <v>60</v>
      </c>
      <c r="J109" s="28">
        <v>3</v>
      </c>
      <c r="K109" s="28">
        <v>6.05</v>
      </c>
      <c r="L109" s="28" t="s">
        <v>276</v>
      </c>
      <c r="M109" s="28">
        <v>0.8</v>
      </c>
      <c r="N109" s="28" t="s">
        <v>274</v>
      </c>
      <c r="O109" s="28">
        <v>0.04</v>
      </c>
      <c r="P109" s="28">
        <v>3.3</v>
      </c>
      <c r="Q109" s="28">
        <v>0.3</v>
      </c>
      <c r="R109" s="28">
        <v>37</v>
      </c>
      <c r="S109" s="28">
        <v>0.1</v>
      </c>
      <c r="T109" s="28">
        <v>6.3</v>
      </c>
      <c r="U109" s="28">
        <v>16.100000000000001</v>
      </c>
      <c r="V109" s="28">
        <v>13.4</v>
      </c>
      <c r="W109" s="28">
        <v>4.7</v>
      </c>
      <c r="X109" s="28">
        <v>14.7</v>
      </c>
      <c r="Y109" s="28">
        <v>2.1999999999999999E-2</v>
      </c>
      <c r="Z109" s="28">
        <v>0.03</v>
      </c>
      <c r="AA109" s="28">
        <v>0.36</v>
      </c>
      <c r="AB109" s="28">
        <v>4.5</v>
      </c>
      <c r="AC109" s="28">
        <v>0.1</v>
      </c>
      <c r="AD109" s="28">
        <v>0.02</v>
      </c>
      <c r="AE109" s="28">
        <v>0.42</v>
      </c>
      <c r="AF109" s="28">
        <v>0.05</v>
      </c>
      <c r="AG109" s="28">
        <v>136</v>
      </c>
      <c r="AH109" s="28" t="s">
        <v>274</v>
      </c>
      <c r="AI109" s="28">
        <v>0.3</v>
      </c>
      <c r="AJ109" s="28" t="s">
        <v>275</v>
      </c>
      <c r="AK109" s="28">
        <v>6.6000000000000003E-2</v>
      </c>
      <c r="AL109" s="28">
        <v>3.93</v>
      </c>
      <c r="AM109" s="28">
        <v>2.2000000000000002</v>
      </c>
      <c r="AN109" s="28">
        <v>29</v>
      </c>
      <c r="AO109" s="28">
        <v>1</v>
      </c>
      <c r="AP109" s="28">
        <v>0.5</v>
      </c>
      <c r="AQ109" s="28">
        <v>0.3</v>
      </c>
      <c r="AR109" s="28">
        <v>1.3</v>
      </c>
      <c r="AS109" s="28">
        <v>0.2</v>
      </c>
      <c r="AT109" s="28">
        <v>10.7</v>
      </c>
      <c r="AU109" s="28" t="s">
        <v>274</v>
      </c>
      <c r="AV109" s="28">
        <v>8.25</v>
      </c>
      <c r="AW109" s="28">
        <v>2.2000000000000002</v>
      </c>
      <c r="AX109" s="28">
        <v>1.4</v>
      </c>
      <c r="AY109" s="28">
        <v>0.2</v>
      </c>
      <c r="AZ109" s="28" t="s">
        <v>274</v>
      </c>
      <c r="BA109" s="28">
        <v>0.6</v>
      </c>
      <c r="BB109" s="28">
        <v>54.2</v>
      </c>
      <c r="BC109" s="28">
        <v>0.1</v>
      </c>
      <c r="BD109" s="28">
        <v>0.19</v>
      </c>
      <c r="BE109" s="28">
        <v>1.7</v>
      </c>
      <c r="BF109" s="28">
        <v>198</v>
      </c>
      <c r="BG109" s="28">
        <v>4.0999999999999996</v>
      </c>
      <c r="BH109" s="28">
        <v>4.9000000000000004</v>
      </c>
      <c r="BI109" s="28">
        <v>5.9</v>
      </c>
      <c r="BJ109" s="28">
        <v>1.72</v>
      </c>
      <c r="BK109" s="28">
        <v>0.02</v>
      </c>
      <c r="BL109" s="28">
        <v>2.48</v>
      </c>
      <c r="BM109" s="28">
        <v>0.08</v>
      </c>
      <c r="BN109" s="28">
        <v>0.02</v>
      </c>
      <c r="BO109" s="28">
        <v>1.2999999999999999E-2</v>
      </c>
      <c r="BP109" s="28">
        <v>6.0000000000000001E-3</v>
      </c>
      <c r="BQ109" s="28" t="s">
        <v>273</v>
      </c>
    </row>
    <row r="110" spans="1:69" x14ac:dyDescent="0.3">
      <c r="A110" s="25">
        <f t="shared" si="1"/>
        <v>88</v>
      </c>
      <c r="B110" s="26">
        <v>686811</v>
      </c>
      <c r="C110" s="26">
        <v>846972</v>
      </c>
      <c r="D110" s="26">
        <v>360</v>
      </c>
      <c r="E110" s="26">
        <v>1</v>
      </c>
      <c r="F110" s="27" t="s">
        <v>89</v>
      </c>
      <c r="G110" s="28">
        <v>5</v>
      </c>
      <c r="H110" s="28">
        <v>3.2</v>
      </c>
      <c r="I110" s="28">
        <v>70</v>
      </c>
      <c r="J110" s="28">
        <v>2</v>
      </c>
      <c r="K110" s="28">
        <v>1.84</v>
      </c>
      <c r="L110" s="28" t="s">
        <v>276</v>
      </c>
      <c r="M110" s="28">
        <v>0.1</v>
      </c>
      <c r="N110" s="28" t="s">
        <v>274</v>
      </c>
      <c r="O110" s="28" t="s">
        <v>278</v>
      </c>
      <c r="P110" s="28">
        <v>9.6</v>
      </c>
      <c r="Q110" s="28">
        <v>0.8</v>
      </c>
      <c r="R110" s="28">
        <v>89</v>
      </c>
      <c r="S110" s="28" t="s">
        <v>274</v>
      </c>
      <c r="T110" s="28">
        <v>11.5</v>
      </c>
      <c r="U110" s="28">
        <v>37.700000000000003</v>
      </c>
      <c r="V110" s="28">
        <v>27.1</v>
      </c>
      <c r="W110" s="28">
        <v>12.2</v>
      </c>
      <c r="X110" s="28">
        <v>24.5</v>
      </c>
      <c r="Y110" s="28">
        <v>3.6999999999999998E-2</v>
      </c>
      <c r="Z110" s="28">
        <v>0.04</v>
      </c>
      <c r="AA110" s="28">
        <v>0.13</v>
      </c>
      <c r="AB110" s="28">
        <v>11.5</v>
      </c>
      <c r="AC110" s="28" t="s">
        <v>274</v>
      </c>
      <c r="AD110" s="28">
        <v>0.06</v>
      </c>
      <c r="AE110" s="28">
        <v>0.68</v>
      </c>
      <c r="AF110" s="28">
        <v>0.1</v>
      </c>
      <c r="AG110" s="28">
        <v>162</v>
      </c>
      <c r="AH110" s="28" t="s">
        <v>274</v>
      </c>
      <c r="AI110" s="28">
        <v>0.3</v>
      </c>
      <c r="AJ110" s="28" t="s">
        <v>275</v>
      </c>
      <c r="AK110" s="28">
        <v>8.6999999999999994E-2</v>
      </c>
      <c r="AL110" s="28">
        <v>10.4</v>
      </c>
      <c r="AM110" s="28">
        <v>3.7</v>
      </c>
      <c r="AN110" s="28">
        <v>91.8</v>
      </c>
      <c r="AO110" s="28">
        <v>2.7</v>
      </c>
      <c r="AP110" s="28">
        <v>1.4</v>
      </c>
      <c r="AQ110" s="28">
        <v>0.8</v>
      </c>
      <c r="AR110" s="28">
        <v>3.8</v>
      </c>
      <c r="AS110" s="28">
        <v>0.5</v>
      </c>
      <c r="AT110" s="28">
        <v>31.1</v>
      </c>
      <c r="AU110" s="28">
        <v>0.2</v>
      </c>
      <c r="AV110" s="28">
        <v>24</v>
      </c>
      <c r="AW110" s="28">
        <v>6.8</v>
      </c>
      <c r="AX110" s="28">
        <v>4.4000000000000004</v>
      </c>
      <c r="AY110" s="28">
        <v>0.5</v>
      </c>
      <c r="AZ110" s="28">
        <v>0.2</v>
      </c>
      <c r="BA110" s="28">
        <v>1.5</v>
      </c>
      <c r="BB110" s="28">
        <v>90.2</v>
      </c>
      <c r="BC110" s="28">
        <v>0.4</v>
      </c>
      <c r="BD110" s="28">
        <v>0.39</v>
      </c>
      <c r="BE110" s="28">
        <v>4</v>
      </c>
      <c r="BF110" s="28">
        <v>361</v>
      </c>
      <c r="BG110" s="28">
        <v>7.8</v>
      </c>
      <c r="BH110" s="28">
        <v>11.1</v>
      </c>
      <c r="BI110" s="28">
        <v>12.9</v>
      </c>
      <c r="BJ110" s="28">
        <v>4.0199999999999996</v>
      </c>
      <c r="BK110" s="28">
        <v>0.05</v>
      </c>
      <c r="BL110" s="28">
        <v>5.74</v>
      </c>
      <c r="BM110" s="28">
        <v>0.12</v>
      </c>
      <c r="BN110" s="28">
        <v>0.04</v>
      </c>
      <c r="BO110" s="28">
        <v>1.2999999999999999E-2</v>
      </c>
      <c r="BP110" s="28">
        <v>2.1999999999999999E-2</v>
      </c>
      <c r="BQ110" s="28" t="s">
        <v>273</v>
      </c>
    </row>
    <row r="111" spans="1:69" ht="15.75" customHeight="1" x14ac:dyDescent="0.3">
      <c r="A111" s="25">
        <f t="shared" si="1"/>
        <v>89</v>
      </c>
      <c r="B111" s="26">
        <v>686812</v>
      </c>
      <c r="C111" s="26">
        <v>846971</v>
      </c>
      <c r="D111" s="26">
        <v>360</v>
      </c>
      <c r="E111" s="26">
        <v>1</v>
      </c>
      <c r="F111" s="27" t="s">
        <v>90</v>
      </c>
      <c r="G111" s="28">
        <v>9</v>
      </c>
      <c r="H111" s="28">
        <v>1.1000000000000001</v>
      </c>
      <c r="I111" s="28">
        <v>50</v>
      </c>
      <c r="J111" s="28">
        <v>3</v>
      </c>
      <c r="K111" s="28">
        <v>1.6</v>
      </c>
      <c r="L111" s="28" t="s">
        <v>276</v>
      </c>
      <c r="M111" s="28">
        <v>0.1</v>
      </c>
      <c r="N111" s="28" t="s">
        <v>274</v>
      </c>
      <c r="O111" s="28" t="s">
        <v>278</v>
      </c>
      <c r="P111" s="28">
        <v>11.1</v>
      </c>
      <c r="Q111" s="28">
        <v>0.9</v>
      </c>
      <c r="R111" s="28">
        <v>118</v>
      </c>
      <c r="S111" s="28" t="s">
        <v>274</v>
      </c>
      <c r="T111" s="28">
        <v>6.2</v>
      </c>
      <c r="U111" s="28">
        <v>41.5</v>
      </c>
      <c r="V111" s="28">
        <v>27.3</v>
      </c>
      <c r="W111" s="28">
        <v>13.1</v>
      </c>
      <c r="X111" s="28">
        <v>25.5</v>
      </c>
      <c r="Y111" s="28">
        <v>3.5000000000000003E-2</v>
      </c>
      <c r="Z111" s="28">
        <v>0.06</v>
      </c>
      <c r="AA111" s="28">
        <v>0.02</v>
      </c>
      <c r="AB111" s="28">
        <v>13.1</v>
      </c>
      <c r="AC111" s="28" t="s">
        <v>274</v>
      </c>
      <c r="AD111" s="28">
        <v>0.09</v>
      </c>
      <c r="AE111" s="28">
        <v>0.79</v>
      </c>
      <c r="AF111" s="28">
        <v>0.11</v>
      </c>
      <c r="AG111" s="28">
        <v>220</v>
      </c>
      <c r="AH111" s="28">
        <v>0.1</v>
      </c>
      <c r="AI111" s="28">
        <v>0.2</v>
      </c>
      <c r="AJ111" s="28" t="s">
        <v>275</v>
      </c>
      <c r="AK111" s="28">
        <v>8.3000000000000004E-2</v>
      </c>
      <c r="AL111" s="28">
        <v>11.7</v>
      </c>
      <c r="AM111" s="28">
        <v>4.3</v>
      </c>
      <c r="AN111" s="28">
        <v>82.4</v>
      </c>
      <c r="AO111" s="28">
        <v>3</v>
      </c>
      <c r="AP111" s="28">
        <v>1.4</v>
      </c>
      <c r="AQ111" s="28">
        <v>0.9</v>
      </c>
      <c r="AR111" s="28">
        <v>4.3</v>
      </c>
      <c r="AS111" s="28">
        <v>0.5</v>
      </c>
      <c r="AT111" s="28">
        <v>36.700000000000003</v>
      </c>
      <c r="AU111" s="28">
        <v>0.2</v>
      </c>
      <c r="AV111" s="28">
        <v>27.6</v>
      </c>
      <c r="AW111" s="28">
        <v>7.9</v>
      </c>
      <c r="AX111" s="28">
        <v>5.0999999999999996</v>
      </c>
      <c r="AY111" s="28">
        <v>0.6</v>
      </c>
      <c r="AZ111" s="28">
        <v>0.2</v>
      </c>
      <c r="BA111" s="28">
        <v>1.6</v>
      </c>
      <c r="BB111" s="28">
        <v>76.900000000000006</v>
      </c>
      <c r="BC111" s="28">
        <v>0.4</v>
      </c>
      <c r="BD111" s="28">
        <v>0.46</v>
      </c>
      <c r="BE111" s="28">
        <v>3.9</v>
      </c>
      <c r="BF111" s="28">
        <v>339</v>
      </c>
      <c r="BG111" s="28">
        <v>8.3000000000000007</v>
      </c>
      <c r="BH111" s="28">
        <v>13.7</v>
      </c>
      <c r="BI111" s="28">
        <v>11.5</v>
      </c>
      <c r="BJ111" s="28">
        <v>4.29</v>
      </c>
      <c r="BK111" s="28">
        <v>0.06</v>
      </c>
      <c r="BL111" s="28">
        <v>7.01</v>
      </c>
      <c r="BM111" s="28">
        <v>0.1</v>
      </c>
      <c r="BN111" s="28">
        <v>0.04</v>
      </c>
      <c r="BO111" s="28">
        <v>0.01</v>
      </c>
      <c r="BP111" s="28">
        <v>2.4E-2</v>
      </c>
      <c r="BQ111" s="28" t="s">
        <v>273</v>
      </c>
    </row>
    <row r="112" spans="1:69" x14ac:dyDescent="0.3">
      <c r="A112" s="25">
        <f t="shared" si="1"/>
        <v>90</v>
      </c>
      <c r="B112" s="26">
        <v>686813</v>
      </c>
      <c r="C112" s="26">
        <v>846971</v>
      </c>
      <c r="D112" s="26">
        <v>360</v>
      </c>
      <c r="E112" s="26">
        <v>1</v>
      </c>
      <c r="F112" s="27" t="s">
        <v>91</v>
      </c>
      <c r="G112" s="28">
        <v>20.7</v>
      </c>
      <c r="H112" s="28" t="s">
        <v>279</v>
      </c>
      <c r="I112" s="28">
        <v>50</v>
      </c>
      <c r="J112" s="28">
        <v>4</v>
      </c>
      <c r="K112" s="28">
        <v>2.66</v>
      </c>
      <c r="L112" s="28" t="s">
        <v>276</v>
      </c>
      <c r="M112" s="28">
        <v>0.17</v>
      </c>
      <c r="N112" s="28" t="s">
        <v>274</v>
      </c>
      <c r="O112" s="28">
        <v>0.14000000000000001</v>
      </c>
      <c r="P112" s="28">
        <v>12.1</v>
      </c>
      <c r="Q112" s="28">
        <v>1</v>
      </c>
      <c r="R112" s="28">
        <v>155</v>
      </c>
      <c r="S112" s="28" t="s">
        <v>274</v>
      </c>
      <c r="T112" s="28">
        <v>5.7</v>
      </c>
      <c r="U112" s="28">
        <v>45.3</v>
      </c>
      <c r="V112" s="28">
        <v>26.6</v>
      </c>
      <c r="W112" s="28">
        <v>14.5</v>
      </c>
      <c r="X112" s="28">
        <v>26.6</v>
      </c>
      <c r="Y112" s="28">
        <v>9.8000000000000004E-2</v>
      </c>
      <c r="Z112" s="28">
        <v>7.0000000000000007E-2</v>
      </c>
      <c r="AA112" s="28">
        <v>0.06</v>
      </c>
      <c r="AB112" s="28">
        <v>13.5</v>
      </c>
      <c r="AC112" s="28" t="s">
        <v>274</v>
      </c>
      <c r="AD112" s="28">
        <v>0.08</v>
      </c>
      <c r="AE112" s="28">
        <v>0.8</v>
      </c>
      <c r="AF112" s="28">
        <v>0.09</v>
      </c>
      <c r="AG112" s="28">
        <v>423</v>
      </c>
      <c r="AH112" s="28" t="s">
        <v>274</v>
      </c>
      <c r="AI112" s="28">
        <v>0.2</v>
      </c>
      <c r="AJ112" s="28" t="s">
        <v>275</v>
      </c>
      <c r="AK112" s="28">
        <v>7.6999999999999999E-2</v>
      </c>
      <c r="AL112" s="28">
        <v>8.73</v>
      </c>
      <c r="AM112" s="28">
        <v>4</v>
      </c>
      <c r="AN112" s="28">
        <v>72.5</v>
      </c>
      <c r="AO112" s="28">
        <v>2.2999999999999998</v>
      </c>
      <c r="AP112" s="28">
        <v>1.3</v>
      </c>
      <c r="AQ112" s="28">
        <v>0.8</v>
      </c>
      <c r="AR112" s="28">
        <v>3.4</v>
      </c>
      <c r="AS112" s="28">
        <v>0.4</v>
      </c>
      <c r="AT112" s="28">
        <v>30.8</v>
      </c>
      <c r="AU112" s="28">
        <v>0.2</v>
      </c>
      <c r="AV112" s="28">
        <v>23.5</v>
      </c>
      <c r="AW112" s="28">
        <v>6.8</v>
      </c>
      <c r="AX112" s="28">
        <v>3.6</v>
      </c>
      <c r="AY112" s="28">
        <v>0.4</v>
      </c>
      <c r="AZ112" s="28">
        <v>0.2</v>
      </c>
      <c r="BA112" s="28">
        <v>1.3</v>
      </c>
      <c r="BB112" s="28">
        <v>79.2</v>
      </c>
      <c r="BC112" s="28">
        <v>0.4</v>
      </c>
      <c r="BD112" s="28">
        <v>0.43</v>
      </c>
      <c r="BE112" s="28">
        <v>3.6</v>
      </c>
      <c r="BF112" s="28">
        <v>353</v>
      </c>
      <c r="BG112" s="28">
        <v>7.9</v>
      </c>
      <c r="BH112" s="28">
        <v>14.8</v>
      </c>
      <c r="BI112" s="28">
        <v>10.4</v>
      </c>
      <c r="BJ112" s="28">
        <v>4.16</v>
      </c>
      <c r="BK112" s="28">
        <v>0.04</v>
      </c>
      <c r="BL112" s="28">
        <v>9.23</v>
      </c>
      <c r="BM112" s="28">
        <v>0.11</v>
      </c>
      <c r="BN112" s="28">
        <v>0.04</v>
      </c>
      <c r="BO112" s="28">
        <v>1.0999999999999999E-2</v>
      </c>
      <c r="BP112" s="28">
        <v>2.5000000000000001E-2</v>
      </c>
      <c r="BQ112" s="28" t="s">
        <v>273</v>
      </c>
    </row>
    <row r="113" spans="1:69" x14ac:dyDescent="0.3">
      <c r="A113" s="25">
        <f t="shared" si="1"/>
        <v>91</v>
      </c>
      <c r="B113" s="26">
        <v>686814</v>
      </c>
      <c r="C113" s="26">
        <v>846971</v>
      </c>
      <c r="D113" s="26">
        <v>360</v>
      </c>
      <c r="E113" s="26">
        <v>1</v>
      </c>
      <c r="F113" s="27" t="s">
        <v>109</v>
      </c>
      <c r="G113" s="28">
        <v>93.6</v>
      </c>
      <c r="H113" s="28" t="s">
        <v>279</v>
      </c>
      <c r="I113" s="28">
        <v>60</v>
      </c>
      <c r="J113" s="28">
        <v>3</v>
      </c>
      <c r="K113" s="28">
        <v>4.75</v>
      </c>
      <c r="L113" s="28" t="s">
        <v>276</v>
      </c>
      <c r="M113" s="28">
        <v>0.25</v>
      </c>
      <c r="N113" s="28">
        <v>0.3</v>
      </c>
      <c r="O113" s="28">
        <v>0.12</v>
      </c>
      <c r="P113" s="28">
        <v>10.7</v>
      </c>
      <c r="Q113" s="28">
        <v>1.7</v>
      </c>
      <c r="R113" s="28">
        <v>173</v>
      </c>
      <c r="S113" s="28">
        <v>0.2</v>
      </c>
      <c r="T113" s="28">
        <v>53.1</v>
      </c>
      <c r="U113" s="28">
        <v>61.9</v>
      </c>
      <c r="V113" s="28">
        <v>49.3</v>
      </c>
      <c r="W113" s="28">
        <v>21.3</v>
      </c>
      <c r="X113" s="28">
        <v>32.200000000000003</v>
      </c>
      <c r="Y113" s="28">
        <v>0.218</v>
      </c>
      <c r="Z113" s="28">
        <v>0.05</v>
      </c>
      <c r="AA113" s="28">
        <v>0.11</v>
      </c>
      <c r="AB113" s="28">
        <v>5.14</v>
      </c>
      <c r="AC113" s="28">
        <v>0.1</v>
      </c>
      <c r="AD113" s="28">
        <v>0.1</v>
      </c>
      <c r="AE113" s="28">
        <v>0.74</v>
      </c>
      <c r="AF113" s="28">
        <v>0.74</v>
      </c>
      <c r="AG113" s="28">
        <v>457</v>
      </c>
      <c r="AH113" s="28" t="s">
        <v>274</v>
      </c>
      <c r="AI113" s="28">
        <v>0.2</v>
      </c>
      <c r="AJ113" s="28" t="s">
        <v>275</v>
      </c>
      <c r="AK113" s="28">
        <v>5.8999999999999997E-2</v>
      </c>
      <c r="AL113" s="28">
        <v>14.4</v>
      </c>
      <c r="AM113" s="28">
        <v>4</v>
      </c>
      <c r="AN113" s="28">
        <v>273</v>
      </c>
      <c r="AO113" s="28">
        <v>3.5</v>
      </c>
      <c r="AP113" s="28">
        <v>2</v>
      </c>
      <c r="AQ113" s="28">
        <v>1</v>
      </c>
      <c r="AR113" s="28">
        <v>5.4</v>
      </c>
      <c r="AS113" s="28">
        <v>0.6</v>
      </c>
      <c r="AT113" s="28">
        <v>32</v>
      </c>
      <c r="AU113" s="28">
        <v>0.2</v>
      </c>
      <c r="AV113" s="28">
        <v>25.4</v>
      </c>
      <c r="AW113" s="28">
        <v>7.2</v>
      </c>
      <c r="AX113" s="28">
        <v>4.5</v>
      </c>
      <c r="AY113" s="28">
        <v>0.6</v>
      </c>
      <c r="AZ113" s="28">
        <v>0.2</v>
      </c>
      <c r="BA113" s="28">
        <v>2</v>
      </c>
      <c r="BB113" s="28">
        <v>1100</v>
      </c>
      <c r="BC113" s="28">
        <v>1</v>
      </c>
      <c r="BD113" s="28">
        <v>0.44</v>
      </c>
      <c r="BE113" s="28">
        <v>3.7</v>
      </c>
      <c r="BF113" s="28">
        <v>4350</v>
      </c>
      <c r="BG113" s="28">
        <v>8.4</v>
      </c>
      <c r="BH113" s="28">
        <v>20.7</v>
      </c>
      <c r="BI113" s="28">
        <v>14.6</v>
      </c>
      <c r="BJ113" s="28">
        <v>4.53</v>
      </c>
      <c r="BK113" s="28">
        <v>0.04</v>
      </c>
      <c r="BL113" s="28">
        <v>13</v>
      </c>
      <c r="BM113" s="28">
        <v>0.13</v>
      </c>
      <c r="BN113" s="28">
        <v>0.04</v>
      </c>
      <c r="BO113" s="28">
        <v>1.2E-2</v>
      </c>
      <c r="BP113" s="28">
        <v>8.5999999999999993E-2</v>
      </c>
      <c r="BQ113" s="28" t="s">
        <v>273</v>
      </c>
    </row>
    <row r="114" spans="1:69" x14ac:dyDescent="0.3">
      <c r="A114" s="25">
        <f t="shared" si="1"/>
        <v>92</v>
      </c>
      <c r="B114" s="26">
        <v>686814</v>
      </c>
      <c r="C114" s="26">
        <v>846971</v>
      </c>
      <c r="D114" s="26">
        <v>360</v>
      </c>
      <c r="E114" s="26">
        <v>1</v>
      </c>
      <c r="F114" s="27" t="s">
        <v>92</v>
      </c>
      <c r="G114" s="28">
        <v>17.7</v>
      </c>
      <c r="H114" s="28">
        <v>7.5</v>
      </c>
      <c r="I114" s="28">
        <v>60</v>
      </c>
      <c r="J114" s="28">
        <v>3</v>
      </c>
      <c r="K114" s="28">
        <v>3.54</v>
      </c>
      <c r="L114" s="28" t="s">
        <v>276</v>
      </c>
      <c r="M114" s="28">
        <v>0.14000000000000001</v>
      </c>
      <c r="N114" s="28" t="s">
        <v>274</v>
      </c>
      <c r="O114" s="28">
        <v>0.08</v>
      </c>
      <c r="P114" s="28">
        <v>7.8</v>
      </c>
      <c r="Q114" s="28">
        <v>0.9</v>
      </c>
      <c r="R114" s="28">
        <v>105</v>
      </c>
      <c r="S114" s="28" t="s">
        <v>274</v>
      </c>
      <c r="T114" s="28">
        <v>5.6</v>
      </c>
      <c r="U114" s="28">
        <v>38.4</v>
      </c>
      <c r="V114" s="28">
        <v>28.2</v>
      </c>
      <c r="W114" s="28">
        <v>9.6999999999999993</v>
      </c>
      <c r="X114" s="28">
        <v>26.5</v>
      </c>
      <c r="Y114" s="28">
        <v>5.2999999999999999E-2</v>
      </c>
      <c r="Z114" s="28">
        <v>0.05</v>
      </c>
      <c r="AA114" s="28">
        <v>0.06</v>
      </c>
      <c r="AB114" s="28">
        <v>11.2</v>
      </c>
      <c r="AC114" s="28">
        <v>0.1</v>
      </c>
      <c r="AD114" s="28">
        <v>0.04</v>
      </c>
      <c r="AE114" s="28">
        <v>0.63</v>
      </c>
      <c r="AF114" s="28">
        <v>7.0000000000000007E-2</v>
      </c>
      <c r="AG114" s="28">
        <v>303</v>
      </c>
      <c r="AH114" s="28" t="s">
        <v>274</v>
      </c>
      <c r="AI114" s="28">
        <v>0.2</v>
      </c>
      <c r="AJ114" s="28" t="s">
        <v>275</v>
      </c>
      <c r="AK114" s="28">
        <v>0.06</v>
      </c>
      <c r="AL114" s="28">
        <v>7.41</v>
      </c>
      <c r="AM114" s="28">
        <v>4.5</v>
      </c>
      <c r="AN114" s="28">
        <v>55</v>
      </c>
      <c r="AO114" s="28">
        <v>2.1</v>
      </c>
      <c r="AP114" s="28">
        <v>0.9</v>
      </c>
      <c r="AQ114" s="28">
        <v>0.6</v>
      </c>
      <c r="AR114" s="28">
        <v>2.9</v>
      </c>
      <c r="AS114" s="28">
        <v>0.4</v>
      </c>
      <c r="AT114" s="28">
        <v>25.3</v>
      </c>
      <c r="AU114" s="28">
        <v>0.1</v>
      </c>
      <c r="AV114" s="28">
        <v>19.2</v>
      </c>
      <c r="AW114" s="28">
        <v>5.4</v>
      </c>
      <c r="AX114" s="28">
        <v>2.8</v>
      </c>
      <c r="AY114" s="28">
        <v>0.4</v>
      </c>
      <c r="AZ114" s="28">
        <v>0.1</v>
      </c>
      <c r="BA114" s="28">
        <v>1.1000000000000001</v>
      </c>
      <c r="BB114" s="28">
        <v>63.7</v>
      </c>
      <c r="BC114" s="28">
        <v>0.5</v>
      </c>
      <c r="BD114" s="28">
        <v>0.34</v>
      </c>
      <c r="BE114" s="28">
        <v>2.9</v>
      </c>
      <c r="BF114" s="28">
        <v>254</v>
      </c>
      <c r="BG114" s="28">
        <v>6.8</v>
      </c>
      <c r="BH114" s="28">
        <v>13.5</v>
      </c>
      <c r="BI114" s="28">
        <v>9.4</v>
      </c>
      <c r="BJ114" s="28">
        <v>3.93</v>
      </c>
      <c r="BK114" s="28">
        <v>0.04</v>
      </c>
      <c r="BL114" s="28">
        <v>7.24</v>
      </c>
      <c r="BM114" s="28">
        <v>0.1</v>
      </c>
      <c r="BN114" s="28">
        <v>0.04</v>
      </c>
      <c r="BO114" s="28">
        <v>1.0999999999999999E-2</v>
      </c>
      <c r="BP114" s="28">
        <v>0.02</v>
      </c>
      <c r="BQ114" s="28" t="s">
        <v>273</v>
      </c>
    </row>
    <row r="115" spans="1:69" x14ac:dyDescent="0.3">
      <c r="A115" s="25">
        <f t="shared" si="1"/>
        <v>93</v>
      </c>
      <c r="B115" s="26">
        <v>686815</v>
      </c>
      <c r="C115" s="26">
        <v>846971</v>
      </c>
      <c r="D115" s="26">
        <v>361</v>
      </c>
      <c r="E115" s="26">
        <v>1</v>
      </c>
      <c r="F115" s="27" t="s">
        <v>93</v>
      </c>
      <c r="G115" s="28">
        <v>19.7</v>
      </c>
      <c r="H115" s="28">
        <v>1.4</v>
      </c>
      <c r="I115" s="28">
        <v>70</v>
      </c>
      <c r="J115" s="28">
        <v>3</v>
      </c>
      <c r="K115" s="28">
        <v>2.6</v>
      </c>
      <c r="L115" s="28" t="s">
        <v>276</v>
      </c>
      <c r="M115" s="28">
        <v>0.16</v>
      </c>
      <c r="N115" s="28" t="s">
        <v>274</v>
      </c>
      <c r="O115" s="28">
        <v>0.08</v>
      </c>
      <c r="P115" s="28">
        <v>8</v>
      </c>
      <c r="Q115" s="28">
        <v>1</v>
      </c>
      <c r="R115" s="28">
        <v>109</v>
      </c>
      <c r="S115" s="28">
        <v>0.1</v>
      </c>
      <c r="T115" s="28">
        <v>5.7</v>
      </c>
      <c r="U115" s="28">
        <v>39.700000000000003</v>
      </c>
      <c r="V115" s="28">
        <v>30.2</v>
      </c>
      <c r="W115" s="28">
        <v>10.1</v>
      </c>
      <c r="X115" s="28">
        <v>27.3</v>
      </c>
      <c r="Y115" s="28">
        <v>6.2E-2</v>
      </c>
      <c r="Z115" s="28">
        <v>0.06</v>
      </c>
      <c r="AA115" s="28">
        <v>0.06</v>
      </c>
      <c r="AB115" s="28">
        <v>11.5</v>
      </c>
      <c r="AC115" s="28" t="s">
        <v>274</v>
      </c>
      <c r="AD115" s="28">
        <v>0.05</v>
      </c>
      <c r="AE115" s="28">
        <v>0.6</v>
      </c>
      <c r="AF115" s="28">
        <v>7.0000000000000007E-2</v>
      </c>
      <c r="AG115" s="28">
        <v>312</v>
      </c>
      <c r="AH115" s="28" t="s">
        <v>274</v>
      </c>
      <c r="AI115" s="28">
        <v>0.2</v>
      </c>
      <c r="AJ115" s="28" t="s">
        <v>275</v>
      </c>
      <c r="AK115" s="28">
        <v>5.5E-2</v>
      </c>
      <c r="AL115" s="28">
        <v>8.1300000000000008</v>
      </c>
      <c r="AM115" s="28">
        <v>4.2</v>
      </c>
      <c r="AN115" s="28">
        <v>56.4</v>
      </c>
      <c r="AO115" s="28">
        <v>2.2000000000000002</v>
      </c>
      <c r="AP115" s="28">
        <v>1.1000000000000001</v>
      </c>
      <c r="AQ115" s="28">
        <v>0.6</v>
      </c>
      <c r="AR115" s="28">
        <v>2.9</v>
      </c>
      <c r="AS115" s="28">
        <v>0.3</v>
      </c>
      <c r="AT115" s="28">
        <v>26.6</v>
      </c>
      <c r="AU115" s="28">
        <v>0.1</v>
      </c>
      <c r="AV115" s="28">
        <v>19.8</v>
      </c>
      <c r="AW115" s="28">
        <v>5.8</v>
      </c>
      <c r="AX115" s="28">
        <v>3</v>
      </c>
      <c r="AY115" s="28">
        <v>0.4</v>
      </c>
      <c r="AZ115" s="28">
        <v>0.1</v>
      </c>
      <c r="BA115" s="28">
        <v>1.1000000000000001</v>
      </c>
      <c r="BB115" s="28">
        <v>58.7</v>
      </c>
      <c r="BC115" s="28">
        <v>0.4</v>
      </c>
      <c r="BD115" s="28">
        <v>0.35</v>
      </c>
      <c r="BE115" s="28">
        <v>2.8</v>
      </c>
      <c r="BF115" s="28">
        <v>249</v>
      </c>
      <c r="BG115" s="28">
        <v>6.4</v>
      </c>
      <c r="BH115" s="28">
        <v>13.9</v>
      </c>
      <c r="BI115" s="28">
        <v>8.3000000000000007</v>
      </c>
      <c r="BJ115" s="28">
        <v>3.89</v>
      </c>
      <c r="BK115" s="28">
        <v>0.05</v>
      </c>
      <c r="BL115" s="28">
        <v>7.87</v>
      </c>
      <c r="BM115" s="28">
        <v>0.09</v>
      </c>
      <c r="BN115" s="28">
        <v>0.04</v>
      </c>
      <c r="BO115" s="28">
        <v>1.0999999999999999E-2</v>
      </c>
      <c r="BP115" s="28">
        <v>2.1999999999999999E-2</v>
      </c>
      <c r="BQ115" s="28" t="s">
        <v>273</v>
      </c>
    </row>
    <row r="116" spans="1:69" x14ac:dyDescent="0.3">
      <c r="A116" s="25">
        <f t="shared" si="1"/>
        <v>94</v>
      </c>
      <c r="B116" s="26">
        <v>687901</v>
      </c>
      <c r="C116" s="26">
        <v>846364</v>
      </c>
      <c r="D116" s="26">
        <v>379</v>
      </c>
      <c r="E116" s="26">
        <v>1</v>
      </c>
      <c r="F116" s="27" t="s">
        <v>94</v>
      </c>
      <c r="G116" s="28">
        <v>2.6</v>
      </c>
      <c r="H116" s="28">
        <v>3.1</v>
      </c>
      <c r="I116" s="28">
        <v>60</v>
      </c>
      <c r="J116" s="28">
        <v>3</v>
      </c>
      <c r="K116" s="28">
        <v>1.72</v>
      </c>
      <c r="L116" s="28" t="s">
        <v>276</v>
      </c>
      <c r="M116" s="28">
        <v>0.22</v>
      </c>
      <c r="N116" s="28" t="s">
        <v>274</v>
      </c>
      <c r="O116" s="28">
        <v>0.06</v>
      </c>
      <c r="P116" s="28">
        <v>8.6999999999999993</v>
      </c>
      <c r="Q116" s="28">
        <v>0.7</v>
      </c>
      <c r="R116" s="28">
        <v>123</v>
      </c>
      <c r="S116" s="28" t="s">
        <v>274</v>
      </c>
      <c r="T116" s="28">
        <v>8.4</v>
      </c>
      <c r="U116" s="28">
        <v>24.3</v>
      </c>
      <c r="V116" s="28">
        <v>34.799999999999997</v>
      </c>
      <c r="W116" s="28">
        <v>13</v>
      </c>
      <c r="X116" s="28">
        <v>36.700000000000003</v>
      </c>
      <c r="Y116" s="28">
        <v>1.4999999999999999E-2</v>
      </c>
      <c r="Z116" s="28">
        <v>0.04</v>
      </c>
      <c r="AA116" s="28">
        <v>0.08</v>
      </c>
      <c r="AB116" s="28">
        <v>14.5</v>
      </c>
      <c r="AC116" s="28" t="s">
        <v>274</v>
      </c>
      <c r="AD116" s="28">
        <v>0.08</v>
      </c>
      <c r="AE116" s="28">
        <v>0.79</v>
      </c>
      <c r="AF116" s="28">
        <v>0.15</v>
      </c>
      <c r="AG116" s="28">
        <v>156</v>
      </c>
      <c r="AH116" s="28">
        <v>0.1</v>
      </c>
      <c r="AI116" s="28">
        <v>0.2</v>
      </c>
      <c r="AJ116" s="28" t="s">
        <v>275</v>
      </c>
      <c r="AK116" s="28">
        <v>0.13400000000000001</v>
      </c>
      <c r="AL116" s="28">
        <v>20.8</v>
      </c>
      <c r="AM116" s="28">
        <v>3.8</v>
      </c>
      <c r="AN116" s="28">
        <v>60</v>
      </c>
      <c r="AO116" s="28">
        <v>4.5</v>
      </c>
      <c r="AP116" s="28">
        <v>2.8</v>
      </c>
      <c r="AQ116" s="28">
        <v>0.9</v>
      </c>
      <c r="AR116" s="28">
        <v>4.8</v>
      </c>
      <c r="AS116" s="28">
        <v>0.8</v>
      </c>
      <c r="AT116" s="28">
        <v>32.200000000000003</v>
      </c>
      <c r="AU116" s="28">
        <v>0.3</v>
      </c>
      <c r="AV116" s="28">
        <v>27.6</v>
      </c>
      <c r="AW116" s="28">
        <v>7.7</v>
      </c>
      <c r="AX116" s="28">
        <v>5.5</v>
      </c>
      <c r="AY116" s="28">
        <v>0.7</v>
      </c>
      <c r="AZ116" s="28">
        <v>0.3</v>
      </c>
      <c r="BA116" s="28">
        <v>2.2999999999999998</v>
      </c>
      <c r="BB116" s="28">
        <v>118</v>
      </c>
      <c r="BC116" s="28">
        <v>0.4</v>
      </c>
      <c r="BD116" s="28">
        <v>0.38</v>
      </c>
      <c r="BE116" s="28">
        <v>5.7</v>
      </c>
      <c r="BF116" s="28">
        <v>330</v>
      </c>
      <c r="BG116" s="28">
        <v>20.6</v>
      </c>
      <c r="BH116" s="28">
        <v>14.6</v>
      </c>
      <c r="BI116" s="28">
        <v>15.4</v>
      </c>
      <c r="BJ116" s="28">
        <v>5.0599999999999996</v>
      </c>
      <c r="BK116" s="28">
        <v>0.04</v>
      </c>
      <c r="BL116" s="28">
        <v>7.42</v>
      </c>
      <c r="BM116" s="28">
        <v>0.27</v>
      </c>
      <c r="BN116" s="28">
        <v>0.2</v>
      </c>
      <c r="BO116" s="28">
        <v>1.2E-2</v>
      </c>
      <c r="BP116" s="28">
        <v>1.6E-2</v>
      </c>
      <c r="BQ116" s="28" t="s">
        <v>273</v>
      </c>
    </row>
    <row r="117" spans="1:69" x14ac:dyDescent="0.3">
      <c r="A117" s="25">
        <f t="shared" si="1"/>
        <v>95</v>
      </c>
      <c r="B117" s="26">
        <v>687902</v>
      </c>
      <c r="C117" s="26">
        <v>846364</v>
      </c>
      <c r="D117" s="26">
        <v>379</v>
      </c>
      <c r="E117" s="26">
        <v>1</v>
      </c>
      <c r="F117" s="27" t="s">
        <v>95</v>
      </c>
      <c r="G117" s="28">
        <v>3</v>
      </c>
      <c r="H117" s="28" t="s">
        <v>279</v>
      </c>
      <c r="I117" s="28">
        <v>60</v>
      </c>
      <c r="J117" s="28">
        <v>3</v>
      </c>
      <c r="K117" s="28">
        <v>1.05</v>
      </c>
      <c r="L117" s="28" t="s">
        <v>276</v>
      </c>
      <c r="M117" s="28">
        <v>0.13</v>
      </c>
      <c r="N117" s="28" t="s">
        <v>274</v>
      </c>
      <c r="O117" s="28">
        <v>0.05</v>
      </c>
      <c r="P117" s="28">
        <v>9.9</v>
      </c>
      <c r="Q117" s="28">
        <v>0.8</v>
      </c>
      <c r="R117" s="28">
        <v>115</v>
      </c>
      <c r="S117" s="28" t="s">
        <v>274</v>
      </c>
      <c r="T117" s="28">
        <v>8.5</v>
      </c>
      <c r="U117" s="28">
        <v>23.8</v>
      </c>
      <c r="V117" s="28">
        <v>36.299999999999997</v>
      </c>
      <c r="W117" s="28">
        <v>13</v>
      </c>
      <c r="X117" s="28">
        <v>27.5</v>
      </c>
      <c r="Y117" s="28">
        <v>1.2999999999999999E-2</v>
      </c>
      <c r="Z117" s="28">
        <v>0.05</v>
      </c>
      <c r="AA117" s="28">
        <v>0.09</v>
      </c>
      <c r="AB117" s="28">
        <v>14.8</v>
      </c>
      <c r="AC117" s="28">
        <v>0.1</v>
      </c>
      <c r="AD117" s="28">
        <v>0.08</v>
      </c>
      <c r="AE117" s="28">
        <v>0.77</v>
      </c>
      <c r="AF117" s="28">
        <v>0.12</v>
      </c>
      <c r="AG117" s="28">
        <v>172</v>
      </c>
      <c r="AH117" s="28">
        <v>0.1</v>
      </c>
      <c r="AI117" s="28">
        <v>0.1</v>
      </c>
      <c r="AJ117" s="28" t="s">
        <v>275</v>
      </c>
      <c r="AK117" s="28">
        <v>0.11899999999999999</v>
      </c>
      <c r="AL117" s="28">
        <v>22</v>
      </c>
      <c r="AM117" s="28">
        <v>3.8</v>
      </c>
      <c r="AN117" s="28">
        <v>69.7</v>
      </c>
      <c r="AO117" s="28">
        <v>4.8</v>
      </c>
      <c r="AP117" s="28">
        <v>2.8</v>
      </c>
      <c r="AQ117" s="28">
        <v>0.9</v>
      </c>
      <c r="AR117" s="28">
        <v>4.9000000000000004</v>
      </c>
      <c r="AS117" s="28">
        <v>0.9</v>
      </c>
      <c r="AT117" s="28">
        <v>35.799999999999997</v>
      </c>
      <c r="AU117" s="28">
        <v>0.3</v>
      </c>
      <c r="AV117" s="28">
        <v>28.5</v>
      </c>
      <c r="AW117" s="28">
        <v>8.5</v>
      </c>
      <c r="AX117" s="28">
        <v>6</v>
      </c>
      <c r="AY117" s="28">
        <v>0.8</v>
      </c>
      <c r="AZ117" s="28">
        <v>0.3</v>
      </c>
      <c r="BA117" s="28">
        <v>2.4</v>
      </c>
      <c r="BB117" s="28">
        <v>80.099999999999994</v>
      </c>
      <c r="BC117" s="28">
        <v>0.3</v>
      </c>
      <c r="BD117" s="28">
        <v>0.52</v>
      </c>
      <c r="BE117" s="28">
        <v>5.0999999999999996</v>
      </c>
      <c r="BF117" s="28">
        <v>304</v>
      </c>
      <c r="BG117" s="28">
        <v>12.3</v>
      </c>
      <c r="BH117" s="28">
        <v>15.2</v>
      </c>
      <c r="BI117" s="28">
        <v>13.3</v>
      </c>
      <c r="BJ117" s="28">
        <v>4.93</v>
      </c>
      <c r="BK117" s="28">
        <v>0.02</v>
      </c>
      <c r="BL117" s="28">
        <v>7.18</v>
      </c>
      <c r="BM117" s="28">
        <v>0.14000000000000001</v>
      </c>
      <c r="BN117" s="28">
        <v>0.1</v>
      </c>
      <c r="BO117" s="28">
        <v>8.0000000000000002E-3</v>
      </c>
      <c r="BP117" s="28">
        <v>1.2999999999999999E-2</v>
      </c>
      <c r="BQ117" s="28" t="s">
        <v>273</v>
      </c>
    </row>
    <row r="118" spans="1:69" x14ac:dyDescent="0.3">
      <c r="A118" s="25">
        <f t="shared" si="1"/>
        <v>96</v>
      </c>
      <c r="B118" s="26">
        <v>687903</v>
      </c>
      <c r="C118" s="26">
        <v>846364</v>
      </c>
      <c r="D118" s="26">
        <v>379</v>
      </c>
      <c r="E118" s="26">
        <v>1</v>
      </c>
      <c r="F118" s="27" t="s">
        <v>96</v>
      </c>
      <c r="G118" s="28">
        <v>3</v>
      </c>
      <c r="H118" s="28" t="s">
        <v>279</v>
      </c>
      <c r="I118" s="28">
        <v>40</v>
      </c>
      <c r="J118" s="28">
        <v>3</v>
      </c>
      <c r="K118" s="28">
        <v>1.19</v>
      </c>
      <c r="L118" s="28" t="s">
        <v>276</v>
      </c>
      <c r="M118" s="28">
        <v>0.16</v>
      </c>
      <c r="N118" s="28" t="s">
        <v>274</v>
      </c>
      <c r="O118" s="28" t="s">
        <v>278</v>
      </c>
      <c r="P118" s="28">
        <v>8.6999999999999993</v>
      </c>
      <c r="Q118" s="28">
        <v>0.7</v>
      </c>
      <c r="R118" s="28">
        <v>109</v>
      </c>
      <c r="S118" s="28" t="s">
        <v>274</v>
      </c>
      <c r="T118" s="28">
        <v>8.4</v>
      </c>
      <c r="U118" s="28">
        <v>22.9</v>
      </c>
      <c r="V118" s="28">
        <v>31.4</v>
      </c>
      <c r="W118" s="28">
        <v>11.8</v>
      </c>
      <c r="X118" s="28">
        <v>30.3</v>
      </c>
      <c r="Y118" s="28">
        <v>1.4999999999999999E-2</v>
      </c>
      <c r="Z118" s="28">
        <v>0.04</v>
      </c>
      <c r="AA118" s="28">
        <v>0.14000000000000001</v>
      </c>
      <c r="AB118" s="28">
        <v>13</v>
      </c>
      <c r="AC118" s="28">
        <v>0.1</v>
      </c>
      <c r="AD118" s="28">
        <v>7.0000000000000007E-2</v>
      </c>
      <c r="AE118" s="28">
        <v>0.65</v>
      </c>
      <c r="AF118" s="28">
        <v>0.13</v>
      </c>
      <c r="AG118" s="28">
        <v>161</v>
      </c>
      <c r="AH118" s="28">
        <v>0.1</v>
      </c>
      <c r="AI118" s="28">
        <v>0.2</v>
      </c>
      <c r="AJ118" s="28" t="s">
        <v>275</v>
      </c>
      <c r="AK118" s="28">
        <v>0.14199999999999999</v>
      </c>
      <c r="AL118" s="28">
        <v>20.9</v>
      </c>
      <c r="AM118" s="28">
        <v>3.4</v>
      </c>
      <c r="AN118" s="28">
        <v>62.6</v>
      </c>
      <c r="AO118" s="28">
        <v>4.4000000000000004</v>
      </c>
      <c r="AP118" s="28">
        <v>2.9</v>
      </c>
      <c r="AQ118" s="28">
        <v>0.9</v>
      </c>
      <c r="AR118" s="28">
        <v>4.8</v>
      </c>
      <c r="AS118" s="28">
        <v>0.8</v>
      </c>
      <c r="AT118" s="28">
        <v>32.1</v>
      </c>
      <c r="AU118" s="28">
        <v>0.3</v>
      </c>
      <c r="AV118" s="28">
        <v>27.8</v>
      </c>
      <c r="AW118" s="28">
        <v>7.9</v>
      </c>
      <c r="AX118" s="28">
        <v>4.8</v>
      </c>
      <c r="AY118" s="28">
        <v>0.7</v>
      </c>
      <c r="AZ118" s="28">
        <v>0.3</v>
      </c>
      <c r="BA118" s="28">
        <v>2.2000000000000002</v>
      </c>
      <c r="BB118" s="28">
        <v>104</v>
      </c>
      <c r="BC118" s="28">
        <v>0.4</v>
      </c>
      <c r="BD118" s="28">
        <v>0.41</v>
      </c>
      <c r="BE118" s="28">
        <v>5.0999999999999996</v>
      </c>
      <c r="BF118" s="28">
        <v>334</v>
      </c>
      <c r="BG118" s="28">
        <v>18.3</v>
      </c>
      <c r="BH118" s="28">
        <v>13.8</v>
      </c>
      <c r="BI118" s="28">
        <v>12.5</v>
      </c>
      <c r="BJ118" s="28">
        <v>4.6500000000000004</v>
      </c>
      <c r="BK118" s="28">
        <v>0.04</v>
      </c>
      <c r="BL118" s="28">
        <v>6.64</v>
      </c>
      <c r="BM118" s="28">
        <v>0.25</v>
      </c>
      <c r="BN118" s="28">
        <v>0.19</v>
      </c>
      <c r="BO118" s="28">
        <v>0.01</v>
      </c>
      <c r="BP118" s="28">
        <v>1.4E-2</v>
      </c>
      <c r="BQ118" s="28" t="s">
        <v>273</v>
      </c>
    </row>
    <row r="119" spans="1:69" x14ac:dyDescent="0.3">
      <c r="A119" s="25">
        <f t="shared" si="1"/>
        <v>97</v>
      </c>
      <c r="B119" s="26">
        <v>687905</v>
      </c>
      <c r="C119" s="26">
        <v>846363</v>
      </c>
      <c r="D119" s="26">
        <v>379</v>
      </c>
      <c r="E119" s="26">
        <v>1</v>
      </c>
      <c r="F119" s="27" t="s">
        <v>97</v>
      </c>
      <c r="G119" s="28">
        <v>2.5</v>
      </c>
      <c r="H119" s="28" t="s">
        <v>279</v>
      </c>
      <c r="I119" s="28">
        <v>50</v>
      </c>
      <c r="J119" s="28">
        <v>2</v>
      </c>
      <c r="K119" s="28">
        <v>1.1000000000000001</v>
      </c>
      <c r="L119" s="28" t="s">
        <v>276</v>
      </c>
      <c r="M119" s="28">
        <v>0.14000000000000001</v>
      </c>
      <c r="N119" s="28" t="s">
        <v>274</v>
      </c>
      <c r="O119" s="28" t="s">
        <v>278</v>
      </c>
      <c r="P119" s="28">
        <v>8.4</v>
      </c>
      <c r="Q119" s="28">
        <v>0.6</v>
      </c>
      <c r="R119" s="28">
        <v>107</v>
      </c>
      <c r="S119" s="28" t="s">
        <v>274</v>
      </c>
      <c r="T119" s="28">
        <v>9.8000000000000007</v>
      </c>
      <c r="U119" s="28">
        <v>23</v>
      </c>
      <c r="V119" s="28">
        <v>31.8</v>
      </c>
      <c r="W119" s="28">
        <v>11.4</v>
      </c>
      <c r="X119" s="28">
        <v>42.8</v>
      </c>
      <c r="Y119" s="28">
        <v>1.6E-2</v>
      </c>
      <c r="Z119" s="28">
        <v>0.04</v>
      </c>
      <c r="AA119" s="28">
        <v>0.1</v>
      </c>
      <c r="AB119" s="28">
        <v>12.7</v>
      </c>
      <c r="AC119" s="28">
        <v>0.1</v>
      </c>
      <c r="AD119" s="28">
        <v>7.0000000000000007E-2</v>
      </c>
      <c r="AE119" s="28">
        <v>0.72</v>
      </c>
      <c r="AF119" s="28">
        <v>0.21</v>
      </c>
      <c r="AG119" s="28">
        <v>144</v>
      </c>
      <c r="AH119" s="28">
        <v>0.1</v>
      </c>
      <c r="AI119" s="28">
        <v>0.2</v>
      </c>
      <c r="AJ119" s="28" t="s">
        <v>275</v>
      </c>
      <c r="AK119" s="28">
        <v>0.16</v>
      </c>
      <c r="AL119" s="28">
        <v>21.6</v>
      </c>
      <c r="AM119" s="28">
        <v>2.9</v>
      </c>
      <c r="AN119" s="28">
        <v>64.900000000000006</v>
      </c>
      <c r="AO119" s="28">
        <v>4.5999999999999996</v>
      </c>
      <c r="AP119" s="28">
        <v>2.6</v>
      </c>
      <c r="AQ119" s="28">
        <v>1</v>
      </c>
      <c r="AR119" s="28">
        <v>5.4</v>
      </c>
      <c r="AS119" s="28">
        <v>0.9</v>
      </c>
      <c r="AT119" s="28">
        <v>32.299999999999997</v>
      </c>
      <c r="AU119" s="28">
        <v>0.3</v>
      </c>
      <c r="AV119" s="28">
        <v>27.7</v>
      </c>
      <c r="AW119" s="28">
        <v>7.9</v>
      </c>
      <c r="AX119" s="28">
        <v>5.9</v>
      </c>
      <c r="AY119" s="28">
        <v>0.8</v>
      </c>
      <c r="AZ119" s="28">
        <v>0.3</v>
      </c>
      <c r="BA119" s="28">
        <v>2.2999999999999998</v>
      </c>
      <c r="BB119" s="28">
        <v>159</v>
      </c>
      <c r="BC119" s="28">
        <v>0.4</v>
      </c>
      <c r="BD119" s="28">
        <v>0.4</v>
      </c>
      <c r="BE119" s="28">
        <v>6.8</v>
      </c>
      <c r="BF119" s="28">
        <v>323</v>
      </c>
      <c r="BG119" s="28">
        <v>34.200000000000003</v>
      </c>
      <c r="BH119" s="28">
        <v>14.6</v>
      </c>
      <c r="BI119" s="28">
        <v>14.7</v>
      </c>
      <c r="BJ119" s="28">
        <v>4.9000000000000004</v>
      </c>
      <c r="BK119" s="28">
        <v>0.04</v>
      </c>
      <c r="BL119" s="28">
        <v>6.35</v>
      </c>
      <c r="BM119" s="28">
        <v>0.46</v>
      </c>
      <c r="BN119" s="28">
        <v>0.37</v>
      </c>
      <c r="BO119" s="28">
        <v>1.4999999999999999E-2</v>
      </c>
      <c r="BP119" s="28">
        <v>1.4999999999999999E-2</v>
      </c>
      <c r="BQ119" s="28" t="s">
        <v>273</v>
      </c>
    </row>
    <row r="120" spans="1:69" x14ac:dyDescent="0.3">
      <c r="A120" s="25">
        <f t="shared" si="1"/>
        <v>98</v>
      </c>
      <c r="B120" s="26">
        <v>687906</v>
      </c>
      <c r="C120" s="26">
        <v>846363</v>
      </c>
      <c r="D120" s="26">
        <v>379</v>
      </c>
      <c r="E120" s="26">
        <v>1</v>
      </c>
      <c r="F120" s="27" t="s">
        <v>98</v>
      </c>
      <c r="G120" s="28">
        <v>3.1</v>
      </c>
      <c r="H120" s="28" t="s">
        <v>279</v>
      </c>
      <c r="I120" s="28">
        <v>50</v>
      </c>
      <c r="J120" s="28">
        <v>4</v>
      </c>
      <c r="K120" s="28">
        <v>1.65</v>
      </c>
      <c r="L120" s="28" t="s">
        <v>276</v>
      </c>
      <c r="M120" s="28">
        <v>0.18</v>
      </c>
      <c r="N120" s="28">
        <v>0.5</v>
      </c>
      <c r="O120" s="28">
        <v>0.04</v>
      </c>
      <c r="P120" s="28">
        <v>11.6</v>
      </c>
      <c r="Q120" s="28">
        <v>0.8</v>
      </c>
      <c r="R120" s="28">
        <v>111</v>
      </c>
      <c r="S120" s="28" t="s">
        <v>274</v>
      </c>
      <c r="T120" s="28">
        <v>7</v>
      </c>
      <c r="U120" s="28">
        <v>21.3</v>
      </c>
      <c r="V120" s="28">
        <v>36.799999999999997</v>
      </c>
      <c r="W120" s="28">
        <v>12.1</v>
      </c>
      <c r="X120" s="28">
        <v>25.5</v>
      </c>
      <c r="Y120" s="28">
        <v>1.7999999999999999E-2</v>
      </c>
      <c r="Z120" s="28">
        <v>0.05</v>
      </c>
      <c r="AA120" s="28">
        <v>12.2</v>
      </c>
      <c r="AB120" s="28">
        <v>14</v>
      </c>
      <c r="AC120" s="28" t="s">
        <v>274</v>
      </c>
      <c r="AD120" s="28">
        <v>0.09</v>
      </c>
      <c r="AE120" s="28">
        <v>0.86</v>
      </c>
      <c r="AF120" s="28">
        <v>0.11</v>
      </c>
      <c r="AG120" s="28">
        <v>170</v>
      </c>
      <c r="AH120" s="28">
        <v>0.1</v>
      </c>
      <c r="AI120" s="28">
        <v>0.2</v>
      </c>
      <c r="AJ120" s="28" t="s">
        <v>275</v>
      </c>
      <c r="AK120" s="28">
        <v>0.14299999999999999</v>
      </c>
      <c r="AL120" s="28">
        <v>18.5</v>
      </c>
      <c r="AM120" s="28">
        <v>3.8</v>
      </c>
      <c r="AN120" s="28">
        <v>55.8</v>
      </c>
      <c r="AO120" s="28">
        <v>3.9</v>
      </c>
      <c r="AP120" s="28">
        <v>2.2999999999999998</v>
      </c>
      <c r="AQ120" s="28">
        <v>0.8</v>
      </c>
      <c r="AR120" s="28">
        <v>4.5</v>
      </c>
      <c r="AS120" s="28">
        <v>0.7</v>
      </c>
      <c r="AT120" s="28">
        <v>31.5</v>
      </c>
      <c r="AU120" s="28">
        <v>0.3</v>
      </c>
      <c r="AV120" s="28">
        <v>26</v>
      </c>
      <c r="AW120" s="28">
        <v>7.3</v>
      </c>
      <c r="AX120" s="28">
        <v>4.0999999999999996</v>
      </c>
      <c r="AY120" s="28">
        <v>0.6</v>
      </c>
      <c r="AZ120" s="28">
        <v>0.3</v>
      </c>
      <c r="BA120" s="28">
        <v>2.1</v>
      </c>
      <c r="BB120" s="28">
        <v>98.2</v>
      </c>
      <c r="BC120" s="28">
        <v>0.3</v>
      </c>
      <c r="BD120" s="28">
        <v>0.42</v>
      </c>
      <c r="BE120" s="28">
        <v>5.0999999999999996</v>
      </c>
      <c r="BF120" s="28">
        <v>304</v>
      </c>
      <c r="BG120" s="28">
        <v>10.4</v>
      </c>
      <c r="BH120" s="28">
        <v>14.9</v>
      </c>
      <c r="BI120" s="28">
        <v>10.8</v>
      </c>
      <c r="BJ120" s="28">
        <v>5.16</v>
      </c>
      <c r="BK120" s="28">
        <v>0.03</v>
      </c>
      <c r="BL120" s="28">
        <v>6.73</v>
      </c>
      <c r="BM120" s="28">
        <v>0.16</v>
      </c>
      <c r="BN120" s="28">
        <v>0.08</v>
      </c>
      <c r="BO120" s="28">
        <v>0.01</v>
      </c>
      <c r="BP120" s="28">
        <v>1.2E-2</v>
      </c>
      <c r="BQ120" s="28" t="s">
        <v>273</v>
      </c>
    </row>
    <row r="121" spans="1:69" x14ac:dyDescent="0.3">
      <c r="A121" s="25">
        <f t="shared" si="1"/>
        <v>99</v>
      </c>
      <c r="B121" s="26">
        <v>687907</v>
      </c>
      <c r="C121" s="26">
        <v>846363</v>
      </c>
      <c r="D121" s="26">
        <v>379</v>
      </c>
      <c r="E121" s="26">
        <v>1</v>
      </c>
      <c r="F121" s="27" t="s">
        <v>99</v>
      </c>
      <c r="G121" s="28">
        <v>2</v>
      </c>
      <c r="H121" s="28" t="s">
        <v>279</v>
      </c>
      <c r="I121" s="28">
        <v>40</v>
      </c>
      <c r="J121" s="28">
        <v>3</v>
      </c>
      <c r="K121" s="28">
        <v>1.77</v>
      </c>
      <c r="L121" s="28" t="s">
        <v>276</v>
      </c>
      <c r="M121" s="28">
        <v>0.18</v>
      </c>
      <c r="N121" s="28" t="s">
        <v>274</v>
      </c>
      <c r="O121" s="28" t="s">
        <v>278</v>
      </c>
      <c r="P121" s="28">
        <v>9.5</v>
      </c>
      <c r="Q121" s="28">
        <v>0.8</v>
      </c>
      <c r="R121" s="28">
        <v>123</v>
      </c>
      <c r="S121" s="28" t="s">
        <v>274</v>
      </c>
      <c r="T121" s="28">
        <v>8.1999999999999993</v>
      </c>
      <c r="U121" s="28">
        <v>24.2</v>
      </c>
      <c r="V121" s="28">
        <v>36.799999999999997</v>
      </c>
      <c r="W121" s="28">
        <v>12.5</v>
      </c>
      <c r="X121" s="28">
        <v>29.7</v>
      </c>
      <c r="Y121" s="28">
        <v>3.1E-2</v>
      </c>
      <c r="Z121" s="28">
        <v>0.04</v>
      </c>
      <c r="AA121" s="28">
        <v>0.13</v>
      </c>
      <c r="AB121" s="28">
        <v>14.4</v>
      </c>
      <c r="AC121" s="28">
        <v>0.1</v>
      </c>
      <c r="AD121" s="28">
        <v>0.06</v>
      </c>
      <c r="AE121" s="28">
        <v>0.77</v>
      </c>
      <c r="AF121" s="28">
        <v>0.09</v>
      </c>
      <c r="AG121" s="28">
        <v>223</v>
      </c>
      <c r="AH121" s="28">
        <v>0.1</v>
      </c>
      <c r="AI121" s="28">
        <v>0.2</v>
      </c>
      <c r="AJ121" s="28" t="s">
        <v>275</v>
      </c>
      <c r="AK121" s="28">
        <v>0.157</v>
      </c>
      <c r="AL121" s="28">
        <v>16.899999999999999</v>
      </c>
      <c r="AM121" s="28">
        <v>3.4</v>
      </c>
      <c r="AN121" s="28">
        <v>61.2</v>
      </c>
      <c r="AO121" s="28">
        <v>3.9</v>
      </c>
      <c r="AP121" s="28">
        <v>2.1</v>
      </c>
      <c r="AQ121" s="28">
        <v>0.8</v>
      </c>
      <c r="AR121" s="28">
        <v>4.5</v>
      </c>
      <c r="AS121" s="28">
        <v>0.7</v>
      </c>
      <c r="AT121" s="28">
        <v>31.3</v>
      </c>
      <c r="AU121" s="28">
        <v>0.2</v>
      </c>
      <c r="AV121" s="28">
        <v>25.8</v>
      </c>
      <c r="AW121" s="28">
        <v>7.5</v>
      </c>
      <c r="AX121" s="28">
        <v>3.7</v>
      </c>
      <c r="AY121" s="28">
        <v>0.6</v>
      </c>
      <c r="AZ121" s="28">
        <v>0.3</v>
      </c>
      <c r="BA121" s="28">
        <v>2</v>
      </c>
      <c r="BB121" s="28">
        <v>109</v>
      </c>
      <c r="BC121" s="28">
        <v>0.4</v>
      </c>
      <c r="BD121" s="28">
        <v>0.4</v>
      </c>
      <c r="BE121" s="28">
        <v>5.0999999999999996</v>
      </c>
      <c r="BF121" s="28">
        <v>336</v>
      </c>
      <c r="BG121" s="28">
        <v>10.3</v>
      </c>
      <c r="BH121" s="28">
        <v>16.3</v>
      </c>
      <c r="BI121" s="28">
        <v>13.4</v>
      </c>
      <c r="BJ121" s="28">
        <v>5.38</v>
      </c>
      <c r="BK121" s="28">
        <v>0.03</v>
      </c>
      <c r="BL121" s="28">
        <v>7.72</v>
      </c>
      <c r="BM121" s="28">
        <v>0.17</v>
      </c>
      <c r="BN121" s="28">
        <v>0.1</v>
      </c>
      <c r="BO121" s="28">
        <v>1.2E-2</v>
      </c>
      <c r="BP121" s="28">
        <v>1.4999999999999999E-2</v>
      </c>
      <c r="BQ121" s="28" t="s">
        <v>273</v>
      </c>
    </row>
    <row r="122" spans="1:69" x14ac:dyDescent="0.3">
      <c r="A122" s="25">
        <f t="shared" si="1"/>
        <v>100</v>
      </c>
      <c r="B122" s="26">
        <v>687908</v>
      </c>
      <c r="C122" s="26">
        <v>846362</v>
      </c>
      <c r="D122" s="26">
        <v>379</v>
      </c>
      <c r="E122" s="26">
        <v>1</v>
      </c>
      <c r="F122" s="27" t="s">
        <v>100</v>
      </c>
      <c r="G122" s="28">
        <v>2.5</v>
      </c>
      <c r="H122" s="28" t="s">
        <v>279</v>
      </c>
      <c r="I122" s="28">
        <v>30</v>
      </c>
      <c r="J122" s="28">
        <v>3</v>
      </c>
      <c r="K122" s="28">
        <v>1.54</v>
      </c>
      <c r="L122" s="28" t="s">
        <v>276</v>
      </c>
      <c r="M122" s="28">
        <v>0.15</v>
      </c>
      <c r="N122" s="28" t="s">
        <v>274</v>
      </c>
      <c r="O122" s="28" t="s">
        <v>278</v>
      </c>
      <c r="P122" s="28">
        <v>9.1999999999999993</v>
      </c>
      <c r="Q122" s="28">
        <v>0.8</v>
      </c>
      <c r="R122" s="28">
        <v>104</v>
      </c>
      <c r="S122" s="28" t="s">
        <v>274</v>
      </c>
      <c r="T122" s="28">
        <v>8</v>
      </c>
      <c r="U122" s="28">
        <v>22.7</v>
      </c>
      <c r="V122" s="28">
        <v>37.799999999999997</v>
      </c>
      <c r="W122" s="28">
        <v>13.1</v>
      </c>
      <c r="X122" s="28">
        <v>28.3</v>
      </c>
      <c r="Y122" s="28">
        <v>2.4E-2</v>
      </c>
      <c r="Z122" s="28">
        <v>0.05</v>
      </c>
      <c r="AA122" s="28">
        <v>0.09</v>
      </c>
      <c r="AB122" s="28">
        <v>13.9</v>
      </c>
      <c r="AC122" s="28">
        <v>0.1</v>
      </c>
      <c r="AD122" s="28">
        <v>0.06</v>
      </c>
      <c r="AE122" s="28">
        <v>0.81</v>
      </c>
      <c r="AF122" s="28">
        <v>0.11</v>
      </c>
      <c r="AG122" s="28">
        <v>143</v>
      </c>
      <c r="AH122" s="28">
        <v>0.2</v>
      </c>
      <c r="AI122" s="28">
        <v>0.3</v>
      </c>
      <c r="AJ122" s="28" t="s">
        <v>275</v>
      </c>
      <c r="AK122" s="28">
        <v>0.13400000000000001</v>
      </c>
      <c r="AL122" s="28">
        <v>18.2</v>
      </c>
      <c r="AM122" s="28">
        <v>4.0999999999999996</v>
      </c>
      <c r="AN122" s="28">
        <v>69.8</v>
      </c>
      <c r="AO122" s="28">
        <v>4</v>
      </c>
      <c r="AP122" s="28">
        <v>2.2999999999999998</v>
      </c>
      <c r="AQ122" s="28">
        <v>0.9</v>
      </c>
      <c r="AR122" s="28">
        <v>4.5</v>
      </c>
      <c r="AS122" s="28">
        <v>0.7</v>
      </c>
      <c r="AT122" s="28">
        <v>34</v>
      </c>
      <c r="AU122" s="28">
        <v>0.3</v>
      </c>
      <c r="AV122" s="28">
        <v>26.5</v>
      </c>
      <c r="AW122" s="28">
        <v>7.5</v>
      </c>
      <c r="AX122" s="28">
        <v>4.8</v>
      </c>
      <c r="AY122" s="28">
        <v>0.7</v>
      </c>
      <c r="AZ122" s="28">
        <v>0.3</v>
      </c>
      <c r="BA122" s="28">
        <v>2</v>
      </c>
      <c r="BB122" s="28">
        <v>99.3</v>
      </c>
      <c r="BC122" s="28">
        <v>0.4</v>
      </c>
      <c r="BD122" s="28">
        <v>0.5</v>
      </c>
      <c r="BE122" s="28">
        <v>5.5</v>
      </c>
      <c r="BF122" s="28">
        <v>344</v>
      </c>
      <c r="BG122" s="28">
        <v>11.7</v>
      </c>
      <c r="BH122" s="28">
        <v>13.8</v>
      </c>
      <c r="BI122" s="28">
        <v>15.5</v>
      </c>
      <c r="BJ122" s="28">
        <v>5.25</v>
      </c>
      <c r="BK122" s="28">
        <v>0.05</v>
      </c>
      <c r="BL122" s="28">
        <v>6.44</v>
      </c>
      <c r="BM122" s="28">
        <v>0.15</v>
      </c>
      <c r="BN122" s="28">
        <v>0.1</v>
      </c>
      <c r="BO122" s="28">
        <v>1.2999999999999999E-2</v>
      </c>
      <c r="BP122" s="28">
        <v>1.4999999999999999E-2</v>
      </c>
      <c r="BQ122" s="28" t="s">
        <v>273</v>
      </c>
    </row>
    <row r="123" spans="1:69" x14ac:dyDescent="0.3">
      <c r="A123" s="25">
        <f t="shared" si="1"/>
        <v>101</v>
      </c>
      <c r="B123" s="26">
        <v>687909</v>
      </c>
      <c r="C123" s="26">
        <v>846362</v>
      </c>
      <c r="D123" s="26">
        <v>379</v>
      </c>
      <c r="E123" s="26">
        <v>1</v>
      </c>
      <c r="F123" s="27" t="s">
        <v>101</v>
      </c>
      <c r="G123" s="28">
        <v>2.2000000000000002</v>
      </c>
      <c r="H123" s="28" t="s">
        <v>279</v>
      </c>
      <c r="I123" s="28">
        <v>70</v>
      </c>
      <c r="J123" s="28">
        <v>4</v>
      </c>
      <c r="K123" s="28">
        <v>1.27</v>
      </c>
      <c r="L123" s="28" t="s">
        <v>276</v>
      </c>
      <c r="M123" s="28">
        <v>0.16</v>
      </c>
      <c r="N123" s="28" t="s">
        <v>274</v>
      </c>
      <c r="O123" s="28">
        <v>0.04</v>
      </c>
      <c r="P123" s="28">
        <v>9.6</v>
      </c>
      <c r="Q123" s="28">
        <v>0.8</v>
      </c>
      <c r="R123" s="28">
        <v>115</v>
      </c>
      <c r="S123" s="28" t="s">
        <v>274</v>
      </c>
      <c r="T123" s="28">
        <v>7.8</v>
      </c>
      <c r="U123" s="28">
        <v>21.9</v>
      </c>
      <c r="V123" s="28">
        <v>35</v>
      </c>
      <c r="W123" s="28">
        <v>12.2</v>
      </c>
      <c r="X123" s="28">
        <v>26.6</v>
      </c>
      <c r="Y123" s="28">
        <v>1.4999999999999999E-2</v>
      </c>
      <c r="Z123" s="28">
        <v>0.04</v>
      </c>
      <c r="AA123" s="28">
        <v>0.91</v>
      </c>
      <c r="AB123" s="28">
        <v>14.3</v>
      </c>
      <c r="AC123" s="28">
        <v>0.1</v>
      </c>
      <c r="AD123" s="28">
        <v>0.08</v>
      </c>
      <c r="AE123" s="28">
        <v>0.75</v>
      </c>
      <c r="AF123" s="28">
        <v>0.11</v>
      </c>
      <c r="AG123" s="28">
        <v>148</v>
      </c>
      <c r="AH123" s="28">
        <v>0.1</v>
      </c>
      <c r="AI123" s="28">
        <v>0.2</v>
      </c>
      <c r="AJ123" s="28" t="s">
        <v>275</v>
      </c>
      <c r="AK123" s="28">
        <v>0.153</v>
      </c>
      <c r="AL123" s="28">
        <v>19.600000000000001</v>
      </c>
      <c r="AM123" s="28">
        <v>3.2</v>
      </c>
      <c r="AN123" s="28">
        <v>69.3</v>
      </c>
      <c r="AO123" s="28">
        <v>4.5</v>
      </c>
      <c r="AP123" s="28">
        <v>2.5</v>
      </c>
      <c r="AQ123" s="28">
        <v>1</v>
      </c>
      <c r="AR123" s="28">
        <v>5.0999999999999996</v>
      </c>
      <c r="AS123" s="28">
        <v>0.8</v>
      </c>
      <c r="AT123" s="28">
        <v>34.700000000000003</v>
      </c>
      <c r="AU123" s="28">
        <v>0.3</v>
      </c>
      <c r="AV123" s="28">
        <v>29.6</v>
      </c>
      <c r="AW123" s="28">
        <v>8.3000000000000007</v>
      </c>
      <c r="AX123" s="28">
        <v>5</v>
      </c>
      <c r="AY123" s="28">
        <v>0.7</v>
      </c>
      <c r="AZ123" s="28">
        <v>0.3</v>
      </c>
      <c r="BA123" s="28">
        <v>2.2000000000000002</v>
      </c>
      <c r="BB123" s="28">
        <v>105</v>
      </c>
      <c r="BC123" s="28">
        <v>0.4</v>
      </c>
      <c r="BD123" s="28">
        <v>0.39</v>
      </c>
      <c r="BE123" s="28">
        <v>5.6</v>
      </c>
      <c r="BF123" s="28">
        <v>300</v>
      </c>
      <c r="BG123" s="28">
        <v>11.2</v>
      </c>
      <c r="BH123" s="28">
        <v>15.4</v>
      </c>
      <c r="BI123" s="28">
        <v>16.600000000000001</v>
      </c>
      <c r="BJ123" s="28">
        <v>5.39</v>
      </c>
      <c r="BK123" s="28">
        <v>0.03</v>
      </c>
      <c r="BL123" s="28">
        <v>6.9</v>
      </c>
      <c r="BM123" s="28">
        <v>0.16</v>
      </c>
      <c r="BN123" s="28">
        <v>0.11</v>
      </c>
      <c r="BO123" s="28">
        <v>1.0999999999999999E-2</v>
      </c>
      <c r="BP123" s="28">
        <v>1.6E-2</v>
      </c>
      <c r="BQ123" s="28" t="s">
        <v>273</v>
      </c>
    </row>
    <row r="124" spans="1:69" x14ac:dyDescent="0.3">
      <c r="A124" s="25">
        <f t="shared" si="1"/>
        <v>102</v>
      </c>
      <c r="B124" s="26">
        <v>687910</v>
      </c>
      <c r="C124" s="26">
        <v>846361</v>
      </c>
      <c r="D124" s="26">
        <v>379</v>
      </c>
      <c r="E124" s="26">
        <v>1</v>
      </c>
      <c r="F124" s="27" t="s">
        <v>102</v>
      </c>
      <c r="G124" s="28">
        <v>1.6</v>
      </c>
      <c r="H124" s="28">
        <v>4</v>
      </c>
      <c r="I124" s="28">
        <v>100</v>
      </c>
      <c r="J124" s="28">
        <v>3</v>
      </c>
      <c r="K124" s="28">
        <v>1.1299999999999999</v>
      </c>
      <c r="L124" s="28" t="s">
        <v>276</v>
      </c>
      <c r="M124" s="28">
        <v>0.16</v>
      </c>
      <c r="N124" s="28" t="s">
        <v>274</v>
      </c>
      <c r="O124" s="28" t="s">
        <v>278</v>
      </c>
      <c r="P124" s="28">
        <v>8.9</v>
      </c>
      <c r="Q124" s="28">
        <v>0.6</v>
      </c>
      <c r="R124" s="28">
        <v>92</v>
      </c>
      <c r="S124" s="28" t="s">
        <v>274</v>
      </c>
      <c r="T124" s="28">
        <v>10.8</v>
      </c>
      <c r="U124" s="28">
        <v>19.899999999999999</v>
      </c>
      <c r="V124" s="28">
        <v>31.7</v>
      </c>
      <c r="W124" s="28">
        <v>11.5</v>
      </c>
      <c r="X124" s="28">
        <v>23.2</v>
      </c>
      <c r="Y124" s="28">
        <v>2.4E-2</v>
      </c>
      <c r="Z124" s="28">
        <v>0.04</v>
      </c>
      <c r="AA124" s="28">
        <v>0.87</v>
      </c>
      <c r="AB124" s="28">
        <v>11.4</v>
      </c>
      <c r="AC124" s="28" t="s">
        <v>274</v>
      </c>
      <c r="AD124" s="28">
        <v>7.0000000000000007E-2</v>
      </c>
      <c r="AE124" s="28">
        <v>0.65</v>
      </c>
      <c r="AF124" s="28">
        <v>0.1</v>
      </c>
      <c r="AG124" s="28">
        <v>122</v>
      </c>
      <c r="AH124" s="28">
        <v>0.1</v>
      </c>
      <c r="AI124" s="28">
        <v>0.5</v>
      </c>
      <c r="AJ124" s="28" t="s">
        <v>275</v>
      </c>
      <c r="AK124" s="28">
        <v>0.14399999999999999</v>
      </c>
      <c r="AL124" s="28">
        <v>15.3</v>
      </c>
      <c r="AM124" s="28">
        <v>3.3</v>
      </c>
      <c r="AN124" s="28">
        <v>63.7</v>
      </c>
      <c r="AO124" s="28">
        <v>3.7</v>
      </c>
      <c r="AP124" s="28">
        <v>2</v>
      </c>
      <c r="AQ124" s="28">
        <v>0.8</v>
      </c>
      <c r="AR124" s="28">
        <v>4.2</v>
      </c>
      <c r="AS124" s="28">
        <v>0.7</v>
      </c>
      <c r="AT124" s="28">
        <v>28.8</v>
      </c>
      <c r="AU124" s="28">
        <v>0.2</v>
      </c>
      <c r="AV124" s="28">
        <v>24.1</v>
      </c>
      <c r="AW124" s="28">
        <v>6.7</v>
      </c>
      <c r="AX124" s="28">
        <v>3.9</v>
      </c>
      <c r="AY124" s="28">
        <v>0.6</v>
      </c>
      <c r="AZ124" s="28">
        <v>0.2</v>
      </c>
      <c r="BA124" s="28">
        <v>1.6</v>
      </c>
      <c r="BB124" s="28">
        <v>82.6</v>
      </c>
      <c r="BC124" s="28">
        <v>0.4</v>
      </c>
      <c r="BD124" s="28">
        <v>0.42</v>
      </c>
      <c r="BE124" s="28">
        <v>5.0999999999999996</v>
      </c>
      <c r="BF124" s="28">
        <v>440</v>
      </c>
      <c r="BG124" s="28">
        <v>10.9</v>
      </c>
      <c r="BH124" s="28">
        <v>12.3</v>
      </c>
      <c r="BI124" s="28">
        <v>15.3</v>
      </c>
      <c r="BJ124" s="28">
        <v>4.03</v>
      </c>
      <c r="BK124" s="28">
        <v>0.03</v>
      </c>
      <c r="BL124" s="28">
        <v>5.52</v>
      </c>
      <c r="BM124" s="28">
        <v>0.1</v>
      </c>
      <c r="BN124" s="28">
        <v>0.09</v>
      </c>
      <c r="BO124" s="28">
        <v>7.0000000000000001E-3</v>
      </c>
      <c r="BP124" s="28">
        <v>1.6E-2</v>
      </c>
      <c r="BQ124" s="28" t="s">
        <v>273</v>
      </c>
    </row>
    <row r="125" spans="1:69" x14ac:dyDescent="0.3">
      <c r="A125" s="25">
        <f t="shared" si="1"/>
        <v>103</v>
      </c>
      <c r="B125" s="26">
        <v>687911</v>
      </c>
      <c r="C125" s="26">
        <v>846361</v>
      </c>
      <c r="D125" s="26">
        <v>379</v>
      </c>
      <c r="E125" s="26">
        <v>1</v>
      </c>
      <c r="F125" s="27" t="s">
        <v>103</v>
      </c>
      <c r="G125" s="28">
        <v>1.8</v>
      </c>
      <c r="H125" s="28" t="s">
        <v>279</v>
      </c>
      <c r="I125" s="28">
        <v>80</v>
      </c>
      <c r="J125" s="28">
        <v>3</v>
      </c>
      <c r="K125" s="28">
        <v>0.77</v>
      </c>
      <c r="L125" s="28" t="s">
        <v>276</v>
      </c>
      <c r="M125" s="28">
        <v>0.12</v>
      </c>
      <c r="N125" s="28" t="s">
        <v>274</v>
      </c>
      <c r="O125" s="28">
        <v>0.05</v>
      </c>
      <c r="P125" s="28">
        <v>10.7</v>
      </c>
      <c r="Q125" s="28">
        <v>0.7</v>
      </c>
      <c r="R125" s="28">
        <v>102</v>
      </c>
      <c r="S125" s="28" t="s">
        <v>274</v>
      </c>
      <c r="T125" s="28">
        <v>9.3000000000000007</v>
      </c>
      <c r="U125" s="28">
        <v>21.8</v>
      </c>
      <c r="V125" s="28">
        <v>31.1</v>
      </c>
      <c r="W125" s="28">
        <v>12.2</v>
      </c>
      <c r="X125" s="28">
        <v>30.8</v>
      </c>
      <c r="Y125" s="28">
        <v>2.4E-2</v>
      </c>
      <c r="Z125" s="28">
        <v>0.04</v>
      </c>
      <c r="AA125" s="28">
        <v>0.03</v>
      </c>
      <c r="AB125" s="28">
        <v>13.1</v>
      </c>
      <c r="AC125" s="28">
        <v>0.1</v>
      </c>
      <c r="AD125" s="28">
        <v>0.06</v>
      </c>
      <c r="AE125" s="28">
        <v>0.69</v>
      </c>
      <c r="AF125" s="28">
        <v>0.12</v>
      </c>
      <c r="AG125" s="28">
        <v>113</v>
      </c>
      <c r="AH125" s="28">
        <v>0.1</v>
      </c>
      <c r="AI125" s="28">
        <v>0.4</v>
      </c>
      <c r="AJ125" s="28" t="s">
        <v>275</v>
      </c>
      <c r="AK125" s="28">
        <v>0.13200000000000001</v>
      </c>
      <c r="AL125" s="28">
        <v>19</v>
      </c>
      <c r="AM125" s="28">
        <v>3.3</v>
      </c>
      <c r="AN125" s="28">
        <v>71.400000000000006</v>
      </c>
      <c r="AO125" s="28">
        <v>4.4000000000000004</v>
      </c>
      <c r="AP125" s="28">
        <v>2.5</v>
      </c>
      <c r="AQ125" s="28">
        <v>0.9</v>
      </c>
      <c r="AR125" s="28">
        <v>5.2</v>
      </c>
      <c r="AS125" s="28">
        <v>0.8</v>
      </c>
      <c r="AT125" s="28">
        <v>34.9</v>
      </c>
      <c r="AU125" s="28">
        <v>0.3</v>
      </c>
      <c r="AV125" s="28">
        <v>28.5</v>
      </c>
      <c r="AW125" s="28">
        <v>8.3000000000000007</v>
      </c>
      <c r="AX125" s="28">
        <v>5</v>
      </c>
      <c r="AY125" s="28">
        <v>0.7</v>
      </c>
      <c r="AZ125" s="28">
        <v>0.3</v>
      </c>
      <c r="BA125" s="28">
        <v>2</v>
      </c>
      <c r="BB125" s="28">
        <v>84.3</v>
      </c>
      <c r="BC125" s="28">
        <v>0.3</v>
      </c>
      <c r="BD125" s="28">
        <v>0.46</v>
      </c>
      <c r="BE125" s="28">
        <v>5.8</v>
      </c>
      <c r="BF125" s="28">
        <v>348</v>
      </c>
      <c r="BG125" s="28">
        <v>13</v>
      </c>
      <c r="BH125" s="28">
        <v>14.5</v>
      </c>
      <c r="BI125" s="28">
        <v>16.8</v>
      </c>
      <c r="BJ125" s="28">
        <v>4.4400000000000004</v>
      </c>
      <c r="BK125" s="28">
        <v>0.04</v>
      </c>
      <c r="BL125" s="28">
        <v>5.92</v>
      </c>
      <c r="BM125" s="28">
        <v>0.14000000000000001</v>
      </c>
      <c r="BN125" s="28">
        <v>0.11</v>
      </c>
      <c r="BO125" s="28">
        <v>7.0000000000000001E-3</v>
      </c>
      <c r="BP125" s="28">
        <v>1.6E-2</v>
      </c>
      <c r="BQ125" s="28" t="s">
        <v>273</v>
      </c>
    </row>
    <row r="126" spans="1:69" x14ac:dyDescent="0.3">
      <c r="A126" s="25">
        <f t="shared" si="1"/>
        <v>104</v>
      </c>
      <c r="B126" s="26">
        <v>687912</v>
      </c>
      <c r="C126" s="26">
        <v>846360</v>
      </c>
      <c r="D126" s="26">
        <v>379</v>
      </c>
      <c r="E126" s="26">
        <v>1</v>
      </c>
      <c r="F126" s="27" t="s">
        <v>104</v>
      </c>
      <c r="G126" s="28">
        <v>1.3</v>
      </c>
      <c r="H126" s="28">
        <v>5.8</v>
      </c>
      <c r="I126" s="28">
        <v>50</v>
      </c>
      <c r="J126" s="28">
        <v>3</v>
      </c>
      <c r="K126" s="28">
        <v>0.9</v>
      </c>
      <c r="L126" s="28" t="s">
        <v>276</v>
      </c>
      <c r="M126" s="28">
        <v>0.11</v>
      </c>
      <c r="N126" s="28" t="s">
        <v>274</v>
      </c>
      <c r="O126" s="28" t="s">
        <v>278</v>
      </c>
      <c r="P126" s="28">
        <v>8.9</v>
      </c>
      <c r="Q126" s="28">
        <v>0.6</v>
      </c>
      <c r="R126" s="28">
        <v>90</v>
      </c>
      <c r="S126" s="28">
        <v>1.4</v>
      </c>
      <c r="T126" s="28">
        <v>9.4</v>
      </c>
      <c r="U126" s="28">
        <v>21.4</v>
      </c>
      <c r="V126" s="28">
        <v>30.7</v>
      </c>
      <c r="W126" s="28">
        <v>12.7</v>
      </c>
      <c r="X126" s="28">
        <v>32.5</v>
      </c>
      <c r="Y126" s="28">
        <v>0.02</v>
      </c>
      <c r="Z126" s="28">
        <v>0.04</v>
      </c>
      <c r="AA126" s="28">
        <v>0.45</v>
      </c>
      <c r="AB126" s="28">
        <v>12.6</v>
      </c>
      <c r="AC126" s="28">
        <v>0.1</v>
      </c>
      <c r="AD126" s="28">
        <v>0.06</v>
      </c>
      <c r="AE126" s="28">
        <v>0.67</v>
      </c>
      <c r="AF126" s="28">
        <v>0.13</v>
      </c>
      <c r="AG126" s="28">
        <v>101</v>
      </c>
      <c r="AH126" s="28">
        <v>0.1</v>
      </c>
      <c r="AI126" s="28">
        <v>0.3</v>
      </c>
      <c r="AJ126" s="28" t="s">
        <v>275</v>
      </c>
      <c r="AK126" s="28">
        <v>0.126</v>
      </c>
      <c r="AL126" s="28">
        <v>18.2</v>
      </c>
      <c r="AM126" s="28">
        <v>3.4</v>
      </c>
      <c r="AN126" s="28">
        <v>72.3</v>
      </c>
      <c r="AO126" s="28">
        <v>4.2</v>
      </c>
      <c r="AP126" s="28">
        <v>2.2999999999999998</v>
      </c>
      <c r="AQ126" s="28">
        <v>0.9</v>
      </c>
      <c r="AR126" s="28">
        <v>4.7</v>
      </c>
      <c r="AS126" s="28">
        <v>0.7</v>
      </c>
      <c r="AT126" s="28">
        <v>32.299999999999997</v>
      </c>
      <c r="AU126" s="28">
        <v>0.3</v>
      </c>
      <c r="AV126" s="28">
        <v>25.9</v>
      </c>
      <c r="AW126" s="28">
        <v>7.7</v>
      </c>
      <c r="AX126" s="28">
        <v>4.7</v>
      </c>
      <c r="AY126" s="28">
        <v>0.7</v>
      </c>
      <c r="AZ126" s="28">
        <v>0.3</v>
      </c>
      <c r="BA126" s="28">
        <v>1.9</v>
      </c>
      <c r="BB126" s="28">
        <v>88.8</v>
      </c>
      <c r="BC126" s="28">
        <v>0.3</v>
      </c>
      <c r="BD126" s="28">
        <v>0.52</v>
      </c>
      <c r="BE126" s="28">
        <v>6.3</v>
      </c>
      <c r="BF126" s="28">
        <v>356</v>
      </c>
      <c r="BG126" s="28">
        <v>14.7</v>
      </c>
      <c r="BH126" s="28">
        <v>12.7</v>
      </c>
      <c r="BI126" s="28">
        <v>16.899999999999999</v>
      </c>
      <c r="BJ126" s="28">
        <v>4.46</v>
      </c>
      <c r="BK126" s="28">
        <v>0.05</v>
      </c>
      <c r="BL126" s="28">
        <v>5.48</v>
      </c>
      <c r="BM126" s="28">
        <v>0.16</v>
      </c>
      <c r="BN126" s="28">
        <v>0.12</v>
      </c>
      <c r="BO126" s="28">
        <v>8.9999999999999993E-3</v>
      </c>
      <c r="BP126" s="28">
        <v>1.4999999999999999E-2</v>
      </c>
      <c r="BQ126" s="28" t="s">
        <v>273</v>
      </c>
    </row>
    <row r="127" spans="1:69" x14ac:dyDescent="0.3">
      <c r="A127" s="25">
        <f t="shared" si="1"/>
        <v>105</v>
      </c>
      <c r="B127" s="26">
        <v>687913</v>
      </c>
      <c r="C127" s="26">
        <v>846360</v>
      </c>
      <c r="D127" s="26">
        <v>379</v>
      </c>
      <c r="E127" s="26">
        <v>1</v>
      </c>
      <c r="F127" s="27" t="s">
        <v>105</v>
      </c>
      <c r="G127" s="28">
        <v>1.7</v>
      </c>
      <c r="H127" s="28" t="s">
        <v>279</v>
      </c>
      <c r="I127" s="28">
        <v>40</v>
      </c>
      <c r="J127" s="28">
        <v>3</v>
      </c>
      <c r="K127" s="28">
        <v>0.9</v>
      </c>
      <c r="L127" s="28" t="s">
        <v>276</v>
      </c>
      <c r="M127" s="28">
        <v>0.12</v>
      </c>
      <c r="N127" s="28" t="s">
        <v>274</v>
      </c>
      <c r="O127" s="28" t="s">
        <v>278</v>
      </c>
      <c r="P127" s="28">
        <v>9.6</v>
      </c>
      <c r="Q127" s="28">
        <v>0.6</v>
      </c>
      <c r="R127" s="28">
        <v>102</v>
      </c>
      <c r="S127" s="28" t="s">
        <v>274</v>
      </c>
      <c r="T127" s="28">
        <v>9.5</v>
      </c>
      <c r="U127" s="28">
        <v>21.7</v>
      </c>
      <c r="V127" s="28">
        <v>30.5</v>
      </c>
      <c r="W127" s="28">
        <v>13.1</v>
      </c>
      <c r="X127" s="28">
        <v>35.799999999999997</v>
      </c>
      <c r="Y127" s="28">
        <v>1.7000000000000001E-2</v>
      </c>
      <c r="Z127" s="28">
        <v>0.04</v>
      </c>
      <c r="AA127" s="28">
        <v>0.21</v>
      </c>
      <c r="AB127" s="28">
        <v>13.4</v>
      </c>
      <c r="AC127" s="28">
        <v>0.1</v>
      </c>
      <c r="AD127" s="28">
        <v>7.0000000000000007E-2</v>
      </c>
      <c r="AE127" s="28">
        <v>0.71</v>
      </c>
      <c r="AF127" s="28">
        <v>0.15</v>
      </c>
      <c r="AG127" s="28">
        <v>101</v>
      </c>
      <c r="AH127" s="28">
        <v>0.1</v>
      </c>
      <c r="AI127" s="28">
        <v>0.3</v>
      </c>
      <c r="AJ127" s="28" t="s">
        <v>275</v>
      </c>
      <c r="AK127" s="28">
        <v>0.156</v>
      </c>
      <c r="AL127" s="28">
        <v>19</v>
      </c>
      <c r="AM127" s="28">
        <v>3.4</v>
      </c>
      <c r="AN127" s="28">
        <v>73.3</v>
      </c>
      <c r="AO127" s="28">
        <v>4.4000000000000004</v>
      </c>
      <c r="AP127" s="28">
        <v>2.6</v>
      </c>
      <c r="AQ127" s="28">
        <v>0.9</v>
      </c>
      <c r="AR127" s="28">
        <v>5</v>
      </c>
      <c r="AS127" s="28">
        <v>0.8</v>
      </c>
      <c r="AT127" s="28">
        <v>32.799999999999997</v>
      </c>
      <c r="AU127" s="28">
        <v>0.3</v>
      </c>
      <c r="AV127" s="28">
        <v>26.5</v>
      </c>
      <c r="AW127" s="28">
        <v>7.8</v>
      </c>
      <c r="AX127" s="28">
        <v>5.6</v>
      </c>
      <c r="AY127" s="28">
        <v>0.7</v>
      </c>
      <c r="AZ127" s="28">
        <v>0.3</v>
      </c>
      <c r="BA127" s="28">
        <v>2</v>
      </c>
      <c r="BB127" s="28">
        <v>89.1</v>
      </c>
      <c r="BC127" s="28">
        <v>0.4</v>
      </c>
      <c r="BD127" s="28">
        <v>0.47</v>
      </c>
      <c r="BE127" s="28">
        <v>6.2</v>
      </c>
      <c r="BF127" s="28">
        <v>345</v>
      </c>
      <c r="BG127" s="28">
        <v>15.5</v>
      </c>
      <c r="BH127" s="28">
        <v>13.9</v>
      </c>
      <c r="BI127" s="28">
        <v>14.7</v>
      </c>
      <c r="BJ127" s="28">
        <v>4.8499999999999996</v>
      </c>
      <c r="BK127" s="28">
        <v>0.05</v>
      </c>
      <c r="BL127" s="28">
        <v>6.02</v>
      </c>
      <c r="BM127" s="28">
        <v>0.19</v>
      </c>
      <c r="BN127" s="28">
        <v>0.15</v>
      </c>
      <c r="BO127" s="28">
        <v>8.0000000000000002E-3</v>
      </c>
      <c r="BP127" s="28">
        <v>1.2999999999999999E-2</v>
      </c>
      <c r="BQ127" s="28" t="s">
        <v>273</v>
      </c>
    </row>
    <row r="128" spans="1:69" x14ac:dyDescent="0.3">
      <c r="A128" s="25">
        <f t="shared" si="1"/>
        <v>106</v>
      </c>
      <c r="B128" s="26">
        <v>687915</v>
      </c>
      <c r="C128" s="26">
        <v>846359</v>
      </c>
      <c r="D128" s="26">
        <v>379</v>
      </c>
      <c r="E128" s="26">
        <v>1</v>
      </c>
      <c r="F128" s="27" t="s">
        <v>106</v>
      </c>
      <c r="G128" s="28">
        <v>1.5</v>
      </c>
      <c r="H128" s="28">
        <v>1.6</v>
      </c>
      <c r="I128" s="28">
        <v>60</v>
      </c>
      <c r="J128" s="28">
        <v>3</v>
      </c>
      <c r="K128" s="28">
        <v>1</v>
      </c>
      <c r="L128" s="28" t="s">
        <v>276</v>
      </c>
      <c r="M128" s="28">
        <v>0.13</v>
      </c>
      <c r="N128" s="28" t="s">
        <v>274</v>
      </c>
      <c r="O128" s="28">
        <v>0.04</v>
      </c>
      <c r="P128" s="28">
        <v>10</v>
      </c>
      <c r="Q128" s="28">
        <v>0.6</v>
      </c>
      <c r="R128" s="28">
        <v>100</v>
      </c>
      <c r="S128" s="28" t="s">
        <v>274</v>
      </c>
      <c r="T128" s="28">
        <v>10.7</v>
      </c>
      <c r="U128" s="28">
        <v>23.9</v>
      </c>
      <c r="V128" s="28">
        <v>31.9</v>
      </c>
      <c r="W128" s="28">
        <v>12.5</v>
      </c>
      <c r="X128" s="28">
        <v>32.4</v>
      </c>
      <c r="Y128" s="28">
        <v>2.1999999999999999E-2</v>
      </c>
      <c r="Z128" s="28">
        <v>0.05</v>
      </c>
      <c r="AA128" s="28">
        <v>0.14000000000000001</v>
      </c>
      <c r="AB128" s="28">
        <v>13.1</v>
      </c>
      <c r="AC128" s="28">
        <v>0.1</v>
      </c>
      <c r="AD128" s="28">
        <v>0.06</v>
      </c>
      <c r="AE128" s="28">
        <v>0.79</v>
      </c>
      <c r="AF128" s="28">
        <v>0.14000000000000001</v>
      </c>
      <c r="AG128" s="28">
        <v>119</v>
      </c>
      <c r="AH128" s="28">
        <v>0.1</v>
      </c>
      <c r="AI128" s="28">
        <v>0.3</v>
      </c>
      <c r="AJ128" s="28" t="s">
        <v>275</v>
      </c>
      <c r="AK128" s="28">
        <v>0.129</v>
      </c>
      <c r="AL128" s="28">
        <v>20.100000000000001</v>
      </c>
      <c r="AM128" s="28">
        <v>2.8</v>
      </c>
      <c r="AN128" s="28">
        <v>78.8</v>
      </c>
      <c r="AO128" s="28">
        <v>4.8</v>
      </c>
      <c r="AP128" s="28">
        <v>2.4</v>
      </c>
      <c r="AQ128" s="28">
        <v>0.9</v>
      </c>
      <c r="AR128" s="28">
        <v>5.2</v>
      </c>
      <c r="AS128" s="28">
        <v>0.9</v>
      </c>
      <c r="AT128" s="28">
        <v>35.1</v>
      </c>
      <c r="AU128" s="28">
        <v>0.3</v>
      </c>
      <c r="AV128" s="28">
        <v>29.1</v>
      </c>
      <c r="AW128" s="28">
        <v>8.1999999999999993</v>
      </c>
      <c r="AX128" s="28">
        <v>5.2</v>
      </c>
      <c r="AY128" s="28">
        <v>0.8</v>
      </c>
      <c r="AZ128" s="28">
        <v>0.3</v>
      </c>
      <c r="BA128" s="28">
        <v>2.2999999999999998</v>
      </c>
      <c r="BB128" s="28">
        <v>85.9</v>
      </c>
      <c r="BC128" s="28">
        <v>0.4</v>
      </c>
      <c r="BD128" s="28">
        <v>0.54</v>
      </c>
      <c r="BE128" s="28">
        <v>6.4</v>
      </c>
      <c r="BF128" s="28">
        <v>377</v>
      </c>
      <c r="BG128" s="28">
        <v>14.5</v>
      </c>
      <c r="BH128" s="28">
        <v>14.2</v>
      </c>
      <c r="BI128" s="28">
        <v>15</v>
      </c>
      <c r="BJ128" s="28">
        <v>4.59</v>
      </c>
      <c r="BK128" s="28">
        <v>0.04</v>
      </c>
      <c r="BL128" s="28">
        <v>5.94</v>
      </c>
      <c r="BM128" s="28">
        <v>0.14000000000000001</v>
      </c>
      <c r="BN128" s="28">
        <v>0.11</v>
      </c>
      <c r="BO128" s="28">
        <v>8.0000000000000002E-3</v>
      </c>
      <c r="BP128" s="28">
        <v>1.4E-2</v>
      </c>
      <c r="BQ128" s="28" t="s">
        <v>273</v>
      </c>
    </row>
    <row r="129" spans="1:69" x14ac:dyDescent="0.3">
      <c r="A129" s="25">
        <f t="shared" si="1"/>
        <v>107</v>
      </c>
      <c r="B129" s="26">
        <v>687916</v>
      </c>
      <c r="C129" s="26">
        <v>846359</v>
      </c>
      <c r="D129" s="26">
        <v>379</v>
      </c>
      <c r="E129" s="26">
        <v>1</v>
      </c>
      <c r="F129" s="27" t="s">
        <v>107</v>
      </c>
      <c r="G129" s="28">
        <v>1.6</v>
      </c>
      <c r="H129" s="28">
        <v>1.3</v>
      </c>
      <c r="I129" s="28">
        <v>50</v>
      </c>
      <c r="J129" s="28">
        <v>3</v>
      </c>
      <c r="K129" s="28">
        <v>0.77</v>
      </c>
      <c r="L129" s="28" t="s">
        <v>276</v>
      </c>
      <c r="M129" s="28">
        <v>0.11</v>
      </c>
      <c r="N129" s="28" t="s">
        <v>274</v>
      </c>
      <c r="O129" s="28" t="s">
        <v>278</v>
      </c>
      <c r="P129" s="28">
        <v>11.2</v>
      </c>
      <c r="Q129" s="28">
        <v>0.7</v>
      </c>
      <c r="R129" s="28">
        <v>108</v>
      </c>
      <c r="S129" s="28" t="s">
        <v>274</v>
      </c>
      <c r="T129" s="28">
        <v>9.6</v>
      </c>
      <c r="U129" s="28">
        <v>22.8</v>
      </c>
      <c r="V129" s="28">
        <v>34.299999999999997</v>
      </c>
      <c r="W129" s="28">
        <v>13.4</v>
      </c>
      <c r="X129" s="28">
        <v>33.6</v>
      </c>
      <c r="Y129" s="28">
        <v>1.6E-2</v>
      </c>
      <c r="Z129" s="28">
        <v>0.05</v>
      </c>
      <c r="AA129" s="28">
        <v>0.08</v>
      </c>
      <c r="AB129" s="28">
        <v>13.7</v>
      </c>
      <c r="AC129" s="28">
        <v>0.1</v>
      </c>
      <c r="AD129" s="28">
        <v>0.09</v>
      </c>
      <c r="AE129" s="28">
        <v>0.73</v>
      </c>
      <c r="AF129" s="28">
        <v>0.14000000000000001</v>
      </c>
      <c r="AG129" s="28">
        <v>113</v>
      </c>
      <c r="AH129" s="28">
        <v>0.1</v>
      </c>
      <c r="AI129" s="28">
        <v>0.2</v>
      </c>
      <c r="AJ129" s="28" t="s">
        <v>275</v>
      </c>
      <c r="AK129" s="28">
        <v>0.13500000000000001</v>
      </c>
      <c r="AL129" s="28">
        <v>21.8</v>
      </c>
      <c r="AM129" s="28">
        <v>2.9</v>
      </c>
      <c r="AN129" s="28">
        <v>93.9</v>
      </c>
      <c r="AO129" s="28">
        <v>5</v>
      </c>
      <c r="AP129" s="28">
        <v>2.7</v>
      </c>
      <c r="AQ129" s="28">
        <v>1.1000000000000001</v>
      </c>
      <c r="AR129" s="28">
        <v>5.6</v>
      </c>
      <c r="AS129" s="28">
        <v>0.9</v>
      </c>
      <c r="AT129" s="28">
        <v>39.299999999999997</v>
      </c>
      <c r="AU129" s="28">
        <v>0.3</v>
      </c>
      <c r="AV129" s="28">
        <v>32.299999999999997</v>
      </c>
      <c r="AW129" s="28">
        <v>9.4</v>
      </c>
      <c r="AX129" s="28">
        <v>5.9</v>
      </c>
      <c r="AY129" s="28">
        <v>0.8</v>
      </c>
      <c r="AZ129" s="28">
        <v>0.3</v>
      </c>
      <c r="BA129" s="28">
        <v>2.2999999999999998</v>
      </c>
      <c r="BB129" s="28">
        <v>98.2</v>
      </c>
      <c r="BC129" s="28">
        <v>0.5</v>
      </c>
      <c r="BD129" s="28">
        <v>0.5</v>
      </c>
      <c r="BE129" s="28">
        <v>6.7</v>
      </c>
      <c r="BF129" s="28">
        <v>339</v>
      </c>
      <c r="BG129" s="28">
        <v>13.9</v>
      </c>
      <c r="BH129" s="28">
        <v>15.6</v>
      </c>
      <c r="BI129" s="28">
        <v>19.600000000000001</v>
      </c>
      <c r="BJ129" s="28">
        <v>4.8499999999999996</v>
      </c>
      <c r="BK129" s="28">
        <v>0.03</v>
      </c>
      <c r="BL129" s="28">
        <v>6.3</v>
      </c>
      <c r="BM129" s="28">
        <v>0.16</v>
      </c>
      <c r="BN129" s="28">
        <v>0.12</v>
      </c>
      <c r="BO129" s="28">
        <v>8.0000000000000002E-3</v>
      </c>
      <c r="BP129" s="28">
        <v>1.7999999999999999E-2</v>
      </c>
      <c r="BQ129" s="28" t="s">
        <v>273</v>
      </c>
    </row>
    <row r="130" spans="1:69" x14ac:dyDescent="0.3">
      <c r="A130" s="25">
        <f t="shared" si="1"/>
        <v>108</v>
      </c>
      <c r="B130" s="26">
        <v>687917</v>
      </c>
      <c r="C130" s="26">
        <v>846358</v>
      </c>
      <c r="D130" s="26">
        <v>379</v>
      </c>
      <c r="E130" s="26">
        <v>1</v>
      </c>
      <c r="F130" s="27" t="s">
        <v>108</v>
      </c>
      <c r="G130" s="28">
        <v>1.4</v>
      </c>
      <c r="H130" s="28">
        <v>1.2</v>
      </c>
      <c r="I130" s="28">
        <v>90</v>
      </c>
      <c r="J130" s="28">
        <v>3</v>
      </c>
      <c r="K130" s="28">
        <v>0.87</v>
      </c>
      <c r="L130" s="28" t="s">
        <v>276</v>
      </c>
      <c r="M130" s="28">
        <v>0.11</v>
      </c>
      <c r="N130" s="28" t="s">
        <v>274</v>
      </c>
      <c r="O130" s="28">
        <v>0.06</v>
      </c>
      <c r="P130" s="28">
        <v>9.5</v>
      </c>
      <c r="Q130" s="28">
        <v>0.6</v>
      </c>
      <c r="R130" s="28">
        <v>105</v>
      </c>
      <c r="S130" s="28">
        <v>0.3</v>
      </c>
      <c r="T130" s="28">
        <v>9.5</v>
      </c>
      <c r="U130" s="28">
        <v>26.4</v>
      </c>
      <c r="V130" s="28">
        <v>29.5</v>
      </c>
      <c r="W130" s="28">
        <v>14.7</v>
      </c>
      <c r="X130" s="28">
        <v>33.799999999999997</v>
      </c>
      <c r="Y130" s="28">
        <v>2.1000000000000001E-2</v>
      </c>
      <c r="Z130" s="28">
        <v>0.04</v>
      </c>
      <c r="AA130" s="28">
        <v>0.15</v>
      </c>
      <c r="AB130" s="28">
        <v>13.8</v>
      </c>
      <c r="AC130" s="28">
        <v>0.1</v>
      </c>
      <c r="AD130" s="28">
        <v>0.06</v>
      </c>
      <c r="AE130" s="28">
        <v>0.77</v>
      </c>
      <c r="AF130" s="28">
        <v>0.15</v>
      </c>
      <c r="AG130" s="28">
        <v>119</v>
      </c>
      <c r="AH130" s="28">
        <v>0.1</v>
      </c>
      <c r="AI130" s="28">
        <v>0.2</v>
      </c>
      <c r="AJ130" s="28" t="s">
        <v>275</v>
      </c>
      <c r="AK130" s="28">
        <v>0.129</v>
      </c>
      <c r="AL130" s="28">
        <v>21.4</v>
      </c>
      <c r="AM130" s="28">
        <v>3.3</v>
      </c>
      <c r="AN130" s="28">
        <v>87.4</v>
      </c>
      <c r="AO130" s="28">
        <v>4.9000000000000004</v>
      </c>
      <c r="AP130" s="28">
        <v>2.7</v>
      </c>
      <c r="AQ130" s="28">
        <v>1</v>
      </c>
      <c r="AR130" s="28">
        <v>5.7</v>
      </c>
      <c r="AS130" s="28">
        <v>0.8</v>
      </c>
      <c r="AT130" s="28">
        <v>37.200000000000003</v>
      </c>
      <c r="AU130" s="28">
        <v>0.3</v>
      </c>
      <c r="AV130" s="28">
        <v>31.3</v>
      </c>
      <c r="AW130" s="28">
        <v>8.9</v>
      </c>
      <c r="AX130" s="28">
        <v>5.7</v>
      </c>
      <c r="AY130" s="28">
        <v>0.9</v>
      </c>
      <c r="AZ130" s="28">
        <v>0.3</v>
      </c>
      <c r="BA130" s="28">
        <v>2.2999999999999998</v>
      </c>
      <c r="BB130" s="28">
        <v>95.6</v>
      </c>
      <c r="BC130" s="28">
        <v>0.4</v>
      </c>
      <c r="BD130" s="28">
        <v>0.51</v>
      </c>
      <c r="BE130" s="28">
        <v>6.6</v>
      </c>
      <c r="BF130" s="28">
        <v>343</v>
      </c>
      <c r="BG130" s="28">
        <v>15.5</v>
      </c>
      <c r="BH130" s="28">
        <v>14.5</v>
      </c>
      <c r="BI130" s="28">
        <v>19.3</v>
      </c>
      <c r="BJ130" s="28">
        <v>4.71</v>
      </c>
      <c r="BK130" s="28">
        <v>0.04</v>
      </c>
      <c r="BL130" s="28">
        <v>6.11</v>
      </c>
      <c r="BM130" s="28">
        <v>0.19</v>
      </c>
      <c r="BN130" s="28">
        <v>0.14000000000000001</v>
      </c>
      <c r="BO130" s="28">
        <v>8.0000000000000002E-3</v>
      </c>
      <c r="BP130" s="28">
        <v>1.4999999999999999E-2</v>
      </c>
      <c r="BQ130" s="28" t="s">
        <v>273</v>
      </c>
    </row>
    <row r="131" spans="1:69" x14ac:dyDescent="0.3">
      <c r="A131" s="25">
        <f t="shared" si="1"/>
        <v>109</v>
      </c>
      <c r="B131" s="26">
        <v>687918</v>
      </c>
      <c r="C131" s="26">
        <v>846358</v>
      </c>
      <c r="D131" s="26">
        <v>379</v>
      </c>
      <c r="E131" s="26">
        <v>1</v>
      </c>
      <c r="F131" s="27" t="s">
        <v>110</v>
      </c>
      <c r="G131" s="28">
        <v>9.8000000000000007</v>
      </c>
      <c r="H131" s="28">
        <v>0.6</v>
      </c>
      <c r="I131" s="28">
        <v>100</v>
      </c>
      <c r="J131" s="28">
        <v>3</v>
      </c>
      <c r="K131" s="28">
        <v>1.5</v>
      </c>
      <c r="L131" s="28" t="s">
        <v>276</v>
      </c>
      <c r="M131" s="28">
        <v>0.28000000000000003</v>
      </c>
      <c r="N131" s="28" t="s">
        <v>274</v>
      </c>
      <c r="O131" s="28">
        <v>0.05</v>
      </c>
      <c r="P131" s="28">
        <v>13.4</v>
      </c>
      <c r="Q131" s="28">
        <v>1.5</v>
      </c>
      <c r="R131" s="28">
        <v>94</v>
      </c>
      <c r="S131" s="28">
        <v>1</v>
      </c>
      <c r="T131" s="28">
        <v>11</v>
      </c>
      <c r="U131" s="28">
        <v>36.200000000000003</v>
      </c>
      <c r="V131" s="28">
        <v>30.1</v>
      </c>
      <c r="W131" s="28">
        <v>38.6</v>
      </c>
      <c r="X131" s="28">
        <v>81.400000000000006</v>
      </c>
      <c r="Y131" s="28">
        <v>0.11799999999999999</v>
      </c>
      <c r="Z131" s="28">
        <v>0.16</v>
      </c>
      <c r="AA131" s="28">
        <v>0.76</v>
      </c>
      <c r="AB131" s="28">
        <v>16.899999999999999</v>
      </c>
      <c r="AC131" s="28">
        <v>0.1</v>
      </c>
      <c r="AD131" s="28">
        <v>7.0000000000000007E-2</v>
      </c>
      <c r="AE131" s="28">
        <v>2.27</v>
      </c>
      <c r="AF131" s="28">
        <v>0.26</v>
      </c>
      <c r="AG131" s="28">
        <v>72</v>
      </c>
      <c r="AH131" s="28">
        <v>0.2</v>
      </c>
      <c r="AI131" s="28">
        <v>0.7</v>
      </c>
      <c r="AJ131" s="28" t="s">
        <v>275</v>
      </c>
      <c r="AK131" s="28">
        <v>5.1999999999999998E-2</v>
      </c>
      <c r="AL131" s="28">
        <v>10.5</v>
      </c>
      <c r="AM131" s="28">
        <v>6.9</v>
      </c>
      <c r="AN131" s="28">
        <v>100</v>
      </c>
      <c r="AO131" s="28">
        <v>2.5</v>
      </c>
      <c r="AP131" s="28">
        <v>1.1000000000000001</v>
      </c>
      <c r="AQ131" s="28">
        <v>0.8</v>
      </c>
      <c r="AR131" s="28">
        <v>3.9</v>
      </c>
      <c r="AS131" s="28">
        <v>0.4</v>
      </c>
      <c r="AT131" s="28">
        <v>31.5</v>
      </c>
      <c r="AU131" s="28">
        <v>0.1</v>
      </c>
      <c r="AV131" s="28">
        <v>24.6</v>
      </c>
      <c r="AW131" s="28">
        <v>7.3</v>
      </c>
      <c r="AX131" s="28">
        <v>4.5999999999999996</v>
      </c>
      <c r="AY131" s="28">
        <v>0.5</v>
      </c>
      <c r="AZ131" s="28">
        <v>0.2</v>
      </c>
      <c r="BA131" s="28">
        <v>1.1000000000000001</v>
      </c>
      <c r="BB131" s="28">
        <v>157</v>
      </c>
      <c r="BC131" s="28">
        <v>0.8</v>
      </c>
      <c r="BD131" s="28">
        <v>2.06</v>
      </c>
      <c r="BE131" s="28">
        <v>12.3</v>
      </c>
      <c r="BF131" s="28">
        <v>247</v>
      </c>
      <c r="BG131" s="28">
        <v>31.4</v>
      </c>
      <c r="BH131" s="28">
        <v>12.5</v>
      </c>
      <c r="BI131" s="28">
        <v>18.8</v>
      </c>
      <c r="BJ131" s="28">
        <v>6.04</v>
      </c>
      <c r="BK131" s="28">
        <v>0.08</v>
      </c>
      <c r="BL131" s="28">
        <v>5.33</v>
      </c>
      <c r="BM131" s="28">
        <v>0.3</v>
      </c>
      <c r="BN131" s="28">
        <v>0.12</v>
      </c>
      <c r="BO131" s="28">
        <v>2.8000000000000001E-2</v>
      </c>
      <c r="BP131" s="28">
        <v>5.7000000000000002E-2</v>
      </c>
      <c r="BQ131" s="28" t="s">
        <v>273</v>
      </c>
    </row>
    <row r="132" spans="1:69" x14ac:dyDescent="0.3">
      <c r="A132" s="25">
        <f t="shared" si="1"/>
        <v>110</v>
      </c>
      <c r="B132" s="26">
        <v>687316</v>
      </c>
      <c r="C132" s="26">
        <v>846238</v>
      </c>
      <c r="D132" s="26">
        <v>371</v>
      </c>
      <c r="E132" s="26">
        <v>1</v>
      </c>
      <c r="F132" s="27" t="s">
        <v>111</v>
      </c>
      <c r="G132" s="28">
        <v>1.3</v>
      </c>
      <c r="H132" s="28" t="s">
        <v>279</v>
      </c>
      <c r="I132" s="28">
        <v>60</v>
      </c>
      <c r="J132" s="28">
        <v>3</v>
      </c>
      <c r="K132" s="28">
        <v>1</v>
      </c>
      <c r="L132" s="28" t="s">
        <v>276</v>
      </c>
      <c r="M132" s="28">
        <v>0.1</v>
      </c>
      <c r="N132" s="28" t="s">
        <v>274</v>
      </c>
      <c r="O132" s="28" t="s">
        <v>278</v>
      </c>
      <c r="P132" s="28">
        <v>10</v>
      </c>
      <c r="Q132" s="28">
        <v>0.9</v>
      </c>
      <c r="R132" s="28">
        <v>92</v>
      </c>
      <c r="S132" s="28">
        <v>1</v>
      </c>
      <c r="T132" s="28">
        <v>7.5</v>
      </c>
      <c r="U132" s="28">
        <v>21.8</v>
      </c>
      <c r="V132" s="28">
        <v>28.7</v>
      </c>
      <c r="W132" s="28">
        <v>12.7</v>
      </c>
      <c r="X132" s="28">
        <v>29.1</v>
      </c>
      <c r="Y132" s="28">
        <v>0.01</v>
      </c>
      <c r="Z132" s="28">
        <v>0.1</v>
      </c>
      <c r="AA132" s="28">
        <v>0.28000000000000003</v>
      </c>
      <c r="AB132" s="28">
        <v>16.100000000000001</v>
      </c>
      <c r="AC132" s="28" t="s">
        <v>274</v>
      </c>
      <c r="AD132" s="28">
        <v>0.06</v>
      </c>
      <c r="AE132" s="28">
        <v>1.23</v>
      </c>
      <c r="AF132" s="28">
        <v>0.14000000000000001</v>
      </c>
      <c r="AG132" s="28">
        <v>67</v>
      </c>
      <c r="AH132" s="28">
        <v>0.2</v>
      </c>
      <c r="AI132" s="28" t="s">
        <v>274</v>
      </c>
      <c r="AJ132" s="28" t="s">
        <v>275</v>
      </c>
      <c r="AK132" s="28">
        <v>8.3000000000000004E-2</v>
      </c>
      <c r="AL132" s="28">
        <v>18.899999999999999</v>
      </c>
      <c r="AM132" s="28">
        <v>5.7</v>
      </c>
      <c r="AN132" s="28">
        <v>94.8</v>
      </c>
      <c r="AO132" s="28">
        <v>4.5999999999999996</v>
      </c>
      <c r="AP132" s="28">
        <v>2.7</v>
      </c>
      <c r="AQ132" s="28">
        <v>1.2</v>
      </c>
      <c r="AR132" s="28">
        <v>5.4</v>
      </c>
      <c r="AS132" s="28">
        <v>0.9</v>
      </c>
      <c r="AT132" s="28">
        <v>30.5</v>
      </c>
      <c r="AU132" s="28">
        <v>0.3</v>
      </c>
      <c r="AV132" s="28">
        <v>30.8</v>
      </c>
      <c r="AW132" s="28">
        <v>8.4</v>
      </c>
      <c r="AX132" s="28">
        <v>5</v>
      </c>
      <c r="AY132" s="28">
        <v>0.8</v>
      </c>
      <c r="AZ132" s="28">
        <v>0.3</v>
      </c>
      <c r="BA132" s="28">
        <v>2.5</v>
      </c>
      <c r="BB132" s="28">
        <v>45.2</v>
      </c>
      <c r="BC132" s="28">
        <v>0.4</v>
      </c>
      <c r="BD132" s="28">
        <v>1.29</v>
      </c>
      <c r="BE132" s="28">
        <v>9.1</v>
      </c>
      <c r="BF132" s="28">
        <v>212</v>
      </c>
      <c r="BG132" s="28">
        <v>12.9</v>
      </c>
      <c r="BH132" s="28">
        <v>13.1</v>
      </c>
      <c r="BI132" s="28">
        <v>9.9</v>
      </c>
      <c r="BJ132" s="28">
        <v>5.0199999999999996</v>
      </c>
      <c r="BK132" s="28">
        <v>0.04</v>
      </c>
      <c r="BL132" s="28">
        <v>4.57</v>
      </c>
      <c r="BM132" s="28">
        <v>7.0000000000000007E-2</v>
      </c>
      <c r="BN132" s="28">
        <v>0.06</v>
      </c>
      <c r="BO132" s="28">
        <v>7.0000000000000001E-3</v>
      </c>
      <c r="BP132" s="28">
        <v>1.7000000000000001E-2</v>
      </c>
      <c r="BQ132" s="28" t="s">
        <v>273</v>
      </c>
    </row>
    <row r="133" spans="1:69" x14ac:dyDescent="0.3">
      <c r="A133" s="25">
        <f t="shared" si="1"/>
        <v>111</v>
      </c>
      <c r="B133" s="26">
        <v>687319</v>
      </c>
      <c r="C133" s="26">
        <v>846238</v>
      </c>
      <c r="D133" s="26">
        <v>371</v>
      </c>
      <c r="E133" s="26">
        <v>1</v>
      </c>
      <c r="F133" s="27" t="s">
        <v>112</v>
      </c>
      <c r="G133" s="28">
        <v>0.7</v>
      </c>
      <c r="H133" s="28" t="s">
        <v>279</v>
      </c>
      <c r="I133" s="28">
        <v>40</v>
      </c>
      <c r="J133" s="28">
        <v>3</v>
      </c>
      <c r="K133" s="28">
        <v>1.02</v>
      </c>
      <c r="L133" s="28" t="s">
        <v>276</v>
      </c>
      <c r="M133" s="28">
        <v>0.11</v>
      </c>
      <c r="N133" s="28" t="s">
        <v>274</v>
      </c>
      <c r="O133" s="28" t="s">
        <v>278</v>
      </c>
      <c r="P133" s="28">
        <v>9.6</v>
      </c>
      <c r="Q133" s="28">
        <v>0.9</v>
      </c>
      <c r="R133" s="28">
        <v>84</v>
      </c>
      <c r="S133" s="28" t="s">
        <v>274</v>
      </c>
      <c r="T133" s="28">
        <v>7.3</v>
      </c>
      <c r="U133" s="28">
        <v>19.899999999999999</v>
      </c>
      <c r="V133" s="28">
        <v>27.8</v>
      </c>
      <c r="W133" s="28">
        <v>11.8</v>
      </c>
      <c r="X133" s="28">
        <v>22.3</v>
      </c>
      <c r="Y133" s="28">
        <v>1.0999999999999999E-2</v>
      </c>
      <c r="Z133" s="28">
        <v>0.09</v>
      </c>
      <c r="AA133" s="28">
        <v>0.09</v>
      </c>
      <c r="AB133" s="28">
        <v>15</v>
      </c>
      <c r="AC133" s="28">
        <v>0.1</v>
      </c>
      <c r="AD133" s="28">
        <v>0.06</v>
      </c>
      <c r="AE133" s="28">
        <v>1.1399999999999999</v>
      </c>
      <c r="AF133" s="28">
        <v>0.14000000000000001</v>
      </c>
      <c r="AG133" s="28">
        <v>67</v>
      </c>
      <c r="AH133" s="28">
        <v>0.1</v>
      </c>
      <c r="AI133" s="28">
        <v>0.1</v>
      </c>
      <c r="AJ133" s="28" t="s">
        <v>275</v>
      </c>
      <c r="AK133" s="28">
        <v>9.7000000000000003E-2</v>
      </c>
      <c r="AL133" s="28">
        <v>14.8</v>
      </c>
      <c r="AM133" s="28">
        <v>4.8</v>
      </c>
      <c r="AN133" s="28">
        <v>92.4</v>
      </c>
      <c r="AO133" s="28">
        <v>3.6</v>
      </c>
      <c r="AP133" s="28">
        <v>2</v>
      </c>
      <c r="AQ133" s="28">
        <v>0.9</v>
      </c>
      <c r="AR133" s="28">
        <v>4.2</v>
      </c>
      <c r="AS133" s="28">
        <v>0.6</v>
      </c>
      <c r="AT133" s="28">
        <v>27.2</v>
      </c>
      <c r="AU133" s="28">
        <v>0.2</v>
      </c>
      <c r="AV133" s="28">
        <v>25.2</v>
      </c>
      <c r="AW133" s="28">
        <v>7.2</v>
      </c>
      <c r="AX133" s="28">
        <v>5.2</v>
      </c>
      <c r="AY133" s="28">
        <v>0.6</v>
      </c>
      <c r="AZ133" s="28">
        <v>0.3</v>
      </c>
      <c r="BA133" s="28">
        <v>1.9</v>
      </c>
      <c r="BB133" s="28">
        <v>45.7</v>
      </c>
      <c r="BC133" s="28">
        <v>0.4</v>
      </c>
      <c r="BD133" s="28">
        <v>1.29</v>
      </c>
      <c r="BE133" s="28">
        <v>9</v>
      </c>
      <c r="BF133" s="28">
        <v>213</v>
      </c>
      <c r="BG133" s="28">
        <v>12.2</v>
      </c>
      <c r="BH133" s="28">
        <v>12</v>
      </c>
      <c r="BI133" s="28">
        <v>9.5</v>
      </c>
      <c r="BJ133" s="28">
        <v>4.7699999999999996</v>
      </c>
      <c r="BK133" s="28">
        <v>0.04</v>
      </c>
      <c r="BL133" s="28">
        <v>4.16</v>
      </c>
      <c r="BM133" s="28">
        <v>7.0000000000000007E-2</v>
      </c>
      <c r="BN133" s="28">
        <v>0.05</v>
      </c>
      <c r="BO133" s="28">
        <v>8.0000000000000002E-3</v>
      </c>
      <c r="BP133" s="28">
        <v>1.4999999999999999E-2</v>
      </c>
      <c r="BQ133" s="28" t="s">
        <v>273</v>
      </c>
    </row>
    <row r="134" spans="1:69" x14ac:dyDescent="0.3">
      <c r="A134" s="25">
        <f t="shared" si="1"/>
        <v>112</v>
      </c>
      <c r="B134" s="26">
        <v>687320</v>
      </c>
      <c r="C134" s="26">
        <v>846238</v>
      </c>
      <c r="D134" s="26">
        <v>371</v>
      </c>
      <c r="E134" s="26">
        <v>1</v>
      </c>
      <c r="F134" s="27" t="s">
        <v>113</v>
      </c>
      <c r="G134" s="28">
        <v>1.2</v>
      </c>
      <c r="H134" s="28">
        <v>1.4</v>
      </c>
      <c r="I134" s="28">
        <v>30</v>
      </c>
      <c r="J134" s="28">
        <v>3</v>
      </c>
      <c r="K134" s="28">
        <v>1.57</v>
      </c>
      <c r="L134" s="28" t="s">
        <v>276</v>
      </c>
      <c r="M134" s="28">
        <v>0.13</v>
      </c>
      <c r="N134" s="28" t="s">
        <v>274</v>
      </c>
      <c r="O134" s="28" t="s">
        <v>278</v>
      </c>
      <c r="P134" s="28">
        <v>10.5</v>
      </c>
      <c r="Q134" s="28">
        <v>1</v>
      </c>
      <c r="R134" s="28">
        <v>95</v>
      </c>
      <c r="S134" s="28" t="s">
        <v>274</v>
      </c>
      <c r="T134" s="28">
        <v>8.1999999999999993</v>
      </c>
      <c r="U134" s="28">
        <v>24.5</v>
      </c>
      <c r="V134" s="28">
        <v>33.1</v>
      </c>
      <c r="W134" s="28">
        <v>12.6</v>
      </c>
      <c r="X134" s="28">
        <v>29</v>
      </c>
      <c r="Y134" s="28">
        <v>1.0999999999999999E-2</v>
      </c>
      <c r="Z134" s="28">
        <v>0.1</v>
      </c>
      <c r="AA134" s="28">
        <v>0.04</v>
      </c>
      <c r="AB134" s="28">
        <v>17.2</v>
      </c>
      <c r="AC134" s="28">
        <v>0.2</v>
      </c>
      <c r="AD134" s="28">
        <v>0.08</v>
      </c>
      <c r="AE134" s="28">
        <v>1.33</v>
      </c>
      <c r="AF134" s="28">
        <v>0.15</v>
      </c>
      <c r="AG134" s="28">
        <v>80</v>
      </c>
      <c r="AH134" s="28">
        <v>0.2</v>
      </c>
      <c r="AI134" s="28" t="s">
        <v>274</v>
      </c>
      <c r="AJ134" s="28" t="s">
        <v>275</v>
      </c>
      <c r="AK134" s="28">
        <v>0.10199999999999999</v>
      </c>
      <c r="AL134" s="28">
        <v>19</v>
      </c>
      <c r="AM134" s="28">
        <v>6.1</v>
      </c>
      <c r="AN134" s="28">
        <v>106</v>
      </c>
      <c r="AO134" s="28">
        <v>4.5</v>
      </c>
      <c r="AP134" s="28">
        <v>2.5</v>
      </c>
      <c r="AQ134" s="28">
        <v>1.1000000000000001</v>
      </c>
      <c r="AR134" s="28">
        <v>5.2</v>
      </c>
      <c r="AS134" s="28">
        <v>0.8</v>
      </c>
      <c r="AT134" s="28">
        <v>31.6</v>
      </c>
      <c r="AU134" s="28">
        <v>0.3</v>
      </c>
      <c r="AV134" s="28">
        <v>30.6</v>
      </c>
      <c r="AW134" s="28">
        <v>8.4</v>
      </c>
      <c r="AX134" s="28">
        <v>5.4</v>
      </c>
      <c r="AY134" s="28">
        <v>0.7</v>
      </c>
      <c r="AZ134" s="28">
        <v>0.3</v>
      </c>
      <c r="BA134" s="28">
        <v>2.2999999999999998</v>
      </c>
      <c r="BB134" s="28">
        <v>49.9</v>
      </c>
      <c r="BC134" s="28">
        <v>0.5</v>
      </c>
      <c r="BD134" s="28">
        <v>1.36</v>
      </c>
      <c r="BE134" s="28">
        <v>10.1</v>
      </c>
      <c r="BF134" s="28">
        <v>236</v>
      </c>
      <c r="BG134" s="28">
        <v>13.6</v>
      </c>
      <c r="BH134" s="28">
        <v>13.4</v>
      </c>
      <c r="BI134" s="28">
        <v>10.7</v>
      </c>
      <c r="BJ134" s="28">
        <v>5.5</v>
      </c>
      <c r="BK134" s="28">
        <v>0.04</v>
      </c>
      <c r="BL134" s="28">
        <v>4.6900000000000004</v>
      </c>
      <c r="BM134" s="28">
        <v>0.09</v>
      </c>
      <c r="BN134" s="28">
        <v>0.06</v>
      </c>
      <c r="BO134" s="28">
        <v>8.0000000000000002E-3</v>
      </c>
      <c r="BP134" s="28">
        <v>1.6E-2</v>
      </c>
      <c r="BQ134" s="28" t="s">
        <v>273</v>
      </c>
    </row>
    <row r="135" spans="1:69" x14ac:dyDescent="0.3">
      <c r="A135" s="25">
        <f t="shared" si="1"/>
        <v>113</v>
      </c>
      <c r="B135" s="26">
        <v>687322</v>
      </c>
      <c r="C135" s="26">
        <v>846238</v>
      </c>
      <c r="D135" s="26">
        <v>371</v>
      </c>
      <c r="E135" s="26">
        <v>1</v>
      </c>
      <c r="F135" s="27" t="s">
        <v>127</v>
      </c>
      <c r="G135" s="28">
        <v>1.1000000000000001</v>
      </c>
      <c r="H135" s="28">
        <v>3.1</v>
      </c>
      <c r="I135" s="28">
        <v>40</v>
      </c>
      <c r="J135" s="28">
        <v>3</v>
      </c>
      <c r="K135" s="28">
        <v>1.42</v>
      </c>
      <c r="L135" s="28" t="s">
        <v>276</v>
      </c>
      <c r="M135" s="28">
        <v>0.09</v>
      </c>
      <c r="N135" s="28" t="s">
        <v>274</v>
      </c>
      <c r="O135" s="28">
        <v>0.02</v>
      </c>
      <c r="P135" s="28">
        <v>10.5</v>
      </c>
      <c r="Q135" s="28">
        <v>1</v>
      </c>
      <c r="R135" s="28">
        <v>97</v>
      </c>
      <c r="S135" s="28" t="s">
        <v>274</v>
      </c>
      <c r="T135" s="28">
        <v>7.7</v>
      </c>
      <c r="U135" s="28">
        <v>23.8</v>
      </c>
      <c r="V135" s="28">
        <v>31.9</v>
      </c>
      <c r="W135" s="28">
        <v>12.6</v>
      </c>
      <c r="X135" s="28">
        <v>26.7</v>
      </c>
      <c r="Y135" s="28">
        <v>1.0999999999999999E-2</v>
      </c>
      <c r="Z135" s="28">
        <v>0.1</v>
      </c>
      <c r="AA135" s="28">
        <v>0.11</v>
      </c>
      <c r="AB135" s="28">
        <v>17.2</v>
      </c>
      <c r="AC135" s="28">
        <v>0.2</v>
      </c>
      <c r="AD135" s="28">
        <v>0.09</v>
      </c>
      <c r="AE135" s="28">
        <v>1.24</v>
      </c>
      <c r="AF135" s="28">
        <v>0.15</v>
      </c>
      <c r="AG135" s="28">
        <v>86</v>
      </c>
      <c r="AH135" s="28">
        <v>0.2</v>
      </c>
      <c r="AI135" s="28" t="s">
        <v>274</v>
      </c>
      <c r="AJ135" s="28" t="s">
        <v>275</v>
      </c>
      <c r="AK135" s="28">
        <v>9.9000000000000005E-2</v>
      </c>
      <c r="AL135" s="28">
        <v>18.600000000000001</v>
      </c>
      <c r="AM135" s="28">
        <v>5.6</v>
      </c>
      <c r="AN135" s="28">
        <v>106</v>
      </c>
      <c r="AO135" s="28">
        <v>4.4000000000000004</v>
      </c>
      <c r="AP135" s="28">
        <v>2.4</v>
      </c>
      <c r="AQ135" s="28">
        <v>1.1000000000000001</v>
      </c>
      <c r="AR135" s="28">
        <v>5</v>
      </c>
      <c r="AS135" s="28">
        <v>0.8</v>
      </c>
      <c r="AT135" s="28">
        <v>31.5</v>
      </c>
      <c r="AU135" s="28">
        <v>0.3</v>
      </c>
      <c r="AV135" s="28">
        <v>29.5</v>
      </c>
      <c r="AW135" s="28">
        <v>8.1</v>
      </c>
      <c r="AX135" s="28">
        <v>5.6</v>
      </c>
      <c r="AY135" s="28">
        <v>0.8</v>
      </c>
      <c r="AZ135" s="28">
        <v>0.3</v>
      </c>
      <c r="BA135" s="28">
        <v>2.2999999999999998</v>
      </c>
      <c r="BB135" s="28">
        <v>50</v>
      </c>
      <c r="BC135" s="28">
        <v>0.5</v>
      </c>
      <c r="BD135" s="28">
        <v>1.41</v>
      </c>
      <c r="BE135" s="28">
        <v>10.1</v>
      </c>
      <c r="BF135" s="28">
        <v>222</v>
      </c>
      <c r="BG135" s="28">
        <v>13.4</v>
      </c>
      <c r="BH135" s="28">
        <v>13</v>
      </c>
      <c r="BI135" s="28">
        <v>10.3</v>
      </c>
      <c r="BJ135" s="28">
        <v>5.46</v>
      </c>
      <c r="BK135" s="28">
        <v>0.04</v>
      </c>
      <c r="BL135" s="28">
        <v>4.82</v>
      </c>
      <c r="BM135" s="28">
        <v>0.08</v>
      </c>
      <c r="BN135" s="28">
        <v>0.06</v>
      </c>
      <c r="BO135" s="28">
        <v>8.0000000000000002E-3</v>
      </c>
      <c r="BP135" s="28">
        <v>1.4999999999999999E-2</v>
      </c>
      <c r="BQ135" s="28" t="s">
        <v>273</v>
      </c>
    </row>
    <row r="136" spans="1:69" x14ac:dyDescent="0.3">
      <c r="A136" s="25">
        <f t="shared" si="1"/>
        <v>114</v>
      </c>
      <c r="B136" s="26">
        <v>687323</v>
      </c>
      <c r="C136" s="26">
        <v>846238</v>
      </c>
      <c r="D136" s="26">
        <v>371</v>
      </c>
      <c r="E136" s="26">
        <v>1</v>
      </c>
      <c r="F136" s="27" t="s">
        <v>114</v>
      </c>
      <c r="G136" s="28">
        <v>0.7</v>
      </c>
      <c r="H136" s="28">
        <v>4.7</v>
      </c>
      <c r="I136" s="28">
        <v>30</v>
      </c>
      <c r="J136" s="28">
        <v>3</v>
      </c>
      <c r="K136" s="28">
        <v>2.27</v>
      </c>
      <c r="L136" s="28" t="s">
        <v>276</v>
      </c>
      <c r="M136" s="28">
        <v>0.09</v>
      </c>
      <c r="N136" s="28" t="s">
        <v>274</v>
      </c>
      <c r="O136" s="28" t="s">
        <v>278</v>
      </c>
      <c r="P136" s="28">
        <v>4.3</v>
      </c>
      <c r="Q136" s="28">
        <v>0.4</v>
      </c>
      <c r="R136" s="28">
        <v>34</v>
      </c>
      <c r="S136" s="28" t="s">
        <v>274</v>
      </c>
      <c r="T136" s="28">
        <v>3</v>
      </c>
      <c r="U136" s="28">
        <v>11.2</v>
      </c>
      <c r="V136" s="28">
        <v>13.6</v>
      </c>
      <c r="W136" s="28">
        <v>4.9000000000000004</v>
      </c>
      <c r="X136" s="28">
        <v>23.1</v>
      </c>
      <c r="Y136" s="28">
        <v>8.0000000000000002E-3</v>
      </c>
      <c r="Z136" s="28">
        <v>0.03</v>
      </c>
      <c r="AA136" s="28">
        <v>0.12</v>
      </c>
      <c r="AB136" s="28">
        <v>6.11</v>
      </c>
      <c r="AC136" s="28">
        <v>0.2</v>
      </c>
      <c r="AD136" s="28" t="s">
        <v>278</v>
      </c>
      <c r="AE136" s="28">
        <v>0.57999999999999996</v>
      </c>
      <c r="AF136" s="28">
        <v>0.05</v>
      </c>
      <c r="AG136" s="28">
        <v>48</v>
      </c>
      <c r="AH136" s="28" t="s">
        <v>274</v>
      </c>
      <c r="AI136" s="28" t="s">
        <v>274</v>
      </c>
      <c r="AJ136" s="28" t="s">
        <v>275</v>
      </c>
      <c r="AK136" s="28">
        <v>6.2E-2</v>
      </c>
      <c r="AL136" s="28">
        <v>6.79</v>
      </c>
      <c r="AM136" s="28">
        <v>3.7</v>
      </c>
      <c r="AN136" s="28">
        <v>39.4</v>
      </c>
      <c r="AO136" s="28">
        <v>1.7</v>
      </c>
      <c r="AP136" s="28">
        <v>0.8</v>
      </c>
      <c r="AQ136" s="28">
        <v>0.4</v>
      </c>
      <c r="AR136" s="28">
        <v>2.1</v>
      </c>
      <c r="AS136" s="28">
        <v>0.3</v>
      </c>
      <c r="AT136" s="28">
        <v>14.4</v>
      </c>
      <c r="AU136" s="28">
        <v>0.1</v>
      </c>
      <c r="AV136" s="28">
        <v>12.3</v>
      </c>
      <c r="AW136" s="28">
        <v>3.5</v>
      </c>
      <c r="AX136" s="28">
        <v>1.8</v>
      </c>
      <c r="AY136" s="28">
        <v>0.3</v>
      </c>
      <c r="AZ136" s="28">
        <v>0.1</v>
      </c>
      <c r="BA136" s="28">
        <v>0.8</v>
      </c>
      <c r="BB136" s="28">
        <v>26.5</v>
      </c>
      <c r="BC136" s="28">
        <v>0.1</v>
      </c>
      <c r="BD136" s="28">
        <v>0.48</v>
      </c>
      <c r="BE136" s="28">
        <v>3.7</v>
      </c>
      <c r="BF136" s="28">
        <v>96</v>
      </c>
      <c r="BG136" s="28">
        <v>5.2</v>
      </c>
      <c r="BH136" s="28">
        <v>4.5999999999999996</v>
      </c>
      <c r="BI136" s="28">
        <v>5.4</v>
      </c>
      <c r="BJ136" s="28">
        <v>2.14</v>
      </c>
      <c r="BK136" s="28">
        <v>0.01</v>
      </c>
      <c r="BL136" s="28">
        <v>1.8</v>
      </c>
      <c r="BM136" s="28">
        <v>0.05</v>
      </c>
      <c r="BN136" s="28">
        <v>0.02</v>
      </c>
      <c r="BO136" s="28">
        <v>6.0000000000000001E-3</v>
      </c>
      <c r="BP136" s="28">
        <v>5.0000000000000001E-3</v>
      </c>
      <c r="BQ136" s="28" t="s">
        <v>273</v>
      </c>
    </row>
    <row r="137" spans="1:69" x14ac:dyDescent="0.3">
      <c r="A137" s="25">
        <f t="shared" si="1"/>
        <v>115</v>
      </c>
      <c r="B137" s="26">
        <v>687324</v>
      </c>
      <c r="C137" s="26">
        <v>846238</v>
      </c>
      <c r="D137" s="26">
        <v>371</v>
      </c>
      <c r="E137" s="26">
        <v>1</v>
      </c>
      <c r="F137" s="27" t="s">
        <v>115</v>
      </c>
      <c r="G137" s="28">
        <v>5.6</v>
      </c>
      <c r="H137" s="28">
        <v>5.2</v>
      </c>
      <c r="I137" s="28">
        <v>30</v>
      </c>
      <c r="J137" s="28">
        <v>3</v>
      </c>
      <c r="K137" s="28">
        <v>2.5299999999999998</v>
      </c>
      <c r="L137" s="28" t="s">
        <v>276</v>
      </c>
      <c r="M137" s="28">
        <v>0.25</v>
      </c>
      <c r="N137" s="28" t="s">
        <v>274</v>
      </c>
      <c r="O137" s="28">
        <v>0.1</v>
      </c>
      <c r="P137" s="28">
        <v>11.6</v>
      </c>
      <c r="Q137" s="28">
        <v>1.4</v>
      </c>
      <c r="R137" s="28">
        <v>186</v>
      </c>
      <c r="S137" s="28" t="s">
        <v>274</v>
      </c>
      <c r="T137" s="28">
        <v>6.4</v>
      </c>
      <c r="U137" s="28">
        <v>23.8</v>
      </c>
      <c r="V137" s="28">
        <v>26.9</v>
      </c>
      <c r="W137" s="28">
        <v>19</v>
      </c>
      <c r="X137" s="28">
        <v>19.7</v>
      </c>
      <c r="Y137" s="28">
        <v>0.02</v>
      </c>
      <c r="Z137" s="28">
        <v>0.09</v>
      </c>
      <c r="AA137" s="28">
        <v>0.04</v>
      </c>
      <c r="AB137" s="28">
        <v>16.8</v>
      </c>
      <c r="AC137" s="28">
        <v>0.2</v>
      </c>
      <c r="AD137" s="28">
        <v>7.0000000000000007E-2</v>
      </c>
      <c r="AE137" s="28">
        <v>1.21</v>
      </c>
      <c r="AF137" s="28">
        <v>0.13</v>
      </c>
      <c r="AG137" s="28">
        <v>227</v>
      </c>
      <c r="AH137" s="28">
        <v>0.2</v>
      </c>
      <c r="AI137" s="28">
        <v>0.1</v>
      </c>
      <c r="AJ137" s="28" t="s">
        <v>275</v>
      </c>
      <c r="AK137" s="28">
        <v>8.1000000000000003E-2</v>
      </c>
      <c r="AL137" s="28">
        <v>17.100000000000001</v>
      </c>
      <c r="AM137" s="28">
        <v>7.9</v>
      </c>
      <c r="AN137" s="28">
        <v>84.7</v>
      </c>
      <c r="AO137" s="28">
        <v>4.2</v>
      </c>
      <c r="AP137" s="28">
        <v>2.4</v>
      </c>
      <c r="AQ137" s="28">
        <v>1.1000000000000001</v>
      </c>
      <c r="AR137" s="28">
        <v>5</v>
      </c>
      <c r="AS137" s="28">
        <v>0.8</v>
      </c>
      <c r="AT137" s="28">
        <v>29.2</v>
      </c>
      <c r="AU137" s="28">
        <v>0.3</v>
      </c>
      <c r="AV137" s="28">
        <v>29.1</v>
      </c>
      <c r="AW137" s="28">
        <v>7.9</v>
      </c>
      <c r="AX137" s="28">
        <v>5.0999999999999996</v>
      </c>
      <c r="AY137" s="28">
        <v>0.7</v>
      </c>
      <c r="AZ137" s="28">
        <v>0.3</v>
      </c>
      <c r="BA137" s="28">
        <v>2.2000000000000002</v>
      </c>
      <c r="BB137" s="28">
        <v>48</v>
      </c>
      <c r="BC137" s="28">
        <v>0.6</v>
      </c>
      <c r="BD137" s="28">
        <v>1.21</v>
      </c>
      <c r="BE137" s="28">
        <v>8.1</v>
      </c>
      <c r="BF137" s="28">
        <v>190</v>
      </c>
      <c r="BG137" s="28">
        <v>11</v>
      </c>
      <c r="BH137" s="28">
        <v>14.9</v>
      </c>
      <c r="BI137" s="28">
        <v>7.1</v>
      </c>
      <c r="BJ137" s="28">
        <v>4.9000000000000004</v>
      </c>
      <c r="BK137" s="28">
        <v>0.03</v>
      </c>
      <c r="BL137" s="28">
        <v>9.4499999999999993</v>
      </c>
      <c r="BM137" s="28">
        <v>7.0000000000000007E-2</v>
      </c>
      <c r="BN137" s="28">
        <v>0.05</v>
      </c>
      <c r="BO137" s="28">
        <v>8.0000000000000002E-3</v>
      </c>
      <c r="BP137" s="28">
        <v>1.9E-2</v>
      </c>
      <c r="BQ137" s="28" t="s">
        <v>273</v>
      </c>
    </row>
    <row r="138" spans="1:69" x14ac:dyDescent="0.3">
      <c r="A138" s="25">
        <f t="shared" si="1"/>
        <v>116</v>
      </c>
      <c r="B138" s="26">
        <v>687325</v>
      </c>
      <c r="C138" s="26">
        <v>846238</v>
      </c>
      <c r="D138" s="26">
        <v>371</v>
      </c>
      <c r="E138" s="26">
        <v>1</v>
      </c>
      <c r="F138" s="27" t="s">
        <v>116</v>
      </c>
      <c r="G138" s="28">
        <v>0.9</v>
      </c>
      <c r="H138" s="28">
        <v>0.9</v>
      </c>
      <c r="I138" s="28">
        <v>20</v>
      </c>
      <c r="J138" s="28">
        <v>4</v>
      </c>
      <c r="K138" s="28">
        <v>1.86</v>
      </c>
      <c r="L138" s="28" t="s">
        <v>276</v>
      </c>
      <c r="M138" s="28">
        <v>0.12</v>
      </c>
      <c r="N138" s="28" t="s">
        <v>274</v>
      </c>
      <c r="O138" s="28" t="s">
        <v>278</v>
      </c>
      <c r="P138" s="28">
        <v>10.3</v>
      </c>
      <c r="Q138" s="28">
        <v>1</v>
      </c>
      <c r="R138" s="28">
        <v>95</v>
      </c>
      <c r="S138" s="28" t="s">
        <v>274</v>
      </c>
      <c r="T138" s="28">
        <v>7.5</v>
      </c>
      <c r="U138" s="28">
        <v>25.1</v>
      </c>
      <c r="V138" s="28">
        <v>31.4</v>
      </c>
      <c r="W138" s="28">
        <v>12.7</v>
      </c>
      <c r="X138" s="28">
        <v>31.6</v>
      </c>
      <c r="Y138" s="28">
        <v>1.2999999999999999E-2</v>
      </c>
      <c r="Z138" s="28">
        <v>0.09</v>
      </c>
      <c r="AA138" s="28">
        <v>0.18</v>
      </c>
      <c r="AB138" s="28">
        <v>16.899999999999999</v>
      </c>
      <c r="AC138" s="28">
        <v>0.2</v>
      </c>
      <c r="AD138" s="28">
        <v>0.08</v>
      </c>
      <c r="AE138" s="28">
        <v>1.3</v>
      </c>
      <c r="AF138" s="28">
        <v>0.15</v>
      </c>
      <c r="AG138" s="28">
        <v>89</v>
      </c>
      <c r="AH138" s="28">
        <v>0.2</v>
      </c>
      <c r="AI138" s="28" t="s">
        <v>274</v>
      </c>
      <c r="AJ138" s="28" t="s">
        <v>275</v>
      </c>
      <c r="AK138" s="28">
        <v>0.11</v>
      </c>
      <c r="AL138" s="28">
        <v>18.2</v>
      </c>
      <c r="AM138" s="28">
        <v>6.2</v>
      </c>
      <c r="AN138" s="28">
        <v>105</v>
      </c>
      <c r="AO138" s="28">
        <v>4.2</v>
      </c>
      <c r="AP138" s="28">
        <v>2.5</v>
      </c>
      <c r="AQ138" s="28">
        <v>1.1000000000000001</v>
      </c>
      <c r="AR138" s="28">
        <v>5.4</v>
      </c>
      <c r="AS138" s="28">
        <v>0.7</v>
      </c>
      <c r="AT138" s="28">
        <v>31</v>
      </c>
      <c r="AU138" s="28">
        <v>0.3</v>
      </c>
      <c r="AV138" s="28">
        <v>29.6</v>
      </c>
      <c r="AW138" s="28">
        <v>8.4</v>
      </c>
      <c r="AX138" s="28">
        <v>5.6</v>
      </c>
      <c r="AY138" s="28">
        <v>0.7</v>
      </c>
      <c r="AZ138" s="28">
        <v>0.3</v>
      </c>
      <c r="BA138" s="28">
        <v>2.2000000000000002</v>
      </c>
      <c r="BB138" s="28">
        <v>50.4</v>
      </c>
      <c r="BC138" s="28">
        <v>0.5</v>
      </c>
      <c r="BD138" s="28">
        <v>1.39</v>
      </c>
      <c r="BE138" s="28">
        <v>9.6999999999999993</v>
      </c>
      <c r="BF138" s="28">
        <v>224</v>
      </c>
      <c r="BG138" s="28">
        <v>13.2</v>
      </c>
      <c r="BH138" s="28">
        <v>13</v>
      </c>
      <c r="BI138" s="28">
        <v>8.8000000000000007</v>
      </c>
      <c r="BJ138" s="28">
        <v>5.5</v>
      </c>
      <c r="BK138" s="28">
        <v>0.03</v>
      </c>
      <c r="BL138" s="28">
        <v>4.79</v>
      </c>
      <c r="BM138" s="28">
        <v>0.09</v>
      </c>
      <c r="BN138" s="28">
        <v>0.06</v>
      </c>
      <c r="BO138" s="28">
        <v>8.0000000000000002E-3</v>
      </c>
      <c r="BP138" s="28">
        <v>1.4E-2</v>
      </c>
      <c r="BQ138" s="28" t="s">
        <v>273</v>
      </c>
    </row>
    <row r="139" spans="1:69" x14ac:dyDescent="0.3">
      <c r="A139" s="25">
        <f t="shared" si="1"/>
        <v>117</v>
      </c>
      <c r="B139" s="26">
        <v>687326</v>
      </c>
      <c r="C139" s="26">
        <v>846238</v>
      </c>
      <c r="D139" s="26">
        <v>371</v>
      </c>
      <c r="E139" s="26">
        <v>1</v>
      </c>
      <c r="F139" s="27" t="s">
        <v>117</v>
      </c>
      <c r="G139" s="28">
        <v>2.5</v>
      </c>
      <c r="H139" s="28">
        <v>1.4</v>
      </c>
      <c r="I139" s="28">
        <v>90</v>
      </c>
      <c r="J139" s="28">
        <v>4</v>
      </c>
      <c r="K139" s="28">
        <v>2.5499999999999998</v>
      </c>
      <c r="L139" s="28" t="s">
        <v>276</v>
      </c>
      <c r="M139" s="28">
        <v>0.19</v>
      </c>
      <c r="N139" s="28" t="s">
        <v>274</v>
      </c>
      <c r="O139" s="28">
        <v>0.02</v>
      </c>
      <c r="P139" s="28">
        <v>8.9</v>
      </c>
      <c r="Q139" s="28">
        <v>1</v>
      </c>
      <c r="R139" s="28">
        <v>115</v>
      </c>
      <c r="S139" s="28" t="s">
        <v>274</v>
      </c>
      <c r="T139" s="28">
        <v>6</v>
      </c>
      <c r="U139" s="28">
        <v>21.4</v>
      </c>
      <c r="V139" s="28">
        <v>25.2</v>
      </c>
      <c r="W139" s="28">
        <v>13.5</v>
      </c>
      <c r="X139" s="28">
        <v>21.5</v>
      </c>
      <c r="Y139" s="28">
        <v>1.2999999999999999E-2</v>
      </c>
      <c r="Z139" s="28">
        <v>0.08</v>
      </c>
      <c r="AA139" s="28">
        <v>0.1</v>
      </c>
      <c r="AB139" s="28">
        <v>14.5</v>
      </c>
      <c r="AC139" s="28">
        <v>0.2</v>
      </c>
      <c r="AD139" s="28">
        <v>0.06</v>
      </c>
      <c r="AE139" s="28">
        <v>1.05</v>
      </c>
      <c r="AF139" s="28">
        <v>0.12</v>
      </c>
      <c r="AG139" s="28">
        <v>141</v>
      </c>
      <c r="AH139" s="28">
        <v>0.1</v>
      </c>
      <c r="AI139" s="28">
        <v>0.1</v>
      </c>
      <c r="AJ139" s="28" t="s">
        <v>275</v>
      </c>
      <c r="AK139" s="28">
        <v>9.9000000000000005E-2</v>
      </c>
      <c r="AL139" s="28">
        <v>11.5</v>
      </c>
      <c r="AM139" s="28">
        <v>5.6</v>
      </c>
      <c r="AN139" s="28">
        <v>83.6</v>
      </c>
      <c r="AO139" s="28">
        <v>3.1</v>
      </c>
      <c r="AP139" s="28">
        <v>1.8</v>
      </c>
      <c r="AQ139" s="28">
        <v>0.7</v>
      </c>
      <c r="AR139" s="28">
        <v>3.6</v>
      </c>
      <c r="AS139" s="28">
        <v>0.5</v>
      </c>
      <c r="AT139" s="28">
        <v>22.6</v>
      </c>
      <c r="AU139" s="28">
        <v>0.2</v>
      </c>
      <c r="AV139" s="28">
        <v>21.7</v>
      </c>
      <c r="AW139" s="28">
        <v>5.9</v>
      </c>
      <c r="AX139" s="28">
        <v>3.8</v>
      </c>
      <c r="AY139" s="28">
        <v>0.5</v>
      </c>
      <c r="AZ139" s="28">
        <v>0.2</v>
      </c>
      <c r="BA139" s="28">
        <v>1.5</v>
      </c>
      <c r="BB139" s="28">
        <v>44</v>
      </c>
      <c r="BC139" s="28">
        <v>0.5</v>
      </c>
      <c r="BD139" s="28">
        <v>1.07</v>
      </c>
      <c r="BE139" s="28">
        <v>7.6</v>
      </c>
      <c r="BF139" s="28">
        <v>174</v>
      </c>
      <c r="BG139" s="28">
        <v>10.199999999999999</v>
      </c>
      <c r="BH139" s="28">
        <v>12.2</v>
      </c>
      <c r="BI139" s="28">
        <v>7.1</v>
      </c>
      <c r="BJ139" s="28">
        <v>4.45</v>
      </c>
      <c r="BK139" s="28">
        <v>0.02</v>
      </c>
      <c r="BL139" s="28">
        <v>6.03</v>
      </c>
      <c r="BM139" s="28">
        <v>7.0000000000000007E-2</v>
      </c>
      <c r="BN139" s="28">
        <v>0.05</v>
      </c>
      <c r="BO139" s="28">
        <v>8.0000000000000002E-3</v>
      </c>
      <c r="BP139" s="28">
        <v>1.4999999999999999E-2</v>
      </c>
      <c r="BQ139" s="28" t="s">
        <v>273</v>
      </c>
    </row>
    <row r="140" spans="1:69" x14ac:dyDescent="0.3">
      <c r="A140" s="25">
        <f t="shared" si="1"/>
        <v>118</v>
      </c>
      <c r="B140" s="26">
        <v>687327</v>
      </c>
      <c r="C140" s="26">
        <v>846238</v>
      </c>
      <c r="D140" s="26">
        <v>371</v>
      </c>
      <c r="E140" s="26">
        <v>1</v>
      </c>
      <c r="F140" s="27" t="s">
        <v>118</v>
      </c>
      <c r="G140" s="28">
        <v>3.6</v>
      </c>
      <c r="H140" s="28">
        <v>5</v>
      </c>
      <c r="I140" s="28">
        <v>90</v>
      </c>
      <c r="J140" s="28">
        <v>3</v>
      </c>
      <c r="K140" s="28">
        <v>2.2599999999999998</v>
      </c>
      <c r="L140" s="28" t="s">
        <v>276</v>
      </c>
      <c r="M140" s="28">
        <v>0.19</v>
      </c>
      <c r="N140" s="28" t="s">
        <v>274</v>
      </c>
      <c r="O140" s="28">
        <v>7.0000000000000007E-2</v>
      </c>
      <c r="P140" s="28">
        <v>10.8</v>
      </c>
      <c r="Q140" s="28">
        <v>1.4</v>
      </c>
      <c r="R140" s="28">
        <v>147</v>
      </c>
      <c r="S140" s="28" t="s">
        <v>274</v>
      </c>
      <c r="T140" s="28">
        <v>6.4</v>
      </c>
      <c r="U140" s="28">
        <v>25.5</v>
      </c>
      <c r="V140" s="28">
        <v>28.8</v>
      </c>
      <c r="W140" s="28">
        <v>16.3</v>
      </c>
      <c r="X140" s="28">
        <v>28.7</v>
      </c>
      <c r="Y140" s="28">
        <v>2.1999999999999999E-2</v>
      </c>
      <c r="Z140" s="28">
        <v>0.09</v>
      </c>
      <c r="AA140" s="28">
        <v>0.08</v>
      </c>
      <c r="AB140" s="28">
        <v>17.2</v>
      </c>
      <c r="AC140" s="28">
        <v>0.3</v>
      </c>
      <c r="AD140" s="28">
        <v>7.0000000000000007E-2</v>
      </c>
      <c r="AE140" s="28">
        <v>1.08</v>
      </c>
      <c r="AF140" s="28">
        <v>0.13</v>
      </c>
      <c r="AG140" s="28">
        <v>191</v>
      </c>
      <c r="AH140" s="28">
        <v>0.1</v>
      </c>
      <c r="AI140" s="28" t="s">
        <v>274</v>
      </c>
      <c r="AJ140" s="28" t="s">
        <v>275</v>
      </c>
      <c r="AK140" s="28">
        <v>8.5999999999999993E-2</v>
      </c>
      <c r="AL140" s="28">
        <v>9.92</v>
      </c>
      <c r="AM140" s="28">
        <v>5.0999999999999996</v>
      </c>
      <c r="AN140" s="28">
        <v>84.9</v>
      </c>
      <c r="AO140" s="28">
        <v>2.7</v>
      </c>
      <c r="AP140" s="28">
        <v>1.4</v>
      </c>
      <c r="AQ140" s="28">
        <v>0.7</v>
      </c>
      <c r="AR140" s="28">
        <v>3.5</v>
      </c>
      <c r="AS140" s="28">
        <v>0.5</v>
      </c>
      <c r="AT140" s="28">
        <v>21.8</v>
      </c>
      <c r="AU140" s="28">
        <v>0.2</v>
      </c>
      <c r="AV140" s="28">
        <v>19.7</v>
      </c>
      <c r="AW140" s="28">
        <v>5.5</v>
      </c>
      <c r="AX140" s="28">
        <v>3.4</v>
      </c>
      <c r="AY140" s="28">
        <v>0.4</v>
      </c>
      <c r="AZ140" s="28">
        <v>0.2</v>
      </c>
      <c r="BA140" s="28">
        <v>1.4</v>
      </c>
      <c r="BB140" s="28">
        <v>43.9</v>
      </c>
      <c r="BC140" s="28">
        <v>0.5</v>
      </c>
      <c r="BD140" s="28">
        <v>1.07</v>
      </c>
      <c r="BE140" s="28">
        <v>8.3000000000000007</v>
      </c>
      <c r="BF140" s="28">
        <v>197</v>
      </c>
      <c r="BG140" s="28">
        <v>11</v>
      </c>
      <c r="BH140" s="28">
        <v>13.5</v>
      </c>
      <c r="BI140" s="28">
        <v>9.3000000000000007</v>
      </c>
      <c r="BJ140" s="28">
        <v>5.01</v>
      </c>
      <c r="BK140" s="28">
        <v>0.04</v>
      </c>
      <c r="BL140" s="28">
        <v>7.84</v>
      </c>
      <c r="BM140" s="28">
        <v>0.08</v>
      </c>
      <c r="BN140" s="28">
        <v>0.05</v>
      </c>
      <c r="BO140" s="28">
        <v>8.0000000000000002E-3</v>
      </c>
      <c r="BP140" s="28">
        <v>1.7999999999999999E-2</v>
      </c>
      <c r="BQ140" s="28" t="s">
        <v>273</v>
      </c>
    </row>
    <row r="141" spans="1:69" x14ac:dyDescent="0.3">
      <c r="A141" s="25">
        <f t="shared" si="1"/>
        <v>119</v>
      </c>
      <c r="B141" s="26">
        <v>687328</v>
      </c>
      <c r="C141" s="26">
        <v>846238</v>
      </c>
      <c r="D141" s="26">
        <v>371</v>
      </c>
      <c r="E141" s="26">
        <v>1</v>
      </c>
      <c r="F141" s="27" t="s">
        <v>119</v>
      </c>
      <c r="G141" s="28">
        <v>4.0999999999999996</v>
      </c>
      <c r="H141" s="28" t="s">
        <v>279</v>
      </c>
      <c r="I141" s="28">
        <v>70</v>
      </c>
      <c r="J141" s="28">
        <v>3</v>
      </c>
      <c r="K141" s="28">
        <v>2.3199999999999998</v>
      </c>
      <c r="L141" s="28" t="s">
        <v>276</v>
      </c>
      <c r="M141" s="28">
        <v>0.19</v>
      </c>
      <c r="N141" s="28" t="s">
        <v>274</v>
      </c>
      <c r="O141" s="28">
        <v>0.05</v>
      </c>
      <c r="P141" s="28">
        <v>11.7</v>
      </c>
      <c r="Q141" s="28">
        <v>1.6</v>
      </c>
      <c r="R141" s="28">
        <v>169</v>
      </c>
      <c r="S141" s="28" t="s">
        <v>274</v>
      </c>
      <c r="T141" s="28">
        <v>6.6</v>
      </c>
      <c r="U141" s="28">
        <v>24.1</v>
      </c>
      <c r="V141" s="28">
        <v>28.5</v>
      </c>
      <c r="W141" s="28">
        <v>17.7</v>
      </c>
      <c r="X141" s="28">
        <v>22.1</v>
      </c>
      <c r="Y141" s="28">
        <v>1.2E-2</v>
      </c>
      <c r="Z141" s="28">
        <v>0.1</v>
      </c>
      <c r="AA141" s="28">
        <v>0.67</v>
      </c>
      <c r="AB141" s="28">
        <v>17.899999999999999</v>
      </c>
      <c r="AC141" s="28">
        <v>0.3</v>
      </c>
      <c r="AD141" s="28">
        <v>0.08</v>
      </c>
      <c r="AE141" s="28">
        <v>1.1599999999999999</v>
      </c>
      <c r="AF141" s="28">
        <v>0.13</v>
      </c>
      <c r="AG141" s="28">
        <v>180</v>
      </c>
      <c r="AH141" s="28">
        <v>0.1</v>
      </c>
      <c r="AI141" s="28" t="s">
        <v>274</v>
      </c>
      <c r="AJ141" s="28" t="s">
        <v>275</v>
      </c>
      <c r="AK141" s="28">
        <v>9.1999999999999998E-2</v>
      </c>
      <c r="AL141" s="28">
        <v>13</v>
      </c>
      <c r="AM141" s="28">
        <v>6.3</v>
      </c>
      <c r="AN141" s="28">
        <v>79.3</v>
      </c>
      <c r="AO141" s="28">
        <v>3.4</v>
      </c>
      <c r="AP141" s="28">
        <v>1.8</v>
      </c>
      <c r="AQ141" s="28">
        <v>0.8</v>
      </c>
      <c r="AR141" s="28">
        <v>4</v>
      </c>
      <c r="AS141" s="28">
        <v>0.6</v>
      </c>
      <c r="AT141" s="28">
        <v>26.1</v>
      </c>
      <c r="AU141" s="28">
        <v>0.2</v>
      </c>
      <c r="AV141" s="28">
        <v>23</v>
      </c>
      <c r="AW141" s="28">
        <v>6.5</v>
      </c>
      <c r="AX141" s="28">
        <v>4.9000000000000004</v>
      </c>
      <c r="AY141" s="28">
        <v>0.5</v>
      </c>
      <c r="AZ141" s="28">
        <v>0.2</v>
      </c>
      <c r="BA141" s="28">
        <v>1.6</v>
      </c>
      <c r="BB141" s="28">
        <v>48.5</v>
      </c>
      <c r="BC141" s="28">
        <v>0.5</v>
      </c>
      <c r="BD141" s="28">
        <v>1.1599999999999999</v>
      </c>
      <c r="BE141" s="28">
        <v>8.6</v>
      </c>
      <c r="BF141" s="28">
        <v>180</v>
      </c>
      <c r="BG141" s="28">
        <v>10.4</v>
      </c>
      <c r="BH141" s="28">
        <v>15.3</v>
      </c>
      <c r="BI141" s="28">
        <v>8.9</v>
      </c>
      <c r="BJ141" s="28">
        <v>5.2</v>
      </c>
      <c r="BK141" s="28">
        <v>0.03</v>
      </c>
      <c r="BL141" s="28">
        <v>8.8800000000000008</v>
      </c>
      <c r="BM141" s="28">
        <v>0.08</v>
      </c>
      <c r="BN141" s="28">
        <v>0.05</v>
      </c>
      <c r="BO141" s="28">
        <v>8.0000000000000002E-3</v>
      </c>
      <c r="BP141" s="28">
        <v>1.6E-2</v>
      </c>
      <c r="BQ141" s="28" t="s">
        <v>273</v>
      </c>
    </row>
    <row r="142" spans="1:69" x14ac:dyDescent="0.3">
      <c r="A142" s="25">
        <f t="shared" si="1"/>
        <v>120</v>
      </c>
      <c r="B142" s="26">
        <v>687329</v>
      </c>
      <c r="C142" s="26">
        <v>846238</v>
      </c>
      <c r="D142" s="26">
        <v>371</v>
      </c>
      <c r="E142" s="26">
        <v>1</v>
      </c>
      <c r="F142" s="27" t="s">
        <v>120</v>
      </c>
      <c r="G142" s="28">
        <v>4</v>
      </c>
      <c r="H142" s="28">
        <v>5</v>
      </c>
      <c r="I142" s="28">
        <v>60</v>
      </c>
      <c r="J142" s="28">
        <v>3</v>
      </c>
      <c r="K142" s="28">
        <v>2.19</v>
      </c>
      <c r="L142" s="28" t="s">
        <v>276</v>
      </c>
      <c r="M142" s="28">
        <v>0.21</v>
      </c>
      <c r="N142" s="28" t="s">
        <v>274</v>
      </c>
      <c r="O142" s="28">
        <v>0.06</v>
      </c>
      <c r="P142" s="28">
        <v>11.5</v>
      </c>
      <c r="Q142" s="28">
        <v>1.5</v>
      </c>
      <c r="R142" s="28">
        <v>163</v>
      </c>
      <c r="S142" s="28" t="s">
        <v>274</v>
      </c>
      <c r="T142" s="28">
        <v>6.4</v>
      </c>
      <c r="U142" s="28">
        <v>24.5</v>
      </c>
      <c r="V142" s="28">
        <v>29</v>
      </c>
      <c r="W142" s="28">
        <v>16.399999999999999</v>
      </c>
      <c r="X142" s="28">
        <v>22.4</v>
      </c>
      <c r="Y142" s="28">
        <v>1.4999999999999999E-2</v>
      </c>
      <c r="Z142" s="28">
        <v>0.09</v>
      </c>
      <c r="AA142" s="28">
        <v>0.17</v>
      </c>
      <c r="AB142" s="28">
        <v>17.600000000000001</v>
      </c>
      <c r="AC142" s="28">
        <v>0.2</v>
      </c>
      <c r="AD142" s="28">
        <v>0.09</v>
      </c>
      <c r="AE142" s="28">
        <v>1.1599999999999999</v>
      </c>
      <c r="AF142" s="28">
        <v>0.13</v>
      </c>
      <c r="AG142" s="28">
        <v>162</v>
      </c>
      <c r="AH142" s="28">
        <v>0.1</v>
      </c>
      <c r="AI142" s="28" t="s">
        <v>274</v>
      </c>
      <c r="AJ142" s="28" t="s">
        <v>275</v>
      </c>
      <c r="AK142" s="28">
        <v>9.2999999999999999E-2</v>
      </c>
      <c r="AL142" s="28">
        <v>13.8</v>
      </c>
      <c r="AM142" s="28">
        <v>5.4</v>
      </c>
      <c r="AN142" s="28">
        <v>77.400000000000006</v>
      </c>
      <c r="AO142" s="28">
        <v>3.5</v>
      </c>
      <c r="AP142" s="28">
        <v>2</v>
      </c>
      <c r="AQ142" s="28">
        <v>0.9</v>
      </c>
      <c r="AR142" s="28">
        <v>4.0999999999999996</v>
      </c>
      <c r="AS142" s="28">
        <v>0.6</v>
      </c>
      <c r="AT142" s="28">
        <v>26.2</v>
      </c>
      <c r="AU142" s="28">
        <v>0.2</v>
      </c>
      <c r="AV142" s="28">
        <v>24.5</v>
      </c>
      <c r="AW142" s="28">
        <v>6.8</v>
      </c>
      <c r="AX142" s="28">
        <v>4.4000000000000004</v>
      </c>
      <c r="AY142" s="28">
        <v>0.5</v>
      </c>
      <c r="AZ142" s="28">
        <v>0.2</v>
      </c>
      <c r="BA142" s="28">
        <v>1.7</v>
      </c>
      <c r="BB142" s="28">
        <v>50.7</v>
      </c>
      <c r="BC142" s="28">
        <v>0.5</v>
      </c>
      <c r="BD142" s="28">
        <v>1.1200000000000001</v>
      </c>
      <c r="BE142" s="28">
        <v>8.3000000000000007</v>
      </c>
      <c r="BF142" s="28">
        <v>182</v>
      </c>
      <c r="BG142" s="28">
        <v>10</v>
      </c>
      <c r="BH142" s="28">
        <v>14.4</v>
      </c>
      <c r="BI142" s="28">
        <v>8.8000000000000007</v>
      </c>
      <c r="BJ142" s="28">
        <v>5.17</v>
      </c>
      <c r="BK142" s="28">
        <v>0.04</v>
      </c>
      <c r="BL142" s="28">
        <v>8.4</v>
      </c>
      <c r="BM142" s="28">
        <v>0.08</v>
      </c>
      <c r="BN142" s="28">
        <v>0.05</v>
      </c>
      <c r="BO142" s="28">
        <v>0.01</v>
      </c>
      <c r="BP142" s="28">
        <v>1.7000000000000001E-2</v>
      </c>
      <c r="BQ142" s="28" t="s">
        <v>273</v>
      </c>
    </row>
    <row r="143" spans="1:69" x14ac:dyDescent="0.3">
      <c r="A143" s="25">
        <f t="shared" si="1"/>
        <v>121</v>
      </c>
      <c r="B143" s="26">
        <v>687330</v>
      </c>
      <c r="C143" s="26">
        <v>846238</v>
      </c>
      <c r="D143" s="26">
        <v>371</v>
      </c>
      <c r="E143" s="26">
        <v>1</v>
      </c>
      <c r="F143" s="27" t="s">
        <v>121</v>
      </c>
      <c r="G143" s="28">
        <v>3.3</v>
      </c>
      <c r="H143" s="28">
        <v>7.5</v>
      </c>
      <c r="I143" s="28">
        <v>50</v>
      </c>
      <c r="J143" s="28">
        <v>2</v>
      </c>
      <c r="K143" s="28">
        <v>1.49</v>
      </c>
      <c r="L143" s="28" t="s">
        <v>276</v>
      </c>
      <c r="M143" s="28">
        <v>0.15</v>
      </c>
      <c r="N143" s="28" t="s">
        <v>274</v>
      </c>
      <c r="O143" s="28">
        <v>0.03</v>
      </c>
      <c r="P143" s="28">
        <v>11.7</v>
      </c>
      <c r="Q143" s="28">
        <v>1.4</v>
      </c>
      <c r="R143" s="28">
        <v>146</v>
      </c>
      <c r="S143" s="28" t="s">
        <v>274</v>
      </c>
      <c r="T143" s="28">
        <v>6.4</v>
      </c>
      <c r="U143" s="28">
        <v>22.6</v>
      </c>
      <c r="V143" s="28">
        <v>24.7</v>
      </c>
      <c r="W143" s="28">
        <v>15.2</v>
      </c>
      <c r="X143" s="28">
        <v>20.3</v>
      </c>
      <c r="Y143" s="28">
        <v>7.0000000000000001E-3</v>
      </c>
      <c r="Z143" s="28">
        <v>0.1</v>
      </c>
      <c r="AA143" s="28" t="s">
        <v>277</v>
      </c>
      <c r="AB143" s="28">
        <v>16.600000000000001</v>
      </c>
      <c r="AC143" s="28">
        <v>0.3</v>
      </c>
      <c r="AD143" s="28">
        <v>7.0000000000000007E-2</v>
      </c>
      <c r="AE143" s="28">
        <v>1.19</v>
      </c>
      <c r="AF143" s="28">
        <v>0.13</v>
      </c>
      <c r="AG143" s="28">
        <v>143</v>
      </c>
      <c r="AH143" s="28">
        <v>0.1</v>
      </c>
      <c r="AI143" s="28" t="s">
        <v>274</v>
      </c>
      <c r="AJ143" s="28" t="s">
        <v>275</v>
      </c>
      <c r="AK143" s="28">
        <v>7.9000000000000001E-2</v>
      </c>
      <c r="AL143" s="28">
        <v>13.8</v>
      </c>
      <c r="AM143" s="28">
        <v>6.3</v>
      </c>
      <c r="AN143" s="28">
        <v>86.6</v>
      </c>
      <c r="AO143" s="28">
        <v>3.4</v>
      </c>
      <c r="AP143" s="28">
        <v>1.9</v>
      </c>
      <c r="AQ143" s="28">
        <v>0.9</v>
      </c>
      <c r="AR143" s="28">
        <v>4</v>
      </c>
      <c r="AS143" s="28">
        <v>0.6</v>
      </c>
      <c r="AT143" s="28">
        <v>27.3</v>
      </c>
      <c r="AU143" s="28">
        <v>0.2</v>
      </c>
      <c r="AV143" s="28">
        <v>24.3</v>
      </c>
      <c r="AW143" s="28">
        <v>6.8</v>
      </c>
      <c r="AX143" s="28">
        <v>4.5</v>
      </c>
      <c r="AY143" s="28">
        <v>0.6</v>
      </c>
      <c r="AZ143" s="28">
        <v>0.2</v>
      </c>
      <c r="BA143" s="28">
        <v>1.7</v>
      </c>
      <c r="BB143" s="28">
        <v>38.1</v>
      </c>
      <c r="BC143" s="28">
        <v>0.4</v>
      </c>
      <c r="BD143" s="28">
        <v>1.08</v>
      </c>
      <c r="BE143" s="28">
        <v>8.3000000000000007</v>
      </c>
      <c r="BF143" s="28">
        <v>192</v>
      </c>
      <c r="BG143" s="28">
        <v>9.1999999999999993</v>
      </c>
      <c r="BH143" s="28">
        <v>13.1</v>
      </c>
      <c r="BI143" s="28">
        <v>10.7</v>
      </c>
      <c r="BJ143" s="28">
        <v>4.4800000000000004</v>
      </c>
      <c r="BK143" s="28">
        <v>0.04</v>
      </c>
      <c r="BL143" s="28">
        <v>7.17</v>
      </c>
      <c r="BM143" s="28">
        <v>0.05</v>
      </c>
      <c r="BN143" s="28">
        <v>0.05</v>
      </c>
      <c r="BO143" s="28">
        <v>5.0000000000000001E-3</v>
      </c>
      <c r="BP143" s="28">
        <v>1.6E-2</v>
      </c>
      <c r="BQ143" s="28" t="s">
        <v>273</v>
      </c>
    </row>
    <row r="144" spans="1:69" x14ac:dyDescent="0.3">
      <c r="A144" s="25">
        <f t="shared" si="1"/>
        <v>122</v>
      </c>
      <c r="B144" s="26">
        <v>687331</v>
      </c>
      <c r="C144" s="26">
        <v>846239</v>
      </c>
      <c r="D144" s="26">
        <v>371</v>
      </c>
      <c r="E144" s="26">
        <v>1</v>
      </c>
      <c r="F144" s="27" t="s">
        <v>122</v>
      </c>
      <c r="G144" s="28">
        <v>10.4</v>
      </c>
      <c r="H144" s="28">
        <v>9.8000000000000007</v>
      </c>
      <c r="I144" s="28">
        <v>40</v>
      </c>
      <c r="J144" s="28">
        <v>2</v>
      </c>
      <c r="K144" s="28">
        <v>2.71</v>
      </c>
      <c r="L144" s="28" t="s">
        <v>276</v>
      </c>
      <c r="M144" s="28">
        <v>0.26</v>
      </c>
      <c r="N144" s="28">
        <v>0.3</v>
      </c>
      <c r="O144" s="28">
        <v>0.15</v>
      </c>
      <c r="P144" s="28">
        <v>13.5</v>
      </c>
      <c r="Q144" s="28">
        <v>2.1</v>
      </c>
      <c r="R144" s="28">
        <v>252</v>
      </c>
      <c r="S144" s="28" t="s">
        <v>274</v>
      </c>
      <c r="T144" s="28">
        <v>5.6</v>
      </c>
      <c r="U144" s="28">
        <v>33.4</v>
      </c>
      <c r="V144" s="28">
        <v>23.3</v>
      </c>
      <c r="W144" s="28">
        <v>22.9</v>
      </c>
      <c r="X144" s="28">
        <v>21.7</v>
      </c>
      <c r="Y144" s="28">
        <v>0.11899999999999999</v>
      </c>
      <c r="Z144" s="28">
        <v>0.09</v>
      </c>
      <c r="AA144" s="28" t="s">
        <v>277</v>
      </c>
      <c r="AB144" s="28">
        <v>18.600000000000001</v>
      </c>
      <c r="AC144" s="28">
        <v>0.4</v>
      </c>
      <c r="AD144" s="28">
        <v>0.11</v>
      </c>
      <c r="AE144" s="28">
        <v>1.1299999999999999</v>
      </c>
      <c r="AF144" s="28">
        <v>0.12</v>
      </c>
      <c r="AG144" s="28">
        <v>293</v>
      </c>
      <c r="AH144" s="28">
        <v>0.2</v>
      </c>
      <c r="AI144" s="28" t="s">
        <v>274</v>
      </c>
      <c r="AJ144" s="28" t="s">
        <v>275</v>
      </c>
      <c r="AK144" s="28">
        <v>7.0000000000000007E-2</v>
      </c>
      <c r="AL144" s="28">
        <v>13.8</v>
      </c>
      <c r="AM144" s="28">
        <v>7.2</v>
      </c>
      <c r="AN144" s="28">
        <v>73.5</v>
      </c>
      <c r="AO144" s="28">
        <v>3.4</v>
      </c>
      <c r="AP144" s="28">
        <v>1.9</v>
      </c>
      <c r="AQ144" s="28">
        <v>0.9</v>
      </c>
      <c r="AR144" s="28">
        <v>4</v>
      </c>
      <c r="AS144" s="28">
        <v>0.6</v>
      </c>
      <c r="AT144" s="28">
        <v>26.4</v>
      </c>
      <c r="AU144" s="28">
        <v>0.2</v>
      </c>
      <c r="AV144" s="28">
        <v>23.8</v>
      </c>
      <c r="AW144" s="28">
        <v>6.6</v>
      </c>
      <c r="AX144" s="28">
        <v>4.2</v>
      </c>
      <c r="AY144" s="28">
        <v>0.6</v>
      </c>
      <c r="AZ144" s="28">
        <v>0.2</v>
      </c>
      <c r="BA144" s="28">
        <v>1.8</v>
      </c>
      <c r="BB144" s="28">
        <v>35.4</v>
      </c>
      <c r="BC144" s="28">
        <v>0.5</v>
      </c>
      <c r="BD144" s="28">
        <v>0.92</v>
      </c>
      <c r="BE144" s="28">
        <v>7.1</v>
      </c>
      <c r="BF144" s="28">
        <v>185</v>
      </c>
      <c r="BG144" s="28">
        <v>7.8</v>
      </c>
      <c r="BH144" s="28">
        <v>18.3</v>
      </c>
      <c r="BI144" s="28">
        <v>9.5</v>
      </c>
      <c r="BJ144" s="28">
        <v>4.28</v>
      </c>
      <c r="BK144" s="28">
        <v>0.04</v>
      </c>
      <c r="BL144" s="28">
        <v>13.1</v>
      </c>
      <c r="BM144" s="28">
        <v>0.04</v>
      </c>
      <c r="BN144" s="28">
        <v>0.04</v>
      </c>
      <c r="BO144" s="28">
        <v>1.2999999999999999E-2</v>
      </c>
      <c r="BP144" s="28">
        <v>2.3E-2</v>
      </c>
      <c r="BQ144" s="28" t="s">
        <v>273</v>
      </c>
    </row>
    <row r="145" spans="1:69" x14ac:dyDescent="0.3">
      <c r="A145" s="25">
        <f t="shared" si="1"/>
        <v>123</v>
      </c>
      <c r="B145" s="26">
        <v>687333</v>
      </c>
      <c r="C145" s="26">
        <v>846239</v>
      </c>
      <c r="D145" s="26">
        <v>371</v>
      </c>
      <c r="E145" s="26">
        <v>1</v>
      </c>
      <c r="F145" s="27" t="s">
        <v>123</v>
      </c>
      <c r="G145" s="28">
        <v>11.7</v>
      </c>
      <c r="H145" s="28">
        <v>21.1</v>
      </c>
      <c r="I145" s="28">
        <v>30</v>
      </c>
      <c r="J145" s="28">
        <v>2</v>
      </c>
      <c r="K145" s="28">
        <v>2.75</v>
      </c>
      <c r="L145" s="28" t="s">
        <v>276</v>
      </c>
      <c r="M145" s="28">
        <v>0.28999999999999998</v>
      </c>
      <c r="N145" s="28">
        <v>0.5</v>
      </c>
      <c r="O145" s="28">
        <v>0.15</v>
      </c>
      <c r="P145" s="28">
        <v>14</v>
      </c>
      <c r="Q145" s="28">
        <v>2.2000000000000002</v>
      </c>
      <c r="R145" s="28">
        <v>265</v>
      </c>
      <c r="S145" s="28" t="s">
        <v>274</v>
      </c>
      <c r="T145" s="28">
        <v>5.7</v>
      </c>
      <c r="U145" s="28">
        <v>33.4</v>
      </c>
      <c r="V145" s="28">
        <v>23.6</v>
      </c>
      <c r="W145" s="28">
        <v>23.2</v>
      </c>
      <c r="X145" s="28">
        <v>23.3</v>
      </c>
      <c r="Y145" s="28">
        <v>0.13100000000000001</v>
      </c>
      <c r="Z145" s="28">
        <v>0.09</v>
      </c>
      <c r="AA145" s="28" t="s">
        <v>277</v>
      </c>
      <c r="AB145" s="28">
        <v>19.100000000000001</v>
      </c>
      <c r="AC145" s="28">
        <v>0.4</v>
      </c>
      <c r="AD145" s="28">
        <v>0.11</v>
      </c>
      <c r="AE145" s="28">
        <v>1.1200000000000001</v>
      </c>
      <c r="AF145" s="28">
        <v>0.13</v>
      </c>
      <c r="AG145" s="28">
        <v>309</v>
      </c>
      <c r="AH145" s="28">
        <v>0.2</v>
      </c>
      <c r="AI145" s="28">
        <v>0.1</v>
      </c>
      <c r="AJ145" s="28" t="s">
        <v>275</v>
      </c>
      <c r="AK145" s="28">
        <v>6.5000000000000002E-2</v>
      </c>
      <c r="AL145" s="28">
        <v>14.2</v>
      </c>
      <c r="AM145" s="28">
        <v>6.2</v>
      </c>
      <c r="AN145" s="28">
        <v>74.400000000000006</v>
      </c>
      <c r="AO145" s="28">
        <v>3.6</v>
      </c>
      <c r="AP145" s="28">
        <v>1.8</v>
      </c>
      <c r="AQ145" s="28">
        <v>0.9</v>
      </c>
      <c r="AR145" s="28">
        <v>4.3</v>
      </c>
      <c r="AS145" s="28">
        <v>0.6</v>
      </c>
      <c r="AT145" s="28">
        <v>27.1</v>
      </c>
      <c r="AU145" s="28">
        <v>0.2</v>
      </c>
      <c r="AV145" s="28">
        <v>24.4</v>
      </c>
      <c r="AW145" s="28">
        <v>6.4</v>
      </c>
      <c r="AX145" s="28">
        <v>4.2</v>
      </c>
      <c r="AY145" s="28">
        <v>0.6</v>
      </c>
      <c r="AZ145" s="28">
        <v>0.2</v>
      </c>
      <c r="BA145" s="28">
        <v>1.8</v>
      </c>
      <c r="BB145" s="28">
        <v>34.799999999999997</v>
      </c>
      <c r="BC145" s="28">
        <v>0.5</v>
      </c>
      <c r="BD145" s="28">
        <v>0.98</v>
      </c>
      <c r="BE145" s="28">
        <v>7.3</v>
      </c>
      <c r="BF145" s="28">
        <v>185</v>
      </c>
      <c r="BG145" s="28">
        <v>7.9</v>
      </c>
      <c r="BH145" s="28">
        <v>18.8</v>
      </c>
      <c r="BI145" s="28">
        <v>9.8000000000000007</v>
      </c>
      <c r="BJ145" s="28">
        <v>4.55</v>
      </c>
      <c r="BK145" s="28">
        <v>0.03</v>
      </c>
      <c r="BL145" s="28">
        <v>13.6</v>
      </c>
      <c r="BM145" s="28">
        <v>0.04</v>
      </c>
      <c r="BN145" s="28">
        <v>0.04</v>
      </c>
      <c r="BO145" s="28">
        <v>5.0000000000000001E-3</v>
      </c>
      <c r="BP145" s="28">
        <v>0.02</v>
      </c>
      <c r="BQ145" s="28" t="s">
        <v>273</v>
      </c>
    </row>
    <row r="146" spans="1:69" x14ac:dyDescent="0.3">
      <c r="A146" s="25">
        <f t="shared" si="1"/>
        <v>124</v>
      </c>
      <c r="B146" s="26">
        <v>687336</v>
      </c>
      <c r="C146" s="26">
        <v>846239</v>
      </c>
      <c r="D146" s="26">
        <v>371</v>
      </c>
      <c r="E146" s="26">
        <v>1</v>
      </c>
      <c r="F146" s="27" t="s">
        <v>124</v>
      </c>
      <c r="G146" s="28">
        <v>5.4</v>
      </c>
      <c r="H146" s="28">
        <v>11.7</v>
      </c>
      <c r="I146" s="28">
        <v>30</v>
      </c>
      <c r="J146" s="28">
        <v>2</v>
      </c>
      <c r="K146" s="28">
        <v>1.9</v>
      </c>
      <c r="L146" s="28" t="s">
        <v>276</v>
      </c>
      <c r="M146" s="28">
        <v>0.19</v>
      </c>
      <c r="N146" s="28" t="s">
        <v>274</v>
      </c>
      <c r="O146" s="28">
        <v>0.17</v>
      </c>
      <c r="P146" s="28">
        <v>12.4</v>
      </c>
      <c r="Q146" s="28">
        <v>1.8</v>
      </c>
      <c r="R146" s="28">
        <v>175</v>
      </c>
      <c r="S146" s="28" t="s">
        <v>274</v>
      </c>
      <c r="T146" s="28">
        <v>6.1</v>
      </c>
      <c r="U146" s="28">
        <v>23.5</v>
      </c>
      <c r="V146" s="28">
        <v>23.9</v>
      </c>
      <c r="W146" s="28">
        <v>19.2</v>
      </c>
      <c r="X146" s="28">
        <v>21.1</v>
      </c>
      <c r="Y146" s="28">
        <v>1.4E-2</v>
      </c>
      <c r="Z146" s="28">
        <v>0.1</v>
      </c>
      <c r="AA146" s="28">
        <v>0.02</v>
      </c>
      <c r="AB146" s="28">
        <v>18.3</v>
      </c>
      <c r="AC146" s="28">
        <v>0.3</v>
      </c>
      <c r="AD146" s="28">
        <v>0.08</v>
      </c>
      <c r="AE146" s="28">
        <v>1.25</v>
      </c>
      <c r="AF146" s="28">
        <v>0.13</v>
      </c>
      <c r="AG146" s="28">
        <v>144</v>
      </c>
      <c r="AH146" s="28">
        <v>0.2</v>
      </c>
      <c r="AI146" s="28" t="s">
        <v>274</v>
      </c>
      <c r="AJ146" s="28" t="s">
        <v>275</v>
      </c>
      <c r="AK146" s="28">
        <v>8.2000000000000003E-2</v>
      </c>
      <c r="AL146" s="28">
        <v>13.3</v>
      </c>
      <c r="AM146" s="28">
        <v>7.4</v>
      </c>
      <c r="AN146" s="28">
        <v>85.3</v>
      </c>
      <c r="AO146" s="28">
        <v>3.2</v>
      </c>
      <c r="AP146" s="28">
        <v>1.5</v>
      </c>
      <c r="AQ146" s="28">
        <v>0.9</v>
      </c>
      <c r="AR146" s="28">
        <v>3.9</v>
      </c>
      <c r="AS146" s="28">
        <v>0.5</v>
      </c>
      <c r="AT146" s="28">
        <v>28.9</v>
      </c>
      <c r="AU146" s="28">
        <v>0.2</v>
      </c>
      <c r="AV146" s="28">
        <v>25</v>
      </c>
      <c r="AW146" s="28">
        <v>7</v>
      </c>
      <c r="AX146" s="28">
        <v>4.3</v>
      </c>
      <c r="AY146" s="28">
        <v>0.5</v>
      </c>
      <c r="AZ146" s="28">
        <v>0.2</v>
      </c>
      <c r="BA146" s="28">
        <v>1.6</v>
      </c>
      <c r="BB146" s="28">
        <v>37.299999999999997</v>
      </c>
      <c r="BC146" s="28">
        <v>0.4</v>
      </c>
      <c r="BD146" s="28">
        <v>1.05</v>
      </c>
      <c r="BE146" s="28">
        <v>8.1</v>
      </c>
      <c r="BF146" s="28">
        <v>202</v>
      </c>
      <c r="BG146" s="28">
        <v>8.9</v>
      </c>
      <c r="BH146" s="28">
        <v>14.5</v>
      </c>
      <c r="BI146" s="28">
        <v>11.9</v>
      </c>
      <c r="BJ146" s="28">
        <v>4.5999999999999996</v>
      </c>
      <c r="BK146" s="28">
        <v>0.05</v>
      </c>
      <c r="BL146" s="28">
        <v>9.5299999999999994</v>
      </c>
      <c r="BM146" s="28">
        <v>0.05</v>
      </c>
      <c r="BN146" s="28">
        <v>0.04</v>
      </c>
      <c r="BO146" s="28">
        <v>6.0000000000000001E-3</v>
      </c>
      <c r="BP146" s="28">
        <v>1.7999999999999999E-2</v>
      </c>
      <c r="BQ146" s="28" t="s">
        <v>273</v>
      </c>
    </row>
    <row r="147" spans="1:69" x14ac:dyDescent="0.3">
      <c r="A147" s="25">
        <f t="shared" si="1"/>
        <v>125</v>
      </c>
      <c r="B147" s="26">
        <v>687338</v>
      </c>
      <c r="C147" s="26">
        <v>846239</v>
      </c>
      <c r="D147" s="26">
        <v>371</v>
      </c>
      <c r="E147" s="26">
        <v>1</v>
      </c>
      <c r="F147" s="27" t="s">
        <v>125</v>
      </c>
      <c r="G147" s="28">
        <v>3.4</v>
      </c>
      <c r="H147" s="28">
        <v>5.5</v>
      </c>
      <c r="I147" s="28">
        <v>70</v>
      </c>
      <c r="J147" s="28">
        <v>2</v>
      </c>
      <c r="K147" s="28">
        <v>1.44</v>
      </c>
      <c r="L147" s="28" t="s">
        <v>276</v>
      </c>
      <c r="M147" s="28">
        <v>0.12</v>
      </c>
      <c r="N147" s="28" t="s">
        <v>274</v>
      </c>
      <c r="O147" s="28">
        <v>7.0000000000000007E-2</v>
      </c>
      <c r="P147" s="28">
        <v>12.7</v>
      </c>
      <c r="Q147" s="28">
        <v>1.7</v>
      </c>
      <c r="R147" s="28">
        <v>152</v>
      </c>
      <c r="S147" s="28" t="s">
        <v>274</v>
      </c>
      <c r="T147" s="28">
        <v>6</v>
      </c>
      <c r="U147" s="28">
        <v>24</v>
      </c>
      <c r="V147" s="28">
        <v>23.1</v>
      </c>
      <c r="W147" s="28">
        <v>17.100000000000001</v>
      </c>
      <c r="X147" s="28">
        <v>17.3</v>
      </c>
      <c r="Y147" s="28">
        <v>0.01</v>
      </c>
      <c r="Z147" s="28">
        <v>0.1</v>
      </c>
      <c r="AA147" s="28" t="s">
        <v>277</v>
      </c>
      <c r="AB147" s="28">
        <v>18.100000000000001</v>
      </c>
      <c r="AC147" s="28">
        <v>0.2</v>
      </c>
      <c r="AD147" s="28">
        <v>0.08</v>
      </c>
      <c r="AE147" s="28">
        <v>1.27</v>
      </c>
      <c r="AF147" s="28">
        <v>0.14000000000000001</v>
      </c>
      <c r="AG147" s="28">
        <v>129</v>
      </c>
      <c r="AH147" s="28">
        <v>0.1</v>
      </c>
      <c r="AI147" s="28" t="s">
        <v>274</v>
      </c>
      <c r="AJ147" s="28" t="s">
        <v>275</v>
      </c>
      <c r="AK147" s="28">
        <v>7.0000000000000007E-2</v>
      </c>
      <c r="AL147" s="28">
        <v>15.8</v>
      </c>
      <c r="AM147" s="28">
        <v>5.3</v>
      </c>
      <c r="AN147" s="28">
        <v>96.4</v>
      </c>
      <c r="AO147" s="28">
        <v>3.9</v>
      </c>
      <c r="AP147" s="28">
        <v>2</v>
      </c>
      <c r="AQ147" s="28">
        <v>1.1000000000000001</v>
      </c>
      <c r="AR147" s="28">
        <v>4.8</v>
      </c>
      <c r="AS147" s="28">
        <v>0.6</v>
      </c>
      <c r="AT147" s="28">
        <v>33.200000000000003</v>
      </c>
      <c r="AU147" s="28">
        <v>0.2</v>
      </c>
      <c r="AV147" s="28">
        <v>30.6</v>
      </c>
      <c r="AW147" s="28">
        <v>8.5</v>
      </c>
      <c r="AX147" s="28">
        <v>5.6</v>
      </c>
      <c r="AY147" s="28">
        <v>0.7</v>
      </c>
      <c r="AZ147" s="28">
        <v>0.2</v>
      </c>
      <c r="BA147" s="28">
        <v>1.9</v>
      </c>
      <c r="BB147" s="28">
        <v>39</v>
      </c>
      <c r="BC147" s="28">
        <v>0.4</v>
      </c>
      <c r="BD147" s="28">
        <v>1.08</v>
      </c>
      <c r="BE147" s="28">
        <v>8.1999999999999993</v>
      </c>
      <c r="BF147" s="28">
        <v>169</v>
      </c>
      <c r="BG147" s="28">
        <v>8.5</v>
      </c>
      <c r="BH147" s="28">
        <v>15.4</v>
      </c>
      <c r="BI147" s="28">
        <v>11.7</v>
      </c>
      <c r="BJ147" s="28">
        <v>4.63</v>
      </c>
      <c r="BK147" s="28">
        <v>0.04</v>
      </c>
      <c r="BL147" s="28">
        <v>7.78</v>
      </c>
      <c r="BM147" s="28">
        <v>0.04</v>
      </c>
      <c r="BN147" s="28">
        <v>0.04</v>
      </c>
      <c r="BO147" s="28">
        <v>6.0000000000000001E-3</v>
      </c>
      <c r="BP147" s="28">
        <v>1.7000000000000001E-2</v>
      </c>
      <c r="BQ147" s="28" t="s">
        <v>273</v>
      </c>
    </row>
    <row r="148" spans="1:69" x14ac:dyDescent="0.3">
      <c r="A148" s="25">
        <f t="shared" si="1"/>
        <v>126</v>
      </c>
      <c r="B148" s="26">
        <v>687340</v>
      </c>
      <c r="C148" s="26">
        <v>846239</v>
      </c>
      <c r="D148" s="26">
        <v>371</v>
      </c>
      <c r="E148" s="26">
        <v>1</v>
      </c>
      <c r="F148" s="27" t="s">
        <v>126</v>
      </c>
      <c r="G148" s="28">
        <v>5.2</v>
      </c>
      <c r="H148" s="28">
        <v>5.2</v>
      </c>
      <c r="I148" s="28">
        <v>60</v>
      </c>
      <c r="J148" s="28">
        <v>2</v>
      </c>
      <c r="K148" s="28">
        <v>1.71</v>
      </c>
      <c r="L148" s="28" t="s">
        <v>276</v>
      </c>
      <c r="M148" s="28">
        <v>0.14000000000000001</v>
      </c>
      <c r="N148" s="28" t="s">
        <v>274</v>
      </c>
      <c r="O148" s="28">
        <v>7.0000000000000007E-2</v>
      </c>
      <c r="P148" s="28">
        <v>12.4</v>
      </c>
      <c r="Q148" s="28">
        <v>1.9</v>
      </c>
      <c r="R148" s="28">
        <v>171</v>
      </c>
      <c r="S148" s="28">
        <v>0.6</v>
      </c>
      <c r="T148" s="28">
        <v>6.5</v>
      </c>
      <c r="U148" s="28">
        <v>25.5</v>
      </c>
      <c r="V148" s="28">
        <v>23.7</v>
      </c>
      <c r="W148" s="28">
        <v>19</v>
      </c>
      <c r="X148" s="28">
        <v>17.899999999999999</v>
      </c>
      <c r="Y148" s="28">
        <v>1.6E-2</v>
      </c>
      <c r="Z148" s="28">
        <v>0.09</v>
      </c>
      <c r="AA148" s="28">
        <v>0.02</v>
      </c>
      <c r="AB148" s="28">
        <v>18.8</v>
      </c>
      <c r="AC148" s="28">
        <v>0.3</v>
      </c>
      <c r="AD148" s="28">
        <v>0.09</v>
      </c>
      <c r="AE148" s="28">
        <v>1.1499999999999999</v>
      </c>
      <c r="AF148" s="28">
        <v>0.14000000000000001</v>
      </c>
      <c r="AG148" s="28">
        <v>140</v>
      </c>
      <c r="AH148" s="28">
        <v>0.1</v>
      </c>
      <c r="AI148" s="28" t="s">
        <v>274</v>
      </c>
      <c r="AJ148" s="28" t="s">
        <v>275</v>
      </c>
      <c r="AK148" s="28">
        <v>7.1999999999999995E-2</v>
      </c>
      <c r="AL148" s="28">
        <v>12.3</v>
      </c>
      <c r="AM148" s="28">
        <v>4.8</v>
      </c>
      <c r="AN148" s="28">
        <v>89</v>
      </c>
      <c r="AO148" s="28">
        <v>2.8</v>
      </c>
      <c r="AP148" s="28">
        <v>1.5</v>
      </c>
      <c r="AQ148" s="28">
        <v>0.8</v>
      </c>
      <c r="AR148" s="28">
        <v>3.9</v>
      </c>
      <c r="AS148" s="28">
        <v>0.6</v>
      </c>
      <c r="AT148" s="28">
        <v>27.9</v>
      </c>
      <c r="AU148" s="28">
        <v>0.2</v>
      </c>
      <c r="AV148" s="28">
        <v>24.2</v>
      </c>
      <c r="AW148" s="28">
        <v>6.7</v>
      </c>
      <c r="AX148" s="28">
        <v>4</v>
      </c>
      <c r="AY148" s="28">
        <v>0.5</v>
      </c>
      <c r="AZ148" s="28">
        <v>0.2</v>
      </c>
      <c r="BA148" s="28">
        <v>1.4</v>
      </c>
      <c r="BB148" s="28">
        <v>40.5</v>
      </c>
      <c r="BC148" s="28">
        <v>0.4</v>
      </c>
      <c r="BD148" s="28">
        <v>1.1200000000000001</v>
      </c>
      <c r="BE148" s="28">
        <v>8.5</v>
      </c>
      <c r="BF148" s="28">
        <v>209</v>
      </c>
      <c r="BG148" s="28">
        <v>8.5</v>
      </c>
      <c r="BH148" s="28">
        <v>15.8</v>
      </c>
      <c r="BI148" s="28">
        <v>10.4</v>
      </c>
      <c r="BJ148" s="28">
        <v>4.75</v>
      </c>
      <c r="BK148" s="28">
        <v>0.03</v>
      </c>
      <c r="BL148" s="28">
        <v>9.43</v>
      </c>
      <c r="BM148" s="28">
        <v>0.05</v>
      </c>
      <c r="BN148" s="28">
        <v>0.04</v>
      </c>
      <c r="BO148" s="28">
        <v>2.3E-2</v>
      </c>
      <c r="BP148" s="28">
        <v>1.7999999999999999E-2</v>
      </c>
      <c r="BQ148" s="28" t="s">
        <v>273</v>
      </c>
    </row>
    <row r="149" spans="1:69" x14ac:dyDescent="0.3">
      <c r="A149" s="25">
        <f t="shared" si="1"/>
        <v>127</v>
      </c>
      <c r="B149" s="26">
        <v>687342</v>
      </c>
      <c r="C149" s="26">
        <v>846239</v>
      </c>
      <c r="D149" s="26">
        <v>371</v>
      </c>
      <c r="E149" s="26">
        <v>1</v>
      </c>
      <c r="F149" s="27" t="s">
        <v>128</v>
      </c>
      <c r="G149" s="28">
        <v>3.4</v>
      </c>
      <c r="H149" s="28">
        <v>4.0999999999999996</v>
      </c>
      <c r="I149" s="28">
        <v>50</v>
      </c>
      <c r="J149" s="28">
        <v>2</v>
      </c>
      <c r="K149" s="28">
        <v>1.39</v>
      </c>
      <c r="L149" s="28" t="s">
        <v>276</v>
      </c>
      <c r="M149" s="28">
        <v>0.12</v>
      </c>
      <c r="N149" s="28" t="s">
        <v>274</v>
      </c>
      <c r="O149" s="28" t="s">
        <v>278</v>
      </c>
      <c r="P149" s="28">
        <v>12.9</v>
      </c>
      <c r="Q149" s="28">
        <v>1.7</v>
      </c>
      <c r="R149" s="28">
        <v>148</v>
      </c>
      <c r="S149" s="28" t="s">
        <v>274</v>
      </c>
      <c r="T149" s="28">
        <v>6.2</v>
      </c>
      <c r="U149" s="28">
        <v>25</v>
      </c>
      <c r="V149" s="28">
        <v>23.4</v>
      </c>
      <c r="W149" s="28">
        <v>16.600000000000001</v>
      </c>
      <c r="X149" s="28">
        <v>18.3</v>
      </c>
      <c r="Y149" s="28">
        <v>1.9E-2</v>
      </c>
      <c r="Z149" s="28">
        <v>0.11</v>
      </c>
      <c r="AA149" s="28">
        <v>0.02</v>
      </c>
      <c r="AB149" s="28">
        <v>18.7</v>
      </c>
      <c r="AC149" s="28">
        <v>0.2</v>
      </c>
      <c r="AD149" s="28">
        <v>0.09</v>
      </c>
      <c r="AE149" s="28">
        <v>1.22</v>
      </c>
      <c r="AF149" s="28">
        <v>0.14000000000000001</v>
      </c>
      <c r="AG149" s="28">
        <v>123</v>
      </c>
      <c r="AH149" s="28">
        <v>0.1</v>
      </c>
      <c r="AI149" s="28" t="s">
        <v>274</v>
      </c>
      <c r="AJ149" s="28" t="s">
        <v>275</v>
      </c>
      <c r="AK149" s="28">
        <v>7.3999999999999996E-2</v>
      </c>
      <c r="AL149" s="28">
        <v>12.4</v>
      </c>
      <c r="AM149" s="28">
        <v>5.0999999999999996</v>
      </c>
      <c r="AN149" s="28">
        <v>96.2</v>
      </c>
      <c r="AO149" s="28">
        <v>2.9</v>
      </c>
      <c r="AP149" s="28">
        <v>1.4</v>
      </c>
      <c r="AQ149" s="28">
        <v>0.9</v>
      </c>
      <c r="AR149" s="28">
        <v>4</v>
      </c>
      <c r="AS149" s="28">
        <v>0.5</v>
      </c>
      <c r="AT149" s="28">
        <v>30</v>
      </c>
      <c r="AU149" s="28">
        <v>0.2</v>
      </c>
      <c r="AV149" s="28">
        <v>25.4</v>
      </c>
      <c r="AW149" s="28">
        <v>7.3</v>
      </c>
      <c r="AX149" s="28">
        <v>5.0999999999999996</v>
      </c>
      <c r="AY149" s="28">
        <v>0.5</v>
      </c>
      <c r="AZ149" s="28">
        <v>0.2</v>
      </c>
      <c r="BA149" s="28">
        <v>1.4</v>
      </c>
      <c r="BB149" s="28">
        <v>41</v>
      </c>
      <c r="BC149" s="28">
        <v>0.4</v>
      </c>
      <c r="BD149" s="28">
        <v>1.1200000000000001</v>
      </c>
      <c r="BE149" s="28">
        <v>8.8000000000000007</v>
      </c>
      <c r="BF149" s="28">
        <v>187</v>
      </c>
      <c r="BG149" s="28">
        <v>8.6999999999999993</v>
      </c>
      <c r="BH149" s="28">
        <v>15.5</v>
      </c>
      <c r="BI149" s="28">
        <v>11.4</v>
      </c>
      <c r="BJ149" s="28">
        <v>4.87</v>
      </c>
      <c r="BK149" s="28">
        <v>0.04</v>
      </c>
      <c r="BL149" s="28">
        <v>7.65</v>
      </c>
      <c r="BM149" s="28">
        <v>0.05</v>
      </c>
      <c r="BN149" s="28">
        <v>0.04</v>
      </c>
      <c r="BO149" s="28">
        <v>7.0000000000000001E-3</v>
      </c>
      <c r="BP149" s="28">
        <v>1.7000000000000001E-2</v>
      </c>
      <c r="BQ149" s="28" t="s">
        <v>273</v>
      </c>
    </row>
    <row r="150" spans="1:69" ht="15.75" customHeight="1" x14ac:dyDescent="0.3">
      <c r="A150" s="25">
        <f t="shared" si="1"/>
        <v>128</v>
      </c>
      <c r="B150" s="26">
        <v>687343</v>
      </c>
      <c r="C150" s="26">
        <v>846239</v>
      </c>
      <c r="D150" s="26">
        <v>371</v>
      </c>
      <c r="E150" s="26">
        <v>1</v>
      </c>
      <c r="F150" s="27" t="s">
        <v>129</v>
      </c>
      <c r="G150" s="28">
        <v>4.5999999999999996</v>
      </c>
      <c r="H150" s="28">
        <v>5.9</v>
      </c>
      <c r="I150" s="28">
        <v>40</v>
      </c>
      <c r="J150" s="28">
        <v>2</v>
      </c>
      <c r="K150" s="28">
        <v>1.75</v>
      </c>
      <c r="L150" s="28" t="s">
        <v>276</v>
      </c>
      <c r="M150" s="28">
        <v>0.15</v>
      </c>
      <c r="N150" s="28" t="s">
        <v>274</v>
      </c>
      <c r="O150" s="28">
        <v>7.0000000000000007E-2</v>
      </c>
      <c r="P150" s="28">
        <v>12.9</v>
      </c>
      <c r="Q150" s="28">
        <v>1.7</v>
      </c>
      <c r="R150" s="28">
        <v>171</v>
      </c>
      <c r="S150" s="28" t="s">
        <v>274</v>
      </c>
      <c r="T150" s="28">
        <v>6.3</v>
      </c>
      <c r="U150" s="28">
        <v>26.2</v>
      </c>
      <c r="V150" s="28">
        <v>24.9</v>
      </c>
      <c r="W150" s="28">
        <v>18.399999999999999</v>
      </c>
      <c r="X150" s="28">
        <v>17.899999999999999</v>
      </c>
      <c r="Y150" s="28">
        <v>1.7999999999999999E-2</v>
      </c>
      <c r="Z150" s="28">
        <v>0.1</v>
      </c>
      <c r="AA150" s="28">
        <v>0.04</v>
      </c>
      <c r="AB150" s="28">
        <v>19.3</v>
      </c>
      <c r="AC150" s="28">
        <v>0.3</v>
      </c>
      <c r="AD150" s="28">
        <v>0.11</v>
      </c>
      <c r="AE150" s="28">
        <v>1.23</v>
      </c>
      <c r="AF150" s="28">
        <v>0.15</v>
      </c>
      <c r="AG150" s="28">
        <v>145</v>
      </c>
      <c r="AH150" s="28">
        <v>0.1</v>
      </c>
      <c r="AI150" s="28">
        <v>0.1</v>
      </c>
      <c r="AJ150" s="28" t="s">
        <v>275</v>
      </c>
      <c r="AK150" s="28">
        <v>7.2999999999999995E-2</v>
      </c>
      <c r="AL150" s="28">
        <v>12.2</v>
      </c>
      <c r="AM150" s="28">
        <v>5.7</v>
      </c>
      <c r="AN150" s="28">
        <v>108</v>
      </c>
      <c r="AO150" s="28">
        <v>3.2</v>
      </c>
      <c r="AP150" s="28">
        <v>1.5</v>
      </c>
      <c r="AQ150" s="28">
        <v>0.8</v>
      </c>
      <c r="AR150" s="28">
        <v>4</v>
      </c>
      <c r="AS150" s="28">
        <v>0.5</v>
      </c>
      <c r="AT150" s="28">
        <v>29.8</v>
      </c>
      <c r="AU150" s="28">
        <v>0.2</v>
      </c>
      <c r="AV150" s="28">
        <v>25.1</v>
      </c>
      <c r="AW150" s="28">
        <v>7.2</v>
      </c>
      <c r="AX150" s="28">
        <v>4.0999999999999996</v>
      </c>
      <c r="AY150" s="28">
        <v>0.5</v>
      </c>
      <c r="AZ150" s="28">
        <v>0.2</v>
      </c>
      <c r="BA150" s="28">
        <v>1.4</v>
      </c>
      <c r="BB150" s="28">
        <v>46.9</v>
      </c>
      <c r="BC150" s="28">
        <v>0.4</v>
      </c>
      <c r="BD150" s="28">
        <v>1.17</v>
      </c>
      <c r="BE150" s="28">
        <v>9.1999999999999993</v>
      </c>
      <c r="BF150" s="28">
        <v>199</v>
      </c>
      <c r="BG150" s="28">
        <v>9</v>
      </c>
      <c r="BH150" s="28">
        <v>15.6</v>
      </c>
      <c r="BI150" s="28">
        <v>11.3</v>
      </c>
      <c r="BJ150" s="28">
        <v>5.05</v>
      </c>
      <c r="BK150" s="28">
        <v>0.05</v>
      </c>
      <c r="BL150" s="28">
        <v>8.69</v>
      </c>
      <c r="BM150" s="28">
        <v>0.05</v>
      </c>
      <c r="BN150" s="28">
        <v>0.04</v>
      </c>
      <c r="BO150" s="28">
        <v>8.0000000000000002E-3</v>
      </c>
      <c r="BP150" s="28">
        <v>1.9E-2</v>
      </c>
      <c r="BQ150" s="28" t="s">
        <v>273</v>
      </c>
    </row>
    <row r="151" spans="1:69" x14ac:dyDescent="0.3">
      <c r="A151" s="25">
        <f t="shared" si="1"/>
        <v>129</v>
      </c>
      <c r="B151" s="26">
        <v>687345</v>
      </c>
      <c r="C151" s="26">
        <v>846239</v>
      </c>
      <c r="D151" s="26">
        <v>371</v>
      </c>
      <c r="E151" s="26">
        <v>1</v>
      </c>
      <c r="F151" s="27" t="s">
        <v>130</v>
      </c>
      <c r="G151" s="28">
        <v>11.3</v>
      </c>
      <c r="H151" s="28">
        <v>0.6</v>
      </c>
      <c r="I151" s="28" t="s">
        <v>281</v>
      </c>
      <c r="J151" s="28">
        <v>1</v>
      </c>
      <c r="K151" s="28">
        <v>3.71</v>
      </c>
      <c r="L151" s="28" t="s">
        <v>276</v>
      </c>
      <c r="M151" s="28">
        <v>0.57999999999999996</v>
      </c>
      <c r="N151" s="28">
        <v>1.2</v>
      </c>
      <c r="O151" s="28">
        <v>0.1</v>
      </c>
      <c r="P151" s="28">
        <v>14.3</v>
      </c>
      <c r="Q151" s="28">
        <v>2.2999999999999998</v>
      </c>
      <c r="R151" s="28">
        <v>267</v>
      </c>
      <c r="S151" s="28" t="s">
        <v>274</v>
      </c>
      <c r="T151" s="28">
        <v>6</v>
      </c>
      <c r="U151" s="28">
        <v>32.299999999999997</v>
      </c>
      <c r="V151" s="28">
        <v>22.4</v>
      </c>
      <c r="W151" s="28">
        <v>23.5</v>
      </c>
      <c r="X151" s="28">
        <v>21.7</v>
      </c>
      <c r="Y151" s="28">
        <v>8.2000000000000003E-2</v>
      </c>
      <c r="Z151" s="28">
        <v>0.1</v>
      </c>
      <c r="AA151" s="28">
        <v>0.02</v>
      </c>
      <c r="AB151" s="28">
        <v>18.8</v>
      </c>
      <c r="AC151" s="28" t="s">
        <v>274</v>
      </c>
      <c r="AD151" s="28">
        <v>0.1</v>
      </c>
      <c r="AE151" s="28">
        <v>1.23</v>
      </c>
      <c r="AF151" s="28">
        <v>0.12</v>
      </c>
      <c r="AG151" s="28">
        <v>372</v>
      </c>
      <c r="AH151" s="28">
        <v>0.2</v>
      </c>
      <c r="AI151" s="28">
        <v>0.1</v>
      </c>
      <c r="AJ151" s="28" t="s">
        <v>275</v>
      </c>
      <c r="AK151" s="28">
        <v>0.08</v>
      </c>
      <c r="AL151" s="28">
        <v>11.3</v>
      </c>
      <c r="AM151" s="28">
        <v>7.9</v>
      </c>
      <c r="AN151" s="28">
        <v>98.5</v>
      </c>
      <c r="AO151" s="28">
        <v>2.7</v>
      </c>
      <c r="AP151" s="28">
        <v>1.4</v>
      </c>
      <c r="AQ151" s="28">
        <v>0.7</v>
      </c>
      <c r="AR151" s="28">
        <v>4</v>
      </c>
      <c r="AS151" s="28">
        <v>0.5</v>
      </c>
      <c r="AT151" s="28">
        <v>28.2</v>
      </c>
      <c r="AU151" s="28">
        <v>0.2</v>
      </c>
      <c r="AV151" s="28">
        <v>22.1</v>
      </c>
      <c r="AW151" s="28">
        <v>5.7</v>
      </c>
      <c r="AX151" s="28">
        <v>4.5</v>
      </c>
      <c r="AY151" s="28">
        <v>0.5</v>
      </c>
      <c r="AZ151" s="28">
        <v>0.2</v>
      </c>
      <c r="BA151" s="28">
        <v>1.3</v>
      </c>
      <c r="BB151" s="28">
        <v>38.299999999999997</v>
      </c>
      <c r="BC151" s="28">
        <v>0.5</v>
      </c>
      <c r="BD151" s="28">
        <v>0.98</v>
      </c>
      <c r="BE151" s="28">
        <v>6.7</v>
      </c>
      <c r="BF151" s="28">
        <v>233</v>
      </c>
      <c r="BG151" s="28">
        <v>7.6</v>
      </c>
      <c r="BH151" s="28">
        <v>17.399999999999999</v>
      </c>
      <c r="BI151" s="28">
        <v>9.4</v>
      </c>
      <c r="BJ151" s="28">
        <v>4.37</v>
      </c>
      <c r="BK151" s="28">
        <v>0.04</v>
      </c>
      <c r="BL151" s="28">
        <v>13</v>
      </c>
      <c r="BM151" s="28">
        <v>0.05</v>
      </c>
      <c r="BN151" s="28">
        <v>0.03</v>
      </c>
      <c r="BO151" s="28">
        <v>0.01</v>
      </c>
      <c r="BP151" s="28">
        <v>2.1999999999999999E-2</v>
      </c>
      <c r="BQ151" s="28" t="s">
        <v>273</v>
      </c>
    </row>
    <row r="152" spans="1:69" x14ac:dyDescent="0.3">
      <c r="A152" s="25">
        <f t="shared" si="1"/>
        <v>130</v>
      </c>
      <c r="B152" s="26">
        <v>687348</v>
      </c>
      <c r="C152" s="26">
        <v>846239</v>
      </c>
      <c r="D152" s="26">
        <v>371</v>
      </c>
      <c r="E152" s="26">
        <v>1</v>
      </c>
      <c r="F152" s="27" t="s">
        <v>131</v>
      </c>
      <c r="G152" s="28">
        <v>14.3</v>
      </c>
      <c r="H152" s="28">
        <v>1.2</v>
      </c>
      <c r="I152" s="28">
        <v>50</v>
      </c>
      <c r="J152" s="28">
        <v>2</v>
      </c>
      <c r="K152" s="28">
        <v>4.04</v>
      </c>
      <c r="L152" s="28" t="s">
        <v>276</v>
      </c>
      <c r="M152" s="28">
        <v>0.56999999999999995</v>
      </c>
      <c r="N152" s="28">
        <v>1.5</v>
      </c>
      <c r="O152" s="28">
        <v>0.12</v>
      </c>
      <c r="P152" s="28">
        <v>15.3</v>
      </c>
      <c r="Q152" s="28">
        <v>2.4</v>
      </c>
      <c r="R152" s="28">
        <v>305</v>
      </c>
      <c r="S152" s="28" t="s">
        <v>274</v>
      </c>
      <c r="T152" s="28">
        <v>6.3</v>
      </c>
      <c r="U152" s="28">
        <v>35.5</v>
      </c>
      <c r="V152" s="28">
        <v>23.4</v>
      </c>
      <c r="W152" s="28">
        <v>25.3</v>
      </c>
      <c r="X152" s="28">
        <v>25.3</v>
      </c>
      <c r="Y152" s="28">
        <v>8.5000000000000006E-2</v>
      </c>
      <c r="Z152" s="28">
        <v>0.1</v>
      </c>
      <c r="AA152" s="28" t="s">
        <v>277</v>
      </c>
      <c r="AB152" s="28">
        <v>20.100000000000001</v>
      </c>
      <c r="AC152" s="28">
        <v>0.1</v>
      </c>
      <c r="AD152" s="28">
        <v>0.12</v>
      </c>
      <c r="AE152" s="28">
        <v>1.24</v>
      </c>
      <c r="AF152" s="28">
        <v>0.12</v>
      </c>
      <c r="AG152" s="28">
        <v>426</v>
      </c>
      <c r="AH152" s="28">
        <v>0.2</v>
      </c>
      <c r="AI152" s="28">
        <v>0.1</v>
      </c>
      <c r="AJ152" s="28" t="s">
        <v>275</v>
      </c>
      <c r="AK152" s="28">
        <v>7.8E-2</v>
      </c>
      <c r="AL152" s="28">
        <v>11.4</v>
      </c>
      <c r="AM152" s="28">
        <v>7.3</v>
      </c>
      <c r="AN152" s="28">
        <v>114</v>
      </c>
      <c r="AO152" s="28">
        <v>2.9</v>
      </c>
      <c r="AP152" s="28">
        <v>1.4</v>
      </c>
      <c r="AQ152" s="28">
        <v>0.7</v>
      </c>
      <c r="AR152" s="28">
        <v>4.2</v>
      </c>
      <c r="AS152" s="28">
        <v>0.5</v>
      </c>
      <c r="AT152" s="28">
        <v>30.3</v>
      </c>
      <c r="AU152" s="28">
        <v>0.2</v>
      </c>
      <c r="AV152" s="28">
        <v>23</v>
      </c>
      <c r="AW152" s="28">
        <v>6</v>
      </c>
      <c r="AX152" s="28">
        <v>3.9</v>
      </c>
      <c r="AY152" s="28">
        <v>0.5</v>
      </c>
      <c r="AZ152" s="28">
        <v>0.2</v>
      </c>
      <c r="BA152" s="28">
        <v>1.4</v>
      </c>
      <c r="BB152" s="28">
        <v>41.5</v>
      </c>
      <c r="BC152" s="28">
        <v>0.6</v>
      </c>
      <c r="BD152" s="28">
        <v>0.99</v>
      </c>
      <c r="BE152" s="28">
        <v>6.5</v>
      </c>
      <c r="BF152" s="28">
        <v>253</v>
      </c>
      <c r="BG152" s="28">
        <v>8</v>
      </c>
      <c r="BH152" s="28">
        <v>18.100000000000001</v>
      </c>
      <c r="BI152" s="28">
        <v>10.199999999999999</v>
      </c>
      <c r="BJ152" s="28">
        <v>4.72</v>
      </c>
      <c r="BK152" s="28">
        <v>0.04</v>
      </c>
      <c r="BL152" s="28">
        <v>14</v>
      </c>
      <c r="BM152" s="28">
        <v>0.05</v>
      </c>
      <c r="BN152" s="28">
        <v>0.04</v>
      </c>
      <c r="BO152" s="28">
        <v>1.0999999999999999E-2</v>
      </c>
      <c r="BP152" s="28">
        <v>2.3E-2</v>
      </c>
      <c r="BQ152" s="28" t="s">
        <v>273</v>
      </c>
    </row>
    <row r="153" spans="1:69" x14ac:dyDescent="0.3">
      <c r="A153" s="25">
        <f t="shared" ref="A153:A216" si="2">A152+1</f>
        <v>131</v>
      </c>
      <c r="B153" s="26">
        <v>687351</v>
      </c>
      <c r="C153" s="26">
        <v>846239</v>
      </c>
      <c r="D153" s="26">
        <v>371</v>
      </c>
      <c r="E153" s="26">
        <v>1</v>
      </c>
      <c r="F153" s="27" t="s">
        <v>132</v>
      </c>
      <c r="G153" s="28">
        <v>13.1</v>
      </c>
      <c r="H153" s="28">
        <v>1.4</v>
      </c>
      <c r="I153" s="28">
        <v>40</v>
      </c>
      <c r="J153" s="28">
        <v>1</v>
      </c>
      <c r="K153" s="28">
        <v>4.25</v>
      </c>
      <c r="L153" s="28" t="s">
        <v>276</v>
      </c>
      <c r="M153" s="28">
        <v>0.56999999999999995</v>
      </c>
      <c r="N153" s="28">
        <v>1.4</v>
      </c>
      <c r="O153" s="28">
        <v>0.13</v>
      </c>
      <c r="P153" s="28">
        <v>15.1</v>
      </c>
      <c r="Q153" s="28">
        <v>2.5</v>
      </c>
      <c r="R153" s="28">
        <v>307</v>
      </c>
      <c r="S153" s="28" t="s">
        <v>274</v>
      </c>
      <c r="T153" s="28">
        <v>8.6</v>
      </c>
      <c r="U153" s="28">
        <v>44.2</v>
      </c>
      <c r="V153" s="28">
        <v>24.3</v>
      </c>
      <c r="W153" s="28">
        <v>29</v>
      </c>
      <c r="X153" s="28">
        <v>36.6</v>
      </c>
      <c r="Y153" s="28">
        <v>0.11799999999999999</v>
      </c>
      <c r="Z153" s="28">
        <v>0.09</v>
      </c>
      <c r="AA153" s="28">
        <v>0.03</v>
      </c>
      <c r="AB153" s="28">
        <v>19.3</v>
      </c>
      <c r="AC153" s="28">
        <v>0.1</v>
      </c>
      <c r="AD153" s="28">
        <v>0.12</v>
      </c>
      <c r="AE153" s="28">
        <v>1.17</v>
      </c>
      <c r="AF153" s="28">
        <v>0.14000000000000001</v>
      </c>
      <c r="AG153" s="28">
        <v>462</v>
      </c>
      <c r="AH153" s="28">
        <v>0.2</v>
      </c>
      <c r="AI153" s="28">
        <v>0.2</v>
      </c>
      <c r="AJ153" s="28" t="s">
        <v>275</v>
      </c>
      <c r="AK153" s="28">
        <v>7.9000000000000001E-2</v>
      </c>
      <c r="AL153" s="28">
        <v>12.6</v>
      </c>
      <c r="AM153" s="28">
        <v>6.7</v>
      </c>
      <c r="AN153" s="28">
        <v>133</v>
      </c>
      <c r="AO153" s="28">
        <v>3.3</v>
      </c>
      <c r="AP153" s="28">
        <v>1.6</v>
      </c>
      <c r="AQ153" s="28">
        <v>0.8</v>
      </c>
      <c r="AR153" s="28">
        <v>4.5</v>
      </c>
      <c r="AS153" s="28">
        <v>0.6</v>
      </c>
      <c r="AT153" s="28">
        <v>31.7</v>
      </c>
      <c r="AU153" s="28">
        <v>0.2</v>
      </c>
      <c r="AV153" s="28">
        <v>25</v>
      </c>
      <c r="AW153" s="28">
        <v>6.2</v>
      </c>
      <c r="AX153" s="28">
        <v>4.5</v>
      </c>
      <c r="AY153" s="28">
        <v>0.6</v>
      </c>
      <c r="AZ153" s="28">
        <v>0.2</v>
      </c>
      <c r="BA153" s="28">
        <v>1.6</v>
      </c>
      <c r="BB153" s="28">
        <v>62.5</v>
      </c>
      <c r="BC153" s="28">
        <v>0.6</v>
      </c>
      <c r="BD153" s="28">
        <v>0.99</v>
      </c>
      <c r="BE153" s="28">
        <v>6.1</v>
      </c>
      <c r="BF153" s="28">
        <v>452</v>
      </c>
      <c r="BG153" s="28">
        <v>8.3000000000000007</v>
      </c>
      <c r="BH153" s="28">
        <v>20.2</v>
      </c>
      <c r="BI153" s="28">
        <v>10</v>
      </c>
      <c r="BJ153" s="28">
        <v>4.7699999999999996</v>
      </c>
      <c r="BK153" s="28">
        <v>0.05</v>
      </c>
      <c r="BL153" s="28">
        <v>14.4</v>
      </c>
      <c r="BM153" s="28">
        <v>0.06</v>
      </c>
      <c r="BN153" s="28">
        <v>0.04</v>
      </c>
      <c r="BO153" s="28">
        <v>1.2E-2</v>
      </c>
      <c r="BP153" s="28">
        <v>2.4E-2</v>
      </c>
      <c r="BQ153" s="28" t="s">
        <v>273</v>
      </c>
    </row>
    <row r="154" spans="1:69" x14ac:dyDescent="0.3">
      <c r="A154" s="25">
        <f t="shared" si="2"/>
        <v>132</v>
      </c>
      <c r="B154" s="26">
        <v>687352</v>
      </c>
      <c r="C154" s="26">
        <v>846239</v>
      </c>
      <c r="D154" s="26">
        <v>371</v>
      </c>
      <c r="E154" s="26">
        <v>1</v>
      </c>
      <c r="F154" s="27" t="s">
        <v>133</v>
      </c>
      <c r="G154" s="28">
        <v>18.600000000000001</v>
      </c>
      <c r="H154" s="28">
        <v>1.7</v>
      </c>
      <c r="I154" s="28">
        <v>30</v>
      </c>
      <c r="J154" s="28">
        <v>1</v>
      </c>
      <c r="K154" s="28">
        <v>4.22</v>
      </c>
      <c r="L154" s="28" t="s">
        <v>276</v>
      </c>
      <c r="M154" s="28">
        <v>0.57999999999999996</v>
      </c>
      <c r="N154" s="28">
        <v>1.2</v>
      </c>
      <c r="O154" s="28">
        <v>0.14000000000000001</v>
      </c>
      <c r="P154" s="28">
        <v>15</v>
      </c>
      <c r="Q154" s="28">
        <v>2.5</v>
      </c>
      <c r="R154" s="28">
        <v>316</v>
      </c>
      <c r="S154" s="28" t="s">
        <v>274</v>
      </c>
      <c r="T154" s="28">
        <v>8.6</v>
      </c>
      <c r="U154" s="28">
        <v>52.1</v>
      </c>
      <c r="V154" s="28">
        <v>23.1</v>
      </c>
      <c r="W154" s="28">
        <v>30.9</v>
      </c>
      <c r="X154" s="28">
        <v>40.5</v>
      </c>
      <c r="Y154" s="28">
        <v>0.18</v>
      </c>
      <c r="Z154" s="28">
        <v>0.09</v>
      </c>
      <c r="AA154" s="28">
        <v>0.02</v>
      </c>
      <c r="AB154" s="28">
        <v>18.8</v>
      </c>
      <c r="AC154" s="28">
        <v>0.1</v>
      </c>
      <c r="AD154" s="28">
        <v>0.15</v>
      </c>
      <c r="AE154" s="28">
        <v>1.1499999999999999</v>
      </c>
      <c r="AF154" s="28">
        <v>0.13</v>
      </c>
      <c r="AG154" s="28">
        <v>460</v>
      </c>
      <c r="AH154" s="28">
        <v>0.2</v>
      </c>
      <c r="AI154" s="28">
        <v>0.2</v>
      </c>
      <c r="AJ154" s="28" t="s">
        <v>275</v>
      </c>
      <c r="AK154" s="28">
        <v>6.0999999999999999E-2</v>
      </c>
      <c r="AL154" s="28">
        <v>14.3</v>
      </c>
      <c r="AM154" s="28">
        <v>6.7</v>
      </c>
      <c r="AN154" s="28">
        <v>142</v>
      </c>
      <c r="AO154" s="28">
        <v>3.6</v>
      </c>
      <c r="AP154" s="28">
        <v>1.8</v>
      </c>
      <c r="AQ154" s="28">
        <v>0.8</v>
      </c>
      <c r="AR154" s="28">
        <v>5.0999999999999996</v>
      </c>
      <c r="AS154" s="28">
        <v>0.6</v>
      </c>
      <c r="AT154" s="28">
        <v>35.1</v>
      </c>
      <c r="AU154" s="28">
        <v>0.2</v>
      </c>
      <c r="AV154" s="28">
        <v>28.7</v>
      </c>
      <c r="AW154" s="28">
        <v>7.1</v>
      </c>
      <c r="AX154" s="28">
        <v>4.8</v>
      </c>
      <c r="AY154" s="28">
        <v>0.7</v>
      </c>
      <c r="AZ154" s="28">
        <v>0.3</v>
      </c>
      <c r="BA154" s="28">
        <v>1.8</v>
      </c>
      <c r="BB154" s="28">
        <v>68.400000000000006</v>
      </c>
      <c r="BC154" s="28">
        <v>0.6</v>
      </c>
      <c r="BD154" s="28">
        <v>0.87</v>
      </c>
      <c r="BE154" s="28">
        <v>5.4</v>
      </c>
      <c r="BF154" s="28">
        <v>494</v>
      </c>
      <c r="BG154" s="28">
        <v>7.2</v>
      </c>
      <c r="BH154" s="28">
        <v>20.3</v>
      </c>
      <c r="BI154" s="28">
        <v>10.5</v>
      </c>
      <c r="BJ154" s="28">
        <v>4.09</v>
      </c>
      <c r="BK154" s="28">
        <v>0.05</v>
      </c>
      <c r="BL154" s="28">
        <v>15.5</v>
      </c>
      <c r="BM154" s="28">
        <v>0.04</v>
      </c>
      <c r="BN154" s="28">
        <v>0.03</v>
      </c>
      <c r="BO154" s="28">
        <v>8.9999999999999993E-3</v>
      </c>
      <c r="BP154" s="28">
        <v>2.9000000000000001E-2</v>
      </c>
      <c r="BQ154" s="28" t="s">
        <v>273</v>
      </c>
    </row>
    <row r="155" spans="1:69" x14ac:dyDescent="0.3">
      <c r="A155" s="25">
        <f t="shared" si="2"/>
        <v>133</v>
      </c>
      <c r="B155" s="26">
        <v>687353</v>
      </c>
      <c r="C155" s="26">
        <v>846239</v>
      </c>
      <c r="D155" s="26">
        <v>371</v>
      </c>
      <c r="E155" s="26">
        <v>1</v>
      </c>
      <c r="F155" s="27" t="s">
        <v>134</v>
      </c>
      <c r="G155" s="28">
        <v>12.9</v>
      </c>
      <c r="H155" s="28" t="s">
        <v>279</v>
      </c>
      <c r="I155" s="28" t="s">
        <v>281</v>
      </c>
      <c r="J155" s="28">
        <v>1</v>
      </c>
      <c r="K155" s="28">
        <v>4.47</v>
      </c>
      <c r="L155" s="28" t="s">
        <v>276</v>
      </c>
      <c r="M155" s="28">
        <v>0.54</v>
      </c>
      <c r="N155" s="28">
        <v>1</v>
      </c>
      <c r="O155" s="28">
        <v>0.11</v>
      </c>
      <c r="P155" s="28">
        <v>14.6</v>
      </c>
      <c r="Q155" s="28">
        <v>3.2</v>
      </c>
      <c r="R155" s="28">
        <v>309</v>
      </c>
      <c r="S155" s="28" t="s">
        <v>274</v>
      </c>
      <c r="T155" s="28">
        <v>8.4</v>
      </c>
      <c r="U155" s="28">
        <v>50.1</v>
      </c>
      <c r="V155" s="28">
        <v>22.8</v>
      </c>
      <c r="W155" s="28">
        <v>27</v>
      </c>
      <c r="X155" s="28">
        <v>31.5</v>
      </c>
      <c r="Y155" s="28">
        <v>6.7000000000000004E-2</v>
      </c>
      <c r="Z155" s="28">
        <v>0.09</v>
      </c>
      <c r="AA155" s="28">
        <v>0.01</v>
      </c>
      <c r="AB155" s="28">
        <v>20.100000000000001</v>
      </c>
      <c r="AC155" s="28">
        <v>0.1</v>
      </c>
      <c r="AD155" s="28">
        <v>0.15</v>
      </c>
      <c r="AE155" s="28">
        <v>1.2</v>
      </c>
      <c r="AF155" s="28">
        <v>0.13</v>
      </c>
      <c r="AG155" s="28">
        <v>367</v>
      </c>
      <c r="AH155" s="28">
        <v>0.2</v>
      </c>
      <c r="AI155" s="28">
        <v>0.2</v>
      </c>
      <c r="AJ155" s="28" t="s">
        <v>275</v>
      </c>
      <c r="AK155" s="28">
        <v>7.5999999999999998E-2</v>
      </c>
      <c r="AL155" s="28">
        <v>17.100000000000001</v>
      </c>
      <c r="AM155" s="28">
        <v>5.9</v>
      </c>
      <c r="AN155" s="28">
        <v>106</v>
      </c>
      <c r="AO155" s="28">
        <v>4.0999999999999996</v>
      </c>
      <c r="AP155" s="28">
        <v>2</v>
      </c>
      <c r="AQ155" s="28">
        <v>1</v>
      </c>
      <c r="AR155" s="28">
        <v>5.7</v>
      </c>
      <c r="AS155" s="28">
        <v>0.7</v>
      </c>
      <c r="AT155" s="28">
        <v>39.799999999999997</v>
      </c>
      <c r="AU155" s="28">
        <v>0.2</v>
      </c>
      <c r="AV155" s="28">
        <v>33.6</v>
      </c>
      <c r="AW155" s="28">
        <v>8.3000000000000007</v>
      </c>
      <c r="AX155" s="28">
        <v>6.1</v>
      </c>
      <c r="AY155" s="28">
        <v>0.7</v>
      </c>
      <c r="AZ155" s="28">
        <v>0.3</v>
      </c>
      <c r="BA155" s="28">
        <v>2</v>
      </c>
      <c r="BB155" s="28">
        <v>49.8</v>
      </c>
      <c r="BC155" s="28">
        <v>0.6</v>
      </c>
      <c r="BD155" s="28">
        <v>0.87</v>
      </c>
      <c r="BE155" s="28">
        <v>6.2</v>
      </c>
      <c r="BF155" s="28">
        <v>384</v>
      </c>
      <c r="BG155" s="28">
        <v>8</v>
      </c>
      <c r="BH155" s="28">
        <v>20.7</v>
      </c>
      <c r="BI155" s="28">
        <v>11.3</v>
      </c>
      <c r="BJ155" s="28">
        <v>4.68</v>
      </c>
      <c r="BK155" s="28">
        <v>0.06</v>
      </c>
      <c r="BL155" s="28">
        <v>15.3</v>
      </c>
      <c r="BM155" s="28">
        <v>0.06</v>
      </c>
      <c r="BN155" s="28">
        <v>0.04</v>
      </c>
      <c r="BO155" s="28">
        <v>1.2999999999999999E-2</v>
      </c>
      <c r="BP155" s="28">
        <v>2.4E-2</v>
      </c>
      <c r="BQ155" s="28" t="s">
        <v>273</v>
      </c>
    </row>
    <row r="156" spans="1:69" x14ac:dyDescent="0.3">
      <c r="A156" s="25">
        <f t="shared" si="2"/>
        <v>134</v>
      </c>
      <c r="B156" s="26">
        <v>687355</v>
      </c>
      <c r="C156" s="26">
        <v>846239</v>
      </c>
      <c r="D156" s="26">
        <v>371</v>
      </c>
      <c r="E156" s="26">
        <v>1</v>
      </c>
      <c r="F156" s="27" t="s">
        <v>138</v>
      </c>
      <c r="G156" s="28">
        <v>13.6</v>
      </c>
      <c r="H156" s="28" t="s">
        <v>279</v>
      </c>
      <c r="I156" s="28" t="s">
        <v>281</v>
      </c>
      <c r="J156" s="28">
        <v>2</v>
      </c>
      <c r="K156" s="28">
        <v>4.46</v>
      </c>
      <c r="L156" s="28" t="s">
        <v>276</v>
      </c>
      <c r="M156" s="28">
        <v>0.56000000000000005</v>
      </c>
      <c r="N156" s="28">
        <v>1.1000000000000001</v>
      </c>
      <c r="O156" s="28">
        <v>0.11</v>
      </c>
      <c r="P156" s="28">
        <v>14.3</v>
      </c>
      <c r="Q156" s="28">
        <v>3.1</v>
      </c>
      <c r="R156" s="28">
        <v>301</v>
      </c>
      <c r="S156" s="28" t="s">
        <v>274</v>
      </c>
      <c r="T156" s="28">
        <v>7.9</v>
      </c>
      <c r="U156" s="28">
        <v>50.1</v>
      </c>
      <c r="V156" s="28">
        <v>22</v>
      </c>
      <c r="W156" s="28">
        <v>24.8</v>
      </c>
      <c r="X156" s="28">
        <v>35.4</v>
      </c>
      <c r="Y156" s="28">
        <v>7.1999999999999995E-2</v>
      </c>
      <c r="Z156" s="28">
        <v>0.09</v>
      </c>
      <c r="AA156" s="28">
        <v>0.01</v>
      </c>
      <c r="AB156" s="28">
        <v>19.899999999999999</v>
      </c>
      <c r="AC156" s="28">
        <v>0.2</v>
      </c>
      <c r="AD156" s="28">
        <v>0.11</v>
      </c>
      <c r="AE156" s="28">
        <v>1.17</v>
      </c>
      <c r="AF156" s="28">
        <v>0.13</v>
      </c>
      <c r="AG156" s="28">
        <v>394</v>
      </c>
      <c r="AH156" s="28">
        <v>0.2</v>
      </c>
      <c r="AI156" s="28">
        <v>0.1</v>
      </c>
      <c r="AJ156" s="28" t="s">
        <v>275</v>
      </c>
      <c r="AK156" s="28">
        <v>7.5999999999999998E-2</v>
      </c>
      <c r="AL156" s="28">
        <v>15.1</v>
      </c>
      <c r="AM156" s="28">
        <v>6.6</v>
      </c>
      <c r="AN156" s="28">
        <v>98.1</v>
      </c>
      <c r="AO156" s="28">
        <v>3.6</v>
      </c>
      <c r="AP156" s="28">
        <v>2</v>
      </c>
      <c r="AQ156" s="28">
        <v>0.9</v>
      </c>
      <c r="AR156" s="28">
        <v>5.4</v>
      </c>
      <c r="AS156" s="28">
        <v>0.6</v>
      </c>
      <c r="AT156" s="28">
        <v>37.1</v>
      </c>
      <c r="AU156" s="28">
        <v>0.2</v>
      </c>
      <c r="AV156" s="28">
        <v>30.2</v>
      </c>
      <c r="AW156" s="28">
        <v>7.7</v>
      </c>
      <c r="AX156" s="28">
        <v>6.7</v>
      </c>
      <c r="AY156" s="28">
        <v>0.7</v>
      </c>
      <c r="AZ156" s="28">
        <v>0.3</v>
      </c>
      <c r="BA156" s="28">
        <v>1.8</v>
      </c>
      <c r="BB156" s="28">
        <v>44</v>
      </c>
      <c r="BC156" s="28">
        <v>0.6</v>
      </c>
      <c r="BD156" s="28">
        <v>0.89</v>
      </c>
      <c r="BE156" s="28">
        <v>5.8</v>
      </c>
      <c r="BF156" s="28">
        <v>363</v>
      </c>
      <c r="BG156" s="28">
        <v>7.5</v>
      </c>
      <c r="BH156" s="28">
        <v>20.2</v>
      </c>
      <c r="BI156" s="28">
        <v>12</v>
      </c>
      <c r="BJ156" s="28">
        <v>4.7</v>
      </c>
      <c r="BK156" s="28">
        <v>0.06</v>
      </c>
      <c r="BL156" s="28">
        <v>15.4</v>
      </c>
      <c r="BM156" s="28">
        <v>0.06</v>
      </c>
      <c r="BN156" s="28">
        <v>0.04</v>
      </c>
      <c r="BO156" s="28">
        <v>1.2E-2</v>
      </c>
      <c r="BP156" s="28">
        <v>2.3E-2</v>
      </c>
      <c r="BQ156" s="28" t="s">
        <v>273</v>
      </c>
    </row>
    <row r="157" spans="1:69" x14ac:dyDescent="0.3">
      <c r="A157" s="25">
        <f t="shared" si="2"/>
        <v>135</v>
      </c>
      <c r="B157" s="26">
        <v>687356</v>
      </c>
      <c r="C157" s="26">
        <v>846239</v>
      </c>
      <c r="D157" s="26">
        <v>371</v>
      </c>
      <c r="E157" s="26">
        <v>1</v>
      </c>
      <c r="F157" s="27" t="s">
        <v>135</v>
      </c>
      <c r="G157" s="28">
        <v>11.5</v>
      </c>
      <c r="H157" s="28" t="s">
        <v>279</v>
      </c>
      <c r="I157" s="28">
        <v>70</v>
      </c>
      <c r="J157" s="28">
        <v>2</v>
      </c>
      <c r="K157" s="28">
        <v>3.78</v>
      </c>
      <c r="L157" s="28" t="s">
        <v>276</v>
      </c>
      <c r="M157" s="28">
        <v>0.45</v>
      </c>
      <c r="N157" s="28">
        <v>1.1000000000000001</v>
      </c>
      <c r="O157" s="28">
        <v>0.1</v>
      </c>
      <c r="P157" s="28">
        <v>15.4</v>
      </c>
      <c r="Q157" s="28">
        <v>2.5</v>
      </c>
      <c r="R157" s="28">
        <v>263</v>
      </c>
      <c r="S157" s="28" t="s">
        <v>274</v>
      </c>
      <c r="T157" s="28">
        <v>6.7</v>
      </c>
      <c r="U157" s="28">
        <v>39.9</v>
      </c>
      <c r="V157" s="28">
        <v>21.9</v>
      </c>
      <c r="W157" s="28">
        <v>21.1</v>
      </c>
      <c r="X157" s="28">
        <v>31.4</v>
      </c>
      <c r="Y157" s="28">
        <v>8.8999999999999996E-2</v>
      </c>
      <c r="Z157" s="28">
        <v>0.09</v>
      </c>
      <c r="AA157" s="28" t="s">
        <v>277</v>
      </c>
      <c r="AB157" s="28">
        <v>19.7</v>
      </c>
      <c r="AC157" s="28">
        <v>0.1</v>
      </c>
      <c r="AD157" s="28">
        <v>0.13</v>
      </c>
      <c r="AE157" s="28">
        <v>1.25</v>
      </c>
      <c r="AF157" s="28">
        <v>0.12</v>
      </c>
      <c r="AG157" s="28">
        <v>384</v>
      </c>
      <c r="AH157" s="28">
        <v>0.2</v>
      </c>
      <c r="AI157" s="28">
        <v>0.1</v>
      </c>
      <c r="AJ157" s="28" t="s">
        <v>275</v>
      </c>
      <c r="AK157" s="28">
        <v>7.6999999999999999E-2</v>
      </c>
      <c r="AL157" s="28">
        <v>12.9</v>
      </c>
      <c r="AM157" s="28">
        <v>7.1</v>
      </c>
      <c r="AN157" s="28">
        <v>95.7</v>
      </c>
      <c r="AO157" s="28">
        <v>3.1</v>
      </c>
      <c r="AP157" s="28">
        <v>1.5</v>
      </c>
      <c r="AQ157" s="28">
        <v>0.8</v>
      </c>
      <c r="AR157" s="28">
        <v>4.5</v>
      </c>
      <c r="AS157" s="28">
        <v>0.5</v>
      </c>
      <c r="AT157" s="28">
        <v>36</v>
      </c>
      <c r="AU157" s="28">
        <v>0.2</v>
      </c>
      <c r="AV157" s="28">
        <v>27.8</v>
      </c>
      <c r="AW157" s="28">
        <v>6.9</v>
      </c>
      <c r="AX157" s="28">
        <v>4.2</v>
      </c>
      <c r="AY157" s="28">
        <v>0.6</v>
      </c>
      <c r="AZ157" s="28">
        <v>0.2</v>
      </c>
      <c r="BA157" s="28">
        <v>1.5</v>
      </c>
      <c r="BB157" s="28">
        <v>45.4</v>
      </c>
      <c r="BC157" s="28">
        <v>0.5</v>
      </c>
      <c r="BD157" s="28">
        <v>0.89</v>
      </c>
      <c r="BE157" s="28">
        <v>5.9</v>
      </c>
      <c r="BF157" s="28">
        <v>316</v>
      </c>
      <c r="BG157" s="28">
        <v>8.3000000000000007</v>
      </c>
      <c r="BH157" s="28">
        <v>18.7</v>
      </c>
      <c r="BI157" s="28">
        <v>11</v>
      </c>
      <c r="BJ157" s="28">
        <v>4.7</v>
      </c>
      <c r="BK157" s="28">
        <v>0.06</v>
      </c>
      <c r="BL157" s="28">
        <v>13.1</v>
      </c>
      <c r="BM157" s="28">
        <v>0.05</v>
      </c>
      <c r="BN157" s="28">
        <v>0.04</v>
      </c>
      <c r="BO157" s="28">
        <v>0.01</v>
      </c>
      <c r="BP157" s="28">
        <v>2.3E-2</v>
      </c>
      <c r="BQ157" s="28" t="s">
        <v>273</v>
      </c>
    </row>
    <row r="158" spans="1:69" x14ac:dyDescent="0.3">
      <c r="A158" s="25">
        <f t="shared" si="2"/>
        <v>136</v>
      </c>
      <c r="B158" s="26">
        <v>687357</v>
      </c>
      <c r="C158" s="26">
        <v>846237</v>
      </c>
      <c r="D158" s="26">
        <v>371</v>
      </c>
      <c r="E158" s="26">
        <v>1</v>
      </c>
      <c r="F158" s="27" t="s">
        <v>136</v>
      </c>
      <c r="G158" s="28">
        <v>19.899999999999999</v>
      </c>
      <c r="H158" s="28" t="s">
        <v>279</v>
      </c>
      <c r="I158" s="28">
        <v>50</v>
      </c>
      <c r="J158" s="28">
        <v>2</v>
      </c>
      <c r="K158" s="28">
        <v>5</v>
      </c>
      <c r="L158" s="28" t="s">
        <v>276</v>
      </c>
      <c r="M158" s="28">
        <v>0.73</v>
      </c>
      <c r="N158" s="28">
        <v>1.5</v>
      </c>
      <c r="O158" s="28">
        <v>0.18</v>
      </c>
      <c r="P158" s="28">
        <v>14.4</v>
      </c>
      <c r="Q158" s="28">
        <v>3.2</v>
      </c>
      <c r="R158" s="28">
        <v>342</v>
      </c>
      <c r="S158" s="28" t="s">
        <v>274</v>
      </c>
      <c r="T158" s="28">
        <v>5.5</v>
      </c>
      <c r="U158" s="28">
        <v>45.7</v>
      </c>
      <c r="V158" s="28">
        <v>20.3</v>
      </c>
      <c r="W158" s="28">
        <v>24.6</v>
      </c>
      <c r="X158" s="28">
        <v>33.700000000000003</v>
      </c>
      <c r="Y158" s="28">
        <v>0.151</v>
      </c>
      <c r="Z158" s="28">
        <v>0.08</v>
      </c>
      <c r="AA158" s="28" t="s">
        <v>277</v>
      </c>
      <c r="AB158" s="28">
        <v>17.8</v>
      </c>
      <c r="AC158" s="28">
        <v>0.2</v>
      </c>
      <c r="AD158" s="28">
        <v>0.13</v>
      </c>
      <c r="AE158" s="28">
        <v>0.9</v>
      </c>
      <c r="AF158" s="28">
        <v>0.08</v>
      </c>
      <c r="AG158" s="28">
        <v>552</v>
      </c>
      <c r="AH158" s="28">
        <v>0.1</v>
      </c>
      <c r="AI158" s="28">
        <v>0.1</v>
      </c>
      <c r="AJ158" s="28" t="s">
        <v>275</v>
      </c>
      <c r="AK158" s="28">
        <v>7.1999999999999995E-2</v>
      </c>
      <c r="AL158" s="28">
        <v>10.4</v>
      </c>
      <c r="AM158" s="28">
        <v>7</v>
      </c>
      <c r="AN158" s="28">
        <v>68.099999999999994</v>
      </c>
      <c r="AO158" s="28">
        <v>2.8</v>
      </c>
      <c r="AP158" s="28">
        <v>1.5</v>
      </c>
      <c r="AQ158" s="28">
        <v>0.6</v>
      </c>
      <c r="AR158" s="28">
        <v>3.5</v>
      </c>
      <c r="AS158" s="28">
        <v>0.5</v>
      </c>
      <c r="AT158" s="28">
        <v>26.3</v>
      </c>
      <c r="AU158" s="28">
        <v>0.2</v>
      </c>
      <c r="AV158" s="28">
        <v>19.899999999999999</v>
      </c>
      <c r="AW158" s="28">
        <v>5.2</v>
      </c>
      <c r="AX158" s="28">
        <v>4</v>
      </c>
      <c r="AY158" s="28">
        <v>0.5</v>
      </c>
      <c r="AZ158" s="28">
        <v>0.2</v>
      </c>
      <c r="BA158" s="28">
        <v>1.5</v>
      </c>
      <c r="BB158" s="28">
        <v>38.5</v>
      </c>
      <c r="BC158" s="28">
        <v>0.6</v>
      </c>
      <c r="BD158" s="28">
        <v>0.69</v>
      </c>
      <c r="BE158" s="28">
        <v>3.6</v>
      </c>
      <c r="BF158" s="28">
        <v>249</v>
      </c>
      <c r="BG158" s="28">
        <v>6</v>
      </c>
      <c r="BH158" s="28">
        <v>21</v>
      </c>
      <c r="BI158" s="28">
        <v>8.6999999999999993</v>
      </c>
      <c r="BJ158" s="28">
        <v>4.03</v>
      </c>
      <c r="BK158" s="28">
        <v>0.03</v>
      </c>
      <c r="BL158" s="28">
        <v>16.3</v>
      </c>
      <c r="BM158" s="28">
        <v>0.05</v>
      </c>
      <c r="BN158" s="28">
        <v>0.02</v>
      </c>
      <c r="BO158" s="28">
        <v>1.2999999999999999E-2</v>
      </c>
      <c r="BP158" s="28">
        <v>2.5999999999999999E-2</v>
      </c>
      <c r="BQ158" s="28" t="s">
        <v>273</v>
      </c>
    </row>
    <row r="159" spans="1:69" x14ac:dyDescent="0.3">
      <c r="A159" s="25">
        <f t="shared" si="2"/>
        <v>137</v>
      </c>
      <c r="B159" s="26">
        <v>687358</v>
      </c>
      <c r="C159" s="26">
        <v>846237</v>
      </c>
      <c r="D159" s="26">
        <v>371</v>
      </c>
      <c r="E159" s="26">
        <v>1</v>
      </c>
      <c r="F159" s="27" t="s">
        <v>137</v>
      </c>
      <c r="G159" s="28">
        <v>316</v>
      </c>
      <c r="H159" s="28" t="s">
        <v>280</v>
      </c>
      <c r="I159" s="28">
        <v>2250</v>
      </c>
      <c r="J159" s="28">
        <v>24</v>
      </c>
      <c r="K159" s="28">
        <v>213</v>
      </c>
      <c r="L159" s="28">
        <v>0.109</v>
      </c>
      <c r="M159" s="28">
        <v>41.4</v>
      </c>
      <c r="N159" s="28">
        <v>17.7</v>
      </c>
      <c r="O159" s="28">
        <v>1.59</v>
      </c>
      <c r="P159" s="28">
        <v>2</v>
      </c>
      <c r="Q159" s="28">
        <v>1.1000000000000001</v>
      </c>
      <c r="R159" s="28">
        <v>104</v>
      </c>
      <c r="S159" s="28">
        <v>3.5</v>
      </c>
      <c r="T159" s="28">
        <v>54</v>
      </c>
      <c r="U159" s="28" t="s">
        <v>280</v>
      </c>
      <c r="V159" s="28">
        <v>1380</v>
      </c>
      <c r="W159" s="28">
        <v>2650</v>
      </c>
      <c r="X159" s="28">
        <v>4360</v>
      </c>
      <c r="Y159" s="28">
        <v>41.6</v>
      </c>
      <c r="Z159" s="28">
        <v>5.14</v>
      </c>
      <c r="AA159" s="28">
        <v>28.2</v>
      </c>
      <c r="AB159" s="28">
        <v>9.01</v>
      </c>
      <c r="AC159" s="28">
        <v>0.2</v>
      </c>
      <c r="AD159" s="28">
        <v>1.1000000000000001</v>
      </c>
      <c r="AE159" s="28">
        <v>4.97</v>
      </c>
      <c r="AF159" s="28">
        <v>1.65</v>
      </c>
      <c r="AG159" s="28">
        <v>236</v>
      </c>
      <c r="AH159" s="28">
        <v>0.1</v>
      </c>
      <c r="AI159" s="28" t="s">
        <v>274</v>
      </c>
      <c r="AJ159" s="28" t="s">
        <v>275</v>
      </c>
      <c r="AK159" s="28">
        <v>0.105</v>
      </c>
      <c r="AL159" s="28">
        <v>8.2899999999999991</v>
      </c>
      <c r="AM159" s="28">
        <v>5.7</v>
      </c>
      <c r="AN159" s="28">
        <v>21.6</v>
      </c>
      <c r="AO159" s="28">
        <v>1.6</v>
      </c>
      <c r="AP159" s="28">
        <v>0.9</v>
      </c>
      <c r="AQ159" s="28">
        <v>0.4</v>
      </c>
      <c r="AR159" s="28">
        <v>1.9</v>
      </c>
      <c r="AS159" s="28">
        <v>0.3</v>
      </c>
      <c r="AT159" s="28">
        <v>10.7</v>
      </c>
      <c r="AU159" s="28">
        <v>0.1</v>
      </c>
      <c r="AV159" s="28">
        <v>9.77</v>
      </c>
      <c r="AW159" s="28">
        <v>2.2999999999999998</v>
      </c>
      <c r="AX159" s="28">
        <v>2.1</v>
      </c>
      <c r="AY159" s="28">
        <v>0.3</v>
      </c>
      <c r="AZ159" s="28">
        <v>0.1</v>
      </c>
      <c r="BA159" s="28">
        <v>0.9</v>
      </c>
      <c r="BB159" s="28">
        <v>4.3</v>
      </c>
      <c r="BC159" s="28">
        <v>0.3</v>
      </c>
      <c r="BD159" s="28">
        <v>2.27</v>
      </c>
      <c r="BE159" s="28">
        <v>12.3</v>
      </c>
      <c r="BF159" s="28">
        <v>962</v>
      </c>
      <c r="BG159" s="28">
        <v>18.399999999999999</v>
      </c>
      <c r="BH159" s="28">
        <v>11.1</v>
      </c>
      <c r="BI159" s="28">
        <v>96.9</v>
      </c>
      <c r="BJ159" s="28">
        <v>3.07</v>
      </c>
      <c r="BK159" s="28">
        <v>2.23</v>
      </c>
      <c r="BL159" s="28">
        <v>8.11</v>
      </c>
      <c r="BM159" s="28">
        <v>0.42</v>
      </c>
      <c r="BN159" s="28">
        <v>3.05</v>
      </c>
      <c r="BO159" s="28">
        <v>0.28899999999999998</v>
      </c>
      <c r="BP159" s="28">
        <v>4.2000000000000003E-2</v>
      </c>
      <c r="BQ159" s="28">
        <v>3</v>
      </c>
    </row>
    <row r="160" spans="1:69" x14ac:dyDescent="0.3">
      <c r="A160" s="25">
        <f t="shared" si="2"/>
        <v>138</v>
      </c>
      <c r="B160" s="26">
        <v>687359</v>
      </c>
      <c r="C160" s="26">
        <v>846237</v>
      </c>
      <c r="D160" s="26">
        <v>371</v>
      </c>
      <c r="E160" s="26">
        <v>1</v>
      </c>
      <c r="F160" s="27" t="s">
        <v>139</v>
      </c>
      <c r="G160" s="28">
        <v>25.2</v>
      </c>
      <c r="H160" s="28">
        <v>124</v>
      </c>
      <c r="I160" s="28">
        <v>40</v>
      </c>
      <c r="J160" s="28">
        <v>2</v>
      </c>
      <c r="K160" s="28">
        <v>6.53</v>
      </c>
      <c r="L160" s="28" t="s">
        <v>276</v>
      </c>
      <c r="M160" s="28">
        <v>1.07</v>
      </c>
      <c r="N160" s="28">
        <v>1.8</v>
      </c>
      <c r="O160" s="28">
        <v>0.27</v>
      </c>
      <c r="P160" s="28">
        <v>15.6</v>
      </c>
      <c r="Q160" s="28">
        <v>3.4</v>
      </c>
      <c r="R160" s="28">
        <v>438</v>
      </c>
      <c r="S160" s="28" t="s">
        <v>274</v>
      </c>
      <c r="T160" s="28">
        <v>5.8</v>
      </c>
      <c r="U160" s="28">
        <v>114</v>
      </c>
      <c r="V160" s="28">
        <v>27.2</v>
      </c>
      <c r="W160" s="28">
        <v>37</v>
      </c>
      <c r="X160" s="28">
        <v>57.5</v>
      </c>
      <c r="Y160" s="28">
        <v>0.32900000000000001</v>
      </c>
      <c r="Z160" s="28">
        <v>0.1</v>
      </c>
      <c r="AA160" s="28">
        <v>0.1</v>
      </c>
      <c r="AB160" s="28">
        <v>18.3</v>
      </c>
      <c r="AC160" s="28">
        <v>0.2</v>
      </c>
      <c r="AD160" s="28">
        <v>0.16</v>
      </c>
      <c r="AE160" s="28">
        <v>0.84</v>
      </c>
      <c r="AF160" s="28">
        <v>0.08</v>
      </c>
      <c r="AG160" s="28">
        <v>695</v>
      </c>
      <c r="AH160" s="28">
        <v>0.2</v>
      </c>
      <c r="AI160" s="28">
        <v>0.2</v>
      </c>
      <c r="AJ160" s="28" t="s">
        <v>275</v>
      </c>
      <c r="AK160" s="28">
        <v>7.4999999999999997E-2</v>
      </c>
      <c r="AL160" s="28">
        <v>10.9</v>
      </c>
      <c r="AM160" s="28">
        <v>8.1</v>
      </c>
      <c r="AN160" s="28">
        <v>55</v>
      </c>
      <c r="AO160" s="28">
        <v>3</v>
      </c>
      <c r="AP160" s="28">
        <v>1.6</v>
      </c>
      <c r="AQ160" s="28">
        <v>0.6</v>
      </c>
      <c r="AR160" s="28">
        <v>3.5</v>
      </c>
      <c r="AS160" s="28">
        <v>0.5</v>
      </c>
      <c r="AT160" s="28">
        <v>23.9</v>
      </c>
      <c r="AU160" s="28">
        <v>0.2</v>
      </c>
      <c r="AV160" s="28">
        <v>19</v>
      </c>
      <c r="AW160" s="28">
        <v>4.8</v>
      </c>
      <c r="AX160" s="28">
        <v>4.2</v>
      </c>
      <c r="AY160" s="28">
        <v>0.5</v>
      </c>
      <c r="AZ160" s="28">
        <v>0.3</v>
      </c>
      <c r="BA160" s="28">
        <v>1.8</v>
      </c>
      <c r="BB160" s="28">
        <v>35.200000000000003</v>
      </c>
      <c r="BC160" s="28">
        <v>0.6</v>
      </c>
      <c r="BD160" s="28">
        <v>0.53</v>
      </c>
      <c r="BE160" s="28">
        <v>3.3</v>
      </c>
      <c r="BF160" s="28">
        <v>238</v>
      </c>
      <c r="BG160" s="28">
        <v>5.3</v>
      </c>
      <c r="BH160" s="28">
        <v>26.4</v>
      </c>
      <c r="BI160" s="28">
        <v>7.2</v>
      </c>
      <c r="BJ160" s="28">
        <v>3.95</v>
      </c>
      <c r="BK160" s="28">
        <v>0.03</v>
      </c>
      <c r="BL160" s="28">
        <v>19.100000000000001</v>
      </c>
      <c r="BM160" s="28">
        <v>0.05</v>
      </c>
      <c r="BN160" s="28">
        <v>0.03</v>
      </c>
      <c r="BO160" s="28">
        <v>1.0999999999999999E-2</v>
      </c>
      <c r="BP160" s="28">
        <v>3.2000000000000001E-2</v>
      </c>
      <c r="BQ160" s="28" t="s">
        <v>273</v>
      </c>
    </row>
    <row r="161" spans="1:69" x14ac:dyDescent="0.3">
      <c r="A161" s="25">
        <f t="shared" si="2"/>
        <v>139</v>
      </c>
      <c r="B161" s="26">
        <v>687360</v>
      </c>
      <c r="C161" s="26">
        <v>846237</v>
      </c>
      <c r="D161" s="26">
        <v>371</v>
      </c>
      <c r="E161" s="26">
        <v>1</v>
      </c>
      <c r="F161" s="27" t="s">
        <v>140</v>
      </c>
      <c r="G161" s="28">
        <v>22.4</v>
      </c>
      <c r="H161" s="28">
        <v>5.7</v>
      </c>
      <c r="I161" s="28">
        <v>30</v>
      </c>
      <c r="J161" s="28">
        <v>2</v>
      </c>
      <c r="K161" s="28">
        <v>5.12</v>
      </c>
      <c r="L161" s="28" t="s">
        <v>276</v>
      </c>
      <c r="M161" s="28">
        <v>0.73</v>
      </c>
      <c r="N161" s="28">
        <v>1.4</v>
      </c>
      <c r="O161" s="28">
        <v>0.21</v>
      </c>
      <c r="P161" s="28">
        <v>15.4</v>
      </c>
      <c r="Q161" s="28">
        <v>3.4</v>
      </c>
      <c r="R161" s="28">
        <v>388</v>
      </c>
      <c r="S161" s="28" t="s">
        <v>274</v>
      </c>
      <c r="T161" s="28">
        <v>5.3</v>
      </c>
      <c r="U161" s="28">
        <v>59</v>
      </c>
      <c r="V161" s="28">
        <v>21.9</v>
      </c>
      <c r="W161" s="28">
        <v>25.6</v>
      </c>
      <c r="X161" s="28">
        <v>39.4</v>
      </c>
      <c r="Y161" s="28">
        <v>0.16800000000000001</v>
      </c>
      <c r="Z161" s="28">
        <v>0.08</v>
      </c>
      <c r="AA161" s="28" t="s">
        <v>277</v>
      </c>
      <c r="AB161" s="28">
        <v>18.600000000000001</v>
      </c>
      <c r="AC161" s="28">
        <v>0.2</v>
      </c>
      <c r="AD161" s="28">
        <v>0.17</v>
      </c>
      <c r="AE161" s="28">
        <v>0.88</v>
      </c>
      <c r="AF161" s="28">
        <v>0.08</v>
      </c>
      <c r="AG161" s="28">
        <v>592</v>
      </c>
      <c r="AH161" s="28">
        <v>0.2</v>
      </c>
      <c r="AI161" s="28">
        <v>0.1</v>
      </c>
      <c r="AJ161" s="28" t="s">
        <v>275</v>
      </c>
      <c r="AK161" s="28">
        <v>7.2999999999999995E-2</v>
      </c>
      <c r="AL161" s="28">
        <v>11.2</v>
      </c>
      <c r="AM161" s="28">
        <v>6.1</v>
      </c>
      <c r="AN161" s="28">
        <v>61.5</v>
      </c>
      <c r="AO161" s="28">
        <v>3.1</v>
      </c>
      <c r="AP161" s="28">
        <v>1.6</v>
      </c>
      <c r="AQ161" s="28">
        <v>0.6</v>
      </c>
      <c r="AR161" s="28">
        <v>3.5</v>
      </c>
      <c r="AS161" s="28">
        <v>0.5</v>
      </c>
      <c r="AT161" s="28">
        <v>26.5</v>
      </c>
      <c r="AU161" s="28">
        <v>0.2</v>
      </c>
      <c r="AV161" s="28">
        <v>20.2</v>
      </c>
      <c r="AW161" s="28">
        <v>5.0999999999999996</v>
      </c>
      <c r="AX161" s="28">
        <v>3.8</v>
      </c>
      <c r="AY161" s="28">
        <v>0.5</v>
      </c>
      <c r="AZ161" s="28">
        <v>0.2</v>
      </c>
      <c r="BA161" s="28">
        <v>1.7</v>
      </c>
      <c r="BB161" s="28">
        <v>36.200000000000003</v>
      </c>
      <c r="BC161" s="28">
        <v>0.6</v>
      </c>
      <c r="BD161" s="28">
        <v>0.55000000000000004</v>
      </c>
      <c r="BE161" s="28">
        <v>3.3</v>
      </c>
      <c r="BF161" s="28">
        <v>229</v>
      </c>
      <c r="BG161" s="28">
        <v>5.5</v>
      </c>
      <c r="BH161" s="28">
        <v>23.7</v>
      </c>
      <c r="BI161" s="28">
        <v>8.4</v>
      </c>
      <c r="BJ161" s="28">
        <v>4.04</v>
      </c>
      <c r="BK161" s="28">
        <v>0.04</v>
      </c>
      <c r="BL161" s="28">
        <v>18.100000000000001</v>
      </c>
      <c r="BM161" s="28">
        <v>0.05</v>
      </c>
      <c r="BN161" s="28">
        <v>0.02</v>
      </c>
      <c r="BO161" s="28">
        <v>1.0999999999999999E-2</v>
      </c>
      <c r="BP161" s="28">
        <v>3.4000000000000002E-2</v>
      </c>
      <c r="BQ161" s="28" t="s">
        <v>273</v>
      </c>
    </row>
    <row r="162" spans="1:69" x14ac:dyDescent="0.3">
      <c r="A162" s="25">
        <f t="shared" si="2"/>
        <v>140</v>
      </c>
      <c r="B162" s="26">
        <v>687361</v>
      </c>
      <c r="C162" s="26">
        <v>846237</v>
      </c>
      <c r="D162" s="26">
        <v>371</v>
      </c>
      <c r="E162" s="26">
        <v>1</v>
      </c>
      <c r="F162" s="27" t="s">
        <v>141</v>
      </c>
      <c r="G162" s="28">
        <v>20.2</v>
      </c>
      <c r="H162" s="28">
        <v>22.2</v>
      </c>
      <c r="I162" s="28" t="s">
        <v>281</v>
      </c>
      <c r="J162" s="28">
        <v>2</v>
      </c>
      <c r="K162" s="28">
        <v>4.83</v>
      </c>
      <c r="L162" s="28" t="s">
        <v>276</v>
      </c>
      <c r="M162" s="28">
        <v>0.75</v>
      </c>
      <c r="N162" s="28">
        <v>1.3</v>
      </c>
      <c r="O162" s="28">
        <v>0.19</v>
      </c>
      <c r="P162" s="28">
        <v>12.2</v>
      </c>
      <c r="Q162" s="28">
        <v>3.1</v>
      </c>
      <c r="R162" s="28">
        <v>336</v>
      </c>
      <c r="S162" s="28" t="s">
        <v>274</v>
      </c>
      <c r="T162" s="28">
        <v>5.0999999999999996</v>
      </c>
      <c r="U162" s="28">
        <v>65.7</v>
      </c>
      <c r="V162" s="28">
        <v>22.8</v>
      </c>
      <c r="W162" s="28">
        <v>19.7</v>
      </c>
      <c r="X162" s="28">
        <v>48.9</v>
      </c>
      <c r="Y162" s="28">
        <v>0.13500000000000001</v>
      </c>
      <c r="Z162" s="28">
        <v>7.0000000000000007E-2</v>
      </c>
      <c r="AA162" s="28">
        <v>7.0000000000000007E-2</v>
      </c>
      <c r="AB162" s="28">
        <v>15.5</v>
      </c>
      <c r="AC162" s="28">
        <v>0.2</v>
      </c>
      <c r="AD162" s="28">
        <v>0.12</v>
      </c>
      <c r="AE162" s="28">
        <v>0.69</v>
      </c>
      <c r="AF162" s="28">
        <v>0.06</v>
      </c>
      <c r="AG162" s="28">
        <v>541</v>
      </c>
      <c r="AH162" s="28">
        <v>0.2</v>
      </c>
      <c r="AI162" s="28">
        <v>0.1</v>
      </c>
      <c r="AJ162" s="28" t="s">
        <v>275</v>
      </c>
      <c r="AK162" s="28">
        <v>6.9000000000000006E-2</v>
      </c>
      <c r="AL162" s="28">
        <v>9.1999999999999993</v>
      </c>
      <c r="AM162" s="28">
        <v>6.5</v>
      </c>
      <c r="AN162" s="28">
        <v>38.299999999999997</v>
      </c>
      <c r="AO162" s="28">
        <v>2.9</v>
      </c>
      <c r="AP162" s="28">
        <v>1.6</v>
      </c>
      <c r="AQ162" s="28">
        <v>0.5</v>
      </c>
      <c r="AR162" s="28">
        <v>2.9</v>
      </c>
      <c r="AS162" s="28">
        <v>0.5</v>
      </c>
      <c r="AT162" s="28">
        <v>19.3</v>
      </c>
      <c r="AU162" s="28">
        <v>0.2</v>
      </c>
      <c r="AV162" s="28">
        <v>15.5</v>
      </c>
      <c r="AW162" s="28">
        <v>3.8</v>
      </c>
      <c r="AX162" s="28">
        <v>3.4</v>
      </c>
      <c r="AY162" s="28">
        <v>0.5</v>
      </c>
      <c r="AZ162" s="28">
        <v>0.2</v>
      </c>
      <c r="BA162" s="28">
        <v>1.6</v>
      </c>
      <c r="BB162" s="28">
        <v>30.8</v>
      </c>
      <c r="BC162" s="28">
        <v>0.5</v>
      </c>
      <c r="BD162" s="28">
        <v>0.44</v>
      </c>
      <c r="BE162" s="28">
        <v>3</v>
      </c>
      <c r="BF162" s="28">
        <v>193</v>
      </c>
      <c r="BG162" s="28">
        <v>4.5</v>
      </c>
      <c r="BH162" s="28">
        <v>22.3</v>
      </c>
      <c r="BI162" s="28">
        <v>6</v>
      </c>
      <c r="BJ162" s="28">
        <v>3.63</v>
      </c>
      <c r="BK162" s="28">
        <v>0.03</v>
      </c>
      <c r="BL162" s="28">
        <v>15.7</v>
      </c>
      <c r="BM162" s="28">
        <v>0.05</v>
      </c>
      <c r="BN162" s="28">
        <v>0.02</v>
      </c>
      <c r="BO162" s="28">
        <v>1.0999999999999999E-2</v>
      </c>
      <c r="BP162" s="28">
        <v>0.03</v>
      </c>
      <c r="BQ162" s="28" t="s">
        <v>273</v>
      </c>
    </row>
    <row r="163" spans="1:69" x14ac:dyDescent="0.3">
      <c r="A163" s="25">
        <f t="shared" si="2"/>
        <v>141</v>
      </c>
      <c r="B163" s="26">
        <v>687363</v>
      </c>
      <c r="C163" s="26">
        <v>846237</v>
      </c>
      <c r="D163" s="26">
        <v>371</v>
      </c>
      <c r="E163" s="26">
        <v>1</v>
      </c>
      <c r="F163" s="27" t="s">
        <v>142</v>
      </c>
      <c r="G163" s="28">
        <v>12.3</v>
      </c>
      <c r="H163" s="28">
        <v>2.2999999999999998</v>
      </c>
      <c r="I163" s="28" t="s">
        <v>281</v>
      </c>
      <c r="J163" s="28">
        <v>2</v>
      </c>
      <c r="K163" s="28">
        <v>3.39</v>
      </c>
      <c r="L163" s="28" t="s">
        <v>276</v>
      </c>
      <c r="M163" s="28">
        <v>0.45</v>
      </c>
      <c r="N163" s="28">
        <v>1.2</v>
      </c>
      <c r="O163" s="28">
        <v>0.13</v>
      </c>
      <c r="P163" s="28">
        <v>13.2</v>
      </c>
      <c r="Q163" s="28">
        <v>2.5</v>
      </c>
      <c r="R163" s="28">
        <v>255</v>
      </c>
      <c r="S163" s="28" t="s">
        <v>274</v>
      </c>
      <c r="T163" s="28">
        <v>5.2</v>
      </c>
      <c r="U163" s="28">
        <v>44.1</v>
      </c>
      <c r="V163" s="28">
        <v>21.6</v>
      </c>
      <c r="W163" s="28">
        <v>18.600000000000001</v>
      </c>
      <c r="X163" s="28">
        <v>34.799999999999997</v>
      </c>
      <c r="Y163" s="28">
        <v>9.5000000000000001E-2</v>
      </c>
      <c r="Z163" s="28">
        <v>7.0000000000000007E-2</v>
      </c>
      <c r="AA163" s="28">
        <v>0.03</v>
      </c>
      <c r="AB163" s="28">
        <v>17.3</v>
      </c>
      <c r="AC163" s="28">
        <v>0.1</v>
      </c>
      <c r="AD163" s="28">
        <v>0.1</v>
      </c>
      <c r="AE163" s="28">
        <v>1.03</v>
      </c>
      <c r="AF163" s="28">
        <v>0.09</v>
      </c>
      <c r="AG163" s="28">
        <v>377</v>
      </c>
      <c r="AH163" s="28">
        <v>0.2</v>
      </c>
      <c r="AI163" s="28">
        <v>0.1</v>
      </c>
      <c r="AJ163" s="28" t="s">
        <v>275</v>
      </c>
      <c r="AK163" s="28">
        <v>7.4999999999999997E-2</v>
      </c>
      <c r="AL163" s="28">
        <v>10.7</v>
      </c>
      <c r="AM163" s="28">
        <v>6.2</v>
      </c>
      <c r="AN163" s="28">
        <v>59.6</v>
      </c>
      <c r="AO163" s="28">
        <v>2.9</v>
      </c>
      <c r="AP163" s="28">
        <v>1.4</v>
      </c>
      <c r="AQ163" s="28">
        <v>0.6</v>
      </c>
      <c r="AR163" s="28">
        <v>3.3</v>
      </c>
      <c r="AS163" s="28">
        <v>0.5</v>
      </c>
      <c r="AT163" s="28">
        <v>29.2</v>
      </c>
      <c r="AU163" s="28">
        <v>0.2</v>
      </c>
      <c r="AV163" s="28">
        <v>20.6</v>
      </c>
      <c r="AW163" s="28">
        <v>4.9000000000000004</v>
      </c>
      <c r="AX163" s="28">
        <v>3.7</v>
      </c>
      <c r="AY163" s="28">
        <v>0.5</v>
      </c>
      <c r="AZ163" s="28">
        <v>0.2</v>
      </c>
      <c r="BA163" s="28">
        <v>1.5</v>
      </c>
      <c r="BB163" s="28">
        <v>38.5</v>
      </c>
      <c r="BC163" s="28">
        <v>0.5</v>
      </c>
      <c r="BD163" s="28">
        <v>0.7</v>
      </c>
      <c r="BE163" s="28">
        <v>4.8</v>
      </c>
      <c r="BF163" s="28">
        <v>226</v>
      </c>
      <c r="BG163" s="28">
        <v>6.8</v>
      </c>
      <c r="BH163" s="28">
        <v>18.899999999999999</v>
      </c>
      <c r="BI163" s="28">
        <v>9.9</v>
      </c>
      <c r="BJ163" s="28">
        <v>4.63</v>
      </c>
      <c r="BK163" s="28">
        <v>0.04</v>
      </c>
      <c r="BL163" s="28">
        <v>12.6</v>
      </c>
      <c r="BM163" s="28">
        <v>0.06</v>
      </c>
      <c r="BN163" s="28">
        <v>0.03</v>
      </c>
      <c r="BO163" s="28">
        <v>1.2E-2</v>
      </c>
      <c r="BP163" s="28">
        <v>2.5999999999999999E-2</v>
      </c>
      <c r="BQ163" s="28" t="s">
        <v>273</v>
      </c>
    </row>
    <row r="164" spans="1:69" x14ac:dyDescent="0.3">
      <c r="A164" s="25">
        <f t="shared" si="2"/>
        <v>142</v>
      </c>
      <c r="B164" s="26">
        <v>687366</v>
      </c>
      <c r="C164" s="26">
        <v>846237</v>
      </c>
      <c r="D164" s="26">
        <v>371</v>
      </c>
      <c r="E164" s="26">
        <v>1</v>
      </c>
      <c r="F164" s="27" t="s">
        <v>143</v>
      </c>
      <c r="G164" s="28">
        <v>23.6</v>
      </c>
      <c r="H164" s="28">
        <v>0.9</v>
      </c>
      <c r="I164" s="28">
        <v>100</v>
      </c>
      <c r="J164" s="28">
        <v>2</v>
      </c>
      <c r="K164" s="28">
        <v>4.6100000000000003</v>
      </c>
      <c r="L164" s="28" t="s">
        <v>276</v>
      </c>
      <c r="M164" s="28">
        <v>0.75</v>
      </c>
      <c r="N164" s="28">
        <v>1.6</v>
      </c>
      <c r="O164" s="28">
        <v>0.22</v>
      </c>
      <c r="P164" s="28">
        <v>15.7</v>
      </c>
      <c r="Q164" s="28">
        <v>3</v>
      </c>
      <c r="R164" s="28">
        <v>372</v>
      </c>
      <c r="S164" s="28" t="s">
        <v>274</v>
      </c>
      <c r="T164" s="28">
        <v>5.6</v>
      </c>
      <c r="U164" s="28">
        <v>65.3</v>
      </c>
      <c r="V164" s="28">
        <v>21.1</v>
      </c>
      <c r="W164" s="28">
        <v>24.9</v>
      </c>
      <c r="X164" s="28">
        <v>39.799999999999997</v>
      </c>
      <c r="Y164" s="28">
        <v>0.19700000000000001</v>
      </c>
      <c r="Z164" s="28">
        <v>7.0000000000000007E-2</v>
      </c>
      <c r="AA164" s="28" t="s">
        <v>277</v>
      </c>
      <c r="AB164" s="28">
        <v>17.5</v>
      </c>
      <c r="AC164" s="28">
        <v>0.2</v>
      </c>
      <c r="AD164" s="28">
        <v>0.14000000000000001</v>
      </c>
      <c r="AE164" s="28">
        <v>0.9</v>
      </c>
      <c r="AF164" s="28">
        <v>0.09</v>
      </c>
      <c r="AG164" s="28">
        <v>599</v>
      </c>
      <c r="AH164" s="28">
        <v>0.2</v>
      </c>
      <c r="AI164" s="28">
        <v>0.2</v>
      </c>
      <c r="AJ164" s="28" t="s">
        <v>275</v>
      </c>
      <c r="AK164" s="28">
        <v>7.0999999999999994E-2</v>
      </c>
      <c r="AL164" s="28">
        <v>8.66</v>
      </c>
      <c r="AM164" s="28">
        <v>6.7</v>
      </c>
      <c r="AN164" s="28">
        <v>71.5</v>
      </c>
      <c r="AO164" s="28">
        <v>2.8</v>
      </c>
      <c r="AP164" s="28">
        <v>1.5</v>
      </c>
      <c r="AQ164" s="28">
        <v>0.5</v>
      </c>
      <c r="AR164" s="28">
        <v>3.1</v>
      </c>
      <c r="AS164" s="28">
        <v>0.5</v>
      </c>
      <c r="AT164" s="28">
        <v>21.4</v>
      </c>
      <c r="AU164" s="28">
        <v>0.2</v>
      </c>
      <c r="AV164" s="28">
        <v>15.4</v>
      </c>
      <c r="AW164" s="28">
        <v>4</v>
      </c>
      <c r="AX164" s="28">
        <v>3.1</v>
      </c>
      <c r="AY164" s="28">
        <v>0.4</v>
      </c>
      <c r="AZ164" s="28">
        <v>0.2</v>
      </c>
      <c r="BA164" s="28">
        <v>1.6</v>
      </c>
      <c r="BB164" s="28">
        <v>34</v>
      </c>
      <c r="BC164" s="28">
        <v>0.5</v>
      </c>
      <c r="BD164" s="28">
        <v>0.57999999999999996</v>
      </c>
      <c r="BE164" s="28">
        <v>3.3</v>
      </c>
      <c r="BF164" s="28">
        <v>220</v>
      </c>
      <c r="BG164" s="28">
        <v>5.3</v>
      </c>
      <c r="BH164" s="28">
        <v>25.3</v>
      </c>
      <c r="BI164" s="28">
        <v>7.2</v>
      </c>
      <c r="BJ164" s="28">
        <v>3.9</v>
      </c>
      <c r="BK164" s="28">
        <v>0.03</v>
      </c>
      <c r="BL164" s="28">
        <v>17.2</v>
      </c>
      <c r="BM164" s="28">
        <v>0.04</v>
      </c>
      <c r="BN164" s="28">
        <v>0.02</v>
      </c>
      <c r="BO164" s="28">
        <v>8.9999999999999993E-3</v>
      </c>
      <c r="BP164" s="28">
        <v>2.8000000000000001E-2</v>
      </c>
      <c r="BQ164" s="28" t="s">
        <v>273</v>
      </c>
    </row>
    <row r="165" spans="1:69" x14ac:dyDescent="0.3">
      <c r="A165" s="25">
        <f t="shared" si="2"/>
        <v>143</v>
      </c>
      <c r="B165" s="26">
        <v>687367</v>
      </c>
      <c r="C165" s="26">
        <v>846237</v>
      </c>
      <c r="D165" s="26">
        <v>371</v>
      </c>
      <c r="E165" s="26">
        <v>1</v>
      </c>
      <c r="F165" s="27" t="s">
        <v>144</v>
      </c>
      <c r="G165" s="28">
        <v>22.2</v>
      </c>
      <c r="H165" s="28">
        <v>5.3</v>
      </c>
      <c r="I165" s="28">
        <v>60</v>
      </c>
      <c r="J165" s="28">
        <v>2</v>
      </c>
      <c r="K165" s="28">
        <v>4.71</v>
      </c>
      <c r="L165" s="28" t="s">
        <v>276</v>
      </c>
      <c r="M165" s="28">
        <v>0.85</v>
      </c>
      <c r="N165" s="28">
        <v>1.8</v>
      </c>
      <c r="O165" s="28">
        <v>0.22</v>
      </c>
      <c r="P165" s="28">
        <v>14.7</v>
      </c>
      <c r="Q165" s="28">
        <v>2.7</v>
      </c>
      <c r="R165" s="28">
        <v>349</v>
      </c>
      <c r="S165" s="28" t="s">
        <v>274</v>
      </c>
      <c r="T165" s="28">
        <v>5.5</v>
      </c>
      <c r="U165" s="28">
        <v>53.9</v>
      </c>
      <c r="V165" s="28">
        <v>20.3</v>
      </c>
      <c r="W165" s="28">
        <v>22.3</v>
      </c>
      <c r="X165" s="28">
        <v>35.1</v>
      </c>
      <c r="Y165" s="28">
        <v>0.20599999999999999</v>
      </c>
      <c r="Z165" s="28">
        <v>7.0000000000000007E-2</v>
      </c>
      <c r="AA165" s="28">
        <v>0.03</v>
      </c>
      <c r="AB165" s="28">
        <v>16.100000000000001</v>
      </c>
      <c r="AC165" s="28">
        <v>0.1</v>
      </c>
      <c r="AD165" s="28">
        <v>0.12</v>
      </c>
      <c r="AE165" s="28">
        <v>0.84</v>
      </c>
      <c r="AF165" s="28">
        <v>0.08</v>
      </c>
      <c r="AG165" s="28">
        <v>547</v>
      </c>
      <c r="AH165" s="28">
        <v>0.2</v>
      </c>
      <c r="AI165" s="28">
        <v>0.2</v>
      </c>
      <c r="AJ165" s="28" t="s">
        <v>275</v>
      </c>
      <c r="AK165" s="28">
        <v>6.6000000000000003E-2</v>
      </c>
      <c r="AL165" s="28">
        <v>8.39</v>
      </c>
      <c r="AM165" s="28">
        <v>8.4</v>
      </c>
      <c r="AN165" s="28">
        <v>61</v>
      </c>
      <c r="AO165" s="28">
        <v>2.5</v>
      </c>
      <c r="AP165" s="28">
        <v>1.2</v>
      </c>
      <c r="AQ165" s="28">
        <v>0.5</v>
      </c>
      <c r="AR165" s="28">
        <v>2.8</v>
      </c>
      <c r="AS165" s="28">
        <v>0.4</v>
      </c>
      <c r="AT165" s="28">
        <v>21.3</v>
      </c>
      <c r="AU165" s="28">
        <v>0.2</v>
      </c>
      <c r="AV165" s="28">
        <v>15.1</v>
      </c>
      <c r="AW165" s="28">
        <v>4</v>
      </c>
      <c r="AX165" s="28">
        <v>3.2</v>
      </c>
      <c r="AY165" s="28">
        <v>0.4</v>
      </c>
      <c r="AZ165" s="28">
        <v>0.2</v>
      </c>
      <c r="BA165" s="28">
        <v>1.4</v>
      </c>
      <c r="BB165" s="28">
        <v>36.700000000000003</v>
      </c>
      <c r="BC165" s="28">
        <v>0.5</v>
      </c>
      <c r="BD165" s="28">
        <v>0.53</v>
      </c>
      <c r="BE165" s="28">
        <v>3.5</v>
      </c>
      <c r="BF165" s="28">
        <v>216</v>
      </c>
      <c r="BG165" s="28">
        <v>5.6</v>
      </c>
      <c r="BH165" s="28">
        <v>23</v>
      </c>
      <c r="BI165" s="28">
        <v>7.2</v>
      </c>
      <c r="BJ165" s="28">
        <v>3.72</v>
      </c>
      <c r="BK165" s="28">
        <v>0.03</v>
      </c>
      <c r="BL165" s="28">
        <v>14.9</v>
      </c>
      <c r="BM165" s="28">
        <v>0.04</v>
      </c>
      <c r="BN165" s="28">
        <v>0.02</v>
      </c>
      <c r="BO165" s="28">
        <v>8.9999999999999993E-3</v>
      </c>
      <c r="BP165" s="28">
        <v>2.9000000000000001E-2</v>
      </c>
      <c r="BQ165" s="28" t="s">
        <v>273</v>
      </c>
    </row>
    <row r="166" spans="1:69" x14ac:dyDescent="0.3">
      <c r="A166" s="25">
        <f t="shared" si="2"/>
        <v>144</v>
      </c>
      <c r="B166" s="26">
        <v>687369</v>
      </c>
      <c r="C166" s="26">
        <v>846237</v>
      </c>
      <c r="D166" s="26">
        <v>371</v>
      </c>
      <c r="E166" s="26">
        <v>1</v>
      </c>
      <c r="F166" s="27" t="s">
        <v>145</v>
      </c>
      <c r="G166" s="28">
        <v>27.8</v>
      </c>
      <c r="H166" s="28">
        <v>2.6</v>
      </c>
      <c r="I166" s="28">
        <v>50</v>
      </c>
      <c r="J166" s="28">
        <v>2</v>
      </c>
      <c r="K166" s="28">
        <v>5.41</v>
      </c>
      <c r="L166" s="28" t="s">
        <v>276</v>
      </c>
      <c r="M166" s="28">
        <v>1.05</v>
      </c>
      <c r="N166" s="28">
        <v>2</v>
      </c>
      <c r="O166" s="28">
        <v>0.24</v>
      </c>
      <c r="P166" s="28">
        <v>16</v>
      </c>
      <c r="Q166" s="28">
        <v>3.1</v>
      </c>
      <c r="R166" s="28">
        <v>406</v>
      </c>
      <c r="S166" s="28" t="s">
        <v>274</v>
      </c>
      <c r="T166" s="28">
        <v>8.6</v>
      </c>
      <c r="U166" s="28">
        <v>50.2</v>
      </c>
      <c r="V166" s="28">
        <v>20.6</v>
      </c>
      <c r="W166" s="28">
        <v>28.3</v>
      </c>
      <c r="X166" s="28">
        <v>29.4</v>
      </c>
      <c r="Y166" s="28">
        <v>0.249</v>
      </c>
      <c r="Z166" s="28">
        <v>7.0000000000000007E-2</v>
      </c>
      <c r="AA166" s="28" t="s">
        <v>277</v>
      </c>
      <c r="AB166" s="28">
        <v>17.2</v>
      </c>
      <c r="AC166" s="28">
        <v>0.2</v>
      </c>
      <c r="AD166" s="28">
        <v>0.15</v>
      </c>
      <c r="AE166" s="28">
        <v>0.91</v>
      </c>
      <c r="AF166" s="28">
        <v>0.11</v>
      </c>
      <c r="AG166" s="28">
        <v>624</v>
      </c>
      <c r="AH166" s="28">
        <v>0.2</v>
      </c>
      <c r="AI166" s="28">
        <v>0.2</v>
      </c>
      <c r="AJ166" s="28" t="s">
        <v>275</v>
      </c>
      <c r="AK166" s="28">
        <v>7.0000000000000007E-2</v>
      </c>
      <c r="AL166" s="28">
        <v>8.59</v>
      </c>
      <c r="AM166" s="28">
        <v>8.5</v>
      </c>
      <c r="AN166" s="28">
        <v>67.7</v>
      </c>
      <c r="AO166" s="28">
        <v>2.7</v>
      </c>
      <c r="AP166" s="28">
        <v>1.3</v>
      </c>
      <c r="AQ166" s="28">
        <v>0.6</v>
      </c>
      <c r="AR166" s="28">
        <v>3.1</v>
      </c>
      <c r="AS166" s="28">
        <v>0.4</v>
      </c>
      <c r="AT166" s="28">
        <v>21.7</v>
      </c>
      <c r="AU166" s="28">
        <v>0.2</v>
      </c>
      <c r="AV166" s="28">
        <v>17.2</v>
      </c>
      <c r="AW166" s="28">
        <v>4.4000000000000004</v>
      </c>
      <c r="AX166" s="28">
        <v>3.7</v>
      </c>
      <c r="AY166" s="28">
        <v>0.5</v>
      </c>
      <c r="AZ166" s="28">
        <v>0.2</v>
      </c>
      <c r="BA166" s="28">
        <v>1.4</v>
      </c>
      <c r="BB166" s="28">
        <v>41.4</v>
      </c>
      <c r="BC166" s="28">
        <v>0.7</v>
      </c>
      <c r="BD166" s="28">
        <v>0.62</v>
      </c>
      <c r="BE166" s="28">
        <v>4</v>
      </c>
      <c r="BF166" s="28">
        <v>335</v>
      </c>
      <c r="BG166" s="28">
        <v>6.1</v>
      </c>
      <c r="BH166" s="28">
        <v>22.4</v>
      </c>
      <c r="BI166" s="28">
        <v>6.3</v>
      </c>
      <c r="BJ166" s="28">
        <v>4.1399999999999997</v>
      </c>
      <c r="BK166" s="28">
        <v>0.03</v>
      </c>
      <c r="BL166" s="28">
        <v>19.7</v>
      </c>
      <c r="BM166" s="28">
        <v>0.05</v>
      </c>
      <c r="BN166" s="28">
        <v>0.03</v>
      </c>
      <c r="BO166" s="28">
        <v>0.01</v>
      </c>
      <c r="BP166" s="28">
        <v>3.2000000000000001E-2</v>
      </c>
      <c r="BQ166" s="28" t="s">
        <v>273</v>
      </c>
    </row>
    <row r="167" spans="1:69" x14ac:dyDescent="0.3">
      <c r="A167" s="25">
        <f t="shared" si="2"/>
        <v>145</v>
      </c>
      <c r="B167" s="26">
        <v>687404</v>
      </c>
      <c r="C167" s="26">
        <v>846636</v>
      </c>
      <c r="D167" s="26">
        <v>359</v>
      </c>
      <c r="E167" s="26">
        <v>1</v>
      </c>
      <c r="F167" s="27" t="s">
        <v>146</v>
      </c>
      <c r="G167" s="28">
        <v>41.4</v>
      </c>
      <c r="H167" s="28">
        <v>2.1</v>
      </c>
      <c r="I167" s="28">
        <v>10</v>
      </c>
      <c r="J167" s="28">
        <v>2</v>
      </c>
      <c r="K167" s="28">
        <v>3.65</v>
      </c>
      <c r="L167" s="28" t="s">
        <v>276</v>
      </c>
      <c r="M167" s="28">
        <v>0.37</v>
      </c>
      <c r="N167" s="28">
        <v>1.1000000000000001</v>
      </c>
      <c r="O167" s="28">
        <v>0.14000000000000001</v>
      </c>
      <c r="P167" s="28">
        <v>13</v>
      </c>
      <c r="Q167" s="28">
        <v>1.9</v>
      </c>
      <c r="R167" s="28">
        <v>236</v>
      </c>
      <c r="S167" s="28" t="s">
        <v>274</v>
      </c>
      <c r="T167" s="28">
        <v>6.6</v>
      </c>
      <c r="U167" s="28">
        <v>38.700000000000003</v>
      </c>
      <c r="V167" s="28">
        <v>26.3</v>
      </c>
      <c r="W167" s="28">
        <v>19.3</v>
      </c>
      <c r="X167" s="28">
        <v>26.5</v>
      </c>
      <c r="Y167" s="28">
        <v>3.5999999999999997E-2</v>
      </c>
      <c r="Z167" s="28">
        <v>0.06</v>
      </c>
      <c r="AA167" s="28">
        <v>0.03</v>
      </c>
      <c r="AB167" s="28">
        <v>16</v>
      </c>
      <c r="AC167" s="28">
        <v>0.1</v>
      </c>
      <c r="AD167" s="28">
        <v>0.1</v>
      </c>
      <c r="AE167" s="28">
        <v>0.86</v>
      </c>
      <c r="AF167" s="28">
        <v>0.12</v>
      </c>
      <c r="AG167" s="28">
        <v>309</v>
      </c>
      <c r="AH167" s="28">
        <v>0.1</v>
      </c>
      <c r="AI167" s="28">
        <v>0.2</v>
      </c>
      <c r="AJ167" s="28" t="s">
        <v>275</v>
      </c>
      <c r="AK167" s="28">
        <v>6.9000000000000006E-2</v>
      </c>
      <c r="AL167" s="28">
        <v>10.6</v>
      </c>
      <c r="AM167" s="28">
        <v>6</v>
      </c>
      <c r="AN167" s="28">
        <v>69.400000000000006</v>
      </c>
      <c r="AO167" s="28">
        <v>2.9</v>
      </c>
      <c r="AP167" s="28">
        <v>1.5</v>
      </c>
      <c r="AQ167" s="28">
        <v>0.8</v>
      </c>
      <c r="AR167" s="28">
        <v>3.9</v>
      </c>
      <c r="AS167" s="28">
        <v>0.5</v>
      </c>
      <c r="AT167" s="28">
        <v>30.6</v>
      </c>
      <c r="AU167" s="28">
        <v>0.2</v>
      </c>
      <c r="AV167" s="28">
        <v>25.1</v>
      </c>
      <c r="AW167" s="28">
        <v>6.4</v>
      </c>
      <c r="AX167" s="28">
        <v>4.5999999999999996</v>
      </c>
      <c r="AY167" s="28">
        <v>0.5</v>
      </c>
      <c r="AZ167" s="28">
        <v>0.2</v>
      </c>
      <c r="BA167" s="28">
        <v>1.5</v>
      </c>
      <c r="BB167" s="28">
        <v>52.3</v>
      </c>
      <c r="BC167" s="28">
        <v>0.5</v>
      </c>
      <c r="BD167" s="28">
        <v>0.79</v>
      </c>
      <c r="BE167" s="28">
        <v>4.9000000000000004</v>
      </c>
      <c r="BF167" s="28">
        <v>241</v>
      </c>
      <c r="BG167" s="28">
        <v>9.6999999999999993</v>
      </c>
      <c r="BH167" s="28">
        <v>17</v>
      </c>
      <c r="BI167" s="28">
        <v>7.8</v>
      </c>
      <c r="BJ167" s="28">
        <v>4.53</v>
      </c>
      <c r="BK167" s="28">
        <v>0.02</v>
      </c>
      <c r="BL167" s="28">
        <v>14</v>
      </c>
      <c r="BM167" s="28">
        <v>7.0000000000000007E-2</v>
      </c>
      <c r="BN167" s="28">
        <v>0.04</v>
      </c>
      <c r="BO167" s="28">
        <v>1.2E-2</v>
      </c>
      <c r="BP167" s="28">
        <v>2.8000000000000001E-2</v>
      </c>
      <c r="BQ167" s="28" t="s">
        <v>273</v>
      </c>
    </row>
    <row r="168" spans="1:69" x14ac:dyDescent="0.3">
      <c r="A168" s="25">
        <f t="shared" si="2"/>
        <v>146</v>
      </c>
      <c r="B168" s="26">
        <v>687405</v>
      </c>
      <c r="C168" s="26">
        <v>846636</v>
      </c>
      <c r="D168" s="26">
        <v>359</v>
      </c>
      <c r="E168" s="26">
        <v>1</v>
      </c>
      <c r="F168" s="27" t="s">
        <v>147</v>
      </c>
      <c r="G168" s="28">
        <v>11.9</v>
      </c>
      <c r="H168" s="28">
        <v>6.1</v>
      </c>
      <c r="I168" s="28">
        <v>80</v>
      </c>
      <c r="J168" s="28" t="s">
        <v>273</v>
      </c>
      <c r="K168" s="28">
        <v>1.1299999999999999</v>
      </c>
      <c r="L168" s="28" t="s">
        <v>276</v>
      </c>
      <c r="M168" s="28">
        <v>0.39</v>
      </c>
      <c r="N168" s="28">
        <v>1</v>
      </c>
      <c r="O168" s="28">
        <v>0.02</v>
      </c>
      <c r="P168" s="28">
        <v>12.6</v>
      </c>
      <c r="Q168" s="28">
        <v>1.6</v>
      </c>
      <c r="R168" s="28">
        <v>85</v>
      </c>
      <c r="S168" s="28" t="s">
        <v>274</v>
      </c>
      <c r="T168" s="28">
        <v>9.6999999999999993</v>
      </c>
      <c r="U168" s="28">
        <v>37.299999999999997</v>
      </c>
      <c r="V168" s="28">
        <v>22.8</v>
      </c>
      <c r="W168" s="28">
        <v>43.5</v>
      </c>
      <c r="X168" s="28">
        <v>84.8</v>
      </c>
      <c r="Y168" s="28">
        <v>0.11799999999999999</v>
      </c>
      <c r="Z168" s="28">
        <v>0.16</v>
      </c>
      <c r="AA168" s="28">
        <v>7.0000000000000007E-2</v>
      </c>
      <c r="AB168" s="28">
        <v>14.7</v>
      </c>
      <c r="AC168" s="28" t="s">
        <v>274</v>
      </c>
      <c r="AD168" s="28">
        <v>0.08</v>
      </c>
      <c r="AE168" s="28">
        <v>2.38</v>
      </c>
      <c r="AF168" s="28">
        <v>0.23</v>
      </c>
      <c r="AG168" s="28">
        <v>65</v>
      </c>
      <c r="AH168" s="28" t="s">
        <v>274</v>
      </c>
      <c r="AI168" s="28">
        <v>0.9</v>
      </c>
      <c r="AJ168" s="28" t="s">
        <v>275</v>
      </c>
      <c r="AK168" s="28">
        <v>2.5000000000000001E-2</v>
      </c>
      <c r="AL168" s="28">
        <v>9.85</v>
      </c>
      <c r="AM168" s="28">
        <v>4.3</v>
      </c>
      <c r="AN168" s="28">
        <v>104</v>
      </c>
      <c r="AO168" s="28">
        <v>2.5</v>
      </c>
      <c r="AP168" s="28">
        <v>1.2</v>
      </c>
      <c r="AQ168" s="28">
        <v>0.8</v>
      </c>
      <c r="AR168" s="28">
        <v>4.0999999999999996</v>
      </c>
      <c r="AS168" s="28">
        <v>0.4</v>
      </c>
      <c r="AT168" s="28">
        <v>33.299999999999997</v>
      </c>
      <c r="AU168" s="28">
        <v>0.1</v>
      </c>
      <c r="AV168" s="28">
        <v>23.9</v>
      </c>
      <c r="AW168" s="28">
        <v>6.2</v>
      </c>
      <c r="AX168" s="28">
        <v>3.9</v>
      </c>
      <c r="AY168" s="28">
        <v>0.5</v>
      </c>
      <c r="AZ168" s="28">
        <v>0.2</v>
      </c>
      <c r="BA168" s="28">
        <v>1</v>
      </c>
      <c r="BB168" s="28">
        <v>100</v>
      </c>
      <c r="BC168" s="28">
        <v>0.7</v>
      </c>
      <c r="BD168" s="28">
        <v>1.87</v>
      </c>
      <c r="BE168" s="28">
        <v>10.4</v>
      </c>
      <c r="BF168" s="28">
        <v>221</v>
      </c>
      <c r="BG168" s="28">
        <v>24.7</v>
      </c>
      <c r="BH168" s="28">
        <v>9.5</v>
      </c>
      <c r="BI168" s="28">
        <v>14.8</v>
      </c>
      <c r="BJ168" s="28">
        <v>4.24</v>
      </c>
      <c r="BK168" s="28">
        <v>0.06</v>
      </c>
      <c r="BL168" s="28">
        <v>4.96</v>
      </c>
      <c r="BM168" s="28">
        <v>0.15</v>
      </c>
      <c r="BN168" s="28">
        <v>0.09</v>
      </c>
      <c r="BO168" s="28">
        <v>1.7999999999999999E-2</v>
      </c>
      <c r="BP168" s="28">
        <v>6.0999999999999999E-2</v>
      </c>
      <c r="BQ168" s="28" t="s">
        <v>273</v>
      </c>
    </row>
    <row r="169" spans="1:69" x14ac:dyDescent="0.3">
      <c r="A169" s="25">
        <f t="shared" si="2"/>
        <v>147</v>
      </c>
      <c r="B169" s="26">
        <v>687407</v>
      </c>
      <c r="C169" s="26">
        <v>846636</v>
      </c>
      <c r="D169" s="26">
        <v>359</v>
      </c>
      <c r="E169" s="26">
        <v>1</v>
      </c>
      <c r="F169" s="27" t="s">
        <v>148</v>
      </c>
      <c r="G169" s="28">
        <v>25.3</v>
      </c>
      <c r="H169" s="28">
        <v>3.2</v>
      </c>
      <c r="I169" s="28">
        <v>20</v>
      </c>
      <c r="J169" s="28">
        <v>2</v>
      </c>
      <c r="K169" s="28">
        <v>2.2200000000000002</v>
      </c>
      <c r="L169" s="28" t="s">
        <v>276</v>
      </c>
      <c r="M169" s="28">
        <v>0.25</v>
      </c>
      <c r="N169" s="28">
        <v>1.3</v>
      </c>
      <c r="O169" s="28">
        <v>7.0000000000000007E-2</v>
      </c>
      <c r="P169" s="28">
        <v>13.7</v>
      </c>
      <c r="Q169" s="28">
        <v>1.3</v>
      </c>
      <c r="R169" s="28">
        <v>165</v>
      </c>
      <c r="S169" s="28" t="s">
        <v>274</v>
      </c>
      <c r="T169" s="28">
        <v>5.7</v>
      </c>
      <c r="U169" s="28">
        <v>32.799999999999997</v>
      </c>
      <c r="V169" s="28">
        <v>29.3</v>
      </c>
      <c r="W169" s="28">
        <v>15.5</v>
      </c>
      <c r="X169" s="28">
        <v>24.3</v>
      </c>
      <c r="Y169" s="28">
        <v>3.6999999999999998E-2</v>
      </c>
      <c r="Z169" s="28">
        <v>7.0000000000000007E-2</v>
      </c>
      <c r="AA169" s="28" t="s">
        <v>277</v>
      </c>
      <c r="AB169" s="28">
        <v>15.9</v>
      </c>
      <c r="AC169" s="28" t="s">
        <v>274</v>
      </c>
      <c r="AD169" s="28">
        <v>0.09</v>
      </c>
      <c r="AE169" s="28">
        <v>1</v>
      </c>
      <c r="AF169" s="28">
        <v>0.15</v>
      </c>
      <c r="AG169" s="28">
        <v>258</v>
      </c>
      <c r="AH169" s="28">
        <v>0.2</v>
      </c>
      <c r="AI169" s="28">
        <v>0.2</v>
      </c>
      <c r="AJ169" s="28" t="s">
        <v>275</v>
      </c>
      <c r="AK169" s="28">
        <v>7.2999999999999995E-2</v>
      </c>
      <c r="AL169" s="28">
        <v>10</v>
      </c>
      <c r="AM169" s="28">
        <v>6.6</v>
      </c>
      <c r="AN169" s="28">
        <v>76.3</v>
      </c>
      <c r="AO169" s="28">
        <v>2.9</v>
      </c>
      <c r="AP169" s="28">
        <v>1.4</v>
      </c>
      <c r="AQ169" s="28">
        <v>0.7</v>
      </c>
      <c r="AR169" s="28">
        <v>3.8</v>
      </c>
      <c r="AS169" s="28">
        <v>0.4</v>
      </c>
      <c r="AT169" s="28">
        <v>30.4</v>
      </c>
      <c r="AU169" s="28">
        <v>0.2</v>
      </c>
      <c r="AV169" s="28">
        <v>23</v>
      </c>
      <c r="AW169" s="28">
        <v>5.9</v>
      </c>
      <c r="AX169" s="28">
        <v>4.5</v>
      </c>
      <c r="AY169" s="28">
        <v>0.5</v>
      </c>
      <c r="AZ169" s="28">
        <v>0.2</v>
      </c>
      <c r="BA169" s="28">
        <v>1.4</v>
      </c>
      <c r="BB169" s="28">
        <v>50.3</v>
      </c>
      <c r="BC169" s="28">
        <v>0.4</v>
      </c>
      <c r="BD169" s="28">
        <v>1.03</v>
      </c>
      <c r="BE169" s="28">
        <v>7.3</v>
      </c>
      <c r="BF169" s="28">
        <v>172</v>
      </c>
      <c r="BG169" s="28">
        <v>11.6</v>
      </c>
      <c r="BH169" s="28">
        <v>16.2</v>
      </c>
      <c r="BI169" s="28">
        <v>9.1</v>
      </c>
      <c r="BJ169" s="28">
        <v>4.68</v>
      </c>
      <c r="BK169" s="28">
        <v>0.03</v>
      </c>
      <c r="BL169" s="28">
        <v>8.48</v>
      </c>
      <c r="BM169" s="28">
        <v>7.0000000000000007E-2</v>
      </c>
      <c r="BN169" s="28">
        <v>0.05</v>
      </c>
      <c r="BO169" s="28">
        <v>1.2E-2</v>
      </c>
      <c r="BP169" s="28">
        <v>2.1999999999999999E-2</v>
      </c>
      <c r="BQ169" s="28" t="s">
        <v>273</v>
      </c>
    </row>
    <row r="170" spans="1:69" x14ac:dyDescent="0.3">
      <c r="A170" s="25">
        <f t="shared" si="2"/>
        <v>148</v>
      </c>
      <c r="B170" s="26">
        <v>687409</v>
      </c>
      <c r="C170" s="26">
        <v>846636</v>
      </c>
      <c r="D170" s="26">
        <v>359</v>
      </c>
      <c r="E170" s="26">
        <v>1</v>
      </c>
      <c r="F170" s="27" t="s">
        <v>149</v>
      </c>
      <c r="G170" s="28">
        <v>18.7</v>
      </c>
      <c r="H170" s="28">
        <v>0.9</v>
      </c>
      <c r="I170" s="28">
        <v>20</v>
      </c>
      <c r="J170" s="28">
        <v>2</v>
      </c>
      <c r="K170" s="28">
        <v>1.94</v>
      </c>
      <c r="L170" s="28" t="s">
        <v>276</v>
      </c>
      <c r="M170" s="28">
        <v>0.18</v>
      </c>
      <c r="N170" s="28">
        <v>1.1000000000000001</v>
      </c>
      <c r="O170" s="28">
        <v>0.04</v>
      </c>
      <c r="P170" s="28">
        <v>9.8000000000000007</v>
      </c>
      <c r="Q170" s="28">
        <v>1.1000000000000001</v>
      </c>
      <c r="R170" s="28">
        <v>122</v>
      </c>
      <c r="S170" s="28" t="s">
        <v>274</v>
      </c>
      <c r="T170" s="28">
        <v>4.7</v>
      </c>
      <c r="U170" s="28">
        <v>28.9</v>
      </c>
      <c r="V170" s="28">
        <v>28</v>
      </c>
      <c r="W170" s="28">
        <v>11.6</v>
      </c>
      <c r="X170" s="28">
        <v>31.2</v>
      </c>
      <c r="Y170" s="28">
        <v>4.3999999999999997E-2</v>
      </c>
      <c r="Z170" s="28">
        <v>0.05</v>
      </c>
      <c r="AA170" s="28">
        <v>0.03</v>
      </c>
      <c r="AB170" s="28">
        <v>11.9</v>
      </c>
      <c r="AC170" s="28" t="s">
        <v>274</v>
      </c>
      <c r="AD170" s="28">
        <v>0.05</v>
      </c>
      <c r="AE170" s="28">
        <v>0.76</v>
      </c>
      <c r="AF170" s="28">
        <v>0.11</v>
      </c>
      <c r="AG170" s="28">
        <v>221</v>
      </c>
      <c r="AH170" s="28">
        <v>0.2</v>
      </c>
      <c r="AI170" s="28">
        <v>0.2</v>
      </c>
      <c r="AJ170" s="28" t="s">
        <v>275</v>
      </c>
      <c r="AK170" s="28">
        <v>7.5999999999999998E-2</v>
      </c>
      <c r="AL170" s="28">
        <v>12.2</v>
      </c>
      <c r="AM170" s="28">
        <v>5.5</v>
      </c>
      <c r="AN170" s="28">
        <v>55.8</v>
      </c>
      <c r="AO170" s="28">
        <v>3.5</v>
      </c>
      <c r="AP170" s="28">
        <v>1.9</v>
      </c>
      <c r="AQ170" s="28">
        <v>0.7</v>
      </c>
      <c r="AR170" s="28">
        <v>3.9</v>
      </c>
      <c r="AS170" s="28">
        <v>0.6</v>
      </c>
      <c r="AT170" s="28">
        <v>25.8</v>
      </c>
      <c r="AU170" s="28">
        <v>0.2</v>
      </c>
      <c r="AV170" s="28">
        <v>21.1</v>
      </c>
      <c r="AW170" s="28">
        <v>5.5</v>
      </c>
      <c r="AX170" s="28">
        <v>4.5999999999999996</v>
      </c>
      <c r="AY170" s="28">
        <v>0.6</v>
      </c>
      <c r="AZ170" s="28">
        <v>0.3</v>
      </c>
      <c r="BA170" s="28">
        <v>1.8</v>
      </c>
      <c r="BB170" s="28">
        <v>38.5</v>
      </c>
      <c r="BC170" s="28">
        <v>0.4</v>
      </c>
      <c r="BD170" s="28">
        <v>0.74</v>
      </c>
      <c r="BE170" s="28">
        <v>5.4</v>
      </c>
      <c r="BF170" s="28">
        <v>128</v>
      </c>
      <c r="BG170" s="28">
        <v>8.3000000000000007</v>
      </c>
      <c r="BH170" s="28">
        <v>14.4</v>
      </c>
      <c r="BI170" s="28">
        <v>6.4</v>
      </c>
      <c r="BJ170" s="28">
        <v>3.63</v>
      </c>
      <c r="BK170" s="28">
        <v>0.02</v>
      </c>
      <c r="BL170" s="28">
        <v>8.68</v>
      </c>
      <c r="BM170" s="28">
        <v>0.06</v>
      </c>
      <c r="BN170" s="28">
        <v>0.04</v>
      </c>
      <c r="BO170" s="28">
        <v>0.01</v>
      </c>
      <c r="BP170" s="28">
        <v>1.9E-2</v>
      </c>
      <c r="BQ170" s="28" t="s">
        <v>273</v>
      </c>
    </row>
    <row r="171" spans="1:69" x14ac:dyDescent="0.3">
      <c r="A171" s="25">
        <f t="shared" si="2"/>
        <v>149</v>
      </c>
      <c r="B171" s="26">
        <v>687411</v>
      </c>
      <c r="C171" s="26">
        <v>846636</v>
      </c>
      <c r="D171" s="26">
        <v>359</v>
      </c>
      <c r="E171" s="26">
        <v>1</v>
      </c>
      <c r="F171" s="27" t="s">
        <v>150</v>
      </c>
      <c r="G171" s="28">
        <v>16.8</v>
      </c>
      <c r="H171" s="28">
        <v>2.4</v>
      </c>
      <c r="I171" s="28">
        <v>10</v>
      </c>
      <c r="J171" s="28">
        <v>2</v>
      </c>
      <c r="K171" s="28">
        <v>1.71</v>
      </c>
      <c r="L171" s="28" t="s">
        <v>276</v>
      </c>
      <c r="M171" s="28">
        <v>0.15</v>
      </c>
      <c r="N171" s="28">
        <v>1</v>
      </c>
      <c r="O171" s="28">
        <v>7.0000000000000007E-2</v>
      </c>
      <c r="P171" s="28">
        <v>13.8</v>
      </c>
      <c r="Q171" s="28">
        <v>1.2</v>
      </c>
      <c r="R171" s="28">
        <v>136</v>
      </c>
      <c r="S171" s="28" t="s">
        <v>274</v>
      </c>
      <c r="T171" s="28">
        <v>5.9</v>
      </c>
      <c r="U171" s="28">
        <v>30.7</v>
      </c>
      <c r="V171" s="28">
        <v>31.5</v>
      </c>
      <c r="W171" s="28">
        <v>14.3</v>
      </c>
      <c r="X171" s="28">
        <v>20.5</v>
      </c>
      <c r="Y171" s="28">
        <v>1.4E-2</v>
      </c>
      <c r="Z171" s="28">
        <v>7.0000000000000007E-2</v>
      </c>
      <c r="AA171" s="28" t="s">
        <v>277</v>
      </c>
      <c r="AB171" s="28">
        <v>15.6</v>
      </c>
      <c r="AC171" s="28" t="s">
        <v>274</v>
      </c>
      <c r="AD171" s="28">
        <v>0.1</v>
      </c>
      <c r="AE171" s="28">
        <v>1.05</v>
      </c>
      <c r="AF171" s="28">
        <v>0.15</v>
      </c>
      <c r="AG171" s="28">
        <v>119</v>
      </c>
      <c r="AH171" s="28">
        <v>0.2</v>
      </c>
      <c r="AI171" s="28">
        <v>0.2</v>
      </c>
      <c r="AJ171" s="28" t="s">
        <v>275</v>
      </c>
      <c r="AK171" s="28">
        <v>0.08</v>
      </c>
      <c r="AL171" s="28">
        <v>21.6</v>
      </c>
      <c r="AM171" s="28">
        <v>6.3</v>
      </c>
      <c r="AN171" s="28">
        <v>85.8</v>
      </c>
      <c r="AO171" s="28">
        <v>5.0999999999999996</v>
      </c>
      <c r="AP171" s="28">
        <v>2.5</v>
      </c>
      <c r="AQ171" s="28">
        <v>1.2</v>
      </c>
      <c r="AR171" s="28">
        <v>6.5</v>
      </c>
      <c r="AS171" s="28">
        <v>0.8</v>
      </c>
      <c r="AT171" s="28">
        <v>47.2</v>
      </c>
      <c r="AU171" s="28">
        <v>0.3</v>
      </c>
      <c r="AV171" s="28">
        <v>37.9</v>
      </c>
      <c r="AW171" s="28">
        <v>9.6999999999999993</v>
      </c>
      <c r="AX171" s="28">
        <v>7.1</v>
      </c>
      <c r="AY171" s="28">
        <v>0.9</v>
      </c>
      <c r="AZ171" s="28">
        <v>0.4</v>
      </c>
      <c r="BA171" s="28">
        <v>2.4</v>
      </c>
      <c r="BB171" s="28">
        <v>50</v>
      </c>
      <c r="BC171" s="28">
        <v>0.5</v>
      </c>
      <c r="BD171" s="28">
        <v>1.1100000000000001</v>
      </c>
      <c r="BE171" s="28">
        <v>7.9</v>
      </c>
      <c r="BF171" s="28">
        <v>158</v>
      </c>
      <c r="BG171" s="28">
        <v>12.2</v>
      </c>
      <c r="BH171" s="28">
        <v>14.5</v>
      </c>
      <c r="BI171" s="28">
        <v>8.8000000000000007</v>
      </c>
      <c r="BJ171" s="28">
        <v>4.57</v>
      </c>
      <c r="BK171" s="28">
        <v>0.02</v>
      </c>
      <c r="BL171" s="28">
        <v>7.52</v>
      </c>
      <c r="BM171" s="28">
        <v>7.0000000000000007E-2</v>
      </c>
      <c r="BN171" s="28">
        <v>0.06</v>
      </c>
      <c r="BO171" s="28">
        <v>0.01</v>
      </c>
      <c r="BP171" s="28">
        <v>1.4999999999999999E-2</v>
      </c>
      <c r="BQ171" s="28" t="s">
        <v>273</v>
      </c>
    </row>
    <row r="172" spans="1:69" x14ac:dyDescent="0.3">
      <c r="A172" s="25">
        <f t="shared" si="2"/>
        <v>150</v>
      </c>
      <c r="B172" s="26">
        <v>687412</v>
      </c>
      <c r="C172" s="26">
        <v>846636</v>
      </c>
      <c r="D172" s="26">
        <v>359</v>
      </c>
      <c r="E172" s="26">
        <v>1</v>
      </c>
      <c r="F172" s="27" t="s">
        <v>151</v>
      </c>
      <c r="G172" s="28">
        <v>16.5</v>
      </c>
      <c r="H172" s="28">
        <v>1.5</v>
      </c>
      <c r="I172" s="28">
        <v>80</v>
      </c>
      <c r="J172" s="28">
        <v>2</v>
      </c>
      <c r="K172" s="28">
        <v>1.58</v>
      </c>
      <c r="L172" s="28" t="s">
        <v>276</v>
      </c>
      <c r="M172" s="28">
        <v>0.15</v>
      </c>
      <c r="N172" s="28">
        <v>0.8</v>
      </c>
      <c r="O172" s="28">
        <v>0.06</v>
      </c>
      <c r="P172" s="28">
        <v>13.1</v>
      </c>
      <c r="Q172" s="28">
        <v>1.1000000000000001</v>
      </c>
      <c r="R172" s="28">
        <v>131</v>
      </c>
      <c r="S172" s="28" t="s">
        <v>274</v>
      </c>
      <c r="T172" s="28">
        <v>5.6</v>
      </c>
      <c r="U172" s="28">
        <v>29.2</v>
      </c>
      <c r="V172" s="28">
        <v>31.9</v>
      </c>
      <c r="W172" s="28">
        <v>13.9</v>
      </c>
      <c r="X172" s="28">
        <v>21.3</v>
      </c>
      <c r="Y172" s="28">
        <v>1.7999999999999999E-2</v>
      </c>
      <c r="Z172" s="28">
        <v>7.0000000000000007E-2</v>
      </c>
      <c r="AA172" s="28" t="s">
        <v>277</v>
      </c>
      <c r="AB172" s="28">
        <v>15.9</v>
      </c>
      <c r="AC172" s="28" t="s">
        <v>274</v>
      </c>
      <c r="AD172" s="28">
        <v>0.09</v>
      </c>
      <c r="AE172" s="28">
        <v>1.05</v>
      </c>
      <c r="AF172" s="28">
        <v>0.15</v>
      </c>
      <c r="AG172" s="28">
        <v>125</v>
      </c>
      <c r="AH172" s="28">
        <v>0.2</v>
      </c>
      <c r="AI172" s="28">
        <v>0.2</v>
      </c>
      <c r="AJ172" s="28" t="s">
        <v>275</v>
      </c>
      <c r="AK172" s="28">
        <v>8.7999999999999995E-2</v>
      </c>
      <c r="AL172" s="28">
        <v>20</v>
      </c>
      <c r="AM172" s="28">
        <v>6</v>
      </c>
      <c r="AN172" s="28">
        <v>80.5</v>
      </c>
      <c r="AO172" s="28">
        <v>4.9000000000000004</v>
      </c>
      <c r="AP172" s="28">
        <v>2.4</v>
      </c>
      <c r="AQ172" s="28">
        <v>1.2</v>
      </c>
      <c r="AR172" s="28">
        <v>6.4</v>
      </c>
      <c r="AS172" s="28">
        <v>0.8</v>
      </c>
      <c r="AT172" s="28">
        <v>43.7</v>
      </c>
      <c r="AU172" s="28">
        <v>0.3</v>
      </c>
      <c r="AV172" s="28">
        <v>35.200000000000003</v>
      </c>
      <c r="AW172" s="28">
        <v>8.9</v>
      </c>
      <c r="AX172" s="28">
        <v>6.5</v>
      </c>
      <c r="AY172" s="28">
        <v>0.8</v>
      </c>
      <c r="AZ172" s="28">
        <v>0.4</v>
      </c>
      <c r="BA172" s="28">
        <v>2.2999999999999998</v>
      </c>
      <c r="BB172" s="28">
        <v>51.6</v>
      </c>
      <c r="BC172" s="28">
        <v>0.5</v>
      </c>
      <c r="BD172" s="28">
        <v>1.1499999999999999</v>
      </c>
      <c r="BE172" s="28">
        <v>8.3000000000000007</v>
      </c>
      <c r="BF172" s="28">
        <v>160</v>
      </c>
      <c r="BG172" s="28">
        <v>12.6</v>
      </c>
      <c r="BH172" s="28">
        <v>14.9</v>
      </c>
      <c r="BI172" s="28">
        <v>10.199999999999999</v>
      </c>
      <c r="BJ172" s="28">
        <v>4.79</v>
      </c>
      <c r="BK172" s="28">
        <v>0.03</v>
      </c>
      <c r="BL172" s="28">
        <v>7.18</v>
      </c>
      <c r="BM172" s="28">
        <v>7.0000000000000007E-2</v>
      </c>
      <c r="BN172" s="28">
        <v>0.06</v>
      </c>
      <c r="BO172" s="28">
        <v>1.2E-2</v>
      </c>
      <c r="BP172" s="28">
        <v>1.6E-2</v>
      </c>
      <c r="BQ172" s="28" t="s">
        <v>273</v>
      </c>
    </row>
    <row r="173" spans="1:69" ht="15.75" customHeight="1" x14ac:dyDescent="0.3">
      <c r="A173" s="25">
        <f t="shared" si="2"/>
        <v>151</v>
      </c>
      <c r="B173" s="26">
        <v>687413</v>
      </c>
      <c r="C173" s="26">
        <v>846636</v>
      </c>
      <c r="D173" s="26">
        <v>359</v>
      </c>
      <c r="E173" s="26">
        <v>1</v>
      </c>
      <c r="F173" s="27" t="s">
        <v>152</v>
      </c>
      <c r="G173" s="28">
        <v>22.8</v>
      </c>
      <c r="H173" s="28">
        <v>3.1</v>
      </c>
      <c r="I173" s="28">
        <v>40</v>
      </c>
      <c r="J173" s="28">
        <v>2</v>
      </c>
      <c r="K173" s="28">
        <v>1.85</v>
      </c>
      <c r="L173" s="28" t="s">
        <v>276</v>
      </c>
      <c r="M173" s="28">
        <v>0.18</v>
      </c>
      <c r="N173" s="28">
        <v>1.2</v>
      </c>
      <c r="O173" s="28">
        <v>0.05</v>
      </c>
      <c r="P173" s="28">
        <v>13.8</v>
      </c>
      <c r="Q173" s="28">
        <v>1.3</v>
      </c>
      <c r="R173" s="28">
        <v>159</v>
      </c>
      <c r="S173" s="28" t="s">
        <v>274</v>
      </c>
      <c r="T173" s="28">
        <v>5.8</v>
      </c>
      <c r="U173" s="28">
        <v>29.9</v>
      </c>
      <c r="V173" s="28">
        <v>33.1</v>
      </c>
      <c r="W173" s="28">
        <v>15.2</v>
      </c>
      <c r="X173" s="28">
        <v>21.9</v>
      </c>
      <c r="Y173" s="28">
        <v>2.9000000000000001E-2</v>
      </c>
      <c r="Z173" s="28">
        <v>7.0000000000000007E-2</v>
      </c>
      <c r="AA173" s="28">
        <v>0.02</v>
      </c>
      <c r="AB173" s="28">
        <v>15.8</v>
      </c>
      <c r="AC173" s="28" t="s">
        <v>274</v>
      </c>
      <c r="AD173" s="28">
        <v>0.08</v>
      </c>
      <c r="AE173" s="28">
        <v>1.04</v>
      </c>
      <c r="AF173" s="28">
        <v>0.15</v>
      </c>
      <c r="AG173" s="28">
        <v>204</v>
      </c>
      <c r="AH173" s="28">
        <v>0.2</v>
      </c>
      <c r="AI173" s="28">
        <v>0.2</v>
      </c>
      <c r="AJ173" s="28" t="s">
        <v>275</v>
      </c>
      <c r="AK173" s="28">
        <v>8.3000000000000004E-2</v>
      </c>
      <c r="AL173" s="28">
        <v>20.8</v>
      </c>
      <c r="AM173" s="28">
        <v>6.2</v>
      </c>
      <c r="AN173" s="28">
        <v>91.4</v>
      </c>
      <c r="AO173" s="28">
        <v>5.0999999999999996</v>
      </c>
      <c r="AP173" s="28">
        <v>2.7</v>
      </c>
      <c r="AQ173" s="28">
        <v>1.2</v>
      </c>
      <c r="AR173" s="28">
        <v>6.5</v>
      </c>
      <c r="AS173" s="28">
        <v>0.9</v>
      </c>
      <c r="AT173" s="28">
        <v>44.8</v>
      </c>
      <c r="AU173" s="28">
        <v>0.3</v>
      </c>
      <c r="AV173" s="28">
        <v>37.1</v>
      </c>
      <c r="AW173" s="28">
        <v>9.4</v>
      </c>
      <c r="AX173" s="28">
        <v>6.8</v>
      </c>
      <c r="AY173" s="28">
        <v>0.9</v>
      </c>
      <c r="AZ173" s="28">
        <v>0.4</v>
      </c>
      <c r="BA173" s="28">
        <v>2.5</v>
      </c>
      <c r="BB173" s="28">
        <v>48.2</v>
      </c>
      <c r="BC173" s="28">
        <v>0.6</v>
      </c>
      <c r="BD173" s="28">
        <v>1.1200000000000001</v>
      </c>
      <c r="BE173" s="28">
        <v>7.8</v>
      </c>
      <c r="BF173" s="28">
        <v>156</v>
      </c>
      <c r="BG173" s="28">
        <v>11.5</v>
      </c>
      <c r="BH173" s="28">
        <v>16</v>
      </c>
      <c r="BI173" s="28">
        <v>9.3000000000000007</v>
      </c>
      <c r="BJ173" s="28">
        <v>4.54</v>
      </c>
      <c r="BK173" s="28">
        <v>0.04</v>
      </c>
      <c r="BL173" s="28">
        <v>8.49</v>
      </c>
      <c r="BM173" s="28">
        <v>0.06</v>
      </c>
      <c r="BN173" s="28">
        <v>0.06</v>
      </c>
      <c r="BO173" s="28">
        <v>0.01</v>
      </c>
      <c r="BP173" s="28">
        <v>1.7000000000000001E-2</v>
      </c>
      <c r="BQ173" s="28" t="s">
        <v>273</v>
      </c>
    </row>
    <row r="174" spans="1:69" x14ac:dyDescent="0.3">
      <c r="A174" s="25">
        <f t="shared" si="2"/>
        <v>152</v>
      </c>
      <c r="B174" s="26">
        <v>687415</v>
      </c>
      <c r="C174" s="26">
        <v>846636</v>
      </c>
      <c r="D174" s="26">
        <v>359</v>
      </c>
      <c r="E174" s="26">
        <v>1</v>
      </c>
      <c r="F174" s="27" t="s">
        <v>153</v>
      </c>
      <c r="G174" s="28">
        <v>23.5</v>
      </c>
      <c r="H174" s="28">
        <v>3.8</v>
      </c>
      <c r="I174" s="28">
        <v>30</v>
      </c>
      <c r="J174" s="28">
        <v>2</v>
      </c>
      <c r="K174" s="28">
        <v>1.87</v>
      </c>
      <c r="L174" s="28" t="s">
        <v>276</v>
      </c>
      <c r="M174" s="28">
        <v>0.19</v>
      </c>
      <c r="N174" s="28">
        <v>1.2</v>
      </c>
      <c r="O174" s="28">
        <v>0.08</v>
      </c>
      <c r="P174" s="28">
        <v>13.4</v>
      </c>
      <c r="Q174" s="28">
        <v>1.3</v>
      </c>
      <c r="R174" s="28">
        <v>155</v>
      </c>
      <c r="S174" s="28" t="s">
        <v>274</v>
      </c>
      <c r="T174" s="28">
        <v>5.6</v>
      </c>
      <c r="U174" s="28">
        <v>30</v>
      </c>
      <c r="V174" s="28">
        <v>30.8</v>
      </c>
      <c r="W174" s="28">
        <v>15</v>
      </c>
      <c r="X174" s="28">
        <v>23.4</v>
      </c>
      <c r="Y174" s="28">
        <v>2.3E-2</v>
      </c>
      <c r="Z174" s="28">
        <v>7.0000000000000007E-2</v>
      </c>
      <c r="AA174" s="28">
        <v>0.01</v>
      </c>
      <c r="AB174" s="28">
        <v>15.5</v>
      </c>
      <c r="AC174" s="28" t="s">
        <v>274</v>
      </c>
      <c r="AD174" s="28">
        <v>0.08</v>
      </c>
      <c r="AE174" s="28">
        <v>0.96</v>
      </c>
      <c r="AF174" s="28">
        <v>0.15</v>
      </c>
      <c r="AG174" s="28">
        <v>188</v>
      </c>
      <c r="AH174" s="28">
        <v>0.2</v>
      </c>
      <c r="AI174" s="28">
        <v>0.2</v>
      </c>
      <c r="AJ174" s="28" t="s">
        <v>275</v>
      </c>
      <c r="AK174" s="28">
        <v>6.6000000000000003E-2</v>
      </c>
      <c r="AL174" s="28">
        <v>21.6</v>
      </c>
      <c r="AM174" s="28">
        <v>6.6</v>
      </c>
      <c r="AN174" s="28">
        <v>85.6</v>
      </c>
      <c r="AO174" s="28">
        <v>5.4</v>
      </c>
      <c r="AP174" s="28">
        <v>2.8</v>
      </c>
      <c r="AQ174" s="28">
        <v>1.3</v>
      </c>
      <c r="AR174" s="28">
        <v>7</v>
      </c>
      <c r="AS174" s="28">
        <v>0.9</v>
      </c>
      <c r="AT174" s="28">
        <v>44.6</v>
      </c>
      <c r="AU174" s="28">
        <v>0.3</v>
      </c>
      <c r="AV174" s="28">
        <v>38</v>
      </c>
      <c r="AW174" s="28">
        <v>9.6</v>
      </c>
      <c r="AX174" s="28">
        <v>7.9</v>
      </c>
      <c r="AY174" s="28">
        <v>1</v>
      </c>
      <c r="AZ174" s="28">
        <v>0.4</v>
      </c>
      <c r="BA174" s="28">
        <v>2.6</v>
      </c>
      <c r="BB174" s="28">
        <v>49.5</v>
      </c>
      <c r="BC174" s="28">
        <v>0.5</v>
      </c>
      <c r="BD174" s="28">
        <v>1</v>
      </c>
      <c r="BE174" s="28">
        <v>7.7</v>
      </c>
      <c r="BF174" s="28">
        <v>149</v>
      </c>
      <c r="BG174" s="28">
        <v>11.2</v>
      </c>
      <c r="BH174" s="28">
        <v>16.2</v>
      </c>
      <c r="BI174" s="28">
        <v>8.6999999999999993</v>
      </c>
      <c r="BJ174" s="28">
        <v>4.45</v>
      </c>
      <c r="BK174" s="28">
        <v>0.04</v>
      </c>
      <c r="BL174" s="28">
        <v>8.31</v>
      </c>
      <c r="BM174" s="28">
        <v>7.0000000000000007E-2</v>
      </c>
      <c r="BN174" s="28">
        <v>0.05</v>
      </c>
      <c r="BO174" s="28">
        <v>0.01</v>
      </c>
      <c r="BP174" s="28">
        <v>1.7000000000000001E-2</v>
      </c>
      <c r="BQ174" s="28" t="s">
        <v>273</v>
      </c>
    </row>
    <row r="175" spans="1:69" x14ac:dyDescent="0.3">
      <c r="A175" s="25">
        <f t="shared" si="2"/>
        <v>153</v>
      </c>
      <c r="B175" s="26">
        <v>687416</v>
      </c>
      <c r="C175" s="26">
        <v>846636</v>
      </c>
      <c r="D175" s="26">
        <v>359</v>
      </c>
      <c r="E175" s="26">
        <v>1</v>
      </c>
      <c r="F175" s="27" t="s">
        <v>154</v>
      </c>
      <c r="G175" s="28">
        <v>17.399999999999999</v>
      </c>
      <c r="H175" s="28">
        <v>1.8</v>
      </c>
      <c r="I175" s="28">
        <v>20</v>
      </c>
      <c r="J175" s="28">
        <v>2</v>
      </c>
      <c r="K175" s="28">
        <v>1.63</v>
      </c>
      <c r="L175" s="28" t="s">
        <v>276</v>
      </c>
      <c r="M175" s="28">
        <v>0.18</v>
      </c>
      <c r="N175" s="28">
        <v>0.9</v>
      </c>
      <c r="O175" s="28">
        <v>0.05</v>
      </c>
      <c r="P175" s="28">
        <v>15.1</v>
      </c>
      <c r="Q175" s="28">
        <v>1.3</v>
      </c>
      <c r="R175" s="28">
        <v>145</v>
      </c>
      <c r="S175" s="28" t="s">
        <v>274</v>
      </c>
      <c r="T175" s="28">
        <v>5.5</v>
      </c>
      <c r="U175" s="28">
        <v>29.3</v>
      </c>
      <c r="V175" s="28">
        <v>34.6</v>
      </c>
      <c r="W175" s="28">
        <v>14.3</v>
      </c>
      <c r="X175" s="28">
        <v>24.5</v>
      </c>
      <c r="Y175" s="28">
        <v>1.4E-2</v>
      </c>
      <c r="Z175" s="28">
        <v>7.0000000000000007E-2</v>
      </c>
      <c r="AA175" s="28" t="s">
        <v>277</v>
      </c>
      <c r="AB175" s="28">
        <v>16.3</v>
      </c>
      <c r="AC175" s="28" t="s">
        <v>274</v>
      </c>
      <c r="AD175" s="28">
        <v>0.08</v>
      </c>
      <c r="AE175" s="28">
        <v>1.1499999999999999</v>
      </c>
      <c r="AF175" s="28">
        <v>0.16</v>
      </c>
      <c r="AG175" s="28">
        <v>127</v>
      </c>
      <c r="AH175" s="28">
        <v>0.2</v>
      </c>
      <c r="AI175" s="28">
        <v>0.3</v>
      </c>
      <c r="AJ175" s="28" t="s">
        <v>275</v>
      </c>
      <c r="AK175" s="28">
        <v>0.09</v>
      </c>
      <c r="AL175" s="28">
        <v>25.9</v>
      </c>
      <c r="AM175" s="28">
        <v>8.1999999999999993</v>
      </c>
      <c r="AN175" s="28">
        <v>106</v>
      </c>
      <c r="AO175" s="28">
        <v>6.5</v>
      </c>
      <c r="AP175" s="28">
        <v>3.2</v>
      </c>
      <c r="AQ175" s="28">
        <v>1.5</v>
      </c>
      <c r="AR175" s="28">
        <v>8</v>
      </c>
      <c r="AS175" s="28">
        <v>1</v>
      </c>
      <c r="AT175" s="28">
        <v>53.5</v>
      </c>
      <c r="AU175" s="28">
        <v>0.4</v>
      </c>
      <c r="AV175" s="28">
        <v>44.2</v>
      </c>
      <c r="AW175" s="28">
        <v>11.6</v>
      </c>
      <c r="AX175" s="28">
        <v>9.5</v>
      </c>
      <c r="AY175" s="28">
        <v>1.1000000000000001</v>
      </c>
      <c r="AZ175" s="28">
        <v>0.4</v>
      </c>
      <c r="BA175" s="28">
        <v>2.9</v>
      </c>
      <c r="BB175" s="28">
        <v>59.3</v>
      </c>
      <c r="BC175" s="28">
        <v>0.5</v>
      </c>
      <c r="BD175" s="28">
        <v>1.21</v>
      </c>
      <c r="BE175" s="28">
        <v>8.6999999999999993</v>
      </c>
      <c r="BF175" s="28">
        <v>141</v>
      </c>
      <c r="BG175" s="28">
        <v>13.1</v>
      </c>
      <c r="BH175" s="28">
        <v>16</v>
      </c>
      <c r="BI175" s="28">
        <v>11.2</v>
      </c>
      <c r="BJ175" s="28">
        <v>5.16</v>
      </c>
      <c r="BK175" s="28">
        <v>0.04</v>
      </c>
      <c r="BL175" s="28">
        <v>6.64</v>
      </c>
      <c r="BM175" s="28">
        <v>0.08</v>
      </c>
      <c r="BN175" s="28">
        <v>7.0000000000000007E-2</v>
      </c>
      <c r="BO175" s="28">
        <v>1.2E-2</v>
      </c>
      <c r="BP175" s="28">
        <v>1.4999999999999999E-2</v>
      </c>
      <c r="BQ175" s="28" t="s">
        <v>273</v>
      </c>
    </row>
    <row r="176" spans="1:69" x14ac:dyDescent="0.3">
      <c r="A176" s="25">
        <f t="shared" si="2"/>
        <v>154</v>
      </c>
      <c r="B176" s="26">
        <v>687417</v>
      </c>
      <c r="C176" s="26">
        <v>846636</v>
      </c>
      <c r="D176" s="26">
        <v>359</v>
      </c>
      <c r="E176" s="26">
        <v>1</v>
      </c>
      <c r="F176" s="27" t="s">
        <v>155</v>
      </c>
      <c r="G176" s="28">
        <v>14.4</v>
      </c>
      <c r="H176" s="28">
        <v>0.9</v>
      </c>
      <c r="I176" s="28">
        <v>20</v>
      </c>
      <c r="J176" s="28">
        <v>2</v>
      </c>
      <c r="K176" s="28">
        <v>1.31</v>
      </c>
      <c r="L176" s="28" t="s">
        <v>276</v>
      </c>
      <c r="M176" s="28">
        <v>0.14000000000000001</v>
      </c>
      <c r="N176" s="28">
        <v>0.9</v>
      </c>
      <c r="O176" s="28">
        <v>0.04</v>
      </c>
      <c r="P176" s="28">
        <v>15.6</v>
      </c>
      <c r="Q176" s="28">
        <v>1.3</v>
      </c>
      <c r="R176" s="28">
        <v>135</v>
      </c>
      <c r="S176" s="28" t="s">
        <v>274</v>
      </c>
      <c r="T176" s="28">
        <v>6</v>
      </c>
      <c r="U176" s="28">
        <v>30.3</v>
      </c>
      <c r="V176" s="28">
        <v>35.6</v>
      </c>
      <c r="W176" s="28">
        <v>14.7</v>
      </c>
      <c r="X176" s="28">
        <v>23</v>
      </c>
      <c r="Y176" s="28">
        <v>1.7999999999999999E-2</v>
      </c>
      <c r="Z176" s="28">
        <v>7.0000000000000007E-2</v>
      </c>
      <c r="AA176" s="28">
        <v>0.03</v>
      </c>
      <c r="AB176" s="28">
        <v>17.100000000000001</v>
      </c>
      <c r="AC176" s="28" t="s">
        <v>274</v>
      </c>
      <c r="AD176" s="28">
        <v>0.09</v>
      </c>
      <c r="AE176" s="28">
        <v>1.1499999999999999</v>
      </c>
      <c r="AF176" s="28">
        <v>0.18</v>
      </c>
      <c r="AG176" s="28">
        <v>120</v>
      </c>
      <c r="AH176" s="28">
        <v>0.2</v>
      </c>
      <c r="AI176" s="28">
        <v>0.3</v>
      </c>
      <c r="AJ176" s="28" t="s">
        <v>275</v>
      </c>
      <c r="AK176" s="28">
        <v>9.1999999999999998E-2</v>
      </c>
      <c r="AL176" s="28">
        <v>25.5</v>
      </c>
      <c r="AM176" s="28">
        <v>6.3</v>
      </c>
      <c r="AN176" s="28">
        <v>121</v>
      </c>
      <c r="AO176" s="28">
        <v>6.2</v>
      </c>
      <c r="AP176" s="28">
        <v>3.1</v>
      </c>
      <c r="AQ176" s="28">
        <v>1.6</v>
      </c>
      <c r="AR176" s="28">
        <v>8.6</v>
      </c>
      <c r="AS176" s="28">
        <v>1.1000000000000001</v>
      </c>
      <c r="AT176" s="28">
        <v>56.7</v>
      </c>
      <c r="AU176" s="28">
        <v>0.4</v>
      </c>
      <c r="AV176" s="28">
        <v>48.2</v>
      </c>
      <c r="AW176" s="28">
        <v>12.2</v>
      </c>
      <c r="AX176" s="28">
        <v>8.8000000000000007</v>
      </c>
      <c r="AY176" s="28">
        <v>1.1000000000000001</v>
      </c>
      <c r="AZ176" s="28">
        <v>0.5</v>
      </c>
      <c r="BA176" s="28">
        <v>3</v>
      </c>
      <c r="BB176" s="28">
        <v>63.1</v>
      </c>
      <c r="BC176" s="28">
        <v>0.5</v>
      </c>
      <c r="BD176" s="28">
        <v>1.2</v>
      </c>
      <c r="BE176" s="28">
        <v>9.4</v>
      </c>
      <c r="BF176" s="28">
        <v>168</v>
      </c>
      <c r="BG176" s="28">
        <v>13.9</v>
      </c>
      <c r="BH176" s="28">
        <v>17.399999999999999</v>
      </c>
      <c r="BI176" s="28">
        <v>10.5</v>
      </c>
      <c r="BJ176" s="28">
        <v>5.15</v>
      </c>
      <c r="BK176" s="28">
        <v>0.05</v>
      </c>
      <c r="BL176" s="28">
        <v>6.13</v>
      </c>
      <c r="BM176" s="28">
        <v>0.08</v>
      </c>
      <c r="BN176" s="28">
        <v>7.0000000000000007E-2</v>
      </c>
      <c r="BO176" s="28">
        <v>1.4E-2</v>
      </c>
      <c r="BP176" s="28">
        <v>1.6E-2</v>
      </c>
      <c r="BQ176" s="28" t="s">
        <v>273</v>
      </c>
    </row>
    <row r="177" spans="1:69" x14ac:dyDescent="0.3">
      <c r="A177" s="25">
        <f t="shared" si="2"/>
        <v>155</v>
      </c>
      <c r="B177" s="26">
        <v>687419</v>
      </c>
      <c r="C177" s="26">
        <v>846636</v>
      </c>
      <c r="D177" s="26">
        <v>359</v>
      </c>
      <c r="E177" s="26">
        <v>1</v>
      </c>
      <c r="F177" s="27" t="s">
        <v>156</v>
      </c>
      <c r="G177" s="28">
        <v>7.1</v>
      </c>
      <c r="H177" s="28">
        <v>1.4</v>
      </c>
      <c r="I177" s="28">
        <v>30</v>
      </c>
      <c r="J177" s="28">
        <v>2</v>
      </c>
      <c r="K177" s="28">
        <v>1.24</v>
      </c>
      <c r="L177" s="28" t="s">
        <v>276</v>
      </c>
      <c r="M177" s="28">
        <v>0.13</v>
      </c>
      <c r="N177" s="28">
        <v>0.8</v>
      </c>
      <c r="O177" s="28">
        <v>0.04</v>
      </c>
      <c r="P177" s="28">
        <v>16.399999999999999</v>
      </c>
      <c r="Q177" s="28">
        <v>1.2</v>
      </c>
      <c r="R177" s="28">
        <v>150</v>
      </c>
      <c r="S177" s="28" t="s">
        <v>274</v>
      </c>
      <c r="T177" s="28">
        <v>6.1</v>
      </c>
      <c r="U177" s="28">
        <v>29</v>
      </c>
      <c r="V177" s="28">
        <v>38.9</v>
      </c>
      <c r="W177" s="28">
        <v>13.9</v>
      </c>
      <c r="X177" s="28">
        <v>22.9</v>
      </c>
      <c r="Y177" s="28">
        <v>1.9E-2</v>
      </c>
      <c r="Z177" s="28">
        <v>0.08</v>
      </c>
      <c r="AA177" s="28" t="s">
        <v>277</v>
      </c>
      <c r="AB177" s="28">
        <v>16.600000000000001</v>
      </c>
      <c r="AC177" s="28" t="s">
        <v>274</v>
      </c>
      <c r="AD177" s="28">
        <v>0.08</v>
      </c>
      <c r="AE177" s="28">
        <v>1.1100000000000001</v>
      </c>
      <c r="AF177" s="28">
        <v>0.18</v>
      </c>
      <c r="AG177" s="28">
        <v>136</v>
      </c>
      <c r="AH177" s="28">
        <v>0.2</v>
      </c>
      <c r="AI177" s="28">
        <v>0.3</v>
      </c>
      <c r="AJ177" s="28" t="s">
        <v>275</v>
      </c>
      <c r="AK177" s="28">
        <v>0.1</v>
      </c>
      <c r="AL177" s="28">
        <v>32.200000000000003</v>
      </c>
      <c r="AM177" s="28">
        <v>6.8</v>
      </c>
      <c r="AN177" s="28">
        <v>106</v>
      </c>
      <c r="AO177" s="28">
        <v>8.1</v>
      </c>
      <c r="AP177" s="28">
        <v>4</v>
      </c>
      <c r="AQ177" s="28">
        <v>1.9</v>
      </c>
      <c r="AR177" s="28">
        <v>10.3</v>
      </c>
      <c r="AS177" s="28">
        <v>1.4</v>
      </c>
      <c r="AT177" s="28">
        <v>62.4</v>
      </c>
      <c r="AU177" s="28">
        <v>0.5</v>
      </c>
      <c r="AV177" s="28">
        <v>54.3</v>
      </c>
      <c r="AW177" s="28">
        <v>14.2</v>
      </c>
      <c r="AX177" s="28">
        <v>12.1</v>
      </c>
      <c r="AY177" s="28">
        <v>1.4</v>
      </c>
      <c r="AZ177" s="28">
        <v>0.6</v>
      </c>
      <c r="BA177" s="28">
        <v>3.7</v>
      </c>
      <c r="BB177" s="28">
        <v>69.2</v>
      </c>
      <c r="BC177" s="28">
        <v>0.5</v>
      </c>
      <c r="BD177" s="28">
        <v>1.28</v>
      </c>
      <c r="BE177" s="28">
        <v>10.1</v>
      </c>
      <c r="BF177" s="28">
        <v>127</v>
      </c>
      <c r="BG177" s="28">
        <v>13.7</v>
      </c>
      <c r="BH177" s="28">
        <v>17.5</v>
      </c>
      <c r="BI177" s="28">
        <v>12.6</v>
      </c>
      <c r="BJ177" s="28">
        <v>5.43</v>
      </c>
      <c r="BK177" s="28">
        <v>7.0000000000000007E-2</v>
      </c>
      <c r="BL177" s="28">
        <v>4.6500000000000004</v>
      </c>
      <c r="BM177" s="28">
        <v>0.09</v>
      </c>
      <c r="BN177" s="28">
        <v>0.09</v>
      </c>
      <c r="BO177" s="28">
        <v>1.4999999999999999E-2</v>
      </c>
      <c r="BP177" s="28">
        <v>1.7000000000000001E-2</v>
      </c>
      <c r="BQ177" s="28" t="s">
        <v>273</v>
      </c>
    </row>
    <row r="178" spans="1:69" x14ac:dyDescent="0.3">
      <c r="A178" s="25">
        <f t="shared" si="2"/>
        <v>156</v>
      </c>
      <c r="B178" s="26">
        <v>687420</v>
      </c>
      <c r="C178" s="26">
        <v>846636</v>
      </c>
      <c r="D178" s="26">
        <v>359</v>
      </c>
      <c r="E178" s="26">
        <v>1</v>
      </c>
      <c r="F178" s="27" t="s">
        <v>157</v>
      </c>
      <c r="G178" s="28">
        <v>7</v>
      </c>
      <c r="H178" s="28">
        <v>2.6</v>
      </c>
      <c r="I178" s="28">
        <v>20</v>
      </c>
      <c r="J178" s="28">
        <v>2</v>
      </c>
      <c r="K178" s="28">
        <v>1.17</v>
      </c>
      <c r="L178" s="28" t="s">
        <v>276</v>
      </c>
      <c r="M178" s="28">
        <v>0.13</v>
      </c>
      <c r="N178" s="28">
        <v>0.7</v>
      </c>
      <c r="O178" s="28" t="s">
        <v>278</v>
      </c>
      <c r="P178" s="28">
        <v>14.3</v>
      </c>
      <c r="Q178" s="28">
        <v>1.1000000000000001</v>
      </c>
      <c r="R178" s="28">
        <v>129</v>
      </c>
      <c r="S178" s="28" t="s">
        <v>274</v>
      </c>
      <c r="T178" s="28">
        <v>5.8</v>
      </c>
      <c r="U178" s="28">
        <v>24.6</v>
      </c>
      <c r="V178" s="28">
        <v>34.799999999999997</v>
      </c>
      <c r="W178" s="28">
        <v>12.1</v>
      </c>
      <c r="X178" s="28">
        <v>23.2</v>
      </c>
      <c r="Y178" s="28">
        <v>1.6E-2</v>
      </c>
      <c r="Z178" s="28">
        <v>7.0000000000000007E-2</v>
      </c>
      <c r="AA178" s="28" t="s">
        <v>277</v>
      </c>
      <c r="AB178" s="28">
        <v>15.2</v>
      </c>
      <c r="AC178" s="28" t="s">
        <v>274</v>
      </c>
      <c r="AD178" s="28">
        <v>0.08</v>
      </c>
      <c r="AE178" s="28">
        <v>1.01</v>
      </c>
      <c r="AF178" s="28">
        <v>0.16</v>
      </c>
      <c r="AG178" s="28">
        <v>131</v>
      </c>
      <c r="AH178" s="28">
        <v>0.2</v>
      </c>
      <c r="AI178" s="28">
        <v>0.3</v>
      </c>
      <c r="AJ178" s="28" t="s">
        <v>275</v>
      </c>
      <c r="AK178" s="28">
        <v>0.108</v>
      </c>
      <c r="AL178" s="28">
        <v>28.2</v>
      </c>
      <c r="AM178" s="28">
        <v>5.9</v>
      </c>
      <c r="AN178" s="28">
        <v>102</v>
      </c>
      <c r="AO178" s="28">
        <v>6.9</v>
      </c>
      <c r="AP178" s="28">
        <v>3.4</v>
      </c>
      <c r="AQ178" s="28">
        <v>1.6</v>
      </c>
      <c r="AR178" s="28">
        <v>8.4</v>
      </c>
      <c r="AS178" s="28">
        <v>1.2</v>
      </c>
      <c r="AT178" s="28">
        <v>56</v>
      </c>
      <c r="AU178" s="28">
        <v>0.4</v>
      </c>
      <c r="AV178" s="28">
        <v>48.1</v>
      </c>
      <c r="AW178" s="28">
        <v>12.3</v>
      </c>
      <c r="AX178" s="28">
        <v>9.9</v>
      </c>
      <c r="AY178" s="28">
        <v>1.2</v>
      </c>
      <c r="AZ178" s="28">
        <v>0.5</v>
      </c>
      <c r="BA178" s="28">
        <v>3.2</v>
      </c>
      <c r="BB178" s="28">
        <v>65.900000000000006</v>
      </c>
      <c r="BC178" s="28">
        <v>0.4</v>
      </c>
      <c r="BD178" s="28">
        <v>1.2</v>
      </c>
      <c r="BE178" s="28">
        <v>8.4</v>
      </c>
      <c r="BF178" s="28">
        <v>134</v>
      </c>
      <c r="BG178" s="28">
        <v>12.9</v>
      </c>
      <c r="BH178" s="28">
        <v>15.8</v>
      </c>
      <c r="BI178" s="28">
        <v>11.8</v>
      </c>
      <c r="BJ178" s="28">
        <v>4.3600000000000003</v>
      </c>
      <c r="BK178" s="28">
        <v>0.06</v>
      </c>
      <c r="BL178" s="28">
        <v>4.21</v>
      </c>
      <c r="BM178" s="28">
        <v>0.08</v>
      </c>
      <c r="BN178" s="28">
        <v>7.0000000000000007E-2</v>
      </c>
      <c r="BO178" s="28">
        <v>1.4E-2</v>
      </c>
      <c r="BP178" s="28">
        <v>1.4E-2</v>
      </c>
      <c r="BQ178" s="28" t="s">
        <v>273</v>
      </c>
    </row>
    <row r="179" spans="1:69" x14ac:dyDescent="0.3">
      <c r="A179" s="25">
        <f t="shared" si="2"/>
        <v>157</v>
      </c>
      <c r="B179" s="26">
        <v>687422</v>
      </c>
      <c r="C179" s="26">
        <v>846636</v>
      </c>
      <c r="D179" s="26">
        <v>359</v>
      </c>
      <c r="E179" s="26">
        <v>1</v>
      </c>
      <c r="F179" s="27" t="s">
        <v>158</v>
      </c>
      <c r="G179" s="28">
        <v>6.6</v>
      </c>
      <c r="H179" s="28">
        <v>1.7</v>
      </c>
      <c r="I179" s="28" t="s">
        <v>281</v>
      </c>
      <c r="J179" s="28">
        <v>2</v>
      </c>
      <c r="K179" s="28">
        <v>1.1599999999999999</v>
      </c>
      <c r="L179" s="28" t="s">
        <v>276</v>
      </c>
      <c r="M179" s="28">
        <v>0.12</v>
      </c>
      <c r="N179" s="28">
        <v>0.8</v>
      </c>
      <c r="O179" s="28" t="s">
        <v>278</v>
      </c>
      <c r="P179" s="28">
        <v>13.4</v>
      </c>
      <c r="Q179" s="28">
        <v>1</v>
      </c>
      <c r="R179" s="28">
        <v>121</v>
      </c>
      <c r="S179" s="28" t="s">
        <v>274</v>
      </c>
      <c r="T179" s="28">
        <v>5.4</v>
      </c>
      <c r="U179" s="28">
        <v>25</v>
      </c>
      <c r="V179" s="28">
        <v>32.700000000000003</v>
      </c>
      <c r="W179" s="28">
        <v>11.3</v>
      </c>
      <c r="X179" s="28">
        <v>21.6</v>
      </c>
      <c r="Y179" s="28">
        <v>1.7999999999999999E-2</v>
      </c>
      <c r="Z179" s="28">
        <v>7.0000000000000007E-2</v>
      </c>
      <c r="AA179" s="28" t="s">
        <v>277</v>
      </c>
      <c r="AB179" s="28">
        <v>14.5</v>
      </c>
      <c r="AC179" s="28" t="s">
        <v>274</v>
      </c>
      <c r="AD179" s="28">
        <v>7.0000000000000007E-2</v>
      </c>
      <c r="AE179" s="28">
        <v>0.94</v>
      </c>
      <c r="AF179" s="28">
        <v>0.16</v>
      </c>
      <c r="AG179" s="28">
        <v>128</v>
      </c>
      <c r="AH179" s="28">
        <v>0.2</v>
      </c>
      <c r="AI179" s="28">
        <v>0.3</v>
      </c>
      <c r="AJ179" s="28" t="s">
        <v>275</v>
      </c>
      <c r="AK179" s="28">
        <v>0.10100000000000001</v>
      </c>
      <c r="AL179" s="28">
        <v>27</v>
      </c>
      <c r="AM179" s="28">
        <v>6.2</v>
      </c>
      <c r="AN179" s="28">
        <v>90.8</v>
      </c>
      <c r="AO179" s="28">
        <v>6.1</v>
      </c>
      <c r="AP179" s="28">
        <v>3</v>
      </c>
      <c r="AQ179" s="28">
        <v>1.5</v>
      </c>
      <c r="AR179" s="28">
        <v>8.3000000000000007</v>
      </c>
      <c r="AS179" s="28">
        <v>1.1000000000000001</v>
      </c>
      <c r="AT179" s="28">
        <v>51.5</v>
      </c>
      <c r="AU179" s="28">
        <v>0.4</v>
      </c>
      <c r="AV179" s="28">
        <v>45</v>
      </c>
      <c r="AW179" s="28">
        <v>11.1</v>
      </c>
      <c r="AX179" s="28">
        <v>7.9</v>
      </c>
      <c r="AY179" s="28">
        <v>1.1000000000000001</v>
      </c>
      <c r="AZ179" s="28">
        <v>0.5</v>
      </c>
      <c r="BA179" s="28">
        <v>2.9</v>
      </c>
      <c r="BB179" s="28">
        <v>60.1</v>
      </c>
      <c r="BC179" s="28">
        <v>0.4</v>
      </c>
      <c r="BD179" s="28">
        <v>1.1200000000000001</v>
      </c>
      <c r="BE179" s="28">
        <v>8.3000000000000007</v>
      </c>
      <c r="BF179" s="28">
        <v>124</v>
      </c>
      <c r="BG179" s="28">
        <v>12.4</v>
      </c>
      <c r="BH179" s="28">
        <v>14.5</v>
      </c>
      <c r="BI179" s="28">
        <v>11.1</v>
      </c>
      <c r="BJ179" s="28">
        <v>4.41</v>
      </c>
      <c r="BK179" s="28">
        <v>0.05</v>
      </c>
      <c r="BL179" s="28">
        <v>3.95</v>
      </c>
      <c r="BM179" s="28">
        <v>0.08</v>
      </c>
      <c r="BN179" s="28">
        <v>7.0000000000000007E-2</v>
      </c>
      <c r="BO179" s="28">
        <v>1.2999999999999999E-2</v>
      </c>
      <c r="BP179" s="28">
        <v>1.2999999999999999E-2</v>
      </c>
      <c r="BQ179" s="28" t="s">
        <v>273</v>
      </c>
    </row>
    <row r="180" spans="1:69" x14ac:dyDescent="0.3">
      <c r="A180" s="25">
        <f t="shared" si="2"/>
        <v>158</v>
      </c>
      <c r="B180" s="26">
        <v>687423</v>
      </c>
      <c r="C180" s="26">
        <v>846636</v>
      </c>
      <c r="D180" s="26">
        <v>359</v>
      </c>
      <c r="E180" s="26">
        <v>1</v>
      </c>
      <c r="F180" s="27" t="s">
        <v>159</v>
      </c>
      <c r="G180" s="28">
        <v>7.1</v>
      </c>
      <c r="H180" s="28">
        <v>0.8</v>
      </c>
      <c r="I180" s="28" t="s">
        <v>281</v>
      </c>
      <c r="J180" s="28">
        <v>2</v>
      </c>
      <c r="K180" s="28">
        <v>1.05</v>
      </c>
      <c r="L180" s="28" t="s">
        <v>276</v>
      </c>
      <c r="M180" s="28">
        <v>0.12</v>
      </c>
      <c r="N180" s="28">
        <v>0.8</v>
      </c>
      <c r="O180" s="28">
        <v>0.03</v>
      </c>
      <c r="P180" s="28">
        <v>13.8</v>
      </c>
      <c r="Q180" s="28">
        <v>1</v>
      </c>
      <c r="R180" s="28">
        <v>121</v>
      </c>
      <c r="S180" s="28" t="s">
        <v>274</v>
      </c>
      <c r="T180" s="28">
        <v>5.6</v>
      </c>
      <c r="U180" s="28">
        <v>24.9</v>
      </c>
      <c r="V180" s="28">
        <v>34</v>
      </c>
      <c r="W180" s="28">
        <v>11.9</v>
      </c>
      <c r="X180" s="28">
        <v>25.4</v>
      </c>
      <c r="Y180" s="28">
        <v>1.6E-2</v>
      </c>
      <c r="Z180" s="28">
        <v>7.0000000000000007E-2</v>
      </c>
      <c r="AA180" s="28" t="s">
        <v>277</v>
      </c>
      <c r="AB180" s="28">
        <v>14.8</v>
      </c>
      <c r="AC180" s="28" t="s">
        <v>274</v>
      </c>
      <c r="AD180" s="28">
        <v>0.08</v>
      </c>
      <c r="AE180" s="28">
        <v>0.97</v>
      </c>
      <c r="AF180" s="28">
        <v>0.16</v>
      </c>
      <c r="AG180" s="28">
        <v>133</v>
      </c>
      <c r="AH180" s="28">
        <v>0.2</v>
      </c>
      <c r="AI180" s="28">
        <v>0.3</v>
      </c>
      <c r="AJ180" s="28" t="s">
        <v>275</v>
      </c>
      <c r="AK180" s="28">
        <v>9.8000000000000004E-2</v>
      </c>
      <c r="AL180" s="28">
        <v>26.1</v>
      </c>
      <c r="AM180" s="28">
        <v>6.1</v>
      </c>
      <c r="AN180" s="28">
        <v>98.1</v>
      </c>
      <c r="AO180" s="28">
        <v>6.6</v>
      </c>
      <c r="AP180" s="28">
        <v>3.2</v>
      </c>
      <c r="AQ180" s="28">
        <v>1.4</v>
      </c>
      <c r="AR180" s="28">
        <v>8.1</v>
      </c>
      <c r="AS180" s="28">
        <v>1.1000000000000001</v>
      </c>
      <c r="AT180" s="28">
        <v>52.3</v>
      </c>
      <c r="AU180" s="28">
        <v>0.4</v>
      </c>
      <c r="AV180" s="28">
        <v>43.7</v>
      </c>
      <c r="AW180" s="28">
        <v>11.2</v>
      </c>
      <c r="AX180" s="28">
        <v>8.6999999999999993</v>
      </c>
      <c r="AY180" s="28">
        <v>1.1000000000000001</v>
      </c>
      <c r="AZ180" s="28">
        <v>0.5</v>
      </c>
      <c r="BA180" s="28">
        <v>3</v>
      </c>
      <c r="BB180" s="28">
        <v>65.3</v>
      </c>
      <c r="BC180" s="28">
        <v>0.4</v>
      </c>
      <c r="BD180" s="28">
        <v>1.1499999999999999</v>
      </c>
      <c r="BE180" s="28">
        <v>8.5</v>
      </c>
      <c r="BF180" s="28">
        <v>127</v>
      </c>
      <c r="BG180" s="28">
        <v>12.4</v>
      </c>
      <c r="BH180" s="28">
        <v>14.7</v>
      </c>
      <c r="BI180" s="28">
        <v>12.4</v>
      </c>
      <c r="BJ180" s="28">
        <v>4.49</v>
      </c>
      <c r="BK180" s="28">
        <v>0.06</v>
      </c>
      <c r="BL180" s="28">
        <v>3.98</v>
      </c>
      <c r="BM180" s="28">
        <v>7.0000000000000007E-2</v>
      </c>
      <c r="BN180" s="28">
        <v>7.0000000000000007E-2</v>
      </c>
      <c r="BO180" s="28">
        <v>1.0999999999999999E-2</v>
      </c>
      <c r="BP180" s="28">
        <v>1.2999999999999999E-2</v>
      </c>
      <c r="BQ180" s="28" t="s">
        <v>273</v>
      </c>
    </row>
    <row r="181" spans="1:69" x14ac:dyDescent="0.3">
      <c r="A181" s="25">
        <f t="shared" si="2"/>
        <v>159</v>
      </c>
      <c r="B181" s="26">
        <v>687425</v>
      </c>
      <c r="C181" s="26">
        <v>846636</v>
      </c>
      <c r="D181" s="26">
        <v>359</v>
      </c>
      <c r="E181" s="26">
        <v>1</v>
      </c>
      <c r="F181" s="27" t="s">
        <v>160</v>
      </c>
      <c r="G181" s="28">
        <v>10.1</v>
      </c>
      <c r="H181" s="28">
        <v>5.7</v>
      </c>
      <c r="I181" s="28">
        <v>30</v>
      </c>
      <c r="J181" s="28">
        <v>3</v>
      </c>
      <c r="K181" s="28">
        <v>1.03</v>
      </c>
      <c r="L181" s="28" t="s">
        <v>276</v>
      </c>
      <c r="M181" s="28">
        <v>0.11</v>
      </c>
      <c r="N181" s="28" t="s">
        <v>274</v>
      </c>
      <c r="O181" s="28">
        <v>0.02</v>
      </c>
      <c r="P181" s="28">
        <v>16.8</v>
      </c>
      <c r="Q181" s="28">
        <v>1.2</v>
      </c>
      <c r="R181" s="28">
        <v>118</v>
      </c>
      <c r="S181" s="28" t="s">
        <v>274</v>
      </c>
      <c r="T181" s="28">
        <v>5.8</v>
      </c>
      <c r="U181" s="28">
        <v>33.6</v>
      </c>
      <c r="V181" s="28">
        <v>37.9</v>
      </c>
      <c r="W181" s="28">
        <v>12.4</v>
      </c>
      <c r="X181" s="28">
        <v>29.3</v>
      </c>
      <c r="Y181" s="28">
        <v>1.7999999999999999E-2</v>
      </c>
      <c r="Z181" s="28">
        <v>0.08</v>
      </c>
      <c r="AA181" s="28" t="s">
        <v>277</v>
      </c>
      <c r="AB181" s="28">
        <v>14.6</v>
      </c>
      <c r="AC181" s="28" t="s">
        <v>274</v>
      </c>
      <c r="AD181" s="28">
        <v>0.08</v>
      </c>
      <c r="AE181" s="28">
        <v>0.97</v>
      </c>
      <c r="AF181" s="28">
        <v>0.16</v>
      </c>
      <c r="AG181" s="28">
        <v>223</v>
      </c>
      <c r="AH181" s="28">
        <v>0.2</v>
      </c>
      <c r="AI181" s="28">
        <v>0.3</v>
      </c>
      <c r="AJ181" s="28" t="s">
        <v>275</v>
      </c>
      <c r="AK181" s="28">
        <v>8.5999999999999993E-2</v>
      </c>
      <c r="AL181" s="28">
        <v>30</v>
      </c>
      <c r="AM181" s="28">
        <v>6.1</v>
      </c>
      <c r="AN181" s="28">
        <v>102</v>
      </c>
      <c r="AO181" s="28">
        <v>6.8</v>
      </c>
      <c r="AP181" s="28">
        <v>3.4</v>
      </c>
      <c r="AQ181" s="28">
        <v>1.5</v>
      </c>
      <c r="AR181" s="28">
        <v>8.1999999999999993</v>
      </c>
      <c r="AS181" s="28">
        <v>1.2</v>
      </c>
      <c r="AT181" s="28">
        <v>55.8</v>
      </c>
      <c r="AU181" s="28">
        <v>0.4</v>
      </c>
      <c r="AV181" s="28">
        <v>46.6</v>
      </c>
      <c r="AW181" s="28">
        <v>12.7</v>
      </c>
      <c r="AX181" s="28">
        <v>9.3000000000000007</v>
      </c>
      <c r="AY181" s="28">
        <v>1.2</v>
      </c>
      <c r="AZ181" s="28">
        <v>0.5</v>
      </c>
      <c r="BA181" s="28">
        <v>3.1</v>
      </c>
      <c r="BB181" s="28">
        <v>54.9</v>
      </c>
      <c r="BC181" s="28">
        <v>0.5</v>
      </c>
      <c r="BD181" s="28">
        <v>1.04</v>
      </c>
      <c r="BE181" s="28">
        <v>8.1999999999999993</v>
      </c>
      <c r="BF181" s="28">
        <v>144</v>
      </c>
      <c r="BG181" s="28">
        <v>11.5</v>
      </c>
      <c r="BH181" s="28">
        <v>17.899999999999999</v>
      </c>
      <c r="BI181" s="28">
        <v>10.9</v>
      </c>
      <c r="BJ181" s="28">
        <v>4.3600000000000003</v>
      </c>
      <c r="BK181" s="28">
        <v>0.04</v>
      </c>
      <c r="BL181" s="28">
        <v>5.07</v>
      </c>
      <c r="BM181" s="28">
        <v>0.08</v>
      </c>
      <c r="BN181" s="28">
        <v>0.09</v>
      </c>
      <c r="BO181" s="28">
        <v>1.2E-2</v>
      </c>
      <c r="BP181" s="28">
        <v>1.4999999999999999E-2</v>
      </c>
      <c r="BQ181" s="28" t="s">
        <v>273</v>
      </c>
    </row>
    <row r="182" spans="1:69" x14ac:dyDescent="0.3">
      <c r="A182" s="25">
        <f t="shared" si="2"/>
        <v>160</v>
      </c>
      <c r="B182" s="26">
        <v>687427</v>
      </c>
      <c r="C182" s="26">
        <v>846636</v>
      </c>
      <c r="D182" s="26">
        <v>358</v>
      </c>
      <c r="E182" s="26">
        <v>1</v>
      </c>
      <c r="F182" s="27" t="s">
        <v>161</v>
      </c>
      <c r="G182" s="28">
        <v>9.5</v>
      </c>
      <c r="H182" s="28">
        <v>2.9</v>
      </c>
      <c r="I182" s="28">
        <v>10</v>
      </c>
      <c r="J182" s="28">
        <v>3</v>
      </c>
      <c r="K182" s="28">
        <v>0.84</v>
      </c>
      <c r="L182" s="28" t="s">
        <v>276</v>
      </c>
      <c r="M182" s="28">
        <v>7.0000000000000007E-2</v>
      </c>
      <c r="N182" s="28" t="s">
        <v>274</v>
      </c>
      <c r="O182" s="28" t="s">
        <v>278</v>
      </c>
      <c r="P182" s="28">
        <v>14.3</v>
      </c>
      <c r="Q182" s="28">
        <v>1.2</v>
      </c>
      <c r="R182" s="28">
        <v>117</v>
      </c>
      <c r="S182" s="28" t="s">
        <v>274</v>
      </c>
      <c r="T182" s="28">
        <v>6.3</v>
      </c>
      <c r="U182" s="28">
        <v>34.5</v>
      </c>
      <c r="V182" s="28">
        <v>38.200000000000003</v>
      </c>
      <c r="W182" s="28">
        <v>13.5</v>
      </c>
      <c r="X182" s="28">
        <v>24</v>
      </c>
      <c r="Y182" s="28">
        <v>1.6E-2</v>
      </c>
      <c r="Z182" s="28">
        <v>0.09</v>
      </c>
      <c r="AA182" s="28">
        <v>0.01</v>
      </c>
      <c r="AB182" s="28">
        <v>16.600000000000001</v>
      </c>
      <c r="AC182" s="28" t="s">
        <v>274</v>
      </c>
      <c r="AD182" s="28">
        <v>0.09</v>
      </c>
      <c r="AE182" s="28">
        <v>1.1499999999999999</v>
      </c>
      <c r="AF182" s="28">
        <v>0.19</v>
      </c>
      <c r="AG182" s="28">
        <v>116</v>
      </c>
      <c r="AH182" s="28">
        <v>1.7</v>
      </c>
      <c r="AI182" s="28">
        <v>0.3</v>
      </c>
      <c r="AJ182" s="28" t="s">
        <v>275</v>
      </c>
      <c r="AK182" s="28">
        <v>7.0999999999999994E-2</v>
      </c>
      <c r="AL182" s="28">
        <v>23.2</v>
      </c>
      <c r="AM182" s="28">
        <v>53.4</v>
      </c>
      <c r="AN182" s="28">
        <v>115</v>
      </c>
      <c r="AO182" s="28">
        <v>5.2</v>
      </c>
      <c r="AP182" s="28">
        <v>2.8</v>
      </c>
      <c r="AQ182" s="28">
        <v>1.2</v>
      </c>
      <c r="AR182" s="28">
        <v>6.3</v>
      </c>
      <c r="AS182" s="28">
        <v>0.9</v>
      </c>
      <c r="AT182" s="28">
        <v>49.3</v>
      </c>
      <c r="AU182" s="28">
        <v>0.4</v>
      </c>
      <c r="AV182" s="28">
        <v>37.200000000000003</v>
      </c>
      <c r="AW182" s="28">
        <v>10.1</v>
      </c>
      <c r="AX182" s="28">
        <v>6.8</v>
      </c>
      <c r="AY182" s="28">
        <v>0.9</v>
      </c>
      <c r="AZ182" s="28">
        <v>0.4</v>
      </c>
      <c r="BA182" s="28">
        <v>2.6</v>
      </c>
      <c r="BB182" s="28">
        <v>58.9</v>
      </c>
      <c r="BC182" s="28">
        <v>0.5</v>
      </c>
      <c r="BD182" s="28">
        <v>1.1599999999999999</v>
      </c>
      <c r="BE182" s="28">
        <v>9.4</v>
      </c>
      <c r="BF182" s="28">
        <v>162</v>
      </c>
      <c r="BG182" s="28">
        <v>14</v>
      </c>
      <c r="BH182" s="28">
        <v>19.3</v>
      </c>
      <c r="BI182" s="28">
        <v>10.9</v>
      </c>
      <c r="BJ182" s="28">
        <v>5.17</v>
      </c>
      <c r="BK182" s="28">
        <v>0.04</v>
      </c>
      <c r="BL182" s="28">
        <v>5.0599999999999996</v>
      </c>
      <c r="BM182" s="28">
        <v>0.09</v>
      </c>
      <c r="BN182" s="28">
        <v>0.08</v>
      </c>
      <c r="BO182" s="28">
        <v>1.2E-2</v>
      </c>
      <c r="BP182" s="28">
        <v>1.6E-2</v>
      </c>
      <c r="BQ182" s="28" t="s">
        <v>273</v>
      </c>
    </row>
    <row r="183" spans="1:69" x14ac:dyDescent="0.3">
      <c r="A183" s="25">
        <f t="shared" si="2"/>
        <v>161</v>
      </c>
      <c r="B183" s="26">
        <v>687428</v>
      </c>
      <c r="C183" s="26">
        <v>846636</v>
      </c>
      <c r="D183" s="26">
        <v>358</v>
      </c>
      <c r="E183" s="26">
        <v>1</v>
      </c>
      <c r="F183" s="27" t="s">
        <v>162</v>
      </c>
      <c r="G183" s="28">
        <v>8.8000000000000007</v>
      </c>
      <c r="H183" s="28">
        <v>6.1</v>
      </c>
      <c r="I183" s="28">
        <v>10</v>
      </c>
      <c r="J183" s="28">
        <v>3</v>
      </c>
      <c r="K183" s="28">
        <v>0.84</v>
      </c>
      <c r="L183" s="28" t="s">
        <v>276</v>
      </c>
      <c r="M183" s="28">
        <v>7.0000000000000007E-2</v>
      </c>
      <c r="N183" s="28" t="s">
        <v>274</v>
      </c>
      <c r="O183" s="28" t="s">
        <v>278</v>
      </c>
      <c r="P183" s="28">
        <v>12.5</v>
      </c>
      <c r="Q183" s="28">
        <v>1</v>
      </c>
      <c r="R183" s="28">
        <v>101</v>
      </c>
      <c r="S183" s="28" t="s">
        <v>274</v>
      </c>
      <c r="T183" s="28">
        <v>6</v>
      </c>
      <c r="U183" s="28">
        <v>29.8</v>
      </c>
      <c r="V183" s="28">
        <v>33.200000000000003</v>
      </c>
      <c r="W183" s="28">
        <v>11.6</v>
      </c>
      <c r="X183" s="28">
        <v>22.3</v>
      </c>
      <c r="Y183" s="28">
        <v>2.3E-2</v>
      </c>
      <c r="Z183" s="28">
        <v>0.08</v>
      </c>
      <c r="AA183" s="28" t="s">
        <v>277</v>
      </c>
      <c r="AB183" s="28">
        <v>14.3</v>
      </c>
      <c r="AC183" s="28" t="s">
        <v>274</v>
      </c>
      <c r="AD183" s="28">
        <v>7.0000000000000007E-2</v>
      </c>
      <c r="AE183" s="28">
        <v>0.94</v>
      </c>
      <c r="AF183" s="28">
        <v>0.16</v>
      </c>
      <c r="AG183" s="28">
        <v>112</v>
      </c>
      <c r="AH183" s="28">
        <v>0.2</v>
      </c>
      <c r="AI183" s="28">
        <v>0.5</v>
      </c>
      <c r="AJ183" s="28" t="s">
        <v>275</v>
      </c>
      <c r="AK183" s="28">
        <v>7.0999999999999994E-2</v>
      </c>
      <c r="AL183" s="28">
        <v>14.1</v>
      </c>
      <c r="AM183" s="28">
        <v>5.4</v>
      </c>
      <c r="AN183" s="28">
        <v>96.6</v>
      </c>
      <c r="AO183" s="28">
        <v>3.1</v>
      </c>
      <c r="AP183" s="28">
        <v>1.6</v>
      </c>
      <c r="AQ183" s="28">
        <v>0.8</v>
      </c>
      <c r="AR183" s="28">
        <v>4.0999999999999996</v>
      </c>
      <c r="AS183" s="28">
        <v>0.6</v>
      </c>
      <c r="AT183" s="28">
        <v>32.700000000000003</v>
      </c>
      <c r="AU183" s="28">
        <v>0.2</v>
      </c>
      <c r="AV183" s="28">
        <v>23.4</v>
      </c>
      <c r="AW183" s="28">
        <v>6.5</v>
      </c>
      <c r="AX183" s="28">
        <v>4.0999999999999996</v>
      </c>
      <c r="AY183" s="28">
        <v>0.6</v>
      </c>
      <c r="AZ183" s="28">
        <v>0.2</v>
      </c>
      <c r="BA183" s="28">
        <v>1.6</v>
      </c>
      <c r="BB183" s="28">
        <v>55.4</v>
      </c>
      <c r="BC183" s="28">
        <v>0.3</v>
      </c>
      <c r="BD183" s="28">
        <v>1.06</v>
      </c>
      <c r="BE183" s="28">
        <v>7.8</v>
      </c>
      <c r="BF183" s="28">
        <v>175</v>
      </c>
      <c r="BG183" s="28">
        <v>13.1</v>
      </c>
      <c r="BH183" s="28">
        <v>15.7</v>
      </c>
      <c r="BI183" s="28">
        <v>11</v>
      </c>
      <c r="BJ183" s="28">
        <v>4.3899999999999997</v>
      </c>
      <c r="BK183" s="28">
        <v>0.04</v>
      </c>
      <c r="BL183" s="28">
        <v>4.43</v>
      </c>
      <c r="BM183" s="28">
        <v>0.08</v>
      </c>
      <c r="BN183" s="28">
        <v>7.0000000000000007E-2</v>
      </c>
      <c r="BO183" s="28">
        <v>1.2E-2</v>
      </c>
      <c r="BP183" s="28">
        <v>1.6E-2</v>
      </c>
      <c r="BQ183" s="28" t="s">
        <v>273</v>
      </c>
    </row>
    <row r="184" spans="1:69" x14ac:dyDescent="0.3">
      <c r="A184" s="25">
        <f t="shared" si="2"/>
        <v>162</v>
      </c>
      <c r="B184" s="26">
        <v>687185</v>
      </c>
      <c r="C184" s="26">
        <v>847230</v>
      </c>
      <c r="D184" s="26">
        <v>368</v>
      </c>
      <c r="E184" s="26">
        <v>1</v>
      </c>
      <c r="F184" s="27" t="s">
        <v>163</v>
      </c>
      <c r="G184" s="28">
        <v>33.4</v>
      </c>
      <c r="H184" s="28">
        <v>6.9</v>
      </c>
      <c r="I184" s="28" t="s">
        <v>281</v>
      </c>
      <c r="J184" s="28">
        <v>3</v>
      </c>
      <c r="K184" s="28">
        <v>2.48</v>
      </c>
      <c r="L184" s="28" t="s">
        <v>276</v>
      </c>
      <c r="M184" s="28">
        <v>0.26</v>
      </c>
      <c r="N184" s="28">
        <v>0.8</v>
      </c>
      <c r="O184" s="28">
        <v>0.13</v>
      </c>
      <c r="P184" s="28">
        <v>9.4</v>
      </c>
      <c r="Q184" s="28">
        <v>1.3</v>
      </c>
      <c r="R184" s="28">
        <v>189</v>
      </c>
      <c r="S184" s="28" t="s">
        <v>274</v>
      </c>
      <c r="T184" s="28">
        <v>7.8</v>
      </c>
      <c r="U184" s="28">
        <v>45.1</v>
      </c>
      <c r="V184" s="28">
        <v>21.7</v>
      </c>
      <c r="W184" s="28">
        <v>14</v>
      </c>
      <c r="X184" s="28">
        <v>28.1</v>
      </c>
      <c r="Y184" s="28">
        <v>0.185</v>
      </c>
      <c r="Z184" s="28">
        <v>7.0000000000000007E-2</v>
      </c>
      <c r="AA184" s="28" t="s">
        <v>277</v>
      </c>
      <c r="AB184" s="28">
        <v>12.1</v>
      </c>
      <c r="AC184" s="28" t="s">
        <v>274</v>
      </c>
      <c r="AD184" s="28">
        <v>0.08</v>
      </c>
      <c r="AE184" s="28">
        <v>0.7</v>
      </c>
      <c r="AF184" s="28">
        <v>0.08</v>
      </c>
      <c r="AG184" s="28">
        <v>602</v>
      </c>
      <c r="AH184" s="28">
        <v>0.2</v>
      </c>
      <c r="AI184" s="28">
        <v>0.2</v>
      </c>
      <c r="AJ184" s="28" t="s">
        <v>275</v>
      </c>
      <c r="AK184" s="28">
        <v>6.7000000000000004E-2</v>
      </c>
      <c r="AL184" s="28">
        <v>5.65</v>
      </c>
      <c r="AM184" s="28">
        <v>6.3</v>
      </c>
      <c r="AN184" s="28">
        <v>47.4</v>
      </c>
      <c r="AO184" s="28">
        <v>1.6</v>
      </c>
      <c r="AP184" s="28">
        <v>0.9</v>
      </c>
      <c r="AQ184" s="28">
        <v>0.4</v>
      </c>
      <c r="AR184" s="28">
        <v>2.1</v>
      </c>
      <c r="AS184" s="28">
        <v>0.3</v>
      </c>
      <c r="AT184" s="28">
        <v>16.7</v>
      </c>
      <c r="AU184" s="28">
        <v>0.1</v>
      </c>
      <c r="AV184" s="28">
        <v>11.6</v>
      </c>
      <c r="AW184" s="28">
        <v>3.3</v>
      </c>
      <c r="AX184" s="28">
        <v>2.2999999999999998</v>
      </c>
      <c r="AY184" s="28">
        <v>0.3</v>
      </c>
      <c r="AZ184" s="28">
        <v>0.1</v>
      </c>
      <c r="BA184" s="28">
        <v>0.9</v>
      </c>
      <c r="BB184" s="28">
        <v>41.4</v>
      </c>
      <c r="BC184" s="28">
        <v>0.3</v>
      </c>
      <c r="BD184" s="28">
        <v>0.38</v>
      </c>
      <c r="BE184" s="28">
        <v>2.6</v>
      </c>
      <c r="BF184" s="28">
        <v>326</v>
      </c>
      <c r="BG184" s="28">
        <v>7.6</v>
      </c>
      <c r="BH184" s="28">
        <v>16.399999999999999</v>
      </c>
      <c r="BI184" s="28">
        <v>7.5</v>
      </c>
      <c r="BJ184" s="28">
        <v>2.95</v>
      </c>
      <c r="BK184" s="28">
        <v>0.02</v>
      </c>
      <c r="BL184" s="28">
        <v>12.2</v>
      </c>
      <c r="BM184" s="28">
        <v>7.0000000000000007E-2</v>
      </c>
      <c r="BN184" s="28">
        <v>0.03</v>
      </c>
      <c r="BO184" s="28">
        <v>1.2E-2</v>
      </c>
      <c r="BP184" s="28">
        <v>2.5999999999999999E-2</v>
      </c>
      <c r="BQ184" s="28" t="s">
        <v>273</v>
      </c>
    </row>
    <row r="185" spans="1:69" x14ac:dyDescent="0.3">
      <c r="A185" s="25">
        <f t="shared" si="2"/>
        <v>163</v>
      </c>
      <c r="B185" s="26">
        <v>687186</v>
      </c>
      <c r="C185" s="26">
        <v>847230</v>
      </c>
      <c r="D185" s="26">
        <v>368</v>
      </c>
      <c r="E185" s="26">
        <v>1</v>
      </c>
      <c r="F185" s="27" t="s">
        <v>164</v>
      </c>
      <c r="G185" s="28">
        <v>16.100000000000001</v>
      </c>
      <c r="H185" s="28">
        <v>3.5</v>
      </c>
      <c r="I185" s="28" t="s">
        <v>281</v>
      </c>
      <c r="J185" s="28">
        <v>3</v>
      </c>
      <c r="K185" s="28">
        <v>2.19</v>
      </c>
      <c r="L185" s="28" t="s">
        <v>276</v>
      </c>
      <c r="M185" s="28">
        <v>0.18</v>
      </c>
      <c r="N185" s="28">
        <v>0.5</v>
      </c>
      <c r="O185" s="28">
        <v>0.04</v>
      </c>
      <c r="P185" s="28">
        <v>5.0999999999999996</v>
      </c>
      <c r="Q185" s="28">
        <v>0.7</v>
      </c>
      <c r="R185" s="28">
        <v>82</v>
      </c>
      <c r="S185" s="28" t="s">
        <v>274</v>
      </c>
      <c r="T185" s="28">
        <v>8.4</v>
      </c>
      <c r="U185" s="28">
        <v>24</v>
      </c>
      <c r="V185" s="28">
        <v>12.4</v>
      </c>
      <c r="W185" s="28">
        <v>14.2</v>
      </c>
      <c r="X185" s="28">
        <v>13.5</v>
      </c>
      <c r="Y185" s="28">
        <v>8.3000000000000004E-2</v>
      </c>
      <c r="Z185" s="28">
        <v>0.04</v>
      </c>
      <c r="AA185" s="28">
        <v>0.01</v>
      </c>
      <c r="AB185" s="28">
        <v>5.96</v>
      </c>
      <c r="AC185" s="28" t="s">
        <v>274</v>
      </c>
      <c r="AD185" s="28">
        <v>0.03</v>
      </c>
      <c r="AE185" s="28">
        <v>0.38</v>
      </c>
      <c r="AF185" s="28">
        <v>0.1</v>
      </c>
      <c r="AG185" s="28">
        <v>267</v>
      </c>
      <c r="AH185" s="28">
        <v>0.1</v>
      </c>
      <c r="AI185" s="28">
        <v>0.2</v>
      </c>
      <c r="AJ185" s="28" t="s">
        <v>275</v>
      </c>
      <c r="AK185" s="28">
        <v>4.2999999999999997E-2</v>
      </c>
      <c r="AL185" s="28">
        <v>4.07</v>
      </c>
      <c r="AM185" s="28">
        <v>4.3</v>
      </c>
      <c r="AN185" s="28">
        <v>101</v>
      </c>
      <c r="AO185" s="28">
        <v>1.1000000000000001</v>
      </c>
      <c r="AP185" s="28">
        <v>0.6</v>
      </c>
      <c r="AQ185" s="28">
        <v>0.3</v>
      </c>
      <c r="AR185" s="28">
        <v>1.6</v>
      </c>
      <c r="AS185" s="28">
        <v>0.2</v>
      </c>
      <c r="AT185" s="28">
        <v>10.9</v>
      </c>
      <c r="AU185" s="28" t="s">
        <v>274</v>
      </c>
      <c r="AV185" s="28">
        <v>8.1</v>
      </c>
      <c r="AW185" s="28">
        <v>2.2000000000000002</v>
      </c>
      <c r="AX185" s="28">
        <v>1.4</v>
      </c>
      <c r="AY185" s="28">
        <v>0.2</v>
      </c>
      <c r="AZ185" s="28" t="s">
        <v>274</v>
      </c>
      <c r="BA185" s="28">
        <v>0.6</v>
      </c>
      <c r="BB185" s="28">
        <v>98.6</v>
      </c>
      <c r="BC185" s="28">
        <v>0.1</v>
      </c>
      <c r="BD185" s="28">
        <v>0.3</v>
      </c>
      <c r="BE185" s="28">
        <v>1.7</v>
      </c>
      <c r="BF185" s="28">
        <v>687</v>
      </c>
      <c r="BG185" s="28">
        <v>5.8</v>
      </c>
      <c r="BH185" s="28">
        <v>7.5</v>
      </c>
      <c r="BI185" s="28">
        <v>4.5999999999999996</v>
      </c>
      <c r="BJ185" s="28">
        <v>1.87</v>
      </c>
      <c r="BK185" s="28">
        <v>0.01</v>
      </c>
      <c r="BL185" s="28">
        <v>5.83</v>
      </c>
      <c r="BM185" s="28">
        <v>0.05</v>
      </c>
      <c r="BN185" s="28">
        <v>0.02</v>
      </c>
      <c r="BO185" s="28">
        <v>1.2E-2</v>
      </c>
      <c r="BP185" s="28">
        <v>0.01</v>
      </c>
      <c r="BQ185" s="28" t="s">
        <v>273</v>
      </c>
    </row>
    <row r="186" spans="1:69" x14ac:dyDescent="0.3">
      <c r="A186" s="25">
        <f t="shared" si="2"/>
        <v>164</v>
      </c>
      <c r="B186" s="26">
        <v>687187</v>
      </c>
      <c r="C186" s="26">
        <v>847230</v>
      </c>
      <c r="D186" s="26">
        <v>368</v>
      </c>
      <c r="E186" s="26">
        <v>1</v>
      </c>
      <c r="F186" s="27" t="s">
        <v>165</v>
      </c>
      <c r="G186" s="28">
        <v>21.1</v>
      </c>
      <c r="H186" s="28">
        <v>6.5</v>
      </c>
      <c r="I186" s="28" t="s">
        <v>281</v>
      </c>
      <c r="J186" s="28">
        <v>3</v>
      </c>
      <c r="K186" s="28">
        <v>1.91</v>
      </c>
      <c r="L186" s="28" t="s">
        <v>276</v>
      </c>
      <c r="M186" s="28">
        <v>0.17</v>
      </c>
      <c r="N186" s="28">
        <v>0.2</v>
      </c>
      <c r="O186" s="28">
        <v>0.05</v>
      </c>
      <c r="P186" s="28">
        <v>10.8</v>
      </c>
      <c r="Q186" s="28">
        <v>1.2</v>
      </c>
      <c r="R186" s="28">
        <v>126</v>
      </c>
      <c r="S186" s="28" t="s">
        <v>274</v>
      </c>
      <c r="T186" s="28">
        <v>8.9</v>
      </c>
      <c r="U186" s="28">
        <v>40.9</v>
      </c>
      <c r="V186" s="28">
        <v>22.3</v>
      </c>
      <c r="W186" s="28">
        <v>18.600000000000001</v>
      </c>
      <c r="X186" s="28">
        <v>27.3</v>
      </c>
      <c r="Y186" s="28">
        <v>0.112</v>
      </c>
      <c r="Z186" s="28">
        <v>7.0000000000000007E-2</v>
      </c>
      <c r="AA186" s="28">
        <v>0.02</v>
      </c>
      <c r="AB186" s="28">
        <v>12.7</v>
      </c>
      <c r="AC186" s="28" t="s">
        <v>274</v>
      </c>
      <c r="AD186" s="28">
        <v>0.06</v>
      </c>
      <c r="AE186" s="28">
        <v>0.88</v>
      </c>
      <c r="AF186" s="28">
        <v>0.15</v>
      </c>
      <c r="AG186" s="28">
        <v>392</v>
      </c>
      <c r="AH186" s="28">
        <v>0.1</v>
      </c>
      <c r="AI186" s="28">
        <v>0.2</v>
      </c>
      <c r="AJ186" s="28" t="s">
        <v>275</v>
      </c>
      <c r="AK186" s="28">
        <v>5.7000000000000002E-2</v>
      </c>
      <c r="AL186" s="28">
        <v>9.43</v>
      </c>
      <c r="AM186" s="28">
        <v>5.8</v>
      </c>
      <c r="AN186" s="28">
        <v>120</v>
      </c>
      <c r="AO186" s="28">
        <v>2.6</v>
      </c>
      <c r="AP186" s="28">
        <v>1.3</v>
      </c>
      <c r="AQ186" s="28">
        <v>0.7</v>
      </c>
      <c r="AR186" s="28">
        <v>3.5</v>
      </c>
      <c r="AS186" s="28">
        <v>0.4</v>
      </c>
      <c r="AT186" s="28">
        <v>27.8</v>
      </c>
      <c r="AU186" s="28">
        <v>0.2</v>
      </c>
      <c r="AV186" s="28">
        <v>19.600000000000001</v>
      </c>
      <c r="AW186" s="28">
        <v>5.3</v>
      </c>
      <c r="AX186" s="28">
        <v>3.4</v>
      </c>
      <c r="AY186" s="28">
        <v>0.4</v>
      </c>
      <c r="AZ186" s="28">
        <v>0.2</v>
      </c>
      <c r="BA186" s="28">
        <v>1.3</v>
      </c>
      <c r="BB186" s="28">
        <v>81.900000000000006</v>
      </c>
      <c r="BC186" s="28">
        <v>0.3</v>
      </c>
      <c r="BD186" s="28">
        <v>0.64</v>
      </c>
      <c r="BE186" s="28">
        <v>3.9</v>
      </c>
      <c r="BF186" s="28">
        <v>505</v>
      </c>
      <c r="BG186" s="28">
        <v>12</v>
      </c>
      <c r="BH186" s="28">
        <v>13.6</v>
      </c>
      <c r="BI186" s="28">
        <v>10.1</v>
      </c>
      <c r="BJ186" s="28">
        <v>3.63</v>
      </c>
      <c r="BK186" s="28">
        <v>0.03</v>
      </c>
      <c r="BL186" s="28">
        <v>9.2100000000000009</v>
      </c>
      <c r="BM186" s="28">
        <v>0.1</v>
      </c>
      <c r="BN186" s="28">
        <v>0.04</v>
      </c>
      <c r="BO186" s="28">
        <v>1.2999999999999999E-2</v>
      </c>
      <c r="BP186" s="28">
        <v>1.7999999999999999E-2</v>
      </c>
      <c r="BQ186" s="28" t="s">
        <v>273</v>
      </c>
    </row>
    <row r="187" spans="1:69" x14ac:dyDescent="0.3">
      <c r="A187" s="25">
        <f t="shared" si="2"/>
        <v>165</v>
      </c>
      <c r="B187" s="26">
        <v>687188</v>
      </c>
      <c r="C187" s="26">
        <v>847230</v>
      </c>
      <c r="D187" s="26">
        <v>368</v>
      </c>
      <c r="E187" s="26">
        <v>1</v>
      </c>
      <c r="F187" s="27" t="s">
        <v>166</v>
      </c>
      <c r="G187" s="28">
        <v>7.7</v>
      </c>
      <c r="H187" s="28">
        <v>3.7</v>
      </c>
      <c r="I187" s="28">
        <v>60</v>
      </c>
      <c r="J187" s="28">
        <v>4</v>
      </c>
      <c r="K187" s="28">
        <v>1.0900000000000001</v>
      </c>
      <c r="L187" s="28" t="s">
        <v>276</v>
      </c>
      <c r="M187" s="28">
        <v>0.1</v>
      </c>
      <c r="N187" s="28" t="s">
        <v>274</v>
      </c>
      <c r="O187" s="28" t="s">
        <v>278</v>
      </c>
      <c r="P187" s="28">
        <v>10.7</v>
      </c>
      <c r="Q187" s="28">
        <v>0.9</v>
      </c>
      <c r="R187" s="28">
        <v>84</v>
      </c>
      <c r="S187" s="28" t="s">
        <v>274</v>
      </c>
      <c r="T187" s="28">
        <v>3.7</v>
      </c>
      <c r="U187" s="28">
        <v>30.1</v>
      </c>
      <c r="V187" s="28">
        <v>16.8</v>
      </c>
      <c r="W187" s="28">
        <v>14.3</v>
      </c>
      <c r="X187" s="28">
        <v>18.600000000000001</v>
      </c>
      <c r="Y187" s="28">
        <v>2.5000000000000001E-2</v>
      </c>
      <c r="Z187" s="28">
        <v>0.06</v>
      </c>
      <c r="AA187" s="28">
        <v>0.02</v>
      </c>
      <c r="AB187" s="28">
        <v>12.3</v>
      </c>
      <c r="AC187" s="28" t="s">
        <v>274</v>
      </c>
      <c r="AD187" s="28">
        <v>0.06</v>
      </c>
      <c r="AE187" s="28">
        <v>0.83</v>
      </c>
      <c r="AF187" s="28">
        <v>0.11</v>
      </c>
      <c r="AG187" s="28">
        <v>114</v>
      </c>
      <c r="AH187" s="28">
        <v>0.1</v>
      </c>
      <c r="AI187" s="28" t="s">
        <v>274</v>
      </c>
      <c r="AJ187" s="28" t="s">
        <v>275</v>
      </c>
      <c r="AK187" s="28">
        <v>7.2999999999999995E-2</v>
      </c>
      <c r="AL187" s="28">
        <v>12.5</v>
      </c>
      <c r="AM187" s="28">
        <v>4</v>
      </c>
      <c r="AN187" s="28">
        <v>71.2</v>
      </c>
      <c r="AO187" s="28">
        <v>2.8</v>
      </c>
      <c r="AP187" s="28">
        <v>1.5</v>
      </c>
      <c r="AQ187" s="28">
        <v>0.9</v>
      </c>
      <c r="AR187" s="28">
        <v>4.3</v>
      </c>
      <c r="AS187" s="28">
        <v>0.5</v>
      </c>
      <c r="AT187" s="28">
        <v>38.9</v>
      </c>
      <c r="AU187" s="28">
        <v>0.2</v>
      </c>
      <c r="AV187" s="28">
        <v>27.9</v>
      </c>
      <c r="AW187" s="28">
        <v>7.8</v>
      </c>
      <c r="AX187" s="28">
        <v>5.3</v>
      </c>
      <c r="AY187" s="28">
        <v>0.6</v>
      </c>
      <c r="AZ187" s="28">
        <v>0.2</v>
      </c>
      <c r="BA187" s="28">
        <v>1.4</v>
      </c>
      <c r="BB187" s="28">
        <v>66.900000000000006</v>
      </c>
      <c r="BC187" s="28">
        <v>0.3</v>
      </c>
      <c r="BD187" s="28">
        <v>0.51</v>
      </c>
      <c r="BE187" s="28">
        <v>3.2</v>
      </c>
      <c r="BF187" s="28">
        <v>179</v>
      </c>
      <c r="BG187" s="28">
        <v>8.9</v>
      </c>
      <c r="BH187" s="28">
        <v>10</v>
      </c>
      <c r="BI187" s="28">
        <v>13.3</v>
      </c>
      <c r="BJ187" s="28">
        <v>3.65</v>
      </c>
      <c r="BK187" s="28">
        <v>0.03</v>
      </c>
      <c r="BL187" s="28">
        <v>6.61</v>
      </c>
      <c r="BM187" s="28">
        <v>0.1</v>
      </c>
      <c r="BN187" s="28">
        <v>0.04</v>
      </c>
      <c r="BO187" s="28">
        <v>1.6E-2</v>
      </c>
      <c r="BP187" s="28">
        <v>8.9999999999999993E-3</v>
      </c>
      <c r="BQ187" s="28" t="s">
        <v>273</v>
      </c>
    </row>
    <row r="188" spans="1:69" x14ac:dyDescent="0.3">
      <c r="A188" s="25">
        <f t="shared" si="2"/>
        <v>166</v>
      </c>
      <c r="B188" s="26">
        <v>687189</v>
      </c>
      <c r="C188" s="26">
        <v>847230</v>
      </c>
      <c r="D188" s="26">
        <v>368</v>
      </c>
      <c r="E188" s="26">
        <v>1</v>
      </c>
      <c r="F188" s="27" t="s">
        <v>167</v>
      </c>
      <c r="G188" s="28">
        <v>7.4</v>
      </c>
      <c r="H188" s="28">
        <v>3.3</v>
      </c>
      <c r="I188" s="28">
        <v>20</v>
      </c>
      <c r="J188" s="28">
        <v>3</v>
      </c>
      <c r="K188" s="28">
        <v>1.1599999999999999</v>
      </c>
      <c r="L188" s="28" t="s">
        <v>276</v>
      </c>
      <c r="M188" s="28">
        <v>0.08</v>
      </c>
      <c r="N188" s="28" t="s">
        <v>274</v>
      </c>
      <c r="O188" s="28" t="s">
        <v>278</v>
      </c>
      <c r="P188" s="28">
        <v>9.1999999999999993</v>
      </c>
      <c r="Q188" s="28">
        <v>0.9</v>
      </c>
      <c r="R188" s="28">
        <v>76</v>
      </c>
      <c r="S188" s="28" t="s">
        <v>274</v>
      </c>
      <c r="T188" s="28">
        <v>3.4</v>
      </c>
      <c r="U188" s="28">
        <v>27.8</v>
      </c>
      <c r="V188" s="28">
        <v>14.5</v>
      </c>
      <c r="W188" s="28">
        <v>11.1</v>
      </c>
      <c r="X188" s="28">
        <v>23.9</v>
      </c>
      <c r="Y188" s="28">
        <v>2.3E-2</v>
      </c>
      <c r="Z188" s="28">
        <v>0.05</v>
      </c>
      <c r="AA188" s="28">
        <v>0.01</v>
      </c>
      <c r="AB188" s="28">
        <v>10.9</v>
      </c>
      <c r="AC188" s="28" t="s">
        <v>274</v>
      </c>
      <c r="AD188" s="28">
        <v>0.06</v>
      </c>
      <c r="AE188" s="28">
        <v>0.72</v>
      </c>
      <c r="AF188" s="28">
        <v>0.1</v>
      </c>
      <c r="AG188" s="28">
        <v>106</v>
      </c>
      <c r="AH188" s="28">
        <v>0.1</v>
      </c>
      <c r="AI188" s="28">
        <v>0.1</v>
      </c>
      <c r="AJ188" s="28" t="s">
        <v>275</v>
      </c>
      <c r="AK188" s="28">
        <v>6.9000000000000006E-2</v>
      </c>
      <c r="AL188" s="28">
        <v>10.4</v>
      </c>
      <c r="AM188" s="28">
        <v>3.8</v>
      </c>
      <c r="AN188" s="28">
        <v>55.9</v>
      </c>
      <c r="AO188" s="28">
        <v>2.5</v>
      </c>
      <c r="AP188" s="28">
        <v>1.3</v>
      </c>
      <c r="AQ188" s="28">
        <v>0.8</v>
      </c>
      <c r="AR188" s="28">
        <v>3.5</v>
      </c>
      <c r="AS188" s="28">
        <v>0.4</v>
      </c>
      <c r="AT188" s="28">
        <v>36.5</v>
      </c>
      <c r="AU188" s="28">
        <v>0.2</v>
      </c>
      <c r="AV188" s="28">
        <v>23.7</v>
      </c>
      <c r="AW188" s="28">
        <v>6.8</v>
      </c>
      <c r="AX188" s="28">
        <v>4.4000000000000004</v>
      </c>
      <c r="AY188" s="28">
        <v>0.5</v>
      </c>
      <c r="AZ188" s="28">
        <v>0.2</v>
      </c>
      <c r="BA188" s="28">
        <v>1.1000000000000001</v>
      </c>
      <c r="BB188" s="28">
        <v>55.4</v>
      </c>
      <c r="BC188" s="28">
        <v>0.3</v>
      </c>
      <c r="BD188" s="28">
        <v>0.49</v>
      </c>
      <c r="BE188" s="28">
        <v>3</v>
      </c>
      <c r="BF188" s="28">
        <v>150</v>
      </c>
      <c r="BG188" s="28">
        <v>8.1999999999999993</v>
      </c>
      <c r="BH188" s="28">
        <v>9.1999999999999993</v>
      </c>
      <c r="BI188" s="28">
        <v>12.3</v>
      </c>
      <c r="BJ188" s="28">
        <v>3.25</v>
      </c>
      <c r="BK188" s="28">
        <v>0.02</v>
      </c>
      <c r="BL188" s="28">
        <v>5.81</v>
      </c>
      <c r="BM188" s="28">
        <v>0.09</v>
      </c>
      <c r="BN188" s="28">
        <v>0.04</v>
      </c>
      <c r="BO188" s="28">
        <v>1.4E-2</v>
      </c>
      <c r="BP188" s="28">
        <v>8.9999999999999993E-3</v>
      </c>
      <c r="BQ188" s="28" t="s">
        <v>273</v>
      </c>
    </row>
    <row r="189" spans="1:69" x14ac:dyDescent="0.3">
      <c r="A189" s="25">
        <f t="shared" si="2"/>
        <v>167</v>
      </c>
      <c r="B189" s="26">
        <v>687190</v>
      </c>
      <c r="C189" s="26">
        <v>847230</v>
      </c>
      <c r="D189" s="26">
        <v>368</v>
      </c>
      <c r="E189" s="26">
        <v>1</v>
      </c>
      <c r="F189" s="27" t="s">
        <v>168</v>
      </c>
      <c r="G189" s="28">
        <v>8.6999999999999993</v>
      </c>
      <c r="H189" s="28">
        <v>1.8</v>
      </c>
      <c r="I189" s="28" t="s">
        <v>281</v>
      </c>
      <c r="J189" s="28">
        <v>2</v>
      </c>
      <c r="K189" s="28">
        <v>1.31</v>
      </c>
      <c r="L189" s="28" t="s">
        <v>276</v>
      </c>
      <c r="M189" s="28">
        <v>0.1</v>
      </c>
      <c r="N189" s="28" t="s">
        <v>274</v>
      </c>
      <c r="O189" s="28">
        <v>0.03</v>
      </c>
      <c r="P189" s="28">
        <v>12.6</v>
      </c>
      <c r="Q189" s="28">
        <v>1.3</v>
      </c>
      <c r="R189" s="28">
        <v>110</v>
      </c>
      <c r="S189" s="28" t="s">
        <v>274</v>
      </c>
      <c r="T189" s="28">
        <v>5.5</v>
      </c>
      <c r="U189" s="28">
        <v>41</v>
      </c>
      <c r="V189" s="28">
        <v>19.7</v>
      </c>
      <c r="W189" s="28">
        <v>15.9</v>
      </c>
      <c r="X189" s="28">
        <v>29.7</v>
      </c>
      <c r="Y189" s="28">
        <v>1.4E-2</v>
      </c>
      <c r="Z189" s="28">
        <v>0.06</v>
      </c>
      <c r="AA189" s="28" t="s">
        <v>277</v>
      </c>
      <c r="AB189" s="28">
        <v>15</v>
      </c>
      <c r="AC189" s="28" t="s">
        <v>274</v>
      </c>
      <c r="AD189" s="28">
        <v>0.08</v>
      </c>
      <c r="AE189" s="28">
        <v>0.92</v>
      </c>
      <c r="AF189" s="28">
        <v>0.14000000000000001</v>
      </c>
      <c r="AG189" s="28">
        <v>133</v>
      </c>
      <c r="AH189" s="28">
        <v>0.1</v>
      </c>
      <c r="AI189" s="28">
        <v>0.1</v>
      </c>
      <c r="AJ189" s="28" t="s">
        <v>275</v>
      </c>
      <c r="AK189" s="28">
        <v>6.8000000000000005E-2</v>
      </c>
      <c r="AL189" s="28">
        <v>18.899999999999999</v>
      </c>
      <c r="AM189" s="28">
        <v>4.0999999999999996</v>
      </c>
      <c r="AN189" s="28">
        <v>99.7</v>
      </c>
      <c r="AO189" s="28">
        <v>4.3</v>
      </c>
      <c r="AP189" s="28">
        <v>2.2000000000000002</v>
      </c>
      <c r="AQ189" s="28">
        <v>1.3</v>
      </c>
      <c r="AR189" s="28">
        <v>6.4</v>
      </c>
      <c r="AS189" s="28">
        <v>0.8</v>
      </c>
      <c r="AT189" s="28">
        <v>54.2</v>
      </c>
      <c r="AU189" s="28">
        <v>0.3</v>
      </c>
      <c r="AV189" s="28">
        <v>39.799999999999997</v>
      </c>
      <c r="AW189" s="28">
        <v>10.8</v>
      </c>
      <c r="AX189" s="28">
        <v>7</v>
      </c>
      <c r="AY189" s="28">
        <v>0.8</v>
      </c>
      <c r="AZ189" s="28">
        <v>0.3</v>
      </c>
      <c r="BA189" s="28">
        <v>2.2000000000000002</v>
      </c>
      <c r="BB189" s="28">
        <v>54.8</v>
      </c>
      <c r="BC189" s="28">
        <v>0.4</v>
      </c>
      <c r="BD189" s="28">
        <v>0.65</v>
      </c>
      <c r="BE189" s="28">
        <v>4.2</v>
      </c>
      <c r="BF189" s="28">
        <v>218</v>
      </c>
      <c r="BG189" s="28">
        <v>11.1</v>
      </c>
      <c r="BH189" s="28">
        <v>14.3</v>
      </c>
      <c r="BI189" s="28">
        <v>12.8</v>
      </c>
      <c r="BJ189" s="28">
        <v>4.2699999999999996</v>
      </c>
      <c r="BK189" s="28">
        <v>0.03</v>
      </c>
      <c r="BL189" s="28">
        <v>8.7100000000000009</v>
      </c>
      <c r="BM189" s="28">
        <v>0.1</v>
      </c>
      <c r="BN189" s="28">
        <v>0.05</v>
      </c>
      <c r="BO189" s="28">
        <v>1.4999999999999999E-2</v>
      </c>
      <c r="BP189" s="28">
        <v>1.0999999999999999E-2</v>
      </c>
      <c r="BQ189" s="28" t="s">
        <v>273</v>
      </c>
    </row>
    <row r="190" spans="1:69" x14ac:dyDescent="0.3">
      <c r="A190" s="25">
        <f t="shared" si="2"/>
        <v>168</v>
      </c>
      <c r="B190" s="26">
        <v>687191</v>
      </c>
      <c r="C190" s="26">
        <v>847230</v>
      </c>
      <c r="D190" s="26">
        <v>368</v>
      </c>
      <c r="E190" s="26">
        <v>1</v>
      </c>
      <c r="F190" s="27" t="s">
        <v>169</v>
      </c>
      <c r="G190" s="28">
        <v>8</v>
      </c>
      <c r="H190" s="28">
        <v>5.3</v>
      </c>
      <c r="I190" s="28" t="s">
        <v>281</v>
      </c>
      <c r="J190" s="28">
        <v>2</v>
      </c>
      <c r="K190" s="28">
        <v>1.27</v>
      </c>
      <c r="L190" s="28" t="s">
        <v>276</v>
      </c>
      <c r="M190" s="28">
        <v>7.0000000000000007E-2</v>
      </c>
      <c r="N190" s="28" t="s">
        <v>274</v>
      </c>
      <c r="O190" s="28" t="s">
        <v>278</v>
      </c>
      <c r="P190" s="28">
        <v>14.1</v>
      </c>
      <c r="Q190" s="28">
        <v>1.4</v>
      </c>
      <c r="R190" s="28">
        <v>115</v>
      </c>
      <c r="S190" s="28" t="s">
        <v>274</v>
      </c>
      <c r="T190" s="28">
        <v>4.7</v>
      </c>
      <c r="U190" s="28">
        <v>39.4</v>
      </c>
      <c r="V190" s="28">
        <v>19.100000000000001</v>
      </c>
      <c r="W190" s="28">
        <v>17.100000000000001</v>
      </c>
      <c r="X190" s="28">
        <v>17.899999999999999</v>
      </c>
      <c r="Y190" s="28">
        <v>0.01</v>
      </c>
      <c r="Z190" s="28">
        <v>0.05</v>
      </c>
      <c r="AA190" s="28">
        <v>0.02</v>
      </c>
      <c r="AB190" s="28">
        <v>14.4</v>
      </c>
      <c r="AC190" s="28" t="s">
        <v>274</v>
      </c>
      <c r="AD190" s="28">
        <v>0.09</v>
      </c>
      <c r="AE190" s="28">
        <v>0.71</v>
      </c>
      <c r="AF190" s="28">
        <v>0.11</v>
      </c>
      <c r="AG190" s="28">
        <v>119</v>
      </c>
      <c r="AH190" s="28">
        <v>0.1</v>
      </c>
      <c r="AI190" s="28">
        <v>0.1</v>
      </c>
      <c r="AJ190" s="28" t="s">
        <v>275</v>
      </c>
      <c r="AK190" s="28">
        <v>7.4999999999999997E-2</v>
      </c>
      <c r="AL190" s="28">
        <v>14.5</v>
      </c>
      <c r="AM190" s="28">
        <v>3.4</v>
      </c>
      <c r="AN190" s="28">
        <v>79.5</v>
      </c>
      <c r="AO190" s="28">
        <v>3.7</v>
      </c>
      <c r="AP190" s="28">
        <v>1.8</v>
      </c>
      <c r="AQ190" s="28">
        <v>1.1000000000000001</v>
      </c>
      <c r="AR190" s="28">
        <v>5.2</v>
      </c>
      <c r="AS190" s="28">
        <v>0.6</v>
      </c>
      <c r="AT190" s="28">
        <v>55.5</v>
      </c>
      <c r="AU190" s="28">
        <v>0.2</v>
      </c>
      <c r="AV190" s="28">
        <v>34.700000000000003</v>
      </c>
      <c r="AW190" s="28">
        <v>10.1</v>
      </c>
      <c r="AX190" s="28">
        <v>6.8</v>
      </c>
      <c r="AY190" s="28">
        <v>0.7</v>
      </c>
      <c r="AZ190" s="28">
        <v>0.2</v>
      </c>
      <c r="BA190" s="28">
        <v>1.8</v>
      </c>
      <c r="BB190" s="28">
        <v>59.4</v>
      </c>
      <c r="BC190" s="28">
        <v>0.4</v>
      </c>
      <c r="BD190" s="28">
        <v>0.52</v>
      </c>
      <c r="BE190" s="28">
        <v>3.7</v>
      </c>
      <c r="BF190" s="28">
        <v>211</v>
      </c>
      <c r="BG190" s="28">
        <v>9</v>
      </c>
      <c r="BH190" s="28">
        <v>12.9</v>
      </c>
      <c r="BI190" s="28">
        <v>15.7</v>
      </c>
      <c r="BJ190" s="28">
        <v>3.88</v>
      </c>
      <c r="BK190" s="28">
        <v>0.02</v>
      </c>
      <c r="BL190" s="28">
        <v>9.35</v>
      </c>
      <c r="BM190" s="28">
        <v>0.1</v>
      </c>
      <c r="BN190" s="28">
        <v>0.04</v>
      </c>
      <c r="BO190" s="28">
        <v>1.4E-2</v>
      </c>
      <c r="BP190" s="28">
        <v>1.4E-2</v>
      </c>
      <c r="BQ190" s="28" t="s">
        <v>273</v>
      </c>
    </row>
    <row r="191" spans="1:69" x14ac:dyDescent="0.3">
      <c r="A191" s="25">
        <f t="shared" si="2"/>
        <v>169</v>
      </c>
      <c r="B191" s="26">
        <v>687192</v>
      </c>
      <c r="C191" s="26">
        <v>847230</v>
      </c>
      <c r="D191" s="26">
        <v>368</v>
      </c>
      <c r="E191" s="26">
        <v>1</v>
      </c>
      <c r="F191" s="27" t="s">
        <v>170</v>
      </c>
      <c r="G191" s="28">
        <v>6.8</v>
      </c>
      <c r="H191" s="28">
        <v>6.6</v>
      </c>
      <c r="I191" s="28" t="s">
        <v>281</v>
      </c>
      <c r="J191" s="28">
        <v>3</v>
      </c>
      <c r="K191" s="28">
        <v>1.22</v>
      </c>
      <c r="L191" s="28" t="s">
        <v>276</v>
      </c>
      <c r="M191" s="28">
        <v>0.09</v>
      </c>
      <c r="N191" s="28" t="s">
        <v>274</v>
      </c>
      <c r="O191" s="28" t="s">
        <v>278</v>
      </c>
      <c r="P191" s="28">
        <v>10.5</v>
      </c>
      <c r="Q191" s="28">
        <v>1.1000000000000001</v>
      </c>
      <c r="R191" s="28">
        <v>87</v>
      </c>
      <c r="S191" s="28">
        <v>0.3</v>
      </c>
      <c r="T191" s="28">
        <v>4.0999999999999996</v>
      </c>
      <c r="U191" s="28">
        <v>32.9</v>
      </c>
      <c r="V191" s="28">
        <v>17.7</v>
      </c>
      <c r="W191" s="28">
        <v>13.4</v>
      </c>
      <c r="X191" s="28">
        <v>15.4</v>
      </c>
      <c r="Y191" s="28">
        <v>8.0000000000000002E-3</v>
      </c>
      <c r="Z191" s="28">
        <v>0.05</v>
      </c>
      <c r="AA191" s="28">
        <v>0.05</v>
      </c>
      <c r="AB191" s="28">
        <v>12.2</v>
      </c>
      <c r="AC191" s="28" t="s">
        <v>274</v>
      </c>
      <c r="AD191" s="28">
        <v>0.05</v>
      </c>
      <c r="AE191" s="28">
        <v>0.69</v>
      </c>
      <c r="AF191" s="28">
        <v>0.11</v>
      </c>
      <c r="AG191" s="28">
        <v>91</v>
      </c>
      <c r="AH191" s="28">
        <v>0.1</v>
      </c>
      <c r="AI191" s="28">
        <v>0.1</v>
      </c>
      <c r="AJ191" s="28" t="s">
        <v>275</v>
      </c>
      <c r="AK191" s="28">
        <v>0.08</v>
      </c>
      <c r="AL191" s="28">
        <v>11.7</v>
      </c>
      <c r="AM191" s="28">
        <v>3.6</v>
      </c>
      <c r="AN191" s="28">
        <v>61.6</v>
      </c>
      <c r="AO191" s="28">
        <v>2.9</v>
      </c>
      <c r="AP191" s="28">
        <v>1.5</v>
      </c>
      <c r="AQ191" s="28">
        <v>0.9</v>
      </c>
      <c r="AR191" s="28">
        <v>4.0999999999999996</v>
      </c>
      <c r="AS191" s="28">
        <v>0.5</v>
      </c>
      <c r="AT191" s="28">
        <v>40.700000000000003</v>
      </c>
      <c r="AU191" s="28">
        <v>0.2</v>
      </c>
      <c r="AV191" s="28">
        <v>26.7</v>
      </c>
      <c r="AW191" s="28">
        <v>7.6</v>
      </c>
      <c r="AX191" s="28">
        <v>4.5</v>
      </c>
      <c r="AY191" s="28">
        <v>0.5</v>
      </c>
      <c r="AZ191" s="28">
        <v>0.2</v>
      </c>
      <c r="BA191" s="28">
        <v>1.5</v>
      </c>
      <c r="BB191" s="28">
        <v>57.5</v>
      </c>
      <c r="BC191" s="28">
        <v>0.3</v>
      </c>
      <c r="BD191" s="28">
        <v>0.55000000000000004</v>
      </c>
      <c r="BE191" s="28">
        <v>3.7</v>
      </c>
      <c r="BF191" s="28">
        <v>179</v>
      </c>
      <c r="BG191" s="28">
        <v>9</v>
      </c>
      <c r="BH191" s="28">
        <v>10.6</v>
      </c>
      <c r="BI191" s="28">
        <v>13.1</v>
      </c>
      <c r="BJ191" s="28">
        <v>3.72</v>
      </c>
      <c r="BK191" s="28" t="s">
        <v>277</v>
      </c>
      <c r="BL191" s="28">
        <v>7.07</v>
      </c>
      <c r="BM191" s="28">
        <v>0.11</v>
      </c>
      <c r="BN191" s="28">
        <v>0.03</v>
      </c>
      <c r="BO191" s="28">
        <v>1.6E-2</v>
      </c>
      <c r="BP191" s="28">
        <v>1.2999999999999999E-2</v>
      </c>
      <c r="BQ191" s="28" t="s">
        <v>273</v>
      </c>
    </row>
    <row r="192" spans="1:69" x14ac:dyDescent="0.3">
      <c r="A192" s="25">
        <f t="shared" si="2"/>
        <v>170</v>
      </c>
      <c r="B192" s="26">
        <v>687193</v>
      </c>
      <c r="C192" s="26">
        <v>847230</v>
      </c>
      <c r="D192" s="26">
        <v>368</v>
      </c>
      <c r="E192" s="26">
        <v>1</v>
      </c>
      <c r="F192" s="27" t="s">
        <v>171</v>
      </c>
      <c r="G192" s="28">
        <v>9</v>
      </c>
      <c r="H192" s="28">
        <v>4.4000000000000004</v>
      </c>
      <c r="I192" s="28" t="s">
        <v>281</v>
      </c>
      <c r="J192" s="28">
        <v>2</v>
      </c>
      <c r="K192" s="28">
        <v>1.84</v>
      </c>
      <c r="L192" s="28" t="s">
        <v>276</v>
      </c>
      <c r="M192" s="28">
        <v>0.15</v>
      </c>
      <c r="N192" s="28">
        <v>0.1</v>
      </c>
      <c r="O192" s="28">
        <v>0.02</v>
      </c>
      <c r="P192" s="28">
        <v>13.5</v>
      </c>
      <c r="Q192" s="28">
        <v>1.5</v>
      </c>
      <c r="R192" s="28">
        <v>128</v>
      </c>
      <c r="S192" s="28" t="s">
        <v>274</v>
      </c>
      <c r="T192" s="28">
        <v>4.9000000000000004</v>
      </c>
      <c r="U192" s="28">
        <v>61.4</v>
      </c>
      <c r="V192" s="28">
        <v>20.399999999999999</v>
      </c>
      <c r="W192" s="28">
        <v>16.2</v>
      </c>
      <c r="X192" s="28">
        <v>23</v>
      </c>
      <c r="Y192" s="28">
        <v>1.2E-2</v>
      </c>
      <c r="Z192" s="28">
        <v>0.05</v>
      </c>
      <c r="AA192" s="28">
        <v>0.02</v>
      </c>
      <c r="AB192" s="28">
        <v>14.2</v>
      </c>
      <c r="AC192" s="28" t="s">
        <v>274</v>
      </c>
      <c r="AD192" s="28">
        <v>7.0000000000000007E-2</v>
      </c>
      <c r="AE192" s="28">
        <v>0.72</v>
      </c>
      <c r="AF192" s="28">
        <v>0.11</v>
      </c>
      <c r="AG192" s="28">
        <v>169</v>
      </c>
      <c r="AH192" s="28">
        <v>0.2</v>
      </c>
      <c r="AI192" s="28">
        <v>0.1</v>
      </c>
      <c r="AJ192" s="28" t="s">
        <v>275</v>
      </c>
      <c r="AK192" s="28">
        <v>7.9000000000000001E-2</v>
      </c>
      <c r="AL192" s="28">
        <v>13.2</v>
      </c>
      <c r="AM192" s="28">
        <v>4.8</v>
      </c>
      <c r="AN192" s="28">
        <v>86.6</v>
      </c>
      <c r="AO192" s="28">
        <v>3.5</v>
      </c>
      <c r="AP192" s="28">
        <v>1.7</v>
      </c>
      <c r="AQ192" s="28">
        <v>1</v>
      </c>
      <c r="AR192" s="28">
        <v>4.9000000000000004</v>
      </c>
      <c r="AS192" s="28">
        <v>0.6</v>
      </c>
      <c r="AT192" s="28">
        <v>51.1</v>
      </c>
      <c r="AU192" s="28">
        <v>0.2</v>
      </c>
      <c r="AV192" s="28">
        <v>33.299999999999997</v>
      </c>
      <c r="AW192" s="28">
        <v>9.3000000000000007</v>
      </c>
      <c r="AX192" s="28">
        <v>5.9</v>
      </c>
      <c r="AY192" s="28">
        <v>0.7</v>
      </c>
      <c r="AZ192" s="28">
        <v>0.2</v>
      </c>
      <c r="BA192" s="28">
        <v>1.7</v>
      </c>
      <c r="BB192" s="28">
        <v>58.2</v>
      </c>
      <c r="BC192" s="28">
        <v>0.4</v>
      </c>
      <c r="BD192" s="28">
        <v>0.57999999999999996</v>
      </c>
      <c r="BE192" s="28">
        <v>3.4</v>
      </c>
      <c r="BF192" s="28">
        <v>177</v>
      </c>
      <c r="BG192" s="28">
        <v>8.8000000000000007</v>
      </c>
      <c r="BH192" s="28">
        <v>15.3</v>
      </c>
      <c r="BI192" s="28">
        <v>16.600000000000001</v>
      </c>
      <c r="BJ192" s="28">
        <v>3.75</v>
      </c>
      <c r="BK192" s="28" t="s">
        <v>277</v>
      </c>
      <c r="BL192" s="28">
        <v>10.3</v>
      </c>
      <c r="BM192" s="28">
        <v>0.1</v>
      </c>
      <c r="BN192" s="28">
        <v>0.04</v>
      </c>
      <c r="BO192" s="28">
        <v>1.4999999999999999E-2</v>
      </c>
      <c r="BP192" s="28">
        <v>1.4E-2</v>
      </c>
      <c r="BQ192" s="28" t="s">
        <v>273</v>
      </c>
    </row>
    <row r="193" spans="1:69" x14ac:dyDescent="0.3">
      <c r="A193" s="25">
        <f t="shared" si="2"/>
        <v>171</v>
      </c>
      <c r="B193" s="26">
        <v>687194</v>
      </c>
      <c r="C193" s="26">
        <v>847230</v>
      </c>
      <c r="D193" s="26">
        <v>368</v>
      </c>
      <c r="E193" s="26">
        <v>1</v>
      </c>
      <c r="F193" s="27" t="s">
        <v>172</v>
      </c>
      <c r="G193" s="28">
        <v>10.4</v>
      </c>
      <c r="H193" s="28">
        <v>5</v>
      </c>
      <c r="I193" s="28">
        <v>60</v>
      </c>
      <c r="J193" s="28">
        <v>3</v>
      </c>
      <c r="K193" s="28">
        <v>1.67</v>
      </c>
      <c r="L193" s="28" t="s">
        <v>276</v>
      </c>
      <c r="M193" s="28">
        <v>0.13</v>
      </c>
      <c r="N193" s="28" t="s">
        <v>274</v>
      </c>
      <c r="O193" s="28" t="s">
        <v>278</v>
      </c>
      <c r="P193" s="28">
        <v>13.4</v>
      </c>
      <c r="Q193" s="28">
        <v>1.6</v>
      </c>
      <c r="R193" s="28">
        <v>126</v>
      </c>
      <c r="S193" s="28" t="s">
        <v>274</v>
      </c>
      <c r="T193" s="28">
        <v>5.6</v>
      </c>
      <c r="U193" s="28">
        <v>47.5</v>
      </c>
      <c r="V193" s="28">
        <v>21.7</v>
      </c>
      <c r="W193" s="28">
        <v>17.600000000000001</v>
      </c>
      <c r="X193" s="28">
        <v>20.8</v>
      </c>
      <c r="Y193" s="28">
        <v>1.4E-2</v>
      </c>
      <c r="Z193" s="28">
        <v>0.08</v>
      </c>
      <c r="AA193" s="28" t="s">
        <v>277</v>
      </c>
      <c r="AB193" s="28">
        <v>15.6</v>
      </c>
      <c r="AC193" s="28" t="s">
        <v>274</v>
      </c>
      <c r="AD193" s="28">
        <v>0.08</v>
      </c>
      <c r="AE193" s="28">
        <v>0.91</v>
      </c>
      <c r="AF193" s="28">
        <v>0.14000000000000001</v>
      </c>
      <c r="AG193" s="28">
        <v>134</v>
      </c>
      <c r="AH193" s="28">
        <v>0.1</v>
      </c>
      <c r="AI193" s="28">
        <v>0.1</v>
      </c>
      <c r="AJ193" s="28" t="s">
        <v>275</v>
      </c>
      <c r="AK193" s="28">
        <v>7.9000000000000001E-2</v>
      </c>
      <c r="AL193" s="28">
        <v>16</v>
      </c>
      <c r="AM193" s="28">
        <v>4.4000000000000004</v>
      </c>
      <c r="AN193" s="28">
        <v>73.7</v>
      </c>
      <c r="AO193" s="28">
        <v>4</v>
      </c>
      <c r="AP193" s="28">
        <v>2.1</v>
      </c>
      <c r="AQ193" s="28">
        <v>1.2</v>
      </c>
      <c r="AR193" s="28">
        <v>5.4</v>
      </c>
      <c r="AS193" s="28">
        <v>0.7</v>
      </c>
      <c r="AT193" s="28">
        <v>48.9</v>
      </c>
      <c r="AU193" s="28">
        <v>0.3</v>
      </c>
      <c r="AV193" s="28">
        <v>34.1</v>
      </c>
      <c r="AW193" s="28">
        <v>9.5</v>
      </c>
      <c r="AX193" s="28">
        <v>6.6</v>
      </c>
      <c r="AY193" s="28">
        <v>0.7</v>
      </c>
      <c r="AZ193" s="28">
        <v>0.3</v>
      </c>
      <c r="BA193" s="28">
        <v>2</v>
      </c>
      <c r="BB193" s="28">
        <v>55.6</v>
      </c>
      <c r="BC193" s="28">
        <v>0.3</v>
      </c>
      <c r="BD193" s="28">
        <v>0.68</v>
      </c>
      <c r="BE193" s="28">
        <v>4.8</v>
      </c>
      <c r="BF193" s="28">
        <v>227</v>
      </c>
      <c r="BG193" s="28">
        <v>10.8</v>
      </c>
      <c r="BH193" s="28">
        <v>14.6</v>
      </c>
      <c r="BI193" s="28">
        <v>13.4</v>
      </c>
      <c r="BJ193" s="28">
        <v>4.51</v>
      </c>
      <c r="BK193" s="28" t="s">
        <v>277</v>
      </c>
      <c r="BL193" s="28">
        <v>10.5</v>
      </c>
      <c r="BM193" s="28">
        <v>0.09</v>
      </c>
      <c r="BN193" s="28">
        <v>0.04</v>
      </c>
      <c r="BO193" s="28">
        <v>1.2999999999999999E-2</v>
      </c>
      <c r="BP193" s="28">
        <v>1.2999999999999999E-2</v>
      </c>
      <c r="BQ193" s="28" t="s">
        <v>273</v>
      </c>
    </row>
    <row r="194" spans="1:69" x14ac:dyDescent="0.3">
      <c r="A194" s="25">
        <f t="shared" si="2"/>
        <v>172</v>
      </c>
      <c r="B194" s="26">
        <v>687195</v>
      </c>
      <c r="C194" s="26">
        <v>847230</v>
      </c>
      <c r="D194" s="26">
        <v>368</v>
      </c>
      <c r="E194" s="26">
        <v>1</v>
      </c>
      <c r="F194" s="27" t="s">
        <v>173</v>
      </c>
      <c r="G194" s="28">
        <v>8.4</v>
      </c>
      <c r="H194" s="28">
        <v>4.2</v>
      </c>
      <c r="I194" s="28">
        <v>50</v>
      </c>
      <c r="J194" s="28">
        <v>3</v>
      </c>
      <c r="K194" s="28">
        <v>1.36</v>
      </c>
      <c r="L194" s="28" t="s">
        <v>276</v>
      </c>
      <c r="M194" s="28">
        <v>0.12</v>
      </c>
      <c r="N194" s="28" t="s">
        <v>274</v>
      </c>
      <c r="O194" s="28" t="s">
        <v>278</v>
      </c>
      <c r="P194" s="28">
        <v>12.4</v>
      </c>
      <c r="Q194" s="28">
        <v>1.3</v>
      </c>
      <c r="R194" s="28">
        <v>102</v>
      </c>
      <c r="S194" s="28" t="s">
        <v>274</v>
      </c>
      <c r="T194" s="28">
        <v>5.0999999999999996</v>
      </c>
      <c r="U194" s="28">
        <v>37.700000000000003</v>
      </c>
      <c r="V194" s="28">
        <v>20.6</v>
      </c>
      <c r="W194" s="28">
        <v>14.4</v>
      </c>
      <c r="X194" s="28">
        <v>20.8</v>
      </c>
      <c r="Y194" s="28">
        <v>1.7000000000000001E-2</v>
      </c>
      <c r="Z194" s="28">
        <v>0.08</v>
      </c>
      <c r="AA194" s="28">
        <v>0.02</v>
      </c>
      <c r="AB194" s="28">
        <v>14</v>
      </c>
      <c r="AC194" s="28" t="s">
        <v>274</v>
      </c>
      <c r="AD194" s="28">
        <v>7.0000000000000007E-2</v>
      </c>
      <c r="AE194" s="28">
        <v>0.86</v>
      </c>
      <c r="AF194" s="28">
        <v>0.15</v>
      </c>
      <c r="AG194" s="28">
        <v>114</v>
      </c>
      <c r="AH194" s="28">
        <v>0.1</v>
      </c>
      <c r="AI194" s="28">
        <v>0.1</v>
      </c>
      <c r="AJ194" s="28" t="s">
        <v>275</v>
      </c>
      <c r="AK194" s="28">
        <v>6.8000000000000005E-2</v>
      </c>
      <c r="AL194" s="28">
        <v>14</v>
      </c>
      <c r="AM194" s="28">
        <v>4.9000000000000004</v>
      </c>
      <c r="AN194" s="28">
        <v>69.3</v>
      </c>
      <c r="AO194" s="28">
        <v>3.5</v>
      </c>
      <c r="AP194" s="28">
        <v>1.7</v>
      </c>
      <c r="AQ194" s="28">
        <v>1</v>
      </c>
      <c r="AR194" s="28">
        <v>4.7</v>
      </c>
      <c r="AS194" s="28">
        <v>0.6</v>
      </c>
      <c r="AT194" s="28">
        <v>41.9</v>
      </c>
      <c r="AU194" s="28">
        <v>0.2</v>
      </c>
      <c r="AV194" s="28">
        <v>29.8</v>
      </c>
      <c r="AW194" s="28">
        <v>7.9</v>
      </c>
      <c r="AX194" s="28">
        <v>5.2</v>
      </c>
      <c r="AY194" s="28">
        <v>0.6</v>
      </c>
      <c r="AZ194" s="28">
        <v>0.3</v>
      </c>
      <c r="BA194" s="28">
        <v>1.7</v>
      </c>
      <c r="BB194" s="28">
        <v>58</v>
      </c>
      <c r="BC194" s="28">
        <v>0.3</v>
      </c>
      <c r="BD194" s="28">
        <v>0.78</v>
      </c>
      <c r="BE194" s="28">
        <v>5</v>
      </c>
      <c r="BF194" s="28">
        <v>208</v>
      </c>
      <c r="BG194" s="28">
        <v>11.6</v>
      </c>
      <c r="BH194" s="28">
        <v>12.7</v>
      </c>
      <c r="BI194" s="28">
        <v>11.9</v>
      </c>
      <c r="BJ194" s="28">
        <v>4.0599999999999996</v>
      </c>
      <c r="BK194" s="28" t="s">
        <v>277</v>
      </c>
      <c r="BL194" s="28">
        <v>7.93</v>
      </c>
      <c r="BM194" s="28">
        <v>0.1</v>
      </c>
      <c r="BN194" s="28">
        <v>0.04</v>
      </c>
      <c r="BO194" s="28">
        <v>1.4999999999999999E-2</v>
      </c>
      <c r="BP194" s="28">
        <v>1.2E-2</v>
      </c>
      <c r="BQ194" s="28" t="s">
        <v>273</v>
      </c>
    </row>
    <row r="195" spans="1:69" x14ac:dyDescent="0.3">
      <c r="A195" s="25">
        <f t="shared" si="2"/>
        <v>173</v>
      </c>
      <c r="B195" s="26">
        <v>687196</v>
      </c>
      <c r="C195" s="26">
        <v>847230</v>
      </c>
      <c r="D195" s="26">
        <v>368</v>
      </c>
      <c r="E195" s="26">
        <v>1</v>
      </c>
      <c r="F195" s="27" t="s">
        <v>174</v>
      </c>
      <c r="G195" s="28">
        <v>5.3</v>
      </c>
      <c r="H195" s="28">
        <v>3</v>
      </c>
      <c r="I195" s="28">
        <v>10</v>
      </c>
      <c r="J195" s="28">
        <v>3</v>
      </c>
      <c r="K195" s="28">
        <v>1.07</v>
      </c>
      <c r="L195" s="28" t="s">
        <v>276</v>
      </c>
      <c r="M195" s="28">
        <v>0.08</v>
      </c>
      <c r="N195" s="28" t="s">
        <v>274</v>
      </c>
      <c r="O195" s="28" t="s">
        <v>278</v>
      </c>
      <c r="P195" s="28">
        <v>9.1999999999999993</v>
      </c>
      <c r="Q195" s="28">
        <v>0.9</v>
      </c>
      <c r="R195" s="28">
        <v>70</v>
      </c>
      <c r="S195" s="28" t="s">
        <v>274</v>
      </c>
      <c r="T195" s="28">
        <v>4.5999999999999996</v>
      </c>
      <c r="U195" s="28">
        <v>29</v>
      </c>
      <c r="V195" s="28">
        <v>18.7</v>
      </c>
      <c r="W195" s="28">
        <v>10.9</v>
      </c>
      <c r="X195" s="28">
        <v>19.100000000000001</v>
      </c>
      <c r="Y195" s="28">
        <v>1.6E-2</v>
      </c>
      <c r="Z195" s="28">
        <v>7.0000000000000007E-2</v>
      </c>
      <c r="AA195" s="28">
        <v>0.04</v>
      </c>
      <c r="AB195" s="28">
        <v>11.6</v>
      </c>
      <c r="AC195" s="28" t="s">
        <v>274</v>
      </c>
      <c r="AD195" s="28">
        <v>0.04</v>
      </c>
      <c r="AE195" s="28">
        <v>0.76</v>
      </c>
      <c r="AF195" s="28">
        <v>0.13</v>
      </c>
      <c r="AG195" s="28">
        <v>95</v>
      </c>
      <c r="AH195" s="28">
        <v>0.1</v>
      </c>
      <c r="AI195" s="28">
        <v>0.2</v>
      </c>
      <c r="AJ195" s="28" t="s">
        <v>275</v>
      </c>
      <c r="AK195" s="28">
        <v>6.9000000000000006E-2</v>
      </c>
      <c r="AL195" s="28">
        <v>13.7</v>
      </c>
      <c r="AM195" s="28">
        <v>4.8</v>
      </c>
      <c r="AN195" s="28">
        <v>63.6</v>
      </c>
      <c r="AO195" s="28">
        <v>3.1</v>
      </c>
      <c r="AP195" s="28">
        <v>1.5</v>
      </c>
      <c r="AQ195" s="28">
        <v>1</v>
      </c>
      <c r="AR195" s="28">
        <v>4.5</v>
      </c>
      <c r="AS195" s="28">
        <v>0.6</v>
      </c>
      <c r="AT195" s="28">
        <v>42.7</v>
      </c>
      <c r="AU195" s="28">
        <v>0.2</v>
      </c>
      <c r="AV195" s="28">
        <v>28.2</v>
      </c>
      <c r="AW195" s="28">
        <v>8.1</v>
      </c>
      <c r="AX195" s="28">
        <v>5.4</v>
      </c>
      <c r="AY195" s="28">
        <v>0.6</v>
      </c>
      <c r="AZ195" s="28">
        <v>0.2</v>
      </c>
      <c r="BA195" s="28">
        <v>1.6</v>
      </c>
      <c r="BB195" s="28">
        <v>58.2</v>
      </c>
      <c r="BC195" s="28">
        <v>0.3</v>
      </c>
      <c r="BD195" s="28">
        <v>0.73</v>
      </c>
      <c r="BE195" s="28">
        <v>4.5999999999999996</v>
      </c>
      <c r="BF195" s="28">
        <v>165</v>
      </c>
      <c r="BG195" s="28">
        <v>11.9</v>
      </c>
      <c r="BH195" s="28">
        <v>9.3000000000000007</v>
      </c>
      <c r="BI195" s="28">
        <v>13.5</v>
      </c>
      <c r="BJ195" s="28">
        <v>3.8</v>
      </c>
      <c r="BK195" s="28" t="s">
        <v>277</v>
      </c>
      <c r="BL195" s="28">
        <v>5.17</v>
      </c>
      <c r="BM195" s="28">
        <v>0.1</v>
      </c>
      <c r="BN195" s="28">
        <v>0.04</v>
      </c>
      <c r="BO195" s="28">
        <v>1.6E-2</v>
      </c>
      <c r="BP195" s="28">
        <v>8.9999999999999993E-3</v>
      </c>
      <c r="BQ195" s="28" t="s">
        <v>273</v>
      </c>
    </row>
    <row r="196" spans="1:69" x14ac:dyDescent="0.3">
      <c r="A196" s="25">
        <f t="shared" si="2"/>
        <v>174</v>
      </c>
      <c r="B196" s="26">
        <v>687197</v>
      </c>
      <c r="C196" s="26">
        <v>847230</v>
      </c>
      <c r="D196" s="26">
        <v>368</v>
      </c>
      <c r="E196" s="26">
        <v>1</v>
      </c>
      <c r="F196" s="27" t="s">
        <v>175</v>
      </c>
      <c r="G196" s="28">
        <v>8.8000000000000007</v>
      </c>
      <c r="H196" s="28">
        <v>4.3</v>
      </c>
      <c r="I196" s="28">
        <v>20</v>
      </c>
      <c r="J196" s="28">
        <v>2</v>
      </c>
      <c r="K196" s="28">
        <v>1.66</v>
      </c>
      <c r="L196" s="28" t="s">
        <v>276</v>
      </c>
      <c r="M196" s="28">
        <v>0.11</v>
      </c>
      <c r="N196" s="28" t="s">
        <v>274</v>
      </c>
      <c r="O196" s="28" t="s">
        <v>278</v>
      </c>
      <c r="P196" s="28">
        <v>13.3</v>
      </c>
      <c r="Q196" s="28">
        <v>1.5</v>
      </c>
      <c r="R196" s="28">
        <v>112</v>
      </c>
      <c r="S196" s="28" t="s">
        <v>274</v>
      </c>
      <c r="T196" s="28">
        <v>5.2</v>
      </c>
      <c r="U196" s="28">
        <v>42.8</v>
      </c>
      <c r="V196" s="28">
        <v>21.6</v>
      </c>
      <c r="W196" s="28">
        <v>15.3</v>
      </c>
      <c r="X196" s="28">
        <v>22</v>
      </c>
      <c r="Y196" s="28">
        <v>1.2E-2</v>
      </c>
      <c r="Z196" s="28">
        <v>0.08</v>
      </c>
      <c r="AA196" s="28" t="s">
        <v>277</v>
      </c>
      <c r="AB196" s="28">
        <v>15.3</v>
      </c>
      <c r="AC196" s="28" t="s">
        <v>274</v>
      </c>
      <c r="AD196" s="28">
        <v>0.08</v>
      </c>
      <c r="AE196" s="28">
        <v>1.04</v>
      </c>
      <c r="AF196" s="28">
        <v>0.14000000000000001</v>
      </c>
      <c r="AG196" s="28">
        <v>122</v>
      </c>
      <c r="AH196" s="28">
        <v>0.1</v>
      </c>
      <c r="AI196" s="28" t="s">
        <v>274</v>
      </c>
      <c r="AJ196" s="28" t="s">
        <v>275</v>
      </c>
      <c r="AK196" s="28">
        <v>7.0000000000000007E-2</v>
      </c>
      <c r="AL196" s="28">
        <v>16.899999999999999</v>
      </c>
      <c r="AM196" s="28">
        <v>4.3</v>
      </c>
      <c r="AN196" s="28">
        <v>75.900000000000006</v>
      </c>
      <c r="AO196" s="28">
        <v>3.8</v>
      </c>
      <c r="AP196" s="28">
        <v>1.9</v>
      </c>
      <c r="AQ196" s="28">
        <v>1.1000000000000001</v>
      </c>
      <c r="AR196" s="28">
        <v>5.2</v>
      </c>
      <c r="AS196" s="28">
        <v>0.6</v>
      </c>
      <c r="AT196" s="28">
        <v>52.9</v>
      </c>
      <c r="AU196" s="28">
        <v>0.3</v>
      </c>
      <c r="AV196" s="28">
        <v>35.1</v>
      </c>
      <c r="AW196" s="28">
        <v>10.1</v>
      </c>
      <c r="AX196" s="28">
        <v>6.1</v>
      </c>
      <c r="AY196" s="28">
        <v>0.7</v>
      </c>
      <c r="AZ196" s="28">
        <v>0.3</v>
      </c>
      <c r="BA196" s="28">
        <v>1.9</v>
      </c>
      <c r="BB196" s="28">
        <v>57.7</v>
      </c>
      <c r="BC196" s="28">
        <v>0.4</v>
      </c>
      <c r="BD196" s="28">
        <v>0.75</v>
      </c>
      <c r="BE196" s="28">
        <v>4.5</v>
      </c>
      <c r="BF196" s="28">
        <v>198</v>
      </c>
      <c r="BG196" s="28">
        <v>12</v>
      </c>
      <c r="BH196" s="28">
        <v>13.4</v>
      </c>
      <c r="BI196" s="28">
        <v>13.8</v>
      </c>
      <c r="BJ196" s="28">
        <v>4.38</v>
      </c>
      <c r="BK196" s="28" t="s">
        <v>277</v>
      </c>
      <c r="BL196" s="28">
        <v>9.26</v>
      </c>
      <c r="BM196" s="28">
        <v>0.09</v>
      </c>
      <c r="BN196" s="28">
        <v>0.04</v>
      </c>
      <c r="BO196" s="28">
        <v>1.4E-2</v>
      </c>
      <c r="BP196" s="28">
        <v>1.0999999999999999E-2</v>
      </c>
      <c r="BQ196" s="28" t="s">
        <v>273</v>
      </c>
    </row>
    <row r="197" spans="1:69" x14ac:dyDescent="0.3">
      <c r="A197" s="25">
        <f t="shared" si="2"/>
        <v>175</v>
      </c>
      <c r="B197" s="26">
        <v>687199</v>
      </c>
      <c r="C197" s="26">
        <v>847230</v>
      </c>
      <c r="D197" s="26">
        <v>368</v>
      </c>
      <c r="E197" s="26">
        <v>1</v>
      </c>
      <c r="F197" s="27" t="s">
        <v>176</v>
      </c>
      <c r="G197" s="28">
        <v>11.6</v>
      </c>
      <c r="H197" s="28">
        <v>1.3</v>
      </c>
      <c r="I197" s="28" t="s">
        <v>281</v>
      </c>
      <c r="J197" s="28">
        <v>2</v>
      </c>
      <c r="K197" s="28">
        <v>1.84</v>
      </c>
      <c r="L197" s="28" t="s">
        <v>276</v>
      </c>
      <c r="M197" s="28">
        <v>0.14000000000000001</v>
      </c>
      <c r="N197" s="28" t="s">
        <v>274</v>
      </c>
      <c r="O197" s="28">
        <v>0.02</v>
      </c>
      <c r="P197" s="28">
        <v>12.8</v>
      </c>
      <c r="Q197" s="28">
        <v>1.6</v>
      </c>
      <c r="R197" s="28">
        <v>129</v>
      </c>
      <c r="S197" s="28" t="s">
        <v>274</v>
      </c>
      <c r="T197" s="28">
        <v>4.7</v>
      </c>
      <c r="U197" s="28">
        <v>43.7</v>
      </c>
      <c r="V197" s="28">
        <v>19</v>
      </c>
      <c r="W197" s="28">
        <v>16.5</v>
      </c>
      <c r="X197" s="28">
        <v>20.8</v>
      </c>
      <c r="Y197" s="28">
        <v>2.1000000000000001E-2</v>
      </c>
      <c r="Z197" s="28">
        <v>7.0000000000000007E-2</v>
      </c>
      <c r="AA197" s="28" t="s">
        <v>277</v>
      </c>
      <c r="AB197" s="28">
        <v>15.1</v>
      </c>
      <c r="AC197" s="28" t="s">
        <v>274</v>
      </c>
      <c r="AD197" s="28">
        <v>0.08</v>
      </c>
      <c r="AE197" s="28">
        <v>0.96</v>
      </c>
      <c r="AF197" s="28">
        <v>0.13</v>
      </c>
      <c r="AG197" s="28">
        <v>160</v>
      </c>
      <c r="AH197" s="28">
        <v>0.2</v>
      </c>
      <c r="AI197" s="28">
        <v>0.1</v>
      </c>
      <c r="AJ197" s="28" t="s">
        <v>275</v>
      </c>
      <c r="AK197" s="28">
        <v>6.8000000000000005E-2</v>
      </c>
      <c r="AL197" s="28">
        <v>17.3</v>
      </c>
      <c r="AM197" s="28">
        <v>5.5</v>
      </c>
      <c r="AN197" s="28">
        <v>78.5</v>
      </c>
      <c r="AO197" s="28">
        <v>3.8</v>
      </c>
      <c r="AP197" s="28">
        <v>2</v>
      </c>
      <c r="AQ197" s="28">
        <v>1.2</v>
      </c>
      <c r="AR197" s="28">
        <v>5.6</v>
      </c>
      <c r="AS197" s="28">
        <v>0.6</v>
      </c>
      <c r="AT197" s="28">
        <v>50.1</v>
      </c>
      <c r="AU197" s="28">
        <v>0.2</v>
      </c>
      <c r="AV197" s="28">
        <v>36.6</v>
      </c>
      <c r="AW197" s="28">
        <v>10</v>
      </c>
      <c r="AX197" s="28">
        <v>6.2</v>
      </c>
      <c r="AY197" s="28">
        <v>0.7</v>
      </c>
      <c r="AZ197" s="28">
        <v>0.3</v>
      </c>
      <c r="BA197" s="28">
        <v>1.9</v>
      </c>
      <c r="BB197" s="28">
        <v>49.6</v>
      </c>
      <c r="BC197" s="28">
        <v>0.3</v>
      </c>
      <c r="BD197" s="28">
        <v>0.72</v>
      </c>
      <c r="BE197" s="28">
        <v>4</v>
      </c>
      <c r="BF197" s="28">
        <v>211</v>
      </c>
      <c r="BG197" s="28">
        <v>11</v>
      </c>
      <c r="BH197" s="28">
        <v>13.2</v>
      </c>
      <c r="BI197" s="28">
        <v>10.7</v>
      </c>
      <c r="BJ197" s="28">
        <v>4.09</v>
      </c>
      <c r="BK197" s="28" t="s">
        <v>277</v>
      </c>
      <c r="BL197" s="28">
        <v>9.66</v>
      </c>
      <c r="BM197" s="28">
        <v>0.08</v>
      </c>
      <c r="BN197" s="28">
        <v>0.04</v>
      </c>
      <c r="BO197" s="28">
        <v>1.0999999999999999E-2</v>
      </c>
      <c r="BP197" s="28">
        <v>0.01</v>
      </c>
      <c r="BQ197" s="28" t="s">
        <v>273</v>
      </c>
    </row>
    <row r="198" spans="1:69" x14ac:dyDescent="0.3">
      <c r="A198" s="25">
        <f t="shared" si="2"/>
        <v>176</v>
      </c>
      <c r="B198" s="26">
        <v>687120</v>
      </c>
      <c r="C198" s="26">
        <v>847230</v>
      </c>
      <c r="D198" s="26">
        <v>368</v>
      </c>
      <c r="E198" s="26">
        <v>1</v>
      </c>
      <c r="F198" s="27" t="s">
        <v>177</v>
      </c>
      <c r="G198" s="28">
        <v>9.3000000000000007</v>
      </c>
      <c r="H198" s="28">
        <v>4.3</v>
      </c>
      <c r="I198" s="28" t="s">
        <v>281</v>
      </c>
      <c r="J198" s="28">
        <v>2</v>
      </c>
      <c r="K198" s="28">
        <v>1.41</v>
      </c>
      <c r="L198" s="28" t="s">
        <v>276</v>
      </c>
      <c r="M198" s="28">
        <v>0.11</v>
      </c>
      <c r="N198" s="28" t="s">
        <v>274</v>
      </c>
      <c r="O198" s="28">
        <v>0.02</v>
      </c>
      <c r="P198" s="28">
        <v>13.2</v>
      </c>
      <c r="Q198" s="28">
        <v>1.3</v>
      </c>
      <c r="R198" s="28">
        <v>119</v>
      </c>
      <c r="S198" s="28" t="s">
        <v>274</v>
      </c>
      <c r="T198" s="28">
        <v>4.9000000000000004</v>
      </c>
      <c r="U198" s="28">
        <v>43.1</v>
      </c>
      <c r="V198" s="28">
        <v>20.399999999999999</v>
      </c>
      <c r="W198" s="28">
        <v>17.100000000000001</v>
      </c>
      <c r="X198" s="28">
        <v>22.3</v>
      </c>
      <c r="Y198" s="28">
        <v>1.2E-2</v>
      </c>
      <c r="Z198" s="28">
        <v>7.0000000000000007E-2</v>
      </c>
      <c r="AA198" s="28" t="s">
        <v>277</v>
      </c>
      <c r="AB198" s="28">
        <v>15.4</v>
      </c>
      <c r="AC198" s="28" t="s">
        <v>274</v>
      </c>
      <c r="AD198" s="28">
        <v>0.08</v>
      </c>
      <c r="AE198" s="28">
        <v>0.95</v>
      </c>
      <c r="AF198" s="28">
        <v>0.14000000000000001</v>
      </c>
      <c r="AG198" s="28">
        <v>121</v>
      </c>
      <c r="AH198" s="28">
        <v>0.2</v>
      </c>
      <c r="AI198" s="28" t="s">
        <v>274</v>
      </c>
      <c r="AJ198" s="28" t="s">
        <v>275</v>
      </c>
      <c r="AK198" s="28">
        <v>6.7000000000000004E-2</v>
      </c>
      <c r="AL198" s="28">
        <v>22</v>
      </c>
      <c r="AM198" s="28">
        <v>4.5999999999999996</v>
      </c>
      <c r="AN198" s="28">
        <v>97.4</v>
      </c>
      <c r="AO198" s="28">
        <v>4.8</v>
      </c>
      <c r="AP198" s="28">
        <v>2.4</v>
      </c>
      <c r="AQ198" s="28">
        <v>1.6</v>
      </c>
      <c r="AR198" s="28">
        <v>7.4</v>
      </c>
      <c r="AS198" s="28">
        <v>0.9</v>
      </c>
      <c r="AT198" s="28">
        <v>66.099999999999994</v>
      </c>
      <c r="AU198" s="28">
        <v>0.3</v>
      </c>
      <c r="AV198" s="28">
        <v>49.2</v>
      </c>
      <c r="AW198" s="28">
        <v>13.5</v>
      </c>
      <c r="AX198" s="28">
        <v>8</v>
      </c>
      <c r="AY198" s="28">
        <v>0.9</v>
      </c>
      <c r="AZ198" s="28">
        <v>0.3</v>
      </c>
      <c r="BA198" s="28">
        <v>2.4</v>
      </c>
      <c r="BB198" s="28">
        <v>59.9</v>
      </c>
      <c r="BC198" s="28">
        <v>0.5</v>
      </c>
      <c r="BD198" s="28">
        <v>0.73</v>
      </c>
      <c r="BE198" s="28">
        <v>4.5</v>
      </c>
      <c r="BF198" s="28">
        <v>186</v>
      </c>
      <c r="BG198" s="28">
        <v>12</v>
      </c>
      <c r="BH198" s="28">
        <v>14.1</v>
      </c>
      <c r="BI198" s="28">
        <v>16.2</v>
      </c>
      <c r="BJ198" s="28">
        <v>4.32</v>
      </c>
      <c r="BK198" s="28" t="s">
        <v>277</v>
      </c>
      <c r="BL198" s="28">
        <v>9.06</v>
      </c>
      <c r="BM198" s="28">
        <v>0.09</v>
      </c>
      <c r="BN198" s="28">
        <v>0.04</v>
      </c>
      <c r="BO198" s="28">
        <v>1.4E-2</v>
      </c>
      <c r="BP198" s="28">
        <v>1.4E-2</v>
      </c>
      <c r="BQ198" s="28" t="s">
        <v>273</v>
      </c>
    </row>
    <row r="199" spans="1:69" x14ac:dyDescent="0.3">
      <c r="A199" s="25">
        <f t="shared" si="2"/>
        <v>177</v>
      </c>
      <c r="B199" s="26">
        <v>687122</v>
      </c>
      <c r="C199" s="26">
        <v>847230</v>
      </c>
      <c r="D199" s="26">
        <v>368</v>
      </c>
      <c r="E199" s="26">
        <v>1</v>
      </c>
      <c r="F199" s="27" t="s">
        <v>178</v>
      </c>
      <c r="G199" s="28">
        <v>10.1</v>
      </c>
      <c r="H199" s="28">
        <v>4.5</v>
      </c>
      <c r="I199" s="28" t="s">
        <v>281</v>
      </c>
      <c r="J199" s="28">
        <v>2</v>
      </c>
      <c r="K199" s="28">
        <v>1.39</v>
      </c>
      <c r="L199" s="28" t="s">
        <v>276</v>
      </c>
      <c r="M199" s="28">
        <v>0.12</v>
      </c>
      <c r="N199" s="28" t="s">
        <v>274</v>
      </c>
      <c r="O199" s="28" t="s">
        <v>278</v>
      </c>
      <c r="P199" s="28">
        <v>14.4</v>
      </c>
      <c r="Q199" s="28">
        <v>1.2</v>
      </c>
      <c r="R199" s="28">
        <v>122</v>
      </c>
      <c r="S199" s="28" t="s">
        <v>274</v>
      </c>
      <c r="T199" s="28">
        <v>4.9000000000000004</v>
      </c>
      <c r="U199" s="28">
        <v>45.8</v>
      </c>
      <c r="V199" s="28">
        <v>20.5</v>
      </c>
      <c r="W199" s="28">
        <v>17.5</v>
      </c>
      <c r="X199" s="28">
        <v>21.6</v>
      </c>
      <c r="Y199" s="28">
        <v>1.2999999999999999E-2</v>
      </c>
      <c r="Z199" s="28">
        <v>0.08</v>
      </c>
      <c r="AA199" s="28" t="s">
        <v>277</v>
      </c>
      <c r="AB199" s="28">
        <v>15.9</v>
      </c>
      <c r="AC199" s="28" t="s">
        <v>274</v>
      </c>
      <c r="AD199" s="28">
        <v>0.08</v>
      </c>
      <c r="AE199" s="28">
        <v>0.97</v>
      </c>
      <c r="AF199" s="28">
        <v>0.14000000000000001</v>
      </c>
      <c r="AG199" s="28">
        <v>128</v>
      </c>
      <c r="AH199" s="28">
        <v>0.1</v>
      </c>
      <c r="AI199" s="28" t="s">
        <v>274</v>
      </c>
      <c r="AJ199" s="28" t="s">
        <v>275</v>
      </c>
      <c r="AK199" s="28">
        <v>7.1999999999999995E-2</v>
      </c>
      <c r="AL199" s="28">
        <v>21.2</v>
      </c>
      <c r="AM199" s="28">
        <v>4.9000000000000004</v>
      </c>
      <c r="AN199" s="28">
        <v>107</v>
      </c>
      <c r="AO199" s="28">
        <v>4.5999999999999996</v>
      </c>
      <c r="AP199" s="28">
        <v>2.4</v>
      </c>
      <c r="AQ199" s="28">
        <v>1.4</v>
      </c>
      <c r="AR199" s="28">
        <v>6.9</v>
      </c>
      <c r="AS199" s="28">
        <v>0.8</v>
      </c>
      <c r="AT199" s="28">
        <v>69.099999999999994</v>
      </c>
      <c r="AU199" s="28">
        <v>0.3</v>
      </c>
      <c r="AV199" s="28">
        <v>48</v>
      </c>
      <c r="AW199" s="28">
        <v>13.6</v>
      </c>
      <c r="AX199" s="28">
        <v>8.5</v>
      </c>
      <c r="AY199" s="28">
        <v>0.9</v>
      </c>
      <c r="AZ199" s="28">
        <v>0.3</v>
      </c>
      <c r="BA199" s="28">
        <v>2.2999999999999998</v>
      </c>
      <c r="BB199" s="28">
        <v>57.9</v>
      </c>
      <c r="BC199" s="28">
        <v>0.4</v>
      </c>
      <c r="BD199" s="28">
        <v>0.72</v>
      </c>
      <c r="BE199" s="28">
        <v>4.3</v>
      </c>
      <c r="BF199" s="28">
        <v>216</v>
      </c>
      <c r="BG199" s="28">
        <v>11.7</v>
      </c>
      <c r="BH199" s="28">
        <v>15</v>
      </c>
      <c r="BI199" s="28">
        <v>14.2</v>
      </c>
      <c r="BJ199" s="28">
        <v>4.3</v>
      </c>
      <c r="BK199" s="28" t="s">
        <v>277</v>
      </c>
      <c r="BL199" s="28">
        <v>9.41</v>
      </c>
      <c r="BM199" s="28">
        <v>0.09</v>
      </c>
      <c r="BN199" s="28">
        <v>0.04</v>
      </c>
      <c r="BO199" s="28">
        <v>1.4E-2</v>
      </c>
      <c r="BP199" s="28">
        <v>1.4E-2</v>
      </c>
      <c r="BQ199" s="28" t="s">
        <v>273</v>
      </c>
    </row>
    <row r="200" spans="1:69" x14ac:dyDescent="0.3">
      <c r="A200" s="25">
        <f t="shared" si="2"/>
        <v>178</v>
      </c>
      <c r="B200" s="26">
        <v>687124</v>
      </c>
      <c r="C200" s="26">
        <v>847230</v>
      </c>
      <c r="D200" s="26">
        <v>368</v>
      </c>
      <c r="E200" s="26">
        <v>1</v>
      </c>
      <c r="F200" s="27" t="s">
        <v>197</v>
      </c>
      <c r="G200" s="28">
        <v>10.4</v>
      </c>
      <c r="H200" s="28">
        <v>2.8</v>
      </c>
      <c r="I200" s="28" t="s">
        <v>281</v>
      </c>
      <c r="J200" s="28">
        <v>2</v>
      </c>
      <c r="K200" s="28">
        <v>1.44</v>
      </c>
      <c r="L200" s="28" t="s">
        <v>276</v>
      </c>
      <c r="M200" s="28">
        <v>0.12</v>
      </c>
      <c r="N200" s="28" t="s">
        <v>274</v>
      </c>
      <c r="O200" s="28">
        <v>0.02</v>
      </c>
      <c r="P200" s="28">
        <v>13.9</v>
      </c>
      <c r="Q200" s="28">
        <v>1.2</v>
      </c>
      <c r="R200" s="28">
        <v>123</v>
      </c>
      <c r="S200" s="28" t="s">
        <v>274</v>
      </c>
      <c r="T200" s="28">
        <v>5.2</v>
      </c>
      <c r="U200" s="28">
        <v>46.3</v>
      </c>
      <c r="V200" s="28">
        <v>22.9</v>
      </c>
      <c r="W200" s="28">
        <v>17.600000000000001</v>
      </c>
      <c r="X200" s="28">
        <v>23.7</v>
      </c>
      <c r="Y200" s="28">
        <v>1.2E-2</v>
      </c>
      <c r="Z200" s="28">
        <v>0.08</v>
      </c>
      <c r="AA200" s="28" t="s">
        <v>277</v>
      </c>
      <c r="AB200" s="28">
        <v>16.2</v>
      </c>
      <c r="AC200" s="28" t="s">
        <v>274</v>
      </c>
      <c r="AD200" s="28">
        <v>0.08</v>
      </c>
      <c r="AE200" s="28">
        <v>1</v>
      </c>
      <c r="AF200" s="28">
        <v>0.15</v>
      </c>
      <c r="AG200" s="28">
        <v>136</v>
      </c>
      <c r="AH200" s="28">
        <v>0.1</v>
      </c>
      <c r="AI200" s="28" t="s">
        <v>274</v>
      </c>
      <c r="AJ200" s="28" t="s">
        <v>275</v>
      </c>
      <c r="AK200" s="28">
        <v>6.6000000000000003E-2</v>
      </c>
      <c r="AL200" s="28">
        <v>20.7</v>
      </c>
      <c r="AM200" s="28">
        <v>4.9000000000000004</v>
      </c>
      <c r="AN200" s="28">
        <v>105</v>
      </c>
      <c r="AO200" s="28">
        <v>4.5999999999999996</v>
      </c>
      <c r="AP200" s="28">
        <v>2.4</v>
      </c>
      <c r="AQ200" s="28">
        <v>1.4</v>
      </c>
      <c r="AR200" s="28">
        <v>6.9</v>
      </c>
      <c r="AS200" s="28">
        <v>0.8</v>
      </c>
      <c r="AT200" s="28">
        <v>68.400000000000006</v>
      </c>
      <c r="AU200" s="28">
        <v>0.3</v>
      </c>
      <c r="AV200" s="28">
        <v>47.7</v>
      </c>
      <c r="AW200" s="28">
        <v>13.7</v>
      </c>
      <c r="AX200" s="28">
        <v>8.6999999999999993</v>
      </c>
      <c r="AY200" s="28">
        <v>0.9</v>
      </c>
      <c r="AZ200" s="28">
        <v>0.3</v>
      </c>
      <c r="BA200" s="28">
        <v>2.2999999999999998</v>
      </c>
      <c r="BB200" s="28">
        <v>60.3</v>
      </c>
      <c r="BC200" s="28">
        <v>0.4</v>
      </c>
      <c r="BD200" s="28">
        <v>0.75</v>
      </c>
      <c r="BE200" s="28">
        <v>4.4000000000000004</v>
      </c>
      <c r="BF200" s="28">
        <v>207</v>
      </c>
      <c r="BG200" s="28">
        <v>12.6</v>
      </c>
      <c r="BH200" s="28">
        <v>14.8</v>
      </c>
      <c r="BI200" s="28">
        <v>13.5</v>
      </c>
      <c r="BJ200" s="28">
        <v>4.43</v>
      </c>
      <c r="BK200" s="28" t="s">
        <v>277</v>
      </c>
      <c r="BL200" s="28">
        <v>9.77</v>
      </c>
      <c r="BM200" s="28">
        <v>0.1</v>
      </c>
      <c r="BN200" s="28">
        <v>0.05</v>
      </c>
      <c r="BO200" s="28">
        <v>1.4E-2</v>
      </c>
      <c r="BP200" s="28">
        <v>1.4999999999999999E-2</v>
      </c>
      <c r="BQ200" s="28" t="s">
        <v>273</v>
      </c>
    </row>
    <row r="201" spans="1:69" x14ac:dyDescent="0.3">
      <c r="A201" s="25">
        <f t="shared" si="2"/>
        <v>179</v>
      </c>
      <c r="B201" s="26">
        <v>687126</v>
      </c>
      <c r="C201" s="26">
        <v>847230</v>
      </c>
      <c r="D201" s="26">
        <v>368</v>
      </c>
      <c r="E201" s="26">
        <v>1</v>
      </c>
      <c r="F201" s="27" t="s">
        <v>179</v>
      </c>
      <c r="G201" s="28">
        <v>7.6</v>
      </c>
      <c r="H201" s="28" t="s">
        <v>279</v>
      </c>
      <c r="I201" s="28">
        <v>20</v>
      </c>
      <c r="J201" s="28">
        <v>1</v>
      </c>
      <c r="K201" s="28">
        <v>1.23</v>
      </c>
      <c r="L201" s="28" t="s">
        <v>276</v>
      </c>
      <c r="M201" s="28">
        <v>0.13</v>
      </c>
      <c r="N201" s="28">
        <v>0.7</v>
      </c>
      <c r="O201" s="28">
        <v>0.05</v>
      </c>
      <c r="P201" s="28">
        <v>12.6</v>
      </c>
      <c r="Q201" s="28">
        <v>1.1000000000000001</v>
      </c>
      <c r="R201" s="28">
        <v>108</v>
      </c>
      <c r="S201" s="28">
        <v>0.4</v>
      </c>
      <c r="T201" s="28">
        <v>4.8</v>
      </c>
      <c r="U201" s="28">
        <v>40.799999999999997</v>
      </c>
      <c r="V201" s="28">
        <v>21.4</v>
      </c>
      <c r="W201" s="28">
        <v>14.7</v>
      </c>
      <c r="X201" s="28">
        <v>22.7</v>
      </c>
      <c r="Y201" s="28">
        <v>0.01</v>
      </c>
      <c r="Z201" s="28">
        <v>0.05</v>
      </c>
      <c r="AA201" s="28" t="s">
        <v>277</v>
      </c>
      <c r="AB201" s="28">
        <v>15.8</v>
      </c>
      <c r="AC201" s="28" t="s">
        <v>274</v>
      </c>
      <c r="AD201" s="28">
        <v>7.0000000000000007E-2</v>
      </c>
      <c r="AE201" s="28">
        <v>1</v>
      </c>
      <c r="AF201" s="28">
        <v>0.14000000000000001</v>
      </c>
      <c r="AG201" s="28">
        <v>106</v>
      </c>
      <c r="AH201" s="28">
        <v>0.1</v>
      </c>
      <c r="AI201" s="28">
        <v>0.2</v>
      </c>
      <c r="AJ201" s="28" t="s">
        <v>275</v>
      </c>
      <c r="AK201" s="28">
        <v>8.7999999999999995E-2</v>
      </c>
      <c r="AL201" s="28">
        <v>22.1</v>
      </c>
      <c r="AM201" s="28">
        <v>4.0999999999999996</v>
      </c>
      <c r="AN201" s="28">
        <v>116</v>
      </c>
      <c r="AO201" s="28">
        <v>5.4</v>
      </c>
      <c r="AP201" s="28">
        <v>2.5</v>
      </c>
      <c r="AQ201" s="28">
        <v>1.6</v>
      </c>
      <c r="AR201" s="28">
        <v>8.1999999999999993</v>
      </c>
      <c r="AS201" s="28">
        <v>0.9</v>
      </c>
      <c r="AT201" s="28">
        <v>73.2</v>
      </c>
      <c r="AU201" s="28">
        <v>0.3</v>
      </c>
      <c r="AV201" s="28">
        <v>52.3</v>
      </c>
      <c r="AW201" s="28">
        <v>14.3</v>
      </c>
      <c r="AX201" s="28">
        <v>9.6999999999999993</v>
      </c>
      <c r="AY201" s="28">
        <v>1</v>
      </c>
      <c r="AZ201" s="28">
        <v>0.4</v>
      </c>
      <c r="BA201" s="28">
        <v>2.4</v>
      </c>
      <c r="BB201" s="28">
        <v>63.5</v>
      </c>
      <c r="BC201" s="28">
        <v>0.4</v>
      </c>
      <c r="BD201" s="28">
        <v>0.76</v>
      </c>
      <c r="BE201" s="28">
        <v>4.4000000000000004</v>
      </c>
      <c r="BF201" s="28">
        <v>157</v>
      </c>
      <c r="BG201" s="28">
        <v>12.2</v>
      </c>
      <c r="BH201" s="28">
        <v>11.4</v>
      </c>
      <c r="BI201" s="28">
        <v>16.600000000000001</v>
      </c>
      <c r="BJ201" s="28">
        <v>4.93</v>
      </c>
      <c r="BK201" s="28" t="s">
        <v>277</v>
      </c>
      <c r="BL201" s="28">
        <v>7.49</v>
      </c>
      <c r="BM201" s="28">
        <v>0.11</v>
      </c>
      <c r="BN201" s="28">
        <v>0.04</v>
      </c>
      <c r="BO201" s="28">
        <v>1.6E-2</v>
      </c>
      <c r="BP201" s="28">
        <v>1.6E-2</v>
      </c>
      <c r="BQ201" s="28" t="s">
        <v>273</v>
      </c>
    </row>
    <row r="202" spans="1:69" x14ac:dyDescent="0.3">
      <c r="A202" s="25">
        <f t="shared" si="2"/>
        <v>180</v>
      </c>
      <c r="B202" s="26">
        <v>687208</v>
      </c>
      <c r="C202" s="26">
        <v>847230</v>
      </c>
      <c r="D202" s="26">
        <v>368</v>
      </c>
      <c r="E202" s="26">
        <v>1</v>
      </c>
      <c r="F202" s="27" t="s">
        <v>180</v>
      </c>
      <c r="G202" s="28">
        <v>12</v>
      </c>
      <c r="H202" s="28" t="s">
        <v>279</v>
      </c>
      <c r="I202" s="28">
        <v>30</v>
      </c>
      <c r="J202" s="28">
        <v>1</v>
      </c>
      <c r="K202" s="28">
        <v>1.83</v>
      </c>
      <c r="L202" s="28" t="s">
        <v>276</v>
      </c>
      <c r="M202" s="28">
        <v>0.21</v>
      </c>
      <c r="N202" s="28">
        <v>0.9</v>
      </c>
      <c r="O202" s="28">
        <v>0.06</v>
      </c>
      <c r="P202" s="28">
        <v>14.7</v>
      </c>
      <c r="Q202" s="28">
        <v>1.5</v>
      </c>
      <c r="R202" s="28">
        <v>151</v>
      </c>
      <c r="S202" s="28" t="s">
        <v>274</v>
      </c>
      <c r="T202" s="28">
        <v>5.0999999999999996</v>
      </c>
      <c r="U202" s="28">
        <v>44.7</v>
      </c>
      <c r="V202" s="28">
        <v>22</v>
      </c>
      <c r="W202" s="28">
        <v>18.899999999999999</v>
      </c>
      <c r="X202" s="28">
        <v>22</v>
      </c>
      <c r="Y202" s="28">
        <v>1.4E-2</v>
      </c>
      <c r="Z202" s="28">
        <v>0.06</v>
      </c>
      <c r="AA202" s="28">
        <v>0.02</v>
      </c>
      <c r="AB202" s="28">
        <v>16.7</v>
      </c>
      <c r="AC202" s="28" t="s">
        <v>274</v>
      </c>
      <c r="AD202" s="28">
        <v>7.0000000000000007E-2</v>
      </c>
      <c r="AE202" s="28">
        <v>1</v>
      </c>
      <c r="AF202" s="28">
        <v>0.15</v>
      </c>
      <c r="AG202" s="28">
        <v>161</v>
      </c>
      <c r="AH202" s="28">
        <v>0.2</v>
      </c>
      <c r="AI202" s="28" t="s">
        <v>274</v>
      </c>
      <c r="AJ202" s="28" t="s">
        <v>275</v>
      </c>
      <c r="AK202" s="28">
        <v>7.1999999999999995E-2</v>
      </c>
      <c r="AL202" s="28">
        <v>18.5</v>
      </c>
      <c r="AM202" s="28">
        <v>4.8</v>
      </c>
      <c r="AN202" s="28">
        <v>111</v>
      </c>
      <c r="AO202" s="28">
        <v>4.2</v>
      </c>
      <c r="AP202" s="28">
        <v>2</v>
      </c>
      <c r="AQ202" s="28">
        <v>1.2</v>
      </c>
      <c r="AR202" s="28">
        <v>6.8</v>
      </c>
      <c r="AS202" s="28">
        <v>0.7</v>
      </c>
      <c r="AT202" s="28">
        <v>67.3</v>
      </c>
      <c r="AU202" s="28">
        <v>0.2</v>
      </c>
      <c r="AV202" s="28">
        <v>45</v>
      </c>
      <c r="AW202" s="28">
        <v>12</v>
      </c>
      <c r="AX202" s="28">
        <v>7.7</v>
      </c>
      <c r="AY202" s="28">
        <v>0.8</v>
      </c>
      <c r="AZ202" s="28">
        <v>0.3</v>
      </c>
      <c r="BA202" s="28">
        <v>1.9</v>
      </c>
      <c r="BB202" s="28">
        <v>51.2</v>
      </c>
      <c r="BC202" s="28">
        <v>0.4</v>
      </c>
      <c r="BD202" s="28">
        <v>0.73</v>
      </c>
      <c r="BE202" s="28">
        <v>4.2</v>
      </c>
      <c r="BF202" s="28">
        <v>185</v>
      </c>
      <c r="BG202" s="28">
        <v>12.1</v>
      </c>
      <c r="BH202" s="28">
        <v>13.3</v>
      </c>
      <c r="BI202" s="28">
        <v>13</v>
      </c>
      <c r="BJ202" s="28">
        <v>4.6500000000000004</v>
      </c>
      <c r="BK202" s="28" t="s">
        <v>277</v>
      </c>
      <c r="BL202" s="28">
        <v>10.199999999999999</v>
      </c>
      <c r="BM202" s="28">
        <v>0.09</v>
      </c>
      <c r="BN202" s="28">
        <v>0.04</v>
      </c>
      <c r="BO202" s="28">
        <v>1.4999999999999999E-2</v>
      </c>
      <c r="BP202" s="28">
        <v>1.6E-2</v>
      </c>
      <c r="BQ202" s="28" t="s">
        <v>273</v>
      </c>
    </row>
    <row r="203" spans="1:69" x14ac:dyDescent="0.3">
      <c r="A203" s="25">
        <f t="shared" si="2"/>
        <v>181</v>
      </c>
      <c r="B203" s="26">
        <v>687210</v>
      </c>
      <c r="C203" s="26">
        <v>847230</v>
      </c>
      <c r="D203" s="26">
        <v>368</v>
      </c>
      <c r="E203" s="26">
        <v>1</v>
      </c>
      <c r="F203" s="27" t="s">
        <v>181</v>
      </c>
      <c r="G203" s="28">
        <v>12</v>
      </c>
      <c r="H203" s="28">
        <v>0.6</v>
      </c>
      <c r="I203" s="28">
        <v>20</v>
      </c>
      <c r="J203" s="28">
        <v>1</v>
      </c>
      <c r="K203" s="28">
        <v>2.33</v>
      </c>
      <c r="L203" s="28" t="s">
        <v>276</v>
      </c>
      <c r="M203" s="28">
        <v>0.21</v>
      </c>
      <c r="N203" s="28">
        <v>1.2</v>
      </c>
      <c r="O203" s="28">
        <v>7.0000000000000007E-2</v>
      </c>
      <c r="P203" s="28">
        <v>13.8</v>
      </c>
      <c r="Q203" s="28">
        <v>1.9</v>
      </c>
      <c r="R203" s="28">
        <v>160</v>
      </c>
      <c r="S203" s="28" t="s">
        <v>274</v>
      </c>
      <c r="T203" s="28">
        <v>5.2</v>
      </c>
      <c r="U203" s="28">
        <v>45.5</v>
      </c>
      <c r="V203" s="28">
        <v>21.8</v>
      </c>
      <c r="W203" s="28">
        <v>19.5</v>
      </c>
      <c r="X203" s="28">
        <v>20.5</v>
      </c>
      <c r="Y203" s="28">
        <v>1.6E-2</v>
      </c>
      <c r="Z203" s="28">
        <v>0.06</v>
      </c>
      <c r="AA203" s="28">
        <v>0.04</v>
      </c>
      <c r="AB203" s="28">
        <v>15.9</v>
      </c>
      <c r="AC203" s="28" t="s">
        <v>274</v>
      </c>
      <c r="AD203" s="28">
        <v>0.08</v>
      </c>
      <c r="AE203" s="28">
        <v>0.95</v>
      </c>
      <c r="AF203" s="28">
        <v>0.13</v>
      </c>
      <c r="AG203" s="28">
        <v>176</v>
      </c>
      <c r="AH203" s="28">
        <v>0.1</v>
      </c>
      <c r="AI203" s="28">
        <v>0.1</v>
      </c>
      <c r="AJ203" s="28" t="s">
        <v>275</v>
      </c>
      <c r="AK203" s="28">
        <v>7.5999999999999998E-2</v>
      </c>
      <c r="AL203" s="28">
        <v>16.600000000000001</v>
      </c>
      <c r="AM203" s="28">
        <v>3.8</v>
      </c>
      <c r="AN203" s="28">
        <v>117</v>
      </c>
      <c r="AO203" s="28">
        <v>3.8</v>
      </c>
      <c r="AP203" s="28">
        <v>2</v>
      </c>
      <c r="AQ203" s="28">
        <v>1.1000000000000001</v>
      </c>
      <c r="AR203" s="28">
        <v>6.2</v>
      </c>
      <c r="AS203" s="28">
        <v>0.6</v>
      </c>
      <c r="AT203" s="28">
        <v>59</v>
      </c>
      <c r="AU203" s="28">
        <v>0.3</v>
      </c>
      <c r="AV203" s="28">
        <v>38.6</v>
      </c>
      <c r="AW203" s="28">
        <v>10.5</v>
      </c>
      <c r="AX203" s="28">
        <v>6.9</v>
      </c>
      <c r="AY203" s="28">
        <v>0.7</v>
      </c>
      <c r="AZ203" s="28">
        <v>0.3</v>
      </c>
      <c r="BA203" s="28">
        <v>1.8</v>
      </c>
      <c r="BB203" s="28">
        <v>49.3</v>
      </c>
      <c r="BC203" s="28">
        <v>0.5</v>
      </c>
      <c r="BD203" s="28">
        <v>0.74</v>
      </c>
      <c r="BE203" s="28">
        <v>3.9</v>
      </c>
      <c r="BF203" s="28">
        <v>194</v>
      </c>
      <c r="BG203" s="28">
        <v>10.8</v>
      </c>
      <c r="BH203" s="28">
        <v>13.3</v>
      </c>
      <c r="BI203" s="28">
        <v>11.2</v>
      </c>
      <c r="BJ203" s="28">
        <v>4.91</v>
      </c>
      <c r="BK203" s="28" t="s">
        <v>277</v>
      </c>
      <c r="BL203" s="28">
        <v>10.8</v>
      </c>
      <c r="BM203" s="28">
        <v>0.09</v>
      </c>
      <c r="BN203" s="28">
        <v>0.04</v>
      </c>
      <c r="BO203" s="28">
        <v>1.6E-2</v>
      </c>
      <c r="BP203" s="28">
        <v>1.7000000000000001E-2</v>
      </c>
      <c r="BQ203" s="28" t="s">
        <v>273</v>
      </c>
    </row>
    <row r="204" spans="1:69" x14ac:dyDescent="0.3">
      <c r="A204" s="25">
        <f>A203+1</f>
        <v>182</v>
      </c>
      <c r="B204" s="26">
        <v>687211</v>
      </c>
      <c r="C204" s="26">
        <v>847230</v>
      </c>
      <c r="D204" s="26">
        <v>368</v>
      </c>
      <c r="E204" s="26">
        <v>1</v>
      </c>
      <c r="F204" s="27" t="s">
        <v>198</v>
      </c>
      <c r="G204" s="28">
        <v>12.1</v>
      </c>
      <c r="H204" s="28">
        <v>4.2</v>
      </c>
      <c r="I204" s="28">
        <v>70</v>
      </c>
      <c r="J204" s="28">
        <v>1</v>
      </c>
      <c r="K204" s="28">
        <v>1.19</v>
      </c>
      <c r="L204" s="28" t="s">
        <v>276</v>
      </c>
      <c r="M204" s="28">
        <v>0.42</v>
      </c>
      <c r="N204" s="28">
        <v>1</v>
      </c>
      <c r="O204" s="28" t="s">
        <v>278</v>
      </c>
      <c r="P204" s="28">
        <v>12.8</v>
      </c>
      <c r="Q204" s="28">
        <v>1.5</v>
      </c>
      <c r="R204" s="28">
        <v>86</v>
      </c>
      <c r="S204" s="28" t="s">
        <v>274</v>
      </c>
      <c r="T204" s="28">
        <v>9.4</v>
      </c>
      <c r="U204" s="28">
        <v>36.700000000000003</v>
      </c>
      <c r="V204" s="28">
        <v>24.3</v>
      </c>
      <c r="W204" s="28">
        <v>37</v>
      </c>
      <c r="X204" s="28">
        <v>82.6</v>
      </c>
      <c r="Y204" s="28">
        <v>0.13100000000000001</v>
      </c>
      <c r="Z204" s="28">
        <v>0.15</v>
      </c>
      <c r="AA204" s="28">
        <v>7.0000000000000007E-2</v>
      </c>
      <c r="AB204" s="28">
        <v>15.7</v>
      </c>
      <c r="AC204" s="28" t="s">
        <v>274</v>
      </c>
      <c r="AD204" s="28">
        <v>7.0000000000000007E-2</v>
      </c>
      <c r="AE204" s="28">
        <v>2.35</v>
      </c>
      <c r="AF204" s="28">
        <v>0.21</v>
      </c>
      <c r="AG204" s="28">
        <v>64</v>
      </c>
      <c r="AH204" s="28">
        <v>0.1</v>
      </c>
      <c r="AI204" s="28">
        <v>1</v>
      </c>
      <c r="AJ204" s="28" t="s">
        <v>275</v>
      </c>
      <c r="AK204" s="28">
        <v>2.7E-2</v>
      </c>
      <c r="AL204" s="28">
        <v>9.5</v>
      </c>
      <c r="AM204" s="28">
        <v>4.7</v>
      </c>
      <c r="AN204" s="28">
        <v>103</v>
      </c>
      <c r="AO204" s="28">
        <v>2.4</v>
      </c>
      <c r="AP204" s="28">
        <v>1.1000000000000001</v>
      </c>
      <c r="AQ204" s="28">
        <v>0.8</v>
      </c>
      <c r="AR204" s="28">
        <v>4.0999999999999996</v>
      </c>
      <c r="AS204" s="28">
        <v>0.4</v>
      </c>
      <c r="AT204" s="28">
        <v>33.4</v>
      </c>
      <c r="AU204" s="28">
        <v>0.1</v>
      </c>
      <c r="AV204" s="28">
        <v>22.5</v>
      </c>
      <c r="AW204" s="28">
        <v>6</v>
      </c>
      <c r="AX204" s="28">
        <v>4.4000000000000004</v>
      </c>
      <c r="AY204" s="28">
        <v>0.5</v>
      </c>
      <c r="AZ204" s="28">
        <v>0.2</v>
      </c>
      <c r="BA204" s="28">
        <v>1</v>
      </c>
      <c r="BB204" s="28">
        <v>106</v>
      </c>
      <c r="BC204" s="28">
        <v>0.6</v>
      </c>
      <c r="BD204" s="28">
        <v>1.84</v>
      </c>
      <c r="BE204" s="28">
        <v>10.3</v>
      </c>
      <c r="BF204" s="28">
        <v>203</v>
      </c>
      <c r="BG204" s="28">
        <v>26.2</v>
      </c>
      <c r="BH204" s="28">
        <v>10.5</v>
      </c>
      <c r="BI204" s="28">
        <v>14.3</v>
      </c>
      <c r="BJ204" s="28">
        <v>5.05</v>
      </c>
      <c r="BK204" s="28">
        <v>7.0000000000000007E-2</v>
      </c>
      <c r="BL204" s="28">
        <v>5.28</v>
      </c>
      <c r="BM204" s="28">
        <v>0.18</v>
      </c>
      <c r="BN204" s="28">
        <v>0.09</v>
      </c>
      <c r="BO204" s="28">
        <v>0.02</v>
      </c>
      <c r="BP204" s="28">
        <v>6.8000000000000005E-2</v>
      </c>
      <c r="BQ204" s="28" t="s">
        <v>273</v>
      </c>
    </row>
    <row r="205" spans="1:69" x14ac:dyDescent="0.3">
      <c r="A205" s="25">
        <f t="shared" si="2"/>
        <v>183</v>
      </c>
      <c r="B205" s="26">
        <v>687213</v>
      </c>
      <c r="C205" s="26">
        <v>847230</v>
      </c>
      <c r="D205" s="26">
        <v>368</v>
      </c>
      <c r="E205" s="26">
        <v>1</v>
      </c>
      <c r="F205" s="27" t="s">
        <v>182</v>
      </c>
      <c r="G205" s="28">
        <v>11.2</v>
      </c>
      <c r="H205" s="28" t="s">
        <v>279</v>
      </c>
      <c r="I205" s="28" t="s">
        <v>281</v>
      </c>
      <c r="J205" s="28">
        <v>1</v>
      </c>
      <c r="K205" s="28">
        <v>2.33</v>
      </c>
      <c r="L205" s="28" t="s">
        <v>276</v>
      </c>
      <c r="M205" s="28">
        <v>0.18</v>
      </c>
      <c r="N205" s="28">
        <v>1.2</v>
      </c>
      <c r="O205" s="28">
        <v>0.05</v>
      </c>
      <c r="P205" s="28">
        <v>13.8</v>
      </c>
      <c r="Q205" s="28">
        <v>1.8</v>
      </c>
      <c r="R205" s="28">
        <v>139</v>
      </c>
      <c r="S205" s="28" t="s">
        <v>274</v>
      </c>
      <c r="T205" s="28">
        <v>5.0999999999999996</v>
      </c>
      <c r="U205" s="28">
        <v>42.4</v>
      </c>
      <c r="V205" s="28">
        <v>22.6</v>
      </c>
      <c r="W205" s="28">
        <v>17.2</v>
      </c>
      <c r="X205" s="28">
        <v>20.6</v>
      </c>
      <c r="Y205" s="28">
        <v>1.4E-2</v>
      </c>
      <c r="Z205" s="28">
        <v>0.06</v>
      </c>
      <c r="AA205" s="28">
        <v>0.01</v>
      </c>
      <c r="AB205" s="28">
        <v>16.8</v>
      </c>
      <c r="AC205" s="28">
        <v>0.1</v>
      </c>
      <c r="AD205" s="28">
        <v>0.08</v>
      </c>
      <c r="AE205" s="28">
        <v>1.04</v>
      </c>
      <c r="AF205" s="28">
        <v>0.13</v>
      </c>
      <c r="AG205" s="28">
        <v>124</v>
      </c>
      <c r="AH205" s="28">
        <v>0.2</v>
      </c>
      <c r="AI205" s="28">
        <v>0.1</v>
      </c>
      <c r="AJ205" s="28" t="s">
        <v>275</v>
      </c>
      <c r="AK205" s="28">
        <v>7.5999999999999998E-2</v>
      </c>
      <c r="AL205" s="28">
        <v>14.5</v>
      </c>
      <c r="AM205" s="28">
        <v>6.5</v>
      </c>
      <c r="AN205" s="28">
        <v>104</v>
      </c>
      <c r="AO205" s="28">
        <v>3.3</v>
      </c>
      <c r="AP205" s="28">
        <v>1.7</v>
      </c>
      <c r="AQ205" s="28">
        <v>0.9</v>
      </c>
      <c r="AR205" s="28">
        <v>4.9000000000000004</v>
      </c>
      <c r="AS205" s="28">
        <v>0.6</v>
      </c>
      <c r="AT205" s="28">
        <v>51.3</v>
      </c>
      <c r="AU205" s="28">
        <v>0.2</v>
      </c>
      <c r="AV205" s="28">
        <v>32.200000000000003</v>
      </c>
      <c r="AW205" s="28">
        <v>9.1</v>
      </c>
      <c r="AX205" s="28">
        <v>5.2</v>
      </c>
      <c r="AY205" s="28">
        <v>0.6</v>
      </c>
      <c r="AZ205" s="28">
        <v>0.2</v>
      </c>
      <c r="BA205" s="28">
        <v>1.6</v>
      </c>
      <c r="BB205" s="28">
        <v>51.3</v>
      </c>
      <c r="BC205" s="28">
        <v>0.4</v>
      </c>
      <c r="BD205" s="28">
        <v>0.81</v>
      </c>
      <c r="BE205" s="28">
        <v>4.4000000000000004</v>
      </c>
      <c r="BF205" s="28">
        <v>182</v>
      </c>
      <c r="BG205" s="28">
        <v>12</v>
      </c>
      <c r="BH205" s="28">
        <v>12.8</v>
      </c>
      <c r="BI205" s="28">
        <v>12.3</v>
      </c>
      <c r="BJ205" s="28">
        <v>4.54</v>
      </c>
      <c r="BK205" s="28" t="s">
        <v>277</v>
      </c>
      <c r="BL205" s="28">
        <v>9.9499999999999993</v>
      </c>
      <c r="BM205" s="28">
        <v>0.1</v>
      </c>
      <c r="BN205" s="28">
        <v>0.04</v>
      </c>
      <c r="BO205" s="28">
        <v>1.2E-2</v>
      </c>
      <c r="BP205" s="28">
        <v>1.6E-2</v>
      </c>
      <c r="BQ205" s="28" t="s">
        <v>273</v>
      </c>
    </row>
    <row r="206" spans="1:69" x14ac:dyDescent="0.3">
      <c r="A206" s="25">
        <f t="shared" si="2"/>
        <v>184</v>
      </c>
      <c r="B206" s="26">
        <v>687215</v>
      </c>
      <c r="C206" s="26">
        <v>847230</v>
      </c>
      <c r="D206" s="26">
        <v>368</v>
      </c>
      <c r="E206" s="26">
        <v>1</v>
      </c>
      <c r="F206" s="27" t="s">
        <v>183</v>
      </c>
      <c r="G206" s="28">
        <v>12</v>
      </c>
      <c r="H206" s="28" t="s">
        <v>279</v>
      </c>
      <c r="I206" s="28" t="s">
        <v>281</v>
      </c>
      <c r="J206" s="28">
        <v>2</v>
      </c>
      <c r="K206" s="28">
        <v>2.6</v>
      </c>
      <c r="L206" s="28" t="s">
        <v>276</v>
      </c>
      <c r="M206" s="28">
        <v>0.19</v>
      </c>
      <c r="N206" s="28">
        <v>1</v>
      </c>
      <c r="O206" s="28">
        <v>0.09</v>
      </c>
      <c r="P206" s="28">
        <v>13.6</v>
      </c>
      <c r="Q206" s="28">
        <v>1.8</v>
      </c>
      <c r="R206" s="28">
        <v>161</v>
      </c>
      <c r="S206" s="28" t="s">
        <v>274</v>
      </c>
      <c r="T206" s="28">
        <v>5.3</v>
      </c>
      <c r="U206" s="28">
        <v>45.8</v>
      </c>
      <c r="V206" s="28">
        <v>21.3</v>
      </c>
      <c r="W206" s="28">
        <v>19.7</v>
      </c>
      <c r="X206" s="28">
        <v>22.6</v>
      </c>
      <c r="Y206" s="28">
        <v>1.2E-2</v>
      </c>
      <c r="Z206" s="28">
        <v>0.06</v>
      </c>
      <c r="AA206" s="28">
        <v>0.02</v>
      </c>
      <c r="AB206" s="28">
        <v>17</v>
      </c>
      <c r="AC206" s="28">
        <v>0.1</v>
      </c>
      <c r="AD206" s="28">
        <v>0.08</v>
      </c>
      <c r="AE206" s="28">
        <v>1.02</v>
      </c>
      <c r="AF206" s="28">
        <v>0.14000000000000001</v>
      </c>
      <c r="AG206" s="28">
        <v>153</v>
      </c>
      <c r="AH206" s="28">
        <v>0.1</v>
      </c>
      <c r="AI206" s="28">
        <v>0.2</v>
      </c>
      <c r="AJ206" s="28" t="s">
        <v>275</v>
      </c>
      <c r="AK206" s="28">
        <v>7.4999999999999997E-2</v>
      </c>
      <c r="AL206" s="28">
        <v>12.7</v>
      </c>
      <c r="AM206" s="28">
        <v>4.7</v>
      </c>
      <c r="AN206" s="28">
        <v>88.7</v>
      </c>
      <c r="AO206" s="28">
        <v>3.3</v>
      </c>
      <c r="AP206" s="28">
        <v>1.6</v>
      </c>
      <c r="AQ206" s="28">
        <v>0.9</v>
      </c>
      <c r="AR206" s="28">
        <v>5.0999999999999996</v>
      </c>
      <c r="AS206" s="28">
        <v>0.5</v>
      </c>
      <c r="AT206" s="28">
        <v>50.5</v>
      </c>
      <c r="AU206" s="28">
        <v>0.2</v>
      </c>
      <c r="AV206" s="28">
        <v>31.4</v>
      </c>
      <c r="AW206" s="28">
        <v>8.6999999999999993</v>
      </c>
      <c r="AX206" s="28">
        <v>5.2</v>
      </c>
      <c r="AY206" s="28">
        <v>0.6</v>
      </c>
      <c r="AZ206" s="28">
        <v>0.2</v>
      </c>
      <c r="BA206" s="28">
        <v>1.6</v>
      </c>
      <c r="BB206" s="28">
        <v>52.7</v>
      </c>
      <c r="BC206" s="28">
        <v>0.4</v>
      </c>
      <c r="BD206" s="28">
        <v>0.78</v>
      </c>
      <c r="BE206" s="28">
        <v>4.5999999999999996</v>
      </c>
      <c r="BF206" s="28">
        <v>200</v>
      </c>
      <c r="BG206" s="28">
        <v>12.2</v>
      </c>
      <c r="BH206" s="28">
        <v>13</v>
      </c>
      <c r="BI206" s="28">
        <v>14.9</v>
      </c>
      <c r="BJ206" s="28">
        <v>4.84</v>
      </c>
      <c r="BK206" s="28" t="s">
        <v>277</v>
      </c>
      <c r="BL206" s="28">
        <v>11.4</v>
      </c>
      <c r="BM206" s="28">
        <v>0.1</v>
      </c>
      <c r="BN206" s="28">
        <v>0.04</v>
      </c>
      <c r="BO206" s="28">
        <v>1.2999999999999999E-2</v>
      </c>
      <c r="BP206" s="28">
        <v>1.7999999999999999E-2</v>
      </c>
      <c r="BQ206" s="28" t="s">
        <v>273</v>
      </c>
    </row>
    <row r="207" spans="1:69" x14ac:dyDescent="0.3">
      <c r="A207" s="25">
        <f t="shared" si="2"/>
        <v>185</v>
      </c>
      <c r="B207" s="26">
        <v>687217</v>
      </c>
      <c r="C207" s="26">
        <v>847230</v>
      </c>
      <c r="D207" s="26">
        <v>368</v>
      </c>
      <c r="E207" s="26">
        <v>1</v>
      </c>
      <c r="F207" s="27" t="s">
        <v>184</v>
      </c>
      <c r="G207" s="28">
        <v>11.6</v>
      </c>
      <c r="H207" s="28" t="s">
        <v>279</v>
      </c>
      <c r="I207" s="28" t="s">
        <v>281</v>
      </c>
      <c r="J207" s="28">
        <v>1</v>
      </c>
      <c r="K207" s="28">
        <v>2.4300000000000002</v>
      </c>
      <c r="L207" s="28" t="s">
        <v>276</v>
      </c>
      <c r="M207" s="28">
        <v>0.18</v>
      </c>
      <c r="N207" s="28">
        <v>1</v>
      </c>
      <c r="O207" s="28">
        <v>7.0000000000000007E-2</v>
      </c>
      <c r="P207" s="28">
        <v>14.5</v>
      </c>
      <c r="Q207" s="28">
        <v>1.8</v>
      </c>
      <c r="R207" s="28">
        <v>153</v>
      </c>
      <c r="S207" s="28" t="s">
        <v>274</v>
      </c>
      <c r="T207" s="28">
        <v>5.2</v>
      </c>
      <c r="U207" s="28">
        <v>42</v>
      </c>
      <c r="V207" s="28">
        <v>24.2</v>
      </c>
      <c r="W207" s="28">
        <v>19.100000000000001</v>
      </c>
      <c r="X207" s="28">
        <v>22.1</v>
      </c>
      <c r="Y207" s="28">
        <v>1.0999999999999999E-2</v>
      </c>
      <c r="Z207" s="28">
        <v>0.06</v>
      </c>
      <c r="AA207" s="28">
        <v>0.02</v>
      </c>
      <c r="AB207" s="28">
        <v>17.600000000000001</v>
      </c>
      <c r="AC207" s="28">
        <v>0.1</v>
      </c>
      <c r="AD207" s="28">
        <v>0.1</v>
      </c>
      <c r="AE207" s="28">
        <v>1.08</v>
      </c>
      <c r="AF207" s="28">
        <v>0.15</v>
      </c>
      <c r="AG207" s="28">
        <v>158</v>
      </c>
      <c r="AH207" s="28">
        <v>0.1</v>
      </c>
      <c r="AI207" s="28">
        <v>0.1</v>
      </c>
      <c r="AJ207" s="28" t="s">
        <v>275</v>
      </c>
      <c r="AK207" s="28">
        <v>7.3999999999999996E-2</v>
      </c>
      <c r="AL207" s="28">
        <v>12.9</v>
      </c>
      <c r="AM207" s="28">
        <v>4.9000000000000004</v>
      </c>
      <c r="AN207" s="28">
        <v>92.1</v>
      </c>
      <c r="AO207" s="28">
        <v>3.2</v>
      </c>
      <c r="AP207" s="28">
        <v>1.5</v>
      </c>
      <c r="AQ207" s="28">
        <v>0.9</v>
      </c>
      <c r="AR207" s="28">
        <v>5.2</v>
      </c>
      <c r="AS207" s="28">
        <v>0.5</v>
      </c>
      <c r="AT207" s="28">
        <v>52.6</v>
      </c>
      <c r="AU207" s="28">
        <v>0.2</v>
      </c>
      <c r="AV207" s="28">
        <v>32.700000000000003</v>
      </c>
      <c r="AW207" s="28">
        <v>9</v>
      </c>
      <c r="AX207" s="28">
        <v>4.9000000000000004</v>
      </c>
      <c r="AY207" s="28">
        <v>0.6</v>
      </c>
      <c r="AZ207" s="28">
        <v>0.2</v>
      </c>
      <c r="BA207" s="28">
        <v>1.7</v>
      </c>
      <c r="BB207" s="28">
        <v>58.6</v>
      </c>
      <c r="BC207" s="28">
        <v>0.4</v>
      </c>
      <c r="BD207" s="28">
        <v>0.9</v>
      </c>
      <c r="BE207" s="28">
        <v>4.4000000000000004</v>
      </c>
      <c r="BF207" s="28">
        <v>211</v>
      </c>
      <c r="BG207" s="28">
        <v>13</v>
      </c>
      <c r="BH207" s="28">
        <v>12.7</v>
      </c>
      <c r="BI207" s="28">
        <v>16.2</v>
      </c>
      <c r="BJ207" s="28">
        <v>4.7</v>
      </c>
      <c r="BK207" s="28" t="s">
        <v>277</v>
      </c>
      <c r="BL207" s="28">
        <v>10.6</v>
      </c>
      <c r="BM207" s="28">
        <v>0.11</v>
      </c>
      <c r="BN207" s="28">
        <v>0.04</v>
      </c>
      <c r="BO207" s="28">
        <v>1.4E-2</v>
      </c>
      <c r="BP207" s="28">
        <v>1.9E-2</v>
      </c>
      <c r="BQ207" s="28" t="s">
        <v>273</v>
      </c>
    </row>
    <row r="208" spans="1:69" x14ac:dyDescent="0.3">
      <c r="A208" s="25">
        <f t="shared" si="2"/>
        <v>186</v>
      </c>
      <c r="B208" s="26">
        <v>687218</v>
      </c>
      <c r="C208" s="26">
        <v>847230</v>
      </c>
      <c r="D208" s="26">
        <v>368</v>
      </c>
      <c r="E208" s="26">
        <v>1</v>
      </c>
      <c r="F208" s="27" t="s">
        <v>185</v>
      </c>
      <c r="G208" s="28">
        <v>9.9</v>
      </c>
      <c r="H208" s="28" t="s">
        <v>279</v>
      </c>
      <c r="I208" s="28">
        <v>70</v>
      </c>
      <c r="J208" s="28">
        <v>2</v>
      </c>
      <c r="K208" s="28">
        <v>1.96</v>
      </c>
      <c r="L208" s="28" t="s">
        <v>276</v>
      </c>
      <c r="M208" s="28">
        <v>0.16</v>
      </c>
      <c r="N208" s="28">
        <v>1</v>
      </c>
      <c r="O208" s="28">
        <v>0.06</v>
      </c>
      <c r="P208" s="28">
        <v>13.3</v>
      </c>
      <c r="Q208" s="28">
        <v>1.6</v>
      </c>
      <c r="R208" s="28">
        <v>134</v>
      </c>
      <c r="S208" s="28" t="s">
        <v>274</v>
      </c>
      <c r="T208" s="28">
        <v>5.4</v>
      </c>
      <c r="U208" s="28">
        <v>45.8</v>
      </c>
      <c r="V208" s="28">
        <v>23.4</v>
      </c>
      <c r="W208" s="28">
        <v>15.4</v>
      </c>
      <c r="X208" s="28">
        <v>23.1</v>
      </c>
      <c r="Y208" s="28">
        <v>1.2E-2</v>
      </c>
      <c r="Z208" s="28">
        <v>0.06</v>
      </c>
      <c r="AA208" s="28" t="s">
        <v>277</v>
      </c>
      <c r="AB208" s="28">
        <v>16.3</v>
      </c>
      <c r="AC208" s="28" t="s">
        <v>274</v>
      </c>
      <c r="AD208" s="28">
        <v>7.0000000000000007E-2</v>
      </c>
      <c r="AE208" s="28">
        <v>0.95</v>
      </c>
      <c r="AF208" s="28">
        <v>0.14000000000000001</v>
      </c>
      <c r="AG208" s="28">
        <v>106</v>
      </c>
      <c r="AH208" s="28">
        <v>0.1</v>
      </c>
      <c r="AI208" s="28" t="s">
        <v>274</v>
      </c>
      <c r="AJ208" s="28" t="s">
        <v>275</v>
      </c>
      <c r="AK208" s="28">
        <v>7.1999999999999995E-2</v>
      </c>
      <c r="AL208" s="28">
        <v>14.3</v>
      </c>
      <c r="AM208" s="28">
        <v>4.2</v>
      </c>
      <c r="AN208" s="28">
        <v>83.1</v>
      </c>
      <c r="AO208" s="28">
        <v>3.6</v>
      </c>
      <c r="AP208" s="28">
        <v>1.7</v>
      </c>
      <c r="AQ208" s="28">
        <v>1</v>
      </c>
      <c r="AR208" s="28">
        <v>5.4</v>
      </c>
      <c r="AS208" s="28">
        <v>0.6</v>
      </c>
      <c r="AT208" s="28">
        <v>50.2</v>
      </c>
      <c r="AU208" s="28">
        <v>0.2</v>
      </c>
      <c r="AV208" s="28">
        <v>33.799999999999997</v>
      </c>
      <c r="AW208" s="28">
        <v>9</v>
      </c>
      <c r="AX208" s="28">
        <v>6.5</v>
      </c>
      <c r="AY208" s="28">
        <v>0.7</v>
      </c>
      <c r="AZ208" s="28">
        <v>0.3</v>
      </c>
      <c r="BA208" s="28">
        <v>1.8</v>
      </c>
      <c r="BB208" s="28">
        <v>50.5</v>
      </c>
      <c r="BC208" s="28">
        <v>0.4</v>
      </c>
      <c r="BD208" s="28">
        <v>0.82</v>
      </c>
      <c r="BE208" s="28">
        <v>4.7</v>
      </c>
      <c r="BF208" s="28">
        <v>170</v>
      </c>
      <c r="BG208" s="28">
        <v>12</v>
      </c>
      <c r="BH208" s="28">
        <v>13.2</v>
      </c>
      <c r="BI208" s="28">
        <v>10.3</v>
      </c>
      <c r="BJ208" s="28">
        <v>4.8099999999999996</v>
      </c>
      <c r="BK208" s="28" t="s">
        <v>277</v>
      </c>
      <c r="BL208" s="28">
        <v>9.52</v>
      </c>
      <c r="BM208" s="28">
        <v>0.1</v>
      </c>
      <c r="BN208" s="28">
        <v>0.04</v>
      </c>
      <c r="BO208" s="28">
        <v>1.4E-2</v>
      </c>
      <c r="BP208" s="28">
        <v>1.6E-2</v>
      </c>
      <c r="BQ208" s="28" t="s">
        <v>273</v>
      </c>
    </row>
    <row r="209" spans="1:69" x14ac:dyDescent="0.3">
      <c r="A209" s="25">
        <f t="shared" si="2"/>
        <v>187</v>
      </c>
      <c r="B209" s="26">
        <v>687220</v>
      </c>
      <c r="C209" s="26">
        <v>847230</v>
      </c>
      <c r="D209" s="26">
        <v>368</v>
      </c>
      <c r="E209" s="26">
        <v>1</v>
      </c>
      <c r="F209" s="27" t="s">
        <v>186</v>
      </c>
      <c r="G209" s="28">
        <v>12.4</v>
      </c>
      <c r="H209" s="28">
        <v>1.5</v>
      </c>
      <c r="I209" s="28">
        <v>20</v>
      </c>
      <c r="J209" s="28">
        <v>2</v>
      </c>
      <c r="K209" s="28">
        <v>2.48</v>
      </c>
      <c r="L209" s="28" t="s">
        <v>276</v>
      </c>
      <c r="M209" s="28">
        <v>0.17</v>
      </c>
      <c r="N209" s="28">
        <v>0.8</v>
      </c>
      <c r="O209" s="28">
        <v>7.0000000000000007E-2</v>
      </c>
      <c r="P209" s="28">
        <v>14.4</v>
      </c>
      <c r="Q209" s="28">
        <v>1.9</v>
      </c>
      <c r="R209" s="28">
        <v>163</v>
      </c>
      <c r="S209" s="28" t="s">
        <v>274</v>
      </c>
      <c r="T209" s="28">
        <v>5.8</v>
      </c>
      <c r="U209" s="28">
        <v>47.5</v>
      </c>
      <c r="V209" s="28">
        <v>24.8</v>
      </c>
      <c r="W209" s="28">
        <v>17.600000000000001</v>
      </c>
      <c r="X209" s="28">
        <v>26.9</v>
      </c>
      <c r="Y209" s="28">
        <v>1.2E-2</v>
      </c>
      <c r="Z209" s="28">
        <v>7.0000000000000007E-2</v>
      </c>
      <c r="AA209" s="28" t="s">
        <v>277</v>
      </c>
      <c r="AB209" s="28">
        <v>17.5</v>
      </c>
      <c r="AC209" s="28">
        <v>0.1</v>
      </c>
      <c r="AD209" s="28">
        <v>0.08</v>
      </c>
      <c r="AE209" s="28">
        <v>1</v>
      </c>
      <c r="AF209" s="28">
        <v>0.15</v>
      </c>
      <c r="AG209" s="28">
        <v>146</v>
      </c>
      <c r="AH209" s="28">
        <v>0.1</v>
      </c>
      <c r="AI209" s="28" t="s">
        <v>274</v>
      </c>
      <c r="AJ209" s="28" t="s">
        <v>275</v>
      </c>
      <c r="AK209" s="28">
        <v>7.0999999999999994E-2</v>
      </c>
      <c r="AL209" s="28">
        <v>12.5</v>
      </c>
      <c r="AM209" s="28">
        <v>4.5</v>
      </c>
      <c r="AN209" s="28">
        <v>77.900000000000006</v>
      </c>
      <c r="AO209" s="28">
        <v>3</v>
      </c>
      <c r="AP209" s="28">
        <v>1.5</v>
      </c>
      <c r="AQ209" s="28">
        <v>0.8</v>
      </c>
      <c r="AR209" s="28">
        <v>4.5</v>
      </c>
      <c r="AS209" s="28">
        <v>0.5</v>
      </c>
      <c r="AT209" s="28">
        <v>48.2</v>
      </c>
      <c r="AU209" s="28">
        <v>0.2</v>
      </c>
      <c r="AV209" s="28">
        <v>28.2</v>
      </c>
      <c r="AW209" s="28">
        <v>7.8</v>
      </c>
      <c r="AX209" s="28">
        <v>5.2</v>
      </c>
      <c r="AY209" s="28">
        <v>0.6</v>
      </c>
      <c r="AZ209" s="28">
        <v>0.2</v>
      </c>
      <c r="BA209" s="28">
        <v>1.5</v>
      </c>
      <c r="BB209" s="28">
        <v>52</v>
      </c>
      <c r="BC209" s="28">
        <v>0.4</v>
      </c>
      <c r="BD209" s="28">
        <v>0.76</v>
      </c>
      <c r="BE209" s="28">
        <v>4.7</v>
      </c>
      <c r="BF209" s="28">
        <v>195</v>
      </c>
      <c r="BG209" s="28">
        <v>12.3</v>
      </c>
      <c r="BH209" s="28">
        <v>13</v>
      </c>
      <c r="BI209" s="28">
        <v>12.4</v>
      </c>
      <c r="BJ209" s="28">
        <v>4.84</v>
      </c>
      <c r="BK209" s="28">
        <v>0.01</v>
      </c>
      <c r="BL209" s="28">
        <v>11.6</v>
      </c>
      <c r="BM209" s="28">
        <v>0.1</v>
      </c>
      <c r="BN209" s="28">
        <v>0.04</v>
      </c>
      <c r="BO209" s="28">
        <v>1.4E-2</v>
      </c>
      <c r="BP209" s="28">
        <v>1.7000000000000001E-2</v>
      </c>
      <c r="BQ209" s="28" t="s">
        <v>273</v>
      </c>
    </row>
    <row r="210" spans="1:69" x14ac:dyDescent="0.3">
      <c r="A210" s="25">
        <f t="shared" si="2"/>
        <v>188</v>
      </c>
      <c r="B210" s="26">
        <v>687222</v>
      </c>
      <c r="C210" s="26">
        <v>847230</v>
      </c>
      <c r="D210" s="26">
        <v>368</v>
      </c>
      <c r="E210" s="26">
        <v>1</v>
      </c>
      <c r="F210" s="27" t="s">
        <v>187</v>
      </c>
      <c r="G210" s="28">
        <v>11.6</v>
      </c>
      <c r="H210" s="28">
        <v>0.6</v>
      </c>
      <c r="I210" s="28">
        <v>30</v>
      </c>
      <c r="J210" s="28">
        <v>1</v>
      </c>
      <c r="K210" s="28">
        <v>2.3199999999999998</v>
      </c>
      <c r="L210" s="28" t="s">
        <v>276</v>
      </c>
      <c r="M210" s="28">
        <v>0.2</v>
      </c>
      <c r="N210" s="28">
        <v>0.9</v>
      </c>
      <c r="O210" s="28">
        <v>0.03</v>
      </c>
      <c r="P210" s="28">
        <v>13.4</v>
      </c>
      <c r="Q210" s="28">
        <v>1.8</v>
      </c>
      <c r="R210" s="28">
        <v>149</v>
      </c>
      <c r="S210" s="28" t="s">
        <v>274</v>
      </c>
      <c r="T210" s="28">
        <v>5.2</v>
      </c>
      <c r="U210" s="28">
        <v>42.7</v>
      </c>
      <c r="V210" s="28">
        <v>21.3</v>
      </c>
      <c r="W210" s="28">
        <v>16.7</v>
      </c>
      <c r="X210" s="28">
        <v>22.6</v>
      </c>
      <c r="Y210" s="28">
        <v>1.2999999999999999E-2</v>
      </c>
      <c r="Z210" s="28">
        <v>0.06</v>
      </c>
      <c r="AA210" s="28" t="s">
        <v>277</v>
      </c>
      <c r="AB210" s="28">
        <v>16</v>
      </c>
      <c r="AC210" s="28">
        <v>0.1</v>
      </c>
      <c r="AD210" s="28">
        <v>0.1</v>
      </c>
      <c r="AE210" s="28">
        <v>0.94</v>
      </c>
      <c r="AF210" s="28">
        <v>0.13</v>
      </c>
      <c r="AG210" s="28">
        <v>160</v>
      </c>
      <c r="AH210" s="28">
        <v>0.1</v>
      </c>
      <c r="AI210" s="28">
        <v>0.1</v>
      </c>
      <c r="AJ210" s="28" t="s">
        <v>275</v>
      </c>
      <c r="AK210" s="28">
        <v>6.5000000000000002E-2</v>
      </c>
      <c r="AL210" s="28">
        <v>10.4</v>
      </c>
      <c r="AM210" s="28">
        <v>4.3</v>
      </c>
      <c r="AN210" s="28">
        <v>80</v>
      </c>
      <c r="AO210" s="28">
        <v>2.5</v>
      </c>
      <c r="AP210" s="28">
        <v>1.3</v>
      </c>
      <c r="AQ210" s="28">
        <v>0.7</v>
      </c>
      <c r="AR210" s="28">
        <v>3.6</v>
      </c>
      <c r="AS210" s="28">
        <v>0.4</v>
      </c>
      <c r="AT210" s="28">
        <v>39.9</v>
      </c>
      <c r="AU210" s="28">
        <v>0.2</v>
      </c>
      <c r="AV210" s="28">
        <v>22</v>
      </c>
      <c r="AW210" s="28">
        <v>6.1</v>
      </c>
      <c r="AX210" s="28">
        <v>3.7</v>
      </c>
      <c r="AY210" s="28">
        <v>0.5</v>
      </c>
      <c r="AZ210" s="28">
        <v>0.2</v>
      </c>
      <c r="BA210" s="28">
        <v>1.3</v>
      </c>
      <c r="BB210" s="28">
        <v>49.1</v>
      </c>
      <c r="BC210" s="28">
        <v>0.5</v>
      </c>
      <c r="BD210" s="28">
        <v>0.77</v>
      </c>
      <c r="BE210" s="28">
        <v>4.4000000000000004</v>
      </c>
      <c r="BF210" s="28">
        <v>196</v>
      </c>
      <c r="BG210" s="28">
        <v>12.5</v>
      </c>
      <c r="BH210" s="28">
        <v>12.4</v>
      </c>
      <c r="BI210" s="28">
        <v>10.5</v>
      </c>
      <c r="BJ210" s="28">
        <v>4.3600000000000003</v>
      </c>
      <c r="BK210" s="28" t="s">
        <v>277</v>
      </c>
      <c r="BL210" s="28">
        <v>10.6</v>
      </c>
      <c r="BM210" s="28">
        <v>0.09</v>
      </c>
      <c r="BN210" s="28">
        <v>0.04</v>
      </c>
      <c r="BO210" s="28">
        <v>1.2999999999999999E-2</v>
      </c>
      <c r="BP210" s="28">
        <v>1.7000000000000001E-2</v>
      </c>
      <c r="BQ210" s="28" t="s">
        <v>273</v>
      </c>
    </row>
    <row r="211" spans="1:69" x14ac:dyDescent="0.3">
      <c r="A211" s="25">
        <f t="shared" si="2"/>
        <v>189</v>
      </c>
      <c r="B211" s="26">
        <v>687223</v>
      </c>
      <c r="C211" s="26">
        <v>847230</v>
      </c>
      <c r="D211" s="26">
        <v>368</v>
      </c>
      <c r="E211" s="26">
        <v>1</v>
      </c>
      <c r="F211" s="27" t="s">
        <v>188</v>
      </c>
      <c r="G211" s="28">
        <v>14.6</v>
      </c>
      <c r="H211" s="28" t="s">
        <v>279</v>
      </c>
      <c r="I211" s="28" t="s">
        <v>281</v>
      </c>
      <c r="J211" s="28">
        <v>1</v>
      </c>
      <c r="K211" s="28">
        <v>2.94</v>
      </c>
      <c r="L211" s="28" t="s">
        <v>276</v>
      </c>
      <c r="M211" s="28">
        <v>0.23</v>
      </c>
      <c r="N211" s="28">
        <v>1.2</v>
      </c>
      <c r="O211" s="28">
        <v>7.0000000000000007E-2</v>
      </c>
      <c r="P211" s="28">
        <v>14.2</v>
      </c>
      <c r="Q211" s="28">
        <v>2</v>
      </c>
      <c r="R211" s="28">
        <v>176</v>
      </c>
      <c r="S211" s="28" t="s">
        <v>274</v>
      </c>
      <c r="T211" s="28">
        <v>5.5</v>
      </c>
      <c r="U211" s="28">
        <v>51.3</v>
      </c>
      <c r="V211" s="28">
        <v>22</v>
      </c>
      <c r="W211" s="28">
        <v>18.7</v>
      </c>
      <c r="X211" s="28">
        <v>25.6</v>
      </c>
      <c r="Y211" s="28">
        <v>1.2E-2</v>
      </c>
      <c r="Z211" s="28">
        <v>0.06</v>
      </c>
      <c r="AA211" s="28">
        <v>0.01</v>
      </c>
      <c r="AB211" s="28">
        <v>16.8</v>
      </c>
      <c r="AC211" s="28">
        <v>0.1</v>
      </c>
      <c r="AD211" s="28">
        <v>0.08</v>
      </c>
      <c r="AE211" s="28">
        <v>0.96</v>
      </c>
      <c r="AF211" s="28">
        <v>0.14000000000000001</v>
      </c>
      <c r="AG211" s="28">
        <v>184</v>
      </c>
      <c r="AH211" s="28">
        <v>0.1</v>
      </c>
      <c r="AI211" s="28">
        <v>0.1</v>
      </c>
      <c r="AJ211" s="28" t="s">
        <v>275</v>
      </c>
      <c r="AK211" s="28">
        <v>6.6000000000000003E-2</v>
      </c>
      <c r="AL211" s="28">
        <v>11.3</v>
      </c>
      <c r="AM211" s="28">
        <v>5.0999999999999996</v>
      </c>
      <c r="AN211" s="28">
        <v>75.7</v>
      </c>
      <c r="AO211" s="28">
        <v>2.6</v>
      </c>
      <c r="AP211" s="28">
        <v>1.4</v>
      </c>
      <c r="AQ211" s="28">
        <v>0.7</v>
      </c>
      <c r="AR211" s="28">
        <v>3.9</v>
      </c>
      <c r="AS211" s="28">
        <v>0.4</v>
      </c>
      <c r="AT211" s="28">
        <v>40.6</v>
      </c>
      <c r="AU211" s="28">
        <v>0.2</v>
      </c>
      <c r="AV211" s="28">
        <v>23.5</v>
      </c>
      <c r="AW211" s="28">
        <v>6.6</v>
      </c>
      <c r="AX211" s="28">
        <v>3.7</v>
      </c>
      <c r="AY211" s="28">
        <v>0.5</v>
      </c>
      <c r="AZ211" s="28">
        <v>0.2</v>
      </c>
      <c r="BA211" s="28">
        <v>1.4</v>
      </c>
      <c r="BB211" s="28">
        <v>47</v>
      </c>
      <c r="BC211" s="28">
        <v>0.4</v>
      </c>
      <c r="BD211" s="28">
        <v>0.81</v>
      </c>
      <c r="BE211" s="28">
        <v>4.4000000000000004</v>
      </c>
      <c r="BF211" s="28">
        <v>199</v>
      </c>
      <c r="BG211" s="28">
        <v>12.4</v>
      </c>
      <c r="BH211" s="28">
        <v>13.2</v>
      </c>
      <c r="BI211" s="28">
        <v>12</v>
      </c>
      <c r="BJ211" s="28">
        <v>4.6399999999999997</v>
      </c>
      <c r="BK211" s="28" t="s">
        <v>277</v>
      </c>
      <c r="BL211" s="28">
        <v>12.6</v>
      </c>
      <c r="BM211" s="28">
        <v>0.09</v>
      </c>
      <c r="BN211" s="28">
        <v>0.03</v>
      </c>
      <c r="BO211" s="28">
        <v>1.2E-2</v>
      </c>
      <c r="BP211" s="28">
        <v>1.9E-2</v>
      </c>
      <c r="BQ211" s="28" t="s">
        <v>273</v>
      </c>
    </row>
    <row r="212" spans="1:69" x14ac:dyDescent="0.3">
      <c r="A212" s="25">
        <f t="shared" si="2"/>
        <v>190</v>
      </c>
      <c r="B212" s="26">
        <v>687224</v>
      </c>
      <c r="C212" s="26">
        <v>847230</v>
      </c>
      <c r="D212" s="26">
        <v>368</v>
      </c>
      <c r="E212" s="26">
        <v>1</v>
      </c>
      <c r="F212" s="27" t="s">
        <v>189</v>
      </c>
      <c r="G212" s="28">
        <v>7.6</v>
      </c>
      <c r="H212" s="28" t="s">
        <v>279</v>
      </c>
      <c r="I212" s="28">
        <v>30</v>
      </c>
      <c r="J212" s="28">
        <v>2</v>
      </c>
      <c r="K212" s="28">
        <v>2.11</v>
      </c>
      <c r="L212" s="28" t="s">
        <v>276</v>
      </c>
      <c r="M212" s="28">
        <v>0.19</v>
      </c>
      <c r="N212" s="28">
        <v>0.2</v>
      </c>
      <c r="O212" s="28">
        <v>0.04</v>
      </c>
      <c r="P212" s="28">
        <v>6.2</v>
      </c>
      <c r="Q212" s="28">
        <v>1</v>
      </c>
      <c r="R212" s="28">
        <v>73</v>
      </c>
      <c r="S212" s="28">
        <v>0.4</v>
      </c>
      <c r="T212" s="28">
        <v>3.3</v>
      </c>
      <c r="U212" s="28">
        <v>26.6</v>
      </c>
      <c r="V212" s="28">
        <v>12.6</v>
      </c>
      <c r="W212" s="28">
        <v>9.1</v>
      </c>
      <c r="X212" s="28">
        <v>8.3000000000000007</v>
      </c>
      <c r="Y212" s="28">
        <v>1.0999999999999999E-2</v>
      </c>
      <c r="Z212" s="28">
        <v>0.02</v>
      </c>
      <c r="AA212" s="28" t="s">
        <v>277</v>
      </c>
      <c r="AB212" s="28">
        <v>8.11</v>
      </c>
      <c r="AC212" s="28" t="s">
        <v>274</v>
      </c>
      <c r="AD212" s="28">
        <v>0.03</v>
      </c>
      <c r="AE212" s="28">
        <v>0.47</v>
      </c>
      <c r="AF212" s="28">
        <v>7.0000000000000007E-2</v>
      </c>
      <c r="AG212" s="28">
        <v>115</v>
      </c>
      <c r="AH212" s="28">
        <v>0.2</v>
      </c>
      <c r="AI212" s="28">
        <v>0.2</v>
      </c>
      <c r="AJ212" s="28" t="s">
        <v>275</v>
      </c>
      <c r="AK212" s="28">
        <v>5.3999999999999999E-2</v>
      </c>
      <c r="AL212" s="28">
        <v>5.55</v>
      </c>
      <c r="AM212" s="28">
        <v>5</v>
      </c>
      <c r="AN212" s="28">
        <v>51.2</v>
      </c>
      <c r="AO212" s="28">
        <v>1.4</v>
      </c>
      <c r="AP212" s="28">
        <v>0.7</v>
      </c>
      <c r="AQ212" s="28">
        <v>0.4</v>
      </c>
      <c r="AR212" s="28">
        <v>2.1</v>
      </c>
      <c r="AS212" s="28">
        <v>0.2</v>
      </c>
      <c r="AT212" s="28">
        <v>26.5</v>
      </c>
      <c r="AU212" s="28" t="s">
        <v>274</v>
      </c>
      <c r="AV212" s="28">
        <v>13.7</v>
      </c>
      <c r="AW212" s="28">
        <v>4.3</v>
      </c>
      <c r="AX212" s="28">
        <v>2.7</v>
      </c>
      <c r="AY212" s="28">
        <v>0.3</v>
      </c>
      <c r="AZ212" s="28">
        <v>0.1</v>
      </c>
      <c r="BA212" s="28">
        <v>0.7</v>
      </c>
      <c r="BB212" s="28">
        <v>50.7</v>
      </c>
      <c r="BC212" s="28">
        <v>0.2</v>
      </c>
      <c r="BD212" s="28">
        <v>0.4</v>
      </c>
      <c r="BE212" s="28">
        <v>2.2000000000000002</v>
      </c>
      <c r="BF212" s="28">
        <v>109</v>
      </c>
      <c r="BG212" s="28">
        <v>7</v>
      </c>
      <c r="BH212" s="28">
        <v>6.8</v>
      </c>
      <c r="BI212" s="28">
        <v>14.1</v>
      </c>
      <c r="BJ212" s="28">
        <v>2.5099999999999998</v>
      </c>
      <c r="BK212" s="28">
        <v>0.01</v>
      </c>
      <c r="BL212" s="28">
        <v>5.51</v>
      </c>
      <c r="BM212" s="28">
        <v>0.08</v>
      </c>
      <c r="BN212" s="28">
        <v>0.02</v>
      </c>
      <c r="BO212" s="28">
        <v>1.4999999999999999E-2</v>
      </c>
      <c r="BP212" s="28">
        <v>0.01</v>
      </c>
      <c r="BQ212" s="28" t="s">
        <v>273</v>
      </c>
    </row>
    <row r="213" spans="1:69" x14ac:dyDescent="0.3">
      <c r="A213" s="25">
        <f t="shared" si="2"/>
        <v>191</v>
      </c>
      <c r="B213" s="26">
        <v>687225</v>
      </c>
      <c r="C213" s="26">
        <v>847230</v>
      </c>
      <c r="D213" s="26">
        <v>368</v>
      </c>
      <c r="E213" s="26">
        <v>1</v>
      </c>
      <c r="F213" s="27" t="s">
        <v>190</v>
      </c>
      <c r="G213" s="28">
        <v>12.6</v>
      </c>
      <c r="H213" s="28" t="s">
        <v>279</v>
      </c>
      <c r="I213" s="28">
        <v>30</v>
      </c>
      <c r="J213" s="28">
        <v>1</v>
      </c>
      <c r="K213" s="28">
        <v>3.09</v>
      </c>
      <c r="L213" s="28" t="s">
        <v>276</v>
      </c>
      <c r="M213" s="28">
        <v>0.22</v>
      </c>
      <c r="N213" s="28">
        <v>0.2</v>
      </c>
      <c r="O213" s="28">
        <v>0.02</v>
      </c>
      <c r="P213" s="28">
        <v>12.4</v>
      </c>
      <c r="Q213" s="28">
        <v>2</v>
      </c>
      <c r="R213" s="28">
        <v>148</v>
      </c>
      <c r="S213" s="28">
        <v>0.1</v>
      </c>
      <c r="T213" s="28">
        <v>5.6</v>
      </c>
      <c r="U213" s="28">
        <v>45.9</v>
      </c>
      <c r="V213" s="28">
        <v>19.7</v>
      </c>
      <c r="W213" s="28">
        <v>16.5</v>
      </c>
      <c r="X213" s="28">
        <v>13.8</v>
      </c>
      <c r="Y213" s="28">
        <v>1.7999999999999999E-2</v>
      </c>
      <c r="Z213" s="28">
        <v>0.05</v>
      </c>
      <c r="AA213" s="28" t="s">
        <v>277</v>
      </c>
      <c r="AB213" s="28">
        <v>14.8</v>
      </c>
      <c r="AC213" s="28" t="s">
        <v>274</v>
      </c>
      <c r="AD213" s="28">
        <v>0.09</v>
      </c>
      <c r="AE213" s="28">
        <v>0.86</v>
      </c>
      <c r="AF213" s="28">
        <v>0.15</v>
      </c>
      <c r="AG213" s="28">
        <v>168</v>
      </c>
      <c r="AH213" s="28">
        <v>0.1</v>
      </c>
      <c r="AI213" s="28">
        <v>0.1</v>
      </c>
      <c r="AJ213" s="28" t="s">
        <v>275</v>
      </c>
      <c r="AK213" s="28">
        <v>7.1999999999999995E-2</v>
      </c>
      <c r="AL213" s="28">
        <v>10.6</v>
      </c>
      <c r="AM213" s="28">
        <v>4.8</v>
      </c>
      <c r="AN213" s="28">
        <v>73.2</v>
      </c>
      <c r="AO213" s="28">
        <v>2.4</v>
      </c>
      <c r="AP213" s="28">
        <v>1.4</v>
      </c>
      <c r="AQ213" s="28">
        <v>0.7</v>
      </c>
      <c r="AR213" s="28">
        <v>3.5</v>
      </c>
      <c r="AS213" s="28">
        <v>0.4</v>
      </c>
      <c r="AT213" s="28">
        <v>33.6</v>
      </c>
      <c r="AU213" s="28">
        <v>0.2</v>
      </c>
      <c r="AV213" s="28">
        <v>21.8</v>
      </c>
      <c r="AW213" s="28">
        <v>6.3</v>
      </c>
      <c r="AX213" s="28">
        <v>4.0999999999999996</v>
      </c>
      <c r="AY213" s="28">
        <v>0.5</v>
      </c>
      <c r="AZ213" s="28">
        <v>0.2</v>
      </c>
      <c r="BA213" s="28">
        <v>1.3</v>
      </c>
      <c r="BB213" s="28">
        <v>61.9</v>
      </c>
      <c r="BC213" s="28">
        <v>0.4</v>
      </c>
      <c r="BD213" s="28">
        <v>0.68</v>
      </c>
      <c r="BE213" s="28">
        <v>3.8</v>
      </c>
      <c r="BF213" s="28">
        <v>234</v>
      </c>
      <c r="BG213" s="28">
        <v>11.4</v>
      </c>
      <c r="BH213" s="28">
        <v>11.4</v>
      </c>
      <c r="BI213" s="28">
        <v>9.6</v>
      </c>
      <c r="BJ213" s="28">
        <v>4.0999999999999996</v>
      </c>
      <c r="BK213" s="28">
        <v>0.01</v>
      </c>
      <c r="BL213" s="28">
        <v>10.7</v>
      </c>
      <c r="BM213" s="28">
        <v>0.09</v>
      </c>
      <c r="BN213" s="28">
        <v>0.03</v>
      </c>
      <c r="BO213" s="28">
        <v>1.4E-2</v>
      </c>
      <c r="BP213" s="28">
        <v>1.4E-2</v>
      </c>
      <c r="BQ213" s="28" t="s">
        <v>273</v>
      </c>
    </row>
    <row r="214" spans="1:69" x14ac:dyDescent="0.3">
      <c r="A214" s="25">
        <f t="shared" si="2"/>
        <v>192</v>
      </c>
      <c r="B214" s="26">
        <v>687227</v>
      </c>
      <c r="C214" s="26">
        <v>847230</v>
      </c>
      <c r="D214" s="26">
        <v>368</v>
      </c>
      <c r="E214" s="26">
        <v>1</v>
      </c>
      <c r="F214" s="27" t="s">
        <v>191</v>
      </c>
      <c r="G214" s="28">
        <v>15.3</v>
      </c>
      <c r="H214" s="28" t="s">
        <v>279</v>
      </c>
      <c r="I214" s="28">
        <v>90</v>
      </c>
      <c r="J214" s="28">
        <v>2</v>
      </c>
      <c r="K214" s="28">
        <v>3.4</v>
      </c>
      <c r="L214" s="28" t="s">
        <v>276</v>
      </c>
      <c r="M214" s="28">
        <v>0.27</v>
      </c>
      <c r="N214" s="28">
        <v>0.3</v>
      </c>
      <c r="O214" s="28">
        <v>0.08</v>
      </c>
      <c r="P214" s="28">
        <v>13.5</v>
      </c>
      <c r="Q214" s="28">
        <v>2.4</v>
      </c>
      <c r="R214" s="28">
        <v>173</v>
      </c>
      <c r="S214" s="28" t="s">
        <v>274</v>
      </c>
      <c r="T214" s="28">
        <v>6</v>
      </c>
      <c r="U214" s="28">
        <v>48.9</v>
      </c>
      <c r="V214" s="28">
        <v>22.4</v>
      </c>
      <c r="W214" s="28">
        <v>17.8</v>
      </c>
      <c r="X214" s="28">
        <v>13.7</v>
      </c>
      <c r="Y214" s="28">
        <v>1.4E-2</v>
      </c>
      <c r="Z214" s="28">
        <v>0.06</v>
      </c>
      <c r="AA214" s="28" t="s">
        <v>277</v>
      </c>
      <c r="AB214" s="28">
        <v>16.2</v>
      </c>
      <c r="AC214" s="28" t="s">
        <v>274</v>
      </c>
      <c r="AD214" s="28">
        <v>0.09</v>
      </c>
      <c r="AE214" s="28">
        <v>0.9</v>
      </c>
      <c r="AF214" s="28">
        <v>0.15</v>
      </c>
      <c r="AG214" s="28">
        <v>209</v>
      </c>
      <c r="AH214" s="28">
        <v>0.2</v>
      </c>
      <c r="AI214" s="28">
        <v>0.1</v>
      </c>
      <c r="AJ214" s="28" t="s">
        <v>275</v>
      </c>
      <c r="AK214" s="28">
        <v>6.3E-2</v>
      </c>
      <c r="AL214" s="28">
        <v>10.6</v>
      </c>
      <c r="AM214" s="28">
        <v>6.1</v>
      </c>
      <c r="AN214" s="28">
        <v>69.8</v>
      </c>
      <c r="AO214" s="28">
        <v>2.7</v>
      </c>
      <c r="AP214" s="28">
        <v>1.4</v>
      </c>
      <c r="AQ214" s="28">
        <v>0.7</v>
      </c>
      <c r="AR214" s="28">
        <v>3.7</v>
      </c>
      <c r="AS214" s="28">
        <v>0.4</v>
      </c>
      <c r="AT214" s="28">
        <v>34.5</v>
      </c>
      <c r="AU214" s="28">
        <v>0.2</v>
      </c>
      <c r="AV214" s="28">
        <v>21.8</v>
      </c>
      <c r="AW214" s="28">
        <v>6.5</v>
      </c>
      <c r="AX214" s="28">
        <v>3.9</v>
      </c>
      <c r="AY214" s="28">
        <v>0.5</v>
      </c>
      <c r="AZ214" s="28">
        <v>0.2</v>
      </c>
      <c r="BA214" s="28">
        <v>1.4</v>
      </c>
      <c r="BB214" s="28">
        <v>60.3</v>
      </c>
      <c r="BC214" s="28">
        <v>0.4</v>
      </c>
      <c r="BD214" s="28">
        <v>0.77</v>
      </c>
      <c r="BE214" s="28">
        <v>4.2</v>
      </c>
      <c r="BF214" s="28">
        <v>189</v>
      </c>
      <c r="BG214" s="28">
        <v>12.5</v>
      </c>
      <c r="BH214" s="28">
        <v>13.8</v>
      </c>
      <c r="BI214" s="28">
        <v>9.8000000000000007</v>
      </c>
      <c r="BJ214" s="28">
        <v>4.6399999999999997</v>
      </c>
      <c r="BK214" s="28">
        <v>0.01</v>
      </c>
      <c r="BL214" s="28">
        <v>12.5</v>
      </c>
      <c r="BM214" s="28">
        <v>0.09</v>
      </c>
      <c r="BN214" s="28">
        <v>0.04</v>
      </c>
      <c r="BO214" s="28">
        <v>1.6E-2</v>
      </c>
      <c r="BP214" s="28">
        <v>1.7999999999999999E-2</v>
      </c>
      <c r="BQ214" s="28" t="s">
        <v>273</v>
      </c>
    </row>
    <row r="215" spans="1:69" x14ac:dyDescent="0.3">
      <c r="A215" s="25">
        <f t="shared" si="2"/>
        <v>193</v>
      </c>
      <c r="B215" s="26">
        <v>687228</v>
      </c>
      <c r="C215" s="26">
        <v>847230</v>
      </c>
      <c r="D215" s="26">
        <v>368</v>
      </c>
      <c r="E215" s="26">
        <v>1</v>
      </c>
      <c r="F215" s="27" t="s">
        <v>199</v>
      </c>
      <c r="G215" s="28">
        <v>303</v>
      </c>
      <c r="H215" s="28" t="s">
        <v>280</v>
      </c>
      <c r="I215" s="28">
        <v>1740</v>
      </c>
      <c r="J215" s="28">
        <v>23</v>
      </c>
      <c r="K215" s="28">
        <v>224</v>
      </c>
      <c r="L215" s="28">
        <v>0.11600000000000001</v>
      </c>
      <c r="M215" s="28">
        <v>47.1</v>
      </c>
      <c r="N215" s="28">
        <v>17.8</v>
      </c>
      <c r="O215" s="28">
        <v>2.16</v>
      </c>
      <c r="P215" s="28">
        <v>1.8</v>
      </c>
      <c r="Q215" s="28">
        <v>1.1000000000000001</v>
      </c>
      <c r="R215" s="28">
        <v>94</v>
      </c>
      <c r="S215" s="28">
        <v>3.9</v>
      </c>
      <c r="T215" s="28">
        <v>53.7</v>
      </c>
      <c r="U215" s="28" t="s">
        <v>280</v>
      </c>
      <c r="V215" s="28">
        <v>1340</v>
      </c>
      <c r="W215" s="28">
        <v>2530</v>
      </c>
      <c r="X215" s="28">
        <v>4770</v>
      </c>
      <c r="Y215" s="28">
        <v>39.700000000000003</v>
      </c>
      <c r="Z215" s="28">
        <v>5.58</v>
      </c>
      <c r="AA215" s="28">
        <v>25.8</v>
      </c>
      <c r="AB215" s="28">
        <v>8.25</v>
      </c>
      <c r="AC215" s="28">
        <v>0.1</v>
      </c>
      <c r="AD215" s="28">
        <v>1.1299999999999999</v>
      </c>
      <c r="AE215" s="28">
        <v>4.83</v>
      </c>
      <c r="AF215" s="28">
        <v>1.81</v>
      </c>
      <c r="AG215" s="28">
        <v>212</v>
      </c>
      <c r="AH215" s="28">
        <v>0.1</v>
      </c>
      <c r="AI215" s="28" t="s">
        <v>274</v>
      </c>
      <c r="AJ215" s="28" t="s">
        <v>275</v>
      </c>
      <c r="AK215" s="28">
        <v>9.9000000000000005E-2</v>
      </c>
      <c r="AL215" s="28">
        <v>7.43</v>
      </c>
      <c r="AM215" s="28">
        <v>5</v>
      </c>
      <c r="AN215" s="28">
        <v>20.8</v>
      </c>
      <c r="AO215" s="28">
        <v>1.5</v>
      </c>
      <c r="AP215" s="28">
        <v>1</v>
      </c>
      <c r="AQ215" s="28">
        <v>0.4</v>
      </c>
      <c r="AR215" s="28">
        <v>1.7</v>
      </c>
      <c r="AS215" s="28">
        <v>0.3</v>
      </c>
      <c r="AT215" s="28">
        <v>9.1999999999999993</v>
      </c>
      <c r="AU215" s="28">
        <v>0.1</v>
      </c>
      <c r="AV215" s="28">
        <v>8.3000000000000007</v>
      </c>
      <c r="AW215" s="28">
        <v>2.2000000000000002</v>
      </c>
      <c r="AX215" s="28">
        <v>1.8</v>
      </c>
      <c r="AY215" s="28">
        <v>0.3</v>
      </c>
      <c r="AZ215" s="28">
        <v>0.1</v>
      </c>
      <c r="BA215" s="28">
        <v>0.8</v>
      </c>
      <c r="BB215" s="28">
        <v>4.0999999999999996</v>
      </c>
      <c r="BC215" s="28">
        <v>0.2</v>
      </c>
      <c r="BD215" s="28">
        <v>2.25</v>
      </c>
      <c r="BE215" s="28">
        <v>11.8</v>
      </c>
      <c r="BF215" s="28">
        <v>925</v>
      </c>
      <c r="BG215" s="28">
        <v>16.7</v>
      </c>
      <c r="BH215" s="28">
        <v>9.6</v>
      </c>
      <c r="BI215" s="28">
        <v>81.099999999999994</v>
      </c>
      <c r="BJ215" s="28">
        <v>2.93</v>
      </c>
      <c r="BK215" s="28">
        <v>2.1</v>
      </c>
      <c r="BL215" s="28">
        <v>7.91</v>
      </c>
      <c r="BM215" s="28">
        <v>0.37</v>
      </c>
      <c r="BN215" s="28">
        <v>2.95</v>
      </c>
      <c r="BO215" s="28">
        <v>0.22900000000000001</v>
      </c>
      <c r="BP215" s="28">
        <v>3.9E-2</v>
      </c>
      <c r="BQ215" s="28">
        <v>3</v>
      </c>
    </row>
    <row r="216" spans="1:69" x14ac:dyDescent="0.3">
      <c r="A216" s="25">
        <f t="shared" si="2"/>
        <v>194</v>
      </c>
      <c r="B216" s="26">
        <v>687229</v>
      </c>
      <c r="C216" s="26">
        <v>847230</v>
      </c>
      <c r="D216" s="26">
        <v>368</v>
      </c>
      <c r="E216" s="26">
        <v>1</v>
      </c>
      <c r="F216" s="27" t="s">
        <v>192</v>
      </c>
      <c r="G216" s="28">
        <v>22.7</v>
      </c>
      <c r="H216" s="28">
        <v>404</v>
      </c>
      <c r="I216" s="28">
        <v>70</v>
      </c>
      <c r="J216" s="28">
        <v>3</v>
      </c>
      <c r="K216" s="28">
        <v>4.6500000000000004</v>
      </c>
      <c r="L216" s="28" t="s">
        <v>276</v>
      </c>
      <c r="M216" s="28">
        <v>0.51</v>
      </c>
      <c r="N216" s="28">
        <v>0.6</v>
      </c>
      <c r="O216" s="28">
        <v>0.12</v>
      </c>
      <c r="P216" s="28">
        <v>11.5</v>
      </c>
      <c r="Q216" s="28">
        <v>2.2000000000000002</v>
      </c>
      <c r="R216" s="28">
        <v>193</v>
      </c>
      <c r="S216" s="28">
        <v>0.1</v>
      </c>
      <c r="T216" s="28">
        <v>6.3</v>
      </c>
      <c r="U216" s="28">
        <v>82.9</v>
      </c>
      <c r="V216" s="28">
        <v>27.2</v>
      </c>
      <c r="W216" s="28">
        <v>25.5</v>
      </c>
      <c r="X216" s="28">
        <v>25.3</v>
      </c>
      <c r="Y216" s="28">
        <v>0.2</v>
      </c>
      <c r="Z216" s="28">
        <v>0.06</v>
      </c>
      <c r="AA216" s="28">
        <v>7.0000000000000007E-2</v>
      </c>
      <c r="AB216" s="28">
        <v>15.1</v>
      </c>
      <c r="AC216" s="28" t="s">
        <v>274</v>
      </c>
      <c r="AD216" s="28">
        <v>0.09</v>
      </c>
      <c r="AE216" s="28">
        <v>0.8</v>
      </c>
      <c r="AF216" s="28">
        <v>0.13</v>
      </c>
      <c r="AG216" s="28">
        <v>307</v>
      </c>
      <c r="AH216" s="28">
        <v>0.2</v>
      </c>
      <c r="AI216" s="28">
        <v>0.2</v>
      </c>
      <c r="AJ216" s="28" t="s">
        <v>275</v>
      </c>
      <c r="AK216" s="28">
        <v>7.3999999999999996E-2</v>
      </c>
      <c r="AL216" s="28">
        <v>8.89</v>
      </c>
      <c r="AM216" s="28">
        <v>6.3</v>
      </c>
      <c r="AN216" s="28">
        <v>57</v>
      </c>
      <c r="AO216" s="28">
        <v>2.2000000000000002</v>
      </c>
      <c r="AP216" s="28">
        <v>1.2</v>
      </c>
      <c r="AQ216" s="28">
        <v>0.6</v>
      </c>
      <c r="AR216" s="28">
        <v>3</v>
      </c>
      <c r="AS216" s="28">
        <v>0.4</v>
      </c>
      <c r="AT216" s="28">
        <v>25.9</v>
      </c>
      <c r="AU216" s="28">
        <v>0.2</v>
      </c>
      <c r="AV216" s="28">
        <v>17.100000000000001</v>
      </c>
      <c r="AW216" s="28">
        <v>5</v>
      </c>
      <c r="AX216" s="28">
        <v>3.6</v>
      </c>
      <c r="AY216" s="28">
        <v>0.4</v>
      </c>
      <c r="AZ216" s="28">
        <v>0.2</v>
      </c>
      <c r="BA216" s="28">
        <v>1.2</v>
      </c>
      <c r="BB216" s="28">
        <v>61.1</v>
      </c>
      <c r="BC216" s="28">
        <v>0.4</v>
      </c>
      <c r="BD216" s="28">
        <v>0.61</v>
      </c>
      <c r="BE216" s="28">
        <v>4</v>
      </c>
      <c r="BF216" s="28">
        <v>191</v>
      </c>
      <c r="BG216" s="28">
        <v>11.5</v>
      </c>
      <c r="BH216" s="28">
        <v>13.6</v>
      </c>
      <c r="BI216" s="28">
        <v>8.8000000000000007</v>
      </c>
      <c r="BJ216" s="28">
        <v>4.5599999999999996</v>
      </c>
      <c r="BK216" s="28">
        <v>0.02</v>
      </c>
      <c r="BL216" s="28">
        <v>13.5</v>
      </c>
      <c r="BM216" s="28">
        <v>0.1</v>
      </c>
      <c r="BN216" s="28">
        <v>0.04</v>
      </c>
      <c r="BO216" s="28">
        <v>1.9E-2</v>
      </c>
      <c r="BP216" s="28">
        <v>2.5000000000000001E-2</v>
      </c>
      <c r="BQ216" s="28" t="s">
        <v>273</v>
      </c>
    </row>
    <row r="217" spans="1:69" x14ac:dyDescent="0.3">
      <c r="A217" s="25">
        <f t="shared" ref="A217:A220" si="3">A216+1</f>
        <v>195</v>
      </c>
      <c r="B217" s="26">
        <v>687230</v>
      </c>
      <c r="C217" s="26">
        <v>847230</v>
      </c>
      <c r="D217" s="26">
        <v>368</v>
      </c>
      <c r="E217" s="26">
        <v>1</v>
      </c>
      <c r="F217" s="27" t="s">
        <v>193</v>
      </c>
      <c r="G217" s="28">
        <v>17.600000000000001</v>
      </c>
      <c r="H217" s="28">
        <v>24.7</v>
      </c>
      <c r="I217" s="28">
        <v>40</v>
      </c>
      <c r="J217" s="28">
        <v>2</v>
      </c>
      <c r="K217" s="28">
        <v>3.81</v>
      </c>
      <c r="L217" s="28" t="s">
        <v>276</v>
      </c>
      <c r="M217" s="28">
        <v>0.3</v>
      </c>
      <c r="N217" s="28">
        <v>0.5</v>
      </c>
      <c r="O217" s="28">
        <v>0.08</v>
      </c>
      <c r="P217" s="28">
        <v>14.3</v>
      </c>
      <c r="Q217" s="28">
        <v>2.5</v>
      </c>
      <c r="R217" s="28">
        <v>196</v>
      </c>
      <c r="S217" s="28">
        <v>0.1</v>
      </c>
      <c r="T217" s="28">
        <v>6.7</v>
      </c>
      <c r="U217" s="28">
        <v>62.3</v>
      </c>
      <c r="V217" s="28">
        <v>24.8</v>
      </c>
      <c r="W217" s="28">
        <v>22.3</v>
      </c>
      <c r="X217" s="28">
        <v>16.600000000000001</v>
      </c>
      <c r="Y217" s="28">
        <v>4.2999999999999997E-2</v>
      </c>
      <c r="Z217" s="28">
        <v>7.0000000000000007E-2</v>
      </c>
      <c r="AA217" s="28" t="s">
        <v>277</v>
      </c>
      <c r="AB217" s="28">
        <v>18.100000000000001</v>
      </c>
      <c r="AC217" s="28" t="s">
        <v>274</v>
      </c>
      <c r="AD217" s="28">
        <v>0.09</v>
      </c>
      <c r="AE217" s="28">
        <v>0.98</v>
      </c>
      <c r="AF217" s="28">
        <v>0.16</v>
      </c>
      <c r="AG217" s="28">
        <v>252</v>
      </c>
      <c r="AH217" s="28">
        <v>0.2</v>
      </c>
      <c r="AI217" s="28">
        <v>0.2</v>
      </c>
      <c r="AJ217" s="28" t="s">
        <v>275</v>
      </c>
      <c r="AK217" s="28">
        <v>7.3999999999999996E-2</v>
      </c>
      <c r="AL217" s="28">
        <v>11.2</v>
      </c>
      <c r="AM217" s="28">
        <v>6.3</v>
      </c>
      <c r="AN217" s="28">
        <v>74.400000000000006</v>
      </c>
      <c r="AO217" s="28">
        <v>2.9</v>
      </c>
      <c r="AP217" s="28">
        <v>1.4</v>
      </c>
      <c r="AQ217" s="28">
        <v>0.8</v>
      </c>
      <c r="AR217" s="28">
        <v>3.7</v>
      </c>
      <c r="AS217" s="28">
        <v>0.5</v>
      </c>
      <c r="AT217" s="28">
        <v>35.700000000000003</v>
      </c>
      <c r="AU217" s="28">
        <v>0.2</v>
      </c>
      <c r="AV217" s="28">
        <v>23.9</v>
      </c>
      <c r="AW217" s="28">
        <v>6.8</v>
      </c>
      <c r="AX217" s="28">
        <v>4.0999999999999996</v>
      </c>
      <c r="AY217" s="28">
        <v>0.5</v>
      </c>
      <c r="AZ217" s="28">
        <v>0.2</v>
      </c>
      <c r="BA217" s="28">
        <v>1.4</v>
      </c>
      <c r="BB217" s="28">
        <v>66.8</v>
      </c>
      <c r="BC217" s="28">
        <v>0.5</v>
      </c>
      <c r="BD217" s="28">
        <v>0.83</v>
      </c>
      <c r="BE217" s="28">
        <v>4.5999999999999996</v>
      </c>
      <c r="BF217" s="28">
        <v>201</v>
      </c>
      <c r="BG217" s="28">
        <v>14.6</v>
      </c>
      <c r="BH217" s="28">
        <v>13.7</v>
      </c>
      <c r="BI217" s="28">
        <v>14</v>
      </c>
      <c r="BJ217" s="28">
        <v>5.07</v>
      </c>
      <c r="BK217" s="28">
        <v>0.01</v>
      </c>
      <c r="BL217" s="28">
        <v>13.9</v>
      </c>
      <c r="BM217" s="28">
        <v>0.1</v>
      </c>
      <c r="BN217" s="28">
        <v>0.05</v>
      </c>
      <c r="BO217" s="28">
        <v>1.6E-2</v>
      </c>
      <c r="BP217" s="28">
        <v>2.1999999999999999E-2</v>
      </c>
      <c r="BQ217" s="28" t="s">
        <v>273</v>
      </c>
    </row>
    <row r="218" spans="1:69" x14ac:dyDescent="0.3">
      <c r="A218" s="25">
        <f t="shared" si="3"/>
        <v>196</v>
      </c>
      <c r="B218" s="26">
        <v>687232</v>
      </c>
      <c r="C218" s="26">
        <v>847230</v>
      </c>
      <c r="D218" s="26">
        <v>368</v>
      </c>
      <c r="E218" s="26">
        <v>1</v>
      </c>
      <c r="F218" s="27" t="s">
        <v>194</v>
      </c>
      <c r="G218" s="28">
        <v>32.299999999999997</v>
      </c>
      <c r="H218" s="28" t="s">
        <v>279</v>
      </c>
      <c r="I218" s="28">
        <v>30</v>
      </c>
      <c r="J218" s="28">
        <v>3</v>
      </c>
      <c r="K218" s="28">
        <v>3.79</v>
      </c>
      <c r="L218" s="28" t="s">
        <v>276</v>
      </c>
      <c r="M218" s="28">
        <v>0.37</v>
      </c>
      <c r="N218" s="28">
        <v>0.5</v>
      </c>
      <c r="O218" s="28">
        <v>0.15</v>
      </c>
      <c r="P218" s="28">
        <v>11.5</v>
      </c>
      <c r="Q218" s="28">
        <v>2.1</v>
      </c>
      <c r="R218" s="28">
        <v>193</v>
      </c>
      <c r="S218" s="28" t="s">
        <v>274</v>
      </c>
      <c r="T218" s="28">
        <v>6.1</v>
      </c>
      <c r="U218" s="28">
        <v>47.1</v>
      </c>
      <c r="V218" s="28">
        <v>22.4</v>
      </c>
      <c r="W218" s="28">
        <v>17.7</v>
      </c>
      <c r="X218" s="28">
        <v>14.3</v>
      </c>
      <c r="Y218" s="28">
        <v>0.125</v>
      </c>
      <c r="Z218" s="28">
        <v>0.05</v>
      </c>
      <c r="AA218" s="28" t="s">
        <v>277</v>
      </c>
      <c r="AB218" s="28">
        <v>14</v>
      </c>
      <c r="AC218" s="28" t="s">
        <v>274</v>
      </c>
      <c r="AD218" s="28">
        <v>0.08</v>
      </c>
      <c r="AE218" s="28">
        <v>0.69</v>
      </c>
      <c r="AF218" s="28">
        <v>0.11</v>
      </c>
      <c r="AG218" s="28">
        <v>461</v>
      </c>
      <c r="AH218" s="28">
        <v>0.1</v>
      </c>
      <c r="AI218" s="28">
        <v>0.2</v>
      </c>
      <c r="AJ218" s="28" t="s">
        <v>275</v>
      </c>
      <c r="AK218" s="28">
        <v>5.8000000000000003E-2</v>
      </c>
      <c r="AL218" s="28">
        <v>9.33</v>
      </c>
      <c r="AM218" s="28">
        <v>5.7</v>
      </c>
      <c r="AN218" s="28">
        <v>58.3</v>
      </c>
      <c r="AO218" s="28">
        <v>2.2999999999999998</v>
      </c>
      <c r="AP218" s="28">
        <v>1.2</v>
      </c>
      <c r="AQ218" s="28">
        <v>0.6</v>
      </c>
      <c r="AR218" s="28">
        <v>3.1</v>
      </c>
      <c r="AS218" s="28">
        <v>0.4</v>
      </c>
      <c r="AT218" s="28">
        <v>23.8</v>
      </c>
      <c r="AU218" s="28">
        <v>0.2</v>
      </c>
      <c r="AV218" s="28">
        <v>17.2</v>
      </c>
      <c r="AW218" s="28">
        <v>4.9000000000000004</v>
      </c>
      <c r="AX218" s="28">
        <v>3.4</v>
      </c>
      <c r="AY218" s="28">
        <v>0.4</v>
      </c>
      <c r="AZ218" s="28">
        <v>0.2</v>
      </c>
      <c r="BA218" s="28">
        <v>1.2</v>
      </c>
      <c r="BB218" s="28">
        <v>51.1</v>
      </c>
      <c r="BC218" s="28">
        <v>0.4</v>
      </c>
      <c r="BD218" s="28">
        <v>0.61</v>
      </c>
      <c r="BE218" s="28">
        <v>3.2</v>
      </c>
      <c r="BF218" s="28">
        <v>218</v>
      </c>
      <c r="BG218" s="28">
        <v>9.6999999999999993</v>
      </c>
      <c r="BH218" s="28">
        <v>13.2</v>
      </c>
      <c r="BI218" s="28">
        <v>6.8</v>
      </c>
      <c r="BJ218" s="28">
        <v>3.93</v>
      </c>
      <c r="BK218" s="28">
        <v>0.01</v>
      </c>
      <c r="BL218" s="28">
        <v>14</v>
      </c>
      <c r="BM218" s="28">
        <v>0.08</v>
      </c>
      <c r="BN218" s="28">
        <v>0.03</v>
      </c>
      <c r="BO218" s="28">
        <v>1.4E-2</v>
      </c>
      <c r="BP218" s="28">
        <v>3.1E-2</v>
      </c>
      <c r="BQ218" s="28" t="s">
        <v>273</v>
      </c>
    </row>
    <row r="219" spans="1:69" x14ac:dyDescent="0.3">
      <c r="A219" s="25">
        <f t="shared" si="3"/>
        <v>197</v>
      </c>
      <c r="B219" s="26">
        <v>687234</v>
      </c>
      <c r="C219" s="26">
        <v>847230</v>
      </c>
      <c r="D219" s="26">
        <v>368</v>
      </c>
      <c r="E219" s="26">
        <v>1</v>
      </c>
      <c r="F219" s="27" t="s">
        <v>195</v>
      </c>
      <c r="G219" s="28">
        <v>27.9</v>
      </c>
      <c r="H219" s="28" t="s">
        <v>279</v>
      </c>
      <c r="I219" s="28">
        <v>30</v>
      </c>
      <c r="J219" s="28">
        <v>3</v>
      </c>
      <c r="K219" s="28">
        <v>3.51</v>
      </c>
      <c r="L219" s="28" t="s">
        <v>276</v>
      </c>
      <c r="M219" s="28">
        <v>0.4</v>
      </c>
      <c r="N219" s="28">
        <v>0.6</v>
      </c>
      <c r="O219" s="28">
        <v>0.15</v>
      </c>
      <c r="P219" s="28">
        <v>8.6</v>
      </c>
      <c r="Q219" s="28">
        <v>1.6</v>
      </c>
      <c r="R219" s="28">
        <v>168</v>
      </c>
      <c r="S219" s="28">
        <v>0.1</v>
      </c>
      <c r="T219" s="28">
        <v>20.7</v>
      </c>
      <c r="U219" s="28">
        <v>38.6</v>
      </c>
      <c r="V219" s="28">
        <v>33.5</v>
      </c>
      <c r="W219" s="28">
        <v>13.5</v>
      </c>
      <c r="X219" s="28">
        <v>34.9</v>
      </c>
      <c r="Y219" s="28">
        <v>0.16600000000000001</v>
      </c>
      <c r="Z219" s="28">
        <v>0.04</v>
      </c>
      <c r="AA219" s="28" t="s">
        <v>277</v>
      </c>
      <c r="AB219" s="28">
        <v>11.2</v>
      </c>
      <c r="AC219" s="28" t="s">
        <v>274</v>
      </c>
      <c r="AD219" s="28">
        <v>0.06</v>
      </c>
      <c r="AE219" s="28">
        <v>0.56000000000000005</v>
      </c>
      <c r="AF219" s="28">
        <v>0.08</v>
      </c>
      <c r="AG219" s="28">
        <v>405</v>
      </c>
      <c r="AH219" s="28">
        <v>0.2</v>
      </c>
      <c r="AI219" s="28">
        <v>0.2</v>
      </c>
      <c r="AJ219" s="28" t="s">
        <v>275</v>
      </c>
      <c r="AK219" s="28">
        <v>6.4000000000000001E-2</v>
      </c>
      <c r="AL219" s="28">
        <v>6.57</v>
      </c>
      <c r="AM219" s="28">
        <v>6.8</v>
      </c>
      <c r="AN219" s="28">
        <v>53.8</v>
      </c>
      <c r="AO219" s="28">
        <v>1.4</v>
      </c>
      <c r="AP219" s="28">
        <v>0.9</v>
      </c>
      <c r="AQ219" s="28">
        <v>0.3</v>
      </c>
      <c r="AR219" s="28">
        <v>1.9</v>
      </c>
      <c r="AS219" s="28">
        <v>0.3</v>
      </c>
      <c r="AT219" s="28">
        <v>13.9</v>
      </c>
      <c r="AU219" s="28">
        <v>0.1</v>
      </c>
      <c r="AV219" s="28">
        <v>10.199999999999999</v>
      </c>
      <c r="AW219" s="28">
        <v>2.9</v>
      </c>
      <c r="AX219" s="28">
        <v>1.6</v>
      </c>
      <c r="AY219" s="28">
        <v>0.3</v>
      </c>
      <c r="AZ219" s="28">
        <v>0.1</v>
      </c>
      <c r="BA219" s="28">
        <v>0.8</v>
      </c>
      <c r="BB219" s="28">
        <v>45.7</v>
      </c>
      <c r="BC219" s="28">
        <v>0.4</v>
      </c>
      <c r="BD219" s="28">
        <v>0.42</v>
      </c>
      <c r="BE219" s="28">
        <v>2.5</v>
      </c>
      <c r="BF219" s="28">
        <v>238</v>
      </c>
      <c r="BG219" s="28">
        <v>8.1999999999999993</v>
      </c>
      <c r="BH219" s="28">
        <v>12.1</v>
      </c>
      <c r="BI219" s="28">
        <v>4.8</v>
      </c>
      <c r="BJ219" s="28">
        <v>3.39</v>
      </c>
      <c r="BK219" s="28">
        <v>0.02</v>
      </c>
      <c r="BL219" s="28">
        <v>12</v>
      </c>
      <c r="BM219" s="28">
        <v>0.08</v>
      </c>
      <c r="BN219" s="28">
        <v>0.03</v>
      </c>
      <c r="BO219" s="28">
        <v>1.4999999999999999E-2</v>
      </c>
      <c r="BP219" s="28">
        <v>2.1999999999999999E-2</v>
      </c>
      <c r="BQ219" s="28" t="s">
        <v>273</v>
      </c>
    </row>
    <row r="220" spans="1:69" x14ac:dyDescent="0.3">
      <c r="A220" s="25">
        <f t="shared" si="3"/>
        <v>198</v>
      </c>
      <c r="B220" s="26">
        <v>687235</v>
      </c>
      <c r="C220" s="26">
        <v>847230</v>
      </c>
      <c r="D220" s="26">
        <v>367</v>
      </c>
      <c r="E220" s="26">
        <v>1</v>
      </c>
      <c r="F220" s="27" t="s">
        <v>196</v>
      </c>
      <c r="G220" s="28">
        <v>28.8</v>
      </c>
      <c r="H220" s="28">
        <v>15.2</v>
      </c>
      <c r="I220" s="28">
        <v>20</v>
      </c>
      <c r="J220" s="28">
        <v>3</v>
      </c>
      <c r="K220" s="28">
        <v>4.0599999999999996</v>
      </c>
      <c r="L220" s="28" t="s">
        <v>276</v>
      </c>
      <c r="M220" s="28">
        <v>0.47</v>
      </c>
      <c r="N220" s="28">
        <v>0.8</v>
      </c>
      <c r="O220" s="28">
        <v>0.17</v>
      </c>
      <c r="P220" s="28">
        <v>10.199999999999999</v>
      </c>
      <c r="Q220" s="28">
        <v>1.9</v>
      </c>
      <c r="R220" s="28">
        <v>204</v>
      </c>
      <c r="S220" s="28">
        <v>0.1</v>
      </c>
      <c r="T220" s="28">
        <v>6.1</v>
      </c>
      <c r="U220" s="28">
        <v>47.3</v>
      </c>
      <c r="V220" s="28">
        <v>23.9</v>
      </c>
      <c r="W220" s="28">
        <v>16.8</v>
      </c>
      <c r="X220" s="28">
        <v>15</v>
      </c>
      <c r="Y220" s="28">
        <v>0.126</v>
      </c>
      <c r="Z220" s="28">
        <v>0.05</v>
      </c>
      <c r="AA220" s="28" t="s">
        <v>277</v>
      </c>
      <c r="AB220" s="28">
        <v>12.9</v>
      </c>
      <c r="AC220" s="28" t="s">
        <v>274</v>
      </c>
      <c r="AD220" s="28">
        <v>0.08</v>
      </c>
      <c r="AE220" s="28">
        <v>0.69</v>
      </c>
      <c r="AF220" s="28">
        <v>0.11</v>
      </c>
      <c r="AG220" s="28">
        <v>476</v>
      </c>
      <c r="AH220" s="28">
        <v>0.2</v>
      </c>
      <c r="AI220" s="28">
        <v>0.2</v>
      </c>
      <c r="AJ220" s="28" t="s">
        <v>275</v>
      </c>
      <c r="AK220" s="28">
        <v>6.8000000000000005E-2</v>
      </c>
      <c r="AL220" s="28">
        <v>6</v>
      </c>
      <c r="AM220" s="28">
        <v>6.9</v>
      </c>
      <c r="AN220" s="28">
        <v>46.7</v>
      </c>
      <c r="AO220" s="28">
        <v>1.5</v>
      </c>
      <c r="AP220" s="28">
        <v>0.8</v>
      </c>
      <c r="AQ220" s="28">
        <v>0.4</v>
      </c>
      <c r="AR220" s="28">
        <v>1.9</v>
      </c>
      <c r="AS220" s="28">
        <v>0.3</v>
      </c>
      <c r="AT220" s="28">
        <v>16.8</v>
      </c>
      <c r="AU220" s="28">
        <v>0.1</v>
      </c>
      <c r="AV220" s="28">
        <v>11.3</v>
      </c>
      <c r="AW220" s="28">
        <v>3.2</v>
      </c>
      <c r="AX220" s="28">
        <v>2.5</v>
      </c>
      <c r="AY220" s="28">
        <v>0.3</v>
      </c>
      <c r="AZ220" s="28">
        <v>0.1</v>
      </c>
      <c r="BA220" s="28">
        <v>0.8</v>
      </c>
      <c r="BB220" s="28">
        <v>51.1</v>
      </c>
      <c r="BC220" s="28">
        <v>0.3</v>
      </c>
      <c r="BD220" s="28">
        <v>0.54</v>
      </c>
      <c r="BE220" s="28">
        <v>2.9</v>
      </c>
      <c r="BF220" s="28">
        <v>252</v>
      </c>
      <c r="BG220" s="28">
        <v>9.3000000000000007</v>
      </c>
      <c r="BH220" s="28">
        <v>13.1</v>
      </c>
      <c r="BI220" s="28">
        <v>6.6</v>
      </c>
      <c r="BJ220" s="28">
        <v>3.84</v>
      </c>
      <c r="BK220" s="28">
        <v>0.01</v>
      </c>
      <c r="BL220" s="28">
        <v>13</v>
      </c>
      <c r="BM220" s="28">
        <v>0.08</v>
      </c>
      <c r="BN220" s="28">
        <v>0.03</v>
      </c>
      <c r="BO220" s="28">
        <v>1.7000000000000001E-2</v>
      </c>
      <c r="BP220" s="28">
        <v>2.5000000000000001E-2</v>
      </c>
      <c r="BQ220" s="28" t="s">
        <v>273</v>
      </c>
    </row>
    <row r="221" spans="1:69" x14ac:dyDescent="0.3">
      <c r="A221" s="25">
        <v>1</v>
      </c>
      <c r="B221" s="26">
        <v>686944</v>
      </c>
      <c r="C221" s="26">
        <v>846949</v>
      </c>
      <c r="D221" s="26">
        <v>361</v>
      </c>
      <c r="E221" s="26">
        <v>2</v>
      </c>
      <c r="F221" s="27" t="s">
        <v>286</v>
      </c>
      <c r="G221" s="28">
        <v>19.8</v>
      </c>
      <c r="H221" s="28" t="s">
        <v>279</v>
      </c>
      <c r="I221" s="28">
        <v>40</v>
      </c>
      <c r="J221" s="28">
        <v>3</v>
      </c>
      <c r="K221" s="28">
        <v>2.65</v>
      </c>
      <c r="L221" s="28" t="s">
        <v>276</v>
      </c>
      <c r="M221" s="28">
        <v>0.26</v>
      </c>
      <c r="N221" s="28">
        <v>0.6</v>
      </c>
      <c r="O221" s="28">
        <v>0.12</v>
      </c>
      <c r="P221" s="28">
        <v>3.7</v>
      </c>
      <c r="Q221" s="28">
        <v>1</v>
      </c>
      <c r="R221" s="28">
        <v>115</v>
      </c>
      <c r="S221" s="28" t="s">
        <v>274</v>
      </c>
      <c r="T221" s="28">
        <v>9.4</v>
      </c>
      <c r="U221" s="28">
        <v>21.2</v>
      </c>
      <c r="V221" s="28">
        <v>71</v>
      </c>
      <c r="W221" s="28">
        <v>9.8000000000000007</v>
      </c>
      <c r="X221" s="28">
        <v>18.399999999999999</v>
      </c>
      <c r="Y221" s="28">
        <v>2.1999999999999999E-2</v>
      </c>
      <c r="Z221" s="28" t="s">
        <v>278</v>
      </c>
      <c r="AA221" s="28" t="s">
        <v>277</v>
      </c>
      <c r="AB221" s="28">
        <v>6.19</v>
      </c>
      <c r="AC221" s="28">
        <v>0.1</v>
      </c>
      <c r="AD221" s="28">
        <v>0.03</v>
      </c>
      <c r="AE221" s="28">
        <v>0.31</v>
      </c>
      <c r="AF221" s="28">
        <v>0.04</v>
      </c>
      <c r="AG221" s="28">
        <v>887</v>
      </c>
      <c r="AH221" s="28">
        <v>0.2</v>
      </c>
      <c r="AI221" s="28">
        <v>0.1</v>
      </c>
      <c r="AJ221" s="28" t="s">
        <v>275</v>
      </c>
      <c r="AK221" s="28">
        <v>3.4000000000000002E-2</v>
      </c>
      <c r="AL221" s="28">
        <v>1.55</v>
      </c>
      <c r="AM221" s="28">
        <v>6.1</v>
      </c>
      <c r="AN221" s="28">
        <v>16.899999999999999</v>
      </c>
      <c r="AO221" s="28">
        <v>0.5</v>
      </c>
      <c r="AP221" s="28">
        <v>0.3</v>
      </c>
      <c r="AQ221" s="28">
        <v>0.1</v>
      </c>
      <c r="AR221" s="28">
        <v>0.6</v>
      </c>
      <c r="AS221" s="28" t="s">
        <v>274</v>
      </c>
      <c r="AT221" s="28">
        <v>3.7</v>
      </c>
      <c r="AU221" s="28" t="s">
        <v>274</v>
      </c>
      <c r="AV221" s="28">
        <v>2.89</v>
      </c>
      <c r="AW221" s="28">
        <v>0.8</v>
      </c>
      <c r="AX221" s="28">
        <v>0.6</v>
      </c>
      <c r="AY221" s="28" t="s">
        <v>274</v>
      </c>
      <c r="AZ221" s="28" t="s">
        <v>274</v>
      </c>
      <c r="BA221" s="28">
        <v>0.3</v>
      </c>
      <c r="BB221" s="28">
        <v>37.200000000000003</v>
      </c>
      <c r="BC221" s="28">
        <v>0.2</v>
      </c>
      <c r="BD221" s="28">
        <v>0.21</v>
      </c>
      <c r="BE221" s="28">
        <v>0.8</v>
      </c>
      <c r="BF221" s="28">
        <v>273</v>
      </c>
      <c r="BG221" s="28">
        <v>4.3</v>
      </c>
      <c r="BH221" s="28">
        <v>7</v>
      </c>
      <c r="BI221" s="28">
        <v>2.8</v>
      </c>
      <c r="BJ221" s="28">
        <v>1.77</v>
      </c>
      <c r="BK221" s="28">
        <v>0.03</v>
      </c>
      <c r="BL221" s="28">
        <v>9.52</v>
      </c>
      <c r="BM221" s="28">
        <v>0.02</v>
      </c>
      <c r="BN221" s="28">
        <v>0.65</v>
      </c>
      <c r="BO221" s="28">
        <v>1.4E-2</v>
      </c>
      <c r="BP221" s="28">
        <v>2.7E-2</v>
      </c>
      <c r="BQ221" s="28" t="s">
        <v>273</v>
      </c>
    </row>
    <row r="222" spans="1:69" x14ac:dyDescent="0.3">
      <c r="A222" s="25">
        <v>2</v>
      </c>
      <c r="B222" s="26">
        <v>686937</v>
      </c>
      <c r="C222" s="26">
        <v>846945</v>
      </c>
      <c r="D222" s="26">
        <v>362</v>
      </c>
      <c r="E222" s="26">
        <v>2</v>
      </c>
      <c r="F222" s="27" t="s">
        <v>287</v>
      </c>
      <c r="G222" s="28">
        <v>13.1</v>
      </c>
      <c r="H222" s="28" t="s">
        <v>279</v>
      </c>
      <c r="I222" s="28">
        <v>60</v>
      </c>
      <c r="J222" s="28">
        <v>4</v>
      </c>
      <c r="K222" s="28">
        <v>2.79</v>
      </c>
      <c r="L222" s="28" t="s">
        <v>276</v>
      </c>
      <c r="M222" s="28">
        <v>0.37</v>
      </c>
      <c r="N222" s="28">
        <v>0.8</v>
      </c>
      <c r="O222" s="28">
        <v>0.14000000000000001</v>
      </c>
      <c r="P222" s="28">
        <v>5.2</v>
      </c>
      <c r="Q222" s="28">
        <v>0.9</v>
      </c>
      <c r="R222" s="28">
        <v>137</v>
      </c>
      <c r="S222" s="28">
        <v>0.1</v>
      </c>
      <c r="T222" s="28">
        <v>4.8</v>
      </c>
      <c r="U222" s="28">
        <v>25.8</v>
      </c>
      <c r="V222" s="28">
        <v>12.3</v>
      </c>
      <c r="W222" s="28">
        <v>10.1</v>
      </c>
      <c r="X222" s="28">
        <v>1.8</v>
      </c>
      <c r="Y222" s="28">
        <v>2.3E-2</v>
      </c>
      <c r="Z222" s="28" t="s">
        <v>278</v>
      </c>
      <c r="AA222" s="28" t="s">
        <v>277</v>
      </c>
      <c r="AB222" s="28">
        <v>6.98</v>
      </c>
      <c r="AC222" s="28" t="s">
        <v>274</v>
      </c>
      <c r="AD222" s="28">
        <v>0.05</v>
      </c>
      <c r="AE222" s="28">
        <v>0.34</v>
      </c>
      <c r="AF222" s="28">
        <v>0.03</v>
      </c>
      <c r="AG222" s="28">
        <v>261</v>
      </c>
      <c r="AH222" s="28">
        <v>0.1</v>
      </c>
      <c r="AI222" s="28">
        <v>0.4</v>
      </c>
      <c r="AJ222" s="28" t="s">
        <v>275</v>
      </c>
      <c r="AK222" s="28">
        <v>5.7000000000000002E-2</v>
      </c>
      <c r="AL222" s="28">
        <v>1.67</v>
      </c>
      <c r="AM222" s="28">
        <v>6</v>
      </c>
      <c r="AN222" s="28">
        <v>16.2</v>
      </c>
      <c r="AO222" s="28">
        <v>0.6</v>
      </c>
      <c r="AP222" s="28">
        <v>0.3</v>
      </c>
      <c r="AQ222" s="28">
        <v>0.1</v>
      </c>
      <c r="AR222" s="28">
        <v>0.7</v>
      </c>
      <c r="AS222" s="28">
        <v>0.1</v>
      </c>
      <c r="AT222" s="28">
        <v>6.6</v>
      </c>
      <c r="AU222" s="28" t="s">
        <v>274</v>
      </c>
      <c r="AV222" s="28">
        <v>3.67</v>
      </c>
      <c r="AW222" s="28">
        <v>1.1000000000000001</v>
      </c>
      <c r="AX222" s="28">
        <v>0.9</v>
      </c>
      <c r="AY222" s="28">
        <v>0.1</v>
      </c>
      <c r="AZ222" s="28" t="s">
        <v>274</v>
      </c>
      <c r="BA222" s="28">
        <v>0.4</v>
      </c>
      <c r="BB222" s="28">
        <v>22.1</v>
      </c>
      <c r="BC222" s="28">
        <v>0.2</v>
      </c>
      <c r="BD222" s="28">
        <v>0.19</v>
      </c>
      <c r="BE222" s="28">
        <v>1.4</v>
      </c>
      <c r="BF222" s="28">
        <v>141</v>
      </c>
      <c r="BG222" s="28">
        <v>3.1</v>
      </c>
      <c r="BH222" s="28">
        <v>7.2</v>
      </c>
      <c r="BI222" s="28">
        <v>3.3</v>
      </c>
      <c r="BJ222" s="28">
        <v>2.15</v>
      </c>
      <c r="BK222" s="28">
        <v>0.02</v>
      </c>
      <c r="BL222" s="28">
        <v>6.98</v>
      </c>
      <c r="BM222" s="28">
        <v>0.03</v>
      </c>
      <c r="BN222" s="28">
        <v>0.02</v>
      </c>
      <c r="BO222" s="28">
        <v>1.4999999999999999E-2</v>
      </c>
      <c r="BP222" s="28">
        <v>1.0999999999999999E-2</v>
      </c>
      <c r="BQ222" s="28" t="s">
        <v>273</v>
      </c>
    </row>
    <row r="223" spans="1:69" x14ac:dyDescent="0.3">
      <c r="A223" s="25">
        <v>3</v>
      </c>
      <c r="B223" s="26">
        <v>686937</v>
      </c>
      <c r="C223" s="26">
        <v>846945</v>
      </c>
      <c r="D223" s="26">
        <v>362</v>
      </c>
      <c r="E223" s="26">
        <v>2</v>
      </c>
      <c r="F223" s="27" t="s">
        <v>288</v>
      </c>
      <c r="G223" s="28">
        <v>27.6</v>
      </c>
      <c r="H223" s="28">
        <v>8.3000000000000007</v>
      </c>
      <c r="I223" s="28">
        <v>60</v>
      </c>
      <c r="J223" s="28">
        <v>4</v>
      </c>
      <c r="K223" s="28">
        <v>3.07</v>
      </c>
      <c r="L223" s="28" t="s">
        <v>276</v>
      </c>
      <c r="M223" s="28">
        <v>0.42</v>
      </c>
      <c r="N223" s="28">
        <v>1</v>
      </c>
      <c r="O223" s="28">
        <v>0.13</v>
      </c>
      <c r="P223" s="28">
        <v>5.6</v>
      </c>
      <c r="Q223" s="28">
        <v>1.1000000000000001</v>
      </c>
      <c r="R223" s="28">
        <v>167</v>
      </c>
      <c r="S223" s="28">
        <v>0.2</v>
      </c>
      <c r="T223" s="28">
        <v>5.4</v>
      </c>
      <c r="U223" s="28">
        <v>41.1</v>
      </c>
      <c r="V223" s="28">
        <v>19.399999999999999</v>
      </c>
      <c r="W223" s="28">
        <v>13.5</v>
      </c>
      <c r="X223" s="28">
        <v>16.899999999999999</v>
      </c>
      <c r="Y223" s="28">
        <v>3.7999999999999999E-2</v>
      </c>
      <c r="Z223" s="28">
        <v>0.04</v>
      </c>
      <c r="AA223" s="28" t="s">
        <v>277</v>
      </c>
      <c r="AB223" s="28">
        <v>9.36</v>
      </c>
      <c r="AC223" s="28">
        <v>0.1</v>
      </c>
      <c r="AD223" s="28">
        <v>0.06</v>
      </c>
      <c r="AE223" s="28">
        <v>0.48</v>
      </c>
      <c r="AF223" s="28">
        <v>0.04</v>
      </c>
      <c r="AG223" s="28">
        <v>294</v>
      </c>
      <c r="AH223" s="28">
        <v>0.1</v>
      </c>
      <c r="AI223" s="28">
        <v>0.4</v>
      </c>
      <c r="AJ223" s="28" t="s">
        <v>275</v>
      </c>
      <c r="AK223" s="28">
        <v>7.4999999999999997E-2</v>
      </c>
      <c r="AL223" s="28">
        <v>3.36</v>
      </c>
      <c r="AM223" s="28">
        <v>6.2</v>
      </c>
      <c r="AN223" s="28">
        <v>17.100000000000001</v>
      </c>
      <c r="AO223" s="28">
        <v>1.2</v>
      </c>
      <c r="AP223" s="28">
        <v>0.7</v>
      </c>
      <c r="AQ223" s="28">
        <v>0.2</v>
      </c>
      <c r="AR223" s="28">
        <v>1.1000000000000001</v>
      </c>
      <c r="AS223" s="28">
        <v>0.2</v>
      </c>
      <c r="AT223" s="28">
        <v>7.2</v>
      </c>
      <c r="AU223" s="28">
        <v>0.1</v>
      </c>
      <c r="AV223" s="28">
        <v>4.6100000000000003</v>
      </c>
      <c r="AW223" s="28">
        <v>1.3</v>
      </c>
      <c r="AX223" s="28">
        <v>1.3</v>
      </c>
      <c r="AY223" s="28">
        <v>0.2</v>
      </c>
      <c r="AZ223" s="28" t="s">
        <v>274</v>
      </c>
      <c r="BA223" s="28">
        <v>0.7</v>
      </c>
      <c r="BB223" s="28">
        <v>27.1</v>
      </c>
      <c r="BC223" s="28">
        <v>0.3</v>
      </c>
      <c r="BD223" s="28">
        <v>0.25</v>
      </c>
      <c r="BE223" s="28">
        <v>1.9</v>
      </c>
      <c r="BF223" s="28">
        <v>153</v>
      </c>
      <c r="BG223" s="28">
        <v>4.0999999999999996</v>
      </c>
      <c r="BH223" s="28">
        <v>10</v>
      </c>
      <c r="BI223" s="28">
        <v>3.5</v>
      </c>
      <c r="BJ223" s="28">
        <v>2.74</v>
      </c>
      <c r="BK223" s="28">
        <v>0.02</v>
      </c>
      <c r="BL223" s="28">
        <v>9.81</v>
      </c>
      <c r="BM223" s="28">
        <v>0.04</v>
      </c>
      <c r="BN223" s="28">
        <v>0.02</v>
      </c>
      <c r="BO223" s="28">
        <v>1.2999999999999999E-2</v>
      </c>
      <c r="BP223" s="28">
        <v>1.4E-2</v>
      </c>
      <c r="BQ223" s="28" t="s">
        <v>273</v>
      </c>
    </row>
    <row r="224" spans="1:69" x14ac:dyDescent="0.3">
      <c r="A224" s="25">
        <v>4</v>
      </c>
      <c r="B224" s="26">
        <v>686883</v>
      </c>
      <c r="C224" s="26">
        <v>846460</v>
      </c>
      <c r="D224" s="26">
        <v>374</v>
      </c>
      <c r="E224" s="26">
        <v>2</v>
      </c>
      <c r="F224" s="27" t="s">
        <v>289</v>
      </c>
      <c r="G224" s="28">
        <v>0.9</v>
      </c>
      <c r="H224" s="28" t="s">
        <v>279</v>
      </c>
      <c r="I224" s="28">
        <v>40</v>
      </c>
      <c r="J224" s="28">
        <v>4</v>
      </c>
      <c r="K224" s="28">
        <v>2.58</v>
      </c>
      <c r="L224" s="28" t="s">
        <v>276</v>
      </c>
      <c r="M224" s="28">
        <v>0.08</v>
      </c>
      <c r="N224" s="28" t="s">
        <v>274</v>
      </c>
      <c r="O224" s="28">
        <v>0.03</v>
      </c>
      <c r="P224" s="28">
        <v>0.2</v>
      </c>
      <c r="Q224" s="28" t="s">
        <v>274</v>
      </c>
      <c r="R224" s="28">
        <v>3</v>
      </c>
      <c r="S224" s="28" t="s">
        <v>274</v>
      </c>
      <c r="T224" s="28">
        <v>0.3</v>
      </c>
      <c r="U224" s="28">
        <v>4.7</v>
      </c>
      <c r="V224" s="28">
        <v>2.1</v>
      </c>
      <c r="W224" s="28">
        <v>0.4</v>
      </c>
      <c r="X224" s="28">
        <v>2.4</v>
      </c>
      <c r="Y224" s="28">
        <v>3.0000000000000001E-3</v>
      </c>
      <c r="Z224" s="28" t="s">
        <v>278</v>
      </c>
      <c r="AA224" s="28">
        <v>0.02</v>
      </c>
      <c r="AB224" s="28">
        <v>0.24</v>
      </c>
      <c r="AC224" s="28" t="s">
        <v>274</v>
      </c>
      <c r="AD224" s="28" t="s">
        <v>278</v>
      </c>
      <c r="AE224" s="28">
        <v>0.14000000000000001</v>
      </c>
      <c r="AF224" s="28" t="s">
        <v>278</v>
      </c>
      <c r="AG224" s="28">
        <v>25</v>
      </c>
      <c r="AH224" s="28" t="s">
        <v>274</v>
      </c>
      <c r="AI224" s="28" t="s">
        <v>274</v>
      </c>
      <c r="AJ224" s="28" t="s">
        <v>275</v>
      </c>
      <c r="AK224" s="28">
        <v>2E-3</v>
      </c>
      <c r="AL224" s="28">
        <v>0.08</v>
      </c>
      <c r="AM224" s="28">
        <v>0.6</v>
      </c>
      <c r="AN224" s="28">
        <v>0.74</v>
      </c>
      <c r="AO224" s="28" t="s">
        <v>274</v>
      </c>
      <c r="AP224" s="28" t="s">
        <v>274</v>
      </c>
      <c r="AQ224" s="28" t="s">
        <v>274</v>
      </c>
      <c r="AR224" s="28" t="s">
        <v>274</v>
      </c>
      <c r="AS224" s="28" t="s">
        <v>274</v>
      </c>
      <c r="AT224" s="28" t="s">
        <v>279</v>
      </c>
      <c r="AU224" s="28" t="s">
        <v>274</v>
      </c>
      <c r="AV224" s="28">
        <v>0.21</v>
      </c>
      <c r="AW224" s="28" t="s">
        <v>274</v>
      </c>
      <c r="AX224" s="28" t="s">
        <v>274</v>
      </c>
      <c r="AY224" s="28" t="s">
        <v>274</v>
      </c>
      <c r="AZ224" s="28" t="s">
        <v>274</v>
      </c>
      <c r="BA224" s="28" t="s">
        <v>274</v>
      </c>
      <c r="BB224" s="28">
        <v>4</v>
      </c>
      <c r="BC224" s="28" t="s">
        <v>274</v>
      </c>
      <c r="BD224" s="28" t="s">
        <v>278</v>
      </c>
      <c r="BE224" s="28">
        <v>0.1</v>
      </c>
      <c r="BF224" s="28">
        <v>24</v>
      </c>
      <c r="BG224" s="28">
        <v>0.4</v>
      </c>
      <c r="BH224" s="28">
        <v>0.1</v>
      </c>
      <c r="BI224" s="28">
        <v>0.6</v>
      </c>
      <c r="BJ224" s="28">
        <v>7.0000000000000007E-2</v>
      </c>
      <c r="BK224" s="28">
        <v>0.01</v>
      </c>
      <c r="BL224" s="28">
        <v>0.34</v>
      </c>
      <c r="BM224" s="28" t="s">
        <v>277</v>
      </c>
      <c r="BN224" s="28" t="s">
        <v>277</v>
      </c>
      <c r="BO224" s="28">
        <v>1.2999999999999999E-2</v>
      </c>
      <c r="BP224" s="28">
        <v>1E-3</v>
      </c>
      <c r="BQ224" s="28" t="s">
        <v>273</v>
      </c>
    </row>
    <row r="225" spans="1:69" x14ac:dyDescent="0.3">
      <c r="A225" s="25">
        <v>5</v>
      </c>
      <c r="B225" s="26">
        <v>686855</v>
      </c>
      <c r="C225" s="26">
        <v>846452</v>
      </c>
      <c r="D225" s="26">
        <v>374</v>
      </c>
      <c r="E225" s="26">
        <v>2</v>
      </c>
      <c r="F225" s="27" t="s">
        <v>290</v>
      </c>
      <c r="G225" s="28">
        <v>0.2</v>
      </c>
      <c r="H225" s="28" t="s">
        <v>279</v>
      </c>
      <c r="I225" s="28">
        <v>40</v>
      </c>
      <c r="J225" s="28">
        <v>4</v>
      </c>
      <c r="K225" s="28">
        <v>3.41</v>
      </c>
      <c r="L225" s="28" t="s">
        <v>276</v>
      </c>
      <c r="M225" s="28">
        <v>0.08</v>
      </c>
      <c r="N225" s="28" t="s">
        <v>274</v>
      </c>
      <c r="O225" s="28" t="s">
        <v>278</v>
      </c>
      <c r="P225" s="28">
        <v>0.3</v>
      </c>
      <c r="Q225" s="28" t="s">
        <v>274</v>
      </c>
      <c r="R225" s="28">
        <v>3</v>
      </c>
      <c r="S225" s="28" t="s">
        <v>274</v>
      </c>
      <c r="T225" s="28">
        <v>0.5</v>
      </c>
      <c r="U225" s="28">
        <v>6</v>
      </c>
      <c r="V225" s="28">
        <v>3.8</v>
      </c>
      <c r="W225" s="28">
        <v>0.9</v>
      </c>
      <c r="X225" s="28">
        <v>15.3</v>
      </c>
      <c r="Y225" s="28">
        <v>4.0000000000000001E-3</v>
      </c>
      <c r="Z225" s="28" t="s">
        <v>278</v>
      </c>
      <c r="AA225" s="28">
        <v>0.05</v>
      </c>
      <c r="AB225" s="28">
        <v>0.28999999999999998</v>
      </c>
      <c r="AC225" s="28" t="s">
        <v>274</v>
      </c>
      <c r="AD225" s="28" t="s">
        <v>278</v>
      </c>
      <c r="AE225" s="28">
        <v>0.24</v>
      </c>
      <c r="AF225" s="28" t="s">
        <v>278</v>
      </c>
      <c r="AG225" s="28">
        <v>24</v>
      </c>
      <c r="AH225" s="28" t="s">
        <v>274</v>
      </c>
      <c r="AI225" s="28">
        <v>0.1</v>
      </c>
      <c r="AJ225" s="28" t="s">
        <v>275</v>
      </c>
      <c r="AK225" s="28">
        <v>5.0000000000000001E-3</v>
      </c>
      <c r="AL225" s="28">
        <v>0.3</v>
      </c>
      <c r="AM225" s="28">
        <v>1</v>
      </c>
      <c r="AN225" s="28">
        <v>2.35</v>
      </c>
      <c r="AO225" s="28" t="s">
        <v>274</v>
      </c>
      <c r="AP225" s="28" t="s">
        <v>274</v>
      </c>
      <c r="AQ225" s="28" t="s">
        <v>274</v>
      </c>
      <c r="AR225" s="28" t="s">
        <v>274</v>
      </c>
      <c r="AS225" s="28" t="s">
        <v>274</v>
      </c>
      <c r="AT225" s="28">
        <v>0.8</v>
      </c>
      <c r="AU225" s="28" t="s">
        <v>274</v>
      </c>
      <c r="AV225" s="28">
        <v>0.57999999999999996</v>
      </c>
      <c r="AW225" s="28">
        <v>0.2</v>
      </c>
      <c r="AX225" s="28">
        <v>0.1</v>
      </c>
      <c r="AY225" s="28" t="s">
        <v>274</v>
      </c>
      <c r="AZ225" s="28" t="s">
        <v>274</v>
      </c>
      <c r="BA225" s="28" t="s">
        <v>274</v>
      </c>
      <c r="BB225" s="28">
        <v>17.5</v>
      </c>
      <c r="BC225" s="28" t="s">
        <v>274</v>
      </c>
      <c r="BD225" s="28">
        <v>0.03</v>
      </c>
      <c r="BE225" s="28">
        <v>0.2</v>
      </c>
      <c r="BF225" s="28">
        <v>46</v>
      </c>
      <c r="BG225" s="28">
        <v>1.1000000000000001</v>
      </c>
      <c r="BH225" s="28">
        <v>0.3</v>
      </c>
      <c r="BI225" s="28">
        <v>2.7</v>
      </c>
      <c r="BJ225" s="28">
        <v>0.11</v>
      </c>
      <c r="BK225" s="28">
        <v>0.03</v>
      </c>
      <c r="BL225" s="28">
        <v>0.56000000000000005</v>
      </c>
      <c r="BM225" s="28">
        <v>0.02</v>
      </c>
      <c r="BN225" s="28">
        <v>0.01</v>
      </c>
      <c r="BO225" s="28">
        <v>1.7000000000000001E-2</v>
      </c>
      <c r="BP225" s="28">
        <v>5.0000000000000001E-3</v>
      </c>
      <c r="BQ225" s="28" t="s">
        <v>273</v>
      </c>
    </row>
    <row r="226" spans="1:69" x14ac:dyDescent="0.3">
      <c r="A226" s="25">
        <v>6</v>
      </c>
      <c r="B226" s="26">
        <v>686855</v>
      </c>
      <c r="C226" s="26">
        <v>846450</v>
      </c>
      <c r="D226" s="26">
        <v>374</v>
      </c>
      <c r="E226" s="26">
        <v>2</v>
      </c>
      <c r="F226" s="27" t="s">
        <v>291</v>
      </c>
      <c r="G226" s="28">
        <v>2.2000000000000002</v>
      </c>
      <c r="H226" s="28" t="s">
        <v>279</v>
      </c>
      <c r="I226" s="28">
        <v>30</v>
      </c>
      <c r="J226" s="28">
        <v>9</v>
      </c>
      <c r="K226" s="28">
        <v>1.1000000000000001</v>
      </c>
      <c r="L226" s="28" t="s">
        <v>276</v>
      </c>
      <c r="M226" s="28">
        <v>0.49</v>
      </c>
      <c r="N226" s="28" t="s">
        <v>274</v>
      </c>
      <c r="O226" s="28" t="s">
        <v>278</v>
      </c>
      <c r="P226" s="28">
        <v>8.6999999999999993</v>
      </c>
      <c r="Q226" s="28">
        <v>0.4</v>
      </c>
      <c r="R226" s="28">
        <v>46</v>
      </c>
      <c r="S226" s="28" t="s">
        <v>274</v>
      </c>
      <c r="T226" s="28">
        <v>5.2</v>
      </c>
      <c r="U226" s="28">
        <v>43.7</v>
      </c>
      <c r="V226" s="28">
        <v>14.7</v>
      </c>
      <c r="W226" s="28">
        <v>13.2</v>
      </c>
      <c r="X226" s="28">
        <v>211</v>
      </c>
      <c r="Y226" s="28">
        <v>0.04</v>
      </c>
      <c r="Z226" s="28">
        <v>0.04</v>
      </c>
      <c r="AA226" s="28">
        <v>0.19</v>
      </c>
      <c r="AB226" s="28">
        <v>6.46</v>
      </c>
      <c r="AC226" s="28" t="s">
        <v>274</v>
      </c>
      <c r="AD226" s="28">
        <v>0.02</v>
      </c>
      <c r="AE226" s="28">
        <v>1.4</v>
      </c>
      <c r="AF226" s="28">
        <v>0.05</v>
      </c>
      <c r="AG226" s="28">
        <v>77</v>
      </c>
      <c r="AH226" s="28" t="s">
        <v>274</v>
      </c>
      <c r="AI226" s="28">
        <v>1.4</v>
      </c>
      <c r="AJ226" s="28" t="s">
        <v>275</v>
      </c>
      <c r="AK226" s="28">
        <v>0.124</v>
      </c>
      <c r="AL226" s="28">
        <v>3.47</v>
      </c>
      <c r="AM226" s="28">
        <v>4</v>
      </c>
      <c r="AN226" s="28">
        <v>44.5</v>
      </c>
      <c r="AO226" s="28">
        <v>0.9</v>
      </c>
      <c r="AP226" s="28">
        <v>0.4</v>
      </c>
      <c r="AQ226" s="28">
        <v>0.2</v>
      </c>
      <c r="AR226" s="28">
        <v>1.4</v>
      </c>
      <c r="AS226" s="28">
        <v>0.1</v>
      </c>
      <c r="AT226" s="28">
        <v>12.2</v>
      </c>
      <c r="AU226" s="28" t="s">
        <v>274</v>
      </c>
      <c r="AV226" s="28">
        <v>9.43</v>
      </c>
      <c r="AW226" s="28">
        <v>2.6</v>
      </c>
      <c r="AX226" s="28">
        <v>1.8</v>
      </c>
      <c r="AY226" s="28">
        <v>0.2</v>
      </c>
      <c r="AZ226" s="28" t="s">
        <v>274</v>
      </c>
      <c r="BA226" s="28">
        <v>0.3</v>
      </c>
      <c r="BB226" s="28">
        <v>71.900000000000006</v>
      </c>
      <c r="BC226" s="28">
        <v>0.2</v>
      </c>
      <c r="BD226" s="28">
        <v>0.42</v>
      </c>
      <c r="BE226" s="28">
        <v>2.9</v>
      </c>
      <c r="BF226" s="28">
        <v>375</v>
      </c>
      <c r="BG226" s="28">
        <v>21.3</v>
      </c>
      <c r="BH226" s="28">
        <v>5.7</v>
      </c>
      <c r="BI226" s="28">
        <v>34.1</v>
      </c>
      <c r="BJ226" s="28">
        <v>2.39</v>
      </c>
      <c r="BK226" s="28">
        <v>0.53</v>
      </c>
      <c r="BL226" s="28">
        <v>2.4700000000000002</v>
      </c>
      <c r="BM226" s="28">
        <v>0.25</v>
      </c>
      <c r="BN226" s="28">
        <v>0.13</v>
      </c>
      <c r="BO226" s="28">
        <v>6.0999999999999999E-2</v>
      </c>
      <c r="BP226" s="28">
        <v>7.0000000000000007E-2</v>
      </c>
      <c r="BQ226" s="28" t="s">
        <v>273</v>
      </c>
    </row>
    <row r="227" spans="1:69" x14ac:dyDescent="0.3">
      <c r="A227" s="25">
        <v>7</v>
      </c>
      <c r="B227" s="26">
        <v>687564</v>
      </c>
      <c r="C227" s="26">
        <v>846573</v>
      </c>
      <c r="D227" s="26">
        <v>362</v>
      </c>
      <c r="E227" s="26">
        <v>2</v>
      </c>
      <c r="F227" s="27" t="s">
        <v>292</v>
      </c>
      <c r="G227" s="28">
        <v>1.3</v>
      </c>
      <c r="H227" s="28" t="s">
        <v>279</v>
      </c>
      <c r="I227" s="28">
        <v>10</v>
      </c>
      <c r="J227" s="28">
        <v>3</v>
      </c>
      <c r="K227" s="28">
        <v>0.15</v>
      </c>
      <c r="L227" s="28" t="s">
        <v>276</v>
      </c>
      <c r="M227" s="28">
        <v>0.05</v>
      </c>
      <c r="N227" s="28" t="s">
        <v>274</v>
      </c>
      <c r="O227" s="28" t="s">
        <v>278</v>
      </c>
      <c r="P227" s="28" t="s">
        <v>274</v>
      </c>
      <c r="Q227" s="28" t="s">
        <v>274</v>
      </c>
      <c r="R227" s="28">
        <v>6</v>
      </c>
      <c r="S227" s="28" t="s">
        <v>274</v>
      </c>
      <c r="T227" s="28">
        <v>5.7</v>
      </c>
      <c r="U227" s="28">
        <v>4.9000000000000004</v>
      </c>
      <c r="V227" s="28">
        <v>63.4</v>
      </c>
      <c r="W227" s="28">
        <v>0.9</v>
      </c>
      <c r="X227" s="28">
        <v>7.1</v>
      </c>
      <c r="Y227" s="28" t="s">
        <v>293</v>
      </c>
      <c r="Z227" s="28" t="s">
        <v>278</v>
      </c>
      <c r="AA227" s="28" t="s">
        <v>277</v>
      </c>
      <c r="AB227" s="28">
        <v>1.23</v>
      </c>
      <c r="AC227" s="28" t="s">
        <v>274</v>
      </c>
      <c r="AD227" s="28" t="s">
        <v>278</v>
      </c>
      <c r="AE227" s="28" t="s">
        <v>275</v>
      </c>
      <c r="AF227" s="28" t="s">
        <v>278</v>
      </c>
      <c r="AG227" s="28">
        <v>413</v>
      </c>
      <c r="AH227" s="28" t="s">
        <v>274</v>
      </c>
      <c r="AI227" s="28" t="s">
        <v>274</v>
      </c>
      <c r="AJ227" s="28" t="s">
        <v>275</v>
      </c>
      <c r="AK227" s="28">
        <v>3.0000000000000001E-3</v>
      </c>
      <c r="AL227" s="28">
        <v>0.8</v>
      </c>
      <c r="AM227" s="28">
        <v>0.3</v>
      </c>
      <c r="AN227" s="28">
        <v>14.3</v>
      </c>
      <c r="AO227" s="28">
        <v>0.2</v>
      </c>
      <c r="AP227" s="28">
        <v>0.2</v>
      </c>
      <c r="AQ227" s="28" t="s">
        <v>274</v>
      </c>
      <c r="AR227" s="28">
        <v>0.3</v>
      </c>
      <c r="AS227" s="28" t="s">
        <v>274</v>
      </c>
      <c r="AT227" s="28" t="s">
        <v>279</v>
      </c>
      <c r="AU227" s="28" t="s">
        <v>274</v>
      </c>
      <c r="AV227" s="28">
        <v>0.67</v>
      </c>
      <c r="AW227" s="28">
        <v>0.2</v>
      </c>
      <c r="AX227" s="28">
        <v>0.2</v>
      </c>
      <c r="AY227" s="28" t="s">
        <v>274</v>
      </c>
      <c r="AZ227" s="28" t="s">
        <v>274</v>
      </c>
      <c r="BA227" s="28">
        <v>0.2</v>
      </c>
      <c r="BB227" s="28">
        <v>10.199999999999999</v>
      </c>
      <c r="BC227" s="28" t="s">
        <v>274</v>
      </c>
      <c r="BD227" s="28" t="s">
        <v>278</v>
      </c>
      <c r="BE227" s="28">
        <v>0.2</v>
      </c>
      <c r="BF227" s="28">
        <v>79</v>
      </c>
      <c r="BG227" s="28">
        <v>0.2</v>
      </c>
      <c r="BH227" s="28">
        <v>2.2999999999999998</v>
      </c>
      <c r="BI227" s="28" t="s">
        <v>279</v>
      </c>
      <c r="BJ227" s="28">
        <v>0.36</v>
      </c>
      <c r="BK227" s="28">
        <v>0.01</v>
      </c>
      <c r="BL227" s="28">
        <v>0.7</v>
      </c>
      <c r="BM227" s="28" t="s">
        <v>277</v>
      </c>
      <c r="BN227" s="28">
        <v>0.56999999999999995</v>
      </c>
      <c r="BO227" s="28">
        <v>0.01</v>
      </c>
      <c r="BP227" s="28">
        <v>3.0000000000000001E-3</v>
      </c>
      <c r="BQ227" s="28" t="s">
        <v>273</v>
      </c>
    </row>
    <row r="228" spans="1:69" x14ac:dyDescent="0.3">
      <c r="A228" s="25">
        <v>8</v>
      </c>
      <c r="B228" s="26">
        <v>687158</v>
      </c>
      <c r="C228" s="26">
        <v>846630</v>
      </c>
      <c r="D228" s="26">
        <v>378</v>
      </c>
      <c r="E228" s="26">
        <v>2</v>
      </c>
      <c r="F228" s="27" t="s">
        <v>294</v>
      </c>
      <c r="G228" s="28" t="s">
        <v>274</v>
      </c>
      <c r="H228" s="28" t="s">
        <v>279</v>
      </c>
      <c r="I228" s="28">
        <v>70</v>
      </c>
      <c r="J228" s="28">
        <v>4</v>
      </c>
      <c r="K228" s="28">
        <v>1.31</v>
      </c>
      <c r="L228" s="28" t="s">
        <v>276</v>
      </c>
      <c r="M228" s="28">
        <v>0.05</v>
      </c>
      <c r="N228" s="28" t="s">
        <v>274</v>
      </c>
      <c r="O228" s="28">
        <v>0.03</v>
      </c>
      <c r="P228" s="28">
        <v>20.5</v>
      </c>
      <c r="Q228" s="28">
        <v>0.5</v>
      </c>
      <c r="R228" s="28">
        <v>166</v>
      </c>
      <c r="S228" s="28">
        <v>0.1</v>
      </c>
      <c r="T228" s="28">
        <v>2.6</v>
      </c>
      <c r="U228" s="28">
        <v>87</v>
      </c>
      <c r="V228" s="28">
        <v>36.4</v>
      </c>
      <c r="W228" s="28">
        <v>5.7</v>
      </c>
      <c r="X228" s="28">
        <v>12.5</v>
      </c>
      <c r="Y228" s="28">
        <v>0.02</v>
      </c>
      <c r="Z228" s="28" t="s">
        <v>278</v>
      </c>
      <c r="AA228" s="28">
        <v>0.01</v>
      </c>
      <c r="AB228" s="28">
        <v>15.1</v>
      </c>
      <c r="AC228" s="28">
        <v>0.2</v>
      </c>
      <c r="AD228" s="28">
        <v>0.12</v>
      </c>
      <c r="AE228" s="28">
        <v>0.17</v>
      </c>
      <c r="AF228" s="28" t="s">
        <v>278</v>
      </c>
      <c r="AG228" s="28">
        <v>122</v>
      </c>
      <c r="AH228" s="28" t="s">
        <v>274</v>
      </c>
      <c r="AI228" s="28" t="s">
        <v>274</v>
      </c>
      <c r="AJ228" s="28" t="s">
        <v>275</v>
      </c>
      <c r="AK228" s="28">
        <v>9.9000000000000005E-2</v>
      </c>
      <c r="AL228" s="28">
        <v>3.23</v>
      </c>
      <c r="AM228" s="28">
        <v>2</v>
      </c>
      <c r="AN228" s="28">
        <v>129</v>
      </c>
      <c r="AO228" s="28">
        <v>1.5</v>
      </c>
      <c r="AP228" s="28">
        <v>0.7</v>
      </c>
      <c r="AQ228" s="28">
        <v>0.2</v>
      </c>
      <c r="AR228" s="28">
        <v>2.1</v>
      </c>
      <c r="AS228" s="28">
        <v>0.2</v>
      </c>
      <c r="AT228" s="28">
        <v>9</v>
      </c>
      <c r="AU228" s="28">
        <v>0.1</v>
      </c>
      <c r="AV228" s="28">
        <v>7.37</v>
      </c>
      <c r="AW228" s="28">
        <v>2.1</v>
      </c>
      <c r="AX228" s="28">
        <v>1.6</v>
      </c>
      <c r="AY228" s="28">
        <v>0.3</v>
      </c>
      <c r="AZ228" s="28" t="s">
        <v>274</v>
      </c>
      <c r="BA228" s="28">
        <v>0.8</v>
      </c>
      <c r="BB228" s="28">
        <v>80.3</v>
      </c>
      <c r="BC228" s="28">
        <v>0.1</v>
      </c>
      <c r="BD228" s="28" t="s">
        <v>278</v>
      </c>
      <c r="BE228" s="28">
        <v>1.1000000000000001</v>
      </c>
      <c r="BF228" s="28">
        <v>155</v>
      </c>
      <c r="BG228" s="28">
        <v>1.2</v>
      </c>
      <c r="BH228" s="28">
        <v>37.4</v>
      </c>
      <c r="BI228" s="28">
        <v>7</v>
      </c>
      <c r="BJ228" s="28">
        <v>5.31</v>
      </c>
      <c r="BK228" s="28">
        <v>0.04</v>
      </c>
      <c r="BL228" s="28">
        <v>6.47</v>
      </c>
      <c r="BM228" s="28">
        <v>0.03</v>
      </c>
      <c r="BN228" s="28">
        <v>0.02</v>
      </c>
      <c r="BO228" s="28">
        <v>1.2E-2</v>
      </c>
      <c r="BP228" s="28">
        <v>1.9E-2</v>
      </c>
      <c r="BQ228" s="28" t="s">
        <v>273</v>
      </c>
    </row>
    <row r="229" spans="1:69" x14ac:dyDescent="0.3">
      <c r="A229" s="25">
        <v>9</v>
      </c>
      <c r="B229" s="26">
        <v>686533</v>
      </c>
      <c r="C229" s="26">
        <v>846623</v>
      </c>
      <c r="D229" s="26">
        <v>372</v>
      </c>
      <c r="E229" s="26">
        <v>2</v>
      </c>
      <c r="F229" s="27" t="s">
        <v>295</v>
      </c>
      <c r="G229" s="28">
        <v>111</v>
      </c>
      <c r="H229" s="28" t="s">
        <v>279</v>
      </c>
      <c r="I229" s="28">
        <v>60</v>
      </c>
      <c r="J229" s="28">
        <v>3</v>
      </c>
      <c r="K229" s="28">
        <v>4</v>
      </c>
      <c r="L229" s="28" t="s">
        <v>276</v>
      </c>
      <c r="M229" s="28">
        <v>0.49</v>
      </c>
      <c r="N229" s="28">
        <v>0.5</v>
      </c>
      <c r="O229" s="28">
        <v>0.21</v>
      </c>
      <c r="P229" s="28">
        <v>10.6</v>
      </c>
      <c r="Q229" s="28">
        <v>2.4</v>
      </c>
      <c r="R229" s="28">
        <v>234</v>
      </c>
      <c r="S229" s="28">
        <v>0.2</v>
      </c>
      <c r="T229" s="28">
        <v>14.4</v>
      </c>
      <c r="U229" s="28">
        <v>56.2</v>
      </c>
      <c r="V229" s="28">
        <v>60.3</v>
      </c>
      <c r="W229" s="28">
        <v>23.4</v>
      </c>
      <c r="X229" s="28">
        <v>10.1</v>
      </c>
      <c r="Y229" s="28">
        <v>2.3E-2</v>
      </c>
      <c r="Z229" s="28">
        <v>0.28000000000000003</v>
      </c>
      <c r="AA229" s="28" t="s">
        <v>277</v>
      </c>
      <c r="AB229" s="28">
        <v>18.5</v>
      </c>
      <c r="AC229" s="28" t="s">
        <v>274</v>
      </c>
      <c r="AD229" s="28">
        <v>0.09</v>
      </c>
      <c r="AE229" s="28">
        <v>1.25</v>
      </c>
      <c r="AF229" s="28">
        <v>0.12</v>
      </c>
      <c r="AG229" s="28">
        <v>682</v>
      </c>
      <c r="AH229" s="28">
        <v>0.2</v>
      </c>
      <c r="AI229" s="28">
        <v>0.2</v>
      </c>
      <c r="AJ229" s="28" t="s">
        <v>275</v>
      </c>
      <c r="AK229" s="28">
        <v>8.2000000000000003E-2</v>
      </c>
      <c r="AL229" s="28">
        <v>5.61</v>
      </c>
      <c r="AM229" s="28">
        <v>7.2</v>
      </c>
      <c r="AN229" s="28">
        <v>40.6</v>
      </c>
      <c r="AO229" s="28">
        <v>1.6</v>
      </c>
      <c r="AP229" s="28">
        <v>0.8</v>
      </c>
      <c r="AQ229" s="28">
        <v>0.5</v>
      </c>
      <c r="AR229" s="28">
        <v>2.1</v>
      </c>
      <c r="AS229" s="28">
        <v>0.3</v>
      </c>
      <c r="AT229" s="28">
        <v>21.6</v>
      </c>
      <c r="AU229" s="28" t="s">
        <v>274</v>
      </c>
      <c r="AV229" s="28">
        <v>12.1</v>
      </c>
      <c r="AW229" s="28">
        <v>3.7</v>
      </c>
      <c r="AX229" s="28">
        <v>2.2000000000000002</v>
      </c>
      <c r="AY229" s="28">
        <v>0.3</v>
      </c>
      <c r="AZ229" s="28">
        <v>0.1</v>
      </c>
      <c r="BA229" s="28">
        <v>0.7</v>
      </c>
      <c r="BB229" s="28">
        <v>49.6</v>
      </c>
      <c r="BC229" s="28">
        <v>0.5</v>
      </c>
      <c r="BD229" s="28">
        <v>0.75</v>
      </c>
      <c r="BE229" s="28">
        <v>3.9</v>
      </c>
      <c r="BF229" s="28">
        <v>302</v>
      </c>
      <c r="BG229" s="28">
        <v>6.8</v>
      </c>
      <c r="BH229" s="28">
        <v>14.9</v>
      </c>
      <c r="BI229" s="28">
        <v>10</v>
      </c>
      <c r="BJ229" s="28">
        <v>5.18</v>
      </c>
      <c r="BK229" s="28">
        <v>0.02</v>
      </c>
      <c r="BL229" s="28">
        <v>13.8</v>
      </c>
      <c r="BM229" s="28">
        <v>0.06</v>
      </c>
      <c r="BN229" s="28">
        <v>0.05</v>
      </c>
      <c r="BO229" s="28">
        <v>1.2999999999999999E-2</v>
      </c>
      <c r="BP229" s="28">
        <v>1.7999999999999999E-2</v>
      </c>
      <c r="BQ229" s="28" t="s">
        <v>273</v>
      </c>
    </row>
    <row r="230" spans="1:69" x14ac:dyDescent="0.3">
      <c r="A230" s="25">
        <v>10</v>
      </c>
      <c r="B230" s="26">
        <v>687469</v>
      </c>
      <c r="C230" s="26">
        <v>846814</v>
      </c>
      <c r="D230" s="26">
        <v>360</v>
      </c>
      <c r="E230" s="26">
        <v>2</v>
      </c>
      <c r="F230" s="27" t="s">
        <v>296</v>
      </c>
      <c r="G230" s="28">
        <v>53.6</v>
      </c>
      <c r="H230" s="28" t="s">
        <v>279</v>
      </c>
      <c r="I230" s="28">
        <v>50</v>
      </c>
      <c r="J230" s="28">
        <v>3</v>
      </c>
      <c r="K230" s="28">
        <v>6.21</v>
      </c>
      <c r="L230" s="28" t="s">
        <v>276</v>
      </c>
      <c r="M230" s="28">
        <v>0.63</v>
      </c>
      <c r="N230" s="28">
        <v>1</v>
      </c>
      <c r="O230" s="28">
        <v>0.13</v>
      </c>
      <c r="P230" s="28">
        <v>12.1</v>
      </c>
      <c r="Q230" s="28">
        <v>2.4</v>
      </c>
      <c r="R230" s="28">
        <v>295</v>
      </c>
      <c r="S230" s="28">
        <v>0.2</v>
      </c>
      <c r="T230" s="28">
        <v>6.3</v>
      </c>
      <c r="U230" s="28">
        <v>56</v>
      </c>
      <c r="V230" s="28">
        <v>19.5</v>
      </c>
      <c r="W230" s="28">
        <v>18.2</v>
      </c>
      <c r="X230" s="28">
        <v>15.5</v>
      </c>
      <c r="Y230" s="28">
        <v>2.1000000000000001E-2</v>
      </c>
      <c r="Z230" s="28">
        <v>0.06</v>
      </c>
      <c r="AA230" s="28" t="s">
        <v>277</v>
      </c>
      <c r="AB230" s="28">
        <v>14</v>
      </c>
      <c r="AC230" s="28">
        <v>0.1</v>
      </c>
      <c r="AD230" s="28">
        <v>0.1</v>
      </c>
      <c r="AE230" s="28">
        <v>0.7</v>
      </c>
      <c r="AF230" s="28">
        <v>0.09</v>
      </c>
      <c r="AG230" s="28">
        <v>297</v>
      </c>
      <c r="AH230" s="28">
        <v>0.1</v>
      </c>
      <c r="AI230" s="28">
        <v>0.5</v>
      </c>
      <c r="AJ230" s="28" t="s">
        <v>275</v>
      </c>
      <c r="AK230" s="28">
        <v>6.8000000000000005E-2</v>
      </c>
      <c r="AL230" s="28">
        <v>3.17</v>
      </c>
      <c r="AM230" s="28">
        <v>7.6</v>
      </c>
      <c r="AN230" s="28">
        <v>27.2</v>
      </c>
      <c r="AO230" s="28">
        <v>1</v>
      </c>
      <c r="AP230" s="28">
        <v>0.6</v>
      </c>
      <c r="AQ230" s="28">
        <v>0.3</v>
      </c>
      <c r="AR230" s="28">
        <v>1.3</v>
      </c>
      <c r="AS230" s="28">
        <v>0.2</v>
      </c>
      <c r="AT230" s="28">
        <v>11.6</v>
      </c>
      <c r="AU230" s="28" t="s">
        <v>274</v>
      </c>
      <c r="AV230" s="28">
        <v>7.28</v>
      </c>
      <c r="AW230" s="28">
        <v>2.2000000000000002</v>
      </c>
      <c r="AX230" s="28">
        <v>1.6</v>
      </c>
      <c r="AY230" s="28">
        <v>0.2</v>
      </c>
      <c r="AZ230" s="28" t="s">
        <v>274</v>
      </c>
      <c r="BA230" s="28">
        <v>0.6</v>
      </c>
      <c r="BB230" s="28">
        <v>40.200000000000003</v>
      </c>
      <c r="BC230" s="28">
        <v>0.5</v>
      </c>
      <c r="BD230" s="28">
        <v>0.31</v>
      </c>
      <c r="BE230" s="28">
        <v>1.9</v>
      </c>
      <c r="BF230" s="28">
        <v>234</v>
      </c>
      <c r="BG230" s="28">
        <v>8.8000000000000007</v>
      </c>
      <c r="BH230" s="28">
        <v>16.5</v>
      </c>
      <c r="BI230" s="28">
        <v>8.3000000000000007</v>
      </c>
      <c r="BJ230" s="28">
        <v>4.17</v>
      </c>
      <c r="BK230" s="28">
        <v>0.05</v>
      </c>
      <c r="BL230" s="28">
        <v>19.2</v>
      </c>
      <c r="BM230" s="28">
        <v>0.11</v>
      </c>
      <c r="BN230" s="28">
        <v>0.04</v>
      </c>
      <c r="BO230" s="28">
        <v>1.2999999999999999E-2</v>
      </c>
      <c r="BP230" s="28">
        <v>5.0999999999999997E-2</v>
      </c>
      <c r="BQ230" s="28" t="s">
        <v>273</v>
      </c>
    </row>
    <row r="231" spans="1:69" x14ac:dyDescent="0.3">
      <c r="A231" s="25">
        <v>11</v>
      </c>
      <c r="B231" s="26">
        <v>686086</v>
      </c>
      <c r="C231" s="26">
        <v>846958</v>
      </c>
      <c r="D231" s="26">
        <v>366</v>
      </c>
      <c r="E231" s="26">
        <v>2</v>
      </c>
      <c r="F231" s="27" t="s">
        <v>297</v>
      </c>
      <c r="G231" s="28">
        <v>14.8</v>
      </c>
      <c r="H231" s="28" t="s">
        <v>279</v>
      </c>
      <c r="I231" s="28">
        <v>40</v>
      </c>
      <c r="J231" s="28">
        <v>4</v>
      </c>
      <c r="K231" s="28">
        <v>5.75</v>
      </c>
      <c r="L231" s="28" t="s">
        <v>276</v>
      </c>
      <c r="M231" s="28">
        <v>0.43</v>
      </c>
      <c r="N231" s="28">
        <v>0.8</v>
      </c>
      <c r="O231" s="28">
        <v>0.28999999999999998</v>
      </c>
      <c r="P231" s="28">
        <v>8.5</v>
      </c>
      <c r="Q231" s="28">
        <v>2.8</v>
      </c>
      <c r="R231" s="28">
        <v>470</v>
      </c>
      <c r="S231" s="28">
        <v>0.2</v>
      </c>
      <c r="T231" s="28">
        <v>48.3</v>
      </c>
      <c r="U231" s="28">
        <v>79.5</v>
      </c>
      <c r="V231" s="28">
        <v>35.700000000000003</v>
      </c>
      <c r="W231" s="28">
        <v>24.6</v>
      </c>
      <c r="X231" s="28">
        <v>8.4</v>
      </c>
      <c r="Y231" s="28">
        <v>4.8000000000000001E-2</v>
      </c>
      <c r="Z231" s="28">
        <v>0.13</v>
      </c>
      <c r="AA231" s="28">
        <v>0.02</v>
      </c>
      <c r="AB231" s="28">
        <v>19.899999999999999</v>
      </c>
      <c r="AC231" s="28">
        <v>0.2</v>
      </c>
      <c r="AD231" s="28">
        <v>0.13</v>
      </c>
      <c r="AE231" s="28">
        <v>1.27</v>
      </c>
      <c r="AF231" s="28">
        <v>0.31</v>
      </c>
      <c r="AG231" s="28">
        <v>532</v>
      </c>
      <c r="AH231" s="28">
        <v>0.2</v>
      </c>
      <c r="AI231" s="28">
        <v>0.3</v>
      </c>
      <c r="AJ231" s="28" t="s">
        <v>275</v>
      </c>
      <c r="AK231" s="28">
        <v>9.1999999999999998E-2</v>
      </c>
      <c r="AL231" s="28">
        <v>3.82</v>
      </c>
      <c r="AM231" s="28">
        <v>10.8</v>
      </c>
      <c r="AN231" s="28">
        <v>97.7</v>
      </c>
      <c r="AO231" s="28">
        <v>1.3</v>
      </c>
      <c r="AP231" s="28">
        <v>0.8</v>
      </c>
      <c r="AQ231" s="28">
        <v>0.3</v>
      </c>
      <c r="AR231" s="28">
        <v>1.6</v>
      </c>
      <c r="AS231" s="28">
        <v>0.2</v>
      </c>
      <c r="AT231" s="28">
        <v>9.3000000000000007</v>
      </c>
      <c r="AU231" s="28">
        <v>0.1</v>
      </c>
      <c r="AV231" s="28">
        <v>6.79</v>
      </c>
      <c r="AW231" s="28">
        <v>2</v>
      </c>
      <c r="AX231" s="28">
        <v>1.4</v>
      </c>
      <c r="AY231" s="28">
        <v>0.2</v>
      </c>
      <c r="AZ231" s="28">
        <v>0.1</v>
      </c>
      <c r="BA231" s="28">
        <v>0.8</v>
      </c>
      <c r="BB231" s="28">
        <v>78.400000000000006</v>
      </c>
      <c r="BC231" s="28">
        <v>0.8</v>
      </c>
      <c r="BD231" s="28">
        <v>0.5</v>
      </c>
      <c r="BE231" s="28">
        <v>3</v>
      </c>
      <c r="BF231" s="28">
        <v>2280</v>
      </c>
      <c r="BG231" s="28">
        <v>6</v>
      </c>
      <c r="BH231" s="28">
        <v>21.8</v>
      </c>
      <c r="BI231" s="28">
        <v>5.2</v>
      </c>
      <c r="BJ231" s="28">
        <v>5.0199999999999996</v>
      </c>
      <c r="BK231" s="28">
        <v>0.05</v>
      </c>
      <c r="BL231" s="28">
        <v>20.5</v>
      </c>
      <c r="BM231" s="28">
        <v>0.04</v>
      </c>
      <c r="BN231" s="28">
        <v>0.04</v>
      </c>
      <c r="BO231" s="28">
        <v>1.4E-2</v>
      </c>
      <c r="BP231" s="28">
        <v>7.8E-2</v>
      </c>
      <c r="BQ231" s="28" t="s">
        <v>273</v>
      </c>
    </row>
    <row r="232" spans="1:69" x14ac:dyDescent="0.3">
      <c r="A232" s="20">
        <v>12</v>
      </c>
      <c r="B232" s="21">
        <v>687573</v>
      </c>
      <c r="C232" s="21">
        <v>846449</v>
      </c>
      <c r="D232" s="21">
        <v>389</v>
      </c>
      <c r="E232" s="21">
        <v>2</v>
      </c>
      <c r="F232" s="23" t="s">
        <v>298</v>
      </c>
      <c r="G232" s="24">
        <v>0.5</v>
      </c>
      <c r="H232" s="24" t="s">
        <v>279</v>
      </c>
      <c r="I232" s="24">
        <v>20</v>
      </c>
      <c r="J232" s="24">
        <v>3</v>
      </c>
      <c r="K232" s="24">
        <v>0.13</v>
      </c>
      <c r="L232" s="24" t="s">
        <v>276</v>
      </c>
      <c r="M232" s="24">
        <v>0.06</v>
      </c>
      <c r="N232" s="24" t="s">
        <v>274</v>
      </c>
      <c r="O232" s="24" t="s">
        <v>278</v>
      </c>
      <c r="P232" s="24" t="s">
        <v>274</v>
      </c>
      <c r="Q232" s="24" t="s">
        <v>274</v>
      </c>
      <c r="R232" s="24">
        <v>18</v>
      </c>
      <c r="S232" s="24" t="s">
        <v>274</v>
      </c>
      <c r="T232" s="24">
        <v>5.9</v>
      </c>
      <c r="U232" s="24">
        <v>10.5</v>
      </c>
      <c r="V232" s="24">
        <v>69.5</v>
      </c>
      <c r="W232" s="24">
        <v>0.7</v>
      </c>
      <c r="X232" s="24">
        <v>9.8000000000000007</v>
      </c>
      <c r="Y232" s="24" t="s">
        <v>293</v>
      </c>
      <c r="Z232" s="24" t="s">
        <v>278</v>
      </c>
      <c r="AA232" s="24" t="s">
        <v>277</v>
      </c>
      <c r="AB232" s="24">
        <v>2.48</v>
      </c>
      <c r="AC232" s="24">
        <v>0.1</v>
      </c>
      <c r="AD232" s="24" t="s">
        <v>278</v>
      </c>
      <c r="AE232" s="24" t="s">
        <v>275</v>
      </c>
      <c r="AF232" s="24" t="s">
        <v>278</v>
      </c>
      <c r="AG232" s="24">
        <v>877</v>
      </c>
      <c r="AH232" s="24" t="s">
        <v>274</v>
      </c>
      <c r="AI232" s="24" t="s">
        <v>274</v>
      </c>
      <c r="AJ232" s="24" t="s">
        <v>275</v>
      </c>
      <c r="AK232" s="24">
        <v>7.0000000000000001E-3</v>
      </c>
      <c r="AL232" s="24">
        <v>1.88</v>
      </c>
      <c r="AM232" s="24">
        <v>0.5</v>
      </c>
      <c r="AN232" s="24">
        <v>37.9</v>
      </c>
      <c r="AO232" s="24">
        <v>0.6</v>
      </c>
      <c r="AP232" s="24">
        <v>0.3</v>
      </c>
      <c r="AQ232" s="24" t="s">
        <v>274</v>
      </c>
      <c r="AR232" s="24">
        <v>0.5</v>
      </c>
      <c r="AS232" s="24" t="s">
        <v>274</v>
      </c>
      <c r="AT232" s="24">
        <v>1.1000000000000001</v>
      </c>
      <c r="AU232" s="24" t="s">
        <v>274</v>
      </c>
      <c r="AV232" s="24">
        <v>1.54</v>
      </c>
      <c r="AW232" s="24">
        <v>0.4</v>
      </c>
      <c r="AX232" s="24">
        <v>0.5</v>
      </c>
      <c r="AY232" s="24" t="s">
        <v>274</v>
      </c>
      <c r="AZ232" s="24" t="s">
        <v>274</v>
      </c>
      <c r="BA232" s="24">
        <v>0.4</v>
      </c>
      <c r="BB232" s="24">
        <v>5.7</v>
      </c>
      <c r="BC232" s="24" t="s">
        <v>274</v>
      </c>
      <c r="BD232" s="24" t="s">
        <v>278</v>
      </c>
      <c r="BE232" s="24">
        <v>0.4</v>
      </c>
      <c r="BF232" s="24">
        <v>71</v>
      </c>
      <c r="BG232" s="24">
        <v>0.3</v>
      </c>
      <c r="BH232" s="24">
        <v>4.2</v>
      </c>
      <c r="BI232" s="24" t="s">
        <v>279</v>
      </c>
      <c r="BJ232" s="24">
        <v>1.07</v>
      </c>
      <c r="BK232" s="24">
        <v>0.01</v>
      </c>
      <c r="BL232" s="24">
        <v>1.38</v>
      </c>
      <c r="BM232" s="24" t="s">
        <v>277</v>
      </c>
      <c r="BN232" s="24">
        <v>0.61</v>
      </c>
      <c r="BO232" s="24">
        <v>1.2E-2</v>
      </c>
      <c r="BP232" s="24">
        <v>4.0000000000000001E-3</v>
      </c>
      <c r="BQ232" s="24" t="s">
        <v>273</v>
      </c>
    </row>
  </sheetData>
  <hyperlinks>
    <hyperlink ref="A1" location="Menu!A1" display="ToC" xr:uid="{1BE69B24-0B2F-4B39-9767-2041C297E85F}"/>
  </hyperlink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9AD6C-EEC2-45DF-9CAD-AB24363156FC}">
  <sheetPr>
    <tabColor theme="4"/>
  </sheetPr>
  <dimension ref="A1:CL214"/>
  <sheetViews>
    <sheetView showGridLines="0" topLeftCell="X1" zoomScaleNormal="100" workbookViewId="0">
      <selection activeCell="K25" sqref="K25"/>
    </sheetView>
  </sheetViews>
  <sheetFormatPr defaultColWidth="9.109375" defaultRowHeight="15.6" x14ac:dyDescent="0.3"/>
  <cols>
    <col min="1" max="1" width="7.33203125" style="7" customWidth="1"/>
    <col min="2" max="2" width="11.5546875" style="7" customWidth="1"/>
    <col min="3" max="4" width="12.33203125" style="7" customWidth="1"/>
    <col min="5" max="5" width="10.44140625" style="7" customWidth="1"/>
    <col min="6" max="6" width="15.88671875" style="7" customWidth="1"/>
    <col min="7" max="7" width="11.44140625" style="7" customWidth="1"/>
    <col min="8" max="8" width="15.5546875" style="7" customWidth="1"/>
    <col min="9" max="10" width="23.5546875" style="7" customWidth="1"/>
    <col min="11" max="11" width="23.88671875" style="7" customWidth="1"/>
    <col min="12" max="16384" width="9.109375" style="7"/>
  </cols>
  <sheetData>
    <row r="1" spans="1:90" x14ac:dyDescent="0.3">
      <c r="A1" s="19" t="s">
        <v>461</v>
      </c>
      <c r="F1" s="8"/>
      <c r="H1" s="6"/>
    </row>
    <row r="2" spans="1:90" x14ac:dyDescent="0.3">
      <c r="F2" s="8"/>
      <c r="H2" s="6"/>
      <c r="I2" s="6"/>
      <c r="J2" s="6"/>
    </row>
    <row r="3" spans="1:90" x14ac:dyDescent="0.3">
      <c r="F3" s="8"/>
      <c r="H3" s="6"/>
      <c r="I3" s="6"/>
      <c r="J3" s="6"/>
    </row>
    <row r="4" spans="1:90" x14ac:dyDescent="0.3">
      <c r="A4" s="20" t="s">
        <v>284</v>
      </c>
      <c r="B4" s="21" t="s">
        <v>0</v>
      </c>
      <c r="C4" s="21" t="s">
        <v>1</v>
      </c>
      <c r="D4" s="21" t="s">
        <v>282</v>
      </c>
      <c r="E4" s="22" t="s">
        <v>462</v>
      </c>
      <c r="F4" s="23" t="s">
        <v>463</v>
      </c>
      <c r="G4" s="24" t="s">
        <v>487</v>
      </c>
      <c r="H4" s="24" t="s">
        <v>521</v>
      </c>
      <c r="I4" s="24" t="s">
        <v>526</v>
      </c>
      <c r="J4" s="24" t="s">
        <v>469</v>
      </c>
      <c r="K4" s="24" t="s">
        <v>493</v>
      </c>
      <c r="L4" s="24" t="s">
        <v>520</v>
      </c>
      <c r="M4" s="24" t="s">
        <v>497</v>
      </c>
      <c r="N4" s="24" t="s">
        <v>507</v>
      </c>
      <c r="O4" s="24" t="s">
        <v>498</v>
      </c>
      <c r="P4" s="24" t="s">
        <v>524</v>
      </c>
      <c r="Q4" s="24" t="s">
        <v>525</v>
      </c>
      <c r="R4" s="24" t="s">
        <v>477</v>
      </c>
      <c r="S4" s="24" t="s">
        <v>519</v>
      </c>
      <c r="T4" s="24" t="s">
        <v>481</v>
      </c>
      <c r="U4" s="24" t="s">
        <v>483</v>
      </c>
      <c r="V4" s="24" t="s">
        <v>482</v>
      </c>
      <c r="W4" s="24" t="s">
        <v>523</v>
      </c>
      <c r="X4" s="24" t="s">
        <v>484</v>
      </c>
      <c r="Y4" s="24" t="s">
        <v>494</v>
      </c>
      <c r="Z4" s="24" t="s">
        <v>474</v>
      </c>
      <c r="AA4" s="24" t="s">
        <v>503</v>
      </c>
      <c r="AB4" s="24" t="s">
        <v>485</v>
      </c>
      <c r="AC4" s="24" t="s">
        <v>486</v>
      </c>
      <c r="AD4" s="24" t="s">
        <v>495</v>
      </c>
      <c r="AE4" s="24" t="s">
        <v>496</v>
      </c>
      <c r="AF4" s="24" t="s">
        <v>522</v>
      </c>
      <c r="AG4" s="24" t="s">
        <v>478</v>
      </c>
      <c r="AH4" s="24" t="s">
        <v>517</v>
      </c>
      <c r="AI4" s="24" t="s">
        <v>492</v>
      </c>
      <c r="AJ4" s="24" t="s">
        <v>518</v>
      </c>
      <c r="AK4" s="24" t="s">
        <v>490</v>
      </c>
      <c r="AL4" s="24" t="s">
        <v>491</v>
      </c>
      <c r="AM4" s="24" t="s">
        <v>464</v>
      </c>
      <c r="AN4" s="24" t="s">
        <v>502</v>
      </c>
      <c r="AO4" s="24" t="s">
        <v>511</v>
      </c>
      <c r="AP4" s="24" t="s">
        <v>513</v>
      </c>
      <c r="AQ4" s="24" t="s">
        <v>508</v>
      </c>
      <c r="AR4" s="24" t="s">
        <v>509</v>
      </c>
      <c r="AS4" s="24" t="s">
        <v>512</v>
      </c>
      <c r="AT4" s="24" t="s">
        <v>501</v>
      </c>
      <c r="AU4" s="24" t="s">
        <v>516</v>
      </c>
      <c r="AV4" s="24" t="s">
        <v>505</v>
      </c>
      <c r="AW4" s="24" t="s">
        <v>504</v>
      </c>
      <c r="AX4" s="24" t="s">
        <v>506</v>
      </c>
      <c r="AY4" s="24" t="s">
        <v>510</v>
      </c>
      <c r="AZ4" s="24" t="s">
        <v>514</v>
      </c>
      <c r="BA4" s="24" t="s">
        <v>515</v>
      </c>
      <c r="BB4" s="24" t="s">
        <v>500</v>
      </c>
      <c r="BC4" s="24" t="s">
        <v>468</v>
      </c>
      <c r="BD4" s="24" t="s">
        <v>499</v>
      </c>
      <c r="BE4" s="24" t="s">
        <v>467</v>
      </c>
      <c r="BF4" s="24" t="s">
        <v>479</v>
      </c>
      <c r="BG4" s="24" t="s">
        <v>488</v>
      </c>
      <c r="BH4" s="24" t="s">
        <v>476</v>
      </c>
      <c r="BI4" s="24" t="s">
        <v>489</v>
      </c>
      <c r="BJ4" s="24" t="s">
        <v>472</v>
      </c>
      <c r="BK4" s="24" t="s">
        <v>475</v>
      </c>
      <c r="BL4" s="24" t="s">
        <v>480</v>
      </c>
      <c r="BM4" s="24" t="s">
        <v>473</v>
      </c>
      <c r="BN4" s="24" t="s">
        <v>471</v>
      </c>
      <c r="BO4" s="24" t="s">
        <v>470</v>
      </c>
      <c r="BP4" s="24" t="s">
        <v>466</v>
      </c>
      <c r="BQ4" s="24" t="s">
        <v>465</v>
      </c>
      <c r="CI4" s="24" t="s">
        <v>490</v>
      </c>
      <c r="CL4" s="24" t="s">
        <v>491</v>
      </c>
    </row>
    <row r="5" spans="1:90" x14ac:dyDescent="0.3">
      <c r="A5" s="25">
        <v>1</v>
      </c>
      <c r="B5" s="26">
        <v>687403</v>
      </c>
      <c r="C5" s="26">
        <v>846362</v>
      </c>
      <c r="D5" s="26">
        <v>370</v>
      </c>
      <c r="E5" s="26">
        <v>1</v>
      </c>
      <c r="F5" s="27" t="s">
        <v>2</v>
      </c>
      <c r="G5" s="28">
        <v>13.4</v>
      </c>
      <c r="H5" s="28">
        <v>3.3</v>
      </c>
      <c r="I5" s="28">
        <v>60</v>
      </c>
      <c r="J5" s="28">
        <v>3</v>
      </c>
      <c r="K5" s="28">
        <v>1.76</v>
      </c>
      <c r="L5" s="28">
        <v>8.9999999999999998E-4</v>
      </c>
      <c r="M5" s="28">
        <v>0.23</v>
      </c>
      <c r="N5" s="28">
        <v>0.3</v>
      </c>
      <c r="O5" s="28">
        <v>7.0000000000000007E-2</v>
      </c>
      <c r="P5" s="28">
        <v>11.7</v>
      </c>
      <c r="Q5" s="28">
        <v>1.6</v>
      </c>
      <c r="R5" s="28">
        <v>118</v>
      </c>
      <c r="S5" s="28">
        <v>0.09</v>
      </c>
      <c r="T5" s="28">
        <v>5.0999999999999996</v>
      </c>
      <c r="U5" s="28">
        <v>34.700000000000003</v>
      </c>
      <c r="V5" s="28">
        <v>23.4</v>
      </c>
      <c r="W5" s="28">
        <v>15.8</v>
      </c>
      <c r="X5" s="28">
        <v>24.9</v>
      </c>
      <c r="Y5" s="28">
        <v>1.7999999999999999E-2</v>
      </c>
      <c r="Z5" s="28">
        <v>7.0000000000000007E-2</v>
      </c>
      <c r="AA5" s="28">
        <v>0.03</v>
      </c>
      <c r="AB5" s="28">
        <v>13.8</v>
      </c>
      <c r="AC5" s="28">
        <v>0.09</v>
      </c>
      <c r="AD5" s="28">
        <v>0.08</v>
      </c>
      <c r="AE5" s="28">
        <v>0.87</v>
      </c>
      <c r="AF5" s="28">
        <v>0.11</v>
      </c>
      <c r="AG5" s="28">
        <v>160</v>
      </c>
      <c r="AH5" s="28">
        <v>0.1</v>
      </c>
      <c r="AI5" s="28">
        <v>0.1</v>
      </c>
      <c r="AJ5" s="28">
        <v>0.04</v>
      </c>
      <c r="AK5" s="28">
        <v>11.7</v>
      </c>
      <c r="AL5" s="28">
        <v>5.2</v>
      </c>
      <c r="AM5" s="28">
        <v>5.8999999999999997E-2</v>
      </c>
      <c r="AN5" s="28">
        <v>94.9</v>
      </c>
      <c r="AO5" s="28">
        <v>2.9</v>
      </c>
      <c r="AP5" s="28">
        <v>1.5</v>
      </c>
      <c r="AQ5" s="28">
        <v>0.8</v>
      </c>
      <c r="AR5" s="28">
        <v>3.8</v>
      </c>
      <c r="AS5" s="28">
        <v>0.5</v>
      </c>
      <c r="AT5" s="28">
        <v>48.4</v>
      </c>
      <c r="AU5" s="28">
        <v>0.2</v>
      </c>
      <c r="AV5" s="28">
        <v>28.1</v>
      </c>
      <c r="AW5" s="28">
        <v>9.1999999999999993</v>
      </c>
      <c r="AX5" s="28">
        <v>4.8</v>
      </c>
      <c r="AY5" s="28">
        <v>0.6</v>
      </c>
      <c r="AZ5" s="28">
        <v>0.2</v>
      </c>
      <c r="BA5" s="28">
        <v>1.4</v>
      </c>
      <c r="BB5" s="28">
        <v>63.9</v>
      </c>
      <c r="BC5" s="28">
        <v>0.4</v>
      </c>
      <c r="BD5" s="28">
        <v>0.69</v>
      </c>
      <c r="BE5" s="28">
        <v>5.3</v>
      </c>
      <c r="BF5" s="28">
        <v>213</v>
      </c>
      <c r="BG5" s="28">
        <v>8.9</v>
      </c>
      <c r="BH5" s="28">
        <v>14</v>
      </c>
      <c r="BI5" s="28">
        <v>13.4</v>
      </c>
      <c r="BJ5" s="28">
        <v>4.7300000000000004</v>
      </c>
      <c r="BK5" s="28">
        <v>0.02</v>
      </c>
      <c r="BL5" s="28">
        <v>7.56</v>
      </c>
      <c r="BM5" s="28">
        <v>0.1</v>
      </c>
      <c r="BN5" s="28">
        <v>0.04</v>
      </c>
      <c r="BO5" s="28">
        <v>1.2999999999999999E-2</v>
      </c>
      <c r="BP5" s="28">
        <v>2.4E-2</v>
      </c>
      <c r="BQ5" s="28">
        <v>0.9</v>
      </c>
      <c r="CI5" s="28">
        <v>11.7</v>
      </c>
      <c r="CL5" s="28">
        <v>5.2</v>
      </c>
    </row>
    <row r="6" spans="1:90" x14ac:dyDescent="0.3">
      <c r="A6" s="25">
        <f>A5+1</f>
        <v>2</v>
      </c>
      <c r="B6" s="26">
        <v>687404</v>
      </c>
      <c r="C6" s="26">
        <v>846462</v>
      </c>
      <c r="D6" s="26">
        <v>370</v>
      </c>
      <c r="E6" s="26">
        <v>1</v>
      </c>
      <c r="F6" s="27" t="s">
        <v>3</v>
      </c>
      <c r="G6" s="28">
        <v>11.5</v>
      </c>
      <c r="H6" s="28">
        <v>3</v>
      </c>
      <c r="I6" s="28">
        <v>40</v>
      </c>
      <c r="J6" s="28">
        <v>2</v>
      </c>
      <c r="K6" s="28">
        <v>1.69</v>
      </c>
      <c r="L6" s="28">
        <v>8.9999999999999998E-4</v>
      </c>
      <c r="M6" s="28">
        <v>0.16</v>
      </c>
      <c r="N6" s="28">
        <v>0.09</v>
      </c>
      <c r="O6" s="28">
        <v>0.03</v>
      </c>
      <c r="P6" s="28">
        <v>11.7</v>
      </c>
      <c r="Q6" s="28">
        <v>1.8</v>
      </c>
      <c r="R6" s="28">
        <v>128</v>
      </c>
      <c r="S6" s="28">
        <v>0.5</v>
      </c>
      <c r="T6" s="28">
        <v>5.3</v>
      </c>
      <c r="U6" s="28">
        <v>32.1</v>
      </c>
      <c r="V6" s="28">
        <v>23.6</v>
      </c>
      <c r="W6" s="28">
        <v>17.7</v>
      </c>
      <c r="X6" s="28">
        <v>23.6</v>
      </c>
      <c r="Y6" s="28">
        <v>0.02</v>
      </c>
      <c r="Z6" s="28">
        <v>7.0000000000000007E-2</v>
      </c>
      <c r="AA6" s="28">
        <v>0.02</v>
      </c>
      <c r="AB6" s="28">
        <v>15.4</v>
      </c>
      <c r="AC6" s="28">
        <v>0.09</v>
      </c>
      <c r="AD6" s="28">
        <v>0.08</v>
      </c>
      <c r="AE6" s="28">
        <v>0.92</v>
      </c>
      <c r="AF6" s="28">
        <v>0.11</v>
      </c>
      <c r="AG6" s="28">
        <v>119</v>
      </c>
      <c r="AH6" s="28">
        <v>0.1</v>
      </c>
      <c r="AI6" s="28">
        <v>0.1</v>
      </c>
      <c r="AJ6" s="28">
        <v>0.04</v>
      </c>
      <c r="AK6" s="28">
        <v>16.5</v>
      </c>
      <c r="AL6" s="28">
        <v>4.3</v>
      </c>
      <c r="AM6" s="28">
        <v>7.0999999999999994E-2</v>
      </c>
      <c r="AN6" s="28">
        <v>98</v>
      </c>
      <c r="AO6" s="28">
        <v>4</v>
      </c>
      <c r="AP6" s="28">
        <v>1.9</v>
      </c>
      <c r="AQ6" s="28">
        <v>1.2</v>
      </c>
      <c r="AR6" s="28">
        <v>5.7</v>
      </c>
      <c r="AS6" s="28">
        <v>0.7</v>
      </c>
      <c r="AT6" s="28">
        <v>53.7</v>
      </c>
      <c r="AU6" s="28">
        <v>0.3</v>
      </c>
      <c r="AV6" s="28">
        <v>40.4</v>
      </c>
      <c r="AW6" s="28">
        <v>11.9</v>
      </c>
      <c r="AX6" s="28">
        <v>7.2</v>
      </c>
      <c r="AY6" s="28">
        <v>0.7</v>
      </c>
      <c r="AZ6" s="28">
        <v>0.3</v>
      </c>
      <c r="BA6" s="28">
        <v>1.8</v>
      </c>
      <c r="BB6" s="28">
        <v>80.900000000000006</v>
      </c>
      <c r="BC6" s="28">
        <v>0.4</v>
      </c>
      <c r="BD6" s="28">
        <v>0.68</v>
      </c>
      <c r="BE6" s="28">
        <v>4.9000000000000004</v>
      </c>
      <c r="BF6" s="28">
        <v>263</v>
      </c>
      <c r="BG6" s="28">
        <v>8.8000000000000007</v>
      </c>
      <c r="BH6" s="28">
        <v>14.9</v>
      </c>
      <c r="BI6" s="28">
        <v>13.8</v>
      </c>
      <c r="BJ6" s="28">
        <v>5.63</v>
      </c>
      <c r="BK6" s="28">
        <v>0.03</v>
      </c>
      <c r="BL6" s="28">
        <v>8.2899999999999991</v>
      </c>
      <c r="BM6" s="28">
        <v>0.13</v>
      </c>
      <c r="BN6" s="28">
        <v>0.04</v>
      </c>
      <c r="BO6" s="28">
        <v>1.4999999999999999E-2</v>
      </c>
      <c r="BP6" s="28">
        <v>2.1000000000000001E-2</v>
      </c>
      <c r="BQ6" s="28">
        <v>0.9</v>
      </c>
      <c r="CI6" s="28">
        <v>16.5</v>
      </c>
      <c r="CL6" s="28">
        <v>4.3</v>
      </c>
    </row>
    <row r="7" spans="1:90" x14ac:dyDescent="0.3">
      <c r="A7" s="25">
        <f t="shared" ref="A7:A70" si="0">A6+1</f>
        <v>3</v>
      </c>
      <c r="B7" s="26">
        <v>687406</v>
      </c>
      <c r="C7" s="26">
        <v>846462</v>
      </c>
      <c r="D7" s="26">
        <v>370</v>
      </c>
      <c r="E7" s="26">
        <v>1</v>
      </c>
      <c r="F7" s="27" t="s">
        <v>23</v>
      </c>
      <c r="G7" s="28">
        <v>11.9</v>
      </c>
      <c r="H7" s="28">
        <v>4.0999999999999996</v>
      </c>
      <c r="I7" s="28">
        <v>40</v>
      </c>
      <c r="J7" s="28">
        <v>2</v>
      </c>
      <c r="K7" s="28">
        <v>1.74</v>
      </c>
      <c r="L7" s="28">
        <v>8.9999999999999998E-4</v>
      </c>
      <c r="M7" s="28">
        <v>0.19</v>
      </c>
      <c r="N7" s="28">
        <v>0.09</v>
      </c>
      <c r="O7" s="28">
        <v>0.03</v>
      </c>
      <c r="P7" s="28">
        <v>11.8</v>
      </c>
      <c r="Q7" s="28">
        <v>1.7</v>
      </c>
      <c r="R7" s="28">
        <v>125</v>
      </c>
      <c r="S7" s="28">
        <v>0.09</v>
      </c>
      <c r="T7" s="28">
        <v>5.3</v>
      </c>
      <c r="U7" s="28">
        <v>29.6</v>
      </c>
      <c r="V7" s="28">
        <v>24.2</v>
      </c>
      <c r="W7" s="28">
        <v>17.399999999999999</v>
      </c>
      <c r="X7" s="28">
        <v>20.8</v>
      </c>
      <c r="Y7" s="28">
        <v>1.2999999999999999E-2</v>
      </c>
      <c r="Z7" s="28">
        <v>7.0000000000000007E-2</v>
      </c>
      <c r="AA7" s="28">
        <v>0.01</v>
      </c>
      <c r="AB7" s="28">
        <v>15.2</v>
      </c>
      <c r="AC7" s="28">
        <v>0.09</v>
      </c>
      <c r="AD7" s="28">
        <v>0.09</v>
      </c>
      <c r="AE7" s="28">
        <v>0.92</v>
      </c>
      <c r="AF7" s="28">
        <v>0.11</v>
      </c>
      <c r="AG7" s="28">
        <v>115</v>
      </c>
      <c r="AH7" s="28">
        <v>0.1</v>
      </c>
      <c r="AI7" s="28">
        <v>0.1</v>
      </c>
      <c r="AJ7" s="28">
        <v>0.04</v>
      </c>
      <c r="AK7" s="28">
        <v>16.7</v>
      </c>
      <c r="AL7" s="28">
        <v>4.5</v>
      </c>
      <c r="AM7" s="28">
        <v>7.6999999999999999E-2</v>
      </c>
      <c r="AN7" s="28">
        <v>96.7</v>
      </c>
      <c r="AO7" s="28">
        <v>4</v>
      </c>
      <c r="AP7" s="28">
        <v>2</v>
      </c>
      <c r="AQ7" s="28">
        <v>1.3</v>
      </c>
      <c r="AR7" s="28">
        <v>5.7</v>
      </c>
      <c r="AS7" s="28">
        <v>0.8</v>
      </c>
      <c r="AT7" s="28">
        <v>53.5</v>
      </c>
      <c r="AU7" s="28">
        <v>0.3</v>
      </c>
      <c r="AV7" s="28">
        <v>40.799999999999997</v>
      </c>
      <c r="AW7" s="28">
        <v>11.8</v>
      </c>
      <c r="AX7" s="28">
        <v>7.3</v>
      </c>
      <c r="AY7" s="28">
        <v>0.8</v>
      </c>
      <c r="AZ7" s="28">
        <v>0.3</v>
      </c>
      <c r="BA7" s="28">
        <v>1.9</v>
      </c>
      <c r="BB7" s="28">
        <v>84.3</v>
      </c>
      <c r="BC7" s="28">
        <v>0.4</v>
      </c>
      <c r="BD7" s="28">
        <v>0.64</v>
      </c>
      <c r="BE7" s="28">
        <v>4.8</v>
      </c>
      <c r="BF7" s="28">
        <v>263</v>
      </c>
      <c r="BG7" s="28">
        <v>8.8000000000000007</v>
      </c>
      <c r="BH7" s="28">
        <v>14.3</v>
      </c>
      <c r="BI7" s="28">
        <v>14.7</v>
      </c>
      <c r="BJ7" s="28">
        <v>5.77</v>
      </c>
      <c r="BK7" s="28">
        <v>0.02</v>
      </c>
      <c r="BL7" s="28">
        <v>8.35</v>
      </c>
      <c r="BM7" s="28">
        <v>0.13</v>
      </c>
      <c r="BN7" s="28">
        <v>0.04</v>
      </c>
      <c r="BO7" s="28">
        <v>1.4999999999999999E-2</v>
      </c>
      <c r="BP7" s="28">
        <v>1.9E-2</v>
      </c>
      <c r="BQ7" s="28">
        <v>0.9</v>
      </c>
      <c r="CI7" s="28">
        <v>16.7</v>
      </c>
      <c r="CL7" s="28">
        <v>4.5</v>
      </c>
    </row>
    <row r="8" spans="1:90" x14ac:dyDescent="0.3">
      <c r="A8" s="25">
        <f t="shared" si="0"/>
        <v>4</v>
      </c>
      <c r="B8" s="26">
        <v>687408</v>
      </c>
      <c r="C8" s="26">
        <v>846363</v>
      </c>
      <c r="D8" s="26">
        <v>370</v>
      </c>
      <c r="E8" s="26">
        <v>1</v>
      </c>
      <c r="F8" s="27" t="s">
        <v>4</v>
      </c>
      <c r="G8" s="28">
        <v>10.4</v>
      </c>
      <c r="H8" s="28">
        <v>2.6</v>
      </c>
      <c r="I8" s="28">
        <v>30</v>
      </c>
      <c r="J8" s="28">
        <v>2</v>
      </c>
      <c r="K8" s="28">
        <v>1.7</v>
      </c>
      <c r="L8" s="28">
        <v>8.9999999999999998E-4</v>
      </c>
      <c r="M8" s="28">
        <v>0.18</v>
      </c>
      <c r="N8" s="28">
        <v>0.09</v>
      </c>
      <c r="O8" s="28">
        <v>0.04</v>
      </c>
      <c r="P8" s="28">
        <v>10.7</v>
      </c>
      <c r="Q8" s="28">
        <v>1.5</v>
      </c>
      <c r="R8" s="28">
        <v>125</v>
      </c>
      <c r="S8" s="28">
        <v>0.09</v>
      </c>
      <c r="T8" s="28">
        <v>4.5</v>
      </c>
      <c r="U8" s="28">
        <v>27.9</v>
      </c>
      <c r="V8" s="28">
        <v>23.1</v>
      </c>
      <c r="W8" s="28">
        <v>17.600000000000001</v>
      </c>
      <c r="X8" s="28">
        <v>19.899999999999999</v>
      </c>
      <c r="Y8" s="28">
        <v>1.2E-2</v>
      </c>
      <c r="Z8" s="28">
        <v>0.06</v>
      </c>
      <c r="AA8" s="28">
        <v>0.03</v>
      </c>
      <c r="AB8" s="28">
        <v>14.3</v>
      </c>
      <c r="AC8" s="28">
        <v>0.09</v>
      </c>
      <c r="AD8" s="28">
        <v>7.0000000000000007E-2</v>
      </c>
      <c r="AE8" s="28">
        <v>0.83</v>
      </c>
      <c r="AF8" s="28">
        <v>0.09</v>
      </c>
      <c r="AG8" s="28">
        <v>105</v>
      </c>
      <c r="AH8" s="28">
        <v>0.09</v>
      </c>
      <c r="AI8" s="28">
        <v>0.09</v>
      </c>
      <c r="AJ8" s="28">
        <v>0.04</v>
      </c>
      <c r="AK8" s="28">
        <v>15.8</v>
      </c>
      <c r="AL8" s="28">
        <v>3.8</v>
      </c>
      <c r="AM8" s="28">
        <v>6.9000000000000006E-2</v>
      </c>
      <c r="AN8" s="28">
        <v>83.8</v>
      </c>
      <c r="AO8" s="28">
        <v>3.9</v>
      </c>
      <c r="AP8" s="28">
        <v>2</v>
      </c>
      <c r="AQ8" s="28">
        <v>1.3</v>
      </c>
      <c r="AR8" s="28">
        <v>5.8</v>
      </c>
      <c r="AS8" s="28">
        <v>0.7</v>
      </c>
      <c r="AT8" s="28">
        <v>47.8</v>
      </c>
      <c r="AU8" s="28">
        <v>0.3</v>
      </c>
      <c r="AV8" s="28">
        <v>39.299999999999997</v>
      </c>
      <c r="AW8" s="28">
        <v>10.9</v>
      </c>
      <c r="AX8" s="28">
        <v>7.4</v>
      </c>
      <c r="AY8" s="28">
        <v>0.8</v>
      </c>
      <c r="AZ8" s="28">
        <v>0.3</v>
      </c>
      <c r="BA8" s="28">
        <v>1.8</v>
      </c>
      <c r="BB8" s="28">
        <v>88.6</v>
      </c>
      <c r="BC8" s="28">
        <v>0.4</v>
      </c>
      <c r="BD8" s="28">
        <v>0.6</v>
      </c>
      <c r="BE8" s="28">
        <v>4.0999999999999996</v>
      </c>
      <c r="BF8" s="28">
        <v>195</v>
      </c>
      <c r="BG8" s="28">
        <v>7.2</v>
      </c>
      <c r="BH8" s="28">
        <v>13</v>
      </c>
      <c r="BI8" s="28">
        <v>13.6</v>
      </c>
      <c r="BJ8" s="28">
        <v>5.16</v>
      </c>
      <c r="BK8" s="28">
        <v>0.02</v>
      </c>
      <c r="BL8" s="28">
        <v>8.44</v>
      </c>
      <c r="BM8" s="28">
        <v>0.11</v>
      </c>
      <c r="BN8" s="28">
        <v>0.04</v>
      </c>
      <c r="BO8" s="28">
        <v>1.2999999999999999E-2</v>
      </c>
      <c r="BP8" s="28">
        <v>1.7999999999999999E-2</v>
      </c>
      <c r="BQ8" s="28">
        <v>0.9</v>
      </c>
      <c r="CI8" s="28">
        <v>15.8</v>
      </c>
      <c r="CL8" s="28">
        <v>3.8</v>
      </c>
    </row>
    <row r="9" spans="1:90" x14ac:dyDescent="0.3">
      <c r="A9" s="25">
        <f t="shared" si="0"/>
        <v>5</v>
      </c>
      <c r="B9" s="26">
        <v>687410</v>
      </c>
      <c r="C9" s="26">
        <v>846363</v>
      </c>
      <c r="D9" s="26">
        <v>370</v>
      </c>
      <c r="E9" s="26">
        <v>1</v>
      </c>
      <c r="F9" s="27" t="s">
        <v>5</v>
      </c>
      <c r="G9" s="28">
        <v>7.7</v>
      </c>
      <c r="H9" s="28">
        <v>2.1</v>
      </c>
      <c r="I9" s="28">
        <v>30</v>
      </c>
      <c r="J9" s="28">
        <v>1</v>
      </c>
      <c r="K9" s="28">
        <v>1.49</v>
      </c>
      <c r="L9" s="28">
        <v>8.9999999999999998E-4</v>
      </c>
      <c r="M9" s="28">
        <v>0.16</v>
      </c>
      <c r="N9" s="28">
        <v>0.09</v>
      </c>
      <c r="O9" s="28">
        <v>0.02</v>
      </c>
      <c r="P9" s="28">
        <v>9.1999999999999993</v>
      </c>
      <c r="Q9" s="28">
        <v>1.1000000000000001</v>
      </c>
      <c r="R9" s="28">
        <v>98</v>
      </c>
      <c r="S9" s="28">
        <v>0.09</v>
      </c>
      <c r="T9" s="28">
        <v>3.9</v>
      </c>
      <c r="U9" s="28">
        <v>23.1</v>
      </c>
      <c r="V9" s="28">
        <v>20.3</v>
      </c>
      <c r="W9" s="28">
        <v>14.5</v>
      </c>
      <c r="X9" s="28">
        <v>18.2</v>
      </c>
      <c r="Y9" s="28">
        <v>1.2E-2</v>
      </c>
      <c r="Z9" s="28">
        <v>0.05</v>
      </c>
      <c r="AA9" s="28">
        <v>8.9999999999999993E-3</v>
      </c>
      <c r="AB9" s="28">
        <v>12.1</v>
      </c>
      <c r="AC9" s="28">
        <v>0.09</v>
      </c>
      <c r="AD9" s="28">
        <v>0.06</v>
      </c>
      <c r="AE9" s="28">
        <v>0.74</v>
      </c>
      <c r="AF9" s="28">
        <v>0.08</v>
      </c>
      <c r="AG9" s="28">
        <v>85</v>
      </c>
      <c r="AH9" s="28">
        <v>0.09</v>
      </c>
      <c r="AI9" s="28">
        <v>0.09</v>
      </c>
      <c r="AJ9" s="28">
        <v>0.04</v>
      </c>
      <c r="AK9" s="28">
        <v>14.8</v>
      </c>
      <c r="AL9" s="28">
        <v>3</v>
      </c>
      <c r="AM9" s="28">
        <v>6.3E-2</v>
      </c>
      <c r="AN9" s="28">
        <v>77.8</v>
      </c>
      <c r="AO9" s="28">
        <v>3.8</v>
      </c>
      <c r="AP9" s="28">
        <v>1.8</v>
      </c>
      <c r="AQ9" s="28">
        <v>1.3</v>
      </c>
      <c r="AR9" s="28">
        <v>5.6</v>
      </c>
      <c r="AS9" s="28">
        <v>0.7</v>
      </c>
      <c r="AT9" s="28">
        <v>43.9</v>
      </c>
      <c r="AU9" s="28">
        <v>0.2</v>
      </c>
      <c r="AV9" s="28">
        <v>38.5</v>
      </c>
      <c r="AW9" s="28">
        <v>10.6</v>
      </c>
      <c r="AX9" s="28">
        <v>7.4</v>
      </c>
      <c r="AY9" s="28">
        <v>0.8</v>
      </c>
      <c r="AZ9" s="28">
        <v>0.2</v>
      </c>
      <c r="BA9" s="28">
        <v>1.6</v>
      </c>
      <c r="BB9" s="28">
        <v>117</v>
      </c>
      <c r="BC9" s="28">
        <v>0.3</v>
      </c>
      <c r="BD9" s="28">
        <v>0.46</v>
      </c>
      <c r="BE9" s="28">
        <v>3.3</v>
      </c>
      <c r="BF9" s="28">
        <v>163</v>
      </c>
      <c r="BG9" s="28">
        <v>6.4</v>
      </c>
      <c r="BH9" s="28">
        <v>10.9</v>
      </c>
      <c r="BI9" s="28">
        <v>11.3</v>
      </c>
      <c r="BJ9" s="28">
        <v>4.45</v>
      </c>
      <c r="BK9" s="28">
        <v>0.03</v>
      </c>
      <c r="BL9" s="28">
        <v>6.86</v>
      </c>
      <c r="BM9" s="28">
        <v>0.12</v>
      </c>
      <c r="BN9" s="28">
        <v>0.04</v>
      </c>
      <c r="BO9" s="28">
        <v>1.2999999999999999E-2</v>
      </c>
      <c r="BP9" s="28">
        <v>1.4999999999999999E-2</v>
      </c>
      <c r="BQ9" s="28">
        <v>0.9</v>
      </c>
      <c r="CI9" s="28">
        <v>14.8</v>
      </c>
      <c r="CL9" s="28">
        <v>3</v>
      </c>
    </row>
    <row r="10" spans="1:90" x14ac:dyDescent="0.3">
      <c r="A10" s="25">
        <f t="shared" si="0"/>
        <v>6</v>
      </c>
      <c r="B10" s="26">
        <v>687411</v>
      </c>
      <c r="C10" s="26">
        <v>846363</v>
      </c>
      <c r="D10" s="26">
        <v>370</v>
      </c>
      <c r="E10" s="26">
        <v>1</v>
      </c>
      <c r="F10" s="27" t="s">
        <v>6</v>
      </c>
      <c r="G10" s="28">
        <v>7</v>
      </c>
      <c r="H10" s="28">
        <v>1.4</v>
      </c>
      <c r="I10" s="28">
        <v>30</v>
      </c>
      <c r="J10" s="28">
        <v>2</v>
      </c>
      <c r="K10" s="28">
        <v>1.39</v>
      </c>
      <c r="L10" s="28">
        <v>8.9999999999999998E-4</v>
      </c>
      <c r="M10" s="28">
        <v>0.16</v>
      </c>
      <c r="N10" s="28">
        <v>0.09</v>
      </c>
      <c r="O10" s="28">
        <v>0.03</v>
      </c>
      <c r="P10" s="28">
        <v>9.6</v>
      </c>
      <c r="Q10" s="28">
        <v>1</v>
      </c>
      <c r="R10" s="28">
        <v>93</v>
      </c>
      <c r="S10" s="28">
        <v>0.09</v>
      </c>
      <c r="T10" s="28">
        <v>3.8</v>
      </c>
      <c r="U10" s="28">
        <v>22.9</v>
      </c>
      <c r="V10" s="28">
        <v>19.600000000000001</v>
      </c>
      <c r="W10" s="28">
        <v>13.9</v>
      </c>
      <c r="X10" s="28">
        <v>16.2</v>
      </c>
      <c r="Y10" s="28">
        <v>6.0000000000000001E-3</v>
      </c>
      <c r="Z10" s="28">
        <v>0.05</v>
      </c>
      <c r="AA10" s="28">
        <v>8.9999999999999993E-3</v>
      </c>
      <c r="AB10" s="28">
        <v>11.3</v>
      </c>
      <c r="AC10" s="28">
        <v>0.09</v>
      </c>
      <c r="AD10" s="28">
        <v>0.05</v>
      </c>
      <c r="AE10" s="28">
        <v>0.78</v>
      </c>
      <c r="AF10" s="28">
        <v>0.09</v>
      </c>
      <c r="AG10" s="28">
        <v>82</v>
      </c>
      <c r="AH10" s="28">
        <v>0.09</v>
      </c>
      <c r="AI10" s="28">
        <v>0.1</v>
      </c>
      <c r="AJ10" s="28">
        <v>0.04</v>
      </c>
      <c r="AK10" s="28">
        <v>15</v>
      </c>
      <c r="AL10" s="28">
        <v>3.2</v>
      </c>
      <c r="AM10" s="28">
        <v>9.0999999999999998E-2</v>
      </c>
      <c r="AN10" s="28">
        <v>80.099999999999994</v>
      </c>
      <c r="AO10" s="28">
        <v>3.8</v>
      </c>
      <c r="AP10" s="28">
        <v>1.7</v>
      </c>
      <c r="AQ10" s="28">
        <v>1.3</v>
      </c>
      <c r="AR10" s="28">
        <v>5.5</v>
      </c>
      <c r="AS10" s="28">
        <v>0.7</v>
      </c>
      <c r="AT10" s="28">
        <v>45.2</v>
      </c>
      <c r="AU10" s="28">
        <v>0.2</v>
      </c>
      <c r="AV10" s="28">
        <v>38</v>
      </c>
      <c r="AW10" s="28">
        <v>10.7</v>
      </c>
      <c r="AX10" s="28">
        <v>7.6</v>
      </c>
      <c r="AY10" s="28">
        <v>0.8</v>
      </c>
      <c r="AZ10" s="28">
        <v>0.3</v>
      </c>
      <c r="BA10" s="28">
        <v>1.5</v>
      </c>
      <c r="BB10" s="28">
        <v>163</v>
      </c>
      <c r="BC10" s="28">
        <v>0.3</v>
      </c>
      <c r="BD10" s="28">
        <v>0.46</v>
      </c>
      <c r="BE10" s="28">
        <v>3.6</v>
      </c>
      <c r="BF10" s="28">
        <v>182</v>
      </c>
      <c r="BG10" s="28">
        <v>7.1</v>
      </c>
      <c r="BH10" s="28">
        <v>10.4</v>
      </c>
      <c r="BI10" s="28">
        <v>13</v>
      </c>
      <c r="BJ10" s="28">
        <v>4.6500000000000004</v>
      </c>
      <c r="BK10" s="28">
        <v>0.03</v>
      </c>
      <c r="BL10" s="28">
        <v>6.11</v>
      </c>
      <c r="BM10" s="28">
        <v>0.16</v>
      </c>
      <c r="BN10" s="28">
        <v>0.04</v>
      </c>
      <c r="BO10" s="28">
        <v>1.4E-2</v>
      </c>
      <c r="BP10" s="28">
        <v>1.2999999999999999E-2</v>
      </c>
      <c r="BQ10" s="28">
        <v>0.9</v>
      </c>
      <c r="CI10" s="28">
        <v>15</v>
      </c>
      <c r="CL10" s="28">
        <v>3.2</v>
      </c>
    </row>
    <row r="11" spans="1:90" ht="16.5" customHeight="1" x14ac:dyDescent="0.3">
      <c r="A11" s="25">
        <f t="shared" si="0"/>
        <v>7</v>
      </c>
      <c r="B11" s="26">
        <v>687412</v>
      </c>
      <c r="C11" s="26">
        <v>846362</v>
      </c>
      <c r="D11" s="26">
        <v>370</v>
      </c>
      <c r="E11" s="26">
        <v>1</v>
      </c>
      <c r="F11" s="27" t="s">
        <v>7</v>
      </c>
      <c r="G11" s="28">
        <v>7.7</v>
      </c>
      <c r="H11" s="28">
        <v>1.7</v>
      </c>
      <c r="I11" s="28">
        <v>50</v>
      </c>
      <c r="J11" s="28">
        <v>1</v>
      </c>
      <c r="K11" s="28">
        <v>1.22</v>
      </c>
      <c r="L11" s="28">
        <v>8.9999999999999998E-4</v>
      </c>
      <c r="M11" s="28">
        <v>0.16</v>
      </c>
      <c r="N11" s="28">
        <v>0.09</v>
      </c>
      <c r="O11" s="28">
        <v>0.02</v>
      </c>
      <c r="P11" s="28">
        <v>10</v>
      </c>
      <c r="Q11" s="28">
        <v>1.2</v>
      </c>
      <c r="R11" s="28">
        <v>108</v>
      </c>
      <c r="S11" s="28">
        <v>0.09</v>
      </c>
      <c r="T11" s="28">
        <v>4.3</v>
      </c>
      <c r="U11" s="28">
        <v>26</v>
      </c>
      <c r="V11" s="28">
        <v>21.6</v>
      </c>
      <c r="W11" s="28">
        <v>15.6</v>
      </c>
      <c r="X11" s="28">
        <v>18.3</v>
      </c>
      <c r="Y11" s="28">
        <v>8.9999999999999993E-3</v>
      </c>
      <c r="Z11" s="28">
        <v>0.05</v>
      </c>
      <c r="AA11" s="28">
        <v>0.03</v>
      </c>
      <c r="AB11" s="28">
        <v>14.2</v>
      </c>
      <c r="AC11" s="28">
        <v>0.09</v>
      </c>
      <c r="AD11" s="28">
        <v>7.0000000000000007E-2</v>
      </c>
      <c r="AE11" s="28">
        <v>0.83</v>
      </c>
      <c r="AF11" s="28">
        <v>0.09</v>
      </c>
      <c r="AG11" s="28">
        <v>85</v>
      </c>
      <c r="AH11" s="28">
        <v>0.09</v>
      </c>
      <c r="AI11" s="28">
        <v>0.09</v>
      </c>
      <c r="AJ11" s="28">
        <v>0.04</v>
      </c>
      <c r="AK11" s="28">
        <v>14.9</v>
      </c>
      <c r="AL11" s="28">
        <v>2.1</v>
      </c>
      <c r="AM11" s="28">
        <v>7.8E-2</v>
      </c>
      <c r="AN11" s="28">
        <v>91.2</v>
      </c>
      <c r="AO11" s="28">
        <v>3.6</v>
      </c>
      <c r="AP11" s="28">
        <v>2</v>
      </c>
      <c r="AQ11" s="28">
        <v>1.2</v>
      </c>
      <c r="AR11" s="28">
        <v>5.8</v>
      </c>
      <c r="AS11" s="28">
        <v>0.7</v>
      </c>
      <c r="AT11" s="28">
        <v>44.2</v>
      </c>
      <c r="AU11" s="28">
        <v>0.2</v>
      </c>
      <c r="AV11" s="28">
        <v>38.299999999999997</v>
      </c>
      <c r="AW11" s="28">
        <v>10.7</v>
      </c>
      <c r="AX11" s="28">
        <v>7.2</v>
      </c>
      <c r="AY11" s="28">
        <v>0.7</v>
      </c>
      <c r="AZ11" s="28">
        <v>0.3</v>
      </c>
      <c r="BA11" s="28">
        <v>1.6</v>
      </c>
      <c r="BB11" s="28">
        <v>88.5</v>
      </c>
      <c r="BC11" s="28">
        <v>0.4</v>
      </c>
      <c r="BD11" s="28">
        <v>0.54</v>
      </c>
      <c r="BE11" s="28">
        <v>4.0999999999999996</v>
      </c>
      <c r="BF11" s="28">
        <v>175</v>
      </c>
      <c r="BG11" s="28">
        <v>7.3</v>
      </c>
      <c r="BH11" s="28">
        <v>13.2</v>
      </c>
      <c r="BI11" s="28">
        <v>11</v>
      </c>
      <c r="BJ11" s="28">
        <v>5.55</v>
      </c>
      <c r="BK11" s="28">
        <v>0.03</v>
      </c>
      <c r="BL11" s="28">
        <v>7.11</v>
      </c>
      <c r="BM11" s="28">
        <v>0.14000000000000001</v>
      </c>
      <c r="BN11" s="28">
        <v>0.04</v>
      </c>
      <c r="BO11" s="28">
        <v>1.4E-2</v>
      </c>
      <c r="BP11" s="28">
        <v>1.4999999999999999E-2</v>
      </c>
      <c r="BQ11" s="28">
        <v>0.9</v>
      </c>
      <c r="CI11" s="28">
        <v>14.9</v>
      </c>
      <c r="CL11" s="28">
        <v>2.1</v>
      </c>
    </row>
    <row r="12" spans="1:90" x14ac:dyDescent="0.3">
      <c r="A12" s="25">
        <f t="shared" si="0"/>
        <v>8</v>
      </c>
      <c r="B12" s="26">
        <v>687447</v>
      </c>
      <c r="C12" s="26">
        <v>846362</v>
      </c>
      <c r="D12" s="26">
        <v>320</v>
      </c>
      <c r="E12" s="26">
        <v>1</v>
      </c>
      <c r="F12" s="27" t="s">
        <v>8</v>
      </c>
      <c r="G12" s="28">
        <v>2.2999999999999998</v>
      </c>
      <c r="H12" s="28">
        <v>1.9</v>
      </c>
      <c r="I12" s="28">
        <v>30</v>
      </c>
      <c r="J12" s="28">
        <v>3</v>
      </c>
      <c r="K12" s="28">
        <v>1.94</v>
      </c>
      <c r="L12" s="28">
        <v>8.9999999999999998E-4</v>
      </c>
      <c r="M12" s="28">
        <v>0.16</v>
      </c>
      <c r="N12" s="28">
        <v>0.09</v>
      </c>
      <c r="O12" s="28">
        <v>0.01</v>
      </c>
      <c r="P12" s="28">
        <v>8.5</v>
      </c>
      <c r="Q12" s="28">
        <v>0.5</v>
      </c>
      <c r="R12" s="28">
        <v>39</v>
      </c>
      <c r="S12" s="28">
        <v>0.09</v>
      </c>
      <c r="T12" s="28">
        <v>8.1</v>
      </c>
      <c r="U12" s="28">
        <v>15.6</v>
      </c>
      <c r="V12" s="28">
        <v>15.1</v>
      </c>
      <c r="W12" s="28">
        <v>8.5</v>
      </c>
      <c r="X12" s="28">
        <v>29</v>
      </c>
      <c r="Y12" s="28">
        <v>3.1E-2</v>
      </c>
      <c r="Z12" s="28">
        <v>0.03</v>
      </c>
      <c r="AA12" s="28">
        <v>0.06</v>
      </c>
      <c r="AB12" s="28">
        <v>6.15</v>
      </c>
      <c r="AC12" s="28">
        <v>0.09</v>
      </c>
      <c r="AD12" s="28">
        <v>0.04</v>
      </c>
      <c r="AE12" s="28">
        <v>0.64</v>
      </c>
      <c r="AF12" s="28">
        <v>0.12</v>
      </c>
      <c r="AG12" s="28">
        <v>53</v>
      </c>
      <c r="AH12" s="28">
        <v>2.6</v>
      </c>
      <c r="AI12" s="28">
        <v>0.9</v>
      </c>
      <c r="AJ12" s="28">
        <v>0.69</v>
      </c>
      <c r="AK12" s="28">
        <v>10.9</v>
      </c>
      <c r="AL12" s="28">
        <v>2.7</v>
      </c>
      <c r="AM12" s="28">
        <v>0.19700000000000001</v>
      </c>
      <c r="AN12" s="28">
        <v>53.2</v>
      </c>
      <c r="AO12" s="28">
        <v>2.2999999999999998</v>
      </c>
      <c r="AP12" s="28">
        <v>1.3</v>
      </c>
      <c r="AQ12" s="28">
        <v>0.5</v>
      </c>
      <c r="AR12" s="28">
        <v>3.2</v>
      </c>
      <c r="AS12" s="28">
        <v>0.4</v>
      </c>
      <c r="AT12" s="28">
        <v>16.5</v>
      </c>
      <c r="AU12" s="28">
        <v>0.1</v>
      </c>
      <c r="AV12" s="28">
        <v>15.6</v>
      </c>
      <c r="AW12" s="28">
        <v>4.0999999999999996</v>
      </c>
      <c r="AX12" s="28">
        <v>3.5</v>
      </c>
      <c r="AY12" s="28">
        <v>0.4</v>
      </c>
      <c r="AZ12" s="28">
        <v>0.2</v>
      </c>
      <c r="BA12" s="28">
        <v>0.9</v>
      </c>
      <c r="BB12" s="28">
        <v>128</v>
      </c>
      <c r="BC12" s="28">
        <v>0.2</v>
      </c>
      <c r="BD12" s="28">
        <v>0.4</v>
      </c>
      <c r="BE12" s="28">
        <v>3.5</v>
      </c>
      <c r="BF12" s="28">
        <v>576</v>
      </c>
      <c r="BG12" s="28">
        <v>22.9</v>
      </c>
      <c r="BH12" s="28">
        <v>6.2</v>
      </c>
      <c r="BI12" s="28">
        <v>9.8000000000000007</v>
      </c>
      <c r="BJ12" s="28">
        <v>2.92</v>
      </c>
      <c r="BK12" s="28">
        <v>0.03</v>
      </c>
      <c r="BL12" s="28">
        <v>2.93</v>
      </c>
      <c r="BM12" s="28">
        <v>0.4</v>
      </c>
      <c r="BN12" s="28">
        <v>0.14000000000000001</v>
      </c>
      <c r="BO12" s="28">
        <v>2.4E-2</v>
      </c>
      <c r="BP12" s="28">
        <v>1.4E-2</v>
      </c>
      <c r="BQ12" s="28">
        <v>0.9</v>
      </c>
      <c r="CI12" s="28">
        <v>10.9</v>
      </c>
      <c r="CL12" s="28">
        <v>2.7</v>
      </c>
    </row>
    <row r="13" spans="1:90" x14ac:dyDescent="0.3">
      <c r="A13" s="25">
        <f t="shared" si="0"/>
        <v>9</v>
      </c>
      <c r="B13" s="26">
        <v>686809</v>
      </c>
      <c r="C13" s="26">
        <v>846560</v>
      </c>
      <c r="D13" s="26">
        <v>367</v>
      </c>
      <c r="E13" s="26">
        <v>1</v>
      </c>
      <c r="F13" s="27" t="s">
        <v>9</v>
      </c>
      <c r="G13" s="28">
        <v>8.4</v>
      </c>
      <c r="H13" s="28">
        <v>3.1</v>
      </c>
      <c r="I13" s="28">
        <v>50</v>
      </c>
      <c r="J13" s="28">
        <v>2</v>
      </c>
      <c r="K13" s="28">
        <v>1.1000000000000001</v>
      </c>
      <c r="L13" s="28">
        <v>8.9999999999999998E-4</v>
      </c>
      <c r="M13" s="28">
        <v>0.09</v>
      </c>
      <c r="N13" s="28">
        <v>0.09</v>
      </c>
      <c r="O13" s="28">
        <v>0.03</v>
      </c>
      <c r="P13" s="28">
        <v>8.1</v>
      </c>
      <c r="Q13" s="28">
        <v>1.6</v>
      </c>
      <c r="R13" s="28">
        <v>137</v>
      </c>
      <c r="S13" s="28">
        <v>0.09</v>
      </c>
      <c r="T13" s="28">
        <v>2.2999999999999998</v>
      </c>
      <c r="U13" s="28">
        <v>21</v>
      </c>
      <c r="V13" s="28">
        <v>17.600000000000001</v>
      </c>
      <c r="W13" s="28">
        <v>22.9</v>
      </c>
      <c r="X13" s="28">
        <v>13.6</v>
      </c>
      <c r="Y13" s="28">
        <v>6.0000000000000001E-3</v>
      </c>
      <c r="Z13" s="28">
        <v>0.05</v>
      </c>
      <c r="AA13" s="28">
        <v>0.02</v>
      </c>
      <c r="AB13" s="28">
        <v>15.4</v>
      </c>
      <c r="AC13" s="28">
        <v>0.09</v>
      </c>
      <c r="AD13" s="28">
        <v>0.1</v>
      </c>
      <c r="AE13" s="28">
        <v>1.17</v>
      </c>
      <c r="AF13" s="28">
        <v>0.06</v>
      </c>
      <c r="AG13" s="28">
        <v>102</v>
      </c>
      <c r="AH13" s="28">
        <v>0.09</v>
      </c>
      <c r="AI13" s="28">
        <v>0.09</v>
      </c>
      <c r="AJ13" s="28">
        <v>0.04</v>
      </c>
      <c r="AK13" s="28">
        <v>7.94</v>
      </c>
      <c r="AL13" s="28">
        <v>2.8</v>
      </c>
      <c r="AM13" s="28">
        <v>9.6000000000000002E-2</v>
      </c>
      <c r="AN13" s="28">
        <v>56.6</v>
      </c>
      <c r="AO13" s="28">
        <v>2.2999999999999998</v>
      </c>
      <c r="AP13" s="28">
        <v>1.1000000000000001</v>
      </c>
      <c r="AQ13" s="28">
        <v>0.7</v>
      </c>
      <c r="AR13" s="28">
        <v>3.5</v>
      </c>
      <c r="AS13" s="28">
        <v>0.4</v>
      </c>
      <c r="AT13" s="28">
        <v>35.9</v>
      </c>
      <c r="AU13" s="28">
        <v>0.2</v>
      </c>
      <c r="AV13" s="28">
        <v>22.2</v>
      </c>
      <c r="AW13" s="28">
        <v>7.2</v>
      </c>
      <c r="AX13" s="28">
        <v>4.5</v>
      </c>
      <c r="AY13" s="28">
        <v>0.5</v>
      </c>
      <c r="AZ13" s="28">
        <v>0.2</v>
      </c>
      <c r="BA13" s="28">
        <v>1</v>
      </c>
      <c r="BB13" s="28">
        <v>30.6</v>
      </c>
      <c r="BC13" s="28">
        <v>0.4</v>
      </c>
      <c r="BD13" s="28">
        <v>0.36</v>
      </c>
      <c r="BE13" s="28">
        <v>3.2</v>
      </c>
      <c r="BF13" s="28">
        <v>89</v>
      </c>
      <c r="BG13" s="28">
        <v>4.3</v>
      </c>
      <c r="BH13" s="28">
        <v>12.8</v>
      </c>
      <c r="BI13" s="28">
        <v>12.2</v>
      </c>
      <c r="BJ13" s="28">
        <v>5.09</v>
      </c>
      <c r="BK13" s="28">
        <v>8.9999999999999993E-3</v>
      </c>
      <c r="BL13" s="28">
        <v>8.0399999999999991</v>
      </c>
      <c r="BM13" s="28">
        <v>0.05</v>
      </c>
      <c r="BN13" s="28">
        <v>0.02</v>
      </c>
      <c r="BO13" s="28">
        <v>1.2E-2</v>
      </c>
      <c r="BP13" s="28">
        <v>1.7000000000000001E-2</v>
      </c>
      <c r="BQ13" s="28">
        <v>0.9</v>
      </c>
      <c r="CI13" s="28">
        <v>7.94</v>
      </c>
      <c r="CL13" s="28">
        <v>2.8</v>
      </c>
    </row>
    <row r="14" spans="1:90" x14ac:dyDescent="0.3">
      <c r="A14" s="25">
        <f t="shared" si="0"/>
        <v>10</v>
      </c>
      <c r="B14" s="26">
        <v>686810</v>
      </c>
      <c r="C14" s="26">
        <v>846560</v>
      </c>
      <c r="D14" s="26">
        <v>367</v>
      </c>
      <c r="E14" s="26">
        <v>1</v>
      </c>
      <c r="F14" s="27" t="s">
        <v>10</v>
      </c>
      <c r="G14" s="28">
        <v>12.5</v>
      </c>
      <c r="H14" s="28">
        <v>0.4</v>
      </c>
      <c r="I14" s="28">
        <v>40</v>
      </c>
      <c r="J14" s="28">
        <v>1</v>
      </c>
      <c r="K14" s="28">
        <v>1.42</v>
      </c>
      <c r="L14" s="28">
        <v>8.9999999999999998E-4</v>
      </c>
      <c r="M14" s="28">
        <v>0.11</v>
      </c>
      <c r="N14" s="28">
        <v>0.1</v>
      </c>
      <c r="O14" s="28">
        <v>0.04</v>
      </c>
      <c r="P14" s="28">
        <v>9.8000000000000007</v>
      </c>
      <c r="Q14" s="28">
        <v>1.8</v>
      </c>
      <c r="R14" s="28">
        <v>161</v>
      </c>
      <c r="S14" s="28">
        <v>0.09</v>
      </c>
      <c r="T14" s="28">
        <v>3.1</v>
      </c>
      <c r="U14" s="28">
        <v>27.1</v>
      </c>
      <c r="V14" s="28">
        <v>22.3</v>
      </c>
      <c r="W14" s="28">
        <v>24.4</v>
      </c>
      <c r="X14" s="28">
        <v>17.3</v>
      </c>
      <c r="Y14" s="28">
        <v>1.7000000000000001E-2</v>
      </c>
      <c r="Z14" s="28">
        <v>0.06</v>
      </c>
      <c r="AA14" s="28">
        <v>0.1</v>
      </c>
      <c r="AB14" s="28">
        <v>18.2</v>
      </c>
      <c r="AC14" s="28">
        <v>0.09</v>
      </c>
      <c r="AD14" s="28">
        <v>0.13</v>
      </c>
      <c r="AE14" s="28">
        <v>1.48</v>
      </c>
      <c r="AF14" s="28">
        <v>0.1</v>
      </c>
      <c r="AG14" s="28">
        <v>134</v>
      </c>
      <c r="AH14" s="28">
        <v>0.1</v>
      </c>
      <c r="AI14" s="28">
        <v>0.09</v>
      </c>
      <c r="AJ14" s="28">
        <v>0.04</v>
      </c>
      <c r="AK14" s="28">
        <v>10.6</v>
      </c>
      <c r="AL14" s="28">
        <v>3.4</v>
      </c>
      <c r="AM14" s="28">
        <v>0.08</v>
      </c>
      <c r="AN14" s="28">
        <v>57.8</v>
      </c>
      <c r="AO14" s="28">
        <v>2.7</v>
      </c>
      <c r="AP14" s="28">
        <v>1.4</v>
      </c>
      <c r="AQ14" s="28">
        <v>0.9</v>
      </c>
      <c r="AR14" s="28">
        <v>4</v>
      </c>
      <c r="AS14" s="28">
        <v>0.5</v>
      </c>
      <c r="AT14" s="28">
        <v>37.1</v>
      </c>
      <c r="AU14" s="28">
        <v>0.2</v>
      </c>
      <c r="AV14" s="28">
        <v>26.8</v>
      </c>
      <c r="AW14" s="28">
        <v>8</v>
      </c>
      <c r="AX14" s="28">
        <v>4.7</v>
      </c>
      <c r="AY14" s="28">
        <v>0.5</v>
      </c>
      <c r="AZ14" s="28">
        <v>0.2</v>
      </c>
      <c r="BA14" s="28">
        <v>1.4</v>
      </c>
      <c r="BB14" s="28">
        <v>34.9</v>
      </c>
      <c r="BC14" s="28">
        <v>0.4</v>
      </c>
      <c r="BD14" s="28">
        <v>0.64</v>
      </c>
      <c r="BE14" s="28">
        <v>4.5999999999999996</v>
      </c>
      <c r="BF14" s="28">
        <v>117</v>
      </c>
      <c r="BG14" s="28">
        <v>7.1</v>
      </c>
      <c r="BH14" s="28">
        <v>14.7</v>
      </c>
      <c r="BI14" s="28">
        <v>8.1999999999999993</v>
      </c>
      <c r="BJ14" s="28">
        <v>5.79</v>
      </c>
      <c r="BK14" s="28">
        <v>8.9999999999999993E-3</v>
      </c>
      <c r="BL14" s="28">
        <v>9.14</v>
      </c>
      <c r="BM14" s="28">
        <v>7.0000000000000007E-2</v>
      </c>
      <c r="BN14" s="28">
        <v>0.03</v>
      </c>
      <c r="BO14" s="28">
        <v>1.2999999999999999E-2</v>
      </c>
      <c r="BP14" s="28">
        <v>1.7999999999999999E-2</v>
      </c>
      <c r="BQ14" s="28">
        <v>0.9</v>
      </c>
      <c r="CI14" s="28">
        <v>10.6</v>
      </c>
      <c r="CL14" s="28">
        <v>3.4</v>
      </c>
    </row>
    <row r="15" spans="1:90" x14ac:dyDescent="0.3">
      <c r="A15" s="25">
        <f t="shared" si="0"/>
        <v>11</v>
      </c>
      <c r="B15" s="26">
        <v>686812</v>
      </c>
      <c r="C15" s="26">
        <v>846563</v>
      </c>
      <c r="D15" s="26">
        <v>367</v>
      </c>
      <c r="E15" s="26">
        <v>1</v>
      </c>
      <c r="F15" s="27" t="s">
        <v>11</v>
      </c>
      <c r="G15" s="28">
        <v>16.399999999999999</v>
      </c>
      <c r="H15" s="28">
        <v>2.2999999999999998</v>
      </c>
      <c r="I15" s="28">
        <v>40</v>
      </c>
      <c r="J15" s="28">
        <v>2</v>
      </c>
      <c r="K15" s="28">
        <v>2.31</v>
      </c>
      <c r="L15" s="28">
        <v>8.9999999999999998E-4</v>
      </c>
      <c r="M15" s="28">
        <v>0.15</v>
      </c>
      <c r="N15" s="28">
        <v>0.5</v>
      </c>
      <c r="O15" s="28">
        <v>0.09</v>
      </c>
      <c r="P15" s="28">
        <v>11.4</v>
      </c>
      <c r="Q15" s="28">
        <v>2.1</v>
      </c>
      <c r="R15" s="28">
        <v>191</v>
      </c>
      <c r="S15" s="28">
        <v>0.09</v>
      </c>
      <c r="T15" s="28">
        <v>3.9</v>
      </c>
      <c r="U15" s="28">
        <v>32.6</v>
      </c>
      <c r="V15" s="28">
        <v>21.7</v>
      </c>
      <c r="W15" s="28">
        <v>25.7</v>
      </c>
      <c r="X15" s="28">
        <v>21.9</v>
      </c>
      <c r="Y15" s="28">
        <v>1.2999999999999999E-2</v>
      </c>
      <c r="Z15" s="28">
        <v>7.0000000000000007E-2</v>
      </c>
      <c r="AA15" s="28">
        <v>0.02</v>
      </c>
      <c r="AB15" s="28">
        <v>18.5</v>
      </c>
      <c r="AC15" s="28">
        <v>0.09</v>
      </c>
      <c r="AD15" s="28">
        <v>0.13</v>
      </c>
      <c r="AE15" s="28">
        <v>1.72</v>
      </c>
      <c r="AF15" s="28">
        <v>0.11</v>
      </c>
      <c r="AG15" s="28">
        <v>176</v>
      </c>
      <c r="AH15" s="28">
        <v>0.09</v>
      </c>
      <c r="AI15" s="28">
        <v>0.09</v>
      </c>
      <c r="AJ15" s="28">
        <v>0.04</v>
      </c>
      <c r="AK15" s="28">
        <v>7.87</v>
      </c>
      <c r="AL15" s="28">
        <v>5.0999999999999996</v>
      </c>
      <c r="AM15" s="28">
        <v>6.8000000000000005E-2</v>
      </c>
      <c r="AN15" s="28">
        <v>63.7</v>
      </c>
      <c r="AO15" s="28">
        <v>2.1</v>
      </c>
      <c r="AP15" s="28">
        <v>1.2</v>
      </c>
      <c r="AQ15" s="28">
        <v>0.6</v>
      </c>
      <c r="AR15" s="28">
        <v>2.7</v>
      </c>
      <c r="AS15" s="28">
        <v>0.4</v>
      </c>
      <c r="AT15" s="28">
        <v>23.5</v>
      </c>
      <c r="AU15" s="28">
        <v>0.2</v>
      </c>
      <c r="AV15" s="28">
        <v>17.100000000000001</v>
      </c>
      <c r="AW15" s="28">
        <v>4.9000000000000004</v>
      </c>
      <c r="AX15" s="28">
        <v>2.4</v>
      </c>
      <c r="AY15" s="28">
        <v>0.4</v>
      </c>
      <c r="AZ15" s="28">
        <v>0.2</v>
      </c>
      <c r="BA15" s="28">
        <v>1.3</v>
      </c>
      <c r="BB15" s="28">
        <v>33.1</v>
      </c>
      <c r="BC15" s="28">
        <v>0.5</v>
      </c>
      <c r="BD15" s="28">
        <v>0.72</v>
      </c>
      <c r="BE15" s="28">
        <v>5.0999999999999996</v>
      </c>
      <c r="BF15" s="28">
        <v>163</v>
      </c>
      <c r="BG15" s="28">
        <v>8.6</v>
      </c>
      <c r="BH15" s="28">
        <v>15.4</v>
      </c>
      <c r="BI15" s="28">
        <v>5.4</v>
      </c>
      <c r="BJ15" s="28">
        <v>5.83</v>
      </c>
      <c r="BK15" s="28">
        <v>0.01</v>
      </c>
      <c r="BL15" s="28">
        <v>11.7</v>
      </c>
      <c r="BM15" s="28">
        <v>7.0000000000000007E-2</v>
      </c>
      <c r="BN15" s="28">
        <v>0.03</v>
      </c>
      <c r="BO15" s="28">
        <v>1.0999999999999999E-2</v>
      </c>
      <c r="BP15" s="28">
        <v>2.1000000000000001E-2</v>
      </c>
      <c r="BQ15" s="28">
        <v>0.9</v>
      </c>
      <c r="CI15" s="28">
        <v>7.87</v>
      </c>
      <c r="CL15" s="28">
        <v>5.0999999999999996</v>
      </c>
    </row>
    <row r="16" spans="1:90" x14ac:dyDescent="0.3">
      <c r="A16" s="25">
        <f t="shared" si="0"/>
        <v>12</v>
      </c>
      <c r="B16" s="26">
        <v>686813</v>
      </c>
      <c r="C16" s="26">
        <v>846569</v>
      </c>
      <c r="D16" s="26">
        <v>367</v>
      </c>
      <c r="E16" s="26">
        <v>1</v>
      </c>
      <c r="F16" s="27" t="s">
        <v>12</v>
      </c>
      <c r="G16" s="28">
        <v>3.5</v>
      </c>
      <c r="H16" s="28">
        <v>0.8</v>
      </c>
      <c r="I16" s="28">
        <v>40</v>
      </c>
      <c r="J16" s="28">
        <v>1</v>
      </c>
      <c r="K16" s="28">
        <v>0.71</v>
      </c>
      <c r="L16" s="28">
        <v>8.9999999999999998E-4</v>
      </c>
      <c r="M16" s="28">
        <v>0.04</v>
      </c>
      <c r="N16" s="28">
        <v>0.09</v>
      </c>
      <c r="O16" s="28">
        <v>0.03</v>
      </c>
      <c r="P16" s="28">
        <v>9.1999999999999993</v>
      </c>
      <c r="Q16" s="28">
        <v>1.6</v>
      </c>
      <c r="R16" s="28">
        <v>67</v>
      </c>
      <c r="S16" s="28">
        <v>0.09</v>
      </c>
      <c r="T16" s="28">
        <v>3</v>
      </c>
      <c r="U16" s="28">
        <v>12.9</v>
      </c>
      <c r="V16" s="28">
        <v>15.1</v>
      </c>
      <c r="W16" s="28">
        <v>12</v>
      </c>
      <c r="X16" s="28">
        <v>19.3</v>
      </c>
      <c r="Y16" s="28">
        <v>1.2999999999999999E-2</v>
      </c>
      <c r="Z16" s="28">
        <v>0.04</v>
      </c>
      <c r="AA16" s="28">
        <v>8.9999999999999993E-3</v>
      </c>
      <c r="AB16" s="28">
        <v>14.3</v>
      </c>
      <c r="AC16" s="28">
        <v>0.09</v>
      </c>
      <c r="AD16" s="28">
        <v>0.05</v>
      </c>
      <c r="AE16" s="28">
        <v>1.49</v>
      </c>
      <c r="AF16" s="28">
        <v>7.0000000000000007E-2</v>
      </c>
      <c r="AG16" s="28">
        <v>47</v>
      </c>
      <c r="AH16" s="28">
        <v>0.09</v>
      </c>
      <c r="AI16" s="28">
        <v>0.09</v>
      </c>
      <c r="AJ16" s="28">
        <v>0.04</v>
      </c>
      <c r="AK16" s="28">
        <v>5.84</v>
      </c>
      <c r="AL16" s="28">
        <v>1.7</v>
      </c>
      <c r="AM16" s="28">
        <v>3.7999999999999999E-2</v>
      </c>
      <c r="AN16" s="28">
        <v>41</v>
      </c>
      <c r="AO16" s="28">
        <v>1.2</v>
      </c>
      <c r="AP16" s="28">
        <v>0.6</v>
      </c>
      <c r="AQ16" s="28">
        <v>0.4</v>
      </c>
      <c r="AR16" s="28">
        <v>2.2000000000000002</v>
      </c>
      <c r="AS16" s="28">
        <v>0.2</v>
      </c>
      <c r="AT16" s="28">
        <v>19.2</v>
      </c>
      <c r="AU16" s="28">
        <v>0.09</v>
      </c>
      <c r="AV16" s="28">
        <v>15.1</v>
      </c>
      <c r="AW16" s="28">
        <v>4.2</v>
      </c>
      <c r="AX16" s="28">
        <v>2.6</v>
      </c>
      <c r="AY16" s="28">
        <v>0.3</v>
      </c>
      <c r="AZ16" s="28">
        <v>0.09</v>
      </c>
      <c r="BA16" s="28">
        <v>0.6</v>
      </c>
      <c r="BB16" s="28">
        <v>26.7</v>
      </c>
      <c r="BC16" s="28">
        <v>0.3</v>
      </c>
      <c r="BD16" s="28">
        <v>0.4</v>
      </c>
      <c r="BE16" s="28">
        <v>3.3</v>
      </c>
      <c r="BF16" s="28">
        <v>49</v>
      </c>
      <c r="BG16" s="28">
        <v>6.1</v>
      </c>
      <c r="BH16" s="28">
        <v>8.9</v>
      </c>
      <c r="BI16" s="28">
        <v>3.6</v>
      </c>
      <c r="BJ16" s="28">
        <v>4.99</v>
      </c>
      <c r="BK16" s="28">
        <v>0.02</v>
      </c>
      <c r="BL16" s="28">
        <v>4.2300000000000004</v>
      </c>
      <c r="BM16" s="28">
        <v>0.08</v>
      </c>
      <c r="BN16" s="28">
        <v>0.02</v>
      </c>
      <c r="BO16" s="28">
        <v>1.0999999999999999E-2</v>
      </c>
      <c r="BP16" s="28">
        <v>7.0000000000000001E-3</v>
      </c>
      <c r="BQ16" s="28">
        <v>0.9</v>
      </c>
      <c r="CI16" s="28">
        <v>5.84</v>
      </c>
      <c r="CL16" s="28">
        <v>1.7</v>
      </c>
    </row>
    <row r="17" spans="1:90" x14ac:dyDescent="0.3">
      <c r="A17" s="25">
        <f t="shared" si="0"/>
        <v>13</v>
      </c>
      <c r="B17" s="26">
        <v>686814</v>
      </c>
      <c r="C17" s="26">
        <v>846570</v>
      </c>
      <c r="D17" s="26">
        <v>367</v>
      </c>
      <c r="E17" s="26">
        <v>1</v>
      </c>
      <c r="F17" s="27" t="s">
        <v>13</v>
      </c>
      <c r="G17" s="28">
        <v>4.8</v>
      </c>
      <c r="H17" s="28">
        <v>1.3</v>
      </c>
      <c r="I17" s="28">
        <v>30</v>
      </c>
      <c r="J17" s="28">
        <v>1</v>
      </c>
      <c r="K17" s="28">
        <v>1.1599999999999999</v>
      </c>
      <c r="L17" s="28">
        <v>8.9999999999999998E-4</v>
      </c>
      <c r="M17" s="28">
        <v>0.08</v>
      </c>
      <c r="N17" s="28">
        <v>0.09</v>
      </c>
      <c r="O17" s="28">
        <v>0.01</v>
      </c>
      <c r="P17" s="28">
        <v>10.7</v>
      </c>
      <c r="Q17" s="28">
        <v>1.8</v>
      </c>
      <c r="R17" s="28">
        <v>86</v>
      </c>
      <c r="S17" s="28">
        <v>0.09</v>
      </c>
      <c r="T17" s="28">
        <v>3.6</v>
      </c>
      <c r="U17" s="28">
        <v>16.399999999999999</v>
      </c>
      <c r="V17" s="28">
        <v>20.5</v>
      </c>
      <c r="W17" s="28">
        <v>16.600000000000001</v>
      </c>
      <c r="X17" s="28">
        <v>23.6</v>
      </c>
      <c r="Y17" s="28">
        <v>8.9999999999999993E-3</v>
      </c>
      <c r="Z17" s="28">
        <v>0.05</v>
      </c>
      <c r="AA17" s="28">
        <v>0.13</v>
      </c>
      <c r="AB17" s="28">
        <v>14.4</v>
      </c>
      <c r="AC17" s="28">
        <v>0.09</v>
      </c>
      <c r="AD17" s="28">
        <v>7.0000000000000007E-2</v>
      </c>
      <c r="AE17" s="28">
        <v>1.48</v>
      </c>
      <c r="AF17" s="28">
        <v>0.09</v>
      </c>
      <c r="AG17" s="28">
        <v>76</v>
      </c>
      <c r="AH17" s="28">
        <v>0.09</v>
      </c>
      <c r="AI17" s="28">
        <v>0.09</v>
      </c>
      <c r="AJ17" s="28">
        <v>0.04</v>
      </c>
      <c r="AK17" s="28">
        <v>7.8</v>
      </c>
      <c r="AL17" s="28">
        <v>3.3</v>
      </c>
      <c r="AM17" s="28">
        <v>4.9000000000000002E-2</v>
      </c>
      <c r="AN17" s="28">
        <v>47.1</v>
      </c>
      <c r="AO17" s="28">
        <v>1.9</v>
      </c>
      <c r="AP17" s="28">
        <v>0.9</v>
      </c>
      <c r="AQ17" s="28">
        <v>0.6</v>
      </c>
      <c r="AR17" s="28">
        <v>2.8</v>
      </c>
      <c r="AS17" s="28">
        <v>0.3</v>
      </c>
      <c r="AT17" s="28">
        <v>25.6</v>
      </c>
      <c r="AU17" s="28">
        <v>0.1</v>
      </c>
      <c r="AV17" s="28">
        <v>18.3</v>
      </c>
      <c r="AW17" s="28">
        <v>5.2</v>
      </c>
      <c r="AX17" s="28">
        <v>2.8</v>
      </c>
      <c r="AY17" s="28">
        <v>0.4</v>
      </c>
      <c r="AZ17" s="28">
        <v>0.1</v>
      </c>
      <c r="BA17" s="28">
        <v>0.8</v>
      </c>
      <c r="BB17" s="28">
        <v>47.7</v>
      </c>
      <c r="BC17" s="28">
        <v>0.3</v>
      </c>
      <c r="BD17" s="28">
        <v>0.54</v>
      </c>
      <c r="BE17" s="28">
        <v>4.3</v>
      </c>
      <c r="BF17" s="28">
        <v>76</v>
      </c>
      <c r="BG17" s="28">
        <v>7.6</v>
      </c>
      <c r="BH17" s="28">
        <v>9.5</v>
      </c>
      <c r="BI17" s="28">
        <v>6.7</v>
      </c>
      <c r="BJ17" s="28">
        <v>5.26</v>
      </c>
      <c r="BK17" s="28">
        <v>8.9999999999999993E-3</v>
      </c>
      <c r="BL17" s="28">
        <v>5.68</v>
      </c>
      <c r="BM17" s="28">
        <v>0.11</v>
      </c>
      <c r="BN17" s="28">
        <v>0.03</v>
      </c>
      <c r="BO17" s="28">
        <v>1.2E-2</v>
      </c>
      <c r="BP17" s="28">
        <v>1.0999999999999999E-2</v>
      </c>
      <c r="BQ17" s="28">
        <v>0.9</v>
      </c>
      <c r="CI17" s="28">
        <v>7.8</v>
      </c>
      <c r="CL17" s="28">
        <v>3.3</v>
      </c>
    </row>
    <row r="18" spans="1:90" x14ac:dyDescent="0.3">
      <c r="A18" s="25">
        <f t="shared" si="0"/>
        <v>14</v>
      </c>
      <c r="B18" s="26">
        <v>686816</v>
      </c>
      <c r="C18" s="26">
        <v>846571</v>
      </c>
      <c r="D18" s="26">
        <v>367</v>
      </c>
      <c r="E18" s="26">
        <v>1</v>
      </c>
      <c r="F18" s="27" t="s">
        <v>14</v>
      </c>
      <c r="G18" s="28">
        <v>7.8</v>
      </c>
      <c r="H18" s="28">
        <v>2.1</v>
      </c>
      <c r="I18" s="28">
        <v>30</v>
      </c>
      <c r="J18" s="28">
        <v>2</v>
      </c>
      <c r="K18" s="28">
        <v>1.68</v>
      </c>
      <c r="L18" s="28">
        <v>8.9999999999999998E-4</v>
      </c>
      <c r="M18" s="28">
        <v>0.1</v>
      </c>
      <c r="N18" s="28">
        <v>0.3</v>
      </c>
      <c r="O18" s="28">
        <v>0.03</v>
      </c>
      <c r="P18" s="28">
        <v>12.7</v>
      </c>
      <c r="Q18" s="28">
        <v>1.8</v>
      </c>
      <c r="R18" s="28">
        <v>137</v>
      </c>
      <c r="S18" s="28">
        <v>0.09</v>
      </c>
      <c r="T18" s="28">
        <v>3.8</v>
      </c>
      <c r="U18" s="28">
        <v>22.1</v>
      </c>
      <c r="V18" s="28">
        <v>22.1</v>
      </c>
      <c r="W18" s="28">
        <v>17.899999999999999</v>
      </c>
      <c r="X18" s="28">
        <v>17.5</v>
      </c>
      <c r="Y18" s="28">
        <v>1.9E-2</v>
      </c>
      <c r="Z18" s="28">
        <v>0.08</v>
      </c>
      <c r="AA18" s="28">
        <v>0.05</v>
      </c>
      <c r="AB18" s="28">
        <v>17.8</v>
      </c>
      <c r="AC18" s="28">
        <v>0.09</v>
      </c>
      <c r="AD18" s="28">
        <v>0.09</v>
      </c>
      <c r="AE18" s="28">
        <v>1.79</v>
      </c>
      <c r="AF18" s="28">
        <v>0.13</v>
      </c>
      <c r="AG18" s="28">
        <v>123</v>
      </c>
      <c r="AH18" s="28">
        <v>0.2</v>
      </c>
      <c r="AI18" s="28">
        <v>0.09</v>
      </c>
      <c r="AJ18" s="28">
        <v>0.04</v>
      </c>
      <c r="AK18" s="28">
        <v>7.11</v>
      </c>
      <c r="AL18" s="28">
        <v>4.2</v>
      </c>
      <c r="AM18" s="28">
        <v>5.0999999999999997E-2</v>
      </c>
      <c r="AN18" s="28">
        <v>60.5</v>
      </c>
      <c r="AO18" s="28">
        <v>1.7</v>
      </c>
      <c r="AP18" s="28">
        <v>0.8</v>
      </c>
      <c r="AQ18" s="28">
        <v>0.5</v>
      </c>
      <c r="AR18" s="28">
        <v>2.5</v>
      </c>
      <c r="AS18" s="28">
        <v>0.3</v>
      </c>
      <c r="AT18" s="28">
        <v>25.7</v>
      </c>
      <c r="AU18" s="28">
        <v>0.1</v>
      </c>
      <c r="AV18" s="28">
        <v>18</v>
      </c>
      <c r="AW18" s="28">
        <v>5.0999999999999996</v>
      </c>
      <c r="AX18" s="28">
        <v>3</v>
      </c>
      <c r="AY18" s="28">
        <v>0.3</v>
      </c>
      <c r="AZ18" s="28">
        <v>0.1</v>
      </c>
      <c r="BA18" s="28">
        <v>0.8</v>
      </c>
      <c r="BB18" s="28">
        <v>47.8</v>
      </c>
      <c r="BC18" s="28">
        <v>0.3</v>
      </c>
      <c r="BD18" s="28">
        <v>0.83</v>
      </c>
      <c r="BE18" s="28">
        <v>5</v>
      </c>
      <c r="BF18" s="28">
        <v>140</v>
      </c>
      <c r="BG18" s="28">
        <v>10</v>
      </c>
      <c r="BH18" s="28">
        <v>11.5</v>
      </c>
      <c r="BI18" s="28">
        <v>7.3</v>
      </c>
      <c r="BJ18" s="28">
        <v>6.17</v>
      </c>
      <c r="BK18" s="28">
        <v>8.9999999999999993E-3</v>
      </c>
      <c r="BL18" s="28">
        <v>8.0299999999999994</v>
      </c>
      <c r="BM18" s="28">
        <v>0.1</v>
      </c>
      <c r="BN18" s="28">
        <v>0.04</v>
      </c>
      <c r="BO18" s="28">
        <v>1.2999999999999999E-2</v>
      </c>
      <c r="BP18" s="28">
        <v>1.4E-2</v>
      </c>
      <c r="BQ18" s="28">
        <v>0.9</v>
      </c>
      <c r="CI18" s="28">
        <v>7.11</v>
      </c>
      <c r="CL18" s="28">
        <v>4.2</v>
      </c>
    </row>
    <row r="19" spans="1:90" x14ac:dyDescent="0.3">
      <c r="A19" s="25">
        <f t="shared" si="0"/>
        <v>15</v>
      </c>
      <c r="B19" s="26">
        <v>686817</v>
      </c>
      <c r="C19" s="26">
        <v>846571</v>
      </c>
      <c r="D19" s="26">
        <v>367</v>
      </c>
      <c r="E19" s="26">
        <v>1</v>
      </c>
      <c r="F19" s="27" t="s">
        <v>15</v>
      </c>
      <c r="G19" s="28">
        <v>15.7</v>
      </c>
      <c r="H19" s="28">
        <v>0.7</v>
      </c>
      <c r="I19" s="28">
        <v>70</v>
      </c>
      <c r="J19" s="28">
        <v>2</v>
      </c>
      <c r="K19" s="28">
        <v>2.82</v>
      </c>
      <c r="L19" s="28">
        <v>8.9999999999999998E-4</v>
      </c>
      <c r="M19" s="28">
        <v>0.21</v>
      </c>
      <c r="N19" s="28">
        <v>1.2</v>
      </c>
      <c r="O19" s="28">
        <v>0.15</v>
      </c>
      <c r="P19" s="28">
        <v>14.7</v>
      </c>
      <c r="Q19" s="28">
        <v>2.2000000000000002</v>
      </c>
      <c r="R19" s="28">
        <v>222</v>
      </c>
      <c r="S19" s="28">
        <v>0.09</v>
      </c>
      <c r="T19" s="28">
        <v>5</v>
      </c>
      <c r="U19" s="28">
        <v>34.299999999999997</v>
      </c>
      <c r="V19" s="28">
        <v>23.3</v>
      </c>
      <c r="W19" s="28">
        <v>24.5</v>
      </c>
      <c r="X19" s="28">
        <v>27.7</v>
      </c>
      <c r="Y19" s="28">
        <v>6.3E-2</v>
      </c>
      <c r="Z19" s="28">
        <v>0.09</v>
      </c>
      <c r="AA19" s="28">
        <v>8.9999999999999993E-3</v>
      </c>
      <c r="AB19" s="28">
        <v>17.100000000000001</v>
      </c>
      <c r="AC19" s="28">
        <v>0.1</v>
      </c>
      <c r="AD19" s="28">
        <v>0.12</v>
      </c>
      <c r="AE19" s="28">
        <v>1.62</v>
      </c>
      <c r="AF19" s="28">
        <v>0.14000000000000001</v>
      </c>
      <c r="AG19" s="28">
        <v>390</v>
      </c>
      <c r="AH19" s="28">
        <v>2.6</v>
      </c>
      <c r="AI19" s="28">
        <v>0.3</v>
      </c>
      <c r="AJ19" s="28">
        <v>0.69</v>
      </c>
      <c r="AK19" s="28">
        <v>3.25</v>
      </c>
      <c r="AL19" s="28">
        <v>9.1999999999999993</v>
      </c>
      <c r="AM19" s="28">
        <v>5.8000000000000003E-2</v>
      </c>
      <c r="AN19" s="28">
        <v>54</v>
      </c>
      <c r="AO19" s="28">
        <v>1</v>
      </c>
      <c r="AP19" s="28">
        <v>0.6</v>
      </c>
      <c r="AQ19" s="28">
        <v>0.3</v>
      </c>
      <c r="AR19" s="28">
        <v>1.6</v>
      </c>
      <c r="AS19" s="28">
        <v>0.2</v>
      </c>
      <c r="AT19" s="28">
        <v>12</v>
      </c>
      <c r="AU19" s="28">
        <v>0.09</v>
      </c>
      <c r="AV19" s="28">
        <v>8.24</v>
      </c>
      <c r="AW19" s="28">
        <v>2.4</v>
      </c>
      <c r="AX19" s="28">
        <v>1.6</v>
      </c>
      <c r="AY19" s="28">
        <v>0.2</v>
      </c>
      <c r="AZ19" s="28">
        <v>0.09</v>
      </c>
      <c r="BA19" s="28">
        <v>0.6</v>
      </c>
      <c r="BB19" s="28">
        <v>36.9</v>
      </c>
      <c r="BC19" s="28">
        <v>0.4</v>
      </c>
      <c r="BD19" s="28">
        <v>0.76</v>
      </c>
      <c r="BE19" s="28">
        <v>5.0999999999999996</v>
      </c>
      <c r="BF19" s="28">
        <v>205</v>
      </c>
      <c r="BG19" s="28">
        <v>10.1</v>
      </c>
      <c r="BH19" s="28">
        <v>13.7</v>
      </c>
      <c r="BI19" s="28">
        <v>6.2</v>
      </c>
      <c r="BJ19" s="28">
        <v>5.41</v>
      </c>
      <c r="BK19" s="28">
        <v>0.01</v>
      </c>
      <c r="BL19" s="28">
        <v>12.5</v>
      </c>
      <c r="BM19" s="28">
        <v>0.08</v>
      </c>
      <c r="BN19" s="28">
        <v>0.04</v>
      </c>
      <c r="BO19" s="28">
        <v>1.0999999999999999E-2</v>
      </c>
      <c r="BP19" s="28">
        <v>2.7E-2</v>
      </c>
      <c r="BQ19" s="28">
        <v>0.9</v>
      </c>
      <c r="CI19" s="28">
        <v>3.25</v>
      </c>
      <c r="CL19" s="28">
        <v>9.1999999999999993</v>
      </c>
    </row>
    <row r="20" spans="1:90" x14ac:dyDescent="0.3">
      <c r="A20" s="25">
        <f t="shared" si="0"/>
        <v>16</v>
      </c>
      <c r="B20" s="26">
        <v>686810</v>
      </c>
      <c r="C20" s="26">
        <v>846572</v>
      </c>
      <c r="D20" s="26">
        <v>366</v>
      </c>
      <c r="E20" s="26">
        <v>1</v>
      </c>
      <c r="F20" s="27" t="s">
        <v>16</v>
      </c>
      <c r="G20" s="28">
        <v>11.8</v>
      </c>
      <c r="H20" s="28">
        <v>1.1000000000000001</v>
      </c>
      <c r="I20" s="28">
        <v>100</v>
      </c>
      <c r="J20" s="28">
        <v>2</v>
      </c>
      <c r="K20" s="28">
        <v>2.67</v>
      </c>
      <c r="L20" s="28">
        <v>8.9999999999999998E-4</v>
      </c>
      <c r="M20" s="28">
        <v>0.24</v>
      </c>
      <c r="N20" s="28">
        <v>0.9</v>
      </c>
      <c r="O20" s="28">
        <v>0.12</v>
      </c>
      <c r="P20" s="28">
        <v>13</v>
      </c>
      <c r="Q20" s="28">
        <v>2.1</v>
      </c>
      <c r="R20" s="28">
        <v>175</v>
      </c>
      <c r="S20" s="28">
        <v>0.1</v>
      </c>
      <c r="T20" s="28">
        <v>4.2</v>
      </c>
      <c r="U20" s="28">
        <v>24.5</v>
      </c>
      <c r="V20" s="28">
        <v>19.399999999999999</v>
      </c>
      <c r="W20" s="28">
        <v>19.600000000000001</v>
      </c>
      <c r="X20" s="28">
        <v>23.7</v>
      </c>
      <c r="Y20" s="28">
        <v>3.9E-2</v>
      </c>
      <c r="Z20" s="28">
        <v>7.0000000000000007E-2</v>
      </c>
      <c r="AA20" s="28">
        <v>0.9</v>
      </c>
      <c r="AB20" s="28">
        <v>15.2</v>
      </c>
      <c r="AC20" s="28">
        <v>0.09</v>
      </c>
      <c r="AD20" s="28">
        <v>0.09</v>
      </c>
      <c r="AE20" s="28">
        <v>1.43</v>
      </c>
      <c r="AF20" s="28">
        <v>0.1</v>
      </c>
      <c r="AG20" s="28">
        <v>269</v>
      </c>
      <c r="AH20" s="28">
        <v>0.2</v>
      </c>
      <c r="AI20" s="28">
        <v>0.2</v>
      </c>
      <c r="AJ20" s="28">
        <v>0.04</v>
      </c>
      <c r="AK20" s="28">
        <v>3.98</v>
      </c>
      <c r="AL20" s="28">
        <v>7.3</v>
      </c>
      <c r="AM20" s="28">
        <v>5.1999999999999998E-2</v>
      </c>
      <c r="AN20" s="28">
        <v>39.200000000000003</v>
      </c>
      <c r="AO20" s="28">
        <v>1.1000000000000001</v>
      </c>
      <c r="AP20" s="28">
        <v>0.5</v>
      </c>
      <c r="AQ20" s="28">
        <v>0.3</v>
      </c>
      <c r="AR20" s="28">
        <v>1.6</v>
      </c>
      <c r="AS20" s="28">
        <v>0.2</v>
      </c>
      <c r="AT20" s="28">
        <v>13.7</v>
      </c>
      <c r="AU20" s="28">
        <v>0.09</v>
      </c>
      <c r="AV20" s="28">
        <v>9.74</v>
      </c>
      <c r="AW20" s="28">
        <v>2.7</v>
      </c>
      <c r="AX20" s="28">
        <v>2</v>
      </c>
      <c r="AY20" s="28">
        <v>0.2</v>
      </c>
      <c r="AZ20" s="28">
        <v>0.09</v>
      </c>
      <c r="BA20" s="28">
        <v>0.5</v>
      </c>
      <c r="BB20" s="28">
        <v>32.299999999999997</v>
      </c>
      <c r="BC20" s="28">
        <v>0.3</v>
      </c>
      <c r="BD20" s="28">
        <v>0.56999999999999995</v>
      </c>
      <c r="BE20" s="28">
        <v>4</v>
      </c>
      <c r="BF20" s="28">
        <v>163</v>
      </c>
      <c r="BG20" s="28">
        <v>8.3000000000000007</v>
      </c>
      <c r="BH20" s="28">
        <v>12.1</v>
      </c>
      <c r="BI20" s="28">
        <v>5.0999999999999996</v>
      </c>
      <c r="BJ20" s="28">
        <v>4.93</v>
      </c>
      <c r="BK20" s="28">
        <v>0.02</v>
      </c>
      <c r="BL20" s="28">
        <v>10.199999999999999</v>
      </c>
      <c r="BM20" s="28">
        <v>0.08</v>
      </c>
      <c r="BN20" s="28">
        <v>0.03</v>
      </c>
      <c r="BO20" s="28">
        <v>1.0999999999999999E-2</v>
      </c>
      <c r="BP20" s="28">
        <v>1.7999999999999999E-2</v>
      </c>
      <c r="BQ20" s="28">
        <v>0.9</v>
      </c>
      <c r="CI20" s="28">
        <v>3.98</v>
      </c>
      <c r="CL20" s="28">
        <v>7.3</v>
      </c>
    </row>
    <row r="21" spans="1:90" ht="15.75" customHeight="1" x14ac:dyDescent="0.3">
      <c r="A21" s="25">
        <f t="shared" si="0"/>
        <v>17</v>
      </c>
      <c r="B21" s="26">
        <v>686809</v>
      </c>
      <c r="C21" s="26">
        <v>846572</v>
      </c>
      <c r="D21" s="26">
        <v>366</v>
      </c>
      <c r="E21" s="26">
        <v>1</v>
      </c>
      <c r="F21" s="27" t="s">
        <v>17</v>
      </c>
      <c r="G21" s="28">
        <v>15.2</v>
      </c>
      <c r="H21" s="28">
        <v>2</v>
      </c>
      <c r="I21" s="28">
        <v>120</v>
      </c>
      <c r="J21" s="28">
        <v>3</v>
      </c>
      <c r="K21" s="28">
        <v>4.08</v>
      </c>
      <c r="L21" s="28">
        <v>8.9999999999999998E-4</v>
      </c>
      <c r="M21" s="28">
        <v>0.36</v>
      </c>
      <c r="N21" s="28">
        <v>1.1000000000000001</v>
      </c>
      <c r="O21" s="28">
        <v>0.17</v>
      </c>
      <c r="P21" s="28">
        <v>15.2</v>
      </c>
      <c r="Q21" s="28">
        <v>2.2999999999999998</v>
      </c>
      <c r="R21" s="28">
        <v>230</v>
      </c>
      <c r="S21" s="28">
        <v>0.2</v>
      </c>
      <c r="T21" s="28">
        <v>5.9</v>
      </c>
      <c r="U21" s="28">
        <v>36</v>
      </c>
      <c r="V21" s="28">
        <v>26.3</v>
      </c>
      <c r="W21" s="28">
        <v>23</v>
      </c>
      <c r="X21" s="28">
        <v>180</v>
      </c>
      <c r="Y21" s="28">
        <v>6.7000000000000004E-2</v>
      </c>
      <c r="Z21" s="28">
        <v>0.09</v>
      </c>
      <c r="AA21" s="28">
        <v>0.14000000000000001</v>
      </c>
      <c r="AB21" s="28">
        <v>17.2</v>
      </c>
      <c r="AC21" s="28">
        <v>0.1</v>
      </c>
      <c r="AD21" s="28">
        <v>0.11</v>
      </c>
      <c r="AE21" s="28">
        <v>1.52</v>
      </c>
      <c r="AF21" s="28">
        <v>0.14000000000000001</v>
      </c>
      <c r="AG21" s="28">
        <v>396</v>
      </c>
      <c r="AH21" s="28">
        <v>0.1</v>
      </c>
      <c r="AI21" s="28">
        <v>0.3</v>
      </c>
      <c r="AJ21" s="28">
        <v>0.04</v>
      </c>
      <c r="AK21" s="28">
        <v>3.97</v>
      </c>
      <c r="AL21" s="28">
        <v>9.9</v>
      </c>
      <c r="AM21" s="28">
        <v>7.3999999999999996E-2</v>
      </c>
      <c r="AN21" s="28">
        <v>43.2</v>
      </c>
      <c r="AO21" s="28">
        <v>1.1000000000000001</v>
      </c>
      <c r="AP21" s="28">
        <v>0.6</v>
      </c>
      <c r="AQ21" s="28">
        <v>0.3</v>
      </c>
      <c r="AR21" s="28">
        <v>1.7</v>
      </c>
      <c r="AS21" s="28">
        <v>0.2</v>
      </c>
      <c r="AT21" s="28">
        <v>12.4</v>
      </c>
      <c r="AU21" s="28">
        <v>0.09</v>
      </c>
      <c r="AV21" s="28">
        <v>8.9700000000000006</v>
      </c>
      <c r="AW21" s="28">
        <v>2.5</v>
      </c>
      <c r="AX21" s="28">
        <v>2.2999999999999998</v>
      </c>
      <c r="AY21" s="28">
        <v>0.2</v>
      </c>
      <c r="AZ21" s="28">
        <v>0.09</v>
      </c>
      <c r="BA21" s="28">
        <v>0.6</v>
      </c>
      <c r="BB21" s="28">
        <v>59.8</v>
      </c>
      <c r="BC21" s="28">
        <v>0.5</v>
      </c>
      <c r="BD21" s="28">
        <v>0.89</v>
      </c>
      <c r="BE21" s="28">
        <v>5.5</v>
      </c>
      <c r="BF21" s="28">
        <v>241</v>
      </c>
      <c r="BG21" s="28">
        <v>12.9</v>
      </c>
      <c r="BH21" s="28">
        <v>14.8</v>
      </c>
      <c r="BI21" s="28">
        <v>7.5</v>
      </c>
      <c r="BJ21" s="28">
        <v>6.41</v>
      </c>
      <c r="BK21" s="28">
        <v>0.02</v>
      </c>
      <c r="BL21" s="28">
        <v>12.4</v>
      </c>
      <c r="BM21" s="28">
        <v>0.14000000000000001</v>
      </c>
      <c r="BN21" s="28">
        <v>0.05</v>
      </c>
      <c r="BO21" s="28">
        <v>1.7000000000000001E-2</v>
      </c>
      <c r="BP21" s="28">
        <v>2.7E-2</v>
      </c>
      <c r="BQ21" s="28">
        <v>0.9</v>
      </c>
      <c r="CI21" s="28">
        <v>3.97</v>
      </c>
      <c r="CL21" s="28">
        <v>9.9</v>
      </c>
    </row>
    <row r="22" spans="1:90" x14ac:dyDescent="0.3">
      <c r="A22" s="25">
        <f t="shared" si="0"/>
        <v>18</v>
      </c>
      <c r="B22" s="26">
        <v>686804</v>
      </c>
      <c r="C22" s="26">
        <v>846573</v>
      </c>
      <c r="D22" s="26">
        <v>367</v>
      </c>
      <c r="E22" s="26">
        <v>1</v>
      </c>
      <c r="F22" s="27" t="s">
        <v>18</v>
      </c>
      <c r="G22" s="28">
        <v>8.4</v>
      </c>
      <c r="H22" s="28">
        <v>0.4</v>
      </c>
      <c r="I22" s="28">
        <v>50</v>
      </c>
      <c r="J22" s="28">
        <v>2</v>
      </c>
      <c r="K22" s="28">
        <v>2.2799999999999998</v>
      </c>
      <c r="L22" s="28">
        <v>8.9999999999999998E-4</v>
      </c>
      <c r="M22" s="28">
        <v>0.14000000000000001</v>
      </c>
      <c r="N22" s="28">
        <v>0.5</v>
      </c>
      <c r="O22" s="28">
        <v>0.06</v>
      </c>
      <c r="P22" s="28">
        <v>13.2</v>
      </c>
      <c r="Q22" s="28">
        <v>2.2000000000000002</v>
      </c>
      <c r="R22" s="28">
        <v>153</v>
      </c>
      <c r="S22" s="28">
        <v>0.09</v>
      </c>
      <c r="T22" s="28">
        <v>3.8</v>
      </c>
      <c r="U22" s="28">
        <v>22.8</v>
      </c>
      <c r="V22" s="28">
        <v>20.2</v>
      </c>
      <c r="W22" s="28">
        <v>19</v>
      </c>
      <c r="X22" s="28">
        <v>19.7</v>
      </c>
      <c r="Y22" s="28">
        <v>0.02</v>
      </c>
      <c r="Z22" s="28">
        <v>7.0000000000000007E-2</v>
      </c>
      <c r="AA22" s="28">
        <v>8.9999999999999993E-3</v>
      </c>
      <c r="AB22" s="28">
        <v>17</v>
      </c>
      <c r="AC22" s="28">
        <v>0.09</v>
      </c>
      <c r="AD22" s="28">
        <v>0.09</v>
      </c>
      <c r="AE22" s="28">
        <v>1.63</v>
      </c>
      <c r="AF22" s="28">
        <v>0.11</v>
      </c>
      <c r="AG22" s="28">
        <v>165</v>
      </c>
      <c r="AH22" s="28">
        <v>0.1</v>
      </c>
      <c r="AI22" s="28">
        <v>0.09</v>
      </c>
      <c r="AJ22" s="28">
        <v>0.04</v>
      </c>
      <c r="AK22" s="28">
        <v>5.39</v>
      </c>
      <c r="AL22" s="28">
        <v>4.5999999999999996</v>
      </c>
      <c r="AM22" s="28">
        <v>5.5E-2</v>
      </c>
      <c r="AN22" s="28">
        <v>43.9</v>
      </c>
      <c r="AO22" s="28">
        <v>1.2</v>
      </c>
      <c r="AP22" s="28">
        <v>0.7</v>
      </c>
      <c r="AQ22" s="28">
        <v>0.4</v>
      </c>
      <c r="AR22" s="28">
        <v>2.2000000000000002</v>
      </c>
      <c r="AS22" s="28">
        <v>0.2</v>
      </c>
      <c r="AT22" s="28">
        <v>18.2</v>
      </c>
      <c r="AU22" s="28">
        <v>0.09</v>
      </c>
      <c r="AV22" s="28">
        <v>13.9</v>
      </c>
      <c r="AW22" s="28">
        <v>3.8</v>
      </c>
      <c r="AX22" s="28">
        <v>2.2999999999999998</v>
      </c>
      <c r="AY22" s="28">
        <v>0.3</v>
      </c>
      <c r="AZ22" s="28">
        <v>0.09</v>
      </c>
      <c r="BA22" s="28">
        <v>0.6</v>
      </c>
      <c r="BB22" s="28">
        <v>39.1</v>
      </c>
      <c r="BC22" s="28">
        <v>0.4</v>
      </c>
      <c r="BD22" s="28">
        <v>0.67</v>
      </c>
      <c r="BE22" s="28">
        <v>4.7</v>
      </c>
      <c r="BF22" s="28">
        <v>121</v>
      </c>
      <c r="BG22" s="28">
        <v>8.8000000000000007</v>
      </c>
      <c r="BH22" s="28">
        <v>12.5</v>
      </c>
      <c r="BI22" s="28">
        <v>4.7</v>
      </c>
      <c r="BJ22" s="28">
        <v>5.97</v>
      </c>
      <c r="BK22" s="28">
        <v>0.01</v>
      </c>
      <c r="BL22" s="28">
        <v>9.17</v>
      </c>
      <c r="BM22" s="28">
        <v>0.1</v>
      </c>
      <c r="BN22" s="28">
        <v>0.03</v>
      </c>
      <c r="BO22" s="28">
        <v>1.2E-2</v>
      </c>
      <c r="BP22" s="28">
        <v>1.2999999999999999E-2</v>
      </c>
      <c r="BQ22" s="28">
        <v>0.9</v>
      </c>
      <c r="CI22" s="28">
        <v>5.39</v>
      </c>
      <c r="CL22" s="28">
        <v>4.5999999999999996</v>
      </c>
    </row>
    <row r="23" spans="1:90" x14ac:dyDescent="0.3">
      <c r="A23" s="25">
        <f t="shared" si="0"/>
        <v>19</v>
      </c>
      <c r="B23" s="26">
        <v>686803</v>
      </c>
      <c r="C23" s="26">
        <v>846573</v>
      </c>
      <c r="D23" s="26">
        <v>367</v>
      </c>
      <c r="E23" s="26">
        <v>1</v>
      </c>
      <c r="F23" s="27" t="s">
        <v>19</v>
      </c>
      <c r="G23" s="28">
        <v>13.2</v>
      </c>
      <c r="H23" s="28">
        <v>2.1</v>
      </c>
      <c r="I23" s="28">
        <v>50</v>
      </c>
      <c r="J23" s="28">
        <v>2</v>
      </c>
      <c r="K23" s="28">
        <v>3.17</v>
      </c>
      <c r="L23" s="28">
        <v>8.9999999999999998E-4</v>
      </c>
      <c r="M23" s="28">
        <v>0.3</v>
      </c>
      <c r="N23" s="28">
        <v>0.7</v>
      </c>
      <c r="O23" s="28">
        <v>0.08</v>
      </c>
      <c r="P23" s="28">
        <v>12.7</v>
      </c>
      <c r="Q23" s="28">
        <v>2.4</v>
      </c>
      <c r="R23" s="28">
        <v>211</v>
      </c>
      <c r="S23" s="28">
        <v>0.09</v>
      </c>
      <c r="T23" s="28">
        <v>5.2</v>
      </c>
      <c r="U23" s="28">
        <v>32.799999999999997</v>
      </c>
      <c r="V23" s="28">
        <v>22.1</v>
      </c>
      <c r="W23" s="28">
        <v>23.3</v>
      </c>
      <c r="X23" s="28">
        <v>24.3</v>
      </c>
      <c r="Y23" s="28">
        <v>4.2999999999999997E-2</v>
      </c>
      <c r="Z23" s="28">
        <v>0.09</v>
      </c>
      <c r="AA23" s="28">
        <v>0.25</v>
      </c>
      <c r="AB23" s="28">
        <v>15.8</v>
      </c>
      <c r="AC23" s="28">
        <v>0.1</v>
      </c>
      <c r="AD23" s="28">
        <v>0.11</v>
      </c>
      <c r="AE23" s="28">
        <v>1.44</v>
      </c>
      <c r="AF23" s="28">
        <v>0.12</v>
      </c>
      <c r="AG23" s="28">
        <v>284</v>
      </c>
      <c r="AH23" s="28">
        <v>0.09</v>
      </c>
      <c r="AI23" s="28">
        <v>0.2</v>
      </c>
      <c r="AJ23" s="28">
        <v>0.04</v>
      </c>
      <c r="AK23" s="28">
        <v>4.34</v>
      </c>
      <c r="AL23" s="28">
        <v>6.9</v>
      </c>
      <c r="AM23" s="28">
        <v>6.0999999999999999E-2</v>
      </c>
      <c r="AN23" s="28">
        <v>48.1</v>
      </c>
      <c r="AO23" s="28">
        <v>1.2</v>
      </c>
      <c r="AP23" s="28">
        <v>0.6</v>
      </c>
      <c r="AQ23" s="28">
        <v>0.4</v>
      </c>
      <c r="AR23" s="28">
        <v>1.9</v>
      </c>
      <c r="AS23" s="28">
        <v>0.2</v>
      </c>
      <c r="AT23" s="28">
        <v>13.2</v>
      </c>
      <c r="AU23" s="28">
        <v>0.09</v>
      </c>
      <c r="AV23" s="28">
        <v>9.17</v>
      </c>
      <c r="AW23" s="28">
        <v>2.6</v>
      </c>
      <c r="AX23" s="28">
        <v>2</v>
      </c>
      <c r="AY23" s="28">
        <v>0.2</v>
      </c>
      <c r="AZ23" s="28">
        <v>0.1</v>
      </c>
      <c r="BA23" s="28">
        <v>0.7</v>
      </c>
      <c r="BB23" s="28">
        <v>45.4</v>
      </c>
      <c r="BC23" s="28">
        <v>0.5</v>
      </c>
      <c r="BD23" s="28">
        <v>0.73</v>
      </c>
      <c r="BE23" s="28">
        <v>4.7</v>
      </c>
      <c r="BF23" s="28">
        <v>215</v>
      </c>
      <c r="BG23" s="28">
        <v>9.9</v>
      </c>
      <c r="BH23" s="28">
        <v>14.9</v>
      </c>
      <c r="BI23" s="28">
        <v>7.2</v>
      </c>
      <c r="BJ23" s="28">
        <v>5.12</v>
      </c>
      <c r="BK23" s="28">
        <v>0.03</v>
      </c>
      <c r="BL23" s="28">
        <v>11.7</v>
      </c>
      <c r="BM23" s="28">
        <v>0.09</v>
      </c>
      <c r="BN23" s="28">
        <v>0.04</v>
      </c>
      <c r="BO23" s="28">
        <v>1.2E-2</v>
      </c>
      <c r="BP23" s="28">
        <v>2.4E-2</v>
      </c>
      <c r="BQ23" s="28">
        <v>0.9</v>
      </c>
      <c r="CI23" s="28">
        <v>4.34</v>
      </c>
      <c r="CL23" s="28">
        <v>6.9</v>
      </c>
    </row>
    <row r="24" spans="1:90" x14ac:dyDescent="0.3">
      <c r="A24" s="25">
        <f t="shared" si="0"/>
        <v>20</v>
      </c>
      <c r="B24" s="26">
        <v>686802</v>
      </c>
      <c r="C24" s="26">
        <v>846574</v>
      </c>
      <c r="D24" s="26">
        <v>367</v>
      </c>
      <c r="E24" s="26">
        <v>1</v>
      </c>
      <c r="F24" s="27" t="s">
        <v>20</v>
      </c>
      <c r="G24" s="28">
        <v>10.8</v>
      </c>
      <c r="H24" s="28">
        <v>0.8</v>
      </c>
      <c r="I24" s="28">
        <v>80</v>
      </c>
      <c r="J24" s="28">
        <v>2</v>
      </c>
      <c r="K24" s="28">
        <v>2.5</v>
      </c>
      <c r="L24" s="28">
        <v>8.9999999999999998E-4</v>
      </c>
      <c r="M24" s="28">
        <v>0.18</v>
      </c>
      <c r="N24" s="28">
        <v>0.5</v>
      </c>
      <c r="O24" s="28">
        <v>0.1</v>
      </c>
      <c r="P24" s="28">
        <v>12.9</v>
      </c>
      <c r="Q24" s="28">
        <v>2.2000000000000002</v>
      </c>
      <c r="R24" s="28">
        <v>179</v>
      </c>
      <c r="S24" s="28">
        <v>0.09</v>
      </c>
      <c r="T24" s="28">
        <v>4.4000000000000004</v>
      </c>
      <c r="U24" s="28">
        <v>26.6</v>
      </c>
      <c r="V24" s="28">
        <v>19.899999999999999</v>
      </c>
      <c r="W24" s="28">
        <v>22</v>
      </c>
      <c r="X24" s="28">
        <v>22.2</v>
      </c>
      <c r="Y24" s="28">
        <v>2.7E-2</v>
      </c>
      <c r="Z24" s="28">
        <v>7.0000000000000007E-2</v>
      </c>
      <c r="AA24" s="28">
        <v>0.11</v>
      </c>
      <c r="AB24" s="28">
        <v>15.3</v>
      </c>
      <c r="AC24" s="28">
        <v>0.1</v>
      </c>
      <c r="AD24" s="28">
        <v>0.1</v>
      </c>
      <c r="AE24" s="28">
        <v>1.45</v>
      </c>
      <c r="AF24" s="28">
        <v>0.11</v>
      </c>
      <c r="AG24" s="28">
        <v>227</v>
      </c>
      <c r="AH24" s="28">
        <v>0.1</v>
      </c>
      <c r="AI24" s="28">
        <v>0.2</v>
      </c>
      <c r="AJ24" s="28">
        <v>0.04</v>
      </c>
      <c r="AK24" s="28">
        <v>5.61</v>
      </c>
      <c r="AL24" s="28">
        <v>6</v>
      </c>
      <c r="AM24" s="28">
        <v>6.0999999999999999E-2</v>
      </c>
      <c r="AN24" s="28">
        <v>44.5</v>
      </c>
      <c r="AO24" s="28">
        <v>1.5</v>
      </c>
      <c r="AP24" s="28">
        <v>0.8</v>
      </c>
      <c r="AQ24" s="28">
        <v>0.4</v>
      </c>
      <c r="AR24" s="28">
        <v>2</v>
      </c>
      <c r="AS24" s="28">
        <v>0.3</v>
      </c>
      <c r="AT24" s="28">
        <v>17.3</v>
      </c>
      <c r="AU24" s="28">
        <v>0.1</v>
      </c>
      <c r="AV24" s="28">
        <v>13.1</v>
      </c>
      <c r="AW24" s="28">
        <v>3.6</v>
      </c>
      <c r="AX24" s="28">
        <v>2.4</v>
      </c>
      <c r="AY24" s="28">
        <v>0.3</v>
      </c>
      <c r="AZ24" s="28">
        <v>0.1</v>
      </c>
      <c r="BA24" s="28">
        <v>0.7</v>
      </c>
      <c r="BB24" s="28">
        <v>44</v>
      </c>
      <c r="BC24" s="28">
        <v>0.4</v>
      </c>
      <c r="BD24" s="28">
        <v>0.66</v>
      </c>
      <c r="BE24" s="28">
        <v>4.0999999999999996</v>
      </c>
      <c r="BF24" s="28">
        <v>185</v>
      </c>
      <c r="BG24" s="28">
        <v>8.4</v>
      </c>
      <c r="BH24" s="28">
        <v>13.2</v>
      </c>
      <c r="BI24" s="28">
        <v>6.5</v>
      </c>
      <c r="BJ24" s="28">
        <v>5.03</v>
      </c>
      <c r="BK24" s="28">
        <v>0.02</v>
      </c>
      <c r="BL24" s="28">
        <v>10.8</v>
      </c>
      <c r="BM24" s="28">
        <v>0.09</v>
      </c>
      <c r="BN24" s="28">
        <v>0.03</v>
      </c>
      <c r="BO24" s="28">
        <v>1.0999999999999999E-2</v>
      </c>
      <c r="BP24" s="28">
        <v>0.02</v>
      </c>
      <c r="BQ24" s="28">
        <v>0.9</v>
      </c>
      <c r="CI24" s="28">
        <v>5.61</v>
      </c>
      <c r="CL24" s="28">
        <v>6</v>
      </c>
    </row>
    <row r="25" spans="1:90" x14ac:dyDescent="0.3">
      <c r="A25" s="25">
        <f t="shared" si="0"/>
        <v>21</v>
      </c>
      <c r="B25" s="26">
        <v>686801</v>
      </c>
      <c r="C25" s="26">
        <v>846574</v>
      </c>
      <c r="D25" s="26">
        <v>366</v>
      </c>
      <c r="E25" s="26">
        <v>1</v>
      </c>
      <c r="F25" s="27" t="s">
        <v>21</v>
      </c>
      <c r="G25" s="28">
        <v>12.8</v>
      </c>
      <c r="H25" s="28">
        <v>4.5</v>
      </c>
      <c r="I25" s="28">
        <v>60</v>
      </c>
      <c r="J25" s="28">
        <v>2</v>
      </c>
      <c r="K25" s="28">
        <v>2.5099999999999998</v>
      </c>
      <c r="L25" s="28">
        <v>8.9999999999999998E-4</v>
      </c>
      <c r="M25" s="28">
        <v>0.19</v>
      </c>
      <c r="N25" s="28">
        <v>0.8</v>
      </c>
      <c r="O25" s="28">
        <v>0.1</v>
      </c>
      <c r="P25" s="28">
        <v>13</v>
      </c>
      <c r="Q25" s="28">
        <v>2.4</v>
      </c>
      <c r="R25" s="28">
        <v>183</v>
      </c>
      <c r="S25" s="28">
        <v>0.09</v>
      </c>
      <c r="T25" s="28">
        <v>4.7</v>
      </c>
      <c r="U25" s="28">
        <v>27.3</v>
      </c>
      <c r="V25" s="28">
        <v>20.2</v>
      </c>
      <c r="W25" s="28">
        <v>21.9</v>
      </c>
      <c r="X25" s="28">
        <v>25.3</v>
      </c>
      <c r="Y25" s="28">
        <v>3.5999999999999997E-2</v>
      </c>
      <c r="Z25" s="28">
        <v>7.0000000000000007E-2</v>
      </c>
      <c r="AA25" s="28">
        <v>8.9999999999999993E-3</v>
      </c>
      <c r="AB25" s="28">
        <v>15.6</v>
      </c>
      <c r="AC25" s="28">
        <v>0.1</v>
      </c>
      <c r="AD25" s="28">
        <v>0.09</v>
      </c>
      <c r="AE25" s="28">
        <v>1.47</v>
      </c>
      <c r="AF25" s="28">
        <v>0.1</v>
      </c>
      <c r="AG25" s="28">
        <v>261</v>
      </c>
      <c r="AH25" s="28">
        <v>0.09</v>
      </c>
      <c r="AI25" s="28">
        <v>0.2</v>
      </c>
      <c r="AJ25" s="28">
        <v>0.04</v>
      </c>
      <c r="AK25" s="28">
        <v>5.79</v>
      </c>
      <c r="AL25" s="28">
        <v>6.5</v>
      </c>
      <c r="AM25" s="28">
        <v>5.5E-2</v>
      </c>
      <c r="AN25" s="28">
        <v>45.2</v>
      </c>
      <c r="AO25" s="28">
        <v>1.6</v>
      </c>
      <c r="AP25" s="28">
        <v>0.9</v>
      </c>
      <c r="AQ25" s="28">
        <v>0.4</v>
      </c>
      <c r="AR25" s="28">
        <v>2.2000000000000002</v>
      </c>
      <c r="AS25" s="28">
        <v>0.3</v>
      </c>
      <c r="AT25" s="28">
        <v>17.600000000000001</v>
      </c>
      <c r="AU25" s="28">
        <v>0.1</v>
      </c>
      <c r="AV25" s="28">
        <v>13</v>
      </c>
      <c r="AW25" s="28">
        <v>3.6</v>
      </c>
      <c r="AX25" s="28">
        <v>2.6</v>
      </c>
      <c r="AY25" s="28">
        <v>0.3</v>
      </c>
      <c r="AZ25" s="28">
        <v>0.1</v>
      </c>
      <c r="BA25" s="28">
        <v>0.9</v>
      </c>
      <c r="BB25" s="28">
        <v>41.1</v>
      </c>
      <c r="BC25" s="28">
        <v>0.5</v>
      </c>
      <c r="BD25" s="28">
        <v>0.64</v>
      </c>
      <c r="BE25" s="28">
        <v>4.0999999999999996</v>
      </c>
      <c r="BF25" s="28">
        <v>162</v>
      </c>
      <c r="BG25" s="28">
        <v>8.3000000000000007</v>
      </c>
      <c r="BH25" s="28">
        <v>14.6</v>
      </c>
      <c r="BI25" s="28">
        <v>6.3</v>
      </c>
      <c r="BJ25" s="28">
        <v>4.9800000000000004</v>
      </c>
      <c r="BK25" s="28">
        <v>0.02</v>
      </c>
      <c r="BL25" s="28">
        <v>11.1</v>
      </c>
      <c r="BM25" s="28">
        <v>0.09</v>
      </c>
      <c r="BN25" s="28">
        <v>0.03</v>
      </c>
      <c r="BO25" s="28">
        <v>1.2E-2</v>
      </c>
      <c r="BP25" s="28">
        <v>2.5000000000000001E-2</v>
      </c>
      <c r="BQ25" s="28">
        <v>0.9</v>
      </c>
      <c r="CI25" s="28">
        <v>5.79</v>
      </c>
      <c r="CL25" s="28">
        <v>6.5</v>
      </c>
    </row>
    <row r="26" spans="1:90" x14ac:dyDescent="0.3">
      <c r="A26" s="25">
        <f t="shared" si="0"/>
        <v>22</v>
      </c>
      <c r="B26" s="26">
        <v>687115</v>
      </c>
      <c r="C26" s="26">
        <v>846600</v>
      </c>
      <c r="D26" s="26">
        <v>379</v>
      </c>
      <c r="E26" s="26">
        <v>1</v>
      </c>
      <c r="F26" s="27" t="s">
        <v>22</v>
      </c>
      <c r="G26" s="28">
        <v>4.0999999999999996</v>
      </c>
      <c r="H26" s="28">
        <v>1.2</v>
      </c>
      <c r="I26" s="28">
        <v>60</v>
      </c>
      <c r="J26" s="28">
        <v>3</v>
      </c>
      <c r="K26" s="28">
        <v>0.95</v>
      </c>
      <c r="L26" s="28">
        <v>8.9999999999999998E-4</v>
      </c>
      <c r="M26" s="28">
        <v>0.06</v>
      </c>
      <c r="N26" s="28">
        <v>0.09</v>
      </c>
      <c r="O26" s="28">
        <v>0.03</v>
      </c>
      <c r="P26" s="28">
        <v>10.9</v>
      </c>
      <c r="Q26" s="28">
        <v>0.8</v>
      </c>
      <c r="R26" s="28">
        <v>88</v>
      </c>
      <c r="S26" s="28">
        <v>0.09</v>
      </c>
      <c r="T26" s="28">
        <v>3.1</v>
      </c>
      <c r="U26" s="28">
        <v>29.4</v>
      </c>
      <c r="V26" s="28">
        <v>12.3</v>
      </c>
      <c r="W26" s="28">
        <v>12.2</v>
      </c>
      <c r="X26" s="28">
        <v>17.2</v>
      </c>
      <c r="Y26" s="28">
        <v>2.9000000000000001E-2</v>
      </c>
      <c r="Z26" s="28">
        <v>0.02</v>
      </c>
      <c r="AA26" s="28">
        <v>0.47</v>
      </c>
      <c r="AB26" s="28">
        <v>12.3</v>
      </c>
      <c r="AC26" s="28">
        <v>0.09</v>
      </c>
      <c r="AD26" s="28">
        <v>0.05</v>
      </c>
      <c r="AE26" s="28">
        <v>1.0900000000000001</v>
      </c>
      <c r="AF26" s="28">
        <v>0.04</v>
      </c>
      <c r="AG26" s="28">
        <v>88</v>
      </c>
      <c r="AH26" s="28">
        <v>0.1</v>
      </c>
      <c r="AI26" s="28">
        <v>0.2</v>
      </c>
      <c r="AJ26" s="28">
        <v>0.04</v>
      </c>
      <c r="AK26" s="28">
        <v>6.41</v>
      </c>
      <c r="AL26" s="28">
        <v>2.2999999999999998</v>
      </c>
      <c r="AM26" s="28">
        <v>0.105</v>
      </c>
      <c r="AN26" s="28">
        <v>85.9</v>
      </c>
      <c r="AO26" s="28">
        <v>1.9</v>
      </c>
      <c r="AP26" s="28">
        <v>0.9</v>
      </c>
      <c r="AQ26" s="28">
        <v>0.5</v>
      </c>
      <c r="AR26" s="28">
        <v>3</v>
      </c>
      <c r="AS26" s="28">
        <v>0.3</v>
      </c>
      <c r="AT26" s="28">
        <v>22.3</v>
      </c>
      <c r="AU26" s="28">
        <v>0.1</v>
      </c>
      <c r="AV26" s="28">
        <v>16</v>
      </c>
      <c r="AW26" s="28">
        <v>4.5</v>
      </c>
      <c r="AX26" s="28">
        <v>3.1</v>
      </c>
      <c r="AY26" s="28">
        <v>0.4</v>
      </c>
      <c r="AZ26" s="28">
        <v>0.1</v>
      </c>
      <c r="BA26" s="28">
        <v>0.8</v>
      </c>
      <c r="BB26" s="28">
        <v>87</v>
      </c>
      <c r="BC26" s="28">
        <v>0.4</v>
      </c>
      <c r="BD26" s="28">
        <v>0.13</v>
      </c>
      <c r="BE26" s="28">
        <v>2.2999999999999998</v>
      </c>
      <c r="BF26" s="28">
        <v>189</v>
      </c>
      <c r="BG26" s="28">
        <v>4</v>
      </c>
      <c r="BH26" s="28">
        <v>13</v>
      </c>
      <c r="BI26" s="28">
        <v>19.7</v>
      </c>
      <c r="BJ26" s="28">
        <v>5.0999999999999996</v>
      </c>
      <c r="BK26" s="28">
        <v>0.06</v>
      </c>
      <c r="BL26" s="28">
        <v>5.07</v>
      </c>
      <c r="BM26" s="28">
        <v>0.1</v>
      </c>
      <c r="BN26" s="28">
        <v>0.03</v>
      </c>
      <c r="BO26" s="28">
        <v>1.4E-2</v>
      </c>
      <c r="BP26" s="28">
        <v>3.3000000000000002E-2</v>
      </c>
      <c r="BQ26" s="28">
        <v>0.9</v>
      </c>
      <c r="CI26" s="28">
        <v>6.41</v>
      </c>
      <c r="CL26" s="28">
        <v>2.2999999999999998</v>
      </c>
    </row>
    <row r="27" spans="1:90" x14ac:dyDescent="0.3">
      <c r="A27" s="25">
        <f t="shared" si="0"/>
        <v>23</v>
      </c>
      <c r="B27" s="26">
        <v>687115</v>
      </c>
      <c r="C27" s="26">
        <v>846601</v>
      </c>
      <c r="D27" s="26">
        <v>379</v>
      </c>
      <c r="E27" s="26">
        <v>1</v>
      </c>
      <c r="F27" s="27" t="s">
        <v>24</v>
      </c>
      <c r="G27" s="28">
        <v>4.5</v>
      </c>
      <c r="H27" s="28">
        <v>11.2</v>
      </c>
      <c r="I27" s="28">
        <v>40</v>
      </c>
      <c r="J27" s="28">
        <v>4</v>
      </c>
      <c r="K27" s="28">
        <v>1.79</v>
      </c>
      <c r="L27" s="28">
        <v>8.9999999999999998E-4</v>
      </c>
      <c r="M27" s="28">
        <v>0.11</v>
      </c>
      <c r="N27" s="28">
        <v>0.09</v>
      </c>
      <c r="O27" s="28">
        <v>0.01</v>
      </c>
      <c r="P27" s="28">
        <v>9.8000000000000007</v>
      </c>
      <c r="Q27" s="28">
        <v>0.8</v>
      </c>
      <c r="R27" s="28">
        <v>104</v>
      </c>
      <c r="S27" s="28">
        <v>0.09</v>
      </c>
      <c r="T27" s="28">
        <v>4.7</v>
      </c>
      <c r="U27" s="28">
        <v>34.799999999999997</v>
      </c>
      <c r="V27" s="28">
        <v>18.399999999999999</v>
      </c>
      <c r="W27" s="28">
        <v>11.7</v>
      </c>
      <c r="X27" s="28">
        <v>24.8</v>
      </c>
      <c r="Y27" s="28">
        <v>4.5999999999999999E-2</v>
      </c>
      <c r="Z27" s="28">
        <v>0.03</v>
      </c>
      <c r="AA27" s="28">
        <v>0.27</v>
      </c>
      <c r="AB27" s="28">
        <v>13.1</v>
      </c>
      <c r="AC27" s="28">
        <v>0.09</v>
      </c>
      <c r="AD27" s="28">
        <v>0.06</v>
      </c>
      <c r="AE27" s="28">
        <v>1.05</v>
      </c>
      <c r="AF27" s="28">
        <v>0.05</v>
      </c>
      <c r="AG27" s="28">
        <v>125</v>
      </c>
      <c r="AH27" s="28">
        <v>0.1</v>
      </c>
      <c r="AI27" s="28">
        <v>0.4</v>
      </c>
      <c r="AJ27" s="28">
        <v>0.04</v>
      </c>
      <c r="AK27" s="28">
        <v>6.4</v>
      </c>
      <c r="AL27" s="28">
        <v>3.5</v>
      </c>
      <c r="AM27" s="28">
        <v>0.122</v>
      </c>
      <c r="AN27" s="28">
        <v>80</v>
      </c>
      <c r="AO27" s="28">
        <v>1.8</v>
      </c>
      <c r="AP27" s="28">
        <v>0.9</v>
      </c>
      <c r="AQ27" s="28">
        <v>0.5</v>
      </c>
      <c r="AR27" s="28">
        <v>2.6</v>
      </c>
      <c r="AS27" s="28">
        <v>0.3</v>
      </c>
      <c r="AT27" s="28">
        <v>20.2</v>
      </c>
      <c r="AU27" s="28">
        <v>0.1</v>
      </c>
      <c r="AV27" s="28">
        <v>14.4</v>
      </c>
      <c r="AW27" s="28">
        <v>4.0999999999999996</v>
      </c>
      <c r="AX27" s="28">
        <v>2.9</v>
      </c>
      <c r="AY27" s="28">
        <v>0.4</v>
      </c>
      <c r="AZ27" s="28">
        <v>0.1</v>
      </c>
      <c r="BA27" s="28">
        <v>0.8</v>
      </c>
      <c r="BB27" s="28">
        <v>106</v>
      </c>
      <c r="BC27" s="28">
        <v>0.4</v>
      </c>
      <c r="BD27" s="28">
        <v>0.19</v>
      </c>
      <c r="BE27" s="28">
        <v>3</v>
      </c>
      <c r="BF27" s="28">
        <v>255</v>
      </c>
      <c r="BG27" s="28">
        <v>5.7</v>
      </c>
      <c r="BH27" s="28">
        <v>13.8</v>
      </c>
      <c r="BI27" s="28">
        <v>18.399999999999999</v>
      </c>
      <c r="BJ27" s="28">
        <v>5.75</v>
      </c>
      <c r="BK27" s="28">
        <v>0.08</v>
      </c>
      <c r="BL27" s="28">
        <v>5.7</v>
      </c>
      <c r="BM27" s="28">
        <v>0.13</v>
      </c>
      <c r="BN27" s="28">
        <v>0.04</v>
      </c>
      <c r="BO27" s="28">
        <v>1.7000000000000001E-2</v>
      </c>
      <c r="BP27" s="28">
        <v>3.5999999999999997E-2</v>
      </c>
      <c r="BQ27" s="28">
        <v>0.9</v>
      </c>
      <c r="CI27" s="28">
        <v>6.4</v>
      </c>
      <c r="CL27" s="28">
        <v>3.5</v>
      </c>
    </row>
    <row r="28" spans="1:90" x14ac:dyDescent="0.3">
      <c r="A28" s="25">
        <f t="shared" si="0"/>
        <v>24</v>
      </c>
      <c r="B28" s="26">
        <v>687114</v>
      </c>
      <c r="C28" s="26">
        <v>846601</v>
      </c>
      <c r="D28" s="26">
        <v>379</v>
      </c>
      <c r="E28" s="26">
        <v>1</v>
      </c>
      <c r="F28" s="27" t="s">
        <v>26</v>
      </c>
      <c r="G28" s="28">
        <v>6.1</v>
      </c>
      <c r="H28" s="28">
        <v>0.4</v>
      </c>
      <c r="I28" s="28">
        <v>40</v>
      </c>
      <c r="J28" s="28">
        <v>4</v>
      </c>
      <c r="K28" s="28">
        <v>3.56</v>
      </c>
      <c r="L28" s="28">
        <v>8.9999999999999998E-4</v>
      </c>
      <c r="M28" s="28">
        <v>0.15</v>
      </c>
      <c r="N28" s="28">
        <v>0.09</v>
      </c>
      <c r="O28" s="28">
        <v>0.06</v>
      </c>
      <c r="P28" s="28">
        <v>9.4</v>
      </c>
      <c r="Q28" s="28">
        <v>0.8</v>
      </c>
      <c r="R28" s="28">
        <v>96</v>
      </c>
      <c r="S28" s="28">
        <v>0.09</v>
      </c>
      <c r="T28" s="28">
        <v>4.5999999999999996</v>
      </c>
      <c r="U28" s="28">
        <v>39.299999999999997</v>
      </c>
      <c r="V28" s="28">
        <v>17.7</v>
      </c>
      <c r="W28" s="28">
        <v>11.5</v>
      </c>
      <c r="X28" s="28">
        <v>30</v>
      </c>
      <c r="Y28" s="28">
        <v>2.9000000000000001E-2</v>
      </c>
      <c r="Z28" s="28">
        <v>0.03</v>
      </c>
      <c r="AA28" s="28">
        <v>8.9999999999999993E-3</v>
      </c>
      <c r="AB28" s="28">
        <v>12.7</v>
      </c>
      <c r="AC28" s="28">
        <v>0.1</v>
      </c>
      <c r="AD28" s="28">
        <v>0.09</v>
      </c>
      <c r="AE28" s="28">
        <v>1.05</v>
      </c>
      <c r="AF28" s="28">
        <v>0.05</v>
      </c>
      <c r="AG28" s="28">
        <v>138</v>
      </c>
      <c r="AH28" s="28">
        <v>0.09</v>
      </c>
      <c r="AI28" s="28">
        <v>0.3</v>
      </c>
      <c r="AJ28" s="28">
        <v>0.04</v>
      </c>
      <c r="AK28" s="28">
        <v>8.02</v>
      </c>
      <c r="AL28" s="28">
        <v>4.0999999999999996</v>
      </c>
      <c r="AM28" s="28">
        <v>0.13400000000000001</v>
      </c>
      <c r="AN28" s="28">
        <v>77.099999999999994</v>
      </c>
      <c r="AO28" s="28">
        <v>2.4</v>
      </c>
      <c r="AP28" s="28">
        <v>1.4</v>
      </c>
      <c r="AQ28" s="28">
        <v>0.5</v>
      </c>
      <c r="AR28" s="28">
        <v>3.1</v>
      </c>
      <c r="AS28" s="28">
        <v>0.5</v>
      </c>
      <c r="AT28" s="28">
        <v>20</v>
      </c>
      <c r="AU28" s="28">
        <v>0.2</v>
      </c>
      <c r="AV28" s="28">
        <v>14.7</v>
      </c>
      <c r="AW28" s="28">
        <v>4.4000000000000004</v>
      </c>
      <c r="AX28" s="28">
        <v>3.9</v>
      </c>
      <c r="AY28" s="28">
        <v>0.4</v>
      </c>
      <c r="AZ28" s="28">
        <v>0.2</v>
      </c>
      <c r="BA28" s="28">
        <v>1.3</v>
      </c>
      <c r="BB28" s="28">
        <v>113</v>
      </c>
      <c r="BC28" s="28">
        <v>0.4</v>
      </c>
      <c r="BD28" s="28">
        <v>0.2</v>
      </c>
      <c r="BE28" s="28">
        <v>3.2</v>
      </c>
      <c r="BF28" s="28">
        <v>268</v>
      </c>
      <c r="BG28" s="28">
        <v>6.1</v>
      </c>
      <c r="BH28" s="28">
        <v>13.6</v>
      </c>
      <c r="BI28" s="28">
        <v>19.100000000000001</v>
      </c>
      <c r="BJ28" s="28">
        <v>5.66</v>
      </c>
      <c r="BK28" s="28">
        <v>7.0000000000000007E-2</v>
      </c>
      <c r="BL28" s="28">
        <v>6.11</v>
      </c>
      <c r="BM28" s="28">
        <v>0.16</v>
      </c>
      <c r="BN28" s="28">
        <v>0.04</v>
      </c>
      <c r="BO28" s="28">
        <v>2.8000000000000001E-2</v>
      </c>
      <c r="BP28" s="28">
        <v>4.2000000000000003E-2</v>
      </c>
      <c r="BQ28" s="28">
        <v>0.9</v>
      </c>
      <c r="CI28" s="28">
        <v>8.02</v>
      </c>
      <c r="CL28" s="28">
        <v>4.0999999999999996</v>
      </c>
    </row>
    <row r="29" spans="1:90" x14ac:dyDescent="0.3">
      <c r="A29" s="25">
        <f t="shared" si="0"/>
        <v>25</v>
      </c>
      <c r="B29" s="26">
        <v>687114</v>
      </c>
      <c r="C29" s="26">
        <v>846600</v>
      </c>
      <c r="D29" s="26">
        <v>379</v>
      </c>
      <c r="E29" s="26">
        <v>1</v>
      </c>
      <c r="F29" s="27" t="s">
        <v>25</v>
      </c>
      <c r="G29" s="28">
        <v>3.4</v>
      </c>
      <c r="H29" s="28">
        <v>0.4</v>
      </c>
      <c r="I29" s="28">
        <v>40</v>
      </c>
      <c r="J29" s="28">
        <v>2</v>
      </c>
      <c r="K29" s="28">
        <v>1.08</v>
      </c>
      <c r="L29" s="28">
        <v>8.9999999999999998E-4</v>
      </c>
      <c r="M29" s="28">
        <v>0.05</v>
      </c>
      <c r="N29" s="28">
        <v>0.09</v>
      </c>
      <c r="O29" s="28">
        <v>0.03</v>
      </c>
      <c r="P29" s="28">
        <v>18.8</v>
      </c>
      <c r="Q29" s="28">
        <v>0.8</v>
      </c>
      <c r="R29" s="28">
        <v>109</v>
      </c>
      <c r="S29" s="28">
        <v>0.09</v>
      </c>
      <c r="T29" s="28">
        <v>4</v>
      </c>
      <c r="U29" s="28">
        <v>23.2</v>
      </c>
      <c r="V29" s="28">
        <v>12.2</v>
      </c>
      <c r="W29" s="28">
        <v>9</v>
      </c>
      <c r="X29" s="28">
        <v>13.8</v>
      </c>
      <c r="Y29" s="28">
        <v>0.04</v>
      </c>
      <c r="Z29" s="28">
        <v>0.02</v>
      </c>
      <c r="AA29" s="28">
        <v>0.38</v>
      </c>
      <c r="AB29" s="28">
        <v>12</v>
      </c>
      <c r="AC29" s="28">
        <v>0.1</v>
      </c>
      <c r="AD29" s="28">
        <v>7.0000000000000007E-2</v>
      </c>
      <c r="AE29" s="28">
        <v>0.83</v>
      </c>
      <c r="AF29" s="28">
        <v>0.04</v>
      </c>
      <c r="AG29" s="28">
        <v>108</v>
      </c>
      <c r="AH29" s="28">
        <v>0.09</v>
      </c>
      <c r="AI29" s="28">
        <v>0.3</v>
      </c>
      <c r="AJ29" s="28">
        <v>0.04</v>
      </c>
      <c r="AK29" s="28">
        <v>5.07</v>
      </c>
      <c r="AL29" s="28">
        <v>2.2000000000000002</v>
      </c>
      <c r="AM29" s="28">
        <v>0.11</v>
      </c>
      <c r="AN29" s="28">
        <v>69</v>
      </c>
      <c r="AO29" s="28">
        <v>1.6</v>
      </c>
      <c r="AP29" s="28">
        <v>0.8</v>
      </c>
      <c r="AQ29" s="28">
        <v>0.4</v>
      </c>
      <c r="AR29" s="28">
        <v>2.6</v>
      </c>
      <c r="AS29" s="28">
        <v>0.3</v>
      </c>
      <c r="AT29" s="28">
        <v>16.600000000000001</v>
      </c>
      <c r="AU29" s="28">
        <v>0.1</v>
      </c>
      <c r="AV29" s="28">
        <v>13.8</v>
      </c>
      <c r="AW29" s="28">
        <v>3.8</v>
      </c>
      <c r="AX29" s="28">
        <v>2.5</v>
      </c>
      <c r="AY29" s="28">
        <v>0.3</v>
      </c>
      <c r="AZ29" s="28">
        <v>0.1</v>
      </c>
      <c r="BA29" s="28">
        <v>0.7</v>
      </c>
      <c r="BB29" s="28">
        <v>63.3</v>
      </c>
      <c r="BC29" s="28">
        <v>0.2</v>
      </c>
      <c r="BD29" s="28">
        <v>0.12</v>
      </c>
      <c r="BE29" s="28">
        <v>1.8</v>
      </c>
      <c r="BF29" s="28">
        <v>257</v>
      </c>
      <c r="BG29" s="28">
        <v>3.4</v>
      </c>
      <c r="BH29" s="28">
        <v>12.3</v>
      </c>
      <c r="BI29" s="28">
        <v>12.1</v>
      </c>
      <c r="BJ29" s="28">
        <v>3.83</v>
      </c>
      <c r="BK29" s="28">
        <v>0.06</v>
      </c>
      <c r="BL29" s="28">
        <v>5.24</v>
      </c>
      <c r="BM29" s="28">
        <v>0.05</v>
      </c>
      <c r="BN29" s="28">
        <v>0.02</v>
      </c>
      <c r="BO29" s="28">
        <v>1.2E-2</v>
      </c>
      <c r="BP29" s="28">
        <v>3.3000000000000002E-2</v>
      </c>
      <c r="BQ29" s="28">
        <v>0.9</v>
      </c>
      <c r="CI29" s="28">
        <v>5.07</v>
      </c>
      <c r="CL29" s="28">
        <v>2.2000000000000002</v>
      </c>
    </row>
    <row r="30" spans="1:90" x14ac:dyDescent="0.3">
      <c r="A30" s="25">
        <f t="shared" si="0"/>
        <v>26</v>
      </c>
      <c r="B30" s="26">
        <v>687116</v>
      </c>
      <c r="C30" s="26">
        <v>846601</v>
      </c>
      <c r="D30" s="26">
        <v>379</v>
      </c>
      <c r="E30" s="26">
        <v>1</v>
      </c>
      <c r="F30" s="27" t="s">
        <v>27</v>
      </c>
      <c r="G30" s="28">
        <v>3.6</v>
      </c>
      <c r="H30" s="28">
        <v>2.6</v>
      </c>
      <c r="I30" s="28">
        <v>40</v>
      </c>
      <c r="J30" s="28">
        <v>2</v>
      </c>
      <c r="K30" s="28">
        <v>0.93</v>
      </c>
      <c r="L30" s="28">
        <v>8.9999999999999998E-4</v>
      </c>
      <c r="M30" s="28">
        <v>0.04</v>
      </c>
      <c r="N30" s="28">
        <v>0.09</v>
      </c>
      <c r="O30" s="28">
        <v>0.01</v>
      </c>
      <c r="P30" s="28">
        <v>11.8</v>
      </c>
      <c r="Q30" s="28">
        <v>1</v>
      </c>
      <c r="R30" s="28">
        <v>124</v>
      </c>
      <c r="S30" s="28">
        <v>0.09</v>
      </c>
      <c r="T30" s="28">
        <v>5.0999999999999996</v>
      </c>
      <c r="U30" s="28">
        <v>27.2</v>
      </c>
      <c r="V30" s="28">
        <v>15.9</v>
      </c>
      <c r="W30" s="28">
        <v>10.5</v>
      </c>
      <c r="X30" s="28">
        <v>21.2</v>
      </c>
      <c r="Y30" s="28">
        <v>3.9E-2</v>
      </c>
      <c r="Z30" s="28">
        <v>0.02</v>
      </c>
      <c r="AA30" s="28">
        <v>0.69</v>
      </c>
      <c r="AB30" s="28">
        <v>13.6</v>
      </c>
      <c r="AC30" s="28">
        <v>0.09</v>
      </c>
      <c r="AD30" s="28">
        <v>0.11</v>
      </c>
      <c r="AE30" s="28">
        <v>0.68</v>
      </c>
      <c r="AF30" s="28">
        <v>0.04</v>
      </c>
      <c r="AG30" s="28">
        <v>114</v>
      </c>
      <c r="AH30" s="28">
        <v>0.09</v>
      </c>
      <c r="AI30" s="28">
        <v>0.3</v>
      </c>
      <c r="AJ30" s="28">
        <v>0.04</v>
      </c>
      <c r="AK30" s="28">
        <v>7.4</v>
      </c>
      <c r="AL30" s="28">
        <v>2.4</v>
      </c>
      <c r="AM30" s="28">
        <v>0.1</v>
      </c>
      <c r="AN30" s="28">
        <v>133</v>
      </c>
      <c r="AO30" s="28">
        <v>2.5</v>
      </c>
      <c r="AP30" s="28">
        <v>1.1000000000000001</v>
      </c>
      <c r="AQ30" s="28">
        <v>0.7</v>
      </c>
      <c r="AR30" s="28">
        <v>3.8</v>
      </c>
      <c r="AS30" s="28">
        <v>0.4</v>
      </c>
      <c r="AT30" s="28">
        <v>24</v>
      </c>
      <c r="AU30" s="28">
        <v>0.2</v>
      </c>
      <c r="AV30" s="28">
        <v>18.100000000000001</v>
      </c>
      <c r="AW30" s="28">
        <v>5.0999999999999996</v>
      </c>
      <c r="AX30" s="28">
        <v>3.7</v>
      </c>
      <c r="AY30" s="28">
        <v>0.5</v>
      </c>
      <c r="AZ30" s="28">
        <v>0.2</v>
      </c>
      <c r="BA30" s="28">
        <v>1.1000000000000001</v>
      </c>
      <c r="BB30" s="28">
        <v>73.900000000000006</v>
      </c>
      <c r="BC30" s="28">
        <v>0.3</v>
      </c>
      <c r="BD30" s="28">
        <v>0.14000000000000001</v>
      </c>
      <c r="BE30" s="28">
        <v>2.1</v>
      </c>
      <c r="BF30" s="28">
        <v>211</v>
      </c>
      <c r="BG30" s="28">
        <v>3.2</v>
      </c>
      <c r="BH30" s="28">
        <v>17.399999999999999</v>
      </c>
      <c r="BI30" s="28">
        <v>24.8</v>
      </c>
      <c r="BJ30" s="28">
        <v>4.55</v>
      </c>
      <c r="BK30" s="28">
        <v>0.05</v>
      </c>
      <c r="BL30" s="28">
        <v>6.66</v>
      </c>
      <c r="BM30" s="28">
        <v>0.04</v>
      </c>
      <c r="BN30" s="28">
        <v>0.02</v>
      </c>
      <c r="BO30" s="28">
        <v>1.2E-2</v>
      </c>
      <c r="BP30" s="28">
        <v>4.7E-2</v>
      </c>
      <c r="BQ30" s="28">
        <v>0.9</v>
      </c>
      <c r="CI30" s="28">
        <v>7.4</v>
      </c>
      <c r="CL30" s="28">
        <v>2.4</v>
      </c>
    </row>
    <row r="31" spans="1:90" x14ac:dyDescent="0.3">
      <c r="A31" s="25">
        <f t="shared" si="0"/>
        <v>27</v>
      </c>
      <c r="B31" s="26">
        <v>687116</v>
      </c>
      <c r="C31" s="26">
        <v>846600</v>
      </c>
      <c r="D31" s="26">
        <v>379</v>
      </c>
      <c r="E31" s="26">
        <v>1</v>
      </c>
      <c r="F31" s="27" t="s">
        <v>28</v>
      </c>
      <c r="G31" s="28">
        <v>3.8</v>
      </c>
      <c r="H31" s="28">
        <v>1.4</v>
      </c>
      <c r="I31" s="28">
        <v>30</v>
      </c>
      <c r="J31" s="28">
        <v>3</v>
      </c>
      <c r="K31" s="28">
        <v>2.2000000000000002</v>
      </c>
      <c r="L31" s="28">
        <v>8.9999999999999998E-4</v>
      </c>
      <c r="M31" s="28">
        <v>0.1</v>
      </c>
      <c r="N31" s="28">
        <v>0.09</v>
      </c>
      <c r="O31" s="28">
        <v>0.02</v>
      </c>
      <c r="P31" s="28">
        <v>5.5</v>
      </c>
      <c r="Q31" s="28">
        <v>0.5</v>
      </c>
      <c r="R31" s="28">
        <v>72</v>
      </c>
      <c r="S31" s="28">
        <v>0.09</v>
      </c>
      <c r="T31" s="28">
        <v>3.8</v>
      </c>
      <c r="U31" s="28">
        <v>34.200000000000003</v>
      </c>
      <c r="V31" s="28">
        <v>10.9</v>
      </c>
      <c r="W31" s="28">
        <v>7.4</v>
      </c>
      <c r="X31" s="28">
        <v>21</v>
      </c>
      <c r="Y31" s="28">
        <v>6.3E-2</v>
      </c>
      <c r="Z31" s="28">
        <v>0.02</v>
      </c>
      <c r="AA31" s="28">
        <v>0.05</v>
      </c>
      <c r="AB31" s="28">
        <v>7.17</v>
      </c>
      <c r="AC31" s="28">
        <v>0.1</v>
      </c>
      <c r="AD31" s="28">
        <v>0.06</v>
      </c>
      <c r="AE31" s="28">
        <v>0.6</v>
      </c>
      <c r="AF31" s="28">
        <v>0.03</v>
      </c>
      <c r="AG31" s="28">
        <v>103</v>
      </c>
      <c r="AH31" s="28">
        <v>0.2</v>
      </c>
      <c r="AI31" s="28">
        <v>0.9</v>
      </c>
      <c r="AJ31" s="28">
        <v>0.04</v>
      </c>
      <c r="AK31" s="28">
        <v>4.82</v>
      </c>
      <c r="AL31" s="28">
        <v>1.1000000000000001</v>
      </c>
      <c r="AM31" s="28">
        <v>8.5999999999999993E-2</v>
      </c>
      <c r="AN31" s="28">
        <v>90</v>
      </c>
      <c r="AO31" s="28">
        <v>1.4</v>
      </c>
      <c r="AP31" s="28">
        <v>0.6</v>
      </c>
      <c r="AQ31" s="28">
        <v>0.4</v>
      </c>
      <c r="AR31" s="28">
        <v>2.4</v>
      </c>
      <c r="AS31" s="28">
        <v>0.2</v>
      </c>
      <c r="AT31" s="28">
        <v>12.8</v>
      </c>
      <c r="AU31" s="28">
        <v>0.09</v>
      </c>
      <c r="AV31" s="28">
        <v>10.3</v>
      </c>
      <c r="AW31" s="28">
        <v>2.7</v>
      </c>
      <c r="AX31" s="28">
        <v>2</v>
      </c>
      <c r="AY31" s="28">
        <v>0.3</v>
      </c>
      <c r="AZ31" s="28">
        <v>0.1</v>
      </c>
      <c r="BA31" s="28">
        <v>0.6</v>
      </c>
      <c r="BB31" s="28">
        <v>69.2</v>
      </c>
      <c r="BC31" s="28">
        <v>0.2</v>
      </c>
      <c r="BD31" s="28">
        <v>0.15</v>
      </c>
      <c r="BE31" s="28">
        <v>1.7</v>
      </c>
      <c r="BF31" s="28">
        <v>293</v>
      </c>
      <c r="BG31" s="28">
        <v>5.6</v>
      </c>
      <c r="BH31" s="28">
        <v>9.1999999999999993</v>
      </c>
      <c r="BI31" s="28">
        <v>14.8</v>
      </c>
      <c r="BJ31" s="28">
        <v>2.8</v>
      </c>
      <c r="BK31" s="28">
        <v>0.08</v>
      </c>
      <c r="BL31" s="28">
        <v>4.0599999999999996</v>
      </c>
      <c r="BM31" s="28">
        <v>0.05</v>
      </c>
      <c r="BN31" s="28">
        <v>0.03</v>
      </c>
      <c r="BO31" s="28">
        <v>1.2E-2</v>
      </c>
      <c r="BP31" s="28">
        <v>4.3999999999999997E-2</v>
      </c>
      <c r="BQ31" s="28">
        <v>0.9</v>
      </c>
      <c r="CI31" s="28">
        <v>4.82</v>
      </c>
      <c r="CL31" s="28">
        <v>1.1000000000000001</v>
      </c>
    </row>
    <row r="32" spans="1:90" x14ac:dyDescent="0.3">
      <c r="A32" s="25">
        <f t="shared" si="0"/>
        <v>28</v>
      </c>
      <c r="B32" s="26">
        <v>687117</v>
      </c>
      <c r="C32" s="26">
        <v>846600</v>
      </c>
      <c r="D32" s="26">
        <v>379</v>
      </c>
      <c r="E32" s="26">
        <v>1</v>
      </c>
      <c r="F32" s="27" t="s">
        <v>30</v>
      </c>
      <c r="G32" s="28">
        <v>298</v>
      </c>
      <c r="H32" s="28">
        <v>1001</v>
      </c>
      <c r="I32" s="28">
        <v>1970</v>
      </c>
      <c r="J32" s="28">
        <v>24</v>
      </c>
      <c r="K32" s="28">
        <v>194</v>
      </c>
      <c r="L32" s="28">
        <v>0.121</v>
      </c>
      <c r="M32" s="28">
        <v>32.4</v>
      </c>
      <c r="N32" s="28">
        <v>16.399999999999999</v>
      </c>
      <c r="O32" s="28">
        <v>1.88</v>
      </c>
      <c r="P32" s="28">
        <v>2</v>
      </c>
      <c r="Q32" s="28">
        <v>1.1000000000000001</v>
      </c>
      <c r="R32" s="28">
        <v>99</v>
      </c>
      <c r="S32" s="28">
        <v>3.2</v>
      </c>
      <c r="T32" s="28">
        <v>53.6</v>
      </c>
      <c r="U32" s="28">
        <v>1001</v>
      </c>
      <c r="V32" s="28">
        <v>1270</v>
      </c>
      <c r="W32" s="28">
        <v>2700</v>
      </c>
      <c r="X32" s="28">
        <v>4430</v>
      </c>
      <c r="Y32" s="28">
        <v>42.5</v>
      </c>
      <c r="Z32" s="28">
        <v>5.61</v>
      </c>
      <c r="AA32" s="28">
        <v>26.6</v>
      </c>
      <c r="AB32" s="28">
        <v>8.77</v>
      </c>
      <c r="AC32" s="28">
        <v>0.2</v>
      </c>
      <c r="AD32" s="28">
        <v>1.0900000000000001</v>
      </c>
      <c r="AE32" s="28">
        <v>5.14</v>
      </c>
      <c r="AF32" s="28">
        <v>1.75</v>
      </c>
      <c r="AG32" s="28">
        <v>221</v>
      </c>
      <c r="AH32" s="28">
        <v>0.09</v>
      </c>
      <c r="AI32" s="28">
        <v>0.09</v>
      </c>
      <c r="AJ32" s="28">
        <v>0.04</v>
      </c>
      <c r="AK32" s="28">
        <v>8.44</v>
      </c>
      <c r="AL32" s="28">
        <v>5.3</v>
      </c>
      <c r="AM32" s="28">
        <v>9.8000000000000004E-2</v>
      </c>
      <c r="AN32" s="28">
        <v>22.5</v>
      </c>
      <c r="AO32" s="28">
        <v>1.7</v>
      </c>
      <c r="AP32" s="28">
        <v>1</v>
      </c>
      <c r="AQ32" s="28">
        <v>0.5</v>
      </c>
      <c r="AR32" s="28">
        <v>2</v>
      </c>
      <c r="AS32" s="28">
        <v>0.3</v>
      </c>
      <c r="AT32" s="28">
        <v>8.4</v>
      </c>
      <c r="AU32" s="28">
        <v>0.1</v>
      </c>
      <c r="AV32" s="28">
        <v>9.41</v>
      </c>
      <c r="AW32" s="28">
        <v>2.2999999999999998</v>
      </c>
      <c r="AX32" s="28">
        <v>2.6</v>
      </c>
      <c r="AY32" s="28">
        <v>0.3</v>
      </c>
      <c r="AZ32" s="28">
        <v>0.1</v>
      </c>
      <c r="BA32" s="28">
        <v>0.9</v>
      </c>
      <c r="BB32" s="28">
        <v>4.3</v>
      </c>
      <c r="BC32" s="28">
        <v>0.4</v>
      </c>
      <c r="BD32" s="28">
        <v>2.23</v>
      </c>
      <c r="BE32" s="28">
        <v>13.5</v>
      </c>
      <c r="BF32" s="28">
        <v>973</v>
      </c>
      <c r="BG32" s="28">
        <v>17.8</v>
      </c>
      <c r="BH32" s="28">
        <v>11.4</v>
      </c>
      <c r="BI32" s="28">
        <v>94.3</v>
      </c>
      <c r="BJ32" s="28">
        <v>3.62</v>
      </c>
      <c r="BK32" s="28">
        <v>2.34</v>
      </c>
      <c r="BL32" s="28">
        <v>7.82</v>
      </c>
      <c r="BM32" s="28">
        <v>0.48</v>
      </c>
      <c r="BN32" s="28">
        <v>3.01</v>
      </c>
      <c r="BO32" s="28">
        <v>0.33800000000000002</v>
      </c>
      <c r="BP32" s="28">
        <v>4.1000000000000002E-2</v>
      </c>
      <c r="BQ32" s="28">
        <v>4</v>
      </c>
      <c r="CI32" s="28">
        <v>8.44</v>
      </c>
      <c r="CL32" s="28">
        <v>5.3</v>
      </c>
    </row>
    <row r="33" spans="1:90" x14ac:dyDescent="0.3">
      <c r="A33" s="25">
        <f t="shared" si="0"/>
        <v>29</v>
      </c>
      <c r="B33" s="26">
        <v>687117</v>
      </c>
      <c r="C33" s="26">
        <v>846601</v>
      </c>
      <c r="D33" s="26">
        <v>379</v>
      </c>
      <c r="E33" s="26">
        <v>1</v>
      </c>
      <c r="F33" s="27" t="s">
        <v>29</v>
      </c>
      <c r="G33" s="28">
        <v>6.9</v>
      </c>
      <c r="H33" s="28">
        <v>67.900000000000006</v>
      </c>
      <c r="I33" s="28">
        <v>70</v>
      </c>
      <c r="J33" s="28">
        <v>3</v>
      </c>
      <c r="K33" s="28">
        <v>1.88</v>
      </c>
      <c r="L33" s="28">
        <v>8.9999999999999998E-4</v>
      </c>
      <c r="M33" s="28">
        <v>0.15</v>
      </c>
      <c r="N33" s="28">
        <v>0.09</v>
      </c>
      <c r="O33" s="28">
        <v>0.08</v>
      </c>
      <c r="P33" s="28">
        <v>11.3</v>
      </c>
      <c r="Q33" s="28">
        <v>1</v>
      </c>
      <c r="R33" s="28">
        <v>140</v>
      </c>
      <c r="S33" s="28">
        <v>0.09</v>
      </c>
      <c r="T33" s="28">
        <v>6.4</v>
      </c>
      <c r="U33" s="28">
        <v>58.3</v>
      </c>
      <c r="V33" s="28">
        <v>17.399999999999999</v>
      </c>
      <c r="W33" s="28">
        <v>17.399999999999999</v>
      </c>
      <c r="X33" s="28">
        <v>29.7</v>
      </c>
      <c r="Y33" s="28">
        <v>0.159</v>
      </c>
      <c r="Z33" s="28">
        <v>0.04</v>
      </c>
      <c r="AA33" s="28">
        <v>0.34</v>
      </c>
      <c r="AB33" s="28">
        <v>12.3</v>
      </c>
      <c r="AC33" s="28">
        <v>0.09</v>
      </c>
      <c r="AD33" s="28">
        <v>0.1</v>
      </c>
      <c r="AE33" s="28">
        <v>0.65</v>
      </c>
      <c r="AF33" s="28">
        <v>0.15</v>
      </c>
      <c r="AG33" s="28">
        <v>149</v>
      </c>
      <c r="AH33" s="28">
        <v>0.09</v>
      </c>
      <c r="AI33" s="28">
        <v>0.2</v>
      </c>
      <c r="AJ33" s="28">
        <v>0.04</v>
      </c>
      <c r="AK33" s="28">
        <v>7.45</v>
      </c>
      <c r="AL33" s="28">
        <v>2.7</v>
      </c>
      <c r="AM33" s="28">
        <v>0.11</v>
      </c>
      <c r="AN33" s="28">
        <v>152</v>
      </c>
      <c r="AO33" s="28">
        <v>2.5</v>
      </c>
      <c r="AP33" s="28">
        <v>1.1000000000000001</v>
      </c>
      <c r="AQ33" s="28">
        <v>0.6</v>
      </c>
      <c r="AR33" s="28">
        <v>3.9</v>
      </c>
      <c r="AS33" s="28">
        <v>0.4</v>
      </c>
      <c r="AT33" s="28">
        <v>22.2</v>
      </c>
      <c r="AU33" s="28">
        <v>0.2</v>
      </c>
      <c r="AV33" s="28">
        <v>16.7</v>
      </c>
      <c r="AW33" s="28">
        <v>4.7</v>
      </c>
      <c r="AX33" s="28">
        <v>3.7</v>
      </c>
      <c r="AY33" s="28">
        <v>0.5</v>
      </c>
      <c r="AZ33" s="28">
        <v>0.2</v>
      </c>
      <c r="BA33" s="28">
        <v>1.2</v>
      </c>
      <c r="BB33" s="28">
        <v>194</v>
      </c>
      <c r="BC33" s="28">
        <v>0.3</v>
      </c>
      <c r="BD33" s="28">
        <v>0.11</v>
      </c>
      <c r="BE33" s="28">
        <v>2</v>
      </c>
      <c r="BF33" s="28">
        <v>790</v>
      </c>
      <c r="BG33" s="28">
        <v>2.9</v>
      </c>
      <c r="BH33" s="28">
        <v>19.100000000000001</v>
      </c>
      <c r="BI33" s="28">
        <v>17</v>
      </c>
      <c r="BJ33" s="28">
        <v>5.01</v>
      </c>
      <c r="BK33" s="28">
        <v>7.0000000000000007E-2</v>
      </c>
      <c r="BL33" s="28">
        <v>7.51</v>
      </c>
      <c r="BM33" s="28">
        <v>0.05</v>
      </c>
      <c r="BN33" s="28">
        <v>0.03</v>
      </c>
      <c r="BO33" s="28">
        <v>1.0999999999999999E-2</v>
      </c>
      <c r="BP33" s="28">
        <v>0.04</v>
      </c>
      <c r="BQ33" s="28">
        <v>0.9</v>
      </c>
      <c r="CI33" s="28">
        <v>7.45</v>
      </c>
      <c r="CL33" s="28">
        <v>2.7</v>
      </c>
    </row>
    <row r="34" spans="1:90" x14ac:dyDescent="0.3">
      <c r="A34" s="25">
        <f t="shared" si="0"/>
        <v>30</v>
      </c>
      <c r="B34" s="26">
        <v>687118</v>
      </c>
      <c r="C34" s="26">
        <v>846600</v>
      </c>
      <c r="D34" s="26">
        <v>379</v>
      </c>
      <c r="E34" s="26">
        <v>1</v>
      </c>
      <c r="F34" s="27" t="s">
        <v>31</v>
      </c>
      <c r="G34" s="28">
        <v>14.8</v>
      </c>
      <c r="H34" s="28">
        <v>7.4</v>
      </c>
      <c r="I34" s="28">
        <v>60</v>
      </c>
      <c r="J34" s="28">
        <v>4</v>
      </c>
      <c r="K34" s="28">
        <v>2.1</v>
      </c>
      <c r="L34" s="28">
        <v>8.9999999999999998E-4</v>
      </c>
      <c r="M34" s="28">
        <v>0.17</v>
      </c>
      <c r="N34" s="28">
        <v>0.4</v>
      </c>
      <c r="O34" s="28">
        <v>0.06</v>
      </c>
      <c r="P34" s="28">
        <v>9</v>
      </c>
      <c r="Q34" s="28">
        <v>0.9</v>
      </c>
      <c r="R34" s="28">
        <v>169</v>
      </c>
      <c r="S34" s="28">
        <v>1.6</v>
      </c>
      <c r="T34" s="28">
        <v>6.2</v>
      </c>
      <c r="U34" s="28">
        <v>65.400000000000006</v>
      </c>
      <c r="V34" s="28">
        <v>20.100000000000001</v>
      </c>
      <c r="W34" s="28">
        <v>12.3</v>
      </c>
      <c r="X34" s="28">
        <v>44.8</v>
      </c>
      <c r="Y34" s="28">
        <v>0.13500000000000001</v>
      </c>
      <c r="Z34" s="28">
        <v>0.04</v>
      </c>
      <c r="AA34" s="28">
        <v>0.03</v>
      </c>
      <c r="AB34" s="28">
        <v>11.5</v>
      </c>
      <c r="AC34" s="28">
        <v>0.09</v>
      </c>
      <c r="AD34" s="28">
        <v>0.1</v>
      </c>
      <c r="AE34" s="28">
        <v>0.97</v>
      </c>
      <c r="AF34" s="28">
        <v>0.06</v>
      </c>
      <c r="AG34" s="28">
        <v>204</v>
      </c>
      <c r="AH34" s="28">
        <v>0.09</v>
      </c>
      <c r="AI34" s="28">
        <v>0.6</v>
      </c>
      <c r="AJ34" s="28">
        <v>0.04</v>
      </c>
      <c r="AK34" s="28">
        <v>8.06</v>
      </c>
      <c r="AL34" s="28">
        <v>2.2999999999999998</v>
      </c>
      <c r="AM34" s="28">
        <v>8.1000000000000003E-2</v>
      </c>
      <c r="AN34" s="28">
        <v>79.400000000000006</v>
      </c>
      <c r="AO34" s="28">
        <v>2.6</v>
      </c>
      <c r="AP34" s="28">
        <v>1.1000000000000001</v>
      </c>
      <c r="AQ34" s="28">
        <v>0.7</v>
      </c>
      <c r="AR34" s="28">
        <v>3.5</v>
      </c>
      <c r="AS34" s="28">
        <v>0.4</v>
      </c>
      <c r="AT34" s="28">
        <v>19.2</v>
      </c>
      <c r="AU34" s="28">
        <v>0.2</v>
      </c>
      <c r="AV34" s="28">
        <v>16.899999999999999</v>
      </c>
      <c r="AW34" s="28">
        <v>4.5</v>
      </c>
      <c r="AX34" s="28">
        <v>3.8</v>
      </c>
      <c r="AY34" s="28">
        <v>0.5</v>
      </c>
      <c r="AZ34" s="28">
        <v>0.2</v>
      </c>
      <c r="BA34" s="28">
        <v>1.1000000000000001</v>
      </c>
      <c r="BB34" s="28">
        <v>91.3</v>
      </c>
      <c r="BC34" s="28">
        <v>0.4</v>
      </c>
      <c r="BD34" s="28">
        <v>0.3</v>
      </c>
      <c r="BE34" s="28">
        <v>3.2</v>
      </c>
      <c r="BF34" s="28">
        <v>348</v>
      </c>
      <c r="BG34" s="28">
        <v>10.7</v>
      </c>
      <c r="BH34" s="28">
        <v>17.7</v>
      </c>
      <c r="BI34" s="28">
        <v>20.3</v>
      </c>
      <c r="BJ34" s="28">
        <v>4.45</v>
      </c>
      <c r="BK34" s="28">
        <v>0.13</v>
      </c>
      <c r="BL34" s="28">
        <v>8.4</v>
      </c>
      <c r="BM34" s="28">
        <v>0.11</v>
      </c>
      <c r="BN34" s="28">
        <v>7.0000000000000007E-2</v>
      </c>
      <c r="BO34" s="28">
        <v>1.4E-2</v>
      </c>
      <c r="BP34" s="28">
        <v>8.5999999999999993E-2</v>
      </c>
      <c r="BQ34" s="28">
        <v>0.9</v>
      </c>
      <c r="CI34" s="28">
        <v>8.06</v>
      </c>
      <c r="CL34" s="28">
        <v>2.2999999999999998</v>
      </c>
    </row>
    <row r="35" spans="1:90" x14ac:dyDescent="0.3">
      <c r="A35" s="25">
        <f t="shared" si="0"/>
        <v>31</v>
      </c>
      <c r="B35" s="26">
        <v>687118</v>
      </c>
      <c r="C35" s="26">
        <v>846601</v>
      </c>
      <c r="D35" s="26">
        <v>379</v>
      </c>
      <c r="E35" s="26">
        <v>1</v>
      </c>
      <c r="F35" s="27" t="s">
        <v>32</v>
      </c>
      <c r="G35" s="28">
        <v>12.8</v>
      </c>
      <c r="H35" s="28">
        <v>63.7</v>
      </c>
      <c r="I35" s="28">
        <v>60</v>
      </c>
      <c r="J35" s="28">
        <v>4</v>
      </c>
      <c r="K35" s="28">
        <v>2.58</v>
      </c>
      <c r="L35" s="28">
        <v>8.9999999999999998E-4</v>
      </c>
      <c r="M35" s="28">
        <v>0.27</v>
      </c>
      <c r="N35" s="28">
        <v>0.6</v>
      </c>
      <c r="O35" s="28">
        <v>0.08</v>
      </c>
      <c r="P35" s="28">
        <v>7.7</v>
      </c>
      <c r="Q35" s="28">
        <v>0.7</v>
      </c>
      <c r="R35" s="28">
        <v>120</v>
      </c>
      <c r="S35" s="28">
        <v>0.1</v>
      </c>
      <c r="T35" s="28">
        <v>4.8</v>
      </c>
      <c r="U35" s="28">
        <v>65.3</v>
      </c>
      <c r="V35" s="28">
        <v>17.100000000000001</v>
      </c>
      <c r="W35" s="28">
        <v>14.7</v>
      </c>
      <c r="X35" s="28">
        <v>42.4</v>
      </c>
      <c r="Y35" s="28">
        <v>0.17499999999999999</v>
      </c>
      <c r="Z35" s="28">
        <v>0.05</v>
      </c>
      <c r="AA35" s="28">
        <v>1.1299999999999999</v>
      </c>
      <c r="AB35" s="28">
        <v>8.68</v>
      </c>
      <c r="AC35" s="28">
        <v>0.09</v>
      </c>
      <c r="AD35" s="28">
        <v>0.08</v>
      </c>
      <c r="AE35" s="28">
        <v>0.88</v>
      </c>
      <c r="AF35" s="28">
        <v>0.05</v>
      </c>
      <c r="AG35" s="28">
        <v>208</v>
      </c>
      <c r="AH35" s="28">
        <v>0.09</v>
      </c>
      <c r="AI35" s="28">
        <v>1</v>
      </c>
      <c r="AJ35" s="28">
        <v>0.04</v>
      </c>
      <c r="AK35" s="28">
        <v>5.93</v>
      </c>
      <c r="AL35" s="28">
        <v>1.7</v>
      </c>
      <c r="AM35" s="28">
        <v>8.2000000000000003E-2</v>
      </c>
      <c r="AN35" s="28">
        <v>60.2</v>
      </c>
      <c r="AO35" s="28">
        <v>1.7</v>
      </c>
      <c r="AP35" s="28">
        <v>0.8</v>
      </c>
      <c r="AQ35" s="28">
        <v>0.4</v>
      </c>
      <c r="AR35" s="28">
        <v>2.5</v>
      </c>
      <c r="AS35" s="28">
        <v>0.3</v>
      </c>
      <c r="AT35" s="28">
        <v>15.2</v>
      </c>
      <c r="AU35" s="28">
        <v>0.1</v>
      </c>
      <c r="AV35" s="28">
        <v>13</v>
      </c>
      <c r="AW35" s="28">
        <v>3.4</v>
      </c>
      <c r="AX35" s="28">
        <v>2.5</v>
      </c>
      <c r="AY35" s="28">
        <v>0.4</v>
      </c>
      <c r="AZ35" s="28">
        <v>0.1</v>
      </c>
      <c r="BA35" s="28">
        <v>0.7</v>
      </c>
      <c r="BB35" s="28">
        <v>93</v>
      </c>
      <c r="BC35" s="28">
        <v>0.3</v>
      </c>
      <c r="BD35" s="28">
        <v>0.36</v>
      </c>
      <c r="BE35" s="28">
        <v>2.8</v>
      </c>
      <c r="BF35" s="28">
        <v>317</v>
      </c>
      <c r="BG35" s="28">
        <v>10.6</v>
      </c>
      <c r="BH35" s="28">
        <v>12.6</v>
      </c>
      <c r="BI35" s="28">
        <v>20.8</v>
      </c>
      <c r="BJ35" s="28">
        <v>3.44</v>
      </c>
      <c r="BK35" s="28">
        <v>0.18</v>
      </c>
      <c r="BL35" s="28">
        <v>6.92</v>
      </c>
      <c r="BM35" s="28">
        <v>0.12</v>
      </c>
      <c r="BN35" s="28">
        <v>0.06</v>
      </c>
      <c r="BO35" s="28">
        <v>1.7000000000000001E-2</v>
      </c>
      <c r="BP35" s="28">
        <v>8.5999999999999993E-2</v>
      </c>
      <c r="BQ35" s="28">
        <v>0.9</v>
      </c>
      <c r="CI35" s="28">
        <v>5.93</v>
      </c>
      <c r="CL35" s="28">
        <v>1.7</v>
      </c>
    </row>
    <row r="36" spans="1:90" x14ac:dyDescent="0.3">
      <c r="A36" s="25">
        <f t="shared" si="0"/>
        <v>32</v>
      </c>
      <c r="B36" s="26">
        <v>687119</v>
      </c>
      <c r="C36" s="26">
        <v>846601</v>
      </c>
      <c r="D36" s="26">
        <v>379</v>
      </c>
      <c r="E36" s="26">
        <v>1</v>
      </c>
      <c r="F36" s="27" t="s">
        <v>33</v>
      </c>
      <c r="G36" s="28">
        <v>7.3</v>
      </c>
      <c r="H36" s="28">
        <v>2.6</v>
      </c>
      <c r="I36" s="28">
        <v>40</v>
      </c>
      <c r="J36" s="28">
        <v>3</v>
      </c>
      <c r="K36" s="28">
        <v>1.65</v>
      </c>
      <c r="L36" s="28">
        <v>8.9999999999999998E-4</v>
      </c>
      <c r="M36" s="28">
        <v>7.0000000000000007E-2</v>
      </c>
      <c r="N36" s="28">
        <v>0.2</v>
      </c>
      <c r="O36" s="28">
        <v>0.05</v>
      </c>
      <c r="P36" s="28">
        <v>9.9</v>
      </c>
      <c r="Q36" s="28">
        <v>0.8</v>
      </c>
      <c r="R36" s="28">
        <v>128</v>
      </c>
      <c r="S36" s="28">
        <v>0.09</v>
      </c>
      <c r="T36" s="28">
        <v>4.0999999999999996</v>
      </c>
      <c r="U36" s="28">
        <v>30.1</v>
      </c>
      <c r="V36" s="28">
        <v>12.9</v>
      </c>
      <c r="W36" s="28">
        <v>9.3000000000000007</v>
      </c>
      <c r="X36" s="28">
        <v>21.3</v>
      </c>
      <c r="Y36" s="28">
        <v>0.13500000000000001</v>
      </c>
      <c r="Z36" s="28">
        <v>0.02</v>
      </c>
      <c r="AA36" s="28">
        <v>0.68</v>
      </c>
      <c r="AB36" s="28">
        <v>11.2</v>
      </c>
      <c r="AC36" s="28">
        <v>0.09</v>
      </c>
      <c r="AD36" s="28">
        <v>0.09</v>
      </c>
      <c r="AE36" s="28">
        <v>0.56999999999999995</v>
      </c>
      <c r="AF36" s="28">
        <v>0.05</v>
      </c>
      <c r="AG36" s="28">
        <v>144</v>
      </c>
      <c r="AH36" s="28">
        <v>0.09</v>
      </c>
      <c r="AI36" s="28">
        <v>0.6</v>
      </c>
      <c r="AJ36" s="28">
        <v>0.04</v>
      </c>
      <c r="AK36" s="28">
        <v>6.18</v>
      </c>
      <c r="AL36" s="28">
        <v>2.7</v>
      </c>
      <c r="AM36" s="28">
        <v>9.5000000000000001E-2</v>
      </c>
      <c r="AN36" s="28">
        <v>99.1</v>
      </c>
      <c r="AO36" s="28">
        <v>2.1</v>
      </c>
      <c r="AP36" s="28">
        <v>0.8</v>
      </c>
      <c r="AQ36" s="28">
        <v>0.5</v>
      </c>
      <c r="AR36" s="28">
        <v>3.2</v>
      </c>
      <c r="AS36" s="28">
        <v>0.3</v>
      </c>
      <c r="AT36" s="28">
        <v>19.3</v>
      </c>
      <c r="AU36" s="28">
        <v>0.1</v>
      </c>
      <c r="AV36" s="28">
        <v>15.3</v>
      </c>
      <c r="AW36" s="28">
        <v>4.3</v>
      </c>
      <c r="AX36" s="28">
        <v>2.9</v>
      </c>
      <c r="AY36" s="28">
        <v>0.4</v>
      </c>
      <c r="AZ36" s="28">
        <v>0.1</v>
      </c>
      <c r="BA36" s="28">
        <v>0.8</v>
      </c>
      <c r="BB36" s="28">
        <v>78</v>
      </c>
      <c r="BC36" s="28">
        <v>0.3</v>
      </c>
      <c r="BD36" s="28">
        <v>0.14000000000000001</v>
      </c>
      <c r="BE36" s="28">
        <v>2.1</v>
      </c>
      <c r="BF36" s="28">
        <v>212</v>
      </c>
      <c r="BG36" s="28">
        <v>4.2</v>
      </c>
      <c r="BH36" s="28">
        <v>14.8</v>
      </c>
      <c r="BI36" s="28">
        <v>19.600000000000001</v>
      </c>
      <c r="BJ36" s="28">
        <v>4.18</v>
      </c>
      <c r="BK36" s="28">
        <v>0.08</v>
      </c>
      <c r="BL36" s="28">
        <v>6.49</v>
      </c>
      <c r="BM36" s="28">
        <v>0.06</v>
      </c>
      <c r="BN36" s="28">
        <v>0.03</v>
      </c>
      <c r="BO36" s="28">
        <v>1.2E-2</v>
      </c>
      <c r="BP36" s="28">
        <v>4.5999999999999999E-2</v>
      </c>
      <c r="BQ36" s="28">
        <v>0.9</v>
      </c>
      <c r="CI36" s="28">
        <v>6.18</v>
      </c>
      <c r="CL36" s="28">
        <v>2.7</v>
      </c>
    </row>
    <row r="37" spans="1:90" x14ac:dyDescent="0.3">
      <c r="A37" s="25">
        <f t="shared" si="0"/>
        <v>33</v>
      </c>
      <c r="B37" s="26">
        <v>687120</v>
      </c>
      <c r="C37" s="26">
        <v>846601</v>
      </c>
      <c r="D37" s="26">
        <v>379</v>
      </c>
      <c r="E37" s="26">
        <v>1</v>
      </c>
      <c r="F37" s="27" t="s">
        <v>34</v>
      </c>
      <c r="G37" s="28">
        <v>9.9</v>
      </c>
      <c r="H37" s="28">
        <v>5</v>
      </c>
      <c r="I37" s="28">
        <v>40</v>
      </c>
      <c r="J37" s="28">
        <v>3</v>
      </c>
      <c r="K37" s="28">
        <v>1.89</v>
      </c>
      <c r="L37" s="28">
        <v>8.9999999999999998E-4</v>
      </c>
      <c r="M37" s="28">
        <v>0.1</v>
      </c>
      <c r="N37" s="28">
        <v>0.09</v>
      </c>
      <c r="O37" s="28">
        <v>0.11</v>
      </c>
      <c r="P37" s="28">
        <v>15.3</v>
      </c>
      <c r="Q37" s="28">
        <v>1.2</v>
      </c>
      <c r="R37" s="28">
        <v>177</v>
      </c>
      <c r="S37" s="28">
        <v>0.09</v>
      </c>
      <c r="T37" s="28">
        <v>5.3</v>
      </c>
      <c r="U37" s="28">
        <v>36.1</v>
      </c>
      <c r="V37" s="28">
        <v>17.5</v>
      </c>
      <c r="W37" s="28">
        <v>12.5</v>
      </c>
      <c r="X37" s="28">
        <v>28.7</v>
      </c>
      <c r="Y37" s="28">
        <v>0.122</v>
      </c>
      <c r="Z37" s="28">
        <v>0.03</v>
      </c>
      <c r="AA37" s="28">
        <v>8.9999999999999993E-3</v>
      </c>
      <c r="AB37" s="28">
        <v>14.7</v>
      </c>
      <c r="AC37" s="28">
        <v>0.09</v>
      </c>
      <c r="AD37" s="28">
        <v>0.12</v>
      </c>
      <c r="AE37" s="28">
        <v>0.8</v>
      </c>
      <c r="AF37" s="28">
        <v>0.06</v>
      </c>
      <c r="AG37" s="28">
        <v>212</v>
      </c>
      <c r="AH37" s="28">
        <v>0.09</v>
      </c>
      <c r="AI37" s="28">
        <v>0.4</v>
      </c>
      <c r="AJ37" s="28">
        <v>0.04</v>
      </c>
      <c r="AK37" s="28">
        <v>7.78</v>
      </c>
      <c r="AL37" s="28">
        <v>3.1</v>
      </c>
      <c r="AM37" s="28">
        <v>0.105</v>
      </c>
      <c r="AN37" s="28">
        <v>168</v>
      </c>
      <c r="AO37" s="28">
        <v>2.8</v>
      </c>
      <c r="AP37" s="28">
        <v>1.1000000000000001</v>
      </c>
      <c r="AQ37" s="28">
        <v>0.7</v>
      </c>
      <c r="AR37" s="28">
        <v>4.5999999999999996</v>
      </c>
      <c r="AS37" s="28">
        <v>0.4</v>
      </c>
      <c r="AT37" s="28">
        <v>25.1</v>
      </c>
      <c r="AU37" s="28">
        <v>0.2</v>
      </c>
      <c r="AV37" s="28">
        <v>20.6</v>
      </c>
      <c r="AW37" s="28">
        <v>5.7</v>
      </c>
      <c r="AX37" s="28">
        <v>4.5999999999999996</v>
      </c>
      <c r="AY37" s="28">
        <v>0.6</v>
      </c>
      <c r="AZ37" s="28">
        <v>0.2</v>
      </c>
      <c r="BA37" s="28">
        <v>1.1000000000000001</v>
      </c>
      <c r="BB37" s="28">
        <v>104</v>
      </c>
      <c r="BC37" s="28">
        <v>0.4</v>
      </c>
      <c r="BD37" s="28">
        <v>0.18</v>
      </c>
      <c r="BE37" s="28">
        <v>2.6</v>
      </c>
      <c r="BF37" s="28">
        <v>265</v>
      </c>
      <c r="BG37" s="28">
        <v>5.5</v>
      </c>
      <c r="BH37" s="28">
        <v>22.1</v>
      </c>
      <c r="BI37" s="28">
        <v>18.2</v>
      </c>
      <c r="BJ37" s="28">
        <v>5.08</v>
      </c>
      <c r="BK37" s="28">
        <v>7.0000000000000007E-2</v>
      </c>
      <c r="BL37" s="28">
        <v>8.98</v>
      </c>
      <c r="BM37" s="28">
        <v>7.0000000000000007E-2</v>
      </c>
      <c r="BN37" s="28">
        <v>0.04</v>
      </c>
      <c r="BO37" s="28">
        <v>1.2E-2</v>
      </c>
      <c r="BP37" s="28">
        <v>6.2E-2</v>
      </c>
      <c r="BQ37" s="28">
        <v>0.9</v>
      </c>
      <c r="CI37" s="28">
        <v>7.78</v>
      </c>
      <c r="CL37" s="28">
        <v>3.1</v>
      </c>
    </row>
    <row r="38" spans="1:90" x14ac:dyDescent="0.3">
      <c r="A38" s="25">
        <f t="shared" si="0"/>
        <v>34</v>
      </c>
      <c r="B38" s="26">
        <v>686970</v>
      </c>
      <c r="C38" s="26">
        <v>846580</v>
      </c>
      <c r="D38" s="26">
        <v>379</v>
      </c>
      <c r="E38" s="26">
        <v>1</v>
      </c>
      <c r="F38" s="27" t="s">
        <v>35</v>
      </c>
      <c r="G38" s="28">
        <v>29.8</v>
      </c>
      <c r="H38" s="28">
        <v>6.5</v>
      </c>
      <c r="I38" s="28">
        <v>40</v>
      </c>
      <c r="J38" s="28">
        <v>5</v>
      </c>
      <c r="K38" s="28">
        <v>2.41</v>
      </c>
      <c r="L38" s="28">
        <v>8.9999999999999998E-4</v>
      </c>
      <c r="M38" s="28">
        <v>0.22</v>
      </c>
      <c r="N38" s="28">
        <v>0.5</v>
      </c>
      <c r="O38" s="28">
        <v>0.03</v>
      </c>
      <c r="P38" s="28">
        <v>5.2</v>
      </c>
      <c r="Q38" s="28">
        <v>0.8</v>
      </c>
      <c r="R38" s="28">
        <v>77</v>
      </c>
      <c r="S38" s="28">
        <v>0.2</v>
      </c>
      <c r="T38" s="28">
        <v>9.3000000000000007</v>
      </c>
      <c r="U38" s="28">
        <v>74.099999999999994</v>
      </c>
      <c r="V38" s="28">
        <v>22.7</v>
      </c>
      <c r="W38" s="28">
        <v>9.1999999999999993</v>
      </c>
      <c r="X38" s="28">
        <v>70.099999999999994</v>
      </c>
      <c r="Y38" s="28">
        <v>0.106</v>
      </c>
      <c r="Z38" s="28">
        <v>0.03</v>
      </c>
      <c r="AA38" s="28">
        <v>2.4300000000000002</v>
      </c>
      <c r="AB38" s="28">
        <v>5.77</v>
      </c>
      <c r="AC38" s="28">
        <v>0.2</v>
      </c>
      <c r="AD38" s="28">
        <v>0.06</v>
      </c>
      <c r="AE38" s="28">
        <v>0.67</v>
      </c>
      <c r="AF38" s="28">
        <v>0.08</v>
      </c>
      <c r="AG38" s="28">
        <v>123</v>
      </c>
      <c r="AH38" s="28">
        <v>0.09</v>
      </c>
      <c r="AI38" s="28">
        <v>0.9</v>
      </c>
      <c r="AJ38" s="28">
        <v>0.04</v>
      </c>
      <c r="AK38" s="28">
        <v>15.6</v>
      </c>
      <c r="AL38" s="28">
        <v>1.8</v>
      </c>
      <c r="AM38" s="28">
        <v>5.5E-2</v>
      </c>
      <c r="AN38" s="28">
        <v>47.1</v>
      </c>
      <c r="AO38" s="28">
        <v>4</v>
      </c>
      <c r="AP38" s="28">
        <v>2.2000000000000002</v>
      </c>
      <c r="AQ38" s="28">
        <v>0.7</v>
      </c>
      <c r="AR38" s="28">
        <v>4.3</v>
      </c>
      <c r="AS38" s="28">
        <v>0.8</v>
      </c>
      <c r="AT38" s="28">
        <v>17.3</v>
      </c>
      <c r="AU38" s="28">
        <v>0.3</v>
      </c>
      <c r="AV38" s="28">
        <v>17</v>
      </c>
      <c r="AW38" s="28">
        <v>4.4000000000000004</v>
      </c>
      <c r="AX38" s="28">
        <v>3.6</v>
      </c>
      <c r="AY38" s="28">
        <v>0.7</v>
      </c>
      <c r="AZ38" s="28">
        <v>0.4</v>
      </c>
      <c r="BA38" s="28">
        <v>2.4</v>
      </c>
      <c r="BB38" s="28">
        <v>111</v>
      </c>
      <c r="BC38" s="28">
        <v>0.5</v>
      </c>
      <c r="BD38" s="28">
        <v>0.28000000000000003</v>
      </c>
      <c r="BE38" s="28">
        <v>3.2</v>
      </c>
      <c r="BF38" s="28">
        <v>315</v>
      </c>
      <c r="BG38" s="28">
        <v>16.899999999999999</v>
      </c>
      <c r="BH38" s="28">
        <v>14.6</v>
      </c>
      <c r="BI38" s="28">
        <v>27.1</v>
      </c>
      <c r="BJ38" s="28">
        <v>2.76</v>
      </c>
      <c r="BK38" s="28">
        <v>0.28000000000000003</v>
      </c>
      <c r="BL38" s="28">
        <v>12.6</v>
      </c>
      <c r="BM38" s="28">
        <v>0.19</v>
      </c>
      <c r="BN38" s="28">
        <v>0.18</v>
      </c>
      <c r="BO38" s="28">
        <v>1.7000000000000001E-2</v>
      </c>
      <c r="BP38" s="28">
        <v>0.216</v>
      </c>
      <c r="BQ38" s="28">
        <v>0.9</v>
      </c>
      <c r="CI38" s="28">
        <v>15.6</v>
      </c>
      <c r="CL38" s="28">
        <v>1.8</v>
      </c>
    </row>
    <row r="39" spans="1:90" x14ac:dyDescent="0.3">
      <c r="A39" s="25">
        <f t="shared" si="0"/>
        <v>35</v>
      </c>
      <c r="B39" s="26">
        <v>686970</v>
      </c>
      <c r="C39" s="26">
        <v>846579</v>
      </c>
      <c r="D39" s="26">
        <v>379</v>
      </c>
      <c r="E39" s="26">
        <v>1</v>
      </c>
      <c r="F39" s="27" t="s">
        <v>36</v>
      </c>
      <c r="G39" s="28">
        <v>36.799999999999997</v>
      </c>
      <c r="H39" s="28">
        <v>7.8</v>
      </c>
      <c r="I39" s="28">
        <v>40</v>
      </c>
      <c r="J39" s="28">
        <v>3</v>
      </c>
      <c r="K39" s="28">
        <v>1.79</v>
      </c>
      <c r="L39" s="28">
        <v>8.9999999999999998E-4</v>
      </c>
      <c r="M39" s="28">
        <v>0.25</v>
      </c>
      <c r="N39" s="28">
        <v>0.2</v>
      </c>
      <c r="O39" s="28">
        <v>0.08</v>
      </c>
      <c r="P39" s="28">
        <v>6.2</v>
      </c>
      <c r="Q39" s="28">
        <v>0.9</v>
      </c>
      <c r="R39" s="28">
        <v>127</v>
      </c>
      <c r="S39" s="28">
        <v>0.09</v>
      </c>
      <c r="T39" s="28">
        <v>18.600000000000001</v>
      </c>
      <c r="U39" s="28">
        <v>57</v>
      </c>
      <c r="V39" s="28">
        <v>139</v>
      </c>
      <c r="W39" s="28">
        <v>8.8000000000000007</v>
      </c>
      <c r="X39" s="28">
        <v>45.8</v>
      </c>
      <c r="Y39" s="28">
        <v>5.6000000000000001E-2</v>
      </c>
      <c r="Z39" s="28">
        <v>0.05</v>
      </c>
      <c r="AA39" s="28">
        <v>0.38</v>
      </c>
      <c r="AB39" s="28">
        <v>9.84</v>
      </c>
      <c r="AC39" s="28">
        <v>0.09</v>
      </c>
      <c r="AD39" s="28">
        <v>0.06</v>
      </c>
      <c r="AE39" s="28">
        <v>0.47</v>
      </c>
      <c r="AF39" s="28">
        <v>0.09</v>
      </c>
      <c r="AG39" s="28">
        <v>737</v>
      </c>
      <c r="AH39" s="28">
        <v>2.6</v>
      </c>
      <c r="AI39" s="28">
        <v>0.3</v>
      </c>
      <c r="AJ39" s="28">
        <v>0.68</v>
      </c>
      <c r="AK39" s="28">
        <v>7.76</v>
      </c>
      <c r="AL39" s="28">
        <v>2</v>
      </c>
      <c r="AM39" s="28">
        <v>5.0999999999999997E-2</v>
      </c>
      <c r="AN39" s="28">
        <v>79.3</v>
      </c>
      <c r="AO39" s="28">
        <v>2.7</v>
      </c>
      <c r="AP39" s="28">
        <v>1.5</v>
      </c>
      <c r="AQ39" s="28">
        <v>0.6</v>
      </c>
      <c r="AR39" s="28">
        <v>3.4</v>
      </c>
      <c r="AS39" s="28">
        <v>0.5</v>
      </c>
      <c r="AT39" s="28">
        <v>13.3</v>
      </c>
      <c r="AU39" s="28">
        <v>0.2</v>
      </c>
      <c r="AV39" s="28">
        <v>15.1</v>
      </c>
      <c r="AW39" s="28">
        <v>4</v>
      </c>
      <c r="AX39" s="28">
        <v>3.7</v>
      </c>
      <c r="AY39" s="28">
        <v>0.5</v>
      </c>
      <c r="AZ39" s="28">
        <v>0.2</v>
      </c>
      <c r="BA39" s="28">
        <v>1.6</v>
      </c>
      <c r="BB39" s="28">
        <v>53.5</v>
      </c>
      <c r="BC39" s="28">
        <v>0.4</v>
      </c>
      <c r="BD39" s="28">
        <v>0.23</v>
      </c>
      <c r="BE39" s="28">
        <v>3.5</v>
      </c>
      <c r="BF39" s="28">
        <v>478</v>
      </c>
      <c r="BG39" s="28">
        <v>3.8</v>
      </c>
      <c r="BH39" s="28">
        <v>15.5</v>
      </c>
      <c r="BI39" s="28">
        <v>6.2</v>
      </c>
      <c r="BJ39" s="28">
        <v>3.65</v>
      </c>
      <c r="BK39" s="28">
        <v>0.09</v>
      </c>
      <c r="BL39" s="28">
        <v>6.5</v>
      </c>
      <c r="BM39" s="28">
        <v>0.04</v>
      </c>
      <c r="BN39" s="28">
        <v>0.48</v>
      </c>
      <c r="BO39" s="28">
        <v>1.2999999999999999E-2</v>
      </c>
      <c r="BP39" s="28">
        <v>2.1999999999999999E-2</v>
      </c>
      <c r="BQ39" s="28">
        <v>0.9</v>
      </c>
      <c r="CI39" s="28">
        <v>7.76</v>
      </c>
      <c r="CL39" s="28">
        <v>2</v>
      </c>
    </row>
    <row r="40" spans="1:90" x14ac:dyDescent="0.3">
      <c r="A40" s="25">
        <f t="shared" si="0"/>
        <v>36</v>
      </c>
      <c r="B40" s="26">
        <v>686971</v>
      </c>
      <c r="C40" s="26">
        <v>846580</v>
      </c>
      <c r="D40" s="26">
        <v>379</v>
      </c>
      <c r="E40" s="26">
        <v>1</v>
      </c>
      <c r="F40" s="27" t="s">
        <v>37</v>
      </c>
      <c r="G40" s="28">
        <v>44.1</v>
      </c>
      <c r="H40" s="28">
        <v>9.4</v>
      </c>
      <c r="I40" s="28">
        <v>110</v>
      </c>
      <c r="J40" s="28">
        <v>2</v>
      </c>
      <c r="K40" s="28">
        <v>2.48</v>
      </c>
      <c r="L40" s="28">
        <v>8.9999999999999998E-4</v>
      </c>
      <c r="M40" s="28">
        <v>0.18</v>
      </c>
      <c r="N40" s="28">
        <v>0.4</v>
      </c>
      <c r="O40" s="28">
        <v>0.52</v>
      </c>
      <c r="P40" s="28">
        <v>6.4</v>
      </c>
      <c r="Q40" s="28">
        <v>1.1000000000000001</v>
      </c>
      <c r="R40" s="28">
        <v>377</v>
      </c>
      <c r="S40" s="28">
        <v>0.09</v>
      </c>
      <c r="T40" s="28">
        <v>6.1</v>
      </c>
      <c r="U40" s="28">
        <v>90.9</v>
      </c>
      <c r="V40" s="28">
        <v>85.9</v>
      </c>
      <c r="W40" s="28">
        <v>14.5</v>
      </c>
      <c r="X40" s="28">
        <v>42.8</v>
      </c>
      <c r="Y40" s="28">
        <v>4.9000000000000002E-2</v>
      </c>
      <c r="Z40" s="28">
        <v>0.08</v>
      </c>
      <c r="AA40" s="28">
        <v>7.0000000000000007E-2</v>
      </c>
      <c r="AB40" s="28">
        <v>18.899999999999999</v>
      </c>
      <c r="AC40" s="28">
        <v>0.1</v>
      </c>
      <c r="AD40" s="28">
        <v>0.18</v>
      </c>
      <c r="AE40" s="28">
        <v>0.75</v>
      </c>
      <c r="AF40" s="28">
        <v>0.09</v>
      </c>
      <c r="AG40" s="28">
        <v>754</v>
      </c>
      <c r="AH40" s="28">
        <v>0.1</v>
      </c>
      <c r="AI40" s="28">
        <v>0.09</v>
      </c>
      <c r="AJ40" s="28">
        <v>0.04</v>
      </c>
      <c r="AK40" s="28">
        <v>8.44</v>
      </c>
      <c r="AL40" s="28">
        <v>2.6</v>
      </c>
      <c r="AM40" s="28">
        <v>4.7E-2</v>
      </c>
      <c r="AN40" s="28">
        <v>171</v>
      </c>
      <c r="AO40" s="28">
        <v>3.1</v>
      </c>
      <c r="AP40" s="28">
        <v>1.6</v>
      </c>
      <c r="AQ40" s="28">
        <v>0.7</v>
      </c>
      <c r="AR40" s="28">
        <v>4.2</v>
      </c>
      <c r="AS40" s="28">
        <v>0.5</v>
      </c>
      <c r="AT40" s="28">
        <v>13.5</v>
      </c>
      <c r="AU40" s="28">
        <v>0.2</v>
      </c>
      <c r="AV40" s="28">
        <v>17</v>
      </c>
      <c r="AW40" s="28">
        <v>4.4000000000000004</v>
      </c>
      <c r="AX40" s="28">
        <v>4.5</v>
      </c>
      <c r="AY40" s="28">
        <v>0.6</v>
      </c>
      <c r="AZ40" s="28">
        <v>0.3</v>
      </c>
      <c r="BA40" s="28">
        <v>1.7</v>
      </c>
      <c r="BB40" s="28">
        <v>37.1</v>
      </c>
      <c r="BC40" s="28">
        <v>0.4</v>
      </c>
      <c r="BD40" s="28">
        <v>0.12</v>
      </c>
      <c r="BE40" s="28">
        <v>2.4</v>
      </c>
      <c r="BF40" s="28">
        <v>238</v>
      </c>
      <c r="BG40" s="28">
        <v>1.9</v>
      </c>
      <c r="BH40" s="28">
        <v>23.4</v>
      </c>
      <c r="BI40" s="28">
        <v>2.4</v>
      </c>
      <c r="BJ40" s="28">
        <v>4.32</v>
      </c>
      <c r="BK40" s="28">
        <v>0.04</v>
      </c>
      <c r="BL40" s="28">
        <v>10.4</v>
      </c>
      <c r="BM40" s="28">
        <v>0.02</v>
      </c>
      <c r="BN40" s="28">
        <v>7.0000000000000007E-2</v>
      </c>
      <c r="BO40" s="28">
        <v>8.9999999999999993E-3</v>
      </c>
      <c r="BP40" s="28">
        <v>1.4E-2</v>
      </c>
      <c r="BQ40" s="28">
        <v>0.9</v>
      </c>
      <c r="CI40" s="28">
        <v>8.44</v>
      </c>
      <c r="CL40" s="28">
        <v>2.6</v>
      </c>
    </row>
    <row r="41" spans="1:90" x14ac:dyDescent="0.3">
      <c r="A41" s="25">
        <f t="shared" si="0"/>
        <v>37</v>
      </c>
      <c r="B41" s="26">
        <v>686971</v>
      </c>
      <c r="C41" s="26">
        <v>846579</v>
      </c>
      <c r="D41" s="26">
        <v>379</v>
      </c>
      <c r="E41" s="26">
        <v>1</v>
      </c>
      <c r="F41" s="27" t="s">
        <v>39</v>
      </c>
      <c r="G41" s="28">
        <v>11.7</v>
      </c>
      <c r="H41" s="28">
        <v>7</v>
      </c>
      <c r="I41" s="28">
        <v>130</v>
      </c>
      <c r="J41" s="28">
        <v>2</v>
      </c>
      <c r="K41" s="28">
        <v>0.95</v>
      </c>
      <c r="L41" s="28">
        <v>8.9999999999999998E-4</v>
      </c>
      <c r="M41" s="28">
        <v>0.23</v>
      </c>
      <c r="N41" s="28">
        <v>0.09</v>
      </c>
      <c r="O41" s="28">
        <v>7.0000000000000007E-2</v>
      </c>
      <c r="P41" s="28">
        <v>13.3</v>
      </c>
      <c r="Q41" s="28">
        <v>1.7</v>
      </c>
      <c r="R41" s="28">
        <v>78</v>
      </c>
      <c r="S41" s="28">
        <v>0.09</v>
      </c>
      <c r="T41" s="28">
        <v>11.1</v>
      </c>
      <c r="U41" s="28">
        <v>36</v>
      </c>
      <c r="V41" s="28">
        <v>22.5</v>
      </c>
      <c r="W41" s="28">
        <v>42.8</v>
      </c>
      <c r="X41" s="28">
        <v>81.599999999999994</v>
      </c>
      <c r="Y41" s="28">
        <v>0.13100000000000001</v>
      </c>
      <c r="Z41" s="28">
        <v>0.2</v>
      </c>
      <c r="AA41" s="28">
        <v>0.36</v>
      </c>
      <c r="AB41" s="28">
        <v>13.5</v>
      </c>
      <c r="AC41" s="28">
        <v>0.09</v>
      </c>
      <c r="AD41" s="28">
        <v>0.06</v>
      </c>
      <c r="AE41" s="28">
        <v>2.46</v>
      </c>
      <c r="AF41" s="28">
        <v>0.25</v>
      </c>
      <c r="AG41" s="28">
        <v>62</v>
      </c>
      <c r="AH41" s="28">
        <v>0.09</v>
      </c>
      <c r="AI41" s="28">
        <v>0.8</v>
      </c>
      <c r="AJ41" s="28">
        <v>0.04</v>
      </c>
      <c r="AK41" s="28">
        <v>10.4</v>
      </c>
      <c r="AL41" s="28">
        <v>5</v>
      </c>
      <c r="AM41" s="28">
        <v>3.2000000000000001E-2</v>
      </c>
      <c r="AN41" s="28">
        <v>93</v>
      </c>
      <c r="AO41" s="28">
        <v>2.7</v>
      </c>
      <c r="AP41" s="28">
        <v>1.2</v>
      </c>
      <c r="AQ41" s="28">
        <v>0.8</v>
      </c>
      <c r="AR41" s="28">
        <v>4</v>
      </c>
      <c r="AS41" s="28">
        <v>0.5</v>
      </c>
      <c r="AT41" s="28">
        <v>24.9</v>
      </c>
      <c r="AU41" s="28">
        <v>0.1</v>
      </c>
      <c r="AV41" s="28">
        <v>22.2</v>
      </c>
      <c r="AW41" s="28">
        <v>5.9</v>
      </c>
      <c r="AX41" s="28">
        <v>4.7</v>
      </c>
      <c r="AY41" s="28">
        <v>0.5</v>
      </c>
      <c r="AZ41" s="28">
        <v>0.2</v>
      </c>
      <c r="BA41" s="28">
        <v>1.1000000000000001</v>
      </c>
      <c r="BB41" s="28">
        <v>117</v>
      </c>
      <c r="BC41" s="28">
        <v>0.7</v>
      </c>
      <c r="BD41" s="28">
        <v>2.13</v>
      </c>
      <c r="BE41" s="28">
        <v>13.5</v>
      </c>
      <c r="BF41" s="28">
        <v>225</v>
      </c>
      <c r="BG41" s="28">
        <v>25.4</v>
      </c>
      <c r="BH41" s="28">
        <v>9.5</v>
      </c>
      <c r="BI41" s="28">
        <v>13.2</v>
      </c>
      <c r="BJ41" s="28">
        <v>5.01</v>
      </c>
      <c r="BK41" s="28">
        <v>0.06</v>
      </c>
      <c r="BL41" s="28">
        <v>4.55</v>
      </c>
      <c r="BM41" s="28">
        <v>0.2</v>
      </c>
      <c r="BN41" s="28">
        <v>0.1</v>
      </c>
      <c r="BO41" s="28">
        <v>2.1000000000000001E-2</v>
      </c>
      <c r="BP41" s="28">
        <v>6.8000000000000005E-2</v>
      </c>
      <c r="BQ41" s="28">
        <v>0.9</v>
      </c>
      <c r="CI41" s="28">
        <v>10.4</v>
      </c>
      <c r="CL41" s="28">
        <v>5</v>
      </c>
    </row>
    <row r="42" spans="1:90" x14ac:dyDescent="0.3">
      <c r="A42" s="25">
        <f t="shared" si="0"/>
        <v>38</v>
      </c>
      <c r="B42" s="26">
        <v>686971</v>
      </c>
      <c r="C42" s="26">
        <v>846578</v>
      </c>
      <c r="D42" s="26">
        <v>379</v>
      </c>
      <c r="E42" s="26">
        <v>1</v>
      </c>
      <c r="F42" s="27" t="s">
        <v>38</v>
      </c>
      <c r="G42" s="28">
        <v>71.5</v>
      </c>
      <c r="H42" s="28">
        <v>12.3</v>
      </c>
      <c r="I42" s="28">
        <v>70</v>
      </c>
      <c r="J42" s="28">
        <v>2</v>
      </c>
      <c r="K42" s="28">
        <v>1.94</v>
      </c>
      <c r="L42" s="28">
        <v>8.9999999999999998E-4</v>
      </c>
      <c r="M42" s="28">
        <v>0.42</v>
      </c>
      <c r="N42" s="28">
        <v>0.3</v>
      </c>
      <c r="O42" s="28">
        <v>0.16</v>
      </c>
      <c r="P42" s="28">
        <v>8.6</v>
      </c>
      <c r="Q42" s="28">
        <v>1.6</v>
      </c>
      <c r="R42" s="28">
        <v>215</v>
      </c>
      <c r="S42" s="28">
        <v>0.09</v>
      </c>
      <c r="T42" s="28">
        <v>12.5</v>
      </c>
      <c r="U42" s="28">
        <v>101</v>
      </c>
      <c r="V42" s="28">
        <v>105</v>
      </c>
      <c r="W42" s="28">
        <v>14.6</v>
      </c>
      <c r="X42" s="28">
        <v>61.7</v>
      </c>
      <c r="Y42" s="28">
        <v>8.5999999999999993E-2</v>
      </c>
      <c r="Z42" s="28">
        <v>0.05</v>
      </c>
      <c r="AA42" s="28">
        <v>0.21</v>
      </c>
      <c r="AB42" s="28">
        <v>12.5</v>
      </c>
      <c r="AC42" s="28">
        <v>0.2</v>
      </c>
      <c r="AD42" s="28">
        <v>0.12</v>
      </c>
      <c r="AE42" s="28">
        <v>0.45</v>
      </c>
      <c r="AF42" s="28">
        <v>0.08</v>
      </c>
      <c r="AG42" s="28">
        <v>805</v>
      </c>
      <c r="AH42" s="28">
        <v>0.09</v>
      </c>
      <c r="AI42" s="28">
        <v>0.1</v>
      </c>
      <c r="AJ42" s="28">
        <v>0.04</v>
      </c>
      <c r="AK42" s="28">
        <v>11.3</v>
      </c>
      <c r="AL42" s="28">
        <v>3.8</v>
      </c>
      <c r="AM42" s="28">
        <v>4.2000000000000003E-2</v>
      </c>
      <c r="AN42" s="28">
        <v>155</v>
      </c>
      <c r="AO42" s="28">
        <v>4.4000000000000004</v>
      </c>
      <c r="AP42" s="28">
        <v>2.2999999999999998</v>
      </c>
      <c r="AQ42" s="28">
        <v>0.9</v>
      </c>
      <c r="AR42" s="28">
        <v>4.5999999999999996</v>
      </c>
      <c r="AS42" s="28">
        <v>0.8</v>
      </c>
      <c r="AT42" s="28">
        <v>12</v>
      </c>
      <c r="AU42" s="28">
        <v>0.4</v>
      </c>
      <c r="AV42" s="28">
        <v>17.100000000000001</v>
      </c>
      <c r="AW42" s="28">
        <v>4.3</v>
      </c>
      <c r="AX42" s="28">
        <v>5</v>
      </c>
      <c r="AY42" s="28">
        <v>0.7</v>
      </c>
      <c r="AZ42" s="28">
        <v>0.4</v>
      </c>
      <c r="BA42" s="28">
        <v>2.6</v>
      </c>
      <c r="BB42" s="28">
        <v>28.8</v>
      </c>
      <c r="BC42" s="28">
        <v>0.6</v>
      </c>
      <c r="BD42" s="28">
        <v>0.14000000000000001</v>
      </c>
      <c r="BE42" s="28">
        <v>2.6</v>
      </c>
      <c r="BF42" s="28">
        <v>236</v>
      </c>
      <c r="BG42" s="28">
        <v>2.2000000000000002</v>
      </c>
      <c r="BH42" s="28">
        <v>23.7</v>
      </c>
      <c r="BI42" s="28">
        <v>2.2999999999999998</v>
      </c>
      <c r="BJ42" s="28">
        <v>4.58</v>
      </c>
      <c r="BK42" s="28">
        <v>0.03</v>
      </c>
      <c r="BL42" s="28">
        <v>11.4</v>
      </c>
      <c r="BM42" s="28">
        <v>0.03</v>
      </c>
      <c r="BN42" s="28">
        <v>7.0000000000000007E-2</v>
      </c>
      <c r="BO42" s="28">
        <v>1.2E-2</v>
      </c>
      <c r="BP42" s="28">
        <v>2.1000000000000001E-2</v>
      </c>
      <c r="BQ42" s="28">
        <v>0.9</v>
      </c>
      <c r="CI42" s="28">
        <v>11.3</v>
      </c>
      <c r="CL42" s="28">
        <v>3.8</v>
      </c>
    </row>
    <row r="43" spans="1:90" x14ac:dyDescent="0.3">
      <c r="A43" s="25">
        <f t="shared" si="0"/>
        <v>39</v>
      </c>
      <c r="B43" s="26">
        <v>686972</v>
      </c>
      <c r="C43" s="26">
        <v>846579</v>
      </c>
      <c r="D43" s="26">
        <v>379</v>
      </c>
      <c r="E43" s="26">
        <v>1</v>
      </c>
      <c r="F43" s="27" t="s">
        <v>40</v>
      </c>
      <c r="G43" s="28">
        <v>55.7</v>
      </c>
      <c r="H43" s="28">
        <v>5</v>
      </c>
      <c r="I43" s="28">
        <v>60</v>
      </c>
      <c r="J43" s="28">
        <v>2</v>
      </c>
      <c r="K43" s="28">
        <v>2.5499999999999998</v>
      </c>
      <c r="L43" s="28">
        <v>8.9999999999999998E-4</v>
      </c>
      <c r="M43" s="28">
        <v>0.42</v>
      </c>
      <c r="N43" s="28">
        <v>0.5</v>
      </c>
      <c r="O43" s="28">
        <v>0.14000000000000001</v>
      </c>
      <c r="P43" s="28">
        <v>14.9</v>
      </c>
      <c r="Q43" s="28">
        <v>1.5</v>
      </c>
      <c r="R43" s="28">
        <v>223</v>
      </c>
      <c r="S43" s="28">
        <v>0.09</v>
      </c>
      <c r="T43" s="28">
        <v>7.2</v>
      </c>
      <c r="U43" s="28">
        <v>53.3</v>
      </c>
      <c r="V43" s="28">
        <v>110</v>
      </c>
      <c r="W43" s="28">
        <v>13.5</v>
      </c>
      <c r="X43" s="28">
        <v>38.5</v>
      </c>
      <c r="Y43" s="28">
        <v>0.13100000000000001</v>
      </c>
      <c r="Z43" s="28">
        <v>0.04</v>
      </c>
      <c r="AA43" s="28">
        <v>8.9999999999999993E-3</v>
      </c>
      <c r="AB43" s="28">
        <v>14.3</v>
      </c>
      <c r="AC43" s="28">
        <v>0.2</v>
      </c>
      <c r="AD43" s="28">
        <v>0.14000000000000001</v>
      </c>
      <c r="AE43" s="28">
        <v>0.52</v>
      </c>
      <c r="AF43" s="28">
        <v>7.0000000000000007E-2</v>
      </c>
      <c r="AG43" s="28">
        <v>811</v>
      </c>
      <c r="AH43" s="28">
        <v>0.09</v>
      </c>
      <c r="AI43" s="28">
        <v>0.1</v>
      </c>
      <c r="AJ43" s="28">
        <v>0.04</v>
      </c>
      <c r="AK43" s="28">
        <v>8.19</v>
      </c>
      <c r="AL43" s="28">
        <v>3.9</v>
      </c>
      <c r="AM43" s="28">
        <v>4.7E-2</v>
      </c>
      <c r="AN43" s="28">
        <v>196</v>
      </c>
      <c r="AO43" s="28">
        <v>2.6</v>
      </c>
      <c r="AP43" s="28">
        <v>1.5</v>
      </c>
      <c r="AQ43" s="28">
        <v>0.6</v>
      </c>
      <c r="AR43" s="28">
        <v>3.8</v>
      </c>
      <c r="AS43" s="28">
        <v>0.5</v>
      </c>
      <c r="AT43" s="28">
        <v>12.4</v>
      </c>
      <c r="AU43" s="28">
        <v>0.2</v>
      </c>
      <c r="AV43" s="28">
        <v>14.6</v>
      </c>
      <c r="AW43" s="28">
        <v>3.8</v>
      </c>
      <c r="AX43" s="28">
        <v>3.6</v>
      </c>
      <c r="AY43" s="28">
        <v>0.5</v>
      </c>
      <c r="AZ43" s="28">
        <v>0.2</v>
      </c>
      <c r="BA43" s="28">
        <v>1.6</v>
      </c>
      <c r="BB43" s="28">
        <v>28.5</v>
      </c>
      <c r="BC43" s="28">
        <v>0.4</v>
      </c>
      <c r="BD43" s="28">
        <v>0.2</v>
      </c>
      <c r="BE43" s="28">
        <v>3</v>
      </c>
      <c r="BF43" s="28">
        <v>207</v>
      </c>
      <c r="BG43" s="28">
        <v>2.7</v>
      </c>
      <c r="BH43" s="28">
        <v>21.7</v>
      </c>
      <c r="BI43" s="28">
        <v>2.5</v>
      </c>
      <c r="BJ43" s="28">
        <v>4.76</v>
      </c>
      <c r="BK43" s="28">
        <v>0.04</v>
      </c>
      <c r="BL43" s="28">
        <v>9.89</v>
      </c>
      <c r="BM43" s="28">
        <v>0.03</v>
      </c>
      <c r="BN43" s="28">
        <v>0.11</v>
      </c>
      <c r="BO43" s="28">
        <v>1.0999999999999999E-2</v>
      </c>
      <c r="BP43" s="28">
        <v>2.3E-2</v>
      </c>
      <c r="BQ43" s="28">
        <v>0.9</v>
      </c>
      <c r="CI43" s="28">
        <v>8.19</v>
      </c>
      <c r="CL43" s="28">
        <v>3.9</v>
      </c>
    </row>
    <row r="44" spans="1:90" x14ac:dyDescent="0.3">
      <c r="A44" s="25">
        <f t="shared" si="0"/>
        <v>40</v>
      </c>
      <c r="B44" s="26">
        <v>686971</v>
      </c>
      <c r="C44" s="26">
        <v>846579</v>
      </c>
      <c r="D44" s="26">
        <v>379</v>
      </c>
      <c r="E44" s="26">
        <v>1</v>
      </c>
      <c r="F44" s="27" t="s">
        <v>41</v>
      </c>
      <c r="G44" s="28">
        <v>45.4</v>
      </c>
      <c r="H44" s="28">
        <v>4.5</v>
      </c>
      <c r="I44" s="28">
        <v>40</v>
      </c>
      <c r="J44" s="28">
        <v>2</v>
      </c>
      <c r="K44" s="28">
        <v>2.65</v>
      </c>
      <c r="L44" s="28">
        <v>8.9999999999999998E-4</v>
      </c>
      <c r="M44" s="28">
        <v>0.38</v>
      </c>
      <c r="N44" s="28">
        <v>0.7</v>
      </c>
      <c r="O44" s="28">
        <v>0.16</v>
      </c>
      <c r="P44" s="28">
        <v>10.5</v>
      </c>
      <c r="Q44" s="28">
        <v>1.3</v>
      </c>
      <c r="R44" s="28">
        <v>176</v>
      </c>
      <c r="S44" s="28">
        <v>0.1</v>
      </c>
      <c r="T44" s="28">
        <v>9.6</v>
      </c>
      <c r="U44" s="28">
        <v>50.4</v>
      </c>
      <c r="V44" s="28">
        <v>85.5</v>
      </c>
      <c r="W44" s="28">
        <v>11.9</v>
      </c>
      <c r="X44" s="28">
        <v>44.2</v>
      </c>
      <c r="Y44" s="28">
        <v>0.114</v>
      </c>
      <c r="Z44" s="28">
        <v>0.04</v>
      </c>
      <c r="AA44" s="28">
        <v>1.52</v>
      </c>
      <c r="AB44" s="28">
        <v>11.1</v>
      </c>
      <c r="AC44" s="28">
        <v>0.2</v>
      </c>
      <c r="AD44" s="28">
        <v>0.1</v>
      </c>
      <c r="AE44" s="28">
        <v>0.5</v>
      </c>
      <c r="AF44" s="28">
        <v>0.08</v>
      </c>
      <c r="AG44" s="28">
        <v>764</v>
      </c>
      <c r="AH44" s="28">
        <v>0.09</v>
      </c>
      <c r="AI44" s="28">
        <v>0.2</v>
      </c>
      <c r="AJ44" s="28">
        <v>0.04</v>
      </c>
      <c r="AK44" s="28">
        <v>7.53</v>
      </c>
      <c r="AL44" s="28">
        <v>4</v>
      </c>
      <c r="AM44" s="28">
        <v>5.0999999999999997E-2</v>
      </c>
      <c r="AN44" s="28">
        <v>182</v>
      </c>
      <c r="AO44" s="28">
        <v>2.6</v>
      </c>
      <c r="AP44" s="28">
        <v>1.4</v>
      </c>
      <c r="AQ44" s="28">
        <v>0.6</v>
      </c>
      <c r="AR44" s="28">
        <v>3.5</v>
      </c>
      <c r="AS44" s="28">
        <v>0.5</v>
      </c>
      <c r="AT44" s="28">
        <v>11</v>
      </c>
      <c r="AU44" s="28">
        <v>0.2</v>
      </c>
      <c r="AV44" s="28">
        <v>13.5</v>
      </c>
      <c r="AW44" s="28">
        <v>3.4</v>
      </c>
      <c r="AX44" s="28">
        <v>3.1</v>
      </c>
      <c r="AY44" s="28">
        <v>0.5</v>
      </c>
      <c r="AZ44" s="28">
        <v>0.2</v>
      </c>
      <c r="BA44" s="28">
        <v>1.6</v>
      </c>
      <c r="BB44" s="28">
        <v>34</v>
      </c>
      <c r="BC44" s="28">
        <v>0.4</v>
      </c>
      <c r="BD44" s="28">
        <v>0.18</v>
      </c>
      <c r="BE44" s="28">
        <v>3.2</v>
      </c>
      <c r="BF44" s="28">
        <v>232</v>
      </c>
      <c r="BG44" s="28">
        <v>2.5</v>
      </c>
      <c r="BH44" s="28">
        <v>19.100000000000001</v>
      </c>
      <c r="BI44" s="28">
        <v>2.2000000000000002</v>
      </c>
      <c r="BJ44" s="28">
        <v>4.0599999999999996</v>
      </c>
      <c r="BK44" s="28">
        <v>0.02</v>
      </c>
      <c r="BL44" s="28">
        <v>8.6199999999999992</v>
      </c>
      <c r="BM44" s="28">
        <v>0.03</v>
      </c>
      <c r="BN44" s="28">
        <v>0.11</v>
      </c>
      <c r="BO44" s="28">
        <v>1.2E-2</v>
      </c>
      <c r="BP44" s="28">
        <v>1.7999999999999999E-2</v>
      </c>
      <c r="BQ44" s="28">
        <v>0.9</v>
      </c>
      <c r="CI44" s="28">
        <v>7.53</v>
      </c>
      <c r="CL44" s="28">
        <v>4</v>
      </c>
    </row>
    <row r="45" spans="1:90" x14ac:dyDescent="0.3">
      <c r="A45" s="25">
        <f t="shared" si="0"/>
        <v>41</v>
      </c>
      <c r="B45" s="26">
        <v>686972</v>
      </c>
      <c r="C45" s="26">
        <v>846578</v>
      </c>
      <c r="D45" s="26">
        <v>379</v>
      </c>
      <c r="E45" s="26">
        <v>1</v>
      </c>
      <c r="F45" s="27" t="s">
        <v>42</v>
      </c>
      <c r="G45" s="28">
        <v>104</v>
      </c>
      <c r="H45" s="28">
        <v>10.6</v>
      </c>
      <c r="I45" s="28">
        <v>40</v>
      </c>
      <c r="J45" s="28">
        <v>2</v>
      </c>
      <c r="K45" s="28">
        <v>2.85</v>
      </c>
      <c r="L45" s="28">
        <v>8.9999999999999998E-4</v>
      </c>
      <c r="M45" s="28">
        <v>0.56999999999999995</v>
      </c>
      <c r="N45" s="28">
        <v>1.2</v>
      </c>
      <c r="O45" s="28">
        <v>0.22</v>
      </c>
      <c r="P45" s="28">
        <v>11.2</v>
      </c>
      <c r="Q45" s="28">
        <v>1.7</v>
      </c>
      <c r="R45" s="28">
        <v>279</v>
      </c>
      <c r="S45" s="28">
        <v>0.09</v>
      </c>
      <c r="T45" s="28">
        <v>10.8</v>
      </c>
      <c r="U45" s="28">
        <v>94.4</v>
      </c>
      <c r="V45" s="28">
        <v>135</v>
      </c>
      <c r="W45" s="28">
        <v>14.9</v>
      </c>
      <c r="X45" s="28">
        <v>51.9</v>
      </c>
      <c r="Y45" s="28">
        <v>0.19800000000000001</v>
      </c>
      <c r="Z45" s="28">
        <v>0.05</v>
      </c>
      <c r="AA45" s="28">
        <v>0.33</v>
      </c>
      <c r="AB45" s="28">
        <v>15.1</v>
      </c>
      <c r="AC45" s="28">
        <v>0.2</v>
      </c>
      <c r="AD45" s="28">
        <v>0.14000000000000001</v>
      </c>
      <c r="AE45" s="28">
        <v>0.47</v>
      </c>
      <c r="AF45" s="28">
        <v>0.08</v>
      </c>
      <c r="AG45" s="28">
        <v>945</v>
      </c>
      <c r="AH45" s="28">
        <v>0.09</v>
      </c>
      <c r="AI45" s="28">
        <v>0.09</v>
      </c>
      <c r="AJ45" s="28">
        <v>0.04</v>
      </c>
      <c r="AK45" s="28">
        <v>11.9</v>
      </c>
      <c r="AL45" s="28">
        <v>3.6</v>
      </c>
      <c r="AM45" s="28">
        <v>4.1000000000000002E-2</v>
      </c>
      <c r="AN45" s="28">
        <v>160</v>
      </c>
      <c r="AO45" s="28">
        <v>3.6</v>
      </c>
      <c r="AP45" s="28">
        <v>2.2000000000000002</v>
      </c>
      <c r="AQ45" s="28">
        <v>0.8</v>
      </c>
      <c r="AR45" s="28">
        <v>4.7</v>
      </c>
      <c r="AS45" s="28">
        <v>0.7</v>
      </c>
      <c r="AT45" s="28">
        <v>13.3</v>
      </c>
      <c r="AU45" s="28">
        <v>0.3</v>
      </c>
      <c r="AV45" s="28">
        <v>16.8</v>
      </c>
      <c r="AW45" s="28">
        <v>4.2</v>
      </c>
      <c r="AX45" s="28">
        <v>4.0999999999999996</v>
      </c>
      <c r="AY45" s="28">
        <v>0.7</v>
      </c>
      <c r="AZ45" s="28">
        <v>0.4</v>
      </c>
      <c r="BA45" s="28">
        <v>2.2999999999999998</v>
      </c>
      <c r="BB45" s="28">
        <v>26.7</v>
      </c>
      <c r="BC45" s="28">
        <v>0.6</v>
      </c>
      <c r="BD45" s="28">
        <v>0.13</v>
      </c>
      <c r="BE45" s="28">
        <v>3.1</v>
      </c>
      <c r="BF45" s="28">
        <v>214</v>
      </c>
      <c r="BG45" s="28">
        <v>2.1</v>
      </c>
      <c r="BH45" s="28">
        <v>29.2</v>
      </c>
      <c r="BI45" s="28">
        <v>2.5</v>
      </c>
      <c r="BJ45" s="28">
        <v>4.91</v>
      </c>
      <c r="BK45" s="28">
        <v>0.03</v>
      </c>
      <c r="BL45" s="28">
        <v>14.2</v>
      </c>
      <c r="BM45" s="28">
        <v>0.03</v>
      </c>
      <c r="BN45" s="28">
        <v>0.14000000000000001</v>
      </c>
      <c r="BO45" s="28">
        <v>8.9999999999999993E-3</v>
      </c>
      <c r="BP45" s="28">
        <v>2.7E-2</v>
      </c>
      <c r="BQ45" s="28">
        <v>0.9</v>
      </c>
      <c r="CI45" s="28">
        <v>11.9</v>
      </c>
      <c r="CL45" s="28">
        <v>3.6</v>
      </c>
    </row>
    <row r="46" spans="1:90" x14ac:dyDescent="0.3">
      <c r="A46" s="25">
        <f t="shared" si="0"/>
        <v>42</v>
      </c>
      <c r="B46" s="26">
        <v>686972</v>
      </c>
      <c r="C46" s="26">
        <v>846577</v>
      </c>
      <c r="D46" s="26">
        <v>379</v>
      </c>
      <c r="E46" s="26">
        <v>1</v>
      </c>
      <c r="F46" s="27" t="s">
        <v>43</v>
      </c>
      <c r="G46" s="28">
        <v>73.900000000000006</v>
      </c>
      <c r="H46" s="28">
        <v>5.9</v>
      </c>
      <c r="I46" s="28">
        <v>60</v>
      </c>
      <c r="J46" s="28">
        <v>2</v>
      </c>
      <c r="K46" s="28">
        <v>2.2799999999999998</v>
      </c>
      <c r="L46" s="28">
        <v>8.9999999999999998E-4</v>
      </c>
      <c r="M46" s="28">
        <v>0.3</v>
      </c>
      <c r="N46" s="28">
        <v>0.3</v>
      </c>
      <c r="O46" s="28">
        <v>0.45</v>
      </c>
      <c r="P46" s="28">
        <v>6.1</v>
      </c>
      <c r="Q46" s="28">
        <v>1</v>
      </c>
      <c r="R46" s="28">
        <v>273</v>
      </c>
      <c r="S46" s="28">
        <v>0.1</v>
      </c>
      <c r="T46" s="28">
        <v>35.200000000000003</v>
      </c>
      <c r="U46" s="28">
        <v>71.099999999999994</v>
      </c>
      <c r="V46" s="28">
        <v>162</v>
      </c>
      <c r="W46" s="28">
        <v>14.7</v>
      </c>
      <c r="X46" s="28">
        <v>63.6</v>
      </c>
      <c r="Y46" s="28">
        <v>5.3999999999999999E-2</v>
      </c>
      <c r="Z46" s="28">
        <v>0.08</v>
      </c>
      <c r="AA46" s="28">
        <v>0.05</v>
      </c>
      <c r="AB46" s="28">
        <v>14.5</v>
      </c>
      <c r="AC46" s="28">
        <v>0.2</v>
      </c>
      <c r="AD46" s="28">
        <v>0.1</v>
      </c>
      <c r="AE46" s="28">
        <v>0.48</v>
      </c>
      <c r="AF46" s="28">
        <v>0.14000000000000001</v>
      </c>
      <c r="AG46" s="28">
        <v>971</v>
      </c>
      <c r="AH46" s="28">
        <v>1.4</v>
      </c>
      <c r="AI46" s="28">
        <v>0.1</v>
      </c>
      <c r="AJ46" s="28">
        <v>0.04</v>
      </c>
      <c r="AK46" s="28">
        <v>11.1</v>
      </c>
      <c r="AL46" s="28">
        <v>2.8</v>
      </c>
      <c r="AM46" s="28">
        <v>4.5999999999999999E-2</v>
      </c>
      <c r="AN46" s="28">
        <v>192</v>
      </c>
      <c r="AO46" s="28">
        <v>4</v>
      </c>
      <c r="AP46" s="28">
        <v>2.2000000000000002</v>
      </c>
      <c r="AQ46" s="28">
        <v>0.8</v>
      </c>
      <c r="AR46" s="28">
        <v>4.9000000000000004</v>
      </c>
      <c r="AS46" s="28">
        <v>0.7</v>
      </c>
      <c r="AT46" s="28">
        <v>15.7</v>
      </c>
      <c r="AU46" s="28">
        <v>0.4</v>
      </c>
      <c r="AV46" s="28">
        <v>19.3</v>
      </c>
      <c r="AW46" s="28">
        <v>4.8</v>
      </c>
      <c r="AX46" s="28">
        <v>5.0999999999999996</v>
      </c>
      <c r="AY46" s="28">
        <v>0.7</v>
      </c>
      <c r="AZ46" s="28">
        <v>0.4</v>
      </c>
      <c r="BA46" s="28">
        <v>2.4</v>
      </c>
      <c r="BB46" s="28">
        <v>61.7</v>
      </c>
      <c r="BC46" s="28">
        <v>0.5</v>
      </c>
      <c r="BD46" s="28">
        <v>0.13</v>
      </c>
      <c r="BE46" s="28">
        <v>5.2</v>
      </c>
      <c r="BF46" s="28">
        <v>700</v>
      </c>
      <c r="BG46" s="28">
        <v>2.2000000000000002</v>
      </c>
      <c r="BH46" s="28">
        <v>21.5</v>
      </c>
      <c r="BI46" s="28">
        <v>3.6</v>
      </c>
      <c r="BJ46" s="28">
        <v>3.82</v>
      </c>
      <c r="BK46" s="28">
        <v>0.05</v>
      </c>
      <c r="BL46" s="28">
        <v>9.94</v>
      </c>
      <c r="BM46" s="28">
        <v>0.02</v>
      </c>
      <c r="BN46" s="28">
        <v>0.28999999999999998</v>
      </c>
      <c r="BO46" s="28">
        <v>0.01</v>
      </c>
      <c r="BP46" s="28">
        <v>2.3E-2</v>
      </c>
      <c r="BQ46" s="28">
        <v>0.9</v>
      </c>
      <c r="CI46" s="28">
        <v>11.1</v>
      </c>
      <c r="CL46" s="28">
        <v>2.8</v>
      </c>
    </row>
    <row r="47" spans="1:90" x14ac:dyDescent="0.3">
      <c r="A47" s="25">
        <f t="shared" si="0"/>
        <v>43</v>
      </c>
      <c r="B47" s="26">
        <v>686972</v>
      </c>
      <c r="C47" s="26">
        <v>846577</v>
      </c>
      <c r="D47" s="26">
        <v>379</v>
      </c>
      <c r="E47" s="26">
        <v>1</v>
      </c>
      <c r="F47" s="27" t="s">
        <v>44</v>
      </c>
      <c r="G47" s="28">
        <v>96.1</v>
      </c>
      <c r="H47" s="28">
        <v>11.4</v>
      </c>
      <c r="I47" s="28">
        <v>100</v>
      </c>
      <c r="J47" s="28">
        <v>2</v>
      </c>
      <c r="K47" s="28">
        <v>1.62</v>
      </c>
      <c r="L47" s="28">
        <v>8.9999999999999998E-4</v>
      </c>
      <c r="M47" s="28">
        <v>0.49</v>
      </c>
      <c r="N47" s="28">
        <v>0.09</v>
      </c>
      <c r="O47" s="28">
        <v>0.12</v>
      </c>
      <c r="P47" s="28">
        <v>6.6</v>
      </c>
      <c r="Q47" s="28">
        <v>1.3</v>
      </c>
      <c r="R47" s="28">
        <v>159</v>
      </c>
      <c r="S47" s="28">
        <v>0.09</v>
      </c>
      <c r="T47" s="28">
        <v>82</v>
      </c>
      <c r="U47" s="28">
        <v>99</v>
      </c>
      <c r="V47" s="28">
        <v>266</v>
      </c>
      <c r="W47" s="28">
        <v>9</v>
      </c>
      <c r="X47" s="28">
        <v>86.1</v>
      </c>
      <c r="Y47" s="28">
        <v>4.7E-2</v>
      </c>
      <c r="Z47" s="28">
        <v>0.06</v>
      </c>
      <c r="AA47" s="28">
        <v>0.21</v>
      </c>
      <c r="AB47" s="28">
        <v>13.1</v>
      </c>
      <c r="AC47" s="28">
        <v>0.2</v>
      </c>
      <c r="AD47" s="28">
        <v>0.1</v>
      </c>
      <c r="AE47" s="28">
        <v>0.45</v>
      </c>
      <c r="AF47" s="28">
        <v>0.22</v>
      </c>
      <c r="AG47" s="28">
        <v>1810</v>
      </c>
      <c r="AH47" s="28">
        <v>0.09</v>
      </c>
      <c r="AI47" s="28">
        <v>0.09</v>
      </c>
      <c r="AJ47" s="28">
        <v>0.04</v>
      </c>
      <c r="AK47" s="28">
        <v>13.9</v>
      </c>
      <c r="AL47" s="28">
        <v>3</v>
      </c>
      <c r="AM47" s="28">
        <v>3.9E-2</v>
      </c>
      <c r="AN47" s="28">
        <v>136</v>
      </c>
      <c r="AO47" s="28">
        <v>5.4</v>
      </c>
      <c r="AP47" s="28">
        <v>3.2</v>
      </c>
      <c r="AQ47" s="28">
        <v>1.2</v>
      </c>
      <c r="AR47" s="28">
        <v>5.6</v>
      </c>
      <c r="AS47" s="28">
        <v>1.1000000000000001</v>
      </c>
      <c r="AT47" s="28">
        <v>17.7</v>
      </c>
      <c r="AU47" s="28">
        <v>0.5</v>
      </c>
      <c r="AV47" s="28">
        <v>22</v>
      </c>
      <c r="AW47" s="28">
        <v>5.7</v>
      </c>
      <c r="AX47" s="28">
        <v>5.8</v>
      </c>
      <c r="AY47" s="28">
        <v>1</v>
      </c>
      <c r="AZ47" s="28">
        <v>0.5</v>
      </c>
      <c r="BA47" s="28">
        <v>3.6</v>
      </c>
      <c r="BB47" s="28">
        <v>92.2</v>
      </c>
      <c r="BC47" s="28">
        <v>0.6</v>
      </c>
      <c r="BD47" s="28">
        <v>0.13</v>
      </c>
      <c r="BE47" s="28">
        <v>10.1</v>
      </c>
      <c r="BF47" s="28">
        <v>1240</v>
      </c>
      <c r="BG47" s="28">
        <v>1.9</v>
      </c>
      <c r="BH47" s="28">
        <v>26.3</v>
      </c>
      <c r="BI47" s="28">
        <v>2.6</v>
      </c>
      <c r="BJ47" s="28">
        <v>4.03</v>
      </c>
      <c r="BK47" s="28">
        <v>0.02</v>
      </c>
      <c r="BL47" s="28">
        <v>10.8</v>
      </c>
      <c r="BM47" s="28">
        <v>0.02</v>
      </c>
      <c r="BN47" s="28">
        <v>0.55000000000000004</v>
      </c>
      <c r="BO47" s="28">
        <v>1.0999999999999999E-2</v>
      </c>
      <c r="BP47" s="28">
        <v>0.02</v>
      </c>
      <c r="BQ47" s="28">
        <v>0.9</v>
      </c>
      <c r="CI47" s="28">
        <v>13.9</v>
      </c>
      <c r="CL47" s="28">
        <v>3</v>
      </c>
    </row>
    <row r="48" spans="1:90" x14ac:dyDescent="0.3">
      <c r="A48" s="25">
        <f t="shared" si="0"/>
        <v>44</v>
      </c>
      <c r="B48" s="26">
        <v>686972</v>
      </c>
      <c r="C48" s="26">
        <v>846576</v>
      </c>
      <c r="D48" s="26">
        <v>379</v>
      </c>
      <c r="E48" s="26">
        <v>1</v>
      </c>
      <c r="F48" s="27" t="s">
        <v>45</v>
      </c>
      <c r="G48" s="28">
        <v>67.3</v>
      </c>
      <c r="H48" s="28">
        <v>7.8</v>
      </c>
      <c r="I48" s="28">
        <v>60</v>
      </c>
      <c r="J48" s="28">
        <v>2</v>
      </c>
      <c r="K48" s="28">
        <v>1.05</v>
      </c>
      <c r="L48" s="28">
        <v>8.9999999999999998E-4</v>
      </c>
      <c r="M48" s="28">
        <v>0.27</v>
      </c>
      <c r="N48" s="28">
        <v>0.4</v>
      </c>
      <c r="O48" s="28">
        <v>0.1</v>
      </c>
      <c r="P48" s="28">
        <v>4.8</v>
      </c>
      <c r="Q48" s="28">
        <v>0.9</v>
      </c>
      <c r="R48" s="28">
        <v>148</v>
      </c>
      <c r="S48" s="28">
        <v>0.09</v>
      </c>
      <c r="T48" s="28">
        <v>42.8</v>
      </c>
      <c r="U48" s="28">
        <v>67.8</v>
      </c>
      <c r="V48" s="28">
        <v>202</v>
      </c>
      <c r="W48" s="28">
        <v>7.1</v>
      </c>
      <c r="X48" s="28">
        <v>60.7</v>
      </c>
      <c r="Y48" s="28">
        <v>4.7E-2</v>
      </c>
      <c r="Z48" s="28">
        <v>0.04</v>
      </c>
      <c r="AA48" s="28">
        <v>0.1</v>
      </c>
      <c r="AB48" s="28">
        <v>10.9</v>
      </c>
      <c r="AC48" s="28">
        <v>0.2</v>
      </c>
      <c r="AD48" s="28">
        <v>0.08</v>
      </c>
      <c r="AE48" s="28">
        <v>0.28000000000000003</v>
      </c>
      <c r="AF48" s="28">
        <v>0.12</v>
      </c>
      <c r="AG48" s="28">
        <v>1350</v>
      </c>
      <c r="AH48" s="28">
        <v>0.09</v>
      </c>
      <c r="AI48" s="28">
        <v>0.09</v>
      </c>
      <c r="AJ48" s="28">
        <v>0.04</v>
      </c>
      <c r="AK48" s="28">
        <v>9.27</v>
      </c>
      <c r="AL48" s="28">
        <v>2.5</v>
      </c>
      <c r="AM48" s="28">
        <v>3.1E-2</v>
      </c>
      <c r="AN48" s="28">
        <v>64.400000000000006</v>
      </c>
      <c r="AO48" s="28">
        <v>3.7</v>
      </c>
      <c r="AP48" s="28">
        <v>2</v>
      </c>
      <c r="AQ48" s="28">
        <v>0.8</v>
      </c>
      <c r="AR48" s="28">
        <v>4</v>
      </c>
      <c r="AS48" s="28">
        <v>0.7</v>
      </c>
      <c r="AT48" s="28">
        <v>11.9</v>
      </c>
      <c r="AU48" s="28">
        <v>0.3</v>
      </c>
      <c r="AV48" s="28">
        <v>16.2</v>
      </c>
      <c r="AW48" s="28">
        <v>4</v>
      </c>
      <c r="AX48" s="28">
        <v>5</v>
      </c>
      <c r="AY48" s="28">
        <v>0.7</v>
      </c>
      <c r="AZ48" s="28">
        <v>0.3</v>
      </c>
      <c r="BA48" s="28">
        <v>2.4</v>
      </c>
      <c r="BB48" s="28">
        <v>57.6</v>
      </c>
      <c r="BC48" s="28">
        <v>0.4</v>
      </c>
      <c r="BD48" s="28">
        <v>0.11</v>
      </c>
      <c r="BE48" s="28">
        <v>5.0999999999999996</v>
      </c>
      <c r="BF48" s="28">
        <v>582</v>
      </c>
      <c r="BG48" s="28">
        <v>1.3</v>
      </c>
      <c r="BH48" s="28">
        <v>19.8</v>
      </c>
      <c r="BI48" s="28">
        <v>2.1</v>
      </c>
      <c r="BJ48" s="28">
        <v>3.26</v>
      </c>
      <c r="BK48" s="28">
        <v>0.04</v>
      </c>
      <c r="BL48" s="28">
        <v>9.23</v>
      </c>
      <c r="BM48" s="28">
        <v>0.01</v>
      </c>
      <c r="BN48" s="28">
        <v>0.62</v>
      </c>
      <c r="BO48" s="28">
        <v>0.01</v>
      </c>
      <c r="BP48" s="28">
        <v>1.2999999999999999E-2</v>
      </c>
      <c r="BQ48" s="28">
        <v>0.9</v>
      </c>
      <c r="CI48" s="28">
        <v>9.27</v>
      </c>
      <c r="CL48" s="28">
        <v>2.5</v>
      </c>
    </row>
    <row r="49" spans="1:90" x14ac:dyDescent="0.3">
      <c r="A49" s="25">
        <f t="shared" si="0"/>
        <v>45</v>
      </c>
      <c r="B49" s="26">
        <v>686973</v>
      </c>
      <c r="C49" s="26">
        <v>846577</v>
      </c>
      <c r="D49" s="26">
        <v>379</v>
      </c>
      <c r="E49" s="26">
        <v>1</v>
      </c>
      <c r="F49" s="27" t="s">
        <v>46</v>
      </c>
      <c r="G49" s="28">
        <v>57.1</v>
      </c>
      <c r="H49" s="28">
        <v>67</v>
      </c>
      <c r="I49" s="28">
        <v>30</v>
      </c>
      <c r="J49" s="28">
        <v>2</v>
      </c>
      <c r="K49" s="28">
        <v>0.85</v>
      </c>
      <c r="L49" s="28">
        <v>8.9999999999999998E-4</v>
      </c>
      <c r="M49" s="28">
        <v>0.35</v>
      </c>
      <c r="N49" s="28">
        <v>0.09</v>
      </c>
      <c r="O49" s="28">
        <v>7.0000000000000007E-2</v>
      </c>
      <c r="P49" s="28">
        <v>2.2000000000000002</v>
      </c>
      <c r="Q49" s="28">
        <v>0.4</v>
      </c>
      <c r="R49" s="28">
        <v>49</v>
      </c>
      <c r="S49" s="28">
        <v>0.09</v>
      </c>
      <c r="T49" s="28">
        <v>32.1</v>
      </c>
      <c r="U49" s="28">
        <v>35.1</v>
      </c>
      <c r="V49" s="28">
        <v>177</v>
      </c>
      <c r="W49" s="28">
        <v>2.7</v>
      </c>
      <c r="X49" s="28">
        <v>43.4</v>
      </c>
      <c r="Y49" s="28">
        <v>1.7000000000000001E-2</v>
      </c>
      <c r="Z49" s="28">
        <v>0.02</v>
      </c>
      <c r="AA49" s="28">
        <v>0.06</v>
      </c>
      <c r="AB49" s="28">
        <v>5.22</v>
      </c>
      <c r="AC49" s="28">
        <v>0.2</v>
      </c>
      <c r="AD49" s="28">
        <v>0.04</v>
      </c>
      <c r="AE49" s="28">
        <v>0.23</v>
      </c>
      <c r="AF49" s="28">
        <v>0.06</v>
      </c>
      <c r="AG49" s="28">
        <v>1000</v>
      </c>
      <c r="AH49" s="28">
        <v>0.1</v>
      </c>
      <c r="AI49" s="28">
        <v>0.09</v>
      </c>
      <c r="AJ49" s="28">
        <v>0.04</v>
      </c>
      <c r="AK49" s="28">
        <v>5.53</v>
      </c>
      <c r="AL49" s="28">
        <v>1.4</v>
      </c>
      <c r="AM49" s="28">
        <v>2.3E-2</v>
      </c>
      <c r="AN49" s="28">
        <v>33.299999999999997</v>
      </c>
      <c r="AO49" s="28">
        <v>2.1</v>
      </c>
      <c r="AP49" s="28">
        <v>1.3</v>
      </c>
      <c r="AQ49" s="28">
        <v>0.4</v>
      </c>
      <c r="AR49" s="28">
        <v>2.2000000000000002</v>
      </c>
      <c r="AS49" s="28">
        <v>0.4</v>
      </c>
      <c r="AT49" s="28">
        <v>7.3</v>
      </c>
      <c r="AU49" s="28">
        <v>0.2</v>
      </c>
      <c r="AV49" s="28">
        <v>8.68</v>
      </c>
      <c r="AW49" s="28">
        <v>2.2999999999999998</v>
      </c>
      <c r="AX49" s="28">
        <v>2.8</v>
      </c>
      <c r="AY49" s="28">
        <v>0.4</v>
      </c>
      <c r="AZ49" s="28">
        <v>0.2</v>
      </c>
      <c r="BA49" s="28">
        <v>1.3</v>
      </c>
      <c r="BB49" s="28">
        <v>27.2</v>
      </c>
      <c r="BC49" s="28">
        <v>0.3</v>
      </c>
      <c r="BD49" s="28">
        <v>0.05</v>
      </c>
      <c r="BE49" s="28">
        <v>2.8</v>
      </c>
      <c r="BF49" s="28">
        <v>325</v>
      </c>
      <c r="BG49" s="28">
        <v>0.9</v>
      </c>
      <c r="BH49" s="28">
        <v>10.7</v>
      </c>
      <c r="BI49" s="28">
        <v>1.7</v>
      </c>
      <c r="BJ49" s="28">
        <v>1.73</v>
      </c>
      <c r="BK49" s="28">
        <v>0.02</v>
      </c>
      <c r="BL49" s="28">
        <v>4.95</v>
      </c>
      <c r="BM49" s="28">
        <v>8.9999999999999993E-3</v>
      </c>
      <c r="BN49" s="28">
        <v>1.07</v>
      </c>
      <c r="BO49" s="28">
        <v>8.9999999999999993E-3</v>
      </c>
      <c r="BP49" s="28">
        <v>8.9999999999999993E-3</v>
      </c>
      <c r="BQ49" s="28">
        <v>0.9</v>
      </c>
      <c r="CI49" s="28">
        <v>5.53</v>
      </c>
      <c r="CL49" s="28">
        <v>1.4</v>
      </c>
    </row>
    <row r="50" spans="1:90" x14ac:dyDescent="0.3">
      <c r="A50" s="25">
        <f t="shared" si="0"/>
        <v>46</v>
      </c>
      <c r="B50" s="26">
        <v>686973</v>
      </c>
      <c r="C50" s="26">
        <v>846578</v>
      </c>
      <c r="D50" s="26">
        <v>379</v>
      </c>
      <c r="E50" s="26">
        <v>1</v>
      </c>
      <c r="F50" s="27" t="s">
        <v>47</v>
      </c>
      <c r="G50" s="28">
        <v>189</v>
      </c>
      <c r="H50" s="28">
        <v>28.3</v>
      </c>
      <c r="I50" s="28">
        <v>60</v>
      </c>
      <c r="J50" s="28">
        <v>2</v>
      </c>
      <c r="K50" s="28">
        <v>2.34</v>
      </c>
      <c r="L50" s="28">
        <v>8.9999999999999998E-4</v>
      </c>
      <c r="M50" s="28">
        <v>0.79</v>
      </c>
      <c r="N50" s="28">
        <v>0.8</v>
      </c>
      <c r="O50" s="28">
        <v>0.22</v>
      </c>
      <c r="P50" s="28">
        <v>9.6</v>
      </c>
      <c r="Q50" s="28">
        <v>1.6</v>
      </c>
      <c r="R50" s="28">
        <v>187</v>
      </c>
      <c r="S50" s="28">
        <v>0.09</v>
      </c>
      <c r="T50" s="28">
        <v>69.7</v>
      </c>
      <c r="U50" s="28">
        <v>86.5</v>
      </c>
      <c r="V50" s="28">
        <v>281</v>
      </c>
      <c r="W50" s="28">
        <v>12.4</v>
      </c>
      <c r="X50" s="28">
        <v>106</v>
      </c>
      <c r="Y50" s="28">
        <v>0.11700000000000001</v>
      </c>
      <c r="Z50" s="28">
        <v>0.04</v>
      </c>
      <c r="AA50" s="28">
        <v>0.09</v>
      </c>
      <c r="AB50" s="28">
        <v>12.1</v>
      </c>
      <c r="AC50" s="28">
        <v>0.2</v>
      </c>
      <c r="AD50" s="28">
        <v>0.09</v>
      </c>
      <c r="AE50" s="28">
        <v>0.52</v>
      </c>
      <c r="AF50" s="28">
        <v>0.13</v>
      </c>
      <c r="AG50" s="28">
        <v>1440</v>
      </c>
      <c r="AH50" s="28">
        <v>0.1</v>
      </c>
      <c r="AI50" s="28">
        <v>0.1</v>
      </c>
      <c r="AJ50" s="28">
        <v>0.04</v>
      </c>
      <c r="AK50" s="28">
        <v>17.2</v>
      </c>
      <c r="AL50" s="28">
        <v>4</v>
      </c>
      <c r="AM50" s="28">
        <v>4.4999999999999998E-2</v>
      </c>
      <c r="AN50" s="28">
        <v>109</v>
      </c>
      <c r="AO50" s="28">
        <v>6.7</v>
      </c>
      <c r="AP50" s="28">
        <v>3.7</v>
      </c>
      <c r="AQ50" s="28">
        <v>1.2</v>
      </c>
      <c r="AR50" s="28">
        <v>6.5</v>
      </c>
      <c r="AS50" s="28">
        <v>1.2</v>
      </c>
      <c r="AT50" s="28">
        <v>18.3</v>
      </c>
      <c r="AU50" s="28">
        <v>0.5</v>
      </c>
      <c r="AV50" s="28">
        <v>24.9</v>
      </c>
      <c r="AW50" s="28">
        <v>6.2</v>
      </c>
      <c r="AX50" s="28">
        <v>6.8</v>
      </c>
      <c r="AY50" s="28">
        <v>1.2</v>
      </c>
      <c r="AZ50" s="28">
        <v>0.6</v>
      </c>
      <c r="BA50" s="28">
        <v>3.8</v>
      </c>
      <c r="BB50" s="28">
        <v>67.7</v>
      </c>
      <c r="BC50" s="28">
        <v>0.8</v>
      </c>
      <c r="BD50" s="28">
        <v>0.14000000000000001</v>
      </c>
      <c r="BE50" s="28">
        <v>7.7</v>
      </c>
      <c r="BF50" s="28">
        <v>904</v>
      </c>
      <c r="BG50" s="28">
        <v>2.2999999999999998</v>
      </c>
      <c r="BH50" s="28">
        <v>25.1</v>
      </c>
      <c r="BI50" s="28">
        <v>3.5</v>
      </c>
      <c r="BJ50" s="28">
        <v>3.97</v>
      </c>
      <c r="BK50" s="28">
        <v>0.04</v>
      </c>
      <c r="BL50" s="28">
        <v>14.4</v>
      </c>
      <c r="BM50" s="28">
        <v>0.02</v>
      </c>
      <c r="BN50" s="28">
        <v>0.48</v>
      </c>
      <c r="BO50" s="28">
        <v>0.01</v>
      </c>
      <c r="BP50" s="28">
        <v>3.3000000000000002E-2</v>
      </c>
      <c r="BQ50" s="28">
        <v>0.9</v>
      </c>
      <c r="CI50" s="28">
        <v>17.2</v>
      </c>
      <c r="CL50" s="28">
        <v>4</v>
      </c>
    </row>
    <row r="51" spans="1:90" ht="15.75" customHeight="1" x14ac:dyDescent="0.3">
      <c r="A51" s="25">
        <f t="shared" si="0"/>
        <v>47</v>
      </c>
      <c r="B51" s="26">
        <v>686973</v>
      </c>
      <c r="C51" s="26">
        <v>846576</v>
      </c>
      <c r="D51" s="26">
        <v>379</v>
      </c>
      <c r="E51" s="26">
        <v>1</v>
      </c>
      <c r="F51" s="27" t="s">
        <v>49</v>
      </c>
      <c r="G51" s="28">
        <v>125</v>
      </c>
      <c r="H51" s="28">
        <v>15.3</v>
      </c>
      <c r="I51" s="28">
        <v>60</v>
      </c>
      <c r="J51" s="28">
        <v>2</v>
      </c>
      <c r="K51" s="28">
        <v>2.0499999999999998</v>
      </c>
      <c r="L51" s="28">
        <v>8.9999999999999998E-4</v>
      </c>
      <c r="M51" s="28">
        <v>0.66</v>
      </c>
      <c r="N51" s="28">
        <v>0.8</v>
      </c>
      <c r="O51" s="28">
        <v>0.16</v>
      </c>
      <c r="P51" s="28">
        <v>8.9</v>
      </c>
      <c r="Q51" s="28">
        <v>1.6</v>
      </c>
      <c r="R51" s="28">
        <v>191</v>
      </c>
      <c r="S51" s="28">
        <v>0.5</v>
      </c>
      <c r="T51" s="28">
        <v>152</v>
      </c>
      <c r="U51" s="28">
        <v>82.3</v>
      </c>
      <c r="V51" s="28">
        <v>338</v>
      </c>
      <c r="W51" s="28">
        <v>12.5</v>
      </c>
      <c r="X51" s="28">
        <v>124</v>
      </c>
      <c r="Y51" s="28">
        <v>0.11799999999999999</v>
      </c>
      <c r="Z51" s="28">
        <v>0.05</v>
      </c>
      <c r="AA51" s="28">
        <v>0.11</v>
      </c>
      <c r="AB51" s="28">
        <v>12.1</v>
      </c>
      <c r="AC51" s="28">
        <v>0.2</v>
      </c>
      <c r="AD51" s="28">
        <v>0.09</v>
      </c>
      <c r="AE51" s="28">
        <v>0.48</v>
      </c>
      <c r="AF51" s="28">
        <v>0.39</v>
      </c>
      <c r="AG51" s="28">
        <v>1600</v>
      </c>
      <c r="AH51" s="28">
        <v>0.09</v>
      </c>
      <c r="AI51" s="28">
        <v>0.1</v>
      </c>
      <c r="AJ51" s="28">
        <v>0.04</v>
      </c>
      <c r="AK51" s="28">
        <v>14.2</v>
      </c>
      <c r="AL51" s="28">
        <v>4.3</v>
      </c>
      <c r="AM51" s="28">
        <v>4.1000000000000002E-2</v>
      </c>
      <c r="AN51" s="28">
        <v>136</v>
      </c>
      <c r="AO51" s="28">
        <v>5.4</v>
      </c>
      <c r="AP51" s="28">
        <v>3</v>
      </c>
      <c r="AQ51" s="28">
        <v>1.1000000000000001</v>
      </c>
      <c r="AR51" s="28">
        <v>5.6</v>
      </c>
      <c r="AS51" s="28">
        <v>1.1000000000000001</v>
      </c>
      <c r="AT51" s="28">
        <v>16</v>
      </c>
      <c r="AU51" s="28">
        <v>0.5</v>
      </c>
      <c r="AV51" s="28">
        <v>20.2</v>
      </c>
      <c r="AW51" s="28">
        <v>5.0999999999999996</v>
      </c>
      <c r="AX51" s="28">
        <v>5.8</v>
      </c>
      <c r="AY51" s="28">
        <v>1</v>
      </c>
      <c r="AZ51" s="28">
        <v>0.5</v>
      </c>
      <c r="BA51" s="28">
        <v>3.1</v>
      </c>
      <c r="BB51" s="28">
        <v>146</v>
      </c>
      <c r="BC51" s="28">
        <v>0.7</v>
      </c>
      <c r="BD51" s="28">
        <v>0.16</v>
      </c>
      <c r="BE51" s="28">
        <v>20.3</v>
      </c>
      <c r="BF51" s="28">
        <v>2260</v>
      </c>
      <c r="BG51" s="28">
        <v>2.4</v>
      </c>
      <c r="BH51" s="28">
        <v>27</v>
      </c>
      <c r="BI51" s="28">
        <v>4.0999999999999996</v>
      </c>
      <c r="BJ51" s="28">
        <v>4.26</v>
      </c>
      <c r="BK51" s="28">
        <v>0.06</v>
      </c>
      <c r="BL51" s="28">
        <v>13</v>
      </c>
      <c r="BM51" s="28">
        <v>0.03</v>
      </c>
      <c r="BN51" s="28">
        <v>0.38</v>
      </c>
      <c r="BO51" s="28">
        <v>0.01</v>
      </c>
      <c r="BP51" s="28">
        <v>2.8000000000000001E-2</v>
      </c>
      <c r="BQ51" s="28">
        <v>0.9</v>
      </c>
      <c r="CI51" s="28">
        <v>14.2</v>
      </c>
      <c r="CL51" s="28">
        <v>4.3</v>
      </c>
    </row>
    <row r="52" spans="1:90" x14ac:dyDescent="0.3">
      <c r="A52" s="25">
        <f t="shared" si="0"/>
        <v>48</v>
      </c>
      <c r="B52" s="26">
        <v>686974</v>
      </c>
      <c r="C52" s="26">
        <v>846577</v>
      </c>
      <c r="D52" s="26">
        <v>379</v>
      </c>
      <c r="E52" s="26">
        <v>1</v>
      </c>
      <c r="F52" s="27" t="s">
        <v>48</v>
      </c>
      <c r="G52" s="28">
        <v>56.7</v>
      </c>
      <c r="H52" s="28">
        <v>40.299999999999997</v>
      </c>
      <c r="I52" s="28">
        <v>40</v>
      </c>
      <c r="J52" s="28">
        <v>2</v>
      </c>
      <c r="K52" s="28">
        <v>1.49</v>
      </c>
      <c r="L52" s="28">
        <v>8.9999999999999998E-4</v>
      </c>
      <c r="M52" s="28">
        <v>0.41</v>
      </c>
      <c r="N52" s="28">
        <v>0.2</v>
      </c>
      <c r="O52" s="28">
        <v>0.05</v>
      </c>
      <c r="P52" s="28">
        <v>6.2</v>
      </c>
      <c r="Q52" s="28">
        <v>0.7</v>
      </c>
      <c r="R52" s="28">
        <v>82</v>
      </c>
      <c r="S52" s="28">
        <v>0.09</v>
      </c>
      <c r="T52" s="28">
        <v>13.8</v>
      </c>
      <c r="U52" s="28">
        <v>32.6</v>
      </c>
      <c r="V52" s="28">
        <v>98.6</v>
      </c>
      <c r="W52" s="28">
        <v>6.9</v>
      </c>
      <c r="X52" s="28">
        <v>38.5</v>
      </c>
      <c r="Y52" s="28">
        <v>4.3999999999999997E-2</v>
      </c>
      <c r="Z52" s="28">
        <v>0.04</v>
      </c>
      <c r="AA52" s="28">
        <v>0.02</v>
      </c>
      <c r="AB52" s="28">
        <v>7.21</v>
      </c>
      <c r="AC52" s="28">
        <v>0.2</v>
      </c>
      <c r="AD52" s="28">
        <v>0.05</v>
      </c>
      <c r="AE52" s="28">
        <v>0.41</v>
      </c>
      <c r="AF52" s="28">
        <v>0.05</v>
      </c>
      <c r="AG52" s="28">
        <v>560</v>
      </c>
      <c r="AH52" s="28">
        <v>0.09</v>
      </c>
      <c r="AI52" s="28">
        <v>0.4</v>
      </c>
      <c r="AJ52" s="28">
        <v>0.04</v>
      </c>
      <c r="AK52" s="28">
        <v>6.8</v>
      </c>
      <c r="AL52" s="28">
        <v>2.2000000000000002</v>
      </c>
      <c r="AM52" s="28">
        <v>0.04</v>
      </c>
      <c r="AN52" s="28">
        <v>63.3</v>
      </c>
      <c r="AO52" s="28">
        <v>2.2999999999999998</v>
      </c>
      <c r="AP52" s="28">
        <v>1.4</v>
      </c>
      <c r="AQ52" s="28">
        <v>0.5</v>
      </c>
      <c r="AR52" s="28">
        <v>2.8</v>
      </c>
      <c r="AS52" s="28">
        <v>0.4</v>
      </c>
      <c r="AT52" s="28">
        <v>11</v>
      </c>
      <c r="AU52" s="28">
        <v>0.2</v>
      </c>
      <c r="AV52" s="28">
        <v>13</v>
      </c>
      <c r="AW52" s="28">
        <v>3.2</v>
      </c>
      <c r="AX52" s="28">
        <v>2.6</v>
      </c>
      <c r="AY52" s="28">
        <v>0.4</v>
      </c>
      <c r="AZ52" s="28">
        <v>0.2</v>
      </c>
      <c r="BA52" s="28">
        <v>1.3</v>
      </c>
      <c r="BB52" s="28">
        <v>30.7</v>
      </c>
      <c r="BC52" s="28">
        <v>0.3</v>
      </c>
      <c r="BD52" s="28">
        <v>0.15</v>
      </c>
      <c r="BE52" s="28">
        <v>2.4</v>
      </c>
      <c r="BF52" s="28">
        <v>263</v>
      </c>
      <c r="BG52" s="28">
        <v>2.2999999999999998</v>
      </c>
      <c r="BH52" s="28">
        <v>11.3</v>
      </c>
      <c r="BI52" s="28">
        <v>4.4000000000000004</v>
      </c>
      <c r="BJ52" s="28">
        <v>2.56</v>
      </c>
      <c r="BK52" s="28">
        <v>0.05</v>
      </c>
      <c r="BL52" s="28">
        <v>5.37</v>
      </c>
      <c r="BM52" s="28">
        <v>0.02</v>
      </c>
      <c r="BN52" s="28">
        <v>0.4</v>
      </c>
      <c r="BO52" s="28">
        <v>8.9999999999999993E-3</v>
      </c>
      <c r="BP52" s="28">
        <v>1.7000000000000001E-2</v>
      </c>
      <c r="BQ52" s="28">
        <v>0.9</v>
      </c>
      <c r="CI52" s="28">
        <v>6.8</v>
      </c>
      <c r="CL52" s="28">
        <v>2.2000000000000002</v>
      </c>
    </row>
    <row r="53" spans="1:90" x14ac:dyDescent="0.3">
      <c r="A53" s="25">
        <f t="shared" si="0"/>
        <v>49</v>
      </c>
      <c r="B53" s="26">
        <v>686974</v>
      </c>
      <c r="C53" s="26">
        <v>846576</v>
      </c>
      <c r="D53" s="26">
        <v>379</v>
      </c>
      <c r="E53" s="26">
        <v>1</v>
      </c>
      <c r="F53" s="27" t="s">
        <v>50</v>
      </c>
      <c r="G53" s="28">
        <v>64.099999999999994</v>
      </c>
      <c r="H53" s="28">
        <v>13.3</v>
      </c>
      <c r="I53" s="28">
        <v>50</v>
      </c>
      <c r="J53" s="28">
        <v>2</v>
      </c>
      <c r="K53" s="28">
        <v>1.52</v>
      </c>
      <c r="L53" s="28">
        <v>8.9999999999999998E-4</v>
      </c>
      <c r="M53" s="28">
        <v>0.4</v>
      </c>
      <c r="N53" s="28">
        <v>0.2</v>
      </c>
      <c r="O53" s="28">
        <v>0.06</v>
      </c>
      <c r="P53" s="28">
        <v>5.8</v>
      </c>
      <c r="Q53" s="28">
        <v>0.9</v>
      </c>
      <c r="R53" s="28">
        <v>87</v>
      </c>
      <c r="S53" s="28">
        <v>0.09</v>
      </c>
      <c r="T53" s="28">
        <v>15.6</v>
      </c>
      <c r="U53" s="28">
        <v>31.4</v>
      </c>
      <c r="V53" s="28">
        <v>188</v>
      </c>
      <c r="W53" s="28">
        <v>6.1</v>
      </c>
      <c r="X53" s="28">
        <v>63.4</v>
      </c>
      <c r="Y53" s="28">
        <v>3.5999999999999997E-2</v>
      </c>
      <c r="Z53" s="28">
        <v>0.02</v>
      </c>
      <c r="AA53" s="28">
        <v>7.0000000000000007E-2</v>
      </c>
      <c r="AB53" s="28">
        <v>7.94</v>
      </c>
      <c r="AC53" s="28">
        <v>0.2</v>
      </c>
      <c r="AD53" s="28">
        <v>0.06</v>
      </c>
      <c r="AE53" s="28">
        <v>0.5</v>
      </c>
      <c r="AF53" s="28">
        <v>0.05</v>
      </c>
      <c r="AG53" s="28">
        <v>732</v>
      </c>
      <c r="AH53" s="28">
        <v>0.09</v>
      </c>
      <c r="AI53" s="28">
        <v>0.3</v>
      </c>
      <c r="AJ53" s="28">
        <v>0.04</v>
      </c>
      <c r="AK53" s="28">
        <v>8.75</v>
      </c>
      <c r="AL53" s="28">
        <v>2.2999999999999998</v>
      </c>
      <c r="AM53" s="28">
        <v>4.7E-2</v>
      </c>
      <c r="AN53" s="28">
        <v>49</v>
      </c>
      <c r="AO53" s="28">
        <v>3.1</v>
      </c>
      <c r="AP53" s="28">
        <v>1.9</v>
      </c>
      <c r="AQ53" s="28">
        <v>0.7</v>
      </c>
      <c r="AR53" s="28">
        <v>3.3</v>
      </c>
      <c r="AS53" s="28">
        <v>0.6</v>
      </c>
      <c r="AT53" s="28">
        <v>10</v>
      </c>
      <c r="AU53" s="28">
        <v>0.3</v>
      </c>
      <c r="AV53" s="28">
        <v>13.7</v>
      </c>
      <c r="AW53" s="28">
        <v>3.3</v>
      </c>
      <c r="AX53" s="28">
        <v>3.2</v>
      </c>
      <c r="AY53" s="28">
        <v>0.6</v>
      </c>
      <c r="AZ53" s="28">
        <v>0.3</v>
      </c>
      <c r="BA53" s="28">
        <v>2</v>
      </c>
      <c r="BB53" s="28">
        <v>26</v>
      </c>
      <c r="BC53" s="28">
        <v>0.4</v>
      </c>
      <c r="BD53" s="28">
        <v>0.1</v>
      </c>
      <c r="BE53" s="28">
        <v>2.2000000000000002</v>
      </c>
      <c r="BF53" s="28">
        <v>221</v>
      </c>
      <c r="BG53" s="28">
        <v>1.9</v>
      </c>
      <c r="BH53" s="28">
        <v>13.1</v>
      </c>
      <c r="BI53" s="28">
        <v>3.5</v>
      </c>
      <c r="BJ53" s="28">
        <v>2.65</v>
      </c>
      <c r="BK53" s="28">
        <v>0.05</v>
      </c>
      <c r="BL53" s="28">
        <v>6.43</v>
      </c>
      <c r="BM53" s="28">
        <v>0.02</v>
      </c>
      <c r="BN53" s="28">
        <v>0.53</v>
      </c>
      <c r="BO53" s="28">
        <v>1.0999999999999999E-2</v>
      </c>
      <c r="BP53" s="28">
        <v>1.4E-2</v>
      </c>
      <c r="BQ53" s="28">
        <v>0.9</v>
      </c>
      <c r="CI53" s="28">
        <v>8.75</v>
      </c>
      <c r="CL53" s="28">
        <v>2.2999999999999998</v>
      </c>
    </row>
    <row r="54" spans="1:90" x14ac:dyDescent="0.3">
      <c r="A54" s="25">
        <f t="shared" si="0"/>
        <v>50</v>
      </c>
      <c r="B54" s="26">
        <v>686974</v>
      </c>
      <c r="C54" s="26">
        <v>846575</v>
      </c>
      <c r="D54" s="26">
        <v>379</v>
      </c>
      <c r="E54" s="26">
        <v>1</v>
      </c>
      <c r="F54" s="27" t="s">
        <v>51</v>
      </c>
      <c r="G54" s="28">
        <v>43.2</v>
      </c>
      <c r="H54" s="28">
        <v>5</v>
      </c>
      <c r="I54" s="28">
        <v>60</v>
      </c>
      <c r="J54" s="28">
        <v>2</v>
      </c>
      <c r="K54" s="28">
        <v>2.0299999999999998</v>
      </c>
      <c r="L54" s="28">
        <v>8.9999999999999998E-4</v>
      </c>
      <c r="M54" s="28">
        <v>0.38</v>
      </c>
      <c r="N54" s="28">
        <v>0.6</v>
      </c>
      <c r="O54" s="28">
        <v>0.12</v>
      </c>
      <c r="P54" s="28">
        <v>11.4</v>
      </c>
      <c r="Q54" s="28">
        <v>1.2</v>
      </c>
      <c r="R54" s="28">
        <v>164</v>
      </c>
      <c r="S54" s="28">
        <v>0.09</v>
      </c>
      <c r="T54" s="28">
        <v>15.1</v>
      </c>
      <c r="U54" s="28">
        <v>46.6</v>
      </c>
      <c r="V54" s="28">
        <v>108</v>
      </c>
      <c r="W54" s="28">
        <v>10.4</v>
      </c>
      <c r="X54" s="28">
        <v>57.1</v>
      </c>
      <c r="Y54" s="28">
        <v>0.128</v>
      </c>
      <c r="Z54" s="28">
        <v>0.04</v>
      </c>
      <c r="AA54" s="28">
        <v>0.15</v>
      </c>
      <c r="AB54" s="28">
        <v>10.9</v>
      </c>
      <c r="AC54" s="28">
        <v>0.2</v>
      </c>
      <c r="AD54" s="28">
        <v>0.09</v>
      </c>
      <c r="AE54" s="28">
        <v>0.5</v>
      </c>
      <c r="AF54" s="28">
        <v>0.08</v>
      </c>
      <c r="AG54" s="28">
        <v>782</v>
      </c>
      <c r="AH54" s="28">
        <v>2.6</v>
      </c>
      <c r="AI54" s="28">
        <v>0.3</v>
      </c>
      <c r="AJ54" s="28">
        <v>0.7</v>
      </c>
      <c r="AK54" s="28">
        <v>9.59</v>
      </c>
      <c r="AL54" s="28">
        <v>3</v>
      </c>
      <c r="AM54" s="28">
        <v>5.1999999999999998E-2</v>
      </c>
      <c r="AN54" s="28">
        <v>73.3</v>
      </c>
      <c r="AO54" s="28">
        <v>3.6</v>
      </c>
      <c r="AP54" s="28">
        <v>1.9</v>
      </c>
      <c r="AQ54" s="28">
        <v>0.7</v>
      </c>
      <c r="AR54" s="28">
        <v>3.8</v>
      </c>
      <c r="AS54" s="28">
        <v>0.6</v>
      </c>
      <c r="AT54" s="28">
        <v>12.8</v>
      </c>
      <c r="AU54" s="28">
        <v>0.3</v>
      </c>
      <c r="AV54" s="28">
        <v>15.4</v>
      </c>
      <c r="AW54" s="28">
        <v>3.8</v>
      </c>
      <c r="AX54" s="28">
        <v>4.2</v>
      </c>
      <c r="AY54" s="28">
        <v>0.6</v>
      </c>
      <c r="AZ54" s="28">
        <v>0.3</v>
      </c>
      <c r="BA54" s="28">
        <v>2</v>
      </c>
      <c r="BB54" s="28">
        <v>46.6</v>
      </c>
      <c r="BC54" s="28">
        <v>0.5</v>
      </c>
      <c r="BD54" s="28">
        <v>0.21</v>
      </c>
      <c r="BE54" s="28">
        <v>3</v>
      </c>
      <c r="BF54" s="28">
        <v>375</v>
      </c>
      <c r="BG54" s="28">
        <v>3.2</v>
      </c>
      <c r="BH54" s="28">
        <v>18.8</v>
      </c>
      <c r="BI54" s="28">
        <v>4.9000000000000004</v>
      </c>
      <c r="BJ54" s="28">
        <v>3.72</v>
      </c>
      <c r="BK54" s="28">
        <v>0.06</v>
      </c>
      <c r="BL54" s="28">
        <v>9.82</v>
      </c>
      <c r="BM54" s="28">
        <v>0.03</v>
      </c>
      <c r="BN54" s="28">
        <v>0.26</v>
      </c>
      <c r="BO54" s="28">
        <v>0.01</v>
      </c>
      <c r="BP54" s="28">
        <v>2.5999999999999999E-2</v>
      </c>
      <c r="BQ54" s="28">
        <v>0.9</v>
      </c>
      <c r="CI54" s="28">
        <v>9.59</v>
      </c>
      <c r="CL54" s="28">
        <v>3</v>
      </c>
    </row>
    <row r="55" spans="1:90" x14ac:dyDescent="0.3">
      <c r="A55" s="25">
        <f t="shared" si="0"/>
        <v>51</v>
      </c>
      <c r="B55" s="26">
        <v>686974</v>
      </c>
      <c r="C55" s="26">
        <v>846575</v>
      </c>
      <c r="D55" s="26">
        <v>379</v>
      </c>
      <c r="E55" s="26">
        <v>1</v>
      </c>
      <c r="F55" s="27" t="s">
        <v>52</v>
      </c>
      <c r="G55" s="28">
        <v>58.6</v>
      </c>
      <c r="H55" s="28">
        <v>4.5999999999999996</v>
      </c>
      <c r="I55" s="28">
        <v>140</v>
      </c>
      <c r="J55" s="28">
        <v>4</v>
      </c>
      <c r="K55" s="28">
        <v>1.7</v>
      </c>
      <c r="L55" s="28">
        <v>8.9999999999999998E-4</v>
      </c>
      <c r="M55" s="28">
        <v>0.36</v>
      </c>
      <c r="N55" s="28">
        <v>0.3</v>
      </c>
      <c r="O55" s="28">
        <v>0.12</v>
      </c>
      <c r="P55" s="28">
        <v>10</v>
      </c>
      <c r="Q55" s="28">
        <v>1.1000000000000001</v>
      </c>
      <c r="R55" s="28">
        <v>111</v>
      </c>
      <c r="S55" s="28">
        <v>4.4000000000000004</v>
      </c>
      <c r="T55" s="28">
        <v>11.5</v>
      </c>
      <c r="U55" s="28">
        <v>39.700000000000003</v>
      </c>
      <c r="V55" s="28">
        <v>120</v>
      </c>
      <c r="W55" s="28">
        <v>9.6999999999999993</v>
      </c>
      <c r="X55" s="28">
        <v>57.2</v>
      </c>
      <c r="Y55" s="28">
        <v>6.6000000000000003E-2</v>
      </c>
      <c r="Z55" s="28">
        <v>0.04</v>
      </c>
      <c r="AA55" s="28">
        <v>0.06</v>
      </c>
      <c r="AB55" s="28">
        <v>10.7</v>
      </c>
      <c r="AC55" s="28">
        <v>0.2</v>
      </c>
      <c r="AD55" s="28">
        <v>7.0000000000000007E-2</v>
      </c>
      <c r="AE55" s="28">
        <v>0.52</v>
      </c>
      <c r="AF55" s="28">
        <v>7.0000000000000007E-2</v>
      </c>
      <c r="AG55" s="28">
        <v>645</v>
      </c>
      <c r="AH55" s="28">
        <v>0.2</v>
      </c>
      <c r="AI55" s="28">
        <v>0.5</v>
      </c>
      <c r="AJ55" s="28">
        <v>0.04</v>
      </c>
      <c r="AK55" s="28">
        <v>9.1300000000000008</v>
      </c>
      <c r="AL55" s="28">
        <v>3</v>
      </c>
      <c r="AM55" s="28">
        <v>4.2999999999999997E-2</v>
      </c>
      <c r="AN55" s="28">
        <v>71.099999999999994</v>
      </c>
      <c r="AO55" s="28">
        <v>3.2</v>
      </c>
      <c r="AP55" s="28">
        <v>1.7</v>
      </c>
      <c r="AQ55" s="28">
        <v>0.6</v>
      </c>
      <c r="AR55" s="28">
        <v>3.4</v>
      </c>
      <c r="AS55" s="28">
        <v>0.6</v>
      </c>
      <c r="AT55" s="28">
        <v>13.2</v>
      </c>
      <c r="AU55" s="28">
        <v>0.3</v>
      </c>
      <c r="AV55" s="28">
        <v>15.3</v>
      </c>
      <c r="AW55" s="28">
        <v>3.9</v>
      </c>
      <c r="AX55" s="28">
        <v>4.0999999999999996</v>
      </c>
      <c r="AY55" s="28">
        <v>0.6</v>
      </c>
      <c r="AZ55" s="28">
        <v>0.3</v>
      </c>
      <c r="BA55" s="28">
        <v>1.9</v>
      </c>
      <c r="BB55" s="28">
        <v>50.8</v>
      </c>
      <c r="BC55" s="28">
        <v>0.5</v>
      </c>
      <c r="BD55" s="28">
        <v>0.15</v>
      </c>
      <c r="BE55" s="28">
        <v>3</v>
      </c>
      <c r="BF55" s="28">
        <v>330</v>
      </c>
      <c r="BG55" s="28">
        <v>2.9</v>
      </c>
      <c r="BH55" s="28">
        <v>16.2</v>
      </c>
      <c r="BI55" s="28">
        <v>7.1</v>
      </c>
      <c r="BJ55" s="28">
        <v>3.98</v>
      </c>
      <c r="BK55" s="28">
        <v>0.09</v>
      </c>
      <c r="BL55" s="28">
        <v>7.69</v>
      </c>
      <c r="BM55" s="28">
        <v>0.03</v>
      </c>
      <c r="BN55" s="28">
        <v>0.19</v>
      </c>
      <c r="BO55" s="28">
        <v>1.0999999999999999E-2</v>
      </c>
      <c r="BP55" s="28">
        <v>2.8000000000000001E-2</v>
      </c>
      <c r="BQ55" s="28">
        <v>0.9</v>
      </c>
      <c r="CI55" s="28">
        <v>9.1300000000000008</v>
      </c>
      <c r="CL55" s="28">
        <v>3</v>
      </c>
    </row>
    <row r="56" spans="1:90" x14ac:dyDescent="0.3">
      <c r="A56" s="25">
        <f t="shared" si="0"/>
        <v>52</v>
      </c>
      <c r="B56" s="26">
        <v>687529</v>
      </c>
      <c r="C56" s="26">
        <v>846751</v>
      </c>
      <c r="D56" s="26">
        <v>359</v>
      </c>
      <c r="E56" s="26">
        <v>1</v>
      </c>
      <c r="F56" s="27" t="s">
        <v>53</v>
      </c>
      <c r="G56" s="28">
        <v>0.8</v>
      </c>
      <c r="H56" s="28">
        <v>1.5</v>
      </c>
      <c r="I56" s="28">
        <v>90</v>
      </c>
      <c r="J56" s="28">
        <v>3</v>
      </c>
      <c r="K56" s="28">
        <v>0.96</v>
      </c>
      <c r="L56" s="28">
        <v>8.9999999999999998E-4</v>
      </c>
      <c r="M56" s="28">
        <v>0.08</v>
      </c>
      <c r="N56" s="28">
        <v>0.09</v>
      </c>
      <c r="O56" s="28">
        <v>0.01</v>
      </c>
      <c r="P56" s="28">
        <v>11.4</v>
      </c>
      <c r="Q56" s="28">
        <v>0.8</v>
      </c>
      <c r="R56" s="28">
        <v>59</v>
      </c>
      <c r="S56" s="28">
        <v>0.09</v>
      </c>
      <c r="T56" s="28">
        <v>3.5</v>
      </c>
      <c r="U56" s="28">
        <v>7.9</v>
      </c>
      <c r="V56" s="28">
        <v>23.8</v>
      </c>
      <c r="W56" s="28">
        <v>8.9</v>
      </c>
      <c r="X56" s="28">
        <v>14.2</v>
      </c>
      <c r="Y56" s="28">
        <v>8.9999999999999993E-3</v>
      </c>
      <c r="Z56" s="28">
        <v>0.05</v>
      </c>
      <c r="AA56" s="28">
        <v>0.08</v>
      </c>
      <c r="AB56" s="28">
        <v>7.55</v>
      </c>
      <c r="AC56" s="28">
        <v>0.1</v>
      </c>
      <c r="AD56" s="28">
        <v>0.04</v>
      </c>
      <c r="AE56" s="28">
        <v>0.77</v>
      </c>
      <c r="AF56" s="28">
        <v>0.12</v>
      </c>
      <c r="AG56" s="28">
        <v>99</v>
      </c>
      <c r="AH56" s="28">
        <v>0.1</v>
      </c>
      <c r="AI56" s="28">
        <v>0.3</v>
      </c>
      <c r="AJ56" s="28">
        <v>0.04</v>
      </c>
      <c r="AK56" s="28">
        <v>9.41</v>
      </c>
      <c r="AL56" s="28">
        <v>4.7</v>
      </c>
      <c r="AM56" s="28">
        <v>0.16</v>
      </c>
      <c r="AN56" s="28">
        <v>48.3</v>
      </c>
      <c r="AO56" s="28">
        <v>2.2999999999999998</v>
      </c>
      <c r="AP56" s="28">
        <v>1.1000000000000001</v>
      </c>
      <c r="AQ56" s="28">
        <v>0.5</v>
      </c>
      <c r="AR56" s="28">
        <v>3.2</v>
      </c>
      <c r="AS56" s="28">
        <v>0.4</v>
      </c>
      <c r="AT56" s="28">
        <v>18.899999999999999</v>
      </c>
      <c r="AU56" s="28">
        <v>0.1</v>
      </c>
      <c r="AV56" s="28">
        <v>17.100000000000001</v>
      </c>
      <c r="AW56" s="28">
        <v>4.5999999999999996</v>
      </c>
      <c r="AX56" s="28">
        <v>4.2</v>
      </c>
      <c r="AY56" s="28">
        <v>0.5</v>
      </c>
      <c r="AZ56" s="28">
        <v>0.2</v>
      </c>
      <c r="BA56" s="28">
        <v>0.9</v>
      </c>
      <c r="BB56" s="28">
        <v>50.4</v>
      </c>
      <c r="BC56" s="28">
        <v>0.3</v>
      </c>
      <c r="BD56" s="28">
        <v>0.76</v>
      </c>
      <c r="BE56" s="28">
        <v>7.3</v>
      </c>
      <c r="BF56" s="28">
        <v>110</v>
      </c>
      <c r="BG56" s="28">
        <v>9.5</v>
      </c>
      <c r="BH56" s="28">
        <v>8.1</v>
      </c>
      <c r="BI56" s="28">
        <v>5.2</v>
      </c>
      <c r="BJ56" s="28">
        <v>3.32</v>
      </c>
      <c r="BK56" s="28">
        <v>8.9999999999999993E-3</v>
      </c>
      <c r="BL56" s="28">
        <v>1.58</v>
      </c>
      <c r="BM56" s="28">
        <v>0.09</v>
      </c>
      <c r="BN56" s="28">
        <v>0.06</v>
      </c>
      <c r="BO56" s="28">
        <v>1.2E-2</v>
      </c>
      <c r="BP56" s="28">
        <v>5.0000000000000001E-3</v>
      </c>
      <c r="BQ56" s="28">
        <v>0.9</v>
      </c>
      <c r="CI56" s="28">
        <v>9.41</v>
      </c>
      <c r="CL56" s="28">
        <v>4.7</v>
      </c>
    </row>
    <row r="57" spans="1:90" x14ac:dyDescent="0.3">
      <c r="A57" s="25">
        <f t="shared" si="0"/>
        <v>53</v>
      </c>
      <c r="B57" s="26">
        <v>687530</v>
      </c>
      <c r="C57" s="26">
        <v>846752</v>
      </c>
      <c r="D57" s="26">
        <v>359</v>
      </c>
      <c r="E57" s="26">
        <v>1</v>
      </c>
      <c r="F57" s="27" t="s">
        <v>54</v>
      </c>
      <c r="G57" s="28">
        <v>0.4</v>
      </c>
      <c r="H57" s="28">
        <v>1.1000000000000001</v>
      </c>
      <c r="I57" s="28">
        <v>70</v>
      </c>
      <c r="J57" s="28">
        <v>2</v>
      </c>
      <c r="K57" s="28">
        <v>0.56999999999999995</v>
      </c>
      <c r="L57" s="28">
        <v>8.9999999999999998E-4</v>
      </c>
      <c r="M57" s="28">
        <v>0.05</v>
      </c>
      <c r="N57" s="28">
        <v>0.09</v>
      </c>
      <c r="O57" s="28">
        <v>0.01</v>
      </c>
      <c r="P57" s="28">
        <v>10.1</v>
      </c>
      <c r="Q57" s="28">
        <v>0.7</v>
      </c>
      <c r="R57" s="28">
        <v>58</v>
      </c>
      <c r="S57" s="28">
        <v>0.09</v>
      </c>
      <c r="T57" s="28">
        <v>3.4</v>
      </c>
      <c r="U57" s="28">
        <v>7.4</v>
      </c>
      <c r="V57" s="28">
        <v>23.1</v>
      </c>
      <c r="W57" s="28">
        <v>8.6999999999999993</v>
      </c>
      <c r="X57" s="28">
        <v>15</v>
      </c>
      <c r="Y57" s="28">
        <v>8.9999999999999993E-3</v>
      </c>
      <c r="Z57" s="28">
        <v>0.05</v>
      </c>
      <c r="AA57" s="28">
        <v>0.19</v>
      </c>
      <c r="AB57" s="28">
        <v>7.51</v>
      </c>
      <c r="AC57" s="28">
        <v>0.2</v>
      </c>
      <c r="AD57" s="28">
        <v>0.06</v>
      </c>
      <c r="AE57" s="28">
        <v>0.73</v>
      </c>
      <c r="AF57" s="28">
        <v>0.12</v>
      </c>
      <c r="AG57" s="28">
        <v>72</v>
      </c>
      <c r="AH57" s="28">
        <v>0.1</v>
      </c>
      <c r="AI57" s="28">
        <v>0.2</v>
      </c>
      <c r="AJ57" s="28">
        <v>0.04</v>
      </c>
      <c r="AK57" s="28">
        <v>8.4700000000000006</v>
      </c>
      <c r="AL57" s="28">
        <v>4.3</v>
      </c>
      <c r="AM57" s="28">
        <v>0.15</v>
      </c>
      <c r="AN57" s="28">
        <v>46.9</v>
      </c>
      <c r="AO57" s="28">
        <v>2</v>
      </c>
      <c r="AP57" s="28">
        <v>1.1000000000000001</v>
      </c>
      <c r="AQ57" s="28">
        <v>0.5</v>
      </c>
      <c r="AR57" s="28">
        <v>2.9</v>
      </c>
      <c r="AS57" s="28">
        <v>0.4</v>
      </c>
      <c r="AT57" s="28">
        <v>18.2</v>
      </c>
      <c r="AU57" s="28">
        <v>0.1</v>
      </c>
      <c r="AV57" s="28">
        <v>16.399999999999999</v>
      </c>
      <c r="AW57" s="28">
        <v>4.3</v>
      </c>
      <c r="AX57" s="28">
        <v>3.4</v>
      </c>
      <c r="AY57" s="28">
        <v>0.4</v>
      </c>
      <c r="AZ57" s="28">
        <v>0.1</v>
      </c>
      <c r="BA57" s="28">
        <v>0.8</v>
      </c>
      <c r="BB57" s="28">
        <v>50.1</v>
      </c>
      <c r="BC57" s="28">
        <v>0.2</v>
      </c>
      <c r="BD57" s="28">
        <v>0.75</v>
      </c>
      <c r="BE57" s="28">
        <v>7</v>
      </c>
      <c r="BF57" s="28">
        <v>105</v>
      </c>
      <c r="BG57" s="28">
        <v>9.6</v>
      </c>
      <c r="BH57" s="28">
        <v>8.1</v>
      </c>
      <c r="BI57" s="28">
        <v>5.5</v>
      </c>
      <c r="BJ57" s="28">
        <v>3.19</v>
      </c>
      <c r="BK57" s="28">
        <v>8.9999999999999993E-3</v>
      </c>
      <c r="BL57" s="28">
        <v>1.33</v>
      </c>
      <c r="BM57" s="28">
        <v>0.09</v>
      </c>
      <c r="BN57" s="28">
        <v>0.06</v>
      </c>
      <c r="BO57" s="28">
        <v>1.2E-2</v>
      </c>
      <c r="BP57" s="28">
        <v>5.0000000000000001E-3</v>
      </c>
      <c r="BQ57" s="28">
        <v>0.9</v>
      </c>
      <c r="CI57" s="28">
        <v>8.4700000000000006</v>
      </c>
      <c r="CL57" s="28">
        <v>4.3</v>
      </c>
    </row>
    <row r="58" spans="1:90" x14ac:dyDescent="0.3">
      <c r="A58" s="25">
        <f t="shared" si="0"/>
        <v>54</v>
      </c>
      <c r="B58" s="26">
        <v>687532</v>
      </c>
      <c r="C58" s="26">
        <v>846753</v>
      </c>
      <c r="D58" s="26">
        <v>359</v>
      </c>
      <c r="E58" s="26">
        <v>1</v>
      </c>
      <c r="F58" s="27" t="s">
        <v>55</v>
      </c>
      <c r="G58" s="28">
        <v>0.09</v>
      </c>
      <c r="H58" s="28">
        <v>0.7</v>
      </c>
      <c r="I58" s="28">
        <v>60</v>
      </c>
      <c r="J58" s="28">
        <v>2</v>
      </c>
      <c r="K58" s="28">
        <v>0.62</v>
      </c>
      <c r="L58" s="28">
        <v>8.9999999999999998E-4</v>
      </c>
      <c r="M58" s="28">
        <v>0.06</v>
      </c>
      <c r="N58" s="28">
        <v>0.09</v>
      </c>
      <c r="O58" s="28">
        <v>0.01</v>
      </c>
      <c r="P58" s="28">
        <v>9.8000000000000007</v>
      </c>
      <c r="Q58" s="28">
        <v>0.6</v>
      </c>
      <c r="R58" s="28">
        <v>64</v>
      </c>
      <c r="S58" s="28">
        <v>0.09</v>
      </c>
      <c r="T58" s="28">
        <v>3.6</v>
      </c>
      <c r="U58" s="28">
        <v>7.5</v>
      </c>
      <c r="V58" s="28">
        <v>23.8</v>
      </c>
      <c r="W58" s="28">
        <v>9.6</v>
      </c>
      <c r="X58" s="28">
        <v>12.9</v>
      </c>
      <c r="Y58" s="28">
        <v>8.9999999999999993E-3</v>
      </c>
      <c r="Z58" s="28">
        <v>0.05</v>
      </c>
      <c r="AA58" s="28">
        <v>0.03</v>
      </c>
      <c r="AB58" s="28">
        <v>7.59</v>
      </c>
      <c r="AC58" s="28">
        <v>0.2</v>
      </c>
      <c r="AD58" s="28">
        <v>0.06</v>
      </c>
      <c r="AE58" s="28">
        <v>0.75</v>
      </c>
      <c r="AF58" s="28">
        <v>0.12</v>
      </c>
      <c r="AG58" s="28">
        <v>75</v>
      </c>
      <c r="AH58" s="28">
        <v>0.2</v>
      </c>
      <c r="AI58" s="28">
        <v>0.2</v>
      </c>
      <c r="AJ58" s="28">
        <v>0.04</v>
      </c>
      <c r="AK58" s="28">
        <v>7.39</v>
      </c>
      <c r="AL58" s="28">
        <v>4.3</v>
      </c>
      <c r="AM58" s="28">
        <v>0.15</v>
      </c>
      <c r="AN58" s="28">
        <v>44.8</v>
      </c>
      <c r="AO58" s="28">
        <v>1.8</v>
      </c>
      <c r="AP58" s="28">
        <v>0.9</v>
      </c>
      <c r="AQ58" s="28">
        <v>0.4</v>
      </c>
      <c r="AR58" s="28">
        <v>2.2999999999999998</v>
      </c>
      <c r="AS58" s="28">
        <v>0.3</v>
      </c>
      <c r="AT58" s="28">
        <v>18.600000000000001</v>
      </c>
      <c r="AU58" s="28">
        <v>0.09</v>
      </c>
      <c r="AV58" s="28">
        <v>15.4</v>
      </c>
      <c r="AW58" s="28">
        <v>4.0999999999999996</v>
      </c>
      <c r="AX58" s="28">
        <v>2.8</v>
      </c>
      <c r="AY58" s="28">
        <v>0.3</v>
      </c>
      <c r="AZ58" s="28">
        <v>0.1</v>
      </c>
      <c r="BA58" s="28">
        <v>0.7</v>
      </c>
      <c r="BB58" s="28">
        <v>48.8</v>
      </c>
      <c r="BC58" s="28">
        <v>0.2</v>
      </c>
      <c r="BD58" s="28">
        <v>0.77</v>
      </c>
      <c r="BE58" s="28">
        <v>6.9</v>
      </c>
      <c r="BF58" s="28">
        <v>105</v>
      </c>
      <c r="BG58" s="28">
        <v>9.3000000000000007</v>
      </c>
      <c r="BH58" s="28">
        <v>7.1</v>
      </c>
      <c r="BI58" s="28">
        <v>4.7</v>
      </c>
      <c r="BJ58" s="28">
        <v>3.12</v>
      </c>
      <c r="BK58" s="28">
        <v>8.9999999999999993E-3</v>
      </c>
      <c r="BL58" s="28">
        <v>1.21</v>
      </c>
      <c r="BM58" s="28">
        <v>0.08</v>
      </c>
      <c r="BN58" s="28">
        <v>0.06</v>
      </c>
      <c r="BO58" s="28">
        <v>0.01</v>
      </c>
      <c r="BP58" s="28">
        <v>5.0000000000000001E-3</v>
      </c>
      <c r="BQ58" s="28">
        <v>0.9</v>
      </c>
      <c r="CI58" s="28">
        <v>7.39</v>
      </c>
      <c r="CL58" s="28">
        <v>4.3</v>
      </c>
    </row>
    <row r="59" spans="1:90" x14ac:dyDescent="0.3">
      <c r="A59" s="25">
        <f t="shared" si="0"/>
        <v>55</v>
      </c>
      <c r="B59" s="26">
        <v>687533</v>
      </c>
      <c r="C59" s="26">
        <v>846755</v>
      </c>
      <c r="D59" s="26">
        <v>359</v>
      </c>
      <c r="E59" s="26">
        <v>1</v>
      </c>
      <c r="F59" s="27" t="s">
        <v>56</v>
      </c>
      <c r="G59" s="28">
        <v>1.7</v>
      </c>
      <c r="H59" s="28">
        <v>1.6</v>
      </c>
      <c r="I59" s="28">
        <v>50</v>
      </c>
      <c r="J59" s="28">
        <v>3</v>
      </c>
      <c r="K59" s="28">
        <v>0.61</v>
      </c>
      <c r="L59" s="28">
        <v>8.9999999999999998E-4</v>
      </c>
      <c r="M59" s="28">
        <v>7.0000000000000007E-2</v>
      </c>
      <c r="N59" s="28">
        <v>0.09</v>
      </c>
      <c r="O59" s="28">
        <v>0.03</v>
      </c>
      <c r="P59" s="28">
        <v>12.5</v>
      </c>
      <c r="Q59" s="28">
        <v>0.8</v>
      </c>
      <c r="R59" s="28">
        <v>77</v>
      </c>
      <c r="S59" s="28">
        <v>0.09</v>
      </c>
      <c r="T59" s="28">
        <v>4.0999999999999996</v>
      </c>
      <c r="U59" s="28">
        <v>10.7</v>
      </c>
      <c r="V59" s="28">
        <v>27.6</v>
      </c>
      <c r="W59" s="28">
        <v>10.1</v>
      </c>
      <c r="X59" s="28">
        <v>14.7</v>
      </c>
      <c r="Y59" s="28">
        <v>1.4E-2</v>
      </c>
      <c r="Z59" s="28">
        <v>0.06</v>
      </c>
      <c r="AA59" s="28">
        <v>0.2</v>
      </c>
      <c r="AB59" s="28">
        <v>9.26</v>
      </c>
      <c r="AC59" s="28">
        <v>0.2</v>
      </c>
      <c r="AD59" s="28">
        <v>0.08</v>
      </c>
      <c r="AE59" s="28">
        <v>0.96</v>
      </c>
      <c r="AF59" s="28">
        <v>0.15</v>
      </c>
      <c r="AG59" s="28">
        <v>99</v>
      </c>
      <c r="AH59" s="28">
        <v>0.9</v>
      </c>
      <c r="AI59" s="28">
        <v>0.3</v>
      </c>
      <c r="AJ59" s="28">
        <v>0.04</v>
      </c>
      <c r="AK59" s="28">
        <v>5.51</v>
      </c>
      <c r="AL59" s="28">
        <v>5.5</v>
      </c>
      <c r="AM59" s="28">
        <v>0.13600000000000001</v>
      </c>
      <c r="AN59" s="28">
        <v>36</v>
      </c>
      <c r="AO59" s="28">
        <v>1.5</v>
      </c>
      <c r="AP59" s="28">
        <v>0.7</v>
      </c>
      <c r="AQ59" s="28">
        <v>0.3</v>
      </c>
      <c r="AR59" s="28">
        <v>2</v>
      </c>
      <c r="AS59" s="28">
        <v>0.3</v>
      </c>
      <c r="AT59" s="28">
        <v>15.4</v>
      </c>
      <c r="AU59" s="28">
        <v>0.09</v>
      </c>
      <c r="AV59" s="28">
        <v>12.1</v>
      </c>
      <c r="AW59" s="28">
        <v>3.5</v>
      </c>
      <c r="AX59" s="28">
        <v>2.5</v>
      </c>
      <c r="AY59" s="28">
        <v>0.3</v>
      </c>
      <c r="AZ59" s="28">
        <v>0.09</v>
      </c>
      <c r="BA59" s="28">
        <v>0.5</v>
      </c>
      <c r="BB59" s="28">
        <v>59.4</v>
      </c>
      <c r="BC59" s="28">
        <v>0.3</v>
      </c>
      <c r="BD59" s="28">
        <v>0.98</v>
      </c>
      <c r="BE59" s="28">
        <v>7.6</v>
      </c>
      <c r="BF59" s="28">
        <v>111</v>
      </c>
      <c r="BG59" s="28">
        <v>11.8</v>
      </c>
      <c r="BH59" s="28">
        <v>9.1999999999999993</v>
      </c>
      <c r="BI59" s="28">
        <v>6.8</v>
      </c>
      <c r="BJ59" s="28">
        <v>3.84</v>
      </c>
      <c r="BK59" s="28">
        <v>0.01</v>
      </c>
      <c r="BL59" s="28">
        <v>2.0699999999999998</v>
      </c>
      <c r="BM59" s="28">
        <v>0.1</v>
      </c>
      <c r="BN59" s="28">
        <v>0.08</v>
      </c>
      <c r="BO59" s="28">
        <v>1.2999999999999999E-2</v>
      </c>
      <c r="BP59" s="28">
        <v>7.0000000000000001E-3</v>
      </c>
      <c r="BQ59" s="28">
        <v>0.9</v>
      </c>
      <c r="CI59" s="28">
        <v>5.51</v>
      </c>
      <c r="CL59" s="28">
        <v>5.5</v>
      </c>
    </row>
    <row r="60" spans="1:90" x14ac:dyDescent="0.3">
      <c r="A60" s="25">
        <f t="shared" si="0"/>
        <v>56</v>
      </c>
      <c r="B60" s="26">
        <v>687535</v>
      </c>
      <c r="C60" s="26">
        <v>846758</v>
      </c>
      <c r="D60" s="26">
        <v>359</v>
      </c>
      <c r="E60" s="26">
        <v>1</v>
      </c>
      <c r="F60" s="27" t="s">
        <v>57</v>
      </c>
      <c r="G60" s="28">
        <v>0.8</v>
      </c>
      <c r="H60" s="28">
        <v>1.7</v>
      </c>
      <c r="I60" s="28">
        <v>120</v>
      </c>
      <c r="J60" s="28">
        <v>3</v>
      </c>
      <c r="K60" s="28">
        <v>0.76</v>
      </c>
      <c r="L60" s="28">
        <v>8.9999999999999998E-4</v>
      </c>
      <c r="M60" s="28">
        <v>0.05</v>
      </c>
      <c r="N60" s="28">
        <v>0.09</v>
      </c>
      <c r="O60" s="28">
        <v>0.01</v>
      </c>
      <c r="P60" s="28">
        <v>12.2</v>
      </c>
      <c r="Q60" s="28">
        <v>0.9</v>
      </c>
      <c r="R60" s="28">
        <v>69</v>
      </c>
      <c r="S60" s="28">
        <v>0.1</v>
      </c>
      <c r="T60" s="28">
        <v>4</v>
      </c>
      <c r="U60" s="28">
        <v>10.6</v>
      </c>
      <c r="V60" s="28">
        <v>27.4</v>
      </c>
      <c r="W60" s="28">
        <v>9.1999999999999993</v>
      </c>
      <c r="X60" s="28">
        <v>13.7</v>
      </c>
      <c r="Y60" s="28">
        <v>1.2999999999999999E-2</v>
      </c>
      <c r="Z60" s="28">
        <v>0.06</v>
      </c>
      <c r="AA60" s="28">
        <v>0.1</v>
      </c>
      <c r="AB60" s="28">
        <v>9.07</v>
      </c>
      <c r="AC60" s="28">
        <v>0.1</v>
      </c>
      <c r="AD60" s="28">
        <v>0.05</v>
      </c>
      <c r="AE60" s="28">
        <v>0.83</v>
      </c>
      <c r="AF60" s="28">
        <v>0.14000000000000001</v>
      </c>
      <c r="AG60" s="28">
        <v>120</v>
      </c>
      <c r="AH60" s="28">
        <v>0.2</v>
      </c>
      <c r="AI60" s="28">
        <v>0.3</v>
      </c>
      <c r="AJ60" s="28">
        <v>0.04</v>
      </c>
      <c r="AK60" s="28">
        <v>5.79</v>
      </c>
      <c r="AL60" s="28">
        <v>5.6</v>
      </c>
      <c r="AM60" s="28">
        <v>0.16600000000000001</v>
      </c>
      <c r="AN60" s="28">
        <v>35.6</v>
      </c>
      <c r="AO60" s="28">
        <v>1.5</v>
      </c>
      <c r="AP60" s="28">
        <v>0.7</v>
      </c>
      <c r="AQ60" s="28">
        <v>0.3</v>
      </c>
      <c r="AR60" s="28">
        <v>2</v>
      </c>
      <c r="AS60" s="28">
        <v>0.3</v>
      </c>
      <c r="AT60" s="28">
        <v>15</v>
      </c>
      <c r="AU60" s="28">
        <v>0.09</v>
      </c>
      <c r="AV60" s="28">
        <v>12.1</v>
      </c>
      <c r="AW60" s="28">
        <v>3.3</v>
      </c>
      <c r="AX60" s="28">
        <v>2.4</v>
      </c>
      <c r="AY60" s="28">
        <v>0.3</v>
      </c>
      <c r="AZ60" s="28">
        <v>0.09</v>
      </c>
      <c r="BA60" s="28">
        <v>0.5</v>
      </c>
      <c r="BB60" s="28">
        <v>65.2</v>
      </c>
      <c r="BC60" s="28">
        <v>0.3</v>
      </c>
      <c r="BD60" s="28">
        <v>0.9</v>
      </c>
      <c r="BE60" s="28">
        <v>7.4</v>
      </c>
      <c r="BF60" s="28">
        <v>119</v>
      </c>
      <c r="BG60" s="28">
        <v>11.8</v>
      </c>
      <c r="BH60" s="28">
        <v>9.5</v>
      </c>
      <c r="BI60" s="28">
        <v>6.6</v>
      </c>
      <c r="BJ60" s="28">
        <v>4.08</v>
      </c>
      <c r="BK60" s="28">
        <v>0.01</v>
      </c>
      <c r="BL60" s="28">
        <v>2.2000000000000002</v>
      </c>
      <c r="BM60" s="28">
        <v>0.13</v>
      </c>
      <c r="BN60" s="28">
        <v>0.09</v>
      </c>
      <c r="BO60" s="28">
        <v>1.4E-2</v>
      </c>
      <c r="BP60" s="28">
        <v>7.0000000000000001E-3</v>
      </c>
      <c r="BQ60" s="28">
        <v>0.9</v>
      </c>
      <c r="CI60" s="28">
        <v>5.79</v>
      </c>
      <c r="CL60" s="28">
        <v>5.6</v>
      </c>
    </row>
    <row r="61" spans="1:90" x14ac:dyDescent="0.3">
      <c r="A61" s="25">
        <f t="shared" si="0"/>
        <v>57</v>
      </c>
      <c r="B61" s="26">
        <v>687537</v>
      </c>
      <c r="C61" s="26">
        <v>846760</v>
      </c>
      <c r="D61" s="26">
        <v>359</v>
      </c>
      <c r="E61" s="26">
        <v>1</v>
      </c>
      <c r="F61" s="27" t="s">
        <v>58</v>
      </c>
      <c r="G61" s="28">
        <v>0.3</v>
      </c>
      <c r="H61" s="28">
        <v>1.6</v>
      </c>
      <c r="I61" s="28">
        <v>90</v>
      </c>
      <c r="J61" s="28">
        <v>3</v>
      </c>
      <c r="K61" s="28">
        <v>0.56000000000000005</v>
      </c>
      <c r="L61" s="28">
        <v>8.9999999999999998E-4</v>
      </c>
      <c r="M61" s="28">
        <v>0.06</v>
      </c>
      <c r="N61" s="28">
        <v>0.09</v>
      </c>
      <c r="O61" s="28">
        <v>0.04</v>
      </c>
      <c r="P61" s="28">
        <v>11.1</v>
      </c>
      <c r="Q61" s="28">
        <v>0.7</v>
      </c>
      <c r="R61" s="28">
        <v>74</v>
      </c>
      <c r="S61" s="28">
        <v>0.09</v>
      </c>
      <c r="T61" s="28">
        <v>3.9</v>
      </c>
      <c r="U61" s="28">
        <v>8.6</v>
      </c>
      <c r="V61" s="28">
        <v>27</v>
      </c>
      <c r="W61" s="28">
        <v>9.9</v>
      </c>
      <c r="X61" s="28">
        <v>13.3</v>
      </c>
      <c r="Y61" s="28">
        <v>0.01</v>
      </c>
      <c r="Z61" s="28">
        <v>0.06</v>
      </c>
      <c r="AA61" s="28">
        <v>8.9999999999999993E-3</v>
      </c>
      <c r="AB61" s="28">
        <v>8.9</v>
      </c>
      <c r="AC61" s="28">
        <v>0.1</v>
      </c>
      <c r="AD61" s="28">
        <v>0.06</v>
      </c>
      <c r="AE61" s="28">
        <v>0.85</v>
      </c>
      <c r="AF61" s="28">
        <v>0.14000000000000001</v>
      </c>
      <c r="AG61" s="28">
        <v>83</v>
      </c>
      <c r="AH61" s="28">
        <v>0.1</v>
      </c>
      <c r="AI61" s="28">
        <v>0.2</v>
      </c>
      <c r="AJ61" s="28">
        <v>0.04</v>
      </c>
      <c r="AK61" s="28">
        <v>7.91</v>
      </c>
      <c r="AL61" s="28">
        <v>4.8</v>
      </c>
      <c r="AM61" s="28">
        <v>0.13800000000000001</v>
      </c>
      <c r="AN61" s="28">
        <v>44.6</v>
      </c>
      <c r="AO61" s="28">
        <v>1.8</v>
      </c>
      <c r="AP61" s="28">
        <v>1</v>
      </c>
      <c r="AQ61" s="28">
        <v>0.5</v>
      </c>
      <c r="AR61" s="28">
        <v>2.6</v>
      </c>
      <c r="AS61" s="28">
        <v>0.3</v>
      </c>
      <c r="AT61" s="28">
        <v>19.100000000000001</v>
      </c>
      <c r="AU61" s="28">
        <v>0.09</v>
      </c>
      <c r="AV61" s="28">
        <v>15.9</v>
      </c>
      <c r="AW61" s="28">
        <v>4.4000000000000004</v>
      </c>
      <c r="AX61" s="28">
        <v>2.6</v>
      </c>
      <c r="AY61" s="28">
        <v>0.4</v>
      </c>
      <c r="AZ61" s="28">
        <v>0.1</v>
      </c>
      <c r="BA61" s="28">
        <v>0.7</v>
      </c>
      <c r="BB61" s="28">
        <v>53.2</v>
      </c>
      <c r="BC61" s="28">
        <v>0.2</v>
      </c>
      <c r="BD61" s="28">
        <v>0.92</v>
      </c>
      <c r="BE61" s="28">
        <v>7.9</v>
      </c>
      <c r="BF61" s="28">
        <v>98</v>
      </c>
      <c r="BG61" s="28">
        <v>10.8</v>
      </c>
      <c r="BH61" s="28">
        <v>9</v>
      </c>
      <c r="BI61" s="28">
        <v>6.2</v>
      </c>
      <c r="BJ61" s="28">
        <v>3.72</v>
      </c>
      <c r="BK61" s="28">
        <v>0.01</v>
      </c>
      <c r="BL61" s="28">
        <v>1.41</v>
      </c>
      <c r="BM61" s="28">
        <v>0.1</v>
      </c>
      <c r="BN61" s="28">
        <v>7.0000000000000007E-2</v>
      </c>
      <c r="BO61" s="28">
        <v>1.4999999999999999E-2</v>
      </c>
      <c r="BP61" s="28">
        <v>4.0000000000000001E-3</v>
      </c>
      <c r="BQ61" s="28">
        <v>0.9</v>
      </c>
      <c r="CI61" s="28">
        <v>7.91</v>
      </c>
      <c r="CL61" s="28">
        <v>4.8</v>
      </c>
    </row>
    <row r="62" spans="1:90" x14ac:dyDescent="0.3">
      <c r="A62" s="25">
        <f t="shared" si="0"/>
        <v>58</v>
      </c>
      <c r="B62" s="26">
        <v>687538</v>
      </c>
      <c r="C62" s="26">
        <v>846763</v>
      </c>
      <c r="D62" s="26">
        <v>359</v>
      </c>
      <c r="E62" s="26">
        <v>1</v>
      </c>
      <c r="F62" s="27" t="s">
        <v>59</v>
      </c>
      <c r="G62" s="28">
        <v>0.5</v>
      </c>
      <c r="H62" s="28">
        <v>1.5</v>
      </c>
      <c r="I62" s="28">
        <v>50</v>
      </c>
      <c r="J62" s="28">
        <v>3</v>
      </c>
      <c r="K62" s="28">
        <v>0.65</v>
      </c>
      <c r="L62" s="28">
        <v>8.9999999999999998E-4</v>
      </c>
      <c r="M62" s="28">
        <v>0.05</v>
      </c>
      <c r="N62" s="28">
        <v>0.09</v>
      </c>
      <c r="O62" s="28">
        <v>0.01</v>
      </c>
      <c r="P62" s="28">
        <v>8.6999999999999993</v>
      </c>
      <c r="Q62" s="28">
        <v>0.6</v>
      </c>
      <c r="R62" s="28">
        <v>49</v>
      </c>
      <c r="S62" s="28">
        <v>0.09</v>
      </c>
      <c r="T62" s="28">
        <v>2.8</v>
      </c>
      <c r="U62" s="28">
        <v>7.1</v>
      </c>
      <c r="V62" s="28">
        <v>18.600000000000001</v>
      </c>
      <c r="W62" s="28">
        <v>7.5</v>
      </c>
      <c r="X62" s="28">
        <v>11.2</v>
      </c>
      <c r="Y62" s="28">
        <v>6.0000000000000001E-3</v>
      </c>
      <c r="Z62" s="28">
        <v>0.04</v>
      </c>
      <c r="AA62" s="28">
        <v>0.15</v>
      </c>
      <c r="AB62" s="28">
        <v>6.35</v>
      </c>
      <c r="AC62" s="28">
        <v>0.1</v>
      </c>
      <c r="AD62" s="28">
        <v>0.04</v>
      </c>
      <c r="AE62" s="28">
        <v>0.62</v>
      </c>
      <c r="AF62" s="28">
        <v>0.09</v>
      </c>
      <c r="AG62" s="28">
        <v>65</v>
      </c>
      <c r="AH62" s="28">
        <v>0.1</v>
      </c>
      <c r="AI62" s="28">
        <v>0.2</v>
      </c>
      <c r="AJ62" s="28">
        <v>0.04</v>
      </c>
      <c r="AK62" s="28">
        <v>9.93</v>
      </c>
      <c r="AL62" s="28">
        <v>4.2</v>
      </c>
      <c r="AM62" s="28">
        <v>0.154</v>
      </c>
      <c r="AN62" s="28">
        <v>50.6</v>
      </c>
      <c r="AO62" s="28">
        <v>2.4</v>
      </c>
      <c r="AP62" s="28">
        <v>1.3</v>
      </c>
      <c r="AQ62" s="28">
        <v>0.6</v>
      </c>
      <c r="AR62" s="28">
        <v>3.2</v>
      </c>
      <c r="AS62" s="28">
        <v>0.5</v>
      </c>
      <c r="AT62" s="28">
        <v>19.100000000000001</v>
      </c>
      <c r="AU62" s="28">
        <v>0.1</v>
      </c>
      <c r="AV62" s="28">
        <v>19</v>
      </c>
      <c r="AW62" s="28">
        <v>5.0999999999999996</v>
      </c>
      <c r="AX62" s="28">
        <v>3.5</v>
      </c>
      <c r="AY62" s="28">
        <v>0.5</v>
      </c>
      <c r="AZ62" s="28">
        <v>0.2</v>
      </c>
      <c r="BA62" s="28">
        <v>1</v>
      </c>
      <c r="BB62" s="28">
        <v>36.700000000000003</v>
      </c>
      <c r="BC62" s="28">
        <v>0.2</v>
      </c>
      <c r="BD62" s="28">
        <v>0.57999999999999996</v>
      </c>
      <c r="BE62" s="28">
        <v>5.8</v>
      </c>
      <c r="BF62" s="28">
        <v>97</v>
      </c>
      <c r="BG62" s="28">
        <v>7.3</v>
      </c>
      <c r="BH62" s="28">
        <v>7</v>
      </c>
      <c r="BI62" s="28">
        <v>4.2</v>
      </c>
      <c r="BJ62" s="28">
        <v>2.68</v>
      </c>
      <c r="BK62" s="28">
        <v>8.9999999999999993E-3</v>
      </c>
      <c r="BL62" s="28">
        <v>1.67</v>
      </c>
      <c r="BM62" s="28">
        <v>7.0000000000000007E-2</v>
      </c>
      <c r="BN62" s="28">
        <v>0.05</v>
      </c>
      <c r="BO62" s="28">
        <v>1.2E-2</v>
      </c>
      <c r="BP62" s="28">
        <v>6.0000000000000001E-3</v>
      </c>
      <c r="BQ62" s="28">
        <v>0.9</v>
      </c>
      <c r="CI62" s="28">
        <v>9.93</v>
      </c>
      <c r="CL62" s="28">
        <v>4.2</v>
      </c>
    </row>
    <row r="63" spans="1:90" x14ac:dyDescent="0.3">
      <c r="A63" s="25">
        <f t="shared" si="0"/>
        <v>59</v>
      </c>
      <c r="B63" s="26">
        <v>687539</v>
      </c>
      <c r="C63" s="26">
        <v>846766</v>
      </c>
      <c r="D63" s="26">
        <v>359</v>
      </c>
      <c r="E63" s="26">
        <v>1</v>
      </c>
      <c r="F63" s="27" t="s">
        <v>60</v>
      </c>
      <c r="G63" s="28">
        <v>0.4</v>
      </c>
      <c r="H63" s="28">
        <v>0.4</v>
      </c>
      <c r="I63" s="28">
        <v>50</v>
      </c>
      <c r="J63" s="28">
        <v>2</v>
      </c>
      <c r="K63" s="28">
        <v>0.81</v>
      </c>
      <c r="L63" s="28">
        <v>8.9999999999999998E-4</v>
      </c>
      <c r="M63" s="28">
        <v>0.03</v>
      </c>
      <c r="N63" s="28">
        <v>0.09</v>
      </c>
      <c r="O63" s="28">
        <v>0.01</v>
      </c>
      <c r="P63" s="28">
        <v>10.1</v>
      </c>
      <c r="Q63" s="28">
        <v>0.4</v>
      </c>
      <c r="R63" s="28">
        <v>20</v>
      </c>
      <c r="S63" s="28">
        <v>0.09</v>
      </c>
      <c r="T63" s="28">
        <v>1.9</v>
      </c>
      <c r="U63" s="28">
        <v>3.1</v>
      </c>
      <c r="V63" s="28">
        <v>13</v>
      </c>
      <c r="W63" s="28">
        <v>6.3</v>
      </c>
      <c r="X63" s="28">
        <v>10.6</v>
      </c>
      <c r="Y63" s="28">
        <v>0.03</v>
      </c>
      <c r="Z63" s="28">
        <v>0.04</v>
      </c>
      <c r="AA63" s="28">
        <v>0.03</v>
      </c>
      <c r="AB63" s="28">
        <v>5.43</v>
      </c>
      <c r="AC63" s="28">
        <v>0.1</v>
      </c>
      <c r="AD63" s="28">
        <v>0.04</v>
      </c>
      <c r="AE63" s="28">
        <v>0.55000000000000004</v>
      </c>
      <c r="AF63" s="28">
        <v>7.0000000000000007E-2</v>
      </c>
      <c r="AG63" s="28">
        <v>52</v>
      </c>
      <c r="AH63" s="28">
        <v>0.2</v>
      </c>
      <c r="AI63" s="28">
        <v>0.09</v>
      </c>
      <c r="AJ63" s="28">
        <v>0.04</v>
      </c>
      <c r="AK63" s="28">
        <v>13.8</v>
      </c>
      <c r="AL63" s="28">
        <v>3.6</v>
      </c>
      <c r="AM63" s="28">
        <v>0.11600000000000001</v>
      </c>
      <c r="AN63" s="28">
        <v>49.4</v>
      </c>
      <c r="AO63" s="28">
        <v>3.4</v>
      </c>
      <c r="AP63" s="28">
        <v>1.7</v>
      </c>
      <c r="AQ63" s="28">
        <v>0.7</v>
      </c>
      <c r="AR63" s="28">
        <v>3.9</v>
      </c>
      <c r="AS63" s="28">
        <v>0.6</v>
      </c>
      <c r="AT63" s="28">
        <v>17.3</v>
      </c>
      <c r="AU63" s="28">
        <v>0.2</v>
      </c>
      <c r="AV63" s="28">
        <v>20.2</v>
      </c>
      <c r="AW63" s="28">
        <v>5.0999999999999996</v>
      </c>
      <c r="AX63" s="28">
        <v>4.5999999999999996</v>
      </c>
      <c r="AY63" s="28">
        <v>0.6</v>
      </c>
      <c r="AZ63" s="28">
        <v>0.2</v>
      </c>
      <c r="BA63" s="28">
        <v>1.4</v>
      </c>
      <c r="BB63" s="28">
        <v>47</v>
      </c>
      <c r="BC63" s="28">
        <v>0.2</v>
      </c>
      <c r="BD63" s="28">
        <v>0.47</v>
      </c>
      <c r="BE63" s="28">
        <v>8.6999999999999993</v>
      </c>
      <c r="BF63" s="28">
        <v>76</v>
      </c>
      <c r="BG63" s="28">
        <v>6.7</v>
      </c>
      <c r="BH63" s="28">
        <v>4.9000000000000004</v>
      </c>
      <c r="BI63" s="28">
        <v>5.7</v>
      </c>
      <c r="BJ63" s="28">
        <v>2.36</v>
      </c>
      <c r="BK63" s="28">
        <v>0.01</v>
      </c>
      <c r="BL63" s="28">
        <v>0.53</v>
      </c>
      <c r="BM63" s="28">
        <v>0.08</v>
      </c>
      <c r="BN63" s="28">
        <v>0.05</v>
      </c>
      <c r="BO63" s="28">
        <v>1.2E-2</v>
      </c>
      <c r="BP63" s="28">
        <v>5.0000000000000001E-3</v>
      </c>
      <c r="BQ63" s="28">
        <v>0.9</v>
      </c>
      <c r="CI63" s="28">
        <v>13.8</v>
      </c>
      <c r="CL63" s="28">
        <v>3.6</v>
      </c>
    </row>
    <row r="64" spans="1:90" x14ac:dyDescent="0.3">
      <c r="A64" s="25">
        <f t="shared" si="0"/>
        <v>60</v>
      </c>
      <c r="B64" s="26">
        <v>687541</v>
      </c>
      <c r="C64" s="26">
        <v>846768</v>
      </c>
      <c r="D64" s="26">
        <v>359</v>
      </c>
      <c r="E64" s="26">
        <v>1</v>
      </c>
      <c r="F64" s="27" t="s">
        <v>61</v>
      </c>
      <c r="G64" s="28">
        <v>0.9</v>
      </c>
      <c r="H64" s="28">
        <v>1.3</v>
      </c>
      <c r="I64" s="28">
        <v>50</v>
      </c>
      <c r="J64" s="28">
        <v>3</v>
      </c>
      <c r="K64" s="28">
        <v>0.71</v>
      </c>
      <c r="L64" s="28">
        <v>8.9999999999999998E-4</v>
      </c>
      <c r="M64" s="28">
        <v>0.06</v>
      </c>
      <c r="N64" s="28">
        <v>0.09</v>
      </c>
      <c r="O64" s="28">
        <v>0.01</v>
      </c>
      <c r="P64" s="28">
        <v>12.4</v>
      </c>
      <c r="Q64" s="28">
        <v>0.8</v>
      </c>
      <c r="R64" s="28">
        <v>75</v>
      </c>
      <c r="S64" s="28">
        <v>0.09</v>
      </c>
      <c r="T64" s="28">
        <v>4.0999999999999996</v>
      </c>
      <c r="U64" s="28">
        <v>11.5</v>
      </c>
      <c r="V64" s="28">
        <v>26.5</v>
      </c>
      <c r="W64" s="28">
        <v>10.6</v>
      </c>
      <c r="X64" s="28">
        <v>16.3</v>
      </c>
      <c r="Y64" s="28">
        <v>1.0999999999999999E-2</v>
      </c>
      <c r="Z64" s="28">
        <v>0.06</v>
      </c>
      <c r="AA64" s="28">
        <v>0.01</v>
      </c>
      <c r="AB64" s="28">
        <v>9.83</v>
      </c>
      <c r="AC64" s="28">
        <v>0.2</v>
      </c>
      <c r="AD64" s="28">
        <v>0.05</v>
      </c>
      <c r="AE64" s="28">
        <v>0.87</v>
      </c>
      <c r="AF64" s="28">
        <v>0.15</v>
      </c>
      <c r="AG64" s="28">
        <v>87</v>
      </c>
      <c r="AH64" s="28">
        <v>0.1</v>
      </c>
      <c r="AI64" s="28">
        <v>0.2</v>
      </c>
      <c r="AJ64" s="28">
        <v>0.04</v>
      </c>
      <c r="AK64" s="28">
        <v>7.45</v>
      </c>
      <c r="AL64" s="28">
        <v>5.4</v>
      </c>
      <c r="AM64" s="28">
        <v>0.128</v>
      </c>
      <c r="AN64" s="28">
        <v>42.6</v>
      </c>
      <c r="AO64" s="28">
        <v>1.8</v>
      </c>
      <c r="AP64" s="28">
        <v>0.8</v>
      </c>
      <c r="AQ64" s="28">
        <v>0.4</v>
      </c>
      <c r="AR64" s="28">
        <v>2.5</v>
      </c>
      <c r="AS64" s="28">
        <v>0.3</v>
      </c>
      <c r="AT64" s="28">
        <v>18.7</v>
      </c>
      <c r="AU64" s="28">
        <v>0.09</v>
      </c>
      <c r="AV64" s="28">
        <v>13.8</v>
      </c>
      <c r="AW64" s="28">
        <v>3.9</v>
      </c>
      <c r="AX64" s="28">
        <v>3</v>
      </c>
      <c r="AY64" s="28">
        <v>0.3</v>
      </c>
      <c r="AZ64" s="28">
        <v>0.1</v>
      </c>
      <c r="BA64" s="28">
        <v>0.6</v>
      </c>
      <c r="BB64" s="28">
        <v>61.5</v>
      </c>
      <c r="BC64" s="28">
        <v>0.3</v>
      </c>
      <c r="BD64" s="28">
        <v>0.97</v>
      </c>
      <c r="BE64" s="28">
        <v>7.3</v>
      </c>
      <c r="BF64" s="28">
        <v>108</v>
      </c>
      <c r="BG64" s="28">
        <v>12.3</v>
      </c>
      <c r="BH64" s="28">
        <v>9.1999999999999993</v>
      </c>
      <c r="BI64" s="28">
        <v>8.4</v>
      </c>
      <c r="BJ64" s="28">
        <v>4.21</v>
      </c>
      <c r="BK64" s="28">
        <v>0.04</v>
      </c>
      <c r="BL64" s="28">
        <v>2.75</v>
      </c>
      <c r="BM64" s="28">
        <v>0.12</v>
      </c>
      <c r="BN64" s="28">
        <v>0.08</v>
      </c>
      <c r="BO64" s="28">
        <v>1.2999999999999999E-2</v>
      </c>
      <c r="BP64" s="28">
        <v>7.0000000000000001E-3</v>
      </c>
      <c r="BQ64" s="28">
        <v>0.9</v>
      </c>
      <c r="CI64" s="28">
        <v>7.45</v>
      </c>
      <c r="CL64" s="28">
        <v>5.4</v>
      </c>
    </row>
    <row r="65" spans="1:90" x14ac:dyDescent="0.3">
      <c r="A65" s="25">
        <f t="shared" si="0"/>
        <v>61</v>
      </c>
      <c r="B65" s="26">
        <v>687544</v>
      </c>
      <c r="C65" s="26">
        <v>846771</v>
      </c>
      <c r="D65" s="26">
        <v>359</v>
      </c>
      <c r="E65" s="26">
        <v>1</v>
      </c>
      <c r="F65" s="27" t="s">
        <v>62</v>
      </c>
      <c r="G65" s="28">
        <v>0.09</v>
      </c>
      <c r="H65" s="28">
        <v>1.4</v>
      </c>
      <c r="I65" s="28">
        <v>40</v>
      </c>
      <c r="J65" s="28">
        <v>2</v>
      </c>
      <c r="K65" s="28">
        <v>0.56999999999999995</v>
      </c>
      <c r="L65" s="28">
        <v>8.9999999999999998E-4</v>
      </c>
      <c r="M65" s="28">
        <v>0.05</v>
      </c>
      <c r="N65" s="28">
        <v>0.09</v>
      </c>
      <c r="O65" s="28">
        <v>0.01</v>
      </c>
      <c r="P65" s="28">
        <v>11.5</v>
      </c>
      <c r="Q65" s="28">
        <v>0.7</v>
      </c>
      <c r="R65" s="28">
        <v>89</v>
      </c>
      <c r="S65" s="28">
        <v>0.09</v>
      </c>
      <c r="T65" s="28">
        <v>3.6</v>
      </c>
      <c r="U65" s="28">
        <v>11.7</v>
      </c>
      <c r="V65" s="28">
        <v>26.3</v>
      </c>
      <c r="W65" s="28">
        <v>10.7</v>
      </c>
      <c r="X65" s="28">
        <v>14.2</v>
      </c>
      <c r="Y65" s="28">
        <v>8.0000000000000002E-3</v>
      </c>
      <c r="Z65" s="28">
        <v>0.06</v>
      </c>
      <c r="AA65" s="28">
        <v>0.22</v>
      </c>
      <c r="AB65" s="28">
        <v>9.58</v>
      </c>
      <c r="AC65" s="28">
        <v>0.2</v>
      </c>
      <c r="AD65" s="28">
        <v>0.06</v>
      </c>
      <c r="AE65" s="28">
        <v>0.86</v>
      </c>
      <c r="AF65" s="28">
        <v>0.14000000000000001</v>
      </c>
      <c r="AG65" s="28">
        <v>89</v>
      </c>
      <c r="AH65" s="28">
        <v>0.2</v>
      </c>
      <c r="AI65" s="28">
        <v>0.1</v>
      </c>
      <c r="AJ65" s="28">
        <v>0.04</v>
      </c>
      <c r="AK65" s="28">
        <v>11.2</v>
      </c>
      <c r="AL65" s="28">
        <v>4.4000000000000004</v>
      </c>
      <c r="AM65" s="28">
        <v>0.108</v>
      </c>
      <c r="AN65" s="28">
        <v>56.7</v>
      </c>
      <c r="AO65" s="28">
        <v>2.4</v>
      </c>
      <c r="AP65" s="28">
        <v>1.1000000000000001</v>
      </c>
      <c r="AQ65" s="28">
        <v>0.5</v>
      </c>
      <c r="AR65" s="28">
        <v>3.2</v>
      </c>
      <c r="AS65" s="28">
        <v>0.5</v>
      </c>
      <c r="AT65" s="28">
        <v>24.7</v>
      </c>
      <c r="AU65" s="28">
        <v>0.1</v>
      </c>
      <c r="AV65" s="28">
        <v>18.7</v>
      </c>
      <c r="AW65" s="28">
        <v>5.0999999999999996</v>
      </c>
      <c r="AX65" s="28">
        <v>2.8</v>
      </c>
      <c r="AY65" s="28">
        <v>0.4</v>
      </c>
      <c r="AZ65" s="28">
        <v>0.2</v>
      </c>
      <c r="BA65" s="28">
        <v>0.9</v>
      </c>
      <c r="BB65" s="28">
        <v>51</v>
      </c>
      <c r="BC65" s="28">
        <v>0.4</v>
      </c>
      <c r="BD65" s="28">
        <v>0.88</v>
      </c>
      <c r="BE65" s="28">
        <v>7.1</v>
      </c>
      <c r="BF65" s="28">
        <v>83</v>
      </c>
      <c r="BG65" s="28">
        <v>11</v>
      </c>
      <c r="BH65" s="28">
        <v>9.1</v>
      </c>
      <c r="BI65" s="28">
        <v>7.2</v>
      </c>
      <c r="BJ65" s="28">
        <v>3.89</v>
      </c>
      <c r="BK65" s="28">
        <v>0.02</v>
      </c>
      <c r="BL65" s="28">
        <v>2.46</v>
      </c>
      <c r="BM65" s="28">
        <v>0.09</v>
      </c>
      <c r="BN65" s="28">
        <v>7.0000000000000007E-2</v>
      </c>
      <c r="BO65" s="28">
        <v>1.2999999999999999E-2</v>
      </c>
      <c r="BP65" s="28">
        <v>7.0000000000000001E-3</v>
      </c>
      <c r="BQ65" s="28">
        <v>0.9</v>
      </c>
      <c r="CI65" s="28">
        <v>11.2</v>
      </c>
      <c r="CL65" s="28">
        <v>4.4000000000000004</v>
      </c>
    </row>
    <row r="66" spans="1:90" x14ac:dyDescent="0.3">
      <c r="A66" s="25">
        <f t="shared" si="0"/>
        <v>62</v>
      </c>
      <c r="B66" s="26">
        <v>687547</v>
      </c>
      <c r="C66" s="26">
        <v>846773</v>
      </c>
      <c r="D66" s="26">
        <v>359</v>
      </c>
      <c r="E66" s="26">
        <v>1</v>
      </c>
      <c r="F66" s="27" t="s">
        <v>63</v>
      </c>
      <c r="G66" s="28">
        <v>1.8</v>
      </c>
      <c r="H66" s="28">
        <v>1.9</v>
      </c>
      <c r="I66" s="28">
        <v>40</v>
      </c>
      <c r="J66" s="28">
        <v>2</v>
      </c>
      <c r="K66" s="28">
        <v>0.72</v>
      </c>
      <c r="L66" s="28">
        <v>8.9999999999999998E-4</v>
      </c>
      <c r="M66" s="28">
        <v>0.06</v>
      </c>
      <c r="N66" s="28">
        <v>0.09</v>
      </c>
      <c r="O66" s="28">
        <v>0.02</v>
      </c>
      <c r="P66" s="28">
        <v>11.3</v>
      </c>
      <c r="Q66" s="28">
        <v>0.8</v>
      </c>
      <c r="R66" s="28">
        <v>75</v>
      </c>
      <c r="S66" s="28">
        <v>0.09</v>
      </c>
      <c r="T66" s="28">
        <v>4</v>
      </c>
      <c r="U66" s="28">
        <v>13.2</v>
      </c>
      <c r="V66" s="28">
        <v>23</v>
      </c>
      <c r="W66" s="28">
        <v>10.4</v>
      </c>
      <c r="X66" s="28">
        <v>15.6</v>
      </c>
      <c r="Y66" s="28">
        <v>1.0999999999999999E-2</v>
      </c>
      <c r="Z66" s="28">
        <v>0.06</v>
      </c>
      <c r="AA66" s="28">
        <v>0.02</v>
      </c>
      <c r="AB66" s="28">
        <v>8.91</v>
      </c>
      <c r="AC66" s="28">
        <v>0.2</v>
      </c>
      <c r="AD66" s="28">
        <v>0.06</v>
      </c>
      <c r="AE66" s="28">
        <v>0.85</v>
      </c>
      <c r="AF66" s="28">
        <v>0.14000000000000001</v>
      </c>
      <c r="AG66" s="28">
        <v>81</v>
      </c>
      <c r="AH66" s="28">
        <v>0.1</v>
      </c>
      <c r="AI66" s="28">
        <v>0.3</v>
      </c>
      <c r="AJ66" s="28">
        <v>0.04</v>
      </c>
      <c r="AK66" s="28">
        <v>8.61</v>
      </c>
      <c r="AL66" s="28">
        <v>5.2</v>
      </c>
      <c r="AM66" s="28">
        <v>0.10199999999999999</v>
      </c>
      <c r="AN66" s="28">
        <v>45.4</v>
      </c>
      <c r="AO66" s="28">
        <v>2</v>
      </c>
      <c r="AP66" s="28">
        <v>1.1000000000000001</v>
      </c>
      <c r="AQ66" s="28">
        <v>0.4</v>
      </c>
      <c r="AR66" s="28">
        <v>2.5</v>
      </c>
      <c r="AS66" s="28">
        <v>0.4</v>
      </c>
      <c r="AT66" s="28">
        <v>19.5</v>
      </c>
      <c r="AU66" s="28">
        <v>0.1</v>
      </c>
      <c r="AV66" s="28">
        <v>15.3</v>
      </c>
      <c r="AW66" s="28">
        <v>4.2</v>
      </c>
      <c r="AX66" s="28">
        <v>2.5</v>
      </c>
      <c r="AY66" s="28">
        <v>0.4</v>
      </c>
      <c r="AZ66" s="28">
        <v>0.1</v>
      </c>
      <c r="BA66" s="28">
        <v>0.8</v>
      </c>
      <c r="BB66" s="28">
        <v>60.6</v>
      </c>
      <c r="BC66" s="28">
        <v>0.3</v>
      </c>
      <c r="BD66" s="28">
        <v>0.93</v>
      </c>
      <c r="BE66" s="28">
        <v>6.3</v>
      </c>
      <c r="BF66" s="28">
        <v>105</v>
      </c>
      <c r="BG66" s="28">
        <v>11</v>
      </c>
      <c r="BH66" s="28">
        <v>8.8000000000000007</v>
      </c>
      <c r="BI66" s="28">
        <v>8.5</v>
      </c>
      <c r="BJ66" s="28">
        <v>3.72</v>
      </c>
      <c r="BK66" s="28">
        <v>0.05</v>
      </c>
      <c r="BL66" s="28">
        <v>3.23</v>
      </c>
      <c r="BM66" s="28">
        <v>0.09</v>
      </c>
      <c r="BN66" s="28">
        <v>0.08</v>
      </c>
      <c r="BO66" s="28">
        <v>1.2999999999999999E-2</v>
      </c>
      <c r="BP66" s="28">
        <v>8.9999999999999993E-3</v>
      </c>
      <c r="BQ66" s="28">
        <v>0.9</v>
      </c>
      <c r="CI66" s="28">
        <v>8.61</v>
      </c>
      <c r="CL66" s="28">
        <v>5.2</v>
      </c>
    </row>
    <row r="67" spans="1:90" x14ac:dyDescent="0.3">
      <c r="A67" s="25">
        <f t="shared" si="0"/>
        <v>63</v>
      </c>
      <c r="B67" s="26">
        <v>687549</v>
      </c>
      <c r="C67" s="26">
        <v>846775</v>
      </c>
      <c r="D67" s="26">
        <v>359</v>
      </c>
      <c r="E67" s="26">
        <v>1</v>
      </c>
      <c r="F67" s="27" t="s">
        <v>64</v>
      </c>
      <c r="G67" s="28">
        <v>0.09</v>
      </c>
      <c r="H67" s="28">
        <v>3.5</v>
      </c>
      <c r="I67" s="28">
        <v>30</v>
      </c>
      <c r="J67" s="28">
        <v>2</v>
      </c>
      <c r="K67" s="28">
        <v>0.56999999999999995</v>
      </c>
      <c r="L67" s="28">
        <v>8.9999999999999998E-4</v>
      </c>
      <c r="M67" s="28">
        <v>0.04</v>
      </c>
      <c r="N67" s="28">
        <v>0.09</v>
      </c>
      <c r="O67" s="28">
        <v>0.01</v>
      </c>
      <c r="P67" s="28">
        <v>9</v>
      </c>
      <c r="Q67" s="28">
        <v>0.5</v>
      </c>
      <c r="R67" s="28">
        <v>47</v>
      </c>
      <c r="S67" s="28">
        <v>0.09</v>
      </c>
      <c r="T67" s="28">
        <v>2.8</v>
      </c>
      <c r="U67" s="28">
        <v>6.4</v>
      </c>
      <c r="V67" s="28">
        <v>20.3</v>
      </c>
      <c r="W67" s="28">
        <v>8.3000000000000007</v>
      </c>
      <c r="X67" s="28">
        <v>15</v>
      </c>
      <c r="Y67" s="28">
        <v>7.0000000000000001E-3</v>
      </c>
      <c r="Z67" s="28">
        <v>0.04</v>
      </c>
      <c r="AA67" s="28">
        <v>0.02</v>
      </c>
      <c r="AB67" s="28">
        <v>6.87</v>
      </c>
      <c r="AC67" s="28">
        <v>0.1</v>
      </c>
      <c r="AD67" s="28">
        <v>0.04</v>
      </c>
      <c r="AE67" s="28">
        <v>0.63</v>
      </c>
      <c r="AF67" s="28">
        <v>0.1</v>
      </c>
      <c r="AG67" s="28">
        <v>65</v>
      </c>
      <c r="AH67" s="28">
        <v>2.7</v>
      </c>
      <c r="AI67" s="28">
        <v>0.2</v>
      </c>
      <c r="AJ67" s="28">
        <v>0.7</v>
      </c>
      <c r="AK67" s="28">
        <v>10.5</v>
      </c>
      <c r="AL67" s="28">
        <v>3.9</v>
      </c>
      <c r="AM67" s="28">
        <v>0.16200000000000001</v>
      </c>
      <c r="AN67" s="28">
        <v>53.7</v>
      </c>
      <c r="AO67" s="28">
        <v>2.5</v>
      </c>
      <c r="AP67" s="28">
        <v>1.1000000000000001</v>
      </c>
      <c r="AQ67" s="28">
        <v>0.5</v>
      </c>
      <c r="AR67" s="28">
        <v>3.2</v>
      </c>
      <c r="AS67" s="28">
        <v>0.5</v>
      </c>
      <c r="AT67" s="28">
        <v>21.2</v>
      </c>
      <c r="AU67" s="28">
        <v>0.1</v>
      </c>
      <c r="AV67" s="28">
        <v>19.3</v>
      </c>
      <c r="AW67" s="28">
        <v>5</v>
      </c>
      <c r="AX67" s="28">
        <v>3.8</v>
      </c>
      <c r="AY67" s="28">
        <v>0.5</v>
      </c>
      <c r="AZ67" s="28">
        <v>0.2</v>
      </c>
      <c r="BA67" s="28">
        <v>0.9</v>
      </c>
      <c r="BB67" s="28">
        <v>42.4</v>
      </c>
      <c r="BC67" s="28">
        <v>0.3</v>
      </c>
      <c r="BD67" s="28">
        <v>0.67</v>
      </c>
      <c r="BE67" s="28">
        <v>5.6</v>
      </c>
      <c r="BF67" s="28">
        <v>102</v>
      </c>
      <c r="BG67" s="28">
        <v>8</v>
      </c>
      <c r="BH67" s="28">
        <v>7.2</v>
      </c>
      <c r="BI67" s="28">
        <v>5.4</v>
      </c>
      <c r="BJ67" s="28">
        <v>2.95</v>
      </c>
      <c r="BK67" s="28">
        <v>0.02</v>
      </c>
      <c r="BL67" s="28">
        <v>1.1499999999999999</v>
      </c>
      <c r="BM67" s="28">
        <v>0.08</v>
      </c>
      <c r="BN67" s="28">
        <v>0.06</v>
      </c>
      <c r="BO67" s="28">
        <v>1.2E-2</v>
      </c>
      <c r="BP67" s="28">
        <v>4.0000000000000001E-3</v>
      </c>
      <c r="BQ67" s="28">
        <v>0.9</v>
      </c>
      <c r="CI67" s="28">
        <v>10.5</v>
      </c>
      <c r="CL67" s="28">
        <v>3.9</v>
      </c>
    </row>
    <row r="68" spans="1:90" x14ac:dyDescent="0.3">
      <c r="A68" s="25">
        <f t="shared" si="0"/>
        <v>64</v>
      </c>
      <c r="B68" s="26">
        <v>687550</v>
      </c>
      <c r="C68" s="26">
        <v>846777</v>
      </c>
      <c r="D68" s="26">
        <v>359</v>
      </c>
      <c r="E68" s="26">
        <v>1</v>
      </c>
      <c r="F68" s="27" t="s">
        <v>65</v>
      </c>
      <c r="G68" s="28">
        <v>1.4</v>
      </c>
      <c r="H68" s="28">
        <v>2.5</v>
      </c>
      <c r="I68" s="28">
        <v>110</v>
      </c>
      <c r="J68" s="28">
        <v>3</v>
      </c>
      <c r="K68" s="28">
        <v>0.56999999999999995</v>
      </c>
      <c r="L68" s="28">
        <v>8.9999999999999998E-4</v>
      </c>
      <c r="M68" s="28">
        <v>0.06</v>
      </c>
      <c r="N68" s="28">
        <v>0.09</v>
      </c>
      <c r="O68" s="28">
        <v>0.03</v>
      </c>
      <c r="P68" s="28">
        <v>10.9</v>
      </c>
      <c r="Q68" s="28">
        <v>0.8</v>
      </c>
      <c r="R68" s="28">
        <v>74</v>
      </c>
      <c r="S68" s="28">
        <v>0.09</v>
      </c>
      <c r="T68" s="28">
        <v>4.3</v>
      </c>
      <c r="U68" s="28">
        <v>11.9</v>
      </c>
      <c r="V68" s="28">
        <v>25.4</v>
      </c>
      <c r="W68" s="28">
        <v>10</v>
      </c>
      <c r="X68" s="28">
        <v>16.399999999999999</v>
      </c>
      <c r="Y68" s="28">
        <v>3.0000000000000001E-3</v>
      </c>
      <c r="Z68" s="28">
        <v>0.05</v>
      </c>
      <c r="AA68" s="28">
        <v>0.31</v>
      </c>
      <c r="AB68" s="28">
        <v>9.5500000000000007</v>
      </c>
      <c r="AC68" s="28">
        <v>0.2</v>
      </c>
      <c r="AD68" s="28">
        <v>0.05</v>
      </c>
      <c r="AE68" s="28">
        <v>0.87</v>
      </c>
      <c r="AF68" s="28">
        <v>0.14000000000000001</v>
      </c>
      <c r="AG68" s="28">
        <v>86</v>
      </c>
      <c r="AH68" s="28">
        <v>0.2</v>
      </c>
      <c r="AI68" s="28">
        <v>0.2</v>
      </c>
      <c r="AJ68" s="28">
        <v>0.04</v>
      </c>
      <c r="AK68" s="28">
        <v>8.41</v>
      </c>
      <c r="AL68" s="28">
        <v>4.7</v>
      </c>
      <c r="AM68" s="28">
        <v>0.1</v>
      </c>
      <c r="AN68" s="28">
        <v>44.3</v>
      </c>
      <c r="AO68" s="28">
        <v>2</v>
      </c>
      <c r="AP68" s="28">
        <v>1</v>
      </c>
      <c r="AQ68" s="28">
        <v>0.4</v>
      </c>
      <c r="AR68" s="28">
        <v>2.5</v>
      </c>
      <c r="AS68" s="28">
        <v>0.3</v>
      </c>
      <c r="AT68" s="28">
        <v>19.399999999999999</v>
      </c>
      <c r="AU68" s="28">
        <v>0.1</v>
      </c>
      <c r="AV68" s="28">
        <v>14</v>
      </c>
      <c r="AW68" s="28">
        <v>4.0999999999999996</v>
      </c>
      <c r="AX68" s="28">
        <v>3.4</v>
      </c>
      <c r="AY68" s="28">
        <v>0.3</v>
      </c>
      <c r="AZ68" s="28">
        <v>0.1</v>
      </c>
      <c r="BA68" s="28">
        <v>0.8</v>
      </c>
      <c r="BB68" s="28">
        <v>54.5</v>
      </c>
      <c r="BC68" s="28">
        <v>0.3</v>
      </c>
      <c r="BD68" s="28">
        <v>0.85</v>
      </c>
      <c r="BE68" s="28">
        <v>6.2</v>
      </c>
      <c r="BF68" s="28">
        <v>101</v>
      </c>
      <c r="BG68" s="28">
        <v>10.8</v>
      </c>
      <c r="BH68" s="28">
        <v>9.1999999999999993</v>
      </c>
      <c r="BI68" s="28">
        <v>8</v>
      </c>
      <c r="BJ68" s="28">
        <v>3.87</v>
      </c>
      <c r="BK68" s="28">
        <v>0.05</v>
      </c>
      <c r="BL68" s="28">
        <v>3.17</v>
      </c>
      <c r="BM68" s="28">
        <v>0.09</v>
      </c>
      <c r="BN68" s="28">
        <v>7.0000000000000007E-2</v>
      </c>
      <c r="BO68" s="28">
        <v>1.2E-2</v>
      </c>
      <c r="BP68" s="28">
        <v>7.0000000000000001E-3</v>
      </c>
      <c r="BQ68" s="28">
        <v>0.9</v>
      </c>
      <c r="CI68" s="28">
        <v>8.41</v>
      </c>
      <c r="CL68" s="28">
        <v>4.7</v>
      </c>
    </row>
    <row r="69" spans="1:90" x14ac:dyDescent="0.3">
      <c r="A69" s="25">
        <f t="shared" si="0"/>
        <v>65</v>
      </c>
      <c r="B69" s="26">
        <v>687553</v>
      </c>
      <c r="C69" s="26">
        <v>846779</v>
      </c>
      <c r="D69" s="26">
        <v>357</v>
      </c>
      <c r="E69" s="26">
        <v>1</v>
      </c>
      <c r="F69" s="27" t="s">
        <v>66</v>
      </c>
      <c r="G69" s="28">
        <v>0.09</v>
      </c>
      <c r="H69" s="28">
        <v>2.2000000000000002</v>
      </c>
      <c r="I69" s="28">
        <v>70</v>
      </c>
      <c r="J69" s="28">
        <v>2</v>
      </c>
      <c r="K69" s="28">
        <v>0.56000000000000005</v>
      </c>
      <c r="L69" s="28">
        <v>8.9999999999999998E-4</v>
      </c>
      <c r="M69" s="28">
        <v>0.06</v>
      </c>
      <c r="N69" s="28">
        <v>0.09</v>
      </c>
      <c r="O69" s="28">
        <v>0.01</v>
      </c>
      <c r="P69" s="28">
        <v>11.2</v>
      </c>
      <c r="Q69" s="28">
        <v>0.8</v>
      </c>
      <c r="R69" s="28">
        <v>64</v>
      </c>
      <c r="S69" s="28">
        <v>0.09</v>
      </c>
      <c r="T69" s="28">
        <v>5</v>
      </c>
      <c r="U69" s="28">
        <v>13.3</v>
      </c>
      <c r="V69" s="28">
        <v>25.1</v>
      </c>
      <c r="W69" s="28">
        <v>11.4</v>
      </c>
      <c r="X69" s="28">
        <v>24.1</v>
      </c>
      <c r="Y69" s="28">
        <v>8.0000000000000002E-3</v>
      </c>
      <c r="Z69" s="28">
        <v>0.05</v>
      </c>
      <c r="AA69" s="28">
        <v>8.9999999999999993E-3</v>
      </c>
      <c r="AB69" s="28">
        <v>8.82</v>
      </c>
      <c r="AC69" s="28">
        <v>0.09</v>
      </c>
      <c r="AD69" s="28">
        <v>7.0000000000000007E-2</v>
      </c>
      <c r="AE69" s="28">
        <v>0.85</v>
      </c>
      <c r="AF69" s="28">
        <v>0.14000000000000001</v>
      </c>
      <c r="AG69" s="28">
        <v>80</v>
      </c>
      <c r="AH69" s="28">
        <v>0.1</v>
      </c>
      <c r="AI69" s="28">
        <v>0.1</v>
      </c>
      <c r="AJ69" s="28">
        <v>0.04</v>
      </c>
      <c r="AK69" s="28">
        <v>48.2</v>
      </c>
      <c r="AL69" s="28">
        <v>3.9</v>
      </c>
      <c r="AM69" s="28">
        <v>0.106</v>
      </c>
      <c r="AN69" s="28">
        <v>174</v>
      </c>
      <c r="AO69" s="28">
        <v>12</v>
      </c>
      <c r="AP69" s="28">
        <v>6</v>
      </c>
      <c r="AQ69" s="28">
        <v>2.2000000000000002</v>
      </c>
      <c r="AR69" s="28">
        <v>12.4</v>
      </c>
      <c r="AS69" s="28">
        <v>2.2999999999999998</v>
      </c>
      <c r="AT69" s="28">
        <v>47.1</v>
      </c>
      <c r="AU69" s="28">
        <v>0.7</v>
      </c>
      <c r="AV69" s="28">
        <v>55.4</v>
      </c>
      <c r="AW69" s="28">
        <v>14.3</v>
      </c>
      <c r="AX69" s="28">
        <v>12.2</v>
      </c>
      <c r="AY69" s="28">
        <v>2.1</v>
      </c>
      <c r="AZ69" s="28">
        <v>0.8</v>
      </c>
      <c r="BA69" s="28">
        <v>5</v>
      </c>
      <c r="BB69" s="28">
        <v>61.9</v>
      </c>
      <c r="BC69" s="28">
        <v>0.9</v>
      </c>
      <c r="BD69" s="28">
        <v>0.77</v>
      </c>
      <c r="BE69" s="28">
        <v>11.9</v>
      </c>
      <c r="BF69" s="28">
        <v>93</v>
      </c>
      <c r="BG69" s="28">
        <v>11.1</v>
      </c>
      <c r="BH69" s="28">
        <v>9.1999999999999993</v>
      </c>
      <c r="BI69" s="28">
        <v>10.3</v>
      </c>
      <c r="BJ69" s="28">
        <v>3.61</v>
      </c>
      <c r="BK69" s="28">
        <v>0.04</v>
      </c>
      <c r="BL69" s="28">
        <v>1.95</v>
      </c>
      <c r="BM69" s="28">
        <v>0.1</v>
      </c>
      <c r="BN69" s="28">
        <v>0.08</v>
      </c>
      <c r="BO69" s="28">
        <v>1.4E-2</v>
      </c>
      <c r="BP69" s="28">
        <v>8.9999999999999993E-3</v>
      </c>
      <c r="BQ69" s="28">
        <v>0.9</v>
      </c>
      <c r="CI69" s="28">
        <v>48.2</v>
      </c>
      <c r="CL69" s="28">
        <v>3.9</v>
      </c>
    </row>
    <row r="70" spans="1:90" x14ac:dyDescent="0.3">
      <c r="A70" s="25">
        <f t="shared" si="0"/>
        <v>66</v>
      </c>
      <c r="B70" s="26">
        <v>687555</v>
      </c>
      <c r="C70" s="26">
        <v>846782</v>
      </c>
      <c r="D70" s="26">
        <v>357</v>
      </c>
      <c r="E70" s="26">
        <v>1</v>
      </c>
      <c r="F70" s="27" t="s">
        <v>67</v>
      </c>
      <c r="G70" s="28">
        <v>0.6</v>
      </c>
      <c r="H70" s="28">
        <v>3</v>
      </c>
      <c r="I70" s="28">
        <v>60</v>
      </c>
      <c r="J70" s="28">
        <v>2</v>
      </c>
      <c r="K70" s="28">
        <v>0.89</v>
      </c>
      <c r="L70" s="28">
        <v>8.9999999999999998E-4</v>
      </c>
      <c r="M70" s="28">
        <v>0.06</v>
      </c>
      <c r="N70" s="28">
        <v>0.09</v>
      </c>
      <c r="O70" s="28">
        <v>0.01</v>
      </c>
      <c r="P70" s="28">
        <v>8.8000000000000007</v>
      </c>
      <c r="Q70" s="28">
        <v>0.7</v>
      </c>
      <c r="R70" s="28">
        <v>59</v>
      </c>
      <c r="S70" s="28">
        <v>0.09</v>
      </c>
      <c r="T70" s="28">
        <v>3.2</v>
      </c>
      <c r="U70" s="28">
        <v>11.3</v>
      </c>
      <c r="V70" s="28">
        <v>18.7</v>
      </c>
      <c r="W70" s="28">
        <v>8.6</v>
      </c>
      <c r="X70" s="28">
        <v>13.1</v>
      </c>
      <c r="Y70" s="28">
        <v>8.0000000000000002E-3</v>
      </c>
      <c r="Z70" s="28">
        <v>0.04</v>
      </c>
      <c r="AA70" s="28">
        <v>0.02</v>
      </c>
      <c r="AB70" s="28">
        <v>7.48</v>
      </c>
      <c r="AC70" s="28">
        <v>0.2</v>
      </c>
      <c r="AD70" s="28">
        <v>0.03</v>
      </c>
      <c r="AE70" s="28">
        <v>0.68</v>
      </c>
      <c r="AF70" s="28">
        <v>0.11</v>
      </c>
      <c r="AG70" s="28">
        <v>63</v>
      </c>
      <c r="AH70" s="28">
        <v>1.7</v>
      </c>
      <c r="AI70" s="28">
        <v>0.1</v>
      </c>
      <c r="AJ70" s="28">
        <v>0.04</v>
      </c>
      <c r="AK70" s="28">
        <v>16.3</v>
      </c>
      <c r="AL70" s="28">
        <v>3.8</v>
      </c>
      <c r="AM70" s="28">
        <v>0.113</v>
      </c>
      <c r="AN70" s="28">
        <v>68.2</v>
      </c>
      <c r="AO70" s="28">
        <v>3.8</v>
      </c>
      <c r="AP70" s="28">
        <v>1.8</v>
      </c>
      <c r="AQ70" s="28">
        <v>0.8</v>
      </c>
      <c r="AR70" s="28">
        <v>4.7</v>
      </c>
      <c r="AS70" s="28">
        <v>0.7</v>
      </c>
      <c r="AT70" s="28">
        <v>26.3</v>
      </c>
      <c r="AU70" s="28">
        <v>0.2</v>
      </c>
      <c r="AV70" s="28">
        <v>25.3</v>
      </c>
      <c r="AW70" s="28">
        <v>6.7</v>
      </c>
      <c r="AX70" s="28">
        <v>4.9000000000000004</v>
      </c>
      <c r="AY70" s="28">
        <v>0.7</v>
      </c>
      <c r="AZ70" s="28">
        <v>0.3</v>
      </c>
      <c r="BA70" s="28">
        <v>1.5</v>
      </c>
      <c r="BB70" s="28">
        <v>45</v>
      </c>
      <c r="BC70" s="28">
        <v>0.4</v>
      </c>
      <c r="BD70" s="28">
        <v>0.66</v>
      </c>
      <c r="BE70" s="28">
        <v>6.6</v>
      </c>
      <c r="BF70" s="28">
        <v>82</v>
      </c>
      <c r="BG70" s="28">
        <v>8.6999999999999993</v>
      </c>
      <c r="BH70" s="28">
        <v>8.1999999999999993</v>
      </c>
      <c r="BI70" s="28">
        <v>5.0999999999999996</v>
      </c>
      <c r="BJ70" s="28">
        <v>3.19</v>
      </c>
      <c r="BK70" s="28">
        <v>0.01</v>
      </c>
      <c r="BL70" s="28">
        <v>2.87</v>
      </c>
      <c r="BM70" s="28">
        <v>0.08</v>
      </c>
      <c r="BN70" s="28">
        <v>0.05</v>
      </c>
      <c r="BO70" s="28">
        <v>1.0999999999999999E-2</v>
      </c>
      <c r="BP70" s="28">
        <v>0.01</v>
      </c>
      <c r="BQ70" s="28">
        <v>0.9</v>
      </c>
      <c r="CI70" s="28">
        <v>16.3</v>
      </c>
      <c r="CL70" s="28">
        <v>3.8</v>
      </c>
    </row>
    <row r="71" spans="1:90" x14ac:dyDescent="0.3">
      <c r="A71" s="25">
        <f t="shared" ref="A71:A134" si="1">A70+1</f>
        <v>67</v>
      </c>
      <c r="B71" s="26">
        <v>686911</v>
      </c>
      <c r="C71" s="26">
        <v>846777</v>
      </c>
      <c r="D71" s="26">
        <v>369</v>
      </c>
      <c r="E71" s="26">
        <v>1</v>
      </c>
      <c r="F71" s="27" t="s">
        <v>68</v>
      </c>
      <c r="G71" s="28">
        <v>4.5999999999999996</v>
      </c>
      <c r="H71" s="28">
        <v>0.4</v>
      </c>
      <c r="I71" s="28">
        <v>80</v>
      </c>
      <c r="J71" s="28">
        <v>4</v>
      </c>
      <c r="K71" s="28">
        <v>1.3</v>
      </c>
      <c r="L71" s="28">
        <v>8.9999999999999998E-4</v>
      </c>
      <c r="M71" s="28">
        <v>0.13</v>
      </c>
      <c r="N71" s="28">
        <v>0.09</v>
      </c>
      <c r="O71" s="28">
        <v>0.02</v>
      </c>
      <c r="P71" s="28">
        <v>9.1</v>
      </c>
      <c r="Q71" s="28">
        <v>0.9</v>
      </c>
      <c r="R71" s="28">
        <v>107</v>
      </c>
      <c r="S71" s="28">
        <v>0.4</v>
      </c>
      <c r="T71" s="28">
        <v>7</v>
      </c>
      <c r="U71" s="28">
        <v>25.4</v>
      </c>
      <c r="V71" s="28">
        <v>38.700000000000003</v>
      </c>
      <c r="W71" s="28">
        <v>13.2</v>
      </c>
      <c r="X71" s="28">
        <v>19.2</v>
      </c>
      <c r="Y71" s="28">
        <v>1.7000000000000001E-2</v>
      </c>
      <c r="Z71" s="28">
        <v>0.08</v>
      </c>
      <c r="AA71" s="28">
        <v>0.46</v>
      </c>
      <c r="AB71" s="28">
        <v>14.7</v>
      </c>
      <c r="AC71" s="28">
        <v>0.09</v>
      </c>
      <c r="AD71" s="28">
        <v>0.05</v>
      </c>
      <c r="AE71" s="28">
        <v>1.01</v>
      </c>
      <c r="AF71" s="28">
        <v>0.12</v>
      </c>
      <c r="AG71" s="28">
        <v>133</v>
      </c>
      <c r="AH71" s="28">
        <v>0.2</v>
      </c>
      <c r="AI71" s="28">
        <v>0.2</v>
      </c>
      <c r="AJ71" s="28">
        <v>0.04</v>
      </c>
      <c r="AK71" s="28">
        <v>11.7</v>
      </c>
      <c r="AL71" s="28">
        <v>5.8</v>
      </c>
      <c r="AM71" s="28">
        <v>8.4000000000000005E-2</v>
      </c>
      <c r="AN71" s="28">
        <v>89.7</v>
      </c>
      <c r="AO71" s="28">
        <v>2.9</v>
      </c>
      <c r="AP71" s="28">
        <v>1.4</v>
      </c>
      <c r="AQ71" s="28">
        <v>0.8</v>
      </c>
      <c r="AR71" s="28">
        <v>3.8</v>
      </c>
      <c r="AS71" s="28">
        <v>0.5</v>
      </c>
      <c r="AT71" s="28">
        <v>27.7</v>
      </c>
      <c r="AU71" s="28">
        <v>0.2</v>
      </c>
      <c r="AV71" s="28">
        <v>23.2</v>
      </c>
      <c r="AW71" s="28">
        <v>6.5</v>
      </c>
      <c r="AX71" s="28">
        <v>4.2</v>
      </c>
      <c r="AY71" s="28">
        <v>0.5</v>
      </c>
      <c r="AZ71" s="28">
        <v>0.2</v>
      </c>
      <c r="BA71" s="28">
        <v>1.3</v>
      </c>
      <c r="BB71" s="28">
        <v>53.8</v>
      </c>
      <c r="BC71" s="28">
        <v>0.4</v>
      </c>
      <c r="BD71" s="28">
        <v>1.03</v>
      </c>
      <c r="BE71" s="28">
        <v>7.8</v>
      </c>
      <c r="BF71" s="28">
        <v>216</v>
      </c>
      <c r="BG71" s="28">
        <v>12.5</v>
      </c>
      <c r="BH71" s="28">
        <v>13</v>
      </c>
      <c r="BI71" s="28">
        <v>8.3000000000000007</v>
      </c>
      <c r="BJ71" s="28">
        <v>4.95</v>
      </c>
      <c r="BK71" s="28">
        <v>0.02</v>
      </c>
      <c r="BL71" s="28">
        <v>5.56</v>
      </c>
      <c r="BM71" s="28">
        <v>0.08</v>
      </c>
      <c r="BN71" s="28">
        <v>0.06</v>
      </c>
      <c r="BO71" s="28">
        <v>7.0000000000000001E-3</v>
      </c>
      <c r="BP71" s="28">
        <v>1.6E-2</v>
      </c>
      <c r="BQ71" s="28">
        <v>0.9</v>
      </c>
      <c r="CI71" s="28">
        <v>11.7</v>
      </c>
      <c r="CL71" s="28">
        <v>5.8</v>
      </c>
    </row>
    <row r="72" spans="1:90" x14ac:dyDescent="0.3">
      <c r="A72" s="25">
        <f t="shared" si="1"/>
        <v>68</v>
      </c>
      <c r="B72" s="26">
        <v>686910</v>
      </c>
      <c r="C72" s="26">
        <v>846777</v>
      </c>
      <c r="D72" s="26">
        <v>369</v>
      </c>
      <c r="E72" s="26">
        <v>1</v>
      </c>
      <c r="F72" s="27" t="s">
        <v>70</v>
      </c>
      <c r="G72" s="28">
        <v>5.6</v>
      </c>
      <c r="H72" s="28">
        <v>0.4</v>
      </c>
      <c r="I72" s="28">
        <v>50</v>
      </c>
      <c r="J72" s="28">
        <v>3</v>
      </c>
      <c r="K72" s="28">
        <v>1.46</v>
      </c>
      <c r="L72" s="28">
        <v>8.9999999999999998E-4</v>
      </c>
      <c r="M72" s="28">
        <v>0.12</v>
      </c>
      <c r="N72" s="28">
        <v>0.09</v>
      </c>
      <c r="O72" s="28">
        <v>0.03</v>
      </c>
      <c r="P72" s="28">
        <v>9.4</v>
      </c>
      <c r="Q72" s="28">
        <v>0.9</v>
      </c>
      <c r="R72" s="28">
        <v>110</v>
      </c>
      <c r="S72" s="28">
        <v>0.2</v>
      </c>
      <c r="T72" s="28">
        <v>6.4</v>
      </c>
      <c r="U72" s="28">
        <v>24.9</v>
      </c>
      <c r="V72" s="28">
        <v>34</v>
      </c>
      <c r="W72" s="28">
        <v>13</v>
      </c>
      <c r="X72" s="28">
        <v>19.7</v>
      </c>
      <c r="Y72" s="28">
        <v>1.7999999999999999E-2</v>
      </c>
      <c r="Z72" s="28">
        <v>7.0000000000000007E-2</v>
      </c>
      <c r="AA72" s="28">
        <v>0.02</v>
      </c>
      <c r="AB72" s="28">
        <v>13.7</v>
      </c>
      <c r="AC72" s="28">
        <v>0.09</v>
      </c>
      <c r="AD72" s="28">
        <v>7.0000000000000007E-2</v>
      </c>
      <c r="AE72" s="28">
        <v>1.05</v>
      </c>
      <c r="AF72" s="28">
        <v>0.11</v>
      </c>
      <c r="AG72" s="28">
        <v>133</v>
      </c>
      <c r="AH72" s="28">
        <v>0.2</v>
      </c>
      <c r="AI72" s="28">
        <v>0.2</v>
      </c>
      <c r="AJ72" s="28">
        <v>0.04</v>
      </c>
      <c r="AK72" s="28">
        <v>12</v>
      </c>
      <c r="AL72" s="28">
        <v>6.1</v>
      </c>
      <c r="AM72" s="28">
        <v>7.4999999999999997E-2</v>
      </c>
      <c r="AN72" s="28">
        <v>82.4</v>
      </c>
      <c r="AO72" s="28">
        <v>2.9</v>
      </c>
      <c r="AP72" s="28">
        <v>1.4</v>
      </c>
      <c r="AQ72" s="28">
        <v>0.8</v>
      </c>
      <c r="AR72" s="28">
        <v>3.8</v>
      </c>
      <c r="AS72" s="28">
        <v>0.5</v>
      </c>
      <c r="AT72" s="28">
        <v>28</v>
      </c>
      <c r="AU72" s="28">
        <v>0.2</v>
      </c>
      <c r="AV72" s="28">
        <v>23.6</v>
      </c>
      <c r="AW72" s="28">
        <v>6.9</v>
      </c>
      <c r="AX72" s="28">
        <v>4.5999999999999996</v>
      </c>
      <c r="AY72" s="28">
        <v>0.5</v>
      </c>
      <c r="AZ72" s="28">
        <v>0.2</v>
      </c>
      <c r="BA72" s="28">
        <v>1.3</v>
      </c>
      <c r="BB72" s="28">
        <v>48.5</v>
      </c>
      <c r="BC72" s="28">
        <v>0.4</v>
      </c>
      <c r="BD72" s="28">
        <v>0.9</v>
      </c>
      <c r="BE72" s="28">
        <v>6.8</v>
      </c>
      <c r="BF72" s="28">
        <v>209</v>
      </c>
      <c r="BG72" s="28">
        <v>11.2</v>
      </c>
      <c r="BH72" s="28">
        <v>12</v>
      </c>
      <c r="BI72" s="28">
        <v>7.9</v>
      </c>
      <c r="BJ72" s="28">
        <v>4.3899999999999997</v>
      </c>
      <c r="BK72" s="28">
        <v>0.02</v>
      </c>
      <c r="BL72" s="28">
        <v>5.75</v>
      </c>
      <c r="BM72" s="28">
        <v>0.06</v>
      </c>
      <c r="BN72" s="28">
        <v>0.05</v>
      </c>
      <c r="BO72" s="28">
        <v>7.0000000000000001E-3</v>
      </c>
      <c r="BP72" s="28">
        <v>1.4E-2</v>
      </c>
      <c r="BQ72" s="28">
        <v>0.9</v>
      </c>
      <c r="CI72" s="28">
        <v>12</v>
      </c>
      <c r="CL72" s="28">
        <v>6.1</v>
      </c>
    </row>
    <row r="73" spans="1:90" x14ac:dyDescent="0.3">
      <c r="A73" s="25">
        <f t="shared" si="1"/>
        <v>69</v>
      </c>
      <c r="B73" s="26">
        <v>686909</v>
      </c>
      <c r="C73" s="26">
        <v>846778</v>
      </c>
      <c r="D73" s="26">
        <v>369</v>
      </c>
      <c r="E73" s="26">
        <v>1</v>
      </c>
      <c r="F73" s="27" t="s">
        <v>69</v>
      </c>
      <c r="G73" s="28">
        <v>6.9</v>
      </c>
      <c r="H73" s="28">
        <v>0.4</v>
      </c>
      <c r="I73" s="28">
        <v>50</v>
      </c>
      <c r="J73" s="28">
        <v>3</v>
      </c>
      <c r="K73" s="28">
        <v>1.36</v>
      </c>
      <c r="L73" s="28">
        <v>8.9999999999999998E-4</v>
      </c>
      <c r="M73" s="28">
        <v>0.1</v>
      </c>
      <c r="N73" s="28">
        <v>0.09</v>
      </c>
      <c r="O73" s="28">
        <v>0.01</v>
      </c>
      <c r="P73" s="28">
        <v>10.6</v>
      </c>
      <c r="Q73" s="28">
        <v>0.9</v>
      </c>
      <c r="R73" s="28">
        <v>131</v>
      </c>
      <c r="S73" s="28">
        <v>0.2</v>
      </c>
      <c r="T73" s="28">
        <v>5.9</v>
      </c>
      <c r="U73" s="28">
        <v>27.8</v>
      </c>
      <c r="V73" s="28">
        <v>36.799999999999997</v>
      </c>
      <c r="W73" s="28">
        <v>15</v>
      </c>
      <c r="X73" s="28">
        <v>20.3</v>
      </c>
      <c r="Y73" s="28">
        <v>1.2999999999999999E-2</v>
      </c>
      <c r="Z73" s="28">
        <v>0.09</v>
      </c>
      <c r="AA73" s="28">
        <v>0.02</v>
      </c>
      <c r="AB73" s="28">
        <v>15.8</v>
      </c>
      <c r="AC73" s="28">
        <v>0.09</v>
      </c>
      <c r="AD73" s="28">
        <v>0.08</v>
      </c>
      <c r="AE73" s="28">
        <v>1.17</v>
      </c>
      <c r="AF73" s="28">
        <v>0.15</v>
      </c>
      <c r="AG73" s="28">
        <v>147</v>
      </c>
      <c r="AH73" s="28">
        <v>0.2</v>
      </c>
      <c r="AI73" s="28">
        <v>0.09</v>
      </c>
      <c r="AJ73" s="28">
        <v>0.04</v>
      </c>
      <c r="AK73" s="28">
        <v>17.2</v>
      </c>
      <c r="AL73" s="28">
        <v>5.9</v>
      </c>
      <c r="AM73" s="28">
        <v>7.9000000000000001E-2</v>
      </c>
      <c r="AN73" s="28">
        <v>96</v>
      </c>
      <c r="AO73" s="28">
        <v>4.0999999999999996</v>
      </c>
      <c r="AP73" s="28">
        <v>2</v>
      </c>
      <c r="AQ73" s="28">
        <v>1.2</v>
      </c>
      <c r="AR73" s="28">
        <v>5.5</v>
      </c>
      <c r="AS73" s="28">
        <v>0.7</v>
      </c>
      <c r="AT73" s="28">
        <v>39.299999999999997</v>
      </c>
      <c r="AU73" s="28">
        <v>0.2</v>
      </c>
      <c r="AV73" s="28">
        <v>33.6</v>
      </c>
      <c r="AW73" s="28">
        <v>9.4</v>
      </c>
      <c r="AX73" s="28">
        <v>5.9</v>
      </c>
      <c r="AY73" s="28">
        <v>0.7</v>
      </c>
      <c r="AZ73" s="28">
        <v>0.2</v>
      </c>
      <c r="BA73" s="28">
        <v>1.8</v>
      </c>
      <c r="BB73" s="28">
        <v>53.6</v>
      </c>
      <c r="BC73" s="28">
        <v>0.4</v>
      </c>
      <c r="BD73" s="28">
        <v>1.04</v>
      </c>
      <c r="BE73" s="28">
        <v>7.4</v>
      </c>
      <c r="BF73" s="28">
        <v>196</v>
      </c>
      <c r="BG73" s="28">
        <v>12.2</v>
      </c>
      <c r="BH73" s="28">
        <v>13.6</v>
      </c>
      <c r="BI73" s="28">
        <v>8.9</v>
      </c>
      <c r="BJ73" s="28">
        <v>5.04</v>
      </c>
      <c r="BK73" s="28">
        <v>0.02</v>
      </c>
      <c r="BL73" s="28">
        <v>6.94</v>
      </c>
      <c r="BM73" s="28">
        <v>7.0000000000000007E-2</v>
      </c>
      <c r="BN73" s="28">
        <v>0.06</v>
      </c>
      <c r="BO73" s="28">
        <v>8.0000000000000002E-3</v>
      </c>
      <c r="BP73" s="28">
        <v>1.4999999999999999E-2</v>
      </c>
      <c r="BQ73" s="28">
        <v>0.9</v>
      </c>
      <c r="CI73" s="28">
        <v>17.2</v>
      </c>
      <c r="CL73" s="28">
        <v>5.9</v>
      </c>
    </row>
    <row r="74" spans="1:90" x14ac:dyDescent="0.3">
      <c r="A74" s="25">
        <f t="shared" si="1"/>
        <v>70</v>
      </c>
      <c r="B74" s="26">
        <v>686908</v>
      </c>
      <c r="C74" s="26">
        <v>846778</v>
      </c>
      <c r="D74" s="26">
        <v>369</v>
      </c>
      <c r="E74" s="26">
        <v>1</v>
      </c>
      <c r="F74" s="27" t="s">
        <v>71</v>
      </c>
      <c r="G74" s="28">
        <v>8.1999999999999993</v>
      </c>
      <c r="H74" s="28">
        <v>6.5</v>
      </c>
      <c r="I74" s="28">
        <v>50</v>
      </c>
      <c r="J74" s="28">
        <v>3</v>
      </c>
      <c r="K74" s="28">
        <v>1.36</v>
      </c>
      <c r="L74" s="28">
        <v>8.9999999999999998E-4</v>
      </c>
      <c r="M74" s="28">
        <v>0.15</v>
      </c>
      <c r="N74" s="28">
        <v>0.09</v>
      </c>
      <c r="O74" s="28">
        <v>0.01</v>
      </c>
      <c r="P74" s="28">
        <v>10.6</v>
      </c>
      <c r="Q74" s="28">
        <v>1</v>
      </c>
      <c r="R74" s="28">
        <v>132</v>
      </c>
      <c r="S74" s="28">
        <v>0.2</v>
      </c>
      <c r="T74" s="28">
        <v>6.2</v>
      </c>
      <c r="U74" s="28">
        <v>28.1</v>
      </c>
      <c r="V74" s="28">
        <v>38.5</v>
      </c>
      <c r="W74" s="28">
        <v>15.2</v>
      </c>
      <c r="X74" s="28">
        <v>20.6</v>
      </c>
      <c r="Y74" s="28">
        <v>1.2E-2</v>
      </c>
      <c r="Z74" s="28">
        <v>0.09</v>
      </c>
      <c r="AA74" s="28">
        <v>0.38</v>
      </c>
      <c r="AB74" s="28">
        <v>15.8</v>
      </c>
      <c r="AC74" s="28">
        <v>0.09</v>
      </c>
      <c r="AD74" s="28">
        <v>7.0000000000000007E-2</v>
      </c>
      <c r="AE74" s="28">
        <v>1.17</v>
      </c>
      <c r="AF74" s="28">
        <v>0.17</v>
      </c>
      <c r="AG74" s="28">
        <v>152</v>
      </c>
      <c r="AH74" s="28">
        <v>0.2</v>
      </c>
      <c r="AI74" s="28">
        <v>0.1</v>
      </c>
      <c r="AJ74" s="28">
        <v>0.04</v>
      </c>
      <c r="AK74" s="28">
        <v>16.2</v>
      </c>
      <c r="AL74" s="28">
        <v>6.3</v>
      </c>
      <c r="AM74" s="28">
        <v>7.6999999999999999E-2</v>
      </c>
      <c r="AN74" s="28">
        <v>102</v>
      </c>
      <c r="AO74" s="28">
        <v>3.8</v>
      </c>
      <c r="AP74" s="28">
        <v>1.7</v>
      </c>
      <c r="AQ74" s="28">
        <v>1.1000000000000001</v>
      </c>
      <c r="AR74" s="28">
        <v>5.3</v>
      </c>
      <c r="AS74" s="28">
        <v>0.7</v>
      </c>
      <c r="AT74" s="28">
        <v>37.799999999999997</v>
      </c>
      <c r="AU74" s="28">
        <v>0.2</v>
      </c>
      <c r="AV74" s="28">
        <v>30.8</v>
      </c>
      <c r="AW74" s="28">
        <v>8.8000000000000007</v>
      </c>
      <c r="AX74" s="28">
        <v>5.2</v>
      </c>
      <c r="AY74" s="28">
        <v>0.7</v>
      </c>
      <c r="AZ74" s="28">
        <v>0.2</v>
      </c>
      <c r="BA74" s="28">
        <v>1.7</v>
      </c>
      <c r="BB74" s="28">
        <v>58</v>
      </c>
      <c r="BC74" s="28">
        <v>0.5</v>
      </c>
      <c r="BD74" s="28">
        <v>1.0900000000000001</v>
      </c>
      <c r="BE74" s="28">
        <v>7.7</v>
      </c>
      <c r="BF74" s="28">
        <v>209</v>
      </c>
      <c r="BG74" s="28">
        <v>12.9</v>
      </c>
      <c r="BH74" s="28">
        <v>14.1</v>
      </c>
      <c r="BI74" s="28">
        <v>9</v>
      </c>
      <c r="BJ74" s="28">
        <v>5.24</v>
      </c>
      <c r="BK74" s="28">
        <v>0.01</v>
      </c>
      <c r="BL74" s="28">
        <v>6.82</v>
      </c>
      <c r="BM74" s="28">
        <v>0.08</v>
      </c>
      <c r="BN74" s="28">
        <v>0.06</v>
      </c>
      <c r="BO74" s="28">
        <v>1.0999999999999999E-2</v>
      </c>
      <c r="BP74" s="28">
        <v>1.4E-2</v>
      </c>
      <c r="BQ74" s="28">
        <v>0.9</v>
      </c>
      <c r="CI74" s="28">
        <v>16.2</v>
      </c>
      <c r="CL74" s="28">
        <v>6.3</v>
      </c>
    </row>
    <row r="75" spans="1:90" x14ac:dyDescent="0.3">
      <c r="A75" s="25">
        <f t="shared" si="1"/>
        <v>71</v>
      </c>
      <c r="B75" s="26">
        <v>686907</v>
      </c>
      <c r="C75" s="26">
        <v>846778</v>
      </c>
      <c r="D75" s="26">
        <v>369</v>
      </c>
      <c r="E75" s="26">
        <v>1</v>
      </c>
      <c r="F75" s="27" t="s">
        <v>72</v>
      </c>
      <c r="G75" s="28">
        <v>6</v>
      </c>
      <c r="H75" s="28">
        <v>0.4</v>
      </c>
      <c r="I75" s="28">
        <v>40</v>
      </c>
      <c r="J75" s="28">
        <v>3</v>
      </c>
      <c r="K75" s="28">
        <v>1.25</v>
      </c>
      <c r="L75" s="28">
        <v>8.9999999999999998E-4</v>
      </c>
      <c r="M75" s="28">
        <v>0.11</v>
      </c>
      <c r="N75" s="28">
        <v>0.09</v>
      </c>
      <c r="O75" s="28">
        <v>0.01</v>
      </c>
      <c r="P75" s="28">
        <v>9.9</v>
      </c>
      <c r="Q75" s="28">
        <v>0.8</v>
      </c>
      <c r="R75" s="28">
        <v>105</v>
      </c>
      <c r="S75" s="28">
        <v>0.09</v>
      </c>
      <c r="T75" s="28">
        <v>6.6</v>
      </c>
      <c r="U75" s="28">
        <v>27.4</v>
      </c>
      <c r="V75" s="28">
        <v>44.1</v>
      </c>
      <c r="W75" s="28">
        <v>13.4</v>
      </c>
      <c r="X75" s="28">
        <v>24.8</v>
      </c>
      <c r="Y75" s="28">
        <v>0.02</v>
      </c>
      <c r="Z75" s="28">
        <v>0.08</v>
      </c>
      <c r="AA75" s="28">
        <v>8.9999999999999993E-3</v>
      </c>
      <c r="AB75" s="28">
        <v>15.7</v>
      </c>
      <c r="AC75" s="28">
        <v>0.09</v>
      </c>
      <c r="AD75" s="28">
        <v>7.0000000000000007E-2</v>
      </c>
      <c r="AE75" s="28">
        <v>1.1499999999999999</v>
      </c>
      <c r="AF75" s="28">
        <v>0.16</v>
      </c>
      <c r="AG75" s="28">
        <v>143</v>
      </c>
      <c r="AH75" s="28">
        <v>0.2</v>
      </c>
      <c r="AI75" s="28">
        <v>0.1</v>
      </c>
      <c r="AJ75" s="28">
        <v>0.04</v>
      </c>
      <c r="AK75" s="28">
        <v>15.9</v>
      </c>
      <c r="AL75" s="28">
        <v>6.5</v>
      </c>
      <c r="AM75" s="28">
        <v>9.2999999999999999E-2</v>
      </c>
      <c r="AN75" s="28">
        <v>100</v>
      </c>
      <c r="AO75" s="28">
        <v>3.9</v>
      </c>
      <c r="AP75" s="28">
        <v>1.9</v>
      </c>
      <c r="AQ75" s="28">
        <v>1.1000000000000001</v>
      </c>
      <c r="AR75" s="28">
        <v>5</v>
      </c>
      <c r="AS75" s="28">
        <v>0.6</v>
      </c>
      <c r="AT75" s="28">
        <v>34.6</v>
      </c>
      <c r="AU75" s="28">
        <v>0.2</v>
      </c>
      <c r="AV75" s="28">
        <v>30.4</v>
      </c>
      <c r="AW75" s="28">
        <v>8.6999999999999993</v>
      </c>
      <c r="AX75" s="28">
        <v>5.4</v>
      </c>
      <c r="AY75" s="28">
        <v>0.7</v>
      </c>
      <c r="AZ75" s="28">
        <v>0.2</v>
      </c>
      <c r="BA75" s="28">
        <v>1.8</v>
      </c>
      <c r="BB75" s="28">
        <v>65.400000000000006</v>
      </c>
      <c r="BC75" s="28">
        <v>0.5</v>
      </c>
      <c r="BD75" s="28">
        <v>1.1000000000000001</v>
      </c>
      <c r="BE75" s="28">
        <v>8.1999999999999993</v>
      </c>
      <c r="BF75" s="28">
        <v>217</v>
      </c>
      <c r="BG75" s="28">
        <v>14.5</v>
      </c>
      <c r="BH75" s="28">
        <v>13.6</v>
      </c>
      <c r="BI75" s="28">
        <v>8.1999999999999993</v>
      </c>
      <c r="BJ75" s="28">
        <v>5.62</v>
      </c>
      <c r="BK75" s="28">
        <v>0.02</v>
      </c>
      <c r="BL75" s="28">
        <v>5.69</v>
      </c>
      <c r="BM75" s="28">
        <v>0.1</v>
      </c>
      <c r="BN75" s="28">
        <v>0.09</v>
      </c>
      <c r="BO75" s="28">
        <v>0.01</v>
      </c>
      <c r="BP75" s="28">
        <v>1.4E-2</v>
      </c>
      <c r="BQ75" s="28">
        <v>0.9</v>
      </c>
      <c r="CI75" s="28">
        <v>15.9</v>
      </c>
      <c r="CL75" s="28">
        <v>6.5</v>
      </c>
    </row>
    <row r="76" spans="1:90" x14ac:dyDescent="0.3">
      <c r="A76" s="25">
        <f t="shared" si="1"/>
        <v>72</v>
      </c>
      <c r="B76" s="26">
        <v>686906</v>
      </c>
      <c r="C76" s="26">
        <v>846779</v>
      </c>
      <c r="D76" s="26">
        <v>369</v>
      </c>
      <c r="E76" s="26">
        <v>1</v>
      </c>
      <c r="F76" s="27" t="s">
        <v>73</v>
      </c>
      <c r="G76" s="28">
        <v>7.8</v>
      </c>
      <c r="H76" s="28">
        <v>0.4</v>
      </c>
      <c r="I76" s="28">
        <v>70</v>
      </c>
      <c r="J76" s="28">
        <v>3</v>
      </c>
      <c r="K76" s="28">
        <v>1.29</v>
      </c>
      <c r="L76" s="28">
        <v>8.9999999999999998E-4</v>
      </c>
      <c r="M76" s="28">
        <v>0.12</v>
      </c>
      <c r="N76" s="28">
        <v>0.09</v>
      </c>
      <c r="O76" s="28">
        <v>0.03</v>
      </c>
      <c r="P76" s="28">
        <v>11</v>
      </c>
      <c r="Q76" s="28">
        <v>1</v>
      </c>
      <c r="R76" s="28">
        <v>139</v>
      </c>
      <c r="S76" s="28">
        <v>0.1</v>
      </c>
      <c r="T76" s="28">
        <v>7.5</v>
      </c>
      <c r="U76" s="28">
        <v>31.7</v>
      </c>
      <c r="V76" s="28">
        <v>40.5</v>
      </c>
      <c r="W76" s="28">
        <v>16.100000000000001</v>
      </c>
      <c r="X76" s="28">
        <v>24</v>
      </c>
      <c r="Y76" s="28">
        <v>1.7999999999999999E-2</v>
      </c>
      <c r="Z76" s="28">
        <v>0.09</v>
      </c>
      <c r="AA76" s="28">
        <v>0.01</v>
      </c>
      <c r="AB76" s="28">
        <v>16.5</v>
      </c>
      <c r="AC76" s="28">
        <v>0.09</v>
      </c>
      <c r="AD76" s="28">
        <v>7.0000000000000007E-2</v>
      </c>
      <c r="AE76" s="28">
        <v>1.1100000000000001</v>
      </c>
      <c r="AF76" s="28">
        <v>0.17</v>
      </c>
      <c r="AG76" s="28">
        <v>158</v>
      </c>
      <c r="AH76" s="28">
        <v>0.2</v>
      </c>
      <c r="AI76" s="28">
        <v>0.09</v>
      </c>
      <c r="AJ76" s="28">
        <v>0.04</v>
      </c>
      <c r="AK76" s="28">
        <v>17.899999999999999</v>
      </c>
      <c r="AL76" s="28">
        <v>5.5</v>
      </c>
      <c r="AM76" s="28">
        <v>7.8E-2</v>
      </c>
      <c r="AN76" s="28">
        <v>112</v>
      </c>
      <c r="AO76" s="28">
        <v>4</v>
      </c>
      <c r="AP76" s="28">
        <v>1.9</v>
      </c>
      <c r="AQ76" s="28">
        <v>1.2</v>
      </c>
      <c r="AR76" s="28">
        <v>5.5</v>
      </c>
      <c r="AS76" s="28">
        <v>0.7</v>
      </c>
      <c r="AT76" s="28">
        <v>42.4</v>
      </c>
      <c r="AU76" s="28">
        <v>0.2</v>
      </c>
      <c r="AV76" s="28">
        <v>35.6</v>
      </c>
      <c r="AW76" s="28">
        <v>9.8000000000000007</v>
      </c>
      <c r="AX76" s="28">
        <v>6.1</v>
      </c>
      <c r="AY76" s="28">
        <v>0.7</v>
      </c>
      <c r="AZ76" s="28">
        <v>0.2</v>
      </c>
      <c r="BA76" s="28">
        <v>1.8</v>
      </c>
      <c r="BB76" s="28">
        <v>56.7</v>
      </c>
      <c r="BC76" s="28">
        <v>0.5</v>
      </c>
      <c r="BD76" s="28">
        <v>1</v>
      </c>
      <c r="BE76" s="28">
        <v>7.5</v>
      </c>
      <c r="BF76" s="28">
        <v>234</v>
      </c>
      <c r="BG76" s="28">
        <v>12.6</v>
      </c>
      <c r="BH76" s="28">
        <v>14.4</v>
      </c>
      <c r="BI76" s="28">
        <v>8.6</v>
      </c>
      <c r="BJ76" s="28">
        <v>5.25</v>
      </c>
      <c r="BK76" s="28">
        <v>0.01</v>
      </c>
      <c r="BL76" s="28">
        <v>7.27</v>
      </c>
      <c r="BM76" s="28">
        <v>0.08</v>
      </c>
      <c r="BN76" s="28">
        <v>0.06</v>
      </c>
      <c r="BO76" s="28">
        <v>7.0000000000000001E-3</v>
      </c>
      <c r="BP76" s="28">
        <v>1.2999999999999999E-2</v>
      </c>
      <c r="BQ76" s="28">
        <v>0.9</v>
      </c>
      <c r="CI76" s="28">
        <v>17.899999999999999</v>
      </c>
      <c r="CL76" s="28">
        <v>5.5</v>
      </c>
    </row>
    <row r="77" spans="1:90" x14ac:dyDescent="0.3">
      <c r="A77" s="25">
        <f t="shared" si="1"/>
        <v>73</v>
      </c>
      <c r="B77" s="26">
        <v>686904</v>
      </c>
      <c r="C77" s="26">
        <v>846779</v>
      </c>
      <c r="D77" s="26">
        <v>369</v>
      </c>
      <c r="E77" s="26">
        <v>1</v>
      </c>
      <c r="F77" s="27" t="s">
        <v>75</v>
      </c>
      <c r="G77" s="28">
        <v>12.5</v>
      </c>
      <c r="H77" s="28">
        <v>1.2</v>
      </c>
      <c r="I77" s="28">
        <v>100</v>
      </c>
      <c r="J77" s="28">
        <v>3</v>
      </c>
      <c r="K77" s="28">
        <v>1.08</v>
      </c>
      <c r="L77" s="28">
        <v>8.9999999999999998E-4</v>
      </c>
      <c r="M77" s="28">
        <v>0.24</v>
      </c>
      <c r="N77" s="28">
        <v>0.09</v>
      </c>
      <c r="O77" s="28">
        <v>0.01</v>
      </c>
      <c r="P77" s="28">
        <v>13</v>
      </c>
      <c r="Q77" s="28">
        <v>1.6</v>
      </c>
      <c r="R77" s="28">
        <v>97</v>
      </c>
      <c r="S77" s="28">
        <v>0.09</v>
      </c>
      <c r="T77" s="28">
        <v>10.6</v>
      </c>
      <c r="U77" s="28">
        <v>40.700000000000003</v>
      </c>
      <c r="V77" s="28">
        <v>29.3</v>
      </c>
      <c r="W77" s="28">
        <v>44.2</v>
      </c>
      <c r="X77" s="28">
        <v>91.3</v>
      </c>
      <c r="Y77" s="28">
        <v>0.129</v>
      </c>
      <c r="Z77" s="28">
        <v>0.19</v>
      </c>
      <c r="AA77" s="28">
        <v>0.11</v>
      </c>
      <c r="AB77" s="28">
        <v>16.5</v>
      </c>
      <c r="AC77" s="28">
        <v>0.09</v>
      </c>
      <c r="AD77" s="28">
        <v>0.08</v>
      </c>
      <c r="AE77" s="28">
        <v>2.38</v>
      </c>
      <c r="AF77" s="28">
        <v>0.23</v>
      </c>
      <c r="AG77" s="28">
        <v>69</v>
      </c>
      <c r="AH77" s="28">
        <v>0.1</v>
      </c>
      <c r="AI77" s="28">
        <v>0.9</v>
      </c>
      <c r="AJ77" s="28">
        <v>0.04</v>
      </c>
      <c r="AK77" s="28">
        <v>10.7</v>
      </c>
      <c r="AL77" s="28">
        <v>6.3</v>
      </c>
      <c r="AM77" s="28">
        <v>3.7999999999999999E-2</v>
      </c>
      <c r="AN77" s="28">
        <v>108</v>
      </c>
      <c r="AO77" s="28">
        <v>2.7</v>
      </c>
      <c r="AP77" s="28">
        <v>1.2</v>
      </c>
      <c r="AQ77" s="28">
        <v>0.8</v>
      </c>
      <c r="AR77" s="28">
        <v>4</v>
      </c>
      <c r="AS77" s="28">
        <v>0.4</v>
      </c>
      <c r="AT77" s="28">
        <v>32.6</v>
      </c>
      <c r="AU77" s="28">
        <v>0.1</v>
      </c>
      <c r="AV77" s="28">
        <v>25.8</v>
      </c>
      <c r="AW77" s="28">
        <v>7.2</v>
      </c>
      <c r="AX77" s="28">
        <v>4.0999999999999996</v>
      </c>
      <c r="AY77" s="28">
        <v>0.5</v>
      </c>
      <c r="AZ77" s="28">
        <v>0.2</v>
      </c>
      <c r="BA77" s="28">
        <v>1.1000000000000001</v>
      </c>
      <c r="BB77" s="28">
        <v>137</v>
      </c>
      <c r="BC77" s="28">
        <v>0.6</v>
      </c>
      <c r="BD77" s="28">
        <v>1.96</v>
      </c>
      <c r="BE77" s="28">
        <v>12.2</v>
      </c>
      <c r="BF77" s="28">
        <v>233</v>
      </c>
      <c r="BG77" s="28">
        <v>30.6</v>
      </c>
      <c r="BH77" s="28">
        <v>12.2</v>
      </c>
      <c r="BI77" s="28">
        <v>19.7</v>
      </c>
      <c r="BJ77" s="28">
        <v>5.8</v>
      </c>
      <c r="BK77" s="28">
        <v>7.0000000000000007E-2</v>
      </c>
      <c r="BL77" s="28">
        <v>5.54</v>
      </c>
      <c r="BM77" s="28">
        <v>0.22</v>
      </c>
      <c r="BN77" s="28">
        <v>0.11</v>
      </c>
      <c r="BO77" s="28">
        <v>2.1999999999999999E-2</v>
      </c>
      <c r="BP77" s="28">
        <v>7.0000000000000007E-2</v>
      </c>
      <c r="BQ77" s="28">
        <v>0.9</v>
      </c>
      <c r="CI77" s="28">
        <v>10.7</v>
      </c>
      <c r="CL77" s="28">
        <v>6.3</v>
      </c>
    </row>
    <row r="78" spans="1:90" x14ac:dyDescent="0.3">
      <c r="A78" s="25">
        <f t="shared" si="1"/>
        <v>74</v>
      </c>
      <c r="B78" s="26">
        <v>686901</v>
      </c>
      <c r="C78" s="26">
        <v>846779</v>
      </c>
      <c r="D78" s="26">
        <v>369</v>
      </c>
      <c r="E78" s="26">
        <v>1</v>
      </c>
      <c r="F78" s="27" t="s">
        <v>74</v>
      </c>
      <c r="G78" s="28">
        <v>6.5</v>
      </c>
      <c r="H78" s="28">
        <v>0.4</v>
      </c>
      <c r="I78" s="28">
        <v>50</v>
      </c>
      <c r="J78" s="28">
        <v>3</v>
      </c>
      <c r="K78" s="28">
        <v>1.28</v>
      </c>
      <c r="L78" s="28">
        <v>8.9999999999999998E-4</v>
      </c>
      <c r="M78" s="28">
        <v>0.12</v>
      </c>
      <c r="N78" s="28">
        <v>0.09</v>
      </c>
      <c r="O78" s="28">
        <v>0.01</v>
      </c>
      <c r="P78" s="28">
        <v>10.7</v>
      </c>
      <c r="Q78" s="28">
        <v>0.8</v>
      </c>
      <c r="R78" s="28">
        <v>119</v>
      </c>
      <c r="S78" s="28">
        <v>0.2</v>
      </c>
      <c r="T78" s="28">
        <v>6.5</v>
      </c>
      <c r="U78" s="28">
        <v>31</v>
      </c>
      <c r="V78" s="28">
        <v>43.6</v>
      </c>
      <c r="W78" s="28">
        <v>14.7</v>
      </c>
      <c r="X78" s="28">
        <v>23.5</v>
      </c>
      <c r="Y78" s="28">
        <v>2.1000000000000001E-2</v>
      </c>
      <c r="Z78" s="28">
        <v>7.0000000000000007E-2</v>
      </c>
      <c r="AA78" s="28">
        <v>0.02</v>
      </c>
      <c r="AB78" s="28">
        <v>16.8</v>
      </c>
      <c r="AC78" s="28">
        <v>0.09</v>
      </c>
      <c r="AD78" s="28">
        <v>7.0000000000000007E-2</v>
      </c>
      <c r="AE78" s="28">
        <v>1.1299999999999999</v>
      </c>
      <c r="AF78" s="28">
        <v>0.16</v>
      </c>
      <c r="AG78" s="28">
        <v>155</v>
      </c>
      <c r="AH78" s="28">
        <v>0.2</v>
      </c>
      <c r="AI78" s="28">
        <v>0.1</v>
      </c>
      <c r="AJ78" s="28">
        <v>0.04</v>
      </c>
      <c r="AK78" s="28">
        <v>17.5</v>
      </c>
      <c r="AL78" s="28">
        <v>6.2</v>
      </c>
      <c r="AM78" s="28">
        <v>0.08</v>
      </c>
      <c r="AN78" s="28">
        <v>102</v>
      </c>
      <c r="AO78" s="28">
        <v>4.2</v>
      </c>
      <c r="AP78" s="28">
        <v>2.1</v>
      </c>
      <c r="AQ78" s="28">
        <v>1.2</v>
      </c>
      <c r="AR78" s="28">
        <v>5.5</v>
      </c>
      <c r="AS78" s="28">
        <v>0.7</v>
      </c>
      <c r="AT78" s="28">
        <v>38.5</v>
      </c>
      <c r="AU78" s="28">
        <v>0.2</v>
      </c>
      <c r="AV78" s="28">
        <v>34.1</v>
      </c>
      <c r="AW78" s="28">
        <v>9.5</v>
      </c>
      <c r="AX78" s="28">
        <v>6</v>
      </c>
      <c r="AY78" s="28">
        <v>0.7</v>
      </c>
      <c r="AZ78" s="28">
        <v>0.3</v>
      </c>
      <c r="BA78" s="28">
        <v>1.9</v>
      </c>
      <c r="BB78" s="28">
        <v>65.599999999999994</v>
      </c>
      <c r="BC78" s="28">
        <v>0.4</v>
      </c>
      <c r="BD78" s="28">
        <v>1.1100000000000001</v>
      </c>
      <c r="BE78" s="28">
        <v>8.1</v>
      </c>
      <c r="BF78" s="28">
        <v>211</v>
      </c>
      <c r="BG78" s="28">
        <v>15.1</v>
      </c>
      <c r="BH78" s="28">
        <v>15</v>
      </c>
      <c r="BI78" s="28">
        <v>8.5</v>
      </c>
      <c r="BJ78" s="28">
        <v>5.95</v>
      </c>
      <c r="BK78" s="28">
        <v>0.02</v>
      </c>
      <c r="BL78" s="28">
        <v>6.41</v>
      </c>
      <c r="BM78" s="28">
        <v>0.12</v>
      </c>
      <c r="BN78" s="28">
        <v>0.09</v>
      </c>
      <c r="BO78" s="28">
        <v>8.9999999999999993E-3</v>
      </c>
      <c r="BP78" s="28">
        <v>1.4999999999999999E-2</v>
      </c>
      <c r="BQ78" s="28">
        <v>0.9</v>
      </c>
      <c r="CI78" s="28">
        <v>17.5</v>
      </c>
      <c r="CL78" s="28">
        <v>6.2</v>
      </c>
    </row>
    <row r="79" spans="1:90" x14ac:dyDescent="0.3">
      <c r="A79" s="25">
        <f t="shared" si="1"/>
        <v>75</v>
      </c>
      <c r="B79" s="26">
        <v>686899</v>
      </c>
      <c r="C79" s="26">
        <v>846778</v>
      </c>
      <c r="D79" s="26">
        <v>369</v>
      </c>
      <c r="E79" s="26">
        <v>1</v>
      </c>
      <c r="F79" s="27" t="s">
        <v>76</v>
      </c>
      <c r="G79" s="28">
        <v>7.4</v>
      </c>
      <c r="H79" s="28">
        <v>5.7</v>
      </c>
      <c r="I79" s="28">
        <v>60</v>
      </c>
      <c r="J79" s="28">
        <v>3</v>
      </c>
      <c r="K79" s="28">
        <v>1.55</v>
      </c>
      <c r="L79" s="28">
        <v>8.9999999999999998E-4</v>
      </c>
      <c r="M79" s="28">
        <v>0.12</v>
      </c>
      <c r="N79" s="28">
        <v>0.09</v>
      </c>
      <c r="O79" s="28">
        <v>0.02</v>
      </c>
      <c r="P79" s="28">
        <v>9.4</v>
      </c>
      <c r="Q79" s="28">
        <v>0.9</v>
      </c>
      <c r="R79" s="28">
        <v>111</v>
      </c>
      <c r="S79" s="28">
        <v>0.09</v>
      </c>
      <c r="T79" s="28">
        <v>7.6</v>
      </c>
      <c r="U79" s="28">
        <v>27.1</v>
      </c>
      <c r="V79" s="28">
        <v>38.1</v>
      </c>
      <c r="W79" s="28">
        <v>13.7</v>
      </c>
      <c r="X79" s="28">
        <v>22.2</v>
      </c>
      <c r="Y79" s="28">
        <v>1.9E-2</v>
      </c>
      <c r="Z79" s="28">
        <v>0.08</v>
      </c>
      <c r="AA79" s="28">
        <v>7.0000000000000007E-2</v>
      </c>
      <c r="AB79" s="28">
        <v>14.1</v>
      </c>
      <c r="AC79" s="28">
        <v>0.09</v>
      </c>
      <c r="AD79" s="28">
        <v>0.08</v>
      </c>
      <c r="AE79" s="28">
        <v>1.1100000000000001</v>
      </c>
      <c r="AF79" s="28">
        <v>0.15</v>
      </c>
      <c r="AG79" s="28">
        <v>130</v>
      </c>
      <c r="AH79" s="28">
        <v>0.2</v>
      </c>
      <c r="AI79" s="28">
        <v>0.2</v>
      </c>
      <c r="AJ79" s="28">
        <v>0.04</v>
      </c>
      <c r="AK79" s="28">
        <v>13</v>
      </c>
      <c r="AL79" s="28">
        <v>7.8</v>
      </c>
      <c r="AM79" s="28">
        <v>8.8999999999999996E-2</v>
      </c>
      <c r="AN79" s="28">
        <v>91.6</v>
      </c>
      <c r="AO79" s="28">
        <v>3.1</v>
      </c>
      <c r="AP79" s="28">
        <v>1.5</v>
      </c>
      <c r="AQ79" s="28">
        <v>0.9</v>
      </c>
      <c r="AR79" s="28">
        <v>4.2</v>
      </c>
      <c r="AS79" s="28">
        <v>0.6</v>
      </c>
      <c r="AT79" s="28">
        <v>30.5</v>
      </c>
      <c r="AU79" s="28">
        <v>0.2</v>
      </c>
      <c r="AV79" s="28">
        <v>25.8</v>
      </c>
      <c r="AW79" s="28">
        <v>6.9</v>
      </c>
      <c r="AX79" s="28">
        <v>4.3</v>
      </c>
      <c r="AY79" s="28">
        <v>0.5</v>
      </c>
      <c r="AZ79" s="28">
        <v>0.2</v>
      </c>
      <c r="BA79" s="28">
        <v>1.4</v>
      </c>
      <c r="BB79" s="28">
        <v>59.4</v>
      </c>
      <c r="BC79" s="28">
        <v>0.5</v>
      </c>
      <c r="BD79" s="28">
        <v>1.01</v>
      </c>
      <c r="BE79" s="28">
        <v>7.4</v>
      </c>
      <c r="BF79" s="28">
        <v>240</v>
      </c>
      <c r="BG79" s="28">
        <v>13</v>
      </c>
      <c r="BH79" s="28">
        <v>12.3</v>
      </c>
      <c r="BI79" s="28">
        <v>8</v>
      </c>
      <c r="BJ79" s="28">
        <v>5.04</v>
      </c>
      <c r="BK79" s="28">
        <v>0.02</v>
      </c>
      <c r="BL79" s="28">
        <v>5.87</v>
      </c>
      <c r="BM79" s="28">
        <v>0.09</v>
      </c>
      <c r="BN79" s="28">
        <v>7.0000000000000007E-2</v>
      </c>
      <c r="BO79" s="28">
        <v>0.01</v>
      </c>
      <c r="BP79" s="28">
        <v>1.4E-2</v>
      </c>
      <c r="BQ79" s="28">
        <v>0.9</v>
      </c>
      <c r="CI79" s="28">
        <v>13</v>
      </c>
      <c r="CL79" s="28">
        <v>7.8</v>
      </c>
    </row>
    <row r="80" spans="1:90" x14ac:dyDescent="0.3">
      <c r="A80" s="25">
        <f t="shared" si="1"/>
        <v>76</v>
      </c>
      <c r="B80" s="26">
        <v>686898</v>
      </c>
      <c r="C80" s="26">
        <v>846778</v>
      </c>
      <c r="D80" s="26">
        <v>369</v>
      </c>
      <c r="E80" s="26">
        <v>1</v>
      </c>
      <c r="F80" s="27" t="s">
        <v>77</v>
      </c>
      <c r="G80" s="28">
        <v>6.3</v>
      </c>
      <c r="H80" s="28">
        <v>2.8</v>
      </c>
      <c r="I80" s="28">
        <v>50</v>
      </c>
      <c r="J80" s="28">
        <v>3</v>
      </c>
      <c r="K80" s="28">
        <v>1.08</v>
      </c>
      <c r="L80" s="28">
        <v>8.9999999999999998E-4</v>
      </c>
      <c r="M80" s="28">
        <v>0.08</v>
      </c>
      <c r="N80" s="28">
        <v>0.09</v>
      </c>
      <c r="O80" s="28">
        <v>0.01</v>
      </c>
      <c r="P80" s="28">
        <v>9.6999999999999993</v>
      </c>
      <c r="Q80" s="28">
        <v>0.8</v>
      </c>
      <c r="R80" s="28">
        <v>104</v>
      </c>
      <c r="S80" s="28">
        <v>0.09</v>
      </c>
      <c r="T80" s="28">
        <v>6.6</v>
      </c>
      <c r="U80" s="28">
        <v>24.7</v>
      </c>
      <c r="V80" s="28">
        <v>38.6</v>
      </c>
      <c r="W80" s="28">
        <v>13.1</v>
      </c>
      <c r="X80" s="28">
        <v>21.3</v>
      </c>
      <c r="Y80" s="28">
        <v>2.3E-2</v>
      </c>
      <c r="Z80" s="28">
        <v>0.08</v>
      </c>
      <c r="AA80" s="28">
        <v>8.9999999999999993E-3</v>
      </c>
      <c r="AB80" s="28">
        <v>14.8</v>
      </c>
      <c r="AC80" s="28">
        <v>0.09</v>
      </c>
      <c r="AD80" s="28">
        <v>0.08</v>
      </c>
      <c r="AE80" s="28">
        <v>1.1100000000000001</v>
      </c>
      <c r="AF80" s="28">
        <v>0.16</v>
      </c>
      <c r="AG80" s="28">
        <v>123</v>
      </c>
      <c r="AH80" s="28">
        <v>0.2</v>
      </c>
      <c r="AI80" s="28">
        <v>0.2</v>
      </c>
      <c r="AJ80" s="28">
        <v>0.04</v>
      </c>
      <c r="AK80" s="28">
        <v>14.1</v>
      </c>
      <c r="AL80" s="28">
        <v>7</v>
      </c>
      <c r="AM80" s="28">
        <v>7.5999999999999998E-2</v>
      </c>
      <c r="AN80" s="28">
        <v>100</v>
      </c>
      <c r="AO80" s="28">
        <v>3.6</v>
      </c>
      <c r="AP80" s="28">
        <v>1.7</v>
      </c>
      <c r="AQ80" s="28">
        <v>0.9</v>
      </c>
      <c r="AR80" s="28">
        <v>4.5</v>
      </c>
      <c r="AS80" s="28">
        <v>0.6</v>
      </c>
      <c r="AT80" s="28">
        <v>31.4</v>
      </c>
      <c r="AU80" s="28">
        <v>0.2</v>
      </c>
      <c r="AV80" s="28">
        <v>27.3</v>
      </c>
      <c r="AW80" s="28">
        <v>7.6</v>
      </c>
      <c r="AX80" s="28">
        <v>5</v>
      </c>
      <c r="AY80" s="28">
        <v>0.6</v>
      </c>
      <c r="AZ80" s="28">
        <v>0.2</v>
      </c>
      <c r="BA80" s="28">
        <v>1.5</v>
      </c>
      <c r="BB80" s="28">
        <v>54.5</v>
      </c>
      <c r="BC80" s="28">
        <v>0.3</v>
      </c>
      <c r="BD80" s="28">
        <v>0.99</v>
      </c>
      <c r="BE80" s="28">
        <v>7.7</v>
      </c>
      <c r="BF80" s="28">
        <v>215</v>
      </c>
      <c r="BG80" s="28">
        <v>13.5</v>
      </c>
      <c r="BH80" s="28">
        <v>13.3</v>
      </c>
      <c r="BI80" s="28">
        <v>8.4</v>
      </c>
      <c r="BJ80" s="28">
        <v>4.83</v>
      </c>
      <c r="BK80" s="28">
        <v>0.02</v>
      </c>
      <c r="BL80" s="28">
        <v>5.36</v>
      </c>
      <c r="BM80" s="28">
        <v>0.08</v>
      </c>
      <c r="BN80" s="28">
        <v>7.0000000000000007E-2</v>
      </c>
      <c r="BO80" s="28">
        <v>8.0000000000000002E-3</v>
      </c>
      <c r="BP80" s="28">
        <v>1.4999999999999999E-2</v>
      </c>
      <c r="BQ80" s="28">
        <v>0.9</v>
      </c>
      <c r="CI80" s="28">
        <v>14.1</v>
      </c>
      <c r="CL80" s="28">
        <v>7</v>
      </c>
    </row>
    <row r="81" spans="1:90" x14ac:dyDescent="0.3">
      <c r="A81" s="25">
        <f t="shared" si="1"/>
        <v>77</v>
      </c>
      <c r="B81" s="26">
        <v>686897</v>
      </c>
      <c r="C81" s="26">
        <v>846777</v>
      </c>
      <c r="D81" s="26">
        <v>368</v>
      </c>
      <c r="E81" s="26">
        <v>1</v>
      </c>
      <c r="F81" s="27" t="s">
        <v>78</v>
      </c>
      <c r="G81" s="28">
        <v>4.2</v>
      </c>
      <c r="H81" s="28">
        <v>0.4</v>
      </c>
      <c r="I81" s="28">
        <v>60</v>
      </c>
      <c r="J81" s="28">
        <v>3</v>
      </c>
      <c r="K81" s="28">
        <v>1.22</v>
      </c>
      <c r="L81" s="28">
        <v>8.9999999999999998E-4</v>
      </c>
      <c r="M81" s="28">
        <v>0.11</v>
      </c>
      <c r="N81" s="28">
        <v>0.09</v>
      </c>
      <c r="O81" s="28">
        <v>0.01</v>
      </c>
      <c r="P81" s="28">
        <v>9.1</v>
      </c>
      <c r="Q81" s="28">
        <v>0.7</v>
      </c>
      <c r="R81" s="28">
        <v>89</v>
      </c>
      <c r="S81" s="28">
        <v>0.09</v>
      </c>
      <c r="T81" s="28">
        <v>6.9</v>
      </c>
      <c r="U81" s="28">
        <v>24.6</v>
      </c>
      <c r="V81" s="28">
        <v>42.1</v>
      </c>
      <c r="W81" s="28">
        <v>12.2</v>
      </c>
      <c r="X81" s="28">
        <v>23.8</v>
      </c>
      <c r="Y81" s="28">
        <v>1.4999999999999999E-2</v>
      </c>
      <c r="Z81" s="28">
        <v>7.0000000000000007E-2</v>
      </c>
      <c r="AA81" s="28">
        <v>0.14000000000000001</v>
      </c>
      <c r="AB81" s="28">
        <v>14.2</v>
      </c>
      <c r="AC81" s="28">
        <v>0.09</v>
      </c>
      <c r="AD81" s="28">
        <v>0.06</v>
      </c>
      <c r="AE81" s="28">
        <v>1.0900000000000001</v>
      </c>
      <c r="AF81" s="28">
        <v>0.14000000000000001</v>
      </c>
      <c r="AG81" s="28">
        <v>124</v>
      </c>
      <c r="AH81" s="28">
        <v>0.2</v>
      </c>
      <c r="AI81" s="28">
        <v>0.2</v>
      </c>
      <c r="AJ81" s="28">
        <v>0.04</v>
      </c>
      <c r="AK81" s="28">
        <v>12.9</v>
      </c>
      <c r="AL81" s="28">
        <v>6.9</v>
      </c>
      <c r="AM81" s="28">
        <v>8.8999999999999996E-2</v>
      </c>
      <c r="AN81" s="28">
        <v>96.3</v>
      </c>
      <c r="AO81" s="28">
        <v>3.2</v>
      </c>
      <c r="AP81" s="28">
        <v>1.6</v>
      </c>
      <c r="AQ81" s="28">
        <v>0.9</v>
      </c>
      <c r="AR81" s="28">
        <v>4.2</v>
      </c>
      <c r="AS81" s="28">
        <v>0.6</v>
      </c>
      <c r="AT81" s="28">
        <v>28.4</v>
      </c>
      <c r="AU81" s="28">
        <v>0.2</v>
      </c>
      <c r="AV81" s="28">
        <v>24.4</v>
      </c>
      <c r="AW81" s="28">
        <v>6.7</v>
      </c>
      <c r="AX81" s="28">
        <v>4.7</v>
      </c>
      <c r="AY81" s="28">
        <v>0.5</v>
      </c>
      <c r="AZ81" s="28">
        <v>0.2</v>
      </c>
      <c r="BA81" s="28">
        <v>1.4</v>
      </c>
      <c r="BB81" s="28">
        <v>58.3</v>
      </c>
      <c r="BC81" s="28">
        <v>0.4</v>
      </c>
      <c r="BD81" s="28">
        <v>0.99</v>
      </c>
      <c r="BE81" s="28">
        <v>8</v>
      </c>
      <c r="BF81" s="28">
        <v>218</v>
      </c>
      <c r="BG81" s="28">
        <v>13.6</v>
      </c>
      <c r="BH81" s="28">
        <v>12.9</v>
      </c>
      <c r="BI81" s="28">
        <v>9</v>
      </c>
      <c r="BJ81" s="28">
        <v>5.09</v>
      </c>
      <c r="BK81" s="28">
        <v>0.02</v>
      </c>
      <c r="BL81" s="28">
        <v>4.6900000000000004</v>
      </c>
      <c r="BM81" s="28">
        <v>0.09</v>
      </c>
      <c r="BN81" s="28">
        <v>0.08</v>
      </c>
      <c r="BO81" s="28">
        <v>8.9999999999999993E-3</v>
      </c>
      <c r="BP81" s="28">
        <v>1.4999999999999999E-2</v>
      </c>
      <c r="BQ81" s="28">
        <v>0.9</v>
      </c>
      <c r="CI81" s="28">
        <v>12.9</v>
      </c>
      <c r="CL81" s="28">
        <v>6.9</v>
      </c>
    </row>
    <row r="82" spans="1:90" x14ac:dyDescent="0.3">
      <c r="A82" s="25">
        <f t="shared" si="1"/>
        <v>78</v>
      </c>
      <c r="B82" s="26">
        <v>686896</v>
      </c>
      <c r="C82" s="26">
        <v>846777</v>
      </c>
      <c r="D82" s="26">
        <v>368</v>
      </c>
      <c r="E82" s="26">
        <v>1</v>
      </c>
      <c r="F82" s="27" t="s">
        <v>79</v>
      </c>
      <c r="G82" s="28">
        <v>8.1</v>
      </c>
      <c r="H82" s="28">
        <v>0.4</v>
      </c>
      <c r="I82" s="28">
        <v>30</v>
      </c>
      <c r="J82" s="28">
        <v>3</v>
      </c>
      <c r="K82" s="28">
        <v>1.1399999999999999</v>
      </c>
      <c r="L82" s="28">
        <v>8.9999999999999998E-4</v>
      </c>
      <c r="M82" s="28">
        <v>0.1</v>
      </c>
      <c r="N82" s="28">
        <v>0.09</v>
      </c>
      <c r="O82" s="28">
        <v>0.04</v>
      </c>
      <c r="P82" s="28">
        <v>9.4</v>
      </c>
      <c r="Q82" s="28">
        <v>0.8</v>
      </c>
      <c r="R82" s="28">
        <v>93</v>
      </c>
      <c r="S82" s="28">
        <v>0.09</v>
      </c>
      <c r="T82" s="28">
        <v>7.9</v>
      </c>
      <c r="U82" s="28">
        <v>26.1</v>
      </c>
      <c r="V82" s="28">
        <v>46.2</v>
      </c>
      <c r="W82" s="28">
        <v>12.8</v>
      </c>
      <c r="X82" s="28">
        <v>23.5</v>
      </c>
      <c r="Y82" s="28">
        <v>0.02</v>
      </c>
      <c r="Z82" s="28">
        <v>7.0000000000000007E-2</v>
      </c>
      <c r="AA82" s="28">
        <v>8.9999999999999993E-3</v>
      </c>
      <c r="AB82" s="28">
        <v>14.1</v>
      </c>
      <c r="AC82" s="28">
        <v>0.09</v>
      </c>
      <c r="AD82" s="28">
        <v>0.05</v>
      </c>
      <c r="AE82" s="28">
        <v>1.05</v>
      </c>
      <c r="AF82" s="28">
        <v>0.15</v>
      </c>
      <c r="AG82" s="28">
        <v>139</v>
      </c>
      <c r="AH82" s="28">
        <v>0.2</v>
      </c>
      <c r="AI82" s="28">
        <v>0.2</v>
      </c>
      <c r="AJ82" s="28">
        <v>0.04</v>
      </c>
      <c r="AK82" s="28">
        <v>14.6</v>
      </c>
      <c r="AL82" s="28">
        <v>6.4</v>
      </c>
      <c r="AM82" s="28">
        <v>7.6999999999999999E-2</v>
      </c>
      <c r="AN82" s="28">
        <v>93.5</v>
      </c>
      <c r="AO82" s="28">
        <v>3.5</v>
      </c>
      <c r="AP82" s="28">
        <v>1.8</v>
      </c>
      <c r="AQ82" s="28">
        <v>0.9</v>
      </c>
      <c r="AR82" s="28">
        <v>4.5</v>
      </c>
      <c r="AS82" s="28">
        <v>0.6</v>
      </c>
      <c r="AT82" s="28">
        <v>28.8</v>
      </c>
      <c r="AU82" s="28">
        <v>0.2</v>
      </c>
      <c r="AV82" s="28">
        <v>24.9</v>
      </c>
      <c r="AW82" s="28">
        <v>7.1</v>
      </c>
      <c r="AX82" s="28">
        <v>4.0999999999999996</v>
      </c>
      <c r="AY82" s="28">
        <v>0.6</v>
      </c>
      <c r="AZ82" s="28">
        <v>0.2</v>
      </c>
      <c r="BA82" s="28">
        <v>1.6</v>
      </c>
      <c r="BB82" s="28">
        <v>61.7</v>
      </c>
      <c r="BC82" s="28">
        <v>0.5</v>
      </c>
      <c r="BD82" s="28">
        <v>0.93</v>
      </c>
      <c r="BE82" s="28">
        <v>8</v>
      </c>
      <c r="BF82" s="28">
        <v>230</v>
      </c>
      <c r="BG82" s="28">
        <v>14.8</v>
      </c>
      <c r="BH82" s="28">
        <v>13.2</v>
      </c>
      <c r="BI82" s="28">
        <v>8.5</v>
      </c>
      <c r="BJ82" s="28">
        <v>4.8499999999999996</v>
      </c>
      <c r="BK82" s="28">
        <v>0.02</v>
      </c>
      <c r="BL82" s="28">
        <v>5.13</v>
      </c>
      <c r="BM82" s="28">
        <v>0.11</v>
      </c>
      <c r="BN82" s="28">
        <v>0.13</v>
      </c>
      <c r="BO82" s="28">
        <v>8.9999999999999993E-3</v>
      </c>
      <c r="BP82" s="28">
        <v>1.4E-2</v>
      </c>
      <c r="BQ82" s="28">
        <v>0.9</v>
      </c>
      <c r="CI82" s="28">
        <v>14.6</v>
      </c>
      <c r="CL82" s="28">
        <v>6.4</v>
      </c>
    </row>
    <row r="83" spans="1:90" x14ac:dyDescent="0.3">
      <c r="A83" s="25">
        <f t="shared" si="1"/>
        <v>79</v>
      </c>
      <c r="B83" s="26">
        <v>686803</v>
      </c>
      <c r="C83" s="26">
        <v>846974</v>
      </c>
      <c r="D83" s="26">
        <v>360</v>
      </c>
      <c r="E83" s="26">
        <v>1</v>
      </c>
      <c r="F83" s="27" t="s">
        <v>80</v>
      </c>
      <c r="G83" s="28">
        <v>9.9</v>
      </c>
      <c r="H83" s="28">
        <v>2.7</v>
      </c>
      <c r="I83" s="28">
        <v>100</v>
      </c>
      <c r="J83" s="28">
        <v>3</v>
      </c>
      <c r="K83" s="28">
        <v>1.88</v>
      </c>
      <c r="L83" s="28">
        <v>8.9999999999999998E-4</v>
      </c>
      <c r="M83" s="28">
        <v>0.12</v>
      </c>
      <c r="N83" s="28">
        <v>0.09</v>
      </c>
      <c r="O83" s="28">
        <v>0.06</v>
      </c>
      <c r="P83" s="28">
        <v>7</v>
      </c>
      <c r="Q83" s="28">
        <v>0.7</v>
      </c>
      <c r="R83" s="28">
        <v>124</v>
      </c>
      <c r="S83" s="28">
        <v>0.09</v>
      </c>
      <c r="T83" s="28">
        <v>7.5</v>
      </c>
      <c r="U83" s="28">
        <v>46.9</v>
      </c>
      <c r="V83" s="28">
        <v>30.7</v>
      </c>
      <c r="W83" s="28">
        <v>11.4</v>
      </c>
      <c r="X83" s="28">
        <v>27.6</v>
      </c>
      <c r="Y83" s="28">
        <v>0.05</v>
      </c>
      <c r="Z83" s="28">
        <v>0.06</v>
      </c>
      <c r="AA83" s="28">
        <v>0.1</v>
      </c>
      <c r="AB83" s="28">
        <v>11.1</v>
      </c>
      <c r="AC83" s="28">
        <v>0.09</v>
      </c>
      <c r="AD83" s="28">
        <v>0.08</v>
      </c>
      <c r="AE83" s="28">
        <v>0.68</v>
      </c>
      <c r="AF83" s="28">
        <v>0.1</v>
      </c>
      <c r="AG83" s="28">
        <v>235</v>
      </c>
      <c r="AH83" s="28">
        <v>0.1</v>
      </c>
      <c r="AI83" s="28">
        <v>0.5</v>
      </c>
      <c r="AJ83" s="28">
        <v>0.04</v>
      </c>
      <c r="AK83" s="28">
        <v>12.9</v>
      </c>
      <c r="AL83" s="28">
        <v>5</v>
      </c>
      <c r="AM83" s="28">
        <v>8.5999999999999993E-2</v>
      </c>
      <c r="AN83" s="28">
        <v>62.7</v>
      </c>
      <c r="AO83" s="28">
        <v>3.3</v>
      </c>
      <c r="AP83" s="28">
        <v>1.7</v>
      </c>
      <c r="AQ83" s="28">
        <v>1</v>
      </c>
      <c r="AR83" s="28">
        <v>4.3</v>
      </c>
      <c r="AS83" s="28">
        <v>0.6</v>
      </c>
      <c r="AT83" s="28">
        <v>33.299999999999997</v>
      </c>
      <c r="AU83" s="28">
        <v>0.3</v>
      </c>
      <c r="AV83" s="28">
        <v>29</v>
      </c>
      <c r="AW83" s="28">
        <v>7.9</v>
      </c>
      <c r="AX83" s="28">
        <v>5.0999999999999996</v>
      </c>
      <c r="AY83" s="28">
        <v>0.6</v>
      </c>
      <c r="AZ83" s="28">
        <v>0.2</v>
      </c>
      <c r="BA83" s="28">
        <v>1.9</v>
      </c>
      <c r="BB83" s="28">
        <v>68.599999999999994</v>
      </c>
      <c r="BC83" s="28">
        <v>0.4</v>
      </c>
      <c r="BD83" s="28">
        <v>0.48</v>
      </c>
      <c r="BE83" s="28">
        <v>3.4</v>
      </c>
      <c r="BF83" s="28">
        <v>412</v>
      </c>
      <c r="BG83" s="28">
        <v>11.2</v>
      </c>
      <c r="BH83" s="28">
        <v>17.3</v>
      </c>
      <c r="BI83" s="28">
        <v>13.4</v>
      </c>
      <c r="BJ83" s="28">
        <v>4</v>
      </c>
      <c r="BK83" s="28">
        <v>0.08</v>
      </c>
      <c r="BL83" s="28">
        <v>7.23</v>
      </c>
      <c r="BM83" s="28">
        <v>0.11</v>
      </c>
      <c r="BN83" s="28">
        <v>0.09</v>
      </c>
      <c r="BO83" s="28">
        <v>1.0999999999999999E-2</v>
      </c>
      <c r="BP83" s="28">
        <v>0.03</v>
      </c>
      <c r="BQ83" s="28">
        <v>0.9</v>
      </c>
      <c r="CI83" s="28">
        <v>12.9</v>
      </c>
      <c r="CL83" s="28">
        <v>5</v>
      </c>
    </row>
    <row r="84" spans="1:90" x14ac:dyDescent="0.3">
      <c r="A84" s="25">
        <f t="shared" si="1"/>
        <v>80</v>
      </c>
      <c r="B84" s="26">
        <v>686804</v>
      </c>
      <c r="C84" s="26">
        <v>846974</v>
      </c>
      <c r="D84" s="26">
        <v>360</v>
      </c>
      <c r="E84" s="26">
        <v>1</v>
      </c>
      <c r="F84" s="27" t="s">
        <v>81</v>
      </c>
      <c r="G84" s="28">
        <v>13.7</v>
      </c>
      <c r="H84" s="28">
        <v>0.4</v>
      </c>
      <c r="I84" s="28">
        <v>60</v>
      </c>
      <c r="J84" s="28">
        <v>3</v>
      </c>
      <c r="K84" s="28">
        <v>2.62</v>
      </c>
      <c r="L84" s="28">
        <v>8.9999999999999998E-4</v>
      </c>
      <c r="M84" s="28">
        <v>0.19</v>
      </c>
      <c r="N84" s="28">
        <v>0.09</v>
      </c>
      <c r="O84" s="28">
        <v>0.04</v>
      </c>
      <c r="P84" s="28">
        <v>5.0999999999999996</v>
      </c>
      <c r="Q84" s="28">
        <v>0.6</v>
      </c>
      <c r="R84" s="28">
        <v>84</v>
      </c>
      <c r="S84" s="28">
        <v>0.09</v>
      </c>
      <c r="T84" s="28">
        <v>7.9</v>
      </c>
      <c r="U84" s="28">
        <v>31.6</v>
      </c>
      <c r="V84" s="28">
        <v>20.399999999999999</v>
      </c>
      <c r="W84" s="28">
        <v>10.4</v>
      </c>
      <c r="X84" s="28">
        <v>22.4</v>
      </c>
      <c r="Y84" s="28">
        <v>0.05</v>
      </c>
      <c r="Z84" s="28">
        <v>0.04</v>
      </c>
      <c r="AA84" s="28">
        <v>0.1</v>
      </c>
      <c r="AB84" s="28">
        <v>7.21</v>
      </c>
      <c r="AC84" s="28">
        <v>0.1</v>
      </c>
      <c r="AD84" s="28">
        <v>0.05</v>
      </c>
      <c r="AE84" s="28">
        <v>0.52</v>
      </c>
      <c r="AF84" s="28">
        <v>0.1</v>
      </c>
      <c r="AG84" s="28">
        <v>216</v>
      </c>
      <c r="AH84" s="28">
        <v>0.09</v>
      </c>
      <c r="AI84" s="28">
        <v>0.4</v>
      </c>
      <c r="AJ84" s="28">
        <v>0.04</v>
      </c>
      <c r="AK84" s="28">
        <v>7.06</v>
      </c>
      <c r="AL84" s="28">
        <v>3.4</v>
      </c>
      <c r="AM84" s="28">
        <v>7.1999999999999995E-2</v>
      </c>
      <c r="AN84" s="28">
        <v>52.6</v>
      </c>
      <c r="AO84" s="28">
        <v>1.9</v>
      </c>
      <c r="AP84" s="28">
        <v>1</v>
      </c>
      <c r="AQ84" s="28">
        <v>0.6</v>
      </c>
      <c r="AR84" s="28">
        <v>2.5</v>
      </c>
      <c r="AS84" s="28">
        <v>0.3</v>
      </c>
      <c r="AT84" s="28">
        <v>19</v>
      </c>
      <c r="AU84" s="28">
        <v>0.1</v>
      </c>
      <c r="AV84" s="28">
        <v>15.2</v>
      </c>
      <c r="AW84" s="28">
        <v>4.3</v>
      </c>
      <c r="AX84" s="28">
        <v>2.4</v>
      </c>
      <c r="AY84" s="28">
        <v>0.3</v>
      </c>
      <c r="AZ84" s="28">
        <v>0.1</v>
      </c>
      <c r="BA84" s="28">
        <v>1</v>
      </c>
      <c r="BB84" s="28">
        <v>85.9</v>
      </c>
      <c r="BC84" s="28">
        <v>0.3</v>
      </c>
      <c r="BD84" s="28">
        <v>0.38</v>
      </c>
      <c r="BE84" s="28">
        <v>2.5</v>
      </c>
      <c r="BF84" s="28">
        <v>425</v>
      </c>
      <c r="BG84" s="28">
        <v>7.9</v>
      </c>
      <c r="BH84" s="28">
        <v>10.6</v>
      </c>
      <c r="BI84" s="28">
        <v>9.4</v>
      </c>
      <c r="BJ84" s="28">
        <v>2.68</v>
      </c>
      <c r="BK84" s="28">
        <v>0.05</v>
      </c>
      <c r="BL84" s="28">
        <v>5.0599999999999996</v>
      </c>
      <c r="BM84" s="28">
        <v>0.09</v>
      </c>
      <c r="BN84" s="28">
        <v>0.04</v>
      </c>
      <c r="BO84" s="28">
        <v>1.0999999999999999E-2</v>
      </c>
      <c r="BP84" s="28">
        <v>2.5000000000000001E-2</v>
      </c>
      <c r="BQ84" s="28">
        <v>0.9</v>
      </c>
      <c r="CI84" s="28">
        <v>7.06</v>
      </c>
      <c r="CL84" s="28">
        <v>3.4</v>
      </c>
    </row>
    <row r="85" spans="1:90" x14ac:dyDescent="0.3">
      <c r="A85" s="25">
        <f t="shared" si="1"/>
        <v>81</v>
      </c>
      <c r="B85" s="26">
        <v>686805</v>
      </c>
      <c r="C85" s="26">
        <v>846974</v>
      </c>
      <c r="D85" s="26">
        <v>360</v>
      </c>
      <c r="E85" s="26">
        <v>1</v>
      </c>
      <c r="F85" s="27" t="s">
        <v>82</v>
      </c>
      <c r="G85" s="28">
        <v>5.8</v>
      </c>
      <c r="H85" s="28">
        <v>0.9</v>
      </c>
      <c r="I85" s="28">
        <v>60</v>
      </c>
      <c r="J85" s="28">
        <v>3</v>
      </c>
      <c r="K85" s="28">
        <v>1.97</v>
      </c>
      <c r="L85" s="28">
        <v>8.9999999999999998E-4</v>
      </c>
      <c r="M85" s="28">
        <v>0.08</v>
      </c>
      <c r="N85" s="28">
        <v>0.09</v>
      </c>
      <c r="O85" s="28">
        <v>0.06</v>
      </c>
      <c r="P85" s="28">
        <v>8.1999999999999993</v>
      </c>
      <c r="Q85" s="28">
        <v>0.7</v>
      </c>
      <c r="R85" s="28">
        <v>128</v>
      </c>
      <c r="S85" s="28">
        <v>0.09</v>
      </c>
      <c r="T85" s="28">
        <v>7.2</v>
      </c>
      <c r="U85" s="28">
        <v>46.9</v>
      </c>
      <c r="V85" s="28">
        <v>31.4</v>
      </c>
      <c r="W85" s="28">
        <v>11.8</v>
      </c>
      <c r="X85" s="28">
        <v>29.6</v>
      </c>
      <c r="Y85" s="28">
        <v>3.3000000000000002E-2</v>
      </c>
      <c r="Z85" s="28">
        <v>0.05</v>
      </c>
      <c r="AA85" s="28">
        <v>0.27</v>
      </c>
      <c r="AB85" s="28">
        <v>12.9</v>
      </c>
      <c r="AC85" s="28">
        <v>0.09</v>
      </c>
      <c r="AD85" s="28">
        <v>7.0000000000000007E-2</v>
      </c>
      <c r="AE85" s="28">
        <v>0.73</v>
      </c>
      <c r="AF85" s="28">
        <v>0.1</v>
      </c>
      <c r="AG85" s="28">
        <v>175</v>
      </c>
      <c r="AH85" s="28">
        <v>0.1</v>
      </c>
      <c r="AI85" s="28">
        <v>0.2</v>
      </c>
      <c r="AJ85" s="28">
        <v>0.04</v>
      </c>
      <c r="AK85" s="28">
        <v>15.3</v>
      </c>
      <c r="AL85" s="28">
        <v>4.9000000000000004</v>
      </c>
      <c r="AM85" s="28">
        <v>8.4000000000000005E-2</v>
      </c>
      <c r="AN85" s="28">
        <v>70.2</v>
      </c>
      <c r="AO85" s="28">
        <v>3.8</v>
      </c>
      <c r="AP85" s="28">
        <v>2</v>
      </c>
      <c r="AQ85" s="28">
        <v>1.2</v>
      </c>
      <c r="AR85" s="28">
        <v>5.2</v>
      </c>
      <c r="AS85" s="28">
        <v>0.7</v>
      </c>
      <c r="AT85" s="28">
        <v>41.6</v>
      </c>
      <c r="AU85" s="28">
        <v>0.3</v>
      </c>
      <c r="AV85" s="28">
        <v>33.299999999999997</v>
      </c>
      <c r="AW85" s="28">
        <v>9.5</v>
      </c>
      <c r="AX85" s="28">
        <v>6.4</v>
      </c>
      <c r="AY85" s="28">
        <v>0.7</v>
      </c>
      <c r="AZ85" s="28">
        <v>0.3</v>
      </c>
      <c r="BA85" s="28">
        <v>2.4</v>
      </c>
      <c r="BB85" s="28">
        <v>75.3</v>
      </c>
      <c r="BC85" s="28">
        <v>0.5</v>
      </c>
      <c r="BD85" s="28">
        <v>0.47</v>
      </c>
      <c r="BE85" s="28">
        <v>3.7</v>
      </c>
      <c r="BF85" s="28">
        <v>360</v>
      </c>
      <c r="BG85" s="28">
        <v>8.3000000000000007</v>
      </c>
      <c r="BH85" s="28">
        <v>19.399999999999999</v>
      </c>
      <c r="BI85" s="28">
        <v>15.8</v>
      </c>
      <c r="BJ85" s="28">
        <v>4.43</v>
      </c>
      <c r="BK85" s="28">
        <v>0.06</v>
      </c>
      <c r="BL85" s="28">
        <v>7.45</v>
      </c>
      <c r="BM85" s="28">
        <v>0.1</v>
      </c>
      <c r="BN85" s="28">
        <v>0.05</v>
      </c>
      <c r="BO85" s="28">
        <v>1.2E-2</v>
      </c>
      <c r="BP85" s="28">
        <v>2.9000000000000001E-2</v>
      </c>
      <c r="BQ85" s="28">
        <v>0.9</v>
      </c>
      <c r="CI85" s="28">
        <v>15.3</v>
      </c>
      <c r="CL85" s="28">
        <v>4.9000000000000004</v>
      </c>
    </row>
    <row r="86" spans="1:90" x14ac:dyDescent="0.3">
      <c r="A86" s="25">
        <f t="shared" si="1"/>
        <v>82</v>
      </c>
      <c r="B86" s="26">
        <v>686806</v>
      </c>
      <c r="C86" s="26">
        <v>846973</v>
      </c>
      <c r="D86" s="26">
        <v>360</v>
      </c>
      <c r="E86" s="26">
        <v>1</v>
      </c>
      <c r="F86" s="27" t="s">
        <v>83</v>
      </c>
      <c r="G86" s="28">
        <v>5.0999999999999996</v>
      </c>
      <c r="H86" s="28">
        <v>5.2</v>
      </c>
      <c r="I86" s="28">
        <v>50</v>
      </c>
      <c r="J86" s="28">
        <v>3</v>
      </c>
      <c r="K86" s="28">
        <v>1.44</v>
      </c>
      <c r="L86" s="28">
        <v>8.9999999999999998E-4</v>
      </c>
      <c r="M86" s="28">
        <v>0.09</v>
      </c>
      <c r="N86" s="28">
        <v>0.09</v>
      </c>
      <c r="O86" s="28">
        <v>0.01</v>
      </c>
      <c r="P86" s="28">
        <v>8.3000000000000007</v>
      </c>
      <c r="Q86" s="28">
        <v>0.7</v>
      </c>
      <c r="R86" s="28">
        <v>93</v>
      </c>
      <c r="S86" s="28">
        <v>0.09</v>
      </c>
      <c r="T86" s="28">
        <v>7.5</v>
      </c>
      <c r="U86" s="28">
        <v>37.4</v>
      </c>
      <c r="V86" s="28">
        <v>26.5</v>
      </c>
      <c r="W86" s="28">
        <v>11.5</v>
      </c>
      <c r="X86" s="28">
        <v>29.2</v>
      </c>
      <c r="Y86" s="28">
        <v>0.03</v>
      </c>
      <c r="Z86" s="28">
        <v>0.06</v>
      </c>
      <c r="AA86" s="28">
        <v>0.13</v>
      </c>
      <c r="AB86" s="28">
        <v>11.8</v>
      </c>
      <c r="AC86" s="28">
        <v>0.09</v>
      </c>
      <c r="AD86" s="28">
        <v>0.06</v>
      </c>
      <c r="AE86" s="28">
        <v>0.8</v>
      </c>
      <c r="AF86" s="28">
        <v>0.12</v>
      </c>
      <c r="AG86" s="28">
        <v>124</v>
      </c>
      <c r="AH86" s="28">
        <v>0.1</v>
      </c>
      <c r="AI86" s="28">
        <v>0.5</v>
      </c>
      <c r="AJ86" s="28">
        <v>0.04</v>
      </c>
      <c r="AK86" s="28">
        <v>11</v>
      </c>
      <c r="AL86" s="28">
        <v>4.5999999999999996</v>
      </c>
      <c r="AM86" s="28">
        <v>9.4E-2</v>
      </c>
      <c r="AN86" s="28">
        <v>73.2</v>
      </c>
      <c r="AO86" s="28">
        <v>3.1</v>
      </c>
      <c r="AP86" s="28">
        <v>1.4</v>
      </c>
      <c r="AQ86" s="28">
        <v>0.9</v>
      </c>
      <c r="AR86" s="28">
        <v>4.0999999999999996</v>
      </c>
      <c r="AS86" s="28">
        <v>0.5</v>
      </c>
      <c r="AT86" s="28">
        <v>32.700000000000003</v>
      </c>
      <c r="AU86" s="28">
        <v>0.2</v>
      </c>
      <c r="AV86" s="28">
        <v>26.7</v>
      </c>
      <c r="AW86" s="28">
        <v>7.4</v>
      </c>
      <c r="AX86" s="28">
        <v>4.9000000000000004</v>
      </c>
      <c r="AY86" s="28">
        <v>0.5</v>
      </c>
      <c r="AZ86" s="28">
        <v>0.2</v>
      </c>
      <c r="BA86" s="28">
        <v>1.5</v>
      </c>
      <c r="BB86" s="28">
        <v>76.8</v>
      </c>
      <c r="BC86" s="28">
        <v>0.3</v>
      </c>
      <c r="BD86" s="28">
        <v>0.63</v>
      </c>
      <c r="BE86" s="28">
        <v>4.5999999999999996</v>
      </c>
      <c r="BF86" s="28">
        <v>416</v>
      </c>
      <c r="BG86" s="28">
        <v>12.2</v>
      </c>
      <c r="BH86" s="28">
        <v>13.1</v>
      </c>
      <c r="BI86" s="28">
        <v>12.6</v>
      </c>
      <c r="BJ86" s="28">
        <v>4.21</v>
      </c>
      <c r="BK86" s="28">
        <v>0.08</v>
      </c>
      <c r="BL86" s="28">
        <v>5.42</v>
      </c>
      <c r="BM86" s="28">
        <v>0.11</v>
      </c>
      <c r="BN86" s="28">
        <v>0.06</v>
      </c>
      <c r="BO86" s="28">
        <v>0.01</v>
      </c>
      <c r="BP86" s="28">
        <v>2.1999999999999999E-2</v>
      </c>
      <c r="BQ86" s="28">
        <v>0.9</v>
      </c>
      <c r="CI86" s="28">
        <v>11</v>
      </c>
      <c r="CL86" s="28">
        <v>4.5999999999999996</v>
      </c>
    </row>
    <row r="87" spans="1:90" x14ac:dyDescent="0.3">
      <c r="A87" s="25">
        <f t="shared" si="1"/>
        <v>83</v>
      </c>
      <c r="B87" s="26">
        <v>686807</v>
      </c>
      <c r="C87" s="26">
        <v>846973</v>
      </c>
      <c r="D87" s="26">
        <v>360</v>
      </c>
      <c r="E87" s="26">
        <v>1</v>
      </c>
      <c r="F87" s="27" t="s">
        <v>85</v>
      </c>
      <c r="G87" s="28">
        <v>337</v>
      </c>
      <c r="H87" s="28">
        <v>1001</v>
      </c>
      <c r="I87" s="28">
        <v>1880</v>
      </c>
      <c r="J87" s="28">
        <v>17</v>
      </c>
      <c r="K87" s="28">
        <v>235</v>
      </c>
      <c r="L87" s="28">
        <v>0.13500000000000001</v>
      </c>
      <c r="M87" s="28">
        <v>46.2</v>
      </c>
      <c r="N87" s="28">
        <v>23.3</v>
      </c>
      <c r="O87" s="28">
        <v>2.09</v>
      </c>
      <c r="P87" s="28">
        <v>1.7</v>
      </c>
      <c r="Q87" s="28">
        <v>0.8</v>
      </c>
      <c r="R87" s="28">
        <v>74</v>
      </c>
      <c r="S87" s="28">
        <v>5.7</v>
      </c>
      <c r="T87" s="28">
        <v>52.7</v>
      </c>
      <c r="U87" s="28">
        <v>1001</v>
      </c>
      <c r="V87" s="28">
        <v>1460</v>
      </c>
      <c r="W87" s="28">
        <v>2840</v>
      </c>
      <c r="X87" s="28">
        <v>4860</v>
      </c>
      <c r="Y87" s="28">
        <v>43.9</v>
      </c>
      <c r="Z87" s="28">
        <v>5.61</v>
      </c>
      <c r="AA87" s="28">
        <v>26.4</v>
      </c>
      <c r="AB87" s="28">
        <v>5.89</v>
      </c>
      <c r="AC87" s="28">
        <v>0.3</v>
      </c>
      <c r="AD87" s="28">
        <v>1.1599999999999999</v>
      </c>
      <c r="AE87" s="28">
        <v>4.6399999999999997</v>
      </c>
      <c r="AF87" s="28">
        <v>1.55</v>
      </c>
      <c r="AG87" s="28">
        <v>185</v>
      </c>
      <c r="AH87" s="28">
        <v>0.1</v>
      </c>
      <c r="AI87" s="28">
        <v>0.09</v>
      </c>
      <c r="AJ87" s="28">
        <v>0.04</v>
      </c>
      <c r="AK87" s="28">
        <v>5.5</v>
      </c>
      <c r="AL87" s="28">
        <v>4.2</v>
      </c>
      <c r="AM87" s="28">
        <v>7.8E-2</v>
      </c>
      <c r="AN87" s="28">
        <v>16.2</v>
      </c>
      <c r="AO87" s="28">
        <v>1</v>
      </c>
      <c r="AP87" s="28">
        <v>0.7</v>
      </c>
      <c r="AQ87" s="28">
        <v>0.3</v>
      </c>
      <c r="AR87" s="28">
        <v>1.2</v>
      </c>
      <c r="AS87" s="28">
        <v>0.2</v>
      </c>
      <c r="AT87" s="28">
        <v>8.5</v>
      </c>
      <c r="AU87" s="28">
        <v>0.09</v>
      </c>
      <c r="AV87" s="28">
        <v>7.15</v>
      </c>
      <c r="AW87" s="28">
        <v>1.9</v>
      </c>
      <c r="AX87" s="28">
        <v>1.2</v>
      </c>
      <c r="AY87" s="28">
        <v>0.2</v>
      </c>
      <c r="AZ87" s="28">
        <v>0.09</v>
      </c>
      <c r="BA87" s="28">
        <v>0.5</v>
      </c>
      <c r="BB87" s="28">
        <v>4.7</v>
      </c>
      <c r="BC87" s="28">
        <v>0.2</v>
      </c>
      <c r="BD87" s="28">
        <v>1.71</v>
      </c>
      <c r="BE87" s="28">
        <v>10.9</v>
      </c>
      <c r="BF87" s="28">
        <v>843</v>
      </c>
      <c r="BG87" s="28">
        <v>8.6999999999999993</v>
      </c>
      <c r="BH87" s="28">
        <v>5.7</v>
      </c>
      <c r="BI87" s="28">
        <v>74.099999999999994</v>
      </c>
      <c r="BJ87" s="28">
        <v>1.98</v>
      </c>
      <c r="BK87" s="28">
        <v>1.93</v>
      </c>
      <c r="BL87" s="28">
        <v>7.59</v>
      </c>
      <c r="BM87" s="28">
        <v>0.19</v>
      </c>
      <c r="BN87" s="28">
        <v>2.4700000000000002</v>
      </c>
      <c r="BO87" s="28">
        <v>0.11</v>
      </c>
      <c r="BP87" s="28">
        <v>4.2000000000000003E-2</v>
      </c>
      <c r="BQ87" s="28">
        <v>4</v>
      </c>
      <c r="CI87" s="28">
        <v>5.5</v>
      </c>
      <c r="CL87" s="28">
        <v>4.2</v>
      </c>
    </row>
    <row r="88" spans="1:90" x14ac:dyDescent="0.3">
      <c r="A88" s="25">
        <f t="shared" si="1"/>
        <v>84</v>
      </c>
      <c r="B88" s="26">
        <v>686808</v>
      </c>
      <c r="C88" s="26">
        <v>846973</v>
      </c>
      <c r="D88" s="26">
        <v>360</v>
      </c>
      <c r="E88" s="26">
        <v>1</v>
      </c>
      <c r="F88" s="27" t="s">
        <v>84</v>
      </c>
      <c r="G88" s="28">
        <v>13.3</v>
      </c>
      <c r="H88" s="28">
        <v>32.4</v>
      </c>
      <c r="I88" s="28">
        <v>50</v>
      </c>
      <c r="J88" s="28">
        <v>4</v>
      </c>
      <c r="K88" s="28">
        <v>4.38</v>
      </c>
      <c r="L88" s="28">
        <v>8.9999999999999998E-4</v>
      </c>
      <c r="M88" s="28">
        <v>0.15</v>
      </c>
      <c r="N88" s="28">
        <v>0.09</v>
      </c>
      <c r="O88" s="28">
        <v>0.04</v>
      </c>
      <c r="P88" s="28">
        <v>5.5</v>
      </c>
      <c r="Q88" s="28">
        <v>0.6</v>
      </c>
      <c r="R88" s="28">
        <v>89</v>
      </c>
      <c r="S88" s="28">
        <v>0.1</v>
      </c>
      <c r="T88" s="28">
        <v>5.8</v>
      </c>
      <c r="U88" s="28">
        <v>33.6</v>
      </c>
      <c r="V88" s="28">
        <v>22.8</v>
      </c>
      <c r="W88" s="28">
        <v>8</v>
      </c>
      <c r="X88" s="28">
        <v>27.7</v>
      </c>
      <c r="Y88" s="28">
        <v>6.5000000000000002E-2</v>
      </c>
      <c r="Z88" s="28">
        <v>0.05</v>
      </c>
      <c r="AA88" s="28">
        <v>0.27</v>
      </c>
      <c r="AB88" s="28">
        <v>8.94</v>
      </c>
      <c r="AC88" s="28">
        <v>0.1</v>
      </c>
      <c r="AD88" s="28">
        <v>0.06</v>
      </c>
      <c r="AE88" s="28">
        <v>0.61</v>
      </c>
      <c r="AF88" s="28">
        <v>0.06</v>
      </c>
      <c r="AG88" s="28">
        <v>185</v>
      </c>
      <c r="AH88" s="28">
        <v>0.09</v>
      </c>
      <c r="AI88" s="28">
        <v>0.4</v>
      </c>
      <c r="AJ88" s="28">
        <v>0.04</v>
      </c>
      <c r="AK88" s="28">
        <v>7.32</v>
      </c>
      <c r="AL88" s="28">
        <v>4.4000000000000004</v>
      </c>
      <c r="AM88" s="28">
        <v>8.5000000000000006E-2</v>
      </c>
      <c r="AN88" s="28">
        <v>46.1</v>
      </c>
      <c r="AO88" s="28">
        <v>2</v>
      </c>
      <c r="AP88" s="28">
        <v>0.9</v>
      </c>
      <c r="AQ88" s="28">
        <v>0.6</v>
      </c>
      <c r="AR88" s="28">
        <v>2.5</v>
      </c>
      <c r="AS88" s="28">
        <v>0.3</v>
      </c>
      <c r="AT88" s="28">
        <v>19.2</v>
      </c>
      <c r="AU88" s="28">
        <v>0.1</v>
      </c>
      <c r="AV88" s="28">
        <v>16.2</v>
      </c>
      <c r="AW88" s="28">
        <v>4.5</v>
      </c>
      <c r="AX88" s="28">
        <v>3.3</v>
      </c>
      <c r="AY88" s="28">
        <v>0.3</v>
      </c>
      <c r="AZ88" s="28">
        <v>0.1</v>
      </c>
      <c r="BA88" s="28">
        <v>1</v>
      </c>
      <c r="BB88" s="28">
        <v>63.9</v>
      </c>
      <c r="BC88" s="28">
        <v>0.2</v>
      </c>
      <c r="BD88" s="28">
        <v>0.33</v>
      </c>
      <c r="BE88" s="28">
        <v>2.7</v>
      </c>
      <c r="BF88" s="28">
        <v>303</v>
      </c>
      <c r="BG88" s="28">
        <v>7.8</v>
      </c>
      <c r="BH88" s="28">
        <v>11.3</v>
      </c>
      <c r="BI88" s="28">
        <v>9.1999999999999993</v>
      </c>
      <c r="BJ88" s="28">
        <v>3.05</v>
      </c>
      <c r="BK88" s="28">
        <v>0.05</v>
      </c>
      <c r="BL88" s="28">
        <v>7.4</v>
      </c>
      <c r="BM88" s="28">
        <v>0.1</v>
      </c>
      <c r="BN88" s="28">
        <v>0.04</v>
      </c>
      <c r="BO88" s="28">
        <v>1.4E-2</v>
      </c>
      <c r="BP88" s="28">
        <v>2.3E-2</v>
      </c>
      <c r="BQ88" s="28">
        <v>0.9</v>
      </c>
      <c r="CI88" s="28">
        <v>7.32</v>
      </c>
      <c r="CL88" s="28">
        <v>4.4000000000000004</v>
      </c>
    </row>
    <row r="89" spans="1:90" x14ac:dyDescent="0.3">
      <c r="A89" s="25">
        <f t="shared" si="1"/>
        <v>85</v>
      </c>
      <c r="B89" s="26">
        <v>686808</v>
      </c>
      <c r="C89" s="26">
        <v>846972</v>
      </c>
      <c r="D89" s="26">
        <v>360</v>
      </c>
      <c r="E89" s="26">
        <v>1</v>
      </c>
      <c r="F89" s="27" t="s">
        <v>86</v>
      </c>
      <c r="G89" s="28">
        <v>8.6999999999999993</v>
      </c>
      <c r="H89" s="28">
        <v>7.9</v>
      </c>
      <c r="I89" s="28">
        <v>40</v>
      </c>
      <c r="J89" s="28">
        <v>3</v>
      </c>
      <c r="K89" s="28">
        <v>2.0499999999999998</v>
      </c>
      <c r="L89" s="28">
        <v>8.9999999999999998E-4</v>
      </c>
      <c r="M89" s="28">
        <v>0.12</v>
      </c>
      <c r="N89" s="28">
        <v>0.09</v>
      </c>
      <c r="O89" s="28">
        <v>0.01</v>
      </c>
      <c r="P89" s="28">
        <v>11</v>
      </c>
      <c r="Q89" s="28">
        <v>0.8</v>
      </c>
      <c r="R89" s="28">
        <v>118</v>
      </c>
      <c r="S89" s="28">
        <v>0.09</v>
      </c>
      <c r="T89" s="28">
        <v>6.4</v>
      </c>
      <c r="U89" s="28">
        <v>39.799999999999997</v>
      </c>
      <c r="V89" s="28">
        <v>29.2</v>
      </c>
      <c r="W89" s="28">
        <v>13.1</v>
      </c>
      <c r="X89" s="28">
        <v>33.6</v>
      </c>
      <c r="Y89" s="28">
        <v>5.2999999999999999E-2</v>
      </c>
      <c r="Z89" s="28">
        <v>0.05</v>
      </c>
      <c r="AA89" s="28">
        <v>0.14000000000000001</v>
      </c>
      <c r="AB89" s="28">
        <v>13.4</v>
      </c>
      <c r="AC89" s="28">
        <v>0.09</v>
      </c>
      <c r="AD89" s="28">
        <v>7.0000000000000007E-2</v>
      </c>
      <c r="AE89" s="28">
        <v>0.81</v>
      </c>
      <c r="AF89" s="28">
        <v>0.1</v>
      </c>
      <c r="AG89" s="28">
        <v>242</v>
      </c>
      <c r="AH89" s="28">
        <v>0.1</v>
      </c>
      <c r="AI89" s="28">
        <v>0.2</v>
      </c>
      <c r="AJ89" s="28">
        <v>0.04</v>
      </c>
      <c r="AK89" s="28">
        <v>12.5</v>
      </c>
      <c r="AL89" s="28">
        <v>4.3</v>
      </c>
      <c r="AM89" s="28">
        <v>9.1999999999999998E-2</v>
      </c>
      <c r="AN89" s="28">
        <v>85.1</v>
      </c>
      <c r="AO89" s="28">
        <v>3.3</v>
      </c>
      <c r="AP89" s="28">
        <v>1.6</v>
      </c>
      <c r="AQ89" s="28">
        <v>1</v>
      </c>
      <c r="AR89" s="28">
        <v>4.5999999999999996</v>
      </c>
      <c r="AS89" s="28">
        <v>0.6</v>
      </c>
      <c r="AT89" s="28">
        <v>38.799999999999997</v>
      </c>
      <c r="AU89" s="28">
        <v>0.2</v>
      </c>
      <c r="AV89" s="28">
        <v>29.6</v>
      </c>
      <c r="AW89" s="28">
        <v>8.1999999999999993</v>
      </c>
      <c r="AX89" s="28">
        <v>4</v>
      </c>
      <c r="AY89" s="28">
        <v>0.6</v>
      </c>
      <c r="AZ89" s="28">
        <v>0.2</v>
      </c>
      <c r="BA89" s="28">
        <v>1.7</v>
      </c>
      <c r="BB89" s="28">
        <v>81</v>
      </c>
      <c r="BC89" s="28">
        <v>0.4</v>
      </c>
      <c r="BD89" s="28">
        <v>0.43</v>
      </c>
      <c r="BE89" s="28">
        <v>4.2</v>
      </c>
      <c r="BF89" s="28">
        <v>296</v>
      </c>
      <c r="BG89" s="28">
        <v>8.6999999999999993</v>
      </c>
      <c r="BH89" s="28">
        <v>14.5</v>
      </c>
      <c r="BI89" s="28">
        <v>14.7</v>
      </c>
      <c r="BJ89" s="28">
        <v>4.62</v>
      </c>
      <c r="BK89" s="28">
        <v>0.05</v>
      </c>
      <c r="BL89" s="28">
        <v>7.08</v>
      </c>
      <c r="BM89" s="28">
        <v>0.12</v>
      </c>
      <c r="BN89" s="28">
        <v>0.05</v>
      </c>
      <c r="BO89" s="28">
        <v>1.4E-2</v>
      </c>
      <c r="BP89" s="28">
        <v>2.4E-2</v>
      </c>
      <c r="BQ89" s="28">
        <v>0.9</v>
      </c>
      <c r="CI89" s="28">
        <v>12.5</v>
      </c>
      <c r="CL89" s="28">
        <v>4.3</v>
      </c>
    </row>
    <row r="90" spans="1:90" x14ac:dyDescent="0.3">
      <c r="A90" s="25">
        <f t="shared" si="1"/>
        <v>86</v>
      </c>
      <c r="B90" s="26">
        <v>686809</v>
      </c>
      <c r="C90" s="26">
        <v>846972</v>
      </c>
      <c r="D90" s="26">
        <v>360</v>
      </c>
      <c r="E90" s="26">
        <v>1</v>
      </c>
      <c r="F90" s="27" t="s">
        <v>87</v>
      </c>
      <c r="G90" s="28">
        <v>5.4</v>
      </c>
      <c r="H90" s="28">
        <v>0.4</v>
      </c>
      <c r="I90" s="28">
        <v>40</v>
      </c>
      <c r="J90" s="28">
        <v>3</v>
      </c>
      <c r="K90" s="28">
        <v>2.27</v>
      </c>
      <c r="L90" s="28">
        <v>8.9999999999999998E-4</v>
      </c>
      <c r="M90" s="28">
        <v>6.39</v>
      </c>
      <c r="N90" s="28">
        <v>0.09</v>
      </c>
      <c r="O90" s="28">
        <v>0.04</v>
      </c>
      <c r="P90" s="28">
        <v>10.9</v>
      </c>
      <c r="Q90" s="28">
        <v>0.8</v>
      </c>
      <c r="R90" s="28">
        <v>107</v>
      </c>
      <c r="S90" s="28">
        <v>0.2</v>
      </c>
      <c r="T90" s="28">
        <v>8.6</v>
      </c>
      <c r="U90" s="28">
        <v>41.2</v>
      </c>
      <c r="V90" s="28">
        <v>27.1</v>
      </c>
      <c r="W90" s="28">
        <v>14.2</v>
      </c>
      <c r="X90" s="28">
        <v>34.5</v>
      </c>
      <c r="Y90" s="28">
        <v>5.1999999999999998E-2</v>
      </c>
      <c r="Z90" s="28">
        <v>0.05</v>
      </c>
      <c r="AA90" s="28">
        <v>0.12</v>
      </c>
      <c r="AB90" s="28">
        <v>11.8</v>
      </c>
      <c r="AC90" s="28">
        <v>0.09</v>
      </c>
      <c r="AD90" s="28">
        <v>7.0000000000000007E-2</v>
      </c>
      <c r="AE90" s="28">
        <v>0.68</v>
      </c>
      <c r="AF90" s="28">
        <v>0.14000000000000001</v>
      </c>
      <c r="AG90" s="28">
        <v>193</v>
      </c>
      <c r="AH90" s="28">
        <v>0.1</v>
      </c>
      <c r="AI90" s="28">
        <v>0.2</v>
      </c>
      <c r="AJ90" s="28">
        <v>0.04</v>
      </c>
      <c r="AK90" s="28">
        <v>11.5</v>
      </c>
      <c r="AL90" s="28">
        <v>3.8</v>
      </c>
      <c r="AM90" s="28">
        <v>9.4E-2</v>
      </c>
      <c r="AN90" s="28">
        <v>103</v>
      </c>
      <c r="AO90" s="28">
        <v>3</v>
      </c>
      <c r="AP90" s="28">
        <v>1.4</v>
      </c>
      <c r="AQ90" s="28">
        <v>0.9</v>
      </c>
      <c r="AR90" s="28">
        <v>4.5</v>
      </c>
      <c r="AS90" s="28">
        <v>0.5</v>
      </c>
      <c r="AT90" s="28">
        <v>38.1</v>
      </c>
      <c r="AU90" s="28">
        <v>0.2</v>
      </c>
      <c r="AV90" s="28">
        <v>27.8</v>
      </c>
      <c r="AW90" s="28">
        <v>8.1</v>
      </c>
      <c r="AX90" s="28">
        <v>4.8</v>
      </c>
      <c r="AY90" s="28">
        <v>0.6</v>
      </c>
      <c r="AZ90" s="28">
        <v>0.2</v>
      </c>
      <c r="BA90" s="28">
        <v>1.7</v>
      </c>
      <c r="BB90" s="28">
        <v>167</v>
      </c>
      <c r="BC90" s="28">
        <v>0.5</v>
      </c>
      <c r="BD90" s="28">
        <v>0.34</v>
      </c>
      <c r="BE90" s="28">
        <v>3.7</v>
      </c>
      <c r="BF90" s="28">
        <v>936</v>
      </c>
      <c r="BG90" s="28">
        <v>7.5</v>
      </c>
      <c r="BH90" s="28">
        <v>13.4</v>
      </c>
      <c r="BI90" s="28">
        <v>14.3</v>
      </c>
      <c r="BJ90" s="28">
        <v>4.6100000000000003</v>
      </c>
      <c r="BK90" s="28">
        <v>0.06</v>
      </c>
      <c r="BL90" s="28">
        <v>6.88</v>
      </c>
      <c r="BM90" s="28">
        <v>0.14000000000000001</v>
      </c>
      <c r="BN90" s="28">
        <v>0.05</v>
      </c>
      <c r="BO90" s="28">
        <v>1.7000000000000001E-2</v>
      </c>
      <c r="BP90" s="28">
        <v>2.5999999999999999E-2</v>
      </c>
      <c r="BQ90" s="28">
        <v>0.9</v>
      </c>
      <c r="CI90" s="28">
        <v>11.5</v>
      </c>
      <c r="CL90" s="28">
        <v>3.8</v>
      </c>
    </row>
    <row r="91" spans="1:90" x14ac:dyDescent="0.3">
      <c r="A91" s="25">
        <f t="shared" si="1"/>
        <v>87</v>
      </c>
      <c r="B91" s="26">
        <v>686810</v>
      </c>
      <c r="C91" s="26">
        <v>846972</v>
      </c>
      <c r="D91" s="26">
        <v>360</v>
      </c>
      <c r="E91" s="26">
        <v>1</v>
      </c>
      <c r="F91" s="27" t="s">
        <v>88</v>
      </c>
      <c r="G91" s="28">
        <v>3.7</v>
      </c>
      <c r="H91" s="28">
        <v>0.4</v>
      </c>
      <c r="I91" s="28">
        <v>60</v>
      </c>
      <c r="J91" s="28">
        <v>3</v>
      </c>
      <c r="K91" s="28">
        <v>6.05</v>
      </c>
      <c r="L91" s="28">
        <v>8.9999999999999998E-4</v>
      </c>
      <c r="M91" s="28">
        <v>0.8</v>
      </c>
      <c r="N91" s="28">
        <v>0.09</v>
      </c>
      <c r="O91" s="28">
        <v>0.04</v>
      </c>
      <c r="P91" s="28">
        <v>3.3</v>
      </c>
      <c r="Q91" s="28">
        <v>0.3</v>
      </c>
      <c r="R91" s="28">
        <v>37</v>
      </c>
      <c r="S91" s="28">
        <v>0.1</v>
      </c>
      <c r="T91" s="28">
        <v>6.3</v>
      </c>
      <c r="U91" s="28">
        <v>16.100000000000001</v>
      </c>
      <c r="V91" s="28">
        <v>13.4</v>
      </c>
      <c r="W91" s="28">
        <v>4.7</v>
      </c>
      <c r="X91" s="28">
        <v>14.7</v>
      </c>
      <c r="Y91" s="28">
        <v>2.1999999999999999E-2</v>
      </c>
      <c r="Z91" s="28">
        <v>0.03</v>
      </c>
      <c r="AA91" s="28">
        <v>0.36</v>
      </c>
      <c r="AB91" s="28">
        <v>4.5</v>
      </c>
      <c r="AC91" s="28">
        <v>0.1</v>
      </c>
      <c r="AD91" s="28">
        <v>0.02</v>
      </c>
      <c r="AE91" s="28">
        <v>0.42</v>
      </c>
      <c r="AF91" s="28">
        <v>0.05</v>
      </c>
      <c r="AG91" s="28">
        <v>136</v>
      </c>
      <c r="AH91" s="28">
        <v>0.09</v>
      </c>
      <c r="AI91" s="28">
        <v>0.3</v>
      </c>
      <c r="AJ91" s="28">
        <v>0.04</v>
      </c>
      <c r="AK91" s="28">
        <v>3.93</v>
      </c>
      <c r="AL91" s="28">
        <v>2.2000000000000002</v>
      </c>
      <c r="AM91" s="28">
        <v>6.6000000000000003E-2</v>
      </c>
      <c r="AN91" s="28">
        <v>29</v>
      </c>
      <c r="AO91" s="28">
        <v>1</v>
      </c>
      <c r="AP91" s="28">
        <v>0.5</v>
      </c>
      <c r="AQ91" s="28">
        <v>0.3</v>
      </c>
      <c r="AR91" s="28">
        <v>1.3</v>
      </c>
      <c r="AS91" s="28">
        <v>0.2</v>
      </c>
      <c r="AT91" s="28">
        <v>10.7</v>
      </c>
      <c r="AU91" s="28">
        <v>0.09</v>
      </c>
      <c r="AV91" s="28">
        <v>8.25</v>
      </c>
      <c r="AW91" s="28">
        <v>2.2000000000000002</v>
      </c>
      <c r="AX91" s="28">
        <v>1.4</v>
      </c>
      <c r="AY91" s="28">
        <v>0.2</v>
      </c>
      <c r="AZ91" s="28">
        <v>0.09</v>
      </c>
      <c r="BA91" s="28">
        <v>0.6</v>
      </c>
      <c r="BB91" s="28">
        <v>54.2</v>
      </c>
      <c r="BC91" s="28">
        <v>0.1</v>
      </c>
      <c r="BD91" s="28">
        <v>0.19</v>
      </c>
      <c r="BE91" s="28">
        <v>1.7</v>
      </c>
      <c r="BF91" s="28">
        <v>198</v>
      </c>
      <c r="BG91" s="28">
        <v>4.0999999999999996</v>
      </c>
      <c r="BH91" s="28">
        <v>4.9000000000000004</v>
      </c>
      <c r="BI91" s="28">
        <v>5.9</v>
      </c>
      <c r="BJ91" s="28">
        <v>1.72</v>
      </c>
      <c r="BK91" s="28">
        <v>0.02</v>
      </c>
      <c r="BL91" s="28">
        <v>2.48</v>
      </c>
      <c r="BM91" s="28">
        <v>0.08</v>
      </c>
      <c r="BN91" s="28">
        <v>0.02</v>
      </c>
      <c r="BO91" s="28">
        <v>1.2999999999999999E-2</v>
      </c>
      <c r="BP91" s="28">
        <v>6.0000000000000001E-3</v>
      </c>
      <c r="BQ91" s="28">
        <v>0.9</v>
      </c>
      <c r="CI91" s="28">
        <v>3.93</v>
      </c>
      <c r="CL91" s="28">
        <v>2.2000000000000002</v>
      </c>
    </row>
    <row r="92" spans="1:90" x14ac:dyDescent="0.3">
      <c r="A92" s="25">
        <f t="shared" si="1"/>
        <v>88</v>
      </c>
      <c r="B92" s="26">
        <v>686811</v>
      </c>
      <c r="C92" s="26">
        <v>846972</v>
      </c>
      <c r="D92" s="26">
        <v>360</v>
      </c>
      <c r="E92" s="26">
        <v>1</v>
      </c>
      <c r="F92" s="27" t="s">
        <v>89</v>
      </c>
      <c r="G92" s="28">
        <v>5</v>
      </c>
      <c r="H92" s="28">
        <v>3.2</v>
      </c>
      <c r="I92" s="28">
        <v>70</v>
      </c>
      <c r="J92" s="28">
        <v>2</v>
      </c>
      <c r="K92" s="28">
        <v>1.84</v>
      </c>
      <c r="L92" s="28">
        <v>8.9999999999999998E-4</v>
      </c>
      <c r="M92" s="28">
        <v>0.1</v>
      </c>
      <c r="N92" s="28">
        <v>0.09</v>
      </c>
      <c r="O92" s="28">
        <v>0.01</v>
      </c>
      <c r="P92" s="28">
        <v>9.6</v>
      </c>
      <c r="Q92" s="28">
        <v>0.8</v>
      </c>
      <c r="R92" s="28">
        <v>89</v>
      </c>
      <c r="S92" s="28">
        <v>0.09</v>
      </c>
      <c r="T92" s="28">
        <v>11.5</v>
      </c>
      <c r="U92" s="28">
        <v>37.700000000000003</v>
      </c>
      <c r="V92" s="28">
        <v>27.1</v>
      </c>
      <c r="W92" s="28">
        <v>12.2</v>
      </c>
      <c r="X92" s="28">
        <v>24.5</v>
      </c>
      <c r="Y92" s="28">
        <v>3.6999999999999998E-2</v>
      </c>
      <c r="Z92" s="28">
        <v>0.04</v>
      </c>
      <c r="AA92" s="28">
        <v>0.13</v>
      </c>
      <c r="AB92" s="28">
        <v>11.5</v>
      </c>
      <c r="AC92" s="28">
        <v>0.09</v>
      </c>
      <c r="AD92" s="28">
        <v>0.06</v>
      </c>
      <c r="AE92" s="28">
        <v>0.68</v>
      </c>
      <c r="AF92" s="28">
        <v>0.1</v>
      </c>
      <c r="AG92" s="28">
        <v>162</v>
      </c>
      <c r="AH92" s="28">
        <v>0.09</v>
      </c>
      <c r="AI92" s="28">
        <v>0.3</v>
      </c>
      <c r="AJ92" s="28">
        <v>0.04</v>
      </c>
      <c r="AK92" s="28">
        <v>10.4</v>
      </c>
      <c r="AL92" s="28">
        <v>3.7</v>
      </c>
      <c r="AM92" s="28">
        <v>8.6999999999999994E-2</v>
      </c>
      <c r="AN92" s="28">
        <v>91.8</v>
      </c>
      <c r="AO92" s="28">
        <v>2.7</v>
      </c>
      <c r="AP92" s="28">
        <v>1.4</v>
      </c>
      <c r="AQ92" s="28">
        <v>0.8</v>
      </c>
      <c r="AR92" s="28">
        <v>3.8</v>
      </c>
      <c r="AS92" s="28">
        <v>0.5</v>
      </c>
      <c r="AT92" s="28">
        <v>31.1</v>
      </c>
      <c r="AU92" s="28">
        <v>0.2</v>
      </c>
      <c r="AV92" s="28">
        <v>24</v>
      </c>
      <c r="AW92" s="28">
        <v>6.8</v>
      </c>
      <c r="AX92" s="28">
        <v>4.4000000000000004</v>
      </c>
      <c r="AY92" s="28">
        <v>0.5</v>
      </c>
      <c r="AZ92" s="28">
        <v>0.2</v>
      </c>
      <c r="BA92" s="28">
        <v>1.5</v>
      </c>
      <c r="BB92" s="28">
        <v>90.2</v>
      </c>
      <c r="BC92" s="28">
        <v>0.4</v>
      </c>
      <c r="BD92" s="28">
        <v>0.39</v>
      </c>
      <c r="BE92" s="28">
        <v>4</v>
      </c>
      <c r="BF92" s="28">
        <v>361</v>
      </c>
      <c r="BG92" s="28">
        <v>7.8</v>
      </c>
      <c r="BH92" s="28">
        <v>11.1</v>
      </c>
      <c r="BI92" s="28">
        <v>12.9</v>
      </c>
      <c r="BJ92" s="28">
        <v>4.0199999999999996</v>
      </c>
      <c r="BK92" s="28">
        <v>0.05</v>
      </c>
      <c r="BL92" s="28">
        <v>5.74</v>
      </c>
      <c r="BM92" s="28">
        <v>0.12</v>
      </c>
      <c r="BN92" s="28">
        <v>0.04</v>
      </c>
      <c r="BO92" s="28">
        <v>1.2999999999999999E-2</v>
      </c>
      <c r="BP92" s="28">
        <v>2.1999999999999999E-2</v>
      </c>
      <c r="BQ92" s="28">
        <v>0.9</v>
      </c>
      <c r="CI92" s="28">
        <v>10.4</v>
      </c>
      <c r="CL92" s="28">
        <v>3.7</v>
      </c>
    </row>
    <row r="93" spans="1:90" ht="15.75" customHeight="1" x14ac:dyDescent="0.3">
      <c r="A93" s="25">
        <f t="shared" si="1"/>
        <v>89</v>
      </c>
      <c r="B93" s="26">
        <v>686812</v>
      </c>
      <c r="C93" s="26">
        <v>846971</v>
      </c>
      <c r="D93" s="26">
        <v>360</v>
      </c>
      <c r="E93" s="26">
        <v>1</v>
      </c>
      <c r="F93" s="27" t="s">
        <v>90</v>
      </c>
      <c r="G93" s="28">
        <v>9</v>
      </c>
      <c r="H93" s="28">
        <v>1.1000000000000001</v>
      </c>
      <c r="I93" s="28">
        <v>50</v>
      </c>
      <c r="J93" s="28">
        <v>3</v>
      </c>
      <c r="K93" s="28">
        <v>1.6</v>
      </c>
      <c r="L93" s="28">
        <v>8.9999999999999998E-4</v>
      </c>
      <c r="M93" s="28">
        <v>0.1</v>
      </c>
      <c r="N93" s="28">
        <v>0.09</v>
      </c>
      <c r="O93" s="28">
        <v>0.01</v>
      </c>
      <c r="P93" s="28">
        <v>11.1</v>
      </c>
      <c r="Q93" s="28">
        <v>0.9</v>
      </c>
      <c r="R93" s="28">
        <v>118</v>
      </c>
      <c r="S93" s="28">
        <v>0.09</v>
      </c>
      <c r="T93" s="28">
        <v>6.2</v>
      </c>
      <c r="U93" s="28">
        <v>41.5</v>
      </c>
      <c r="V93" s="28">
        <v>27.3</v>
      </c>
      <c r="W93" s="28">
        <v>13.1</v>
      </c>
      <c r="X93" s="28">
        <v>25.5</v>
      </c>
      <c r="Y93" s="28">
        <v>3.5000000000000003E-2</v>
      </c>
      <c r="Z93" s="28">
        <v>0.06</v>
      </c>
      <c r="AA93" s="28">
        <v>0.02</v>
      </c>
      <c r="AB93" s="28">
        <v>13.1</v>
      </c>
      <c r="AC93" s="28">
        <v>0.09</v>
      </c>
      <c r="AD93" s="28">
        <v>0.09</v>
      </c>
      <c r="AE93" s="28">
        <v>0.79</v>
      </c>
      <c r="AF93" s="28">
        <v>0.11</v>
      </c>
      <c r="AG93" s="28">
        <v>220</v>
      </c>
      <c r="AH93" s="28">
        <v>0.1</v>
      </c>
      <c r="AI93" s="28">
        <v>0.2</v>
      </c>
      <c r="AJ93" s="28">
        <v>0.04</v>
      </c>
      <c r="AK93" s="28">
        <v>11.7</v>
      </c>
      <c r="AL93" s="28">
        <v>4.3</v>
      </c>
      <c r="AM93" s="28">
        <v>8.3000000000000004E-2</v>
      </c>
      <c r="AN93" s="28">
        <v>82.4</v>
      </c>
      <c r="AO93" s="28">
        <v>3</v>
      </c>
      <c r="AP93" s="28">
        <v>1.4</v>
      </c>
      <c r="AQ93" s="28">
        <v>0.9</v>
      </c>
      <c r="AR93" s="28">
        <v>4.3</v>
      </c>
      <c r="AS93" s="28">
        <v>0.5</v>
      </c>
      <c r="AT93" s="28">
        <v>36.700000000000003</v>
      </c>
      <c r="AU93" s="28">
        <v>0.2</v>
      </c>
      <c r="AV93" s="28">
        <v>27.6</v>
      </c>
      <c r="AW93" s="28">
        <v>7.9</v>
      </c>
      <c r="AX93" s="28">
        <v>5.0999999999999996</v>
      </c>
      <c r="AY93" s="28">
        <v>0.6</v>
      </c>
      <c r="AZ93" s="28">
        <v>0.2</v>
      </c>
      <c r="BA93" s="28">
        <v>1.6</v>
      </c>
      <c r="BB93" s="28">
        <v>76.900000000000006</v>
      </c>
      <c r="BC93" s="28">
        <v>0.4</v>
      </c>
      <c r="BD93" s="28">
        <v>0.46</v>
      </c>
      <c r="BE93" s="28">
        <v>3.9</v>
      </c>
      <c r="BF93" s="28">
        <v>339</v>
      </c>
      <c r="BG93" s="28">
        <v>8.3000000000000007</v>
      </c>
      <c r="BH93" s="28">
        <v>13.7</v>
      </c>
      <c r="BI93" s="28">
        <v>11.5</v>
      </c>
      <c r="BJ93" s="28">
        <v>4.29</v>
      </c>
      <c r="BK93" s="28">
        <v>0.06</v>
      </c>
      <c r="BL93" s="28">
        <v>7.01</v>
      </c>
      <c r="BM93" s="28">
        <v>0.1</v>
      </c>
      <c r="BN93" s="28">
        <v>0.04</v>
      </c>
      <c r="BO93" s="28">
        <v>0.01</v>
      </c>
      <c r="BP93" s="28">
        <v>2.4E-2</v>
      </c>
      <c r="BQ93" s="28">
        <v>0.9</v>
      </c>
      <c r="CI93" s="28">
        <v>11.7</v>
      </c>
      <c r="CL93" s="28">
        <v>4.3</v>
      </c>
    </row>
    <row r="94" spans="1:90" x14ac:dyDescent="0.3">
      <c r="A94" s="25">
        <f t="shared" si="1"/>
        <v>90</v>
      </c>
      <c r="B94" s="26">
        <v>686813</v>
      </c>
      <c r="C94" s="26">
        <v>846971</v>
      </c>
      <c r="D94" s="26">
        <v>360</v>
      </c>
      <c r="E94" s="26">
        <v>1</v>
      </c>
      <c r="F94" s="27" t="s">
        <v>91</v>
      </c>
      <c r="G94" s="28">
        <v>20.7</v>
      </c>
      <c r="H94" s="28">
        <v>0.4</v>
      </c>
      <c r="I94" s="28">
        <v>50</v>
      </c>
      <c r="J94" s="28">
        <v>4</v>
      </c>
      <c r="K94" s="28">
        <v>2.66</v>
      </c>
      <c r="L94" s="28">
        <v>8.9999999999999998E-4</v>
      </c>
      <c r="M94" s="28">
        <v>0.17</v>
      </c>
      <c r="N94" s="28">
        <v>0.09</v>
      </c>
      <c r="O94" s="28">
        <v>0.14000000000000001</v>
      </c>
      <c r="P94" s="28">
        <v>12.1</v>
      </c>
      <c r="Q94" s="28">
        <v>1</v>
      </c>
      <c r="R94" s="28">
        <v>155</v>
      </c>
      <c r="S94" s="28">
        <v>0.09</v>
      </c>
      <c r="T94" s="28">
        <v>5.7</v>
      </c>
      <c r="U94" s="28">
        <v>45.3</v>
      </c>
      <c r="V94" s="28">
        <v>26.6</v>
      </c>
      <c r="W94" s="28">
        <v>14.5</v>
      </c>
      <c r="X94" s="28">
        <v>26.6</v>
      </c>
      <c r="Y94" s="28">
        <v>9.8000000000000004E-2</v>
      </c>
      <c r="Z94" s="28">
        <v>7.0000000000000007E-2</v>
      </c>
      <c r="AA94" s="28">
        <v>0.06</v>
      </c>
      <c r="AB94" s="28">
        <v>13.5</v>
      </c>
      <c r="AC94" s="28">
        <v>0.09</v>
      </c>
      <c r="AD94" s="28">
        <v>0.08</v>
      </c>
      <c r="AE94" s="28">
        <v>0.8</v>
      </c>
      <c r="AF94" s="28">
        <v>0.09</v>
      </c>
      <c r="AG94" s="28">
        <v>423</v>
      </c>
      <c r="AH94" s="28">
        <v>0.09</v>
      </c>
      <c r="AI94" s="28">
        <v>0.2</v>
      </c>
      <c r="AJ94" s="28">
        <v>0.04</v>
      </c>
      <c r="AK94" s="28">
        <v>8.73</v>
      </c>
      <c r="AL94" s="28">
        <v>4</v>
      </c>
      <c r="AM94" s="28">
        <v>7.6999999999999999E-2</v>
      </c>
      <c r="AN94" s="28">
        <v>72.5</v>
      </c>
      <c r="AO94" s="28">
        <v>2.2999999999999998</v>
      </c>
      <c r="AP94" s="28">
        <v>1.3</v>
      </c>
      <c r="AQ94" s="28">
        <v>0.8</v>
      </c>
      <c r="AR94" s="28">
        <v>3.4</v>
      </c>
      <c r="AS94" s="28">
        <v>0.4</v>
      </c>
      <c r="AT94" s="28">
        <v>30.8</v>
      </c>
      <c r="AU94" s="28">
        <v>0.2</v>
      </c>
      <c r="AV94" s="28">
        <v>23.5</v>
      </c>
      <c r="AW94" s="28">
        <v>6.8</v>
      </c>
      <c r="AX94" s="28">
        <v>3.6</v>
      </c>
      <c r="AY94" s="28">
        <v>0.4</v>
      </c>
      <c r="AZ94" s="28">
        <v>0.2</v>
      </c>
      <c r="BA94" s="28">
        <v>1.3</v>
      </c>
      <c r="BB94" s="28">
        <v>79.2</v>
      </c>
      <c r="BC94" s="28">
        <v>0.4</v>
      </c>
      <c r="BD94" s="28">
        <v>0.43</v>
      </c>
      <c r="BE94" s="28">
        <v>3.6</v>
      </c>
      <c r="BF94" s="28">
        <v>353</v>
      </c>
      <c r="BG94" s="28">
        <v>7.9</v>
      </c>
      <c r="BH94" s="28">
        <v>14.8</v>
      </c>
      <c r="BI94" s="28">
        <v>10.4</v>
      </c>
      <c r="BJ94" s="28">
        <v>4.16</v>
      </c>
      <c r="BK94" s="28">
        <v>0.04</v>
      </c>
      <c r="BL94" s="28">
        <v>9.23</v>
      </c>
      <c r="BM94" s="28">
        <v>0.11</v>
      </c>
      <c r="BN94" s="28">
        <v>0.04</v>
      </c>
      <c r="BO94" s="28">
        <v>1.0999999999999999E-2</v>
      </c>
      <c r="BP94" s="28">
        <v>2.5000000000000001E-2</v>
      </c>
      <c r="BQ94" s="28">
        <v>0.9</v>
      </c>
      <c r="CI94" s="28">
        <v>8.73</v>
      </c>
      <c r="CL94" s="28">
        <v>4</v>
      </c>
    </row>
    <row r="95" spans="1:90" x14ac:dyDescent="0.3">
      <c r="A95" s="25">
        <f t="shared" si="1"/>
        <v>91</v>
      </c>
      <c r="B95" s="26">
        <v>686814</v>
      </c>
      <c r="C95" s="26">
        <v>846971</v>
      </c>
      <c r="D95" s="26">
        <v>360</v>
      </c>
      <c r="E95" s="26">
        <v>1</v>
      </c>
      <c r="F95" s="27" t="s">
        <v>109</v>
      </c>
      <c r="G95" s="28">
        <v>93.6</v>
      </c>
      <c r="H95" s="28">
        <v>0.4</v>
      </c>
      <c r="I95" s="28">
        <v>60</v>
      </c>
      <c r="J95" s="28">
        <v>3</v>
      </c>
      <c r="K95" s="28">
        <v>4.75</v>
      </c>
      <c r="L95" s="28">
        <v>8.9999999999999998E-4</v>
      </c>
      <c r="M95" s="28">
        <v>0.25</v>
      </c>
      <c r="N95" s="28">
        <v>0.3</v>
      </c>
      <c r="O95" s="28">
        <v>0.12</v>
      </c>
      <c r="P95" s="28">
        <v>10.7</v>
      </c>
      <c r="Q95" s="28">
        <v>1.7</v>
      </c>
      <c r="R95" s="28">
        <v>173</v>
      </c>
      <c r="S95" s="28">
        <v>0.2</v>
      </c>
      <c r="T95" s="28">
        <v>53.1</v>
      </c>
      <c r="U95" s="28">
        <v>61.9</v>
      </c>
      <c r="V95" s="28">
        <v>49.3</v>
      </c>
      <c r="W95" s="28">
        <v>21.3</v>
      </c>
      <c r="X95" s="28">
        <v>32.200000000000003</v>
      </c>
      <c r="Y95" s="28">
        <v>0.218</v>
      </c>
      <c r="Z95" s="28">
        <v>0.05</v>
      </c>
      <c r="AA95" s="28">
        <v>0.11</v>
      </c>
      <c r="AB95" s="28">
        <v>5.14</v>
      </c>
      <c r="AC95" s="28">
        <v>0.1</v>
      </c>
      <c r="AD95" s="28">
        <v>0.1</v>
      </c>
      <c r="AE95" s="28">
        <v>0.74</v>
      </c>
      <c r="AF95" s="28">
        <v>0.74</v>
      </c>
      <c r="AG95" s="28">
        <v>457</v>
      </c>
      <c r="AH95" s="28">
        <v>0.09</v>
      </c>
      <c r="AI95" s="28">
        <v>0.2</v>
      </c>
      <c r="AJ95" s="28">
        <v>0.04</v>
      </c>
      <c r="AK95" s="28">
        <v>14.4</v>
      </c>
      <c r="AL95" s="28">
        <v>4</v>
      </c>
      <c r="AM95" s="28">
        <v>5.8999999999999997E-2</v>
      </c>
      <c r="AN95" s="28">
        <v>273</v>
      </c>
      <c r="AO95" s="28">
        <v>3.5</v>
      </c>
      <c r="AP95" s="28">
        <v>2</v>
      </c>
      <c r="AQ95" s="28">
        <v>1</v>
      </c>
      <c r="AR95" s="28">
        <v>5.4</v>
      </c>
      <c r="AS95" s="28">
        <v>0.6</v>
      </c>
      <c r="AT95" s="28">
        <v>32</v>
      </c>
      <c r="AU95" s="28">
        <v>0.2</v>
      </c>
      <c r="AV95" s="28">
        <v>25.4</v>
      </c>
      <c r="AW95" s="28">
        <v>7.2</v>
      </c>
      <c r="AX95" s="28">
        <v>4.5</v>
      </c>
      <c r="AY95" s="28">
        <v>0.6</v>
      </c>
      <c r="AZ95" s="28">
        <v>0.2</v>
      </c>
      <c r="BA95" s="28">
        <v>2</v>
      </c>
      <c r="BB95" s="28">
        <v>1100</v>
      </c>
      <c r="BC95" s="28">
        <v>1</v>
      </c>
      <c r="BD95" s="28">
        <v>0.44</v>
      </c>
      <c r="BE95" s="28">
        <v>3.7</v>
      </c>
      <c r="BF95" s="28">
        <v>4350</v>
      </c>
      <c r="BG95" s="28">
        <v>8.4</v>
      </c>
      <c r="BH95" s="28">
        <v>20.7</v>
      </c>
      <c r="BI95" s="28">
        <v>14.6</v>
      </c>
      <c r="BJ95" s="28">
        <v>4.53</v>
      </c>
      <c r="BK95" s="28">
        <v>0.04</v>
      </c>
      <c r="BL95" s="28">
        <v>13</v>
      </c>
      <c r="BM95" s="28">
        <v>0.13</v>
      </c>
      <c r="BN95" s="28">
        <v>0.04</v>
      </c>
      <c r="BO95" s="28">
        <v>1.2E-2</v>
      </c>
      <c r="BP95" s="28">
        <v>8.5999999999999993E-2</v>
      </c>
      <c r="BQ95" s="28">
        <v>0.9</v>
      </c>
      <c r="CI95" s="28">
        <v>14.4</v>
      </c>
      <c r="CL95" s="28">
        <v>4</v>
      </c>
    </row>
    <row r="96" spans="1:90" x14ac:dyDescent="0.3">
      <c r="A96" s="25">
        <f t="shared" si="1"/>
        <v>92</v>
      </c>
      <c r="B96" s="26">
        <v>686814</v>
      </c>
      <c r="C96" s="26">
        <v>846971</v>
      </c>
      <c r="D96" s="26">
        <v>360</v>
      </c>
      <c r="E96" s="26">
        <v>1</v>
      </c>
      <c r="F96" s="27" t="s">
        <v>92</v>
      </c>
      <c r="G96" s="28">
        <v>17.7</v>
      </c>
      <c r="H96" s="28">
        <v>7.5</v>
      </c>
      <c r="I96" s="28">
        <v>60</v>
      </c>
      <c r="J96" s="28">
        <v>3</v>
      </c>
      <c r="K96" s="28">
        <v>3.54</v>
      </c>
      <c r="L96" s="28">
        <v>8.9999999999999998E-4</v>
      </c>
      <c r="M96" s="28">
        <v>0.14000000000000001</v>
      </c>
      <c r="N96" s="28">
        <v>0.09</v>
      </c>
      <c r="O96" s="28">
        <v>0.08</v>
      </c>
      <c r="P96" s="28">
        <v>7.8</v>
      </c>
      <c r="Q96" s="28">
        <v>0.9</v>
      </c>
      <c r="R96" s="28">
        <v>105</v>
      </c>
      <c r="S96" s="28">
        <v>0.09</v>
      </c>
      <c r="T96" s="28">
        <v>5.6</v>
      </c>
      <c r="U96" s="28">
        <v>38.4</v>
      </c>
      <c r="V96" s="28">
        <v>28.2</v>
      </c>
      <c r="W96" s="28">
        <v>9.6999999999999993</v>
      </c>
      <c r="X96" s="28">
        <v>26.5</v>
      </c>
      <c r="Y96" s="28">
        <v>5.2999999999999999E-2</v>
      </c>
      <c r="Z96" s="28">
        <v>0.05</v>
      </c>
      <c r="AA96" s="28">
        <v>0.06</v>
      </c>
      <c r="AB96" s="28">
        <v>11.2</v>
      </c>
      <c r="AC96" s="28">
        <v>0.1</v>
      </c>
      <c r="AD96" s="28">
        <v>0.04</v>
      </c>
      <c r="AE96" s="28">
        <v>0.63</v>
      </c>
      <c r="AF96" s="28">
        <v>7.0000000000000007E-2</v>
      </c>
      <c r="AG96" s="28">
        <v>303</v>
      </c>
      <c r="AH96" s="28">
        <v>0.09</v>
      </c>
      <c r="AI96" s="28">
        <v>0.2</v>
      </c>
      <c r="AJ96" s="28">
        <v>0.04</v>
      </c>
      <c r="AK96" s="28">
        <v>7.41</v>
      </c>
      <c r="AL96" s="28">
        <v>4.5</v>
      </c>
      <c r="AM96" s="28">
        <v>0.06</v>
      </c>
      <c r="AN96" s="28">
        <v>55</v>
      </c>
      <c r="AO96" s="28">
        <v>2.1</v>
      </c>
      <c r="AP96" s="28">
        <v>0.9</v>
      </c>
      <c r="AQ96" s="28">
        <v>0.6</v>
      </c>
      <c r="AR96" s="28">
        <v>2.9</v>
      </c>
      <c r="AS96" s="28">
        <v>0.4</v>
      </c>
      <c r="AT96" s="28">
        <v>25.3</v>
      </c>
      <c r="AU96" s="28">
        <v>0.1</v>
      </c>
      <c r="AV96" s="28">
        <v>19.2</v>
      </c>
      <c r="AW96" s="28">
        <v>5.4</v>
      </c>
      <c r="AX96" s="28">
        <v>2.8</v>
      </c>
      <c r="AY96" s="28">
        <v>0.4</v>
      </c>
      <c r="AZ96" s="28">
        <v>0.1</v>
      </c>
      <c r="BA96" s="28">
        <v>1.1000000000000001</v>
      </c>
      <c r="BB96" s="28">
        <v>63.7</v>
      </c>
      <c r="BC96" s="28">
        <v>0.5</v>
      </c>
      <c r="BD96" s="28">
        <v>0.34</v>
      </c>
      <c r="BE96" s="28">
        <v>2.9</v>
      </c>
      <c r="BF96" s="28">
        <v>254</v>
      </c>
      <c r="BG96" s="28">
        <v>6.8</v>
      </c>
      <c r="BH96" s="28">
        <v>13.5</v>
      </c>
      <c r="BI96" s="28">
        <v>9.4</v>
      </c>
      <c r="BJ96" s="28">
        <v>3.93</v>
      </c>
      <c r="BK96" s="28">
        <v>0.04</v>
      </c>
      <c r="BL96" s="28">
        <v>7.24</v>
      </c>
      <c r="BM96" s="28">
        <v>0.1</v>
      </c>
      <c r="BN96" s="28">
        <v>0.04</v>
      </c>
      <c r="BO96" s="28">
        <v>1.0999999999999999E-2</v>
      </c>
      <c r="BP96" s="28">
        <v>0.02</v>
      </c>
      <c r="BQ96" s="28">
        <v>0.9</v>
      </c>
      <c r="CI96" s="28">
        <v>7.41</v>
      </c>
      <c r="CL96" s="28">
        <v>4.5</v>
      </c>
    </row>
    <row r="97" spans="1:90" x14ac:dyDescent="0.3">
      <c r="A97" s="25">
        <f t="shared" si="1"/>
        <v>93</v>
      </c>
      <c r="B97" s="26">
        <v>686815</v>
      </c>
      <c r="C97" s="26">
        <v>846971</v>
      </c>
      <c r="D97" s="26">
        <v>361</v>
      </c>
      <c r="E97" s="26">
        <v>1</v>
      </c>
      <c r="F97" s="27" t="s">
        <v>93</v>
      </c>
      <c r="G97" s="28">
        <v>19.7</v>
      </c>
      <c r="H97" s="28">
        <v>1.4</v>
      </c>
      <c r="I97" s="28">
        <v>70</v>
      </c>
      <c r="J97" s="28">
        <v>3</v>
      </c>
      <c r="K97" s="28">
        <v>2.6</v>
      </c>
      <c r="L97" s="28">
        <v>8.9999999999999998E-4</v>
      </c>
      <c r="M97" s="28">
        <v>0.16</v>
      </c>
      <c r="N97" s="28">
        <v>0.09</v>
      </c>
      <c r="O97" s="28">
        <v>0.08</v>
      </c>
      <c r="P97" s="28">
        <v>8</v>
      </c>
      <c r="Q97" s="28">
        <v>1</v>
      </c>
      <c r="R97" s="28">
        <v>109</v>
      </c>
      <c r="S97" s="28">
        <v>0.1</v>
      </c>
      <c r="T97" s="28">
        <v>5.7</v>
      </c>
      <c r="U97" s="28">
        <v>39.700000000000003</v>
      </c>
      <c r="V97" s="28">
        <v>30.2</v>
      </c>
      <c r="W97" s="28">
        <v>10.1</v>
      </c>
      <c r="X97" s="28">
        <v>27.3</v>
      </c>
      <c r="Y97" s="28">
        <v>6.2E-2</v>
      </c>
      <c r="Z97" s="28">
        <v>0.06</v>
      </c>
      <c r="AA97" s="28">
        <v>0.06</v>
      </c>
      <c r="AB97" s="28">
        <v>11.5</v>
      </c>
      <c r="AC97" s="28">
        <v>0.09</v>
      </c>
      <c r="AD97" s="28">
        <v>0.05</v>
      </c>
      <c r="AE97" s="28">
        <v>0.6</v>
      </c>
      <c r="AF97" s="28">
        <v>7.0000000000000007E-2</v>
      </c>
      <c r="AG97" s="28">
        <v>312</v>
      </c>
      <c r="AH97" s="28">
        <v>0.09</v>
      </c>
      <c r="AI97" s="28">
        <v>0.2</v>
      </c>
      <c r="AJ97" s="28">
        <v>0.04</v>
      </c>
      <c r="AK97" s="28">
        <v>8.1300000000000008</v>
      </c>
      <c r="AL97" s="28">
        <v>4.2</v>
      </c>
      <c r="AM97" s="28">
        <v>5.5E-2</v>
      </c>
      <c r="AN97" s="28">
        <v>56.4</v>
      </c>
      <c r="AO97" s="28">
        <v>2.2000000000000002</v>
      </c>
      <c r="AP97" s="28">
        <v>1.1000000000000001</v>
      </c>
      <c r="AQ97" s="28">
        <v>0.6</v>
      </c>
      <c r="AR97" s="28">
        <v>2.9</v>
      </c>
      <c r="AS97" s="28">
        <v>0.3</v>
      </c>
      <c r="AT97" s="28">
        <v>26.6</v>
      </c>
      <c r="AU97" s="28">
        <v>0.1</v>
      </c>
      <c r="AV97" s="28">
        <v>19.8</v>
      </c>
      <c r="AW97" s="28">
        <v>5.8</v>
      </c>
      <c r="AX97" s="28">
        <v>3</v>
      </c>
      <c r="AY97" s="28">
        <v>0.4</v>
      </c>
      <c r="AZ97" s="28">
        <v>0.1</v>
      </c>
      <c r="BA97" s="28">
        <v>1.1000000000000001</v>
      </c>
      <c r="BB97" s="28">
        <v>58.7</v>
      </c>
      <c r="BC97" s="28">
        <v>0.4</v>
      </c>
      <c r="BD97" s="28">
        <v>0.35</v>
      </c>
      <c r="BE97" s="28">
        <v>2.8</v>
      </c>
      <c r="BF97" s="28">
        <v>249</v>
      </c>
      <c r="BG97" s="28">
        <v>6.4</v>
      </c>
      <c r="BH97" s="28">
        <v>13.9</v>
      </c>
      <c r="BI97" s="28">
        <v>8.3000000000000007</v>
      </c>
      <c r="BJ97" s="28">
        <v>3.89</v>
      </c>
      <c r="BK97" s="28">
        <v>0.05</v>
      </c>
      <c r="BL97" s="28">
        <v>7.87</v>
      </c>
      <c r="BM97" s="28">
        <v>0.09</v>
      </c>
      <c r="BN97" s="28">
        <v>0.04</v>
      </c>
      <c r="BO97" s="28">
        <v>1.0999999999999999E-2</v>
      </c>
      <c r="BP97" s="28">
        <v>2.1999999999999999E-2</v>
      </c>
      <c r="BQ97" s="28">
        <v>0.9</v>
      </c>
      <c r="CI97" s="28">
        <v>8.1300000000000008</v>
      </c>
      <c r="CL97" s="28">
        <v>4.2</v>
      </c>
    </row>
    <row r="98" spans="1:90" x14ac:dyDescent="0.3">
      <c r="A98" s="25">
        <f t="shared" si="1"/>
        <v>94</v>
      </c>
      <c r="B98" s="26">
        <v>687901</v>
      </c>
      <c r="C98" s="26">
        <v>846364</v>
      </c>
      <c r="D98" s="26">
        <v>379</v>
      </c>
      <c r="E98" s="26">
        <v>1</v>
      </c>
      <c r="F98" s="27" t="s">
        <v>94</v>
      </c>
      <c r="G98" s="28">
        <v>2.6</v>
      </c>
      <c r="H98" s="28">
        <v>3.1</v>
      </c>
      <c r="I98" s="28">
        <v>60</v>
      </c>
      <c r="J98" s="28">
        <v>3</v>
      </c>
      <c r="K98" s="28">
        <v>1.72</v>
      </c>
      <c r="L98" s="28">
        <v>8.9999999999999998E-4</v>
      </c>
      <c r="M98" s="28">
        <v>0.22</v>
      </c>
      <c r="N98" s="28">
        <v>0.09</v>
      </c>
      <c r="O98" s="28">
        <v>0.06</v>
      </c>
      <c r="P98" s="28">
        <v>8.6999999999999993</v>
      </c>
      <c r="Q98" s="28">
        <v>0.7</v>
      </c>
      <c r="R98" s="28">
        <v>123</v>
      </c>
      <c r="S98" s="28">
        <v>0.09</v>
      </c>
      <c r="T98" s="28">
        <v>8.4</v>
      </c>
      <c r="U98" s="28">
        <v>24.3</v>
      </c>
      <c r="V98" s="28">
        <v>34.799999999999997</v>
      </c>
      <c r="W98" s="28">
        <v>13</v>
      </c>
      <c r="X98" s="28">
        <v>36.700000000000003</v>
      </c>
      <c r="Y98" s="28">
        <v>1.4999999999999999E-2</v>
      </c>
      <c r="Z98" s="28">
        <v>0.04</v>
      </c>
      <c r="AA98" s="28">
        <v>0.08</v>
      </c>
      <c r="AB98" s="28">
        <v>14.5</v>
      </c>
      <c r="AC98" s="28">
        <v>0.09</v>
      </c>
      <c r="AD98" s="28">
        <v>0.08</v>
      </c>
      <c r="AE98" s="28">
        <v>0.79</v>
      </c>
      <c r="AF98" s="28">
        <v>0.15</v>
      </c>
      <c r="AG98" s="28">
        <v>156</v>
      </c>
      <c r="AH98" s="28">
        <v>0.1</v>
      </c>
      <c r="AI98" s="28">
        <v>0.2</v>
      </c>
      <c r="AJ98" s="28">
        <v>0.04</v>
      </c>
      <c r="AK98" s="28">
        <v>20.8</v>
      </c>
      <c r="AL98" s="28">
        <v>3.8</v>
      </c>
      <c r="AM98" s="28">
        <v>0.13400000000000001</v>
      </c>
      <c r="AN98" s="28">
        <v>60</v>
      </c>
      <c r="AO98" s="28">
        <v>4.5</v>
      </c>
      <c r="AP98" s="28">
        <v>2.8</v>
      </c>
      <c r="AQ98" s="28">
        <v>0.9</v>
      </c>
      <c r="AR98" s="28">
        <v>4.8</v>
      </c>
      <c r="AS98" s="28">
        <v>0.8</v>
      </c>
      <c r="AT98" s="28">
        <v>32.200000000000003</v>
      </c>
      <c r="AU98" s="28">
        <v>0.3</v>
      </c>
      <c r="AV98" s="28">
        <v>27.6</v>
      </c>
      <c r="AW98" s="28">
        <v>7.7</v>
      </c>
      <c r="AX98" s="28">
        <v>5.5</v>
      </c>
      <c r="AY98" s="28">
        <v>0.7</v>
      </c>
      <c r="AZ98" s="28">
        <v>0.3</v>
      </c>
      <c r="BA98" s="28">
        <v>2.2999999999999998</v>
      </c>
      <c r="BB98" s="28">
        <v>118</v>
      </c>
      <c r="BC98" s="28">
        <v>0.4</v>
      </c>
      <c r="BD98" s="28">
        <v>0.38</v>
      </c>
      <c r="BE98" s="28">
        <v>5.7</v>
      </c>
      <c r="BF98" s="28">
        <v>330</v>
      </c>
      <c r="BG98" s="28">
        <v>20.6</v>
      </c>
      <c r="BH98" s="28">
        <v>14.6</v>
      </c>
      <c r="BI98" s="28">
        <v>15.4</v>
      </c>
      <c r="BJ98" s="28">
        <v>5.0599999999999996</v>
      </c>
      <c r="BK98" s="28">
        <v>0.04</v>
      </c>
      <c r="BL98" s="28">
        <v>7.42</v>
      </c>
      <c r="BM98" s="28">
        <v>0.27</v>
      </c>
      <c r="BN98" s="28">
        <v>0.2</v>
      </c>
      <c r="BO98" s="28">
        <v>1.2E-2</v>
      </c>
      <c r="BP98" s="28">
        <v>1.6E-2</v>
      </c>
      <c r="BQ98" s="28">
        <v>0.9</v>
      </c>
      <c r="CI98" s="28">
        <v>20.8</v>
      </c>
      <c r="CL98" s="28">
        <v>3.8</v>
      </c>
    </row>
    <row r="99" spans="1:90" x14ac:dyDescent="0.3">
      <c r="A99" s="25">
        <f t="shared" si="1"/>
        <v>95</v>
      </c>
      <c r="B99" s="26">
        <v>687902</v>
      </c>
      <c r="C99" s="26">
        <v>846364</v>
      </c>
      <c r="D99" s="26">
        <v>379</v>
      </c>
      <c r="E99" s="26">
        <v>1</v>
      </c>
      <c r="F99" s="27" t="s">
        <v>95</v>
      </c>
      <c r="G99" s="28">
        <v>3</v>
      </c>
      <c r="H99" s="28">
        <v>0.4</v>
      </c>
      <c r="I99" s="28">
        <v>60</v>
      </c>
      <c r="J99" s="28">
        <v>3</v>
      </c>
      <c r="K99" s="28">
        <v>1.05</v>
      </c>
      <c r="L99" s="28">
        <v>8.9999999999999998E-4</v>
      </c>
      <c r="M99" s="28">
        <v>0.13</v>
      </c>
      <c r="N99" s="28">
        <v>0.09</v>
      </c>
      <c r="O99" s="28">
        <v>0.05</v>
      </c>
      <c r="P99" s="28">
        <v>9.9</v>
      </c>
      <c r="Q99" s="28">
        <v>0.8</v>
      </c>
      <c r="R99" s="28">
        <v>115</v>
      </c>
      <c r="S99" s="28">
        <v>0.09</v>
      </c>
      <c r="T99" s="28">
        <v>8.5</v>
      </c>
      <c r="U99" s="28">
        <v>23.8</v>
      </c>
      <c r="V99" s="28">
        <v>36.299999999999997</v>
      </c>
      <c r="W99" s="28">
        <v>13</v>
      </c>
      <c r="X99" s="28">
        <v>27.5</v>
      </c>
      <c r="Y99" s="28">
        <v>1.2999999999999999E-2</v>
      </c>
      <c r="Z99" s="28">
        <v>0.05</v>
      </c>
      <c r="AA99" s="28">
        <v>0.09</v>
      </c>
      <c r="AB99" s="28">
        <v>14.8</v>
      </c>
      <c r="AC99" s="28">
        <v>0.1</v>
      </c>
      <c r="AD99" s="28">
        <v>0.08</v>
      </c>
      <c r="AE99" s="28">
        <v>0.77</v>
      </c>
      <c r="AF99" s="28">
        <v>0.12</v>
      </c>
      <c r="AG99" s="28">
        <v>172</v>
      </c>
      <c r="AH99" s="28">
        <v>0.1</v>
      </c>
      <c r="AI99" s="28">
        <v>0.1</v>
      </c>
      <c r="AJ99" s="28">
        <v>0.04</v>
      </c>
      <c r="AK99" s="28">
        <v>22</v>
      </c>
      <c r="AL99" s="28">
        <v>3.8</v>
      </c>
      <c r="AM99" s="28">
        <v>0.11899999999999999</v>
      </c>
      <c r="AN99" s="28">
        <v>69.7</v>
      </c>
      <c r="AO99" s="28">
        <v>4.8</v>
      </c>
      <c r="AP99" s="28">
        <v>2.8</v>
      </c>
      <c r="AQ99" s="28">
        <v>0.9</v>
      </c>
      <c r="AR99" s="28">
        <v>4.9000000000000004</v>
      </c>
      <c r="AS99" s="28">
        <v>0.9</v>
      </c>
      <c r="AT99" s="28">
        <v>35.799999999999997</v>
      </c>
      <c r="AU99" s="28">
        <v>0.3</v>
      </c>
      <c r="AV99" s="28">
        <v>28.5</v>
      </c>
      <c r="AW99" s="28">
        <v>8.5</v>
      </c>
      <c r="AX99" s="28">
        <v>6</v>
      </c>
      <c r="AY99" s="28">
        <v>0.8</v>
      </c>
      <c r="AZ99" s="28">
        <v>0.3</v>
      </c>
      <c r="BA99" s="28">
        <v>2.4</v>
      </c>
      <c r="BB99" s="28">
        <v>80.099999999999994</v>
      </c>
      <c r="BC99" s="28">
        <v>0.3</v>
      </c>
      <c r="BD99" s="28">
        <v>0.52</v>
      </c>
      <c r="BE99" s="28">
        <v>5.0999999999999996</v>
      </c>
      <c r="BF99" s="28">
        <v>304</v>
      </c>
      <c r="BG99" s="28">
        <v>12.3</v>
      </c>
      <c r="BH99" s="28">
        <v>15.2</v>
      </c>
      <c r="BI99" s="28">
        <v>13.3</v>
      </c>
      <c r="BJ99" s="28">
        <v>4.93</v>
      </c>
      <c r="BK99" s="28">
        <v>0.02</v>
      </c>
      <c r="BL99" s="28">
        <v>7.18</v>
      </c>
      <c r="BM99" s="28">
        <v>0.14000000000000001</v>
      </c>
      <c r="BN99" s="28">
        <v>0.1</v>
      </c>
      <c r="BO99" s="28">
        <v>8.0000000000000002E-3</v>
      </c>
      <c r="BP99" s="28">
        <v>1.2999999999999999E-2</v>
      </c>
      <c r="BQ99" s="28">
        <v>0.9</v>
      </c>
      <c r="CI99" s="28">
        <v>22</v>
      </c>
      <c r="CL99" s="28">
        <v>3.8</v>
      </c>
    </row>
    <row r="100" spans="1:90" x14ac:dyDescent="0.3">
      <c r="A100" s="25">
        <f t="shared" si="1"/>
        <v>96</v>
      </c>
      <c r="B100" s="26">
        <v>687903</v>
      </c>
      <c r="C100" s="26">
        <v>846364</v>
      </c>
      <c r="D100" s="26">
        <v>379</v>
      </c>
      <c r="E100" s="26">
        <v>1</v>
      </c>
      <c r="F100" s="27" t="s">
        <v>96</v>
      </c>
      <c r="G100" s="28">
        <v>3</v>
      </c>
      <c r="H100" s="28">
        <v>0.4</v>
      </c>
      <c r="I100" s="28">
        <v>40</v>
      </c>
      <c r="J100" s="28">
        <v>3</v>
      </c>
      <c r="K100" s="28">
        <v>1.19</v>
      </c>
      <c r="L100" s="28">
        <v>8.9999999999999998E-4</v>
      </c>
      <c r="M100" s="28">
        <v>0.16</v>
      </c>
      <c r="N100" s="28">
        <v>0.09</v>
      </c>
      <c r="O100" s="28">
        <v>0.01</v>
      </c>
      <c r="P100" s="28">
        <v>8.6999999999999993</v>
      </c>
      <c r="Q100" s="28">
        <v>0.7</v>
      </c>
      <c r="R100" s="28">
        <v>109</v>
      </c>
      <c r="S100" s="28">
        <v>0.09</v>
      </c>
      <c r="T100" s="28">
        <v>8.4</v>
      </c>
      <c r="U100" s="28">
        <v>22.9</v>
      </c>
      <c r="V100" s="28">
        <v>31.4</v>
      </c>
      <c r="W100" s="28">
        <v>11.8</v>
      </c>
      <c r="X100" s="28">
        <v>30.3</v>
      </c>
      <c r="Y100" s="28">
        <v>1.4999999999999999E-2</v>
      </c>
      <c r="Z100" s="28">
        <v>0.04</v>
      </c>
      <c r="AA100" s="28">
        <v>0.14000000000000001</v>
      </c>
      <c r="AB100" s="28">
        <v>13</v>
      </c>
      <c r="AC100" s="28">
        <v>0.1</v>
      </c>
      <c r="AD100" s="28">
        <v>7.0000000000000007E-2</v>
      </c>
      <c r="AE100" s="28">
        <v>0.65</v>
      </c>
      <c r="AF100" s="28">
        <v>0.13</v>
      </c>
      <c r="AG100" s="28">
        <v>161</v>
      </c>
      <c r="AH100" s="28">
        <v>0.1</v>
      </c>
      <c r="AI100" s="28">
        <v>0.2</v>
      </c>
      <c r="AJ100" s="28">
        <v>0.04</v>
      </c>
      <c r="AK100" s="28">
        <v>20.9</v>
      </c>
      <c r="AL100" s="28">
        <v>3.4</v>
      </c>
      <c r="AM100" s="28">
        <v>0.14199999999999999</v>
      </c>
      <c r="AN100" s="28">
        <v>62.6</v>
      </c>
      <c r="AO100" s="28">
        <v>4.4000000000000004</v>
      </c>
      <c r="AP100" s="28">
        <v>2.9</v>
      </c>
      <c r="AQ100" s="28">
        <v>0.9</v>
      </c>
      <c r="AR100" s="28">
        <v>4.8</v>
      </c>
      <c r="AS100" s="28">
        <v>0.8</v>
      </c>
      <c r="AT100" s="28">
        <v>32.1</v>
      </c>
      <c r="AU100" s="28">
        <v>0.3</v>
      </c>
      <c r="AV100" s="28">
        <v>27.8</v>
      </c>
      <c r="AW100" s="28">
        <v>7.9</v>
      </c>
      <c r="AX100" s="28">
        <v>4.8</v>
      </c>
      <c r="AY100" s="28">
        <v>0.7</v>
      </c>
      <c r="AZ100" s="28">
        <v>0.3</v>
      </c>
      <c r="BA100" s="28">
        <v>2.2000000000000002</v>
      </c>
      <c r="BB100" s="28">
        <v>104</v>
      </c>
      <c r="BC100" s="28">
        <v>0.4</v>
      </c>
      <c r="BD100" s="28">
        <v>0.41</v>
      </c>
      <c r="BE100" s="28">
        <v>5.0999999999999996</v>
      </c>
      <c r="BF100" s="28">
        <v>334</v>
      </c>
      <c r="BG100" s="28">
        <v>18.3</v>
      </c>
      <c r="BH100" s="28">
        <v>13.8</v>
      </c>
      <c r="BI100" s="28">
        <v>12.5</v>
      </c>
      <c r="BJ100" s="28">
        <v>4.6500000000000004</v>
      </c>
      <c r="BK100" s="28">
        <v>0.04</v>
      </c>
      <c r="BL100" s="28">
        <v>6.64</v>
      </c>
      <c r="BM100" s="28">
        <v>0.25</v>
      </c>
      <c r="BN100" s="28">
        <v>0.19</v>
      </c>
      <c r="BO100" s="28">
        <v>0.01</v>
      </c>
      <c r="BP100" s="28">
        <v>1.4E-2</v>
      </c>
      <c r="BQ100" s="28">
        <v>0.9</v>
      </c>
      <c r="CI100" s="28">
        <v>20.9</v>
      </c>
      <c r="CL100" s="28">
        <v>3.4</v>
      </c>
    </row>
    <row r="101" spans="1:90" x14ac:dyDescent="0.3">
      <c r="A101" s="25">
        <f t="shared" si="1"/>
        <v>97</v>
      </c>
      <c r="B101" s="26">
        <v>687905</v>
      </c>
      <c r="C101" s="26">
        <v>846363</v>
      </c>
      <c r="D101" s="26">
        <v>379</v>
      </c>
      <c r="E101" s="26">
        <v>1</v>
      </c>
      <c r="F101" s="27" t="s">
        <v>97</v>
      </c>
      <c r="G101" s="28">
        <v>2.5</v>
      </c>
      <c r="H101" s="28">
        <v>0.4</v>
      </c>
      <c r="I101" s="28">
        <v>50</v>
      </c>
      <c r="J101" s="28">
        <v>2</v>
      </c>
      <c r="K101" s="28">
        <v>1.1000000000000001</v>
      </c>
      <c r="L101" s="28">
        <v>8.9999999999999998E-4</v>
      </c>
      <c r="M101" s="28">
        <v>0.14000000000000001</v>
      </c>
      <c r="N101" s="28">
        <v>0.09</v>
      </c>
      <c r="O101" s="28">
        <v>0.01</v>
      </c>
      <c r="P101" s="28">
        <v>8.4</v>
      </c>
      <c r="Q101" s="28">
        <v>0.6</v>
      </c>
      <c r="R101" s="28">
        <v>107</v>
      </c>
      <c r="S101" s="28">
        <v>0.09</v>
      </c>
      <c r="T101" s="28">
        <v>9.8000000000000007</v>
      </c>
      <c r="U101" s="28">
        <v>23</v>
      </c>
      <c r="V101" s="28">
        <v>31.8</v>
      </c>
      <c r="W101" s="28">
        <v>11.4</v>
      </c>
      <c r="X101" s="28">
        <v>42.8</v>
      </c>
      <c r="Y101" s="28">
        <v>1.6E-2</v>
      </c>
      <c r="Z101" s="28">
        <v>0.04</v>
      </c>
      <c r="AA101" s="28">
        <v>0.1</v>
      </c>
      <c r="AB101" s="28">
        <v>12.7</v>
      </c>
      <c r="AC101" s="28">
        <v>0.1</v>
      </c>
      <c r="AD101" s="28">
        <v>7.0000000000000007E-2</v>
      </c>
      <c r="AE101" s="28">
        <v>0.72</v>
      </c>
      <c r="AF101" s="28">
        <v>0.21</v>
      </c>
      <c r="AG101" s="28">
        <v>144</v>
      </c>
      <c r="AH101" s="28">
        <v>0.1</v>
      </c>
      <c r="AI101" s="28">
        <v>0.2</v>
      </c>
      <c r="AJ101" s="28">
        <v>0.04</v>
      </c>
      <c r="AK101" s="28">
        <v>21.6</v>
      </c>
      <c r="AL101" s="28">
        <v>2.9</v>
      </c>
      <c r="AM101" s="28">
        <v>0.16</v>
      </c>
      <c r="AN101" s="28">
        <v>64.900000000000006</v>
      </c>
      <c r="AO101" s="28">
        <v>4.5999999999999996</v>
      </c>
      <c r="AP101" s="28">
        <v>2.6</v>
      </c>
      <c r="AQ101" s="28">
        <v>1</v>
      </c>
      <c r="AR101" s="28">
        <v>5.4</v>
      </c>
      <c r="AS101" s="28">
        <v>0.9</v>
      </c>
      <c r="AT101" s="28">
        <v>32.299999999999997</v>
      </c>
      <c r="AU101" s="28">
        <v>0.3</v>
      </c>
      <c r="AV101" s="28">
        <v>27.7</v>
      </c>
      <c r="AW101" s="28">
        <v>7.9</v>
      </c>
      <c r="AX101" s="28">
        <v>5.9</v>
      </c>
      <c r="AY101" s="28">
        <v>0.8</v>
      </c>
      <c r="AZ101" s="28">
        <v>0.3</v>
      </c>
      <c r="BA101" s="28">
        <v>2.2999999999999998</v>
      </c>
      <c r="BB101" s="28">
        <v>159</v>
      </c>
      <c r="BC101" s="28">
        <v>0.4</v>
      </c>
      <c r="BD101" s="28">
        <v>0.4</v>
      </c>
      <c r="BE101" s="28">
        <v>6.8</v>
      </c>
      <c r="BF101" s="28">
        <v>323</v>
      </c>
      <c r="BG101" s="28">
        <v>34.200000000000003</v>
      </c>
      <c r="BH101" s="28">
        <v>14.6</v>
      </c>
      <c r="BI101" s="28">
        <v>14.7</v>
      </c>
      <c r="BJ101" s="28">
        <v>4.9000000000000004</v>
      </c>
      <c r="BK101" s="28">
        <v>0.04</v>
      </c>
      <c r="BL101" s="28">
        <v>6.35</v>
      </c>
      <c r="BM101" s="28">
        <v>0.46</v>
      </c>
      <c r="BN101" s="28">
        <v>0.37</v>
      </c>
      <c r="BO101" s="28">
        <v>1.4999999999999999E-2</v>
      </c>
      <c r="BP101" s="28">
        <v>1.4999999999999999E-2</v>
      </c>
      <c r="BQ101" s="28">
        <v>0.9</v>
      </c>
      <c r="CI101" s="28">
        <v>21.6</v>
      </c>
      <c r="CL101" s="28">
        <v>2.9</v>
      </c>
    </row>
    <row r="102" spans="1:90" x14ac:dyDescent="0.3">
      <c r="A102" s="25">
        <f t="shared" si="1"/>
        <v>98</v>
      </c>
      <c r="B102" s="26">
        <v>687906</v>
      </c>
      <c r="C102" s="26">
        <v>846363</v>
      </c>
      <c r="D102" s="26">
        <v>379</v>
      </c>
      <c r="E102" s="26">
        <v>1</v>
      </c>
      <c r="F102" s="27" t="s">
        <v>98</v>
      </c>
      <c r="G102" s="28">
        <v>3.1</v>
      </c>
      <c r="H102" s="28">
        <v>0.4</v>
      </c>
      <c r="I102" s="28">
        <v>50</v>
      </c>
      <c r="J102" s="28">
        <v>4</v>
      </c>
      <c r="K102" s="28">
        <v>1.65</v>
      </c>
      <c r="L102" s="28">
        <v>8.9999999999999998E-4</v>
      </c>
      <c r="M102" s="28">
        <v>0.18</v>
      </c>
      <c r="N102" s="28">
        <v>0.5</v>
      </c>
      <c r="O102" s="28">
        <v>0.04</v>
      </c>
      <c r="P102" s="28">
        <v>11.6</v>
      </c>
      <c r="Q102" s="28">
        <v>0.8</v>
      </c>
      <c r="R102" s="28">
        <v>111</v>
      </c>
      <c r="S102" s="28">
        <v>0.09</v>
      </c>
      <c r="T102" s="28">
        <v>7</v>
      </c>
      <c r="U102" s="28">
        <v>21.3</v>
      </c>
      <c r="V102" s="28">
        <v>36.799999999999997</v>
      </c>
      <c r="W102" s="28">
        <v>12.1</v>
      </c>
      <c r="X102" s="28">
        <v>25.5</v>
      </c>
      <c r="Y102" s="28">
        <v>1.7999999999999999E-2</v>
      </c>
      <c r="Z102" s="28">
        <v>0.05</v>
      </c>
      <c r="AA102" s="28">
        <v>12.2</v>
      </c>
      <c r="AB102" s="28">
        <v>14</v>
      </c>
      <c r="AC102" s="28">
        <v>0.09</v>
      </c>
      <c r="AD102" s="28">
        <v>0.09</v>
      </c>
      <c r="AE102" s="28">
        <v>0.86</v>
      </c>
      <c r="AF102" s="28">
        <v>0.11</v>
      </c>
      <c r="AG102" s="28">
        <v>170</v>
      </c>
      <c r="AH102" s="28">
        <v>0.1</v>
      </c>
      <c r="AI102" s="28">
        <v>0.2</v>
      </c>
      <c r="AJ102" s="28">
        <v>0.04</v>
      </c>
      <c r="AK102" s="28">
        <v>18.5</v>
      </c>
      <c r="AL102" s="28">
        <v>3.8</v>
      </c>
      <c r="AM102" s="28">
        <v>0.14299999999999999</v>
      </c>
      <c r="AN102" s="28">
        <v>55.8</v>
      </c>
      <c r="AO102" s="28">
        <v>3.9</v>
      </c>
      <c r="AP102" s="28">
        <v>2.2999999999999998</v>
      </c>
      <c r="AQ102" s="28">
        <v>0.8</v>
      </c>
      <c r="AR102" s="28">
        <v>4.5</v>
      </c>
      <c r="AS102" s="28">
        <v>0.7</v>
      </c>
      <c r="AT102" s="28">
        <v>31.5</v>
      </c>
      <c r="AU102" s="28">
        <v>0.3</v>
      </c>
      <c r="AV102" s="28">
        <v>26</v>
      </c>
      <c r="AW102" s="28">
        <v>7.3</v>
      </c>
      <c r="AX102" s="28">
        <v>4.0999999999999996</v>
      </c>
      <c r="AY102" s="28">
        <v>0.6</v>
      </c>
      <c r="AZ102" s="28">
        <v>0.3</v>
      </c>
      <c r="BA102" s="28">
        <v>2.1</v>
      </c>
      <c r="BB102" s="28">
        <v>98.2</v>
      </c>
      <c r="BC102" s="28">
        <v>0.3</v>
      </c>
      <c r="BD102" s="28">
        <v>0.42</v>
      </c>
      <c r="BE102" s="28">
        <v>5.0999999999999996</v>
      </c>
      <c r="BF102" s="28">
        <v>304</v>
      </c>
      <c r="BG102" s="28">
        <v>10.4</v>
      </c>
      <c r="BH102" s="28">
        <v>14.9</v>
      </c>
      <c r="BI102" s="28">
        <v>10.8</v>
      </c>
      <c r="BJ102" s="28">
        <v>5.16</v>
      </c>
      <c r="BK102" s="28">
        <v>0.03</v>
      </c>
      <c r="BL102" s="28">
        <v>6.73</v>
      </c>
      <c r="BM102" s="28">
        <v>0.16</v>
      </c>
      <c r="BN102" s="28">
        <v>0.08</v>
      </c>
      <c r="BO102" s="28">
        <v>0.01</v>
      </c>
      <c r="BP102" s="28">
        <v>1.2E-2</v>
      </c>
      <c r="BQ102" s="28">
        <v>0.9</v>
      </c>
      <c r="CI102" s="28">
        <v>18.5</v>
      </c>
      <c r="CL102" s="28">
        <v>3.8</v>
      </c>
    </row>
    <row r="103" spans="1:90" x14ac:dyDescent="0.3">
      <c r="A103" s="25">
        <f t="shared" si="1"/>
        <v>99</v>
      </c>
      <c r="B103" s="26">
        <v>687907</v>
      </c>
      <c r="C103" s="26">
        <v>846363</v>
      </c>
      <c r="D103" s="26">
        <v>379</v>
      </c>
      <c r="E103" s="26">
        <v>1</v>
      </c>
      <c r="F103" s="27" t="s">
        <v>99</v>
      </c>
      <c r="G103" s="28">
        <v>2</v>
      </c>
      <c r="H103" s="28">
        <v>0.4</v>
      </c>
      <c r="I103" s="28">
        <v>40</v>
      </c>
      <c r="J103" s="28">
        <v>3</v>
      </c>
      <c r="K103" s="28">
        <v>1.77</v>
      </c>
      <c r="L103" s="28">
        <v>8.9999999999999998E-4</v>
      </c>
      <c r="M103" s="28">
        <v>0.18</v>
      </c>
      <c r="N103" s="28">
        <v>0.09</v>
      </c>
      <c r="O103" s="28">
        <v>0.01</v>
      </c>
      <c r="P103" s="28">
        <v>9.5</v>
      </c>
      <c r="Q103" s="28">
        <v>0.8</v>
      </c>
      <c r="R103" s="28">
        <v>123</v>
      </c>
      <c r="S103" s="28">
        <v>0.09</v>
      </c>
      <c r="T103" s="28">
        <v>8.1999999999999993</v>
      </c>
      <c r="U103" s="28">
        <v>24.2</v>
      </c>
      <c r="V103" s="28">
        <v>36.799999999999997</v>
      </c>
      <c r="W103" s="28">
        <v>12.5</v>
      </c>
      <c r="X103" s="28">
        <v>29.7</v>
      </c>
      <c r="Y103" s="28">
        <v>3.1E-2</v>
      </c>
      <c r="Z103" s="28">
        <v>0.04</v>
      </c>
      <c r="AA103" s="28">
        <v>0.13</v>
      </c>
      <c r="AB103" s="28">
        <v>14.4</v>
      </c>
      <c r="AC103" s="28">
        <v>0.1</v>
      </c>
      <c r="AD103" s="28">
        <v>0.06</v>
      </c>
      <c r="AE103" s="28">
        <v>0.77</v>
      </c>
      <c r="AF103" s="28">
        <v>0.09</v>
      </c>
      <c r="AG103" s="28">
        <v>223</v>
      </c>
      <c r="AH103" s="28">
        <v>0.1</v>
      </c>
      <c r="AI103" s="28">
        <v>0.2</v>
      </c>
      <c r="AJ103" s="28">
        <v>0.04</v>
      </c>
      <c r="AK103" s="28">
        <v>16.899999999999999</v>
      </c>
      <c r="AL103" s="28">
        <v>3.4</v>
      </c>
      <c r="AM103" s="28">
        <v>0.157</v>
      </c>
      <c r="AN103" s="28">
        <v>61.2</v>
      </c>
      <c r="AO103" s="28">
        <v>3.9</v>
      </c>
      <c r="AP103" s="28">
        <v>2.1</v>
      </c>
      <c r="AQ103" s="28">
        <v>0.8</v>
      </c>
      <c r="AR103" s="28">
        <v>4.5</v>
      </c>
      <c r="AS103" s="28">
        <v>0.7</v>
      </c>
      <c r="AT103" s="28">
        <v>31.3</v>
      </c>
      <c r="AU103" s="28">
        <v>0.2</v>
      </c>
      <c r="AV103" s="28">
        <v>25.8</v>
      </c>
      <c r="AW103" s="28">
        <v>7.5</v>
      </c>
      <c r="AX103" s="28">
        <v>3.7</v>
      </c>
      <c r="AY103" s="28">
        <v>0.6</v>
      </c>
      <c r="AZ103" s="28">
        <v>0.3</v>
      </c>
      <c r="BA103" s="28">
        <v>2</v>
      </c>
      <c r="BB103" s="28">
        <v>109</v>
      </c>
      <c r="BC103" s="28">
        <v>0.4</v>
      </c>
      <c r="BD103" s="28">
        <v>0.4</v>
      </c>
      <c r="BE103" s="28">
        <v>5.0999999999999996</v>
      </c>
      <c r="BF103" s="28">
        <v>336</v>
      </c>
      <c r="BG103" s="28">
        <v>10.3</v>
      </c>
      <c r="BH103" s="28">
        <v>16.3</v>
      </c>
      <c r="BI103" s="28">
        <v>13.4</v>
      </c>
      <c r="BJ103" s="28">
        <v>5.38</v>
      </c>
      <c r="BK103" s="28">
        <v>0.03</v>
      </c>
      <c r="BL103" s="28">
        <v>7.72</v>
      </c>
      <c r="BM103" s="28">
        <v>0.17</v>
      </c>
      <c r="BN103" s="28">
        <v>0.1</v>
      </c>
      <c r="BO103" s="28">
        <v>1.2E-2</v>
      </c>
      <c r="BP103" s="28">
        <v>1.4999999999999999E-2</v>
      </c>
      <c r="BQ103" s="28">
        <v>0.9</v>
      </c>
      <c r="CI103" s="28">
        <v>16.899999999999999</v>
      </c>
      <c r="CL103" s="28">
        <v>3.4</v>
      </c>
    </row>
    <row r="104" spans="1:90" x14ac:dyDescent="0.3">
      <c r="A104" s="25">
        <f t="shared" si="1"/>
        <v>100</v>
      </c>
      <c r="B104" s="26">
        <v>687908</v>
      </c>
      <c r="C104" s="26">
        <v>846362</v>
      </c>
      <c r="D104" s="26">
        <v>379</v>
      </c>
      <c r="E104" s="26">
        <v>1</v>
      </c>
      <c r="F104" s="27" t="s">
        <v>100</v>
      </c>
      <c r="G104" s="28">
        <v>2.5</v>
      </c>
      <c r="H104" s="28">
        <v>0.4</v>
      </c>
      <c r="I104" s="28">
        <v>30</v>
      </c>
      <c r="J104" s="28">
        <v>3</v>
      </c>
      <c r="K104" s="28">
        <v>1.54</v>
      </c>
      <c r="L104" s="28">
        <v>8.9999999999999998E-4</v>
      </c>
      <c r="M104" s="28">
        <v>0.15</v>
      </c>
      <c r="N104" s="28">
        <v>0.09</v>
      </c>
      <c r="O104" s="28">
        <v>0.01</v>
      </c>
      <c r="P104" s="28">
        <v>9.1999999999999993</v>
      </c>
      <c r="Q104" s="28">
        <v>0.8</v>
      </c>
      <c r="R104" s="28">
        <v>104</v>
      </c>
      <c r="S104" s="28">
        <v>0.09</v>
      </c>
      <c r="T104" s="28">
        <v>8</v>
      </c>
      <c r="U104" s="28">
        <v>22.7</v>
      </c>
      <c r="V104" s="28">
        <v>37.799999999999997</v>
      </c>
      <c r="W104" s="28">
        <v>13.1</v>
      </c>
      <c r="X104" s="28">
        <v>28.3</v>
      </c>
      <c r="Y104" s="28">
        <v>2.4E-2</v>
      </c>
      <c r="Z104" s="28">
        <v>0.05</v>
      </c>
      <c r="AA104" s="28">
        <v>0.09</v>
      </c>
      <c r="AB104" s="28">
        <v>13.9</v>
      </c>
      <c r="AC104" s="28">
        <v>0.1</v>
      </c>
      <c r="AD104" s="28">
        <v>0.06</v>
      </c>
      <c r="AE104" s="28">
        <v>0.81</v>
      </c>
      <c r="AF104" s="28">
        <v>0.11</v>
      </c>
      <c r="AG104" s="28">
        <v>143</v>
      </c>
      <c r="AH104" s="28">
        <v>0.2</v>
      </c>
      <c r="AI104" s="28">
        <v>0.3</v>
      </c>
      <c r="AJ104" s="28">
        <v>0.04</v>
      </c>
      <c r="AK104" s="28">
        <v>18.2</v>
      </c>
      <c r="AL104" s="28">
        <v>4.0999999999999996</v>
      </c>
      <c r="AM104" s="28">
        <v>0.13400000000000001</v>
      </c>
      <c r="AN104" s="28">
        <v>69.8</v>
      </c>
      <c r="AO104" s="28">
        <v>4</v>
      </c>
      <c r="AP104" s="28">
        <v>2.2999999999999998</v>
      </c>
      <c r="AQ104" s="28">
        <v>0.9</v>
      </c>
      <c r="AR104" s="28">
        <v>4.5</v>
      </c>
      <c r="AS104" s="28">
        <v>0.7</v>
      </c>
      <c r="AT104" s="28">
        <v>34</v>
      </c>
      <c r="AU104" s="28">
        <v>0.3</v>
      </c>
      <c r="AV104" s="28">
        <v>26.5</v>
      </c>
      <c r="AW104" s="28">
        <v>7.5</v>
      </c>
      <c r="AX104" s="28">
        <v>4.8</v>
      </c>
      <c r="AY104" s="28">
        <v>0.7</v>
      </c>
      <c r="AZ104" s="28">
        <v>0.3</v>
      </c>
      <c r="BA104" s="28">
        <v>2</v>
      </c>
      <c r="BB104" s="28">
        <v>99.3</v>
      </c>
      <c r="BC104" s="28">
        <v>0.4</v>
      </c>
      <c r="BD104" s="28">
        <v>0.5</v>
      </c>
      <c r="BE104" s="28">
        <v>5.5</v>
      </c>
      <c r="BF104" s="28">
        <v>344</v>
      </c>
      <c r="BG104" s="28">
        <v>11.7</v>
      </c>
      <c r="BH104" s="28">
        <v>13.8</v>
      </c>
      <c r="BI104" s="28">
        <v>15.5</v>
      </c>
      <c r="BJ104" s="28">
        <v>5.25</v>
      </c>
      <c r="BK104" s="28">
        <v>0.05</v>
      </c>
      <c r="BL104" s="28">
        <v>6.44</v>
      </c>
      <c r="BM104" s="28">
        <v>0.15</v>
      </c>
      <c r="BN104" s="28">
        <v>0.1</v>
      </c>
      <c r="BO104" s="28">
        <v>1.2999999999999999E-2</v>
      </c>
      <c r="BP104" s="28">
        <v>1.4999999999999999E-2</v>
      </c>
      <c r="BQ104" s="28">
        <v>0.9</v>
      </c>
      <c r="CI104" s="28">
        <v>18.2</v>
      </c>
      <c r="CL104" s="28">
        <v>4.0999999999999996</v>
      </c>
    </row>
    <row r="105" spans="1:90" x14ac:dyDescent="0.3">
      <c r="A105" s="25">
        <f t="shared" si="1"/>
        <v>101</v>
      </c>
      <c r="B105" s="26">
        <v>687909</v>
      </c>
      <c r="C105" s="26">
        <v>846362</v>
      </c>
      <c r="D105" s="26">
        <v>379</v>
      </c>
      <c r="E105" s="26">
        <v>1</v>
      </c>
      <c r="F105" s="27" t="s">
        <v>101</v>
      </c>
      <c r="G105" s="28">
        <v>2.2000000000000002</v>
      </c>
      <c r="H105" s="28">
        <v>0.4</v>
      </c>
      <c r="I105" s="28">
        <v>70</v>
      </c>
      <c r="J105" s="28">
        <v>4</v>
      </c>
      <c r="K105" s="28">
        <v>1.27</v>
      </c>
      <c r="L105" s="28">
        <v>8.9999999999999998E-4</v>
      </c>
      <c r="M105" s="28">
        <v>0.16</v>
      </c>
      <c r="N105" s="28">
        <v>0.09</v>
      </c>
      <c r="O105" s="28">
        <v>0.04</v>
      </c>
      <c r="P105" s="28">
        <v>9.6</v>
      </c>
      <c r="Q105" s="28">
        <v>0.8</v>
      </c>
      <c r="R105" s="28">
        <v>115</v>
      </c>
      <c r="S105" s="28">
        <v>0.09</v>
      </c>
      <c r="T105" s="28">
        <v>7.8</v>
      </c>
      <c r="U105" s="28">
        <v>21.9</v>
      </c>
      <c r="V105" s="28">
        <v>35</v>
      </c>
      <c r="W105" s="28">
        <v>12.2</v>
      </c>
      <c r="X105" s="28">
        <v>26.6</v>
      </c>
      <c r="Y105" s="28">
        <v>1.4999999999999999E-2</v>
      </c>
      <c r="Z105" s="28">
        <v>0.04</v>
      </c>
      <c r="AA105" s="28">
        <v>0.91</v>
      </c>
      <c r="AB105" s="28">
        <v>14.3</v>
      </c>
      <c r="AC105" s="28">
        <v>0.1</v>
      </c>
      <c r="AD105" s="28">
        <v>0.08</v>
      </c>
      <c r="AE105" s="28">
        <v>0.75</v>
      </c>
      <c r="AF105" s="28">
        <v>0.11</v>
      </c>
      <c r="AG105" s="28">
        <v>148</v>
      </c>
      <c r="AH105" s="28">
        <v>0.1</v>
      </c>
      <c r="AI105" s="28">
        <v>0.2</v>
      </c>
      <c r="AJ105" s="28">
        <v>0.04</v>
      </c>
      <c r="AK105" s="28">
        <v>19.600000000000001</v>
      </c>
      <c r="AL105" s="28">
        <v>3.2</v>
      </c>
      <c r="AM105" s="28">
        <v>0.153</v>
      </c>
      <c r="AN105" s="28">
        <v>69.3</v>
      </c>
      <c r="AO105" s="28">
        <v>4.5</v>
      </c>
      <c r="AP105" s="28">
        <v>2.5</v>
      </c>
      <c r="AQ105" s="28">
        <v>1</v>
      </c>
      <c r="AR105" s="28">
        <v>5.0999999999999996</v>
      </c>
      <c r="AS105" s="28">
        <v>0.8</v>
      </c>
      <c r="AT105" s="28">
        <v>34.700000000000003</v>
      </c>
      <c r="AU105" s="28">
        <v>0.3</v>
      </c>
      <c r="AV105" s="28">
        <v>29.6</v>
      </c>
      <c r="AW105" s="28">
        <v>8.3000000000000007</v>
      </c>
      <c r="AX105" s="28">
        <v>5</v>
      </c>
      <c r="AY105" s="28">
        <v>0.7</v>
      </c>
      <c r="AZ105" s="28">
        <v>0.3</v>
      </c>
      <c r="BA105" s="28">
        <v>2.2000000000000002</v>
      </c>
      <c r="BB105" s="28">
        <v>105</v>
      </c>
      <c r="BC105" s="28">
        <v>0.4</v>
      </c>
      <c r="BD105" s="28">
        <v>0.39</v>
      </c>
      <c r="BE105" s="28">
        <v>5.6</v>
      </c>
      <c r="BF105" s="28">
        <v>300</v>
      </c>
      <c r="BG105" s="28">
        <v>11.2</v>
      </c>
      <c r="BH105" s="28">
        <v>15.4</v>
      </c>
      <c r="BI105" s="28">
        <v>16.600000000000001</v>
      </c>
      <c r="BJ105" s="28">
        <v>5.39</v>
      </c>
      <c r="BK105" s="28">
        <v>0.03</v>
      </c>
      <c r="BL105" s="28">
        <v>6.9</v>
      </c>
      <c r="BM105" s="28">
        <v>0.16</v>
      </c>
      <c r="BN105" s="28">
        <v>0.11</v>
      </c>
      <c r="BO105" s="28">
        <v>1.0999999999999999E-2</v>
      </c>
      <c r="BP105" s="28">
        <v>1.6E-2</v>
      </c>
      <c r="BQ105" s="28">
        <v>0.9</v>
      </c>
      <c r="CI105" s="28">
        <v>19.600000000000001</v>
      </c>
      <c r="CL105" s="28">
        <v>3.2</v>
      </c>
    </row>
    <row r="106" spans="1:90" x14ac:dyDescent="0.3">
      <c r="A106" s="25">
        <f t="shared" si="1"/>
        <v>102</v>
      </c>
      <c r="B106" s="26">
        <v>687910</v>
      </c>
      <c r="C106" s="26">
        <v>846361</v>
      </c>
      <c r="D106" s="26">
        <v>379</v>
      </c>
      <c r="E106" s="26">
        <v>1</v>
      </c>
      <c r="F106" s="27" t="s">
        <v>102</v>
      </c>
      <c r="G106" s="28">
        <v>1.6</v>
      </c>
      <c r="H106" s="28">
        <v>4</v>
      </c>
      <c r="I106" s="28">
        <v>100</v>
      </c>
      <c r="J106" s="28">
        <v>3</v>
      </c>
      <c r="K106" s="28">
        <v>1.1299999999999999</v>
      </c>
      <c r="L106" s="28">
        <v>8.9999999999999998E-4</v>
      </c>
      <c r="M106" s="28">
        <v>0.16</v>
      </c>
      <c r="N106" s="28">
        <v>0.09</v>
      </c>
      <c r="O106" s="28">
        <v>0.01</v>
      </c>
      <c r="P106" s="28">
        <v>8.9</v>
      </c>
      <c r="Q106" s="28">
        <v>0.6</v>
      </c>
      <c r="R106" s="28">
        <v>92</v>
      </c>
      <c r="S106" s="28">
        <v>0.09</v>
      </c>
      <c r="T106" s="28">
        <v>10.8</v>
      </c>
      <c r="U106" s="28">
        <v>19.899999999999999</v>
      </c>
      <c r="V106" s="28">
        <v>31.7</v>
      </c>
      <c r="W106" s="28">
        <v>11.5</v>
      </c>
      <c r="X106" s="28">
        <v>23.2</v>
      </c>
      <c r="Y106" s="28">
        <v>2.4E-2</v>
      </c>
      <c r="Z106" s="28">
        <v>0.04</v>
      </c>
      <c r="AA106" s="28">
        <v>0.87</v>
      </c>
      <c r="AB106" s="28">
        <v>11.4</v>
      </c>
      <c r="AC106" s="28">
        <v>0.09</v>
      </c>
      <c r="AD106" s="28">
        <v>7.0000000000000007E-2</v>
      </c>
      <c r="AE106" s="28">
        <v>0.65</v>
      </c>
      <c r="AF106" s="28">
        <v>0.1</v>
      </c>
      <c r="AG106" s="28">
        <v>122</v>
      </c>
      <c r="AH106" s="28">
        <v>0.1</v>
      </c>
      <c r="AI106" s="28">
        <v>0.5</v>
      </c>
      <c r="AJ106" s="28">
        <v>0.04</v>
      </c>
      <c r="AK106" s="28">
        <v>15.3</v>
      </c>
      <c r="AL106" s="28">
        <v>3.3</v>
      </c>
      <c r="AM106" s="28">
        <v>0.14399999999999999</v>
      </c>
      <c r="AN106" s="28">
        <v>63.7</v>
      </c>
      <c r="AO106" s="28">
        <v>3.7</v>
      </c>
      <c r="AP106" s="28">
        <v>2</v>
      </c>
      <c r="AQ106" s="28">
        <v>0.8</v>
      </c>
      <c r="AR106" s="28">
        <v>4.2</v>
      </c>
      <c r="AS106" s="28">
        <v>0.7</v>
      </c>
      <c r="AT106" s="28">
        <v>28.8</v>
      </c>
      <c r="AU106" s="28">
        <v>0.2</v>
      </c>
      <c r="AV106" s="28">
        <v>24.1</v>
      </c>
      <c r="AW106" s="28">
        <v>6.7</v>
      </c>
      <c r="AX106" s="28">
        <v>3.9</v>
      </c>
      <c r="AY106" s="28">
        <v>0.6</v>
      </c>
      <c r="AZ106" s="28">
        <v>0.2</v>
      </c>
      <c r="BA106" s="28">
        <v>1.6</v>
      </c>
      <c r="BB106" s="28">
        <v>82.6</v>
      </c>
      <c r="BC106" s="28">
        <v>0.4</v>
      </c>
      <c r="BD106" s="28">
        <v>0.42</v>
      </c>
      <c r="BE106" s="28">
        <v>5.0999999999999996</v>
      </c>
      <c r="BF106" s="28">
        <v>440</v>
      </c>
      <c r="BG106" s="28">
        <v>10.9</v>
      </c>
      <c r="BH106" s="28">
        <v>12.3</v>
      </c>
      <c r="BI106" s="28">
        <v>15.3</v>
      </c>
      <c r="BJ106" s="28">
        <v>4.03</v>
      </c>
      <c r="BK106" s="28">
        <v>0.03</v>
      </c>
      <c r="BL106" s="28">
        <v>5.52</v>
      </c>
      <c r="BM106" s="28">
        <v>0.1</v>
      </c>
      <c r="BN106" s="28">
        <v>0.09</v>
      </c>
      <c r="BO106" s="28">
        <v>7.0000000000000001E-3</v>
      </c>
      <c r="BP106" s="28">
        <v>1.6E-2</v>
      </c>
      <c r="BQ106" s="28">
        <v>0.9</v>
      </c>
      <c r="CI106" s="28">
        <v>15.3</v>
      </c>
      <c r="CL106" s="28">
        <v>3.3</v>
      </c>
    </row>
    <row r="107" spans="1:90" x14ac:dyDescent="0.3">
      <c r="A107" s="25">
        <f t="shared" si="1"/>
        <v>103</v>
      </c>
      <c r="B107" s="26">
        <v>687911</v>
      </c>
      <c r="C107" s="26">
        <v>846361</v>
      </c>
      <c r="D107" s="26">
        <v>379</v>
      </c>
      <c r="E107" s="26">
        <v>1</v>
      </c>
      <c r="F107" s="27" t="s">
        <v>103</v>
      </c>
      <c r="G107" s="28">
        <v>1.8</v>
      </c>
      <c r="H107" s="28">
        <v>0.4</v>
      </c>
      <c r="I107" s="28">
        <v>80</v>
      </c>
      <c r="J107" s="28">
        <v>3</v>
      </c>
      <c r="K107" s="28">
        <v>0.77</v>
      </c>
      <c r="L107" s="28">
        <v>8.9999999999999998E-4</v>
      </c>
      <c r="M107" s="28">
        <v>0.12</v>
      </c>
      <c r="N107" s="28">
        <v>0.09</v>
      </c>
      <c r="O107" s="28">
        <v>0.05</v>
      </c>
      <c r="P107" s="28">
        <v>10.7</v>
      </c>
      <c r="Q107" s="28">
        <v>0.7</v>
      </c>
      <c r="R107" s="28">
        <v>102</v>
      </c>
      <c r="S107" s="28">
        <v>0.09</v>
      </c>
      <c r="T107" s="28">
        <v>9.3000000000000007</v>
      </c>
      <c r="U107" s="28">
        <v>21.8</v>
      </c>
      <c r="V107" s="28">
        <v>31.1</v>
      </c>
      <c r="W107" s="28">
        <v>12.2</v>
      </c>
      <c r="X107" s="28">
        <v>30.8</v>
      </c>
      <c r="Y107" s="28">
        <v>2.4E-2</v>
      </c>
      <c r="Z107" s="28">
        <v>0.04</v>
      </c>
      <c r="AA107" s="28">
        <v>0.03</v>
      </c>
      <c r="AB107" s="28">
        <v>13.1</v>
      </c>
      <c r="AC107" s="28">
        <v>0.1</v>
      </c>
      <c r="AD107" s="28">
        <v>0.06</v>
      </c>
      <c r="AE107" s="28">
        <v>0.69</v>
      </c>
      <c r="AF107" s="28">
        <v>0.12</v>
      </c>
      <c r="AG107" s="28">
        <v>113</v>
      </c>
      <c r="AH107" s="28">
        <v>0.1</v>
      </c>
      <c r="AI107" s="28">
        <v>0.4</v>
      </c>
      <c r="AJ107" s="28">
        <v>0.04</v>
      </c>
      <c r="AK107" s="28">
        <v>19</v>
      </c>
      <c r="AL107" s="28">
        <v>3.3</v>
      </c>
      <c r="AM107" s="28">
        <v>0.13200000000000001</v>
      </c>
      <c r="AN107" s="28">
        <v>71.400000000000006</v>
      </c>
      <c r="AO107" s="28">
        <v>4.4000000000000004</v>
      </c>
      <c r="AP107" s="28">
        <v>2.5</v>
      </c>
      <c r="AQ107" s="28">
        <v>0.9</v>
      </c>
      <c r="AR107" s="28">
        <v>5.2</v>
      </c>
      <c r="AS107" s="28">
        <v>0.8</v>
      </c>
      <c r="AT107" s="28">
        <v>34.9</v>
      </c>
      <c r="AU107" s="28">
        <v>0.3</v>
      </c>
      <c r="AV107" s="28">
        <v>28.5</v>
      </c>
      <c r="AW107" s="28">
        <v>8.3000000000000007</v>
      </c>
      <c r="AX107" s="28">
        <v>5</v>
      </c>
      <c r="AY107" s="28">
        <v>0.7</v>
      </c>
      <c r="AZ107" s="28">
        <v>0.3</v>
      </c>
      <c r="BA107" s="28">
        <v>2</v>
      </c>
      <c r="BB107" s="28">
        <v>84.3</v>
      </c>
      <c r="BC107" s="28">
        <v>0.3</v>
      </c>
      <c r="BD107" s="28">
        <v>0.46</v>
      </c>
      <c r="BE107" s="28">
        <v>5.8</v>
      </c>
      <c r="BF107" s="28">
        <v>348</v>
      </c>
      <c r="BG107" s="28">
        <v>13</v>
      </c>
      <c r="BH107" s="28">
        <v>14.5</v>
      </c>
      <c r="BI107" s="28">
        <v>16.8</v>
      </c>
      <c r="BJ107" s="28">
        <v>4.4400000000000004</v>
      </c>
      <c r="BK107" s="28">
        <v>0.04</v>
      </c>
      <c r="BL107" s="28">
        <v>5.92</v>
      </c>
      <c r="BM107" s="28">
        <v>0.14000000000000001</v>
      </c>
      <c r="BN107" s="28">
        <v>0.11</v>
      </c>
      <c r="BO107" s="28">
        <v>7.0000000000000001E-3</v>
      </c>
      <c r="BP107" s="28">
        <v>1.6E-2</v>
      </c>
      <c r="BQ107" s="28">
        <v>0.9</v>
      </c>
      <c r="CI107" s="28">
        <v>19</v>
      </c>
      <c r="CL107" s="28">
        <v>3.3</v>
      </c>
    </row>
    <row r="108" spans="1:90" x14ac:dyDescent="0.3">
      <c r="A108" s="25">
        <f t="shared" si="1"/>
        <v>104</v>
      </c>
      <c r="B108" s="26">
        <v>687912</v>
      </c>
      <c r="C108" s="26">
        <v>846360</v>
      </c>
      <c r="D108" s="26">
        <v>379</v>
      </c>
      <c r="E108" s="26">
        <v>1</v>
      </c>
      <c r="F108" s="27" t="s">
        <v>104</v>
      </c>
      <c r="G108" s="28">
        <v>1.3</v>
      </c>
      <c r="H108" s="28">
        <v>5.8</v>
      </c>
      <c r="I108" s="28">
        <v>50</v>
      </c>
      <c r="J108" s="28">
        <v>3</v>
      </c>
      <c r="K108" s="28">
        <v>0.9</v>
      </c>
      <c r="L108" s="28">
        <v>8.9999999999999998E-4</v>
      </c>
      <c r="M108" s="28">
        <v>0.11</v>
      </c>
      <c r="N108" s="28">
        <v>0.09</v>
      </c>
      <c r="O108" s="28">
        <v>0.01</v>
      </c>
      <c r="P108" s="28">
        <v>8.9</v>
      </c>
      <c r="Q108" s="28">
        <v>0.6</v>
      </c>
      <c r="R108" s="28">
        <v>90</v>
      </c>
      <c r="S108" s="28">
        <v>1.4</v>
      </c>
      <c r="T108" s="28">
        <v>9.4</v>
      </c>
      <c r="U108" s="28">
        <v>21.4</v>
      </c>
      <c r="V108" s="28">
        <v>30.7</v>
      </c>
      <c r="W108" s="28">
        <v>12.7</v>
      </c>
      <c r="X108" s="28">
        <v>32.5</v>
      </c>
      <c r="Y108" s="28">
        <v>0.02</v>
      </c>
      <c r="Z108" s="28">
        <v>0.04</v>
      </c>
      <c r="AA108" s="28">
        <v>0.45</v>
      </c>
      <c r="AB108" s="28">
        <v>12.6</v>
      </c>
      <c r="AC108" s="28">
        <v>0.1</v>
      </c>
      <c r="AD108" s="28">
        <v>0.06</v>
      </c>
      <c r="AE108" s="28">
        <v>0.67</v>
      </c>
      <c r="AF108" s="28">
        <v>0.13</v>
      </c>
      <c r="AG108" s="28">
        <v>101</v>
      </c>
      <c r="AH108" s="28">
        <v>0.1</v>
      </c>
      <c r="AI108" s="28">
        <v>0.3</v>
      </c>
      <c r="AJ108" s="28">
        <v>0.04</v>
      </c>
      <c r="AK108" s="28">
        <v>18.2</v>
      </c>
      <c r="AL108" s="28">
        <v>3.4</v>
      </c>
      <c r="AM108" s="28">
        <v>0.126</v>
      </c>
      <c r="AN108" s="28">
        <v>72.3</v>
      </c>
      <c r="AO108" s="28">
        <v>4.2</v>
      </c>
      <c r="AP108" s="28">
        <v>2.2999999999999998</v>
      </c>
      <c r="AQ108" s="28">
        <v>0.9</v>
      </c>
      <c r="AR108" s="28">
        <v>4.7</v>
      </c>
      <c r="AS108" s="28">
        <v>0.7</v>
      </c>
      <c r="AT108" s="28">
        <v>32.299999999999997</v>
      </c>
      <c r="AU108" s="28">
        <v>0.3</v>
      </c>
      <c r="AV108" s="28">
        <v>25.9</v>
      </c>
      <c r="AW108" s="28">
        <v>7.7</v>
      </c>
      <c r="AX108" s="28">
        <v>4.7</v>
      </c>
      <c r="AY108" s="28">
        <v>0.7</v>
      </c>
      <c r="AZ108" s="28">
        <v>0.3</v>
      </c>
      <c r="BA108" s="28">
        <v>1.9</v>
      </c>
      <c r="BB108" s="28">
        <v>88.8</v>
      </c>
      <c r="BC108" s="28">
        <v>0.3</v>
      </c>
      <c r="BD108" s="28">
        <v>0.52</v>
      </c>
      <c r="BE108" s="28">
        <v>6.3</v>
      </c>
      <c r="BF108" s="28">
        <v>356</v>
      </c>
      <c r="BG108" s="28">
        <v>14.7</v>
      </c>
      <c r="BH108" s="28">
        <v>12.7</v>
      </c>
      <c r="BI108" s="28">
        <v>16.899999999999999</v>
      </c>
      <c r="BJ108" s="28">
        <v>4.46</v>
      </c>
      <c r="BK108" s="28">
        <v>0.05</v>
      </c>
      <c r="BL108" s="28">
        <v>5.48</v>
      </c>
      <c r="BM108" s="28">
        <v>0.16</v>
      </c>
      <c r="BN108" s="28">
        <v>0.12</v>
      </c>
      <c r="BO108" s="28">
        <v>8.9999999999999993E-3</v>
      </c>
      <c r="BP108" s="28">
        <v>1.4999999999999999E-2</v>
      </c>
      <c r="BQ108" s="28">
        <v>0.9</v>
      </c>
      <c r="CI108" s="28">
        <v>18.2</v>
      </c>
      <c r="CL108" s="28">
        <v>3.4</v>
      </c>
    </row>
    <row r="109" spans="1:90" x14ac:dyDescent="0.3">
      <c r="A109" s="25">
        <f t="shared" si="1"/>
        <v>105</v>
      </c>
      <c r="B109" s="26">
        <v>687913</v>
      </c>
      <c r="C109" s="26">
        <v>846360</v>
      </c>
      <c r="D109" s="26">
        <v>379</v>
      </c>
      <c r="E109" s="26">
        <v>1</v>
      </c>
      <c r="F109" s="27" t="s">
        <v>105</v>
      </c>
      <c r="G109" s="28">
        <v>1.7</v>
      </c>
      <c r="H109" s="28">
        <v>0.4</v>
      </c>
      <c r="I109" s="28">
        <v>40</v>
      </c>
      <c r="J109" s="28">
        <v>3</v>
      </c>
      <c r="K109" s="28">
        <v>0.9</v>
      </c>
      <c r="L109" s="28">
        <v>8.9999999999999998E-4</v>
      </c>
      <c r="M109" s="28">
        <v>0.12</v>
      </c>
      <c r="N109" s="28">
        <v>0.09</v>
      </c>
      <c r="O109" s="28">
        <v>0.01</v>
      </c>
      <c r="P109" s="28">
        <v>9.6</v>
      </c>
      <c r="Q109" s="28">
        <v>0.6</v>
      </c>
      <c r="R109" s="28">
        <v>102</v>
      </c>
      <c r="S109" s="28">
        <v>0.09</v>
      </c>
      <c r="T109" s="28">
        <v>9.5</v>
      </c>
      <c r="U109" s="28">
        <v>21.7</v>
      </c>
      <c r="V109" s="28">
        <v>30.5</v>
      </c>
      <c r="W109" s="28">
        <v>13.1</v>
      </c>
      <c r="X109" s="28">
        <v>35.799999999999997</v>
      </c>
      <c r="Y109" s="28">
        <v>1.7000000000000001E-2</v>
      </c>
      <c r="Z109" s="28">
        <v>0.04</v>
      </c>
      <c r="AA109" s="28">
        <v>0.21</v>
      </c>
      <c r="AB109" s="28">
        <v>13.4</v>
      </c>
      <c r="AC109" s="28">
        <v>0.1</v>
      </c>
      <c r="AD109" s="28">
        <v>7.0000000000000007E-2</v>
      </c>
      <c r="AE109" s="28">
        <v>0.71</v>
      </c>
      <c r="AF109" s="28">
        <v>0.15</v>
      </c>
      <c r="AG109" s="28">
        <v>101</v>
      </c>
      <c r="AH109" s="28">
        <v>0.1</v>
      </c>
      <c r="AI109" s="28">
        <v>0.3</v>
      </c>
      <c r="AJ109" s="28">
        <v>0.04</v>
      </c>
      <c r="AK109" s="28">
        <v>19</v>
      </c>
      <c r="AL109" s="28">
        <v>3.4</v>
      </c>
      <c r="AM109" s="28">
        <v>0.156</v>
      </c>
      <c r="AN109" s="28">
        <v>73.3</v>
      </c>
      <c r="AO109" s="28">
        <v>4.4000000000000004</v>
      </c>
      <c r="AP109" s="28">
        <v>2.6</v>
      </c>
      <c r="AQ109" s="28">
        <v>0.9</v>
      </c>
      <c r="AR109" s="28">
        <v>5</v>
      </c>
      <c r="AS109" s="28">
        <v>0.8</v>
      </c>
      <c r="AT109" s="28">
        <v>32.799999999999997</v>
      </c>
      <c r="AU109" s="28">
        <v>0.3</v>
      </c>
      <c r="AV109" s="28">
        <v>26.5</v>
      </c>
      <c r="AW109" s="28">
        <v>7.8</v>
      </c>
      <c r="AX109" s="28">
        <v>5.6</v>
      </c>
      <c r="AY109" s="28">
        <v>0.7</v>
      </c>
      <c r="AZ109" s="28">
        <v>0.3</v>
      </c>
      <c r="BA109" s="28">
        <v>2</v>
      </c>
      <c r="BB109" s="28">
        <v>89.1</v>
      </c>
      <c r="BC109" s="28">
        <v>0.4</v>
      </c>
      <c r="BD109" s="28">
        <v>0.47</v>
      </c>
      <c r="BE109" s="28">
        <v>6.2</v>
      </c>
      <c r="BF109" s="28">
        <v>345</v>
      </c>
      <c r="BG109" s="28">
        <v>15.5</v>
      </c>
      <c r="BH109" s="28">
        <v>13.9</v>
      </c>
      <c r="BI109" s="28">
        <v>14.7</v>
      </c>
      <c r="BJ109" s="28">
        <v>4.8499999999999996</v>
      </c>
      <c r="BK109" s="28">
        <v>0.05</v>
      </c>
      <c r="BL109" s="28">
        <v>6.02</v>
      </c>
      <c r="BM109" s="28">
        <v>0.19</v>
      </c>
      <c r="BN109" s="28">
        <v>0.15</v>
      </c>
      <c r="BO109" s="28">
        <v>8.0000000000000002E-3</v>
      </c>
      <c r="BP109" s="28">
        <v>1.2999999999999999E-2</v>
      </c>
      <c r="BQ109" s="28">
        <v>0.9</v>
      </c>
      <c r="CI109" s="28">
        <v>19</v>
      </c>
      <c r="CL109" s="28">
        <v>3.4</v>
      </c>
    </row>
    <row r="110" spans="1:90" x14ac:dyDescent="0.3">
      <c r="A110" s="25">
        <f t="shared" si="1"/>
        <v>106</v>
      </c>
      <c r="B110" s="26">
        <v>687915</v>
      </c>
      <c r="C110" s="26">
        <v>846359</v>
      </c>
      <c r="D110" s="26">
        <v>379</v>
      </c>
      <c r="E110" s="26">
        <v>1</v>
      </c>
      <c r="F110" s="27" t="s">
        <v>106</v>
      </c>
      <c r="G110" s="28">
        <v>1.5</v>
      </c>
      <c r="H110" s="28">
        <v>1.6</v>
      </c>
      <c r="I110" s="28">
        <v>60</v>
      </c>
      <c r="J110" s="28">
        <v>3</v>
      </c>
      <c r="K110" s="28">
        <v>1</v>
      </c>
      <c r="L110" s="28">
        <v>8.9999999999999998E-4</v>
      </c>
      <c r="M110" s="28">
        <v>0.13</v>
      </c>
      <c r="N110" s="28">
        <v>0.09</v>
      </c>
      <c r="O110" s="28">
        <v>0.04</v>
      </c>
      <c r="P110" s="28">
        <v>10</v>
      </c>
      <c r="Q110" s="28">
        <v>0.6</v>
      </c>
      <c r="R110" s="28">
        <v>100</v>
      </c>
      <c r="S110" s="28">
        <v>0.09</v>
      </c>
      <c r="T110" s="28">
        <v>10.7</v>
      </c>
      <c r="U110" s="28">
        <v>23.9</v>
      </c>
      <c r="V110" s="28">
        <v>31.9</v>
      </c>
      <c r="W110" s="28">
        <v>12.5</v>
      </c>
      <c r="X110" s="28">
        <v>32.4</v>
      </c>
      <c r="Y110" s="28">
        <v>2.1999999999999999E-2</v>
      </c>
      <c r="Z110" s="28">
        <v>0.05</v>
      </c>
      <c r="AA110" s="28">
        <v>0.14000000000000001</v>
      </c>
      <c r="AB110" s="28">
        <v>13.1</v>
      </c>
      <c r="AC110" s="28">
        <v>0.1</v>
      </c>
      <c r="AD110" s="28">
        <v>0.06</v>
      </c>
      <c r="AE110" s="28">
        <v>0.79</v>
      </c>
      <c r="AF110" s="28">
        <v>0.14000000000000001</v>
      </c>
      <c r="AG110" s="28">
        <v>119</v>
      </c>
      <c r="AH110" s="28">
        <v>0.1</v>
      </c>
      <c r="AI110" s="28">
        <v>0.3</v>
      </c>
      <c r="AJ110" s="28">
        <v>0.04</v>
      </c>
      <c r="AK110" s="28">
        <v>20.100000000000001</v>
      </c>
      <c r="AL110" s="28">
        <v>2.8</v>
      </c>
      <c r="AM110" s="28">
        <v>0.129</v>
      </c>
      <c r="AN110" s="28">
        <v>78.8</v>
      </c>
      <c r="AO110" s="28">
        <v>4.8</v>
      </c>
      <c r="AP110" s="28">
        <v>2.4</v>
      </c>
      <c r="AQ110" s="28">
        <v>0.9</v>
      </c>
      <c r="AR110" s="28">
        <v>5.2</v>
      </c>
      <c r="AS110" s="28">
        <v>0.9</v>
      </c>
      <c r="AT110" s="28">
        <v>35.1</v>
      </c>
      <c r="AU110" s="28">
        <v>0.3</v>
      </c>
      <c r="AV110" s="28">
        <v>29.1</v>
      </c>
      <c r="AW110" s="28">
        <v>8.1999999999999993</v>
      </c>
      <c r="AX110" s="28">
        <v>5.2</v>
      </c>
      <c r="AY110" s="28">
        <v>0.8</v>
      </c>
      <c r="AZ110" s="28">
        <v>0.3</v>
      </c>
      <c r="BA110" s="28">
        <v>2.2999999999999998</v>
      </c>
      <c r="BB110" s="28">
        <v>85.9</v>
      </c>
      <c r="BC110" s="28">
        <v>0.4</v>
      </c>
      <c r="BD110" s="28">
        <v>0.54</v>
      </c>
      <c r="BE110" s="28">
        <v>6.4</v>
      </c>
      <c r="BF110" s="28">
        <v>377</v>
      </c>
      <c r="BG110" s="28">
        <v>14.5</v>
      </c>
      <c r="BH110" s="28">
        <v>14.2</v>
      </c>
      <c r="BI110" s="28">
        <v>15</v>
      </c>
      <c r="BJ110" s="28">
        <v>4.59</v>
      </c>
      <c r="BK110" s="28">
        <v>0.04</v>
      </c>
      <c r="BL110" s="28">
        <v>5.94</v>
      </c>
      <c r="BM110" s="28">
        <v>0.14000000000000001</v>
      </c>
      <c r="BN110" s="28">
        <v>0.11</v>
      </c>
      <c r="BO110" s="28">
        <v>8.0000000000000002E-3</v>
      </c>
      <c r="BP110" s="28">
        <v>1.4E-2</v>
      </c>
      <c r="BQ110" s="28">
        <v>0.9</v>
      </c>
      <c r="CI110" s="28">
        <v>20.100000000000001</v>
      </c>
      <c r="CL110" s="28">
        <v>2.8</v>
      </c>
    </row>
    <row r="111" spans="1:90" x14ac:dyDescent="0.3">
      <c r="A111" s="25">
        <f t="shared" si="1"/>
        <v>107</v>
      </c>
      <c r="B111" s="26">
        <v>687916</v>
      </c>
      <c r="C111" s="26">
        <v>846359</v>
      </c>
      <c r="D111" s="26">
        <v>379</v>
      </c>
      <c r="E111" s="26">
        <v>1</v>
      </c>
      <c r="F111" s="27" t="s">
        <v>107</v>
      </c>
      <c r="G111" s="28">
        <v>1.6</v>
      </c>
      <c r="H111" s="28">
        <v>1.3</v>
      </c>
      <c r="I111" s="28">
        <v>50</v>
      </c>
      <c r="J111" s="28">
        <v>3</v>
      </c>
      <c r="K111" s="28">
        <v>0.77</v>
      </c>
      <c r="L111" s="28">
        <v>8.9999999999999998E-4</v>
      </c>
      <c r="M111" s="28">
        <v>0.11</v>
      </c>
      <c r="N111" s="28">
        <v>0.09</v>
      </c>
      <c r="O111" s="28">
        <v>0.01</v>
      </c>
      <c r="P111" s="28">
        <v>11.2</v>
      </c>
      <c r="Q111" s="28">
        <v>0.7</v>
      </c>
      <c r="R111" s="28">
        <v>108</v>
      </c>
      <c r="S111" s="28">
        <v>0.09</v>
      </c>
      <c r="T111" s="28">
        <v>9.6</v>
      </c>
      <c r="U111" s="28">
        <v>22.8</v>
      </c>
      <c r="V111" s="28">
        <v>34.299999999999997</v>
      </c>
      <c r="W111" s="28">
        <v>13.4</v>
      </c>
      <c r="X111" s="28">
        <v>33.6</v>
      </c>
      <c r="Y111" s="28">
        <v>1.6E-2</v>
      </c>
      <c r="Z111" s="28">
        <v>0.05</v>
      </c>
      <c r="AA111" s="28">
        <v>0.08</v>
      </c>
      <c r="AB111" s="28">
        <v>13.7</v>
      </c>
      <c r="AC111" s="28">
        <v>0.1</v>
      </c>
      <c r="AD111" s="28">
        <v>0.09</v>
      </c>
      <c r="AE111" s="28">
        <v>0.73</v>
      </c>
      <c r="AF111" s="28">
        <v>0.14000000000000001</v>
      </c>
      <c r="AG111" s="28">
        <v>113</v>
      </c>
      <c r="AH111" s="28">
        <v>0.1</v>
      </c>
      <c r="AI111" s="28">
        <v>0.2</v>
      </c>
      <c r="AJ111" s="28">
        <v>0.04</v>
      </c>
      <c r="AK111" s="28">
        <v>21.8</v>
      </c>
      <c r="AL111" s="28">
        <v>2.9</v>
      </c>
      <c r="AM111" s="28">
        <v>0.13500000000000001</v>
      </c>
      <c r="AN111" s="28">
        <v>93.9</v>
      </c>
      <c r="AO111" s="28">
        <v>5</v>
      </c>
      <c r="AP111" s="28">
        <v>2.7</v>
      </c>
      <c r="AQ111" s="28">
        <v>1.1000000000000001</v>
      </c>
      <c r="AR111" s="28">
        <v>5.6</v>
      </c>
      <c r="AS111" s="28">
        <v>0.9</v>
      </c>
      <c r="AT111" s="28">
        <v>39.299999999999997</v>
      </c>
      <c r="AU111" s="28">
        <v>0.3</v>
      </c>
      <c r="AV111" s="28">
        <v>32.299999999999997</v>
      </c>
      <c r="AW111" s="28">
        <v>9.4</v>
      </c>
      <c r="AX111" s="28">
        <v>5.9</v>
      </c>
      <c r="AY111" s="28">
        <v>0.8</v>
      </c>
      <c r="AZ111" s="28">
        <v>0.3</v>
      </c>
      <c r="BA111" s="28">
        <v>2.2999999999999998</v>
      </c>
      <c r="BB111" s="28">
        <v>98.2</v>
      </c>
      <c r="BC111" s="28">
        <v>0.5</v>
      </c>
      <c r="BD111" s="28">
        <v>0.5</v>
      </c>
      <c r="BE111" s="28">
        <v>6.7</v>
      </c>
      <c r="BF111" s="28">
        <v>339</v>
      </c>
      <c r="BG111" s="28">
        <v>13.9</v>
      </c>
      <c r="BH111" s="28">
        <v>15.6</v>
      </c>
      <c r="BI111" s="28">
        <v>19.600000000000001</v>
      </c>
      <c r="BJ111" s="28">
        <v>4.8499999999999996</v>
      </c>
      <c r="BK111" s="28">
        <v>0.03</v>
      </c>
      <c r="BL111" s="28">
        <v>6.3</v>
      </c>
      <c r="BM111" s="28">
        <v>0.16</v>
      </c>
      <c r="BN111" s="28">
        <v>0.12</v>
      </c>
      <c r="BO111" s="28">
        <v>8.0000000000000002E-3</v>
      </c>
      <c r="BP111" s="28">
        <v>1.7999999999999999E-2</v>
      </c>
      <c r="BQ111" s="28">
        <v>0.9</v>
      </c>
      <c r="CI111" s="28">
        <v>21.8</v>
      </c>
      <c r="CL111" s="28">
        <v>2.9</v>
      </c>
    </row>
    <row r="112" spans="1:90" x14ac:dyDescent="0.3">
      <c r="A112" s="25">
        <f t="shared" si="1"/>
        <v>108</v>
      </c>
      <c r="B112" s="26">
        <v>687917</v>
      </c>
      <c r="C112" s="26">
        <v>846358</v>
      </c>
      <c r="D112" s="26">
        <v>379</v>
      </c>
      <c r="E112" s="26">
        <v>1</v>
      </c>
      <c r="F112" s="27" t="s">
        <v>108</v>
      </c>
      <c r="G112" s="28">
        <v>1.4</v>
      </c>
      <c r="H112" s="28">
        <v>1.2</v>
      </c>
      <c r="I112" s="28">
        <v>90</v>
      </c>
      <c r="J112" s="28">
        <v>3</v>
      </c>
      <c r="K112" s="28">
        <v>0.87</v>
      </c>
      <c r="L112" s="28">
        <v>8.9999999999999998E-4</v>
      </c>
      <c r="M112" s="28">
        <v>0.11</v>
      </c>
      <c r="N112" s="28">
        <v>0.09</v>
      </c>
      <c r="O112" s="28">
        <v>0.06</v>
      </c>
      <c r="P112" s="28">
        <v>9.5</v>
      </c>
      <c r="Q112" s="28">
        <v>0.6</v>
      </c>
      <c r="R112" s="28">
        <v>105</v>
      </c>
      <c r="S112" s="28">
        <v>0.3</v>
      </c>
      <c r="T112" s="28">
        <v>9.5</v>
      </c>
      <c r="U112" s="28">
        <v>26.4</v>
      </c>
      <c r="V112" s="28">
        <v>29.5</v>
      </c>
      <c r="W112" s="28">
        <v>14.7</v>
      </c>
      <c r="X112" s="28">
        <v>33.799999999999997</v>
      </c>
      <c r="Y112" s="28">
        <v>2.1000000000000001E-2</v>
      </c>
      <c r="Z112" s="28">
        <v>0.04</v>
      </c>
      <c r="AA112" s="28">
        <v>0.15</v>
      </c>
      <c r="AB112" s="28">
        <v>13.8</v>
      </c>
      <c r="AC112" s="28">
        <v>0.1</v>
      </c>
      <c r="AD112" s="28">
        <v>0.06</v>
      </c>
      <c r="AE112" s="28">
        <v>0.77</v>
      </c>
      <c r="AF112" s="28">
        <v>0.15</v>
      </c>
      <c r="AG112" s="28">
        <v>119</v>
      </c>
      <c r="AH112" s="28">
        <v>0.1</v>
      </c>
      <c r="AI112" s="28">
        <v>0.2</v>
      </c>
      <c r="AJ112" s="28">
        <v>0.04</v>
      </c>
      <c r="AK112" s="28">
        <v>21.4</v>
      </c>
      <c r="AL112" s="28">
        <v>3.3</v>
      </c>
      <c r="AM112" s="28">
        <v>0.129</v>
      </c>
      <c r="AN112" s="28">
        <v>87.4</v>
      </c>
      <c r="AO112" s="28">
        <v>4.9000000000000004</v>
      </c>
      <c r="AP112" s="28">
        <v>2.7</v>
      </c>
      <c r="AQ112" s="28">
        <v>1</v>
      </c>
      <c r="AR112" s="28">
        <v>5.7</v>
      </c>
      <c r="AS112" s="28">
        <v>0.8</v>
      </c>
      <c r="AT112" s="28">
        <v>37.200000000000003</v>
      </c>
      <c r="AU112" s="28">
        <v>0.3</v>
      </c>
      <c r="AV112" s="28">
        <v>31.3</v>
      </c>
      <c r="AW112" s="28">
        <v>8.9</v>
      </c>
      <c r="AX112" s="28">
        <v>5.7</v>
      </c>
      <c r="AY112" s="28">
        <v>0.9</v>
      </c>
      <c r="AZ112" s="28">
        <v>0.3</v>
      </c>
      <c r="BA112" s="28">
        <v>2.2999999999999998</v>
      </c>
      <c r="BB112" s="28">
        <v>95.6</v>
      </c>
      <c r="BC112" s="28">
        <v>0.4</v>
      </c>
      <c r="BD112" s="28">
        <v>0.51</v>
      </c>
      <c r="BE112" s="28">
        <v>6.6</v>
      </c>
      <c r="BF112" s="28">
        <v>343</v>
      </c>
      <c r="BG112" s="28">
        <v>15.5</v>
      </c>
      <c r="BH112" s="28">
        <v>14.5</v>
      </c>
      <c r="BI112" s="28">
        <v>19.3</v>
      </c>
      <c r="BJ112" s="28">
        <v>4.71</v>
      </c>
      <c r="BK112" s="28">
        <v>0.04</v>
      </c>
      <c r="BL112" s="28">
        <v>6.11</v>
      </c>
      <c r="BM112" s="28">
        <v>0.19</v>
      </c>
      <c r="BN112" s="28">
        <v>0.14000000000000001</v>
      </c>
      <c r="BO112" s="28">
        <v>8.0000000000000002E-3</v>
      </c>
      <c r="BP112" s="28">
        <v>1.4999999999999999E-2</v>
      </c>
      <c r="BQ112" s="28">
        <v>0.9</v>
      </c>
      <c r="CI112" s="28">
        <v>21.4</v>
      </c>
      <c r="CL112" s="28">
        <v>3.3</v>
      </c>
    </row>
    <row r="113" spans="1:90" x14ac:dyDescent="0.3">
      <c r="A113" s="25">
        <f t="shared" si="1"/>
        <v>109</v>
      </c>
      <c r="B113" s="26">
        <v>687918</v>
      </c>
      <c r="C113" s="26">
        <v>846358</v>
      </c>
      <c r="D113" s="26">
        <v>379</v>
      </c>
      <c r="E113" s="26">
        <v>1</v>
      </c>
      <c r="F113" s="27" t="s">
        <v>110</v>
      </c>
      <c r="G113" s="28">
        <v>9.8000000000000007</v>
      </c>
      <c r="H113" s="28">
        <v>0.6</v>
      </c>
      <c r="I113" s="28">
        <v>100</v>
      </c>
      <c r="J113" s="28">
        <v>3</v>
      </c>
      <c r="K113" s="28">
        <v>1.5</v>
      </c>
      <c r="L113" s="28">
        <v>8.9999999999999998E-4</v>
      </c>
      <c r="M113" s="28">
        <v>0.28000000000000003</v>
      </c>
      <c r="N113" s="28">
        <v>0.09</v>
      </c>
      <c r="O113" s="28">
        <v>0.05</v>
      </c>
      <c r="P113" s="28">
        <v>13.4</v>
      </c>
      <c r="Q113" s="28">
        <v>1.5</v>
      </c>
      <c r="R113" s="28">
        <v>94</v>
      </c>
      <c r="S113" s="28">
        <v>1</v>
      </c>
      <c r="T113" s="28">
        <v>11</v>
      </c>
      <c r="U113" s="28">
        <v>36.200000000000003</v>
      </c>
      <c r="V113" s="28">
        <v>30.1</v>
      </c>
      <c r="W113" s="28">
        <v>38.6</v>
      </c>
      <c r="X113" s="28">
        <v>81.400000000000006</v>
      </c>
      <c r="Y113" s="28">
        <v>0.11799999999999999</v>
      </c>
      <c r="Z113" s="28">
        <v>0.16</v>
      </c>
      <c r="AA113" s="28">
        <v>0.76</v>
      </c>
      <c r="AB113" s="28">
        <v>16.899999999999999</v>
      </c>
      <c r="AC113" s="28">
        <v>0.1</v>
      </c>
      <c r="AD113" s="28">
        <v>7.0000000000000007E-2</v>
      </c>
      <c r="AE113" s="28">
        <v>2.27</v>
      </c>
      <c r="AF113" s="28">
        <v>0.26</v>
      </c>
      <c r="AG113" s="28">
        <v>72</v>
      </c>
      <c r="AH113" s="28">
        <v>0.2</v>
      </c>
      <c r="AI113" s="28">
        <v>0.7</v>
      </c>
      <c r="AJ113" s="28">
        <v>0.04</v>
      </c>
      <c r="AK113" s="28">
        <v>10.5</v>
      </c>
      <c r="AL113" s="28">
        <v>6.9</v>
      </c>
      <c r="AM113" s="28">
        <v>5.1999999999999998E-2</v>
      </c>
      <c r="AN113" s="28">
        <v>100</v>
      </c>
      <c r="AO113" s="28">
        <v>2.5</v>
      </c>
      <c r="AP113" s="28">
        <v>1.1000000000000001</v>
      </c>
      <c r="AQ113" s="28">
        <v>0.8</v>
      </c>
      <c r="AR113" s="28">
        <v>3.9</v>
      </c>
      <c r="AS113" s="28">
        <v>0.4</v>
      </c>
      <c r="AT113" s="28">
        <v>31.5</v>
      </c>
      <c r="AU113" s="28">
        <v>0.1</v>
      </c>
      <c r="AV113" s="28">
        <v>24.6</v>
      </c>
      <c r="AW113" s="28">
        <v>7.3</v>
      </c>
      <c r="AX113" s="28">
        <v>4.5999999999999996</v>
      </c>
      <c r="AY113" s="28">
        <v>0.5</v>
      </c>
      <c r="AZ113" s="28">
        <v>0.2</v>
      </c>
      <c r="BA113" s="28">
        <v>1.1000000000000001</v>
      </c>
      <c r="BB113" s="28">
        <v>157</v>
      </c>
      <c r="BC113" s="28">
        <v>0.8</v>
      </c>
      <c r="BD113" s="28">
        <v>2.06</v>
      </c>
      <c r="BE113" s="28">
        <v>12.3</v>
      </c>
      <c r="BF113" s="28">
        <v>247</v>
      </c>
      <c r="BG113" s="28">
        <v>31.4</v>
      </c>
      <c r="BH113" s="28">
        <v>12.5</v>
      </c>
      <c r="BI113" s="28">
        <v>18.8</v>
      </c>
      <c r="BJ113" s="28">
        <v>6.04</v>
      </c>
      <c r="BK113" s="28">
        <v>0.08</v>
      </c>
      <c r="BL113" s="28">
        <v>5.33</v>
      </c>
      <c r="BM113" s="28">
        <v>0.3</v>
      </c>
      <c r="BN113" s="28">
        <v>0.12</v>
      </c>
      <c r="BO113" s="28">
        <v>2.8000000000000001E-2</v>
      </c>
      <c r="BP113" s="28">
        <v>5.7000000000000002E-2</v>
      </c>
      <c r="BQ113" s="28">
        <v>0.9</v>
      </c>
      <c r="CI113" s="28">
        <v>10.5</v>
      </c>
      <c r="CL113" s="28">
        <v>6.9</v>
      </c>
    </row>
    <row r="114" spans="1:90" x14ac:dyDescent="0.3">
      <c r="A114" s="25">
        <f t="shared" si="1"/>
        <v>110</v>
      </c>
      <c r="B114" s="26">
        <v>687316</v>
      </c>
      <c r="C114" s="26">
        <v>846238</v>
      </c>
      <c r="D114" s="26">
        <v>371</v>
      </c>
      <c r="E114" s="26">
        <v>1</v>
      </c>
      <c r="F114" s="27" t="s">
        <v>111</v>
      </c>
      <c r="G114" s="28">
        <v>1.3</v>
      </c>
      <c r="H114" s="28">
        <v>0.4</v>
      </c>
      <c r="I114" s="28">
        <v>60</v>
      </c>
      <c r="J114" s="28">
        <v>3</v>
      </c>
      <c r="K114" s="28">
        <v>1</v>
      </c>
      <c r="L114" s="28">
        <v>8.9999999999999998E-4</v>
      </c>
      <c r="M114" s="28">
        <v>0.1</v>
      </c>
      <c r="N114" s="28">
        <v>0.09</v>
      </c>
      <c r="O114" s="28">
        <v>0.01</v>
      </c>
      <c r="P114" s="28">
        <v>10</v>
      </c>
      <c r="Q114" s="28">
        <v>0.9</v>
      </c>
      <c r="R114" s="28">
        <v>92</v>
      </c>
      <c r="S114" s="28">
        <v>1</v>
      </c>
      <c r="T114" s="28">
        <v>7.5</v>
      </c>
      <c r="U114" s="28">
        <v>21.8</v>
      </c>
      <c r="V114" s="28">
        <v>28.7</v>
      </c>
      <c r="W114" s="28">
        <v>12.7</v>
      </c>
      <c r="X114" s="28">
        <v>29.1</v>
      </c>
      <c r="Y114" s="28">
        <v>0.01</v>
      </c>
      <c r="Z114" s="28">
        <v>0.1</v>
      </c>
      <c r="AA114" s="28">
        <v>0.28000000000000003</v>
      </c>
      <c r="AB114" s="28">
        <v>16.100000000000001</v>
      </c>
      <c r="AC114" s="28">
        <v>0.09</v>
      </c>
      <c r="AD114" s="28">
        <v>0.06</v>
      </c>
      <c r="AE114" s="28">
        <v>1.23</v>
      </c>
      <c r="AF114" s="28">
        <v>0.14000000000000001</v>
      </c>
      <c r="AG114" s="28">
        <v>67</v>
      </c>
      <c r="AH114" s="28">
        <v>0.2</v>
      </c>
      <c r="AI114" s="28">
        <v>0.09</v>
      </c>
      <c r="AJ114" s="28">
        <v>0.04</v>
      </c>
      <c r="AK114" s="28">
        <v>18.899999999999999</v>
      </c>
      <c r="AL114" s="28">
        <v>5.7</v>
      </c>
      <c r="AM114" s="28">
        <v>8.3000000000000004E-2</v>
      </c>
      <c r="AN114" s="28">
        <v>94.8</v>
      </c>
      <c r="AO114" s="28">
        <v>4.5999999999999996</v>
      </c>
      <c r="AP114" s="28">
        <v>2.7</v>
      </c>
      <c r="AQ114" s="28">
        <v>1.2</v>
      </c>
      <c r="AR114" s="28">
        <v>5.4</v>
      </c>
      <c r="AS114" s="28">
        <v>0.9</v>
      </c>
      <c r="AT114" s="28">
        <v>30.5</v>
      </c>
      <c r="AU114" s="28">
        <v>0.3</v>
      </c>
      <c r="AV114" s="28">
        <v>30.8</v>
      </c>
      <c r="AW114" s="28">
        <v>8.4</v>
      </c>
      <c r="AX114" s="28">
        <v>5</v>
      </c>
      <c r="AY114" s="28">
        <v>0.8</v>
      </c>
      <c r="AZ114" s="28">
        <v>0.3</v>
      </c>
      <c r="BA114" s="28">
        <v>2.5</v>
      </c>
      <c r="BB114" s="28">
        <v>45.2</v>
      </c>
      <c r="BC114" s="28">
        <v>0.4</v>
      </c>
      <c r="BD114" s="28">
        <v>1.29</v>
      </c>
      <c r="BE114" s="28">
        <v>9.1</v>
      </c>
      <c r="BF114" s="28">
        <v>212</v>
      </c>
      <c r="BG114" s="28">
        <v>12.9</v>
      </c>
      <c r="BH114" s="28">
        <v>13.1</v>
      </c>
      <c r="BI114" s="28">
        <v>9.9</v>
      </c>
      <c r="BJ114" s="28">
        <v>5.0199999999999996</v>
      </c>
      <c r="BK114" s="28">
        <v>0.04</v>
      </c>
      <c r="BL114" s="28">
        <v>4.57</v>
      </c>
      <c r="BM114" s="28">
        <v>7.0000000000000007E-2</v>
      </c>
      <c r="BN114" s="28">
        <v>0.06</v>
      </c>
      <c r="BO114" s="28">
        <v>7.0000000000000001E-3</v>
      </c>
      <c r="BP114" s="28">
        <v>1.7000000000000001E-2</v>
      </c>
      <c r="BQ114" s="28">
        <v>0.9</v>
      </c>
      <c r="CI114" s="28">
        <v>18.899999999999999</v>
      </c>
      <c r="CL114" s="28">
        <v>5.7</v>
      </c>
    </row>
    <row r="115" spans="1:90" x14ac:dyDescent="0.3">
      <c r="A115" s="25">
        <f t="shared" si="1"/>
        <v>111</v>
      </c>
      <c r="B115" s="26">
        <v>687319</v>
      </c>
      <c r="C115" s="26">
        <v>846238</v>
      </c>
      <c r="D115" s="26">
        <v>371</v>
      </c>
      <c r="E115" s="26">
        <v>1</v>
      </c>
      <c r="F115" s="27" t="s">
        <v>112</v>
      </c>
      <c r="G115" s="28">
        <v>0.7</v>
      </c>
      <c r="H115" s="28">
        <v>0.4</v>
      </c>
      <c r="I115" s="28">
        <v>40</v>
      </c>
      <c r="J115" s="28">
        <v>3</v>
      </c>
      <c r="K115" s="28">
        <v>1.02</v>
      </c>
      <c r="L115" s="28">
        <v>8.9999999999999998E-4</v>
      </c>
      <c r="M115" s="28">
        <v>0.11</v>
      </c>
      <c r="N115" s="28">
        <v>0.09</v>
      </c>
      <c r="O115" s="28">
        <v>0.01</v>
      </c>
      <c r="P115" s="28">
        <v>9.6</v>
      </c>
      <c r="Q115" s="28">
        <v>0.9</v>
      </c>
      <c r="R115" s="28">
        <v>84</v>
      </c>
      <c r="S115" s="28">
        <v>0.09</v>
      </c>
      <c r="T115" s="28">
        <v>7.3</v>
      </c>
      <c r="U115" s="28">
        <v>19.899999999999999</v>
      </c>
      <c r="V115" s="28">
        <v>27.8</v>
      </c>
      <c r="W115" s="28">
        <v>11.8</v>
      </c>
      <c r="X115" s="28">
        <v>22.3</v>
      </c>
      <c r="Y115" s="28">
        <v>1.0999999999999999E-2</v>
      </c>
      <c r="Z115" s="28">
        <v>0.09</v>
      </c>
      <c r="AA115" s="28">
        <v>0.09</v>
      </c>
      <c r="AB115" s="28">
        <v>15</v>
      </c>
      <c r="AC115" s="28">
        <v>0.1</v>
      </c>
      <c r="AD115" s="28">
        <v>0.06</v>
      </c>
      <c r="AE115" s="28">
        <v>1.1399999999999999</v>
      </c>
      <c r="AF115" s="28">
        <v>0.14000000000000001</v>
      </c>
      <c r="AG115" s="28">
        <v>67</v>
      </c>
      <c r="AH115" s="28">
        <v>0.1</v>
      </c>
      <c r="AI115" s="28">
        <v>0.1</v>
      </c>
      <c r="AJ115" s="28">
        <v>0.04</v>
      </c>
      <c r="AK115" s="28">
        <v>14.8</v>
      </c>
      <c r="AL115" s="28">
        <v>4.8</v>
      </c>
      <c r="AM115" s="28">
        <v>9.7000000000000003E-2</v>
      </c>
      <c r="AN115" s="28">
        <v>92.4</v>
      </c>
      <c r="AO115" s="28">
        <v>3.6</v>
      </c>
      <c r="AP115" s="28">
        <v>2</v>
      </c>
      <c r="AQ115" s="28">
        <v>0.9</v>
      </c>
      <c r="AR115" s="28">
        <v>4.2</v>
      </c>
      <c r="AS115" s="28">
        <v>0.6</v>
      </c>
      <c r="AT115" s="28">
        <v>27.2</v>
      </c>
      <c r="AU115" s="28">
        <v>0.2</v>
      </c>
      <c r="AV115" s="28">
        <v>25.2</v>
      </c>
      <c r="AW115" s="28">
        <v>7.2</v>
      </c>
      <c r="AX115" s="28">
        <v>5.2</v>
      </c>
      <c r="AY115" s="28">
        <v>0.6</v>
      </c>
      <c r="AZ115" s="28">
        <v>0.3</v>
      </c>
      <c r="BA115" s="28">
        <v>1.9</v>
      </c>
      <c r="BB115" s="28">
        <v>45.7</v>
      </c>
      <c r="BC115" s="28">
        <v>0.4</v>
      </c>
      <c r="BD115" s="28">
        <v>1.29</v>
      </c>
      <c r="BE115" s="28">
        <v>9</v>
      </c>
      <c r="BF115" s="28">
        <v>213</v>
      </c>
      <c r="BG115" s="28">
        <v>12.2</v>
      </c>
      <c r="BH115" s="28">
        <v>12</v>
      </c>
      <c r="BI115" s="28">
        <v>9.5</v>
      </c>
      <c r="BJ115" s="28">
        <v>4.7699999999999996</v>
      </c>
      <c r="BK115" s="28">
        <v>0.04</v>
      </c>
      <c r="BL115" s="28">
        <v>4.16</v>
      </c>
      <c r="BM115" s="28">
        <v>7.0000000000000007E-2</v>
      </c>
      <c r="BN115" s="28">
        <v>0.05</v>
      </c>
      <c r="BO115" s="28">
        <v>8.0000000000000002E-3</v>
      </c>
      <c r="BP115" s="28">
        <v>1.4999999999999999E-2</v>
      </c>
      <c r="BQ115" s="28">
        <v>0.9</v>
      </c>
      <c r="CI115" s="28">
        <v>14.8</v>
      </c>
      <c r="CL115" s="28">
        <v>4.8</v>
      </c>
    </row>
    <row r="116" spans="1:90" x14ac:dyDescent="0.3">
      <c r="A116" s="25">
        <f t="shared" si="1"/>
        <v>112</v>
      </c>
      <c r="B116" s="26">
        <v>687320</v>
      </c>
      <c r="C116" s="26">
        <v>846238</v>
      </c>
      <c r="D116" s="26">
        <v>371</v>
      </c>
      <c r="E116" s="26">
        <v>1</v>
      </c>
      <c r="F116" s="27" t="s">
        <v>113</v>
      </c>
      <c r="G116" s="28">
        <v>1.2</v>
      </c>
      <c r="H116" s="28">
        <v>1.4</v>
      </c>
      <c r="I116" s="28">
        <v>30</v>
      </c>
      <c r="J116" s="28">
        <v>3</v>
      </c>
      <c r="K116" s="28">
        <v>1.57</v>
      </c>
      <c r="L116" s="28">
        <v>8.9999999999999998E-4</v>
      </c>
      <c r="M116" s="28">
        <v>0.13</v>
      </c>
      <c r="N116" s="28">
        <v>0.09</v>
      </c>
      <c r="O116" s="28">
        <v>0.01</v>
      </c>
      <c r="P116" s="28">
        <v>10.5</v>
      </c>
      <c r="Q116" s="28">
        <v>1</v>
      </c>
      <c r="R116" s="28">
        <v>95</v>
      </c>
      <c r="S116" s="28">
        <v>0.09</v>
      </c>
      <c r="T116" s="28">
        <v>8.1999999999999993</v>
      </c>
      <c r="U116" s="28">
        <v>24.5</v>
      </c>
      <c r="V116" s="28">
        <v>33.1</v>
      </c>
      <c r="W116" s="28">
        <v>12.6</v>
      </c>
      <c r="X116" s="28">
        <v>29</v>
      </c>
      <c r="Y116" s="28">
        <v>1.0999999999999999E-2</v>
      </c>
      <c r="Z116" s="28">
        <v>0.1</v>
      </c>
      <c r="AA116" s="28">
        <v>0.04</v>
      </c>
      <c r="AB116" s="28">
        <v>17.2</v>
      </c>
      <c r="AC116" s="28">
        <v>0.2</v>
      </c>
      <c r="AD116" s="28">
        <v>0.08</v>
      </c>
      <c r="AE116" s="28">
        <v>1.33</v>
      </c>
      <c r="AF116" s="28">
        <v>0.15</v>
      </c>
      <c r="AG116" s="28">
        <v>80</v>
      </c>
      <c r="AH116" s="28">
        <v>0.2</v>
      </c>
      <c r="AI116" s="28">
        <v>0.09</v>
      </c>
      <c r="AJ116" s="28">
        <v>0.04</v>
      </c>
      <c r="AK116" s="28">
        <v>19</v>
      </c>
      <c r="AL116" s="28">
        <v>6.1</v>
      </c>
      <c r="AM116" s="28">
        <v>0.10199999999999999</v>
      </c>
      <c r="AN116" s="28">
        <v>106</v>
      </c>
      <c r="AO116" s="28">
        <v>4.5</v>
      </c>
      <c r="AP116" s="28">
        <v>2.5</v>
      </c>
      <c r="AQ116" s="28">
        <v>1.1000000000000001</v>
      </c>
      <c r="AR116" s="28">
        <v>5.2</v>
      </c>
      <c r="AS116" s="28">
        <v>0.8</v>
      </c>
      <c r="AT116" s="28">
        <v>31.6</v>
      </c>
      <c r="AU116" s="28">
        <v>0.3</v>
      </c>
      <c r="AV116" s="28">
        <v>30.6</v>
      </c>
      <c r="AW116" s="28">
        <v>8.4</v>
      </c>
      <c r="AX116" s="28">
        <v>5.4</v>
      </c>
      <c r="AY116" s="28">
        <v>0.7</v>
      </c>
      <c r="AZ116" s="28">
        <v>0.3</v>
      </c>
      <c r="BA116" s="28">
        <v>2.2999999999999998</v>
      </c>
      <c r="BB116" s="28">
        <v>49.9</v>
      </c>
      <c r="BC116" s="28">
        <v>0.5</v>
      </c>
      <c r="BD116" s="28">
        <v>1.36</v>
      </c>
      <c r="BE116" s="28">
        <v>10.1</v>
      </c>
      <c r="BF116" s="28">
        <v>236</v>
      </c>
      <c r="BG116" s="28">
        <v>13.6</v>
      </c>
      <c r="BH116" s="28">
        <v>13.4</v>
      </c>
      <c r="BI116" s="28">
        <v>10.7</v>
      </c>
      <c r="BJ116" s="28">
        <v>5.5</v>
      </c>
      <c r="BK116" s="28">
        <v>0.04</v>
      </c>
      <c r="BL116" s="28">
        <v>4.6900000000000004</v>
      </c>
      <c r="BM116" s="28">
        <v>0.09</v>
      </c>
      <c r="BN116" s="28">
        <v>0.06</v>
      </c>
      <c r="BO116" s="28">
        <v>8.0000000000000002E-3</v>
      </c>
      <c r="BP116" s="28">
        <v>1.6E-2</v>
      </c>
      <c r="BQ116" s="28">
        <v>0.9</v>
      </c>
      <c r="CI116" s="28">
        <v>19</v>
      </c>
      <c r="CL116" s="28">
        <v>6.1</v>
      </c>
    </row>
    <row r="117" spans="1:90" x14ac:dyDescent="0.3">
      <c r="A117" s="25">
        <f t="shared" si="1"/>
        <v>113</v>
      </c>
      <c r="B117" s="26">
        <v>687322</v>
      </c>
      <c r="C117" s="26">
        <v>846238</v>
      </c>
      <c r="D117" s="26">
        <v>371</v>
      </c>
      <c r="E117" s="26">
        <v>1</v>
      </c>
      <c r="F117" s="27" t="s">
        <v>127</v>
      </c>
      <c r="G117" s="28">
        <v>1.1000000000000001</v>
      </c>
      <c r="H117" s="28">
        <v>3.1</v>
      </c>
      <c r="I117" s="28">
        <v>40</v>
      </c>
      <c r="J117" s="28">
        <v>3</v>
      </c>
      <c r="K117" s="28">
        <v>1.42</v>
      </c>
      <c r="L117" s="28">
        <v>8.9999999999999998E-4</v>
      </c>
      <c r="M117" s="28">
        <v>0.09</v>
      </c>
      <c r="N117" s="28">
        <v>0.09</v>
      </c>
      <c r="O117" s="28">
        <v>0.02</v>
      </c>
      <c r="P117" s="28">
        <v>10.5</v>
      </c>
      <c r="Q117" s="28">
        <v>1</v>
      </c>
      <c r="R117" s="28">
        <v>97</v>
      </c>
      <c r="S117" s="28">
        <v>0.09</v>
      </c>
      <c r="T117" s="28">
        <v>7.7</v>
      </c>
      <c r="U117" s="28">
        <v>23.8</v>
      </c>
      <c r="V117" s="28">
        <v>31.9</v>
      </c>
      <c r="W117" s="28">
        <v>12.6</v>
      </c>
      <c r="X117" s="28">
        <v>26.7</v>
      </c>
      <c r="Y117" s="28">
        <v>1.0999999999999999E-2</v>
      </c>
      <c r="Z117" s="28">
        <v>0.1</v>
      </c>
      <c r="AA117" s="28">
        <v>0.11</v>
      </c>
      <c r="AB117" s="28">
        <v>17.2</v>
      </c>
      <c r="AC117" s="28">
        <v>0.2</v>
      </c>
      <c r="AD117" s="28">
        <v>0.09</v>
      </c>
      <c r="AE117" s="28">
        <v>1.24</v>
      </c>
      <c r="AF117" s="28">
        <v>0.15</v>
      </c>
      <c r="AG117" s="28">
        <v>86</v>
      </c>
      <c r="AH117" s="28">
        <v>0.2</v>
      </c>
      <c r="AI117" s="28">
        <v>0.09</v>
      </c>
      <c r="AJ117" s="28">
        <v>0.04</v>
      </c>
      <c r="AK117" s="28">
        <v>18.600000000000001</v>
      </c>
      <c r="AL117" s="28">
        <v>5.6</v>
      </c>
      <c r="AM117" s="28">
        <v>9.9000000000000005E-2</v>
      </c>
      <c r="AN117" s="28">
        <v>106</v>
      </c>
      <c r="AO117" s="28">
        <v>4.4000000000000004</v>
      </c>
      <c r="AP117" s="28">
        <v>2.4</v>
      </c>
      <c r="AQ117" s="28">
        <v>1.1000000000000001</v>
      </c>
      <c r="AR117" s="28">
        <v>5</v>
      </c>
      <c r="AS117" s="28">
        <v>0.8</v>
      </c>
      <c r="AT117" s="28">
        <v>31.5</v>
      </c>
      <c r="AU117" s="28">
        <v>0.3</v>
      </c>
      <c r="AV117" s="28">
        <v>29.5</v>
      </c>
      <c r="AW117" s="28">
        <v>8.1</v>
      </c>
      <c r="AX117" s="28">
        <v>5.6</v>
      </c>
      <c r="AY117" s="28">
        <v>0.8</v>
      </c>
      <c r="AZ117" s="28">
        <v>0.3</v>
      </c>
      <c r="BA117" s="28">
        <v>2.2999999999999998</v>
      </c>
      <c r="BB117" s="28">
        <v>50</v>
      </c>
      <c r="BC117" s="28">
        <v>0.5</v>
      </c>
      <c r="BD117" s="28">
        <v>1.41</v>
      </c>
      <c r="BE117" s="28">
        <v>10.1</v>
      </c>
      <c r="BF117" s="28">
        <v>222</v>
      </c>
      <c r="BG117" s="28">
        <v>13.4</v>
      </c>
      <c r="BH117" s="28">
        <v>13</v>
      </c>
      <c r="BI117" s="28">
        <v>10.3</v>
      </c>
      <c r="BJ117" s="28">
        <v>5.46</v>
      </c>
      <c r="BK117" s="28">
        <v>0.04</v>
      </c>
      <c r="BL117" s="28">
        <v>4.82</v>
      </c>
      <c r="BM117" s="28">
        <v>0.08</v>
      </c>
      <c r="BN117" s="28">
        <v>0.06</v>
      </c>
      <c r="BO117" s="28">
        <v>8.0000000000000002E-3</v>
      </c>
      <c r="BP117" s="28">
        <v>1.4999999999999999E-2</v>
      </c>
      <c r="BQ117" s="28">
        <v>0.9</v>
      </c>
      <c r="CI117" s="28">
        <v>18.600000000000001</v>
      </c>
      <c r="CL117" s="28">
        <v>5.6</v>
      </c>
    </row>
    <row r="118" spans="1:90" x14ac:dyDescent="0.3">
      <c r="A118" s="25">
        <f t="shared" si="1"/>
        <v>114</v>
      </c>
      <c r="B118" s="26">
        <v>687323</v>
      </c>
      <c r="C118" s="26">
        <v>846238</v>
      </c>
      <c r="D118" s="26">
        <v>371</v>
      </c>
      <c r="E118" s="26">
        <v>1</v>
      </c>
      <c r="F118" s="27" t="s">
        <v>114</v>
      </c>
      <c r="G118" s="28">
        <v>0.7</v>
      </c>
      <c r="H118" s="28">
        <v>4.7</v>
      </c>
      <c r="I118" s="28">
        <v>30</v>
      </c>
      <c r="J118" s="28">
        <v>3</v>
      </c>
      <c r="K118" s="28">
        <v>2.27</v>
      </c>
      <c r="L118" s="28">
        <v>8.9999999999999998E-4</v>
      </c>
      <c r="M118" s="28">
        <v>0.09</v>
      </c>
      <c r="N118" s="28">
        <v>0.09</v>
      </c>
      <c r="O118" s="28">
        <v>0.01</v>
      </c>
      <c r="P118" s="28">
        <v>4.3</v>
      </c>
      <c r="Q118" s="28">
        <v>0.4</v>
      </c>
      <c r="R118" s="28">
        <v>34</v>
      </c>
      <c r="S118" s="28">
        <v>0.09</v>
      </c>
      <c r="T118" s="28">
        <v>3</v>
      </c>
      <c r="U118" s="28">
        <v>11.2</v>
      </c>
      <c r="V118" s="28">
        <v>13.6</v>
      </c>
      <c r="W118" s="28">
        <v>4.9000000000000004</v>
      </c>
      <c r="X118" s="28">
        <v>23.1</v>
      </c>
      <c r="Y118" s="28">
        <v>8.0000000000000002E-3</v>
      </c>
      <c r="Z118" s="28">
        <v>0.03</v>
      </c>
      <c r="AA118" s="28">
        <v>0.12</v>
      </c>
      <c r="AB118" s="28">
        <v>6.11</v>
      </c>
      <c r="AC118" s="28">
        <v>0.2</v>
      </c>
      <c r="AD118" s="28">
        <v>0.01</v>
      </c>
      <c r="AE118" s="28">
        <v>0.57999999999999996</v>
      </c>
      <c r="AF118" s="28">
        <v>0.05</v>
      </c>
      <c r="AG118" s="28">
        <v>48</v>
      </c>
      <c r="AH118" s="28">
        <v>0.09</v>
      </c>
      <c r="AI118" s="28">
        <v>0.09</v>
      </c>
      <c r="AJ118" s="28">
        <v>0.04</v>
      </c>
      <c r="AK118" s="28">
        <v>6.79</v>
      </c>
      <c r="AL118" s="28">
        <v>3.7</v>
      </c>
      <c r="AM118" s="28">
        <v>6.2E-2</v>
      </c>
      <c r="AN118" s="28">
        <v>39.4</v>
      </c>
      <c r="AO118" s="28">
        <v>1.7</v>
      </c>
      <c r="AP118" s="28">
        <v>0.8</v>
      </c>
      <c r="AQ118" s="28">
        <v>0.4</v>
      </c>
      <c r="AR118" s="28">
        <v>2.1</v>
      </c>
      <c r="AS118" s="28">
        <v>0.3</v>
      </c>
      <c r="AT118" s="28">
        <v>14.4</v>
      </c>
      <c r="AU118" s="28">
        <v>0.1</v>
      </c>
      <c r="AV118" s="28">
        <v>12.3</v>
      </c>
      <c r="AW118" s="28">
        <v>3.5</v>
      </c>
      <c r="AX118" s="28">
        <v>1.8</v>
      </c>
      <c r="AY118" s="28">
        <v>0.3</v>
      </c>
      <c r="AZ118" s="28">
        <v>0.1</v>
      </c>
      <c r="BA118" s="28">
        <v>0.8</v>
      </c>
      <c r="BB118" s="28">
        <v>26.5</v>
      </c>
      <c r="BC118" s="28">
        <v>0.1</v>
      </c>
      <c r="BD118" s="28">
        <v>0.48</v>
      </c>
      <c r="BE118" s="28">
        <v>3.7</v>
      </c>
      <c r="BF118" s="28">
        <v>96</v>
      </c>
      <c r="BG118" s="28">
        <v>5.2</v>
      </c>
      <c r="BH118" s="28">
        <v>4.5999999999999996</v>
      </c>
      <c r="BI118" s="28">
        <v>5.4</v>
      </c>
      <c r="BJ118" s="28">
        <v>2.14</v>
      </c>
      <c r="BK118" s="28">
        <v>0.01</v>
      </c>
      <c r="BL118" s="28">
        <v>1.8</v>
      </c>
      <c r="BM118" s="28">
        <v>0.05</v>
      </c>
      <c r="BN118" s="28">
        <v>0.02</v>
      </c>
      <c r="BO118" s="28">
        <v>6.0000000000000001E-3</v>
      </c>
      <c r="BP118" s="28">
        <v>5.0000000000000001E-3</v>
      </c>
      <c r="BQ118" s="28">
        <v>0.9</v>
      </c>
      <c r="CI118" s="28">
        <v>6.79</v>
      </c>
      <c r="CL118" s="28">
        <v>3.7</v>
      </c>
    </row>
    <row r="119" spans="1:90" x14ac:dyDescent="0.3">
      <c r="A119" s="25">
        <f t="shared" si="1"/>
        <v>115</v>
      </c>
      <c r="B119" s="26">
        <v>687324</v>
      </c>
      <c r="C119" s="26">
        <v>846238</v>
      </c>
      <c r="D119" s="26">
        <v>371</v>
      </c>
      <c r="E119" s="26">
        <v>1</v>
      </c>
      <c r="F119" s="27" t="s">
        <v>115</v>
      </c>
      <c r="G119" s="28">
        <v>5.6</v>
      </c>
      <c r="H119" s="28">
        <v>5.2</v>
      </c>
      <c r="I119" s="28">
        <v>30</v>
      </c>
      <c r="J119" s="28">
        <v>3</v>
      </c>
      <c r="K119" s="28">
        <v>2.5299999999999998</v>
      </c>
      <c r="L119" s="28">
        <v>8.9999999999999998E-4</v>
      </c>
      <c r="M119" s="28">
        <v>0.25</v>
      </c>
      <c r="N119" s="28">
        <v>0.09</v>
      </c>
      <c r="O119" s="28">
        <v>0.1</v>
      </c>
      <c r="P119" s="28">
        <v>11.6</v>
      </c>
      <c r="Q119" s="28">
        <v>1.4</v>
      </c>
      <c r="R119" s="28">
        <v>186</v>
      </c>
      <c r="S119" s="28">
        <v>0.09</v>
      </c>
      <c r="T119" s="28">
        <v>6.4</v>
      </c>
      <c r="U119" s="28">
        <v>23.8</v>
      </c>
      <c r="V119" s="28">
        <v>26.9</v>
      </c>
      <c r="W119" s="28">
        <v>19</v>
      </c>
      <c r="X119" s="28">
        <v>19.7</v>
      </c>
      <c r="Y119" s="28">
        <v>0.02</v>
      </c>
      <c r="Z119" s="28">
        <v>0.09</v>
      </c>
      <c r="AA119" s="28">
        <v>0.04</v>
      </c>
      <c r="AB119" s="28">
        <v>16.8</v>
      </c>
      <c r="AC119" s="28">
        <v>0.2</v>
      </c>
      <c r="AD119" s="28">
        <v>7.0000000000000007E-2</v>
      </c>
      <c r="AE119" s="28">
        <v>1.21</v>
      </c>
      <c r="AF119" s="28">
        <v>0.13</v>
      </c>
      <c r="AG119" s="28">
        <v>227</v>
      </c>
      <c r="AH119" s="28">
        <v>0.2</v>
      </c>
      <c r="AI119" s="28">
        <v>0.1</v>
      </c>
      <c r="AJ119" s="28">
        <v>0.04</v>
      </c>
      <c r="AK119" s="28">
        <v>17.100000000000001</v>
      </c>
      <c r="AL119" s="28">
        <v>7.9</v>
      </c>
      <c r="AM119" s="28">
        <v>8.1000000000000003E-2</v>
      </c>
      <c r="AN119" s="28">
        <v>84.7</v>
      </c>
      <c r="AO119" s="28">
        <v>4.2</v>
      </c>
      <c r="AP119" s="28">
        <v>2.4</v>
      </c>
      <c r="AQ119" s="28">
        <v>1.1000000000000001</v>
      </c>
      <c r="AR119" s="28">
        <v>5</v>
      </c>
      <c r="AS119" s="28">
        <v>0.8</v>
      </c>
      <c r="AT119" s="28">
        <v>29.2</v>
      </c>
      <c r="AU119" s="28">
        <v>0.3</v>
      </c>
      <c r="AV119" s="28">
        <v>29.1</v>
      </c>
      <c r="AW119" s="28">
        <v>7.9</v>
      </c>
      <c r="AX119" s="28">
        <v>5.0999999999999996</v>
      </c>
      <c r="AY119" s="28">
        <v>0.7</v>
      </c>
      <c r="AZ119" s="28">
        <v>0.3</v>
      </c>
      <c r="BA119" s="28">
        <v>2.2000000000000002</v>
      </c>
      <c r="BB119" s="28">
        <v>48</v>
      </c>
      <c r="BC119" s="28">
        <v>0.6</v>
      </c>
      <c r="BD119" s="28">
        <v>1.21</v>
      </c>
      <c r="BE119" s="28">
        <v>8.1</v>
      </c>
      <c r="BF119" s="28">
        <v>190</v>
      </c>
      <c r="BG119" s="28">
        <v>11</v>
      </c>
      <c r="BH119" s="28">
        <v>14.9</v>
      </c>
      <c r="BI119" s="28">
        <v>7.1</v>
      </c>
      <c r="BJ119" s="28">
        <v>4.9000000000000004</v>
      </c>
      <c r="BK119" s="28">
        <v>0.03</v>
      </c>
      <c r="BL119" s="28">
        <v>9.4499999999999993</v>
      </c>
      <c r="BM119" s="28">
        <v>7.0000000000000007E-2</v>
      </c>
      <c r="BN119" s="28">
        <v>0.05</v>
      </c>
      <c r="BO119" s="28">
        <v>8.0000000000000002E-3</v>
      </c>
      <c r="BP119" s="28">
        <v>1.9E-2</v>
      </c>
      <c r="BQ119" s="28">
        <v>0.9</v>
      </c>
      <c r="CI119" s="28">
        <v>17.100000000000001</v>
      </c>
      <c r="CL119" s="28">
        <v>7.9</v>
      </c>
    </row>
    <row r="120" spans="1:90" x14ac:dyDescent="0.3">
      <c r="A120" s="25">
        <f t="shared" si="1"/>
        <v>116</v>
      </c>
      <c r="B120" s="26">
        <v>687325</v>
      </c>
      <c r="C120" s="26">
        <v>846238</v>
      </c>
      <c r="D120" s="26">
        <v>371</v>
      </c>
      <c r="E120" s="26">
        <v>1</v>
      </c>
      <c r="F120" s="27" t="s">
        <v>116</v>
      </c>
      <c r="G120" s="28">
        <v>0.9</v>
      </c>
      <c r="H120" s="28">
        <v>0.9</v>
      </c>
      <c r="I120" s="28">
        <v>20</v>
      </c>
      <c r="J120" s="28">
        <v>4</v>
      </c>
      <c r="K120" s="28">
        <v>1.86</v>
      </c>
      <c r="L120" s="28">
        <v>8.9999999999999998E-4</v>
      </c>
      <c r="M120" s="28">
        <v>0.12</v>
      </c>
      <c r="N120" s="28">
        <v>0.09</v>
      </c>
      <c r="O120" s="28">
        <v>0.01</v>
      </c>
      <c r="P120" s="28">
        <v>10.3</v>
      </c>
      <c r="Q120" s="28">
        <v>1</v>
      </c>
      <c r="R120" s="28">
        <v>95</v>
      </c>
      <c r="S120" s="28">
        <v>0.09</v>
      </c>
      <c r="T120" s="28">
        <v>7.5</v>
      </c>
      <c r="U120" s="28">
        <v>25.1</v>
      </c>
      <c r="V120" s="28">
        <v>31.4</v>
      </c>
      <c r="W120" s="28">
        <v>12.7</v>
      </c>
      <c r="X120" s="28">
        <v>31.6</v>
      </c>
      <c r="Y120" s="28">
        <v>1.2999999999999999E-2</v>
      </c>
      <c r="Z120" s="28">
        <v>0.09</v>
      </c>
      <c r="AA120" s="28">
        <v>0.18</v>
      </c>
      <c r="AB120" s="28">
        <v>16.899999999999999</v>
      </c>
      <c r="AC120" s="28">
        <v>0.2</v>
      </c>
      <c r="AD120" s="28">
        <v>0.08</v>
      </c>
      <c r="AE120" s="28">
        <v>1.3</v>
      </c>
      <c r="AF120" s="28">
        <v>0.15</v>
      </c>
      <c r="AG120" s="28">
        <v>89</v>
      </c>
      <c r="AH120" s="28">
        <v>0.2</v>
      </c>
      <c r="AI120" s="28">
        <v>0.09</v>
      </c>
      <c r="AJ120" s="28">
        <v>0.04</v>
      </c>
      <c r="AK120" s="28">
        <v>18.2</v>
      </c>
      <c r="AL120" s="28">
        <v>6.2</v>
      </c>
      <c r="AM120" s="28">
        <v>0.11</v>
      </c>
      <c r="AN120" s="28">
        <v>105</v>
      </c>
      <c r="AO120" s="28">
        <v>4.2</v>
      </c>
      <c r="AP120" s="28">
        <v>2.5</v>
      </c>
      <c r="AQ120" s="28">
        <v>1.1000000000000001</v>
      </c>
      <c r="AR120" s="28">
        <v>5.4</v>
      </c>
      <c r="AS120" s="28">
        <v>0.7</v>
      </c>
      <c r="AT120" s="28">
        <v>31</v>
      </c>
      <c r="AU120" s="28">
        <v>0.3</v>
      </c>
      <c r="AV120" s="28">
        <v>29.6</v>
      </c>
      <c r="AW120" s="28">
        <v>8.4</v>
      </c>
      <c r="AX120" s="28">
        <v>5.6</v>
      </c>
      <c r="AY120" s="28">
        <v>0.7</v>
      </c>
      <c r="AZ120" s="28">
        <v>0.3</v>
      </c>
      <c r="BA120" s="28">
        <v>2.2000000000000002</v>
      </c>
      <c r="BB120" s="28">
        <v>50.4</v>
      </c>
      <c r="BC120" s="28">
        <v>0.5</v>
      </c>
      <c r="BD120" s="28">
        <v>1.39</v>
      </c>
      <c r="BE120" s="28">
        <v>9.6999999999999993</v>
      </c>
      <c r="BF120" s="28">
        <v>224</v>
      </c>
      <c r="BG120" s="28">
        <v>13.2</v>
      </c>
      <c r="BH120" s="28">
        <v>13</v>
      </c>
      <c r="BI120" s="28">
        <v>8.8000000000000007</v>
      </c>
      <c r="BJ120" s="28">
        <v>5.5</v>
      </c>
      <c r="BK120" s="28">
        <v>0.03</v>
      </c>
      <c r="BL120" s="28">
        <v>4.79</v>
      </c>
      <c r="BM120" s="28">
        <v>0.09</v>
      </c>
      <c r="BN120" s="28">
        <v>0.06</v>
      </c>
      <c r="BO120" s="28">
        <v>8.0000000000000002E-3</v>
      </c>
      <c r="BP120" s="28">
        <v>1.4E-2</v>
      </c>
      <c r="BQ120" s="28">
        <v>0.9</v>
      </c>
      <c r="CI120" s="28">
        <v>18.2</v>
      </c>
      <c r="CL120" s="28">
        <v>6.2</v>
      </c>
    </row>
    <row r="121" spans="1:90" x14ac:dyDescent="0.3">
      <c r="A121" s="25">
        <f t="shared" si="1"/>
        <v>117</v>
      </c>
      <c r="B121" s="26">
        <v>687326</v>
      </c>
      <c r="C121" s="26">
        <v>846238</v>
      </c>
      <c r="D121" s="26">
        <v>371</v>
      </c>
      <c r="E121" s="26">
        <v>1</v>
      </c>
      <c r="F121" s="27" t="s">
        <v>117</v>
      </c>
      <c r="G121" s="28">
        <v>2.5</v>
      </c>
      <c r="H121" s="28">
        <v>1.4</v>
      </c>
      <c r="I121" s="28">
        <v>90</v>
      </c>
      <c r="J121" s="28">
        <v>4</v>
      </c>
      <c r="K121" s="28">
        <v>2.5499999999999998</v>
      </c>
      <c r="L121" s="28">
        <v>8.9999999999999998E-4</v>
      </c>
      <c r="M121" s="28">
        <v>0.19</v>
      </c>
      <c r="N121" s="28">
        <v>0.09</v>
      </c>
      <c r="O121" s="28">
        <v>0.02</v>
      </c>
      <c r="P121" s="28">
        <v>8.9</v>
      </c>
      <c r="Q121" s="28">
        <v>1</v>
      </c>
      <c r="R121" s="28">
        <v>115</v>
      </c>
      <c r="S121" s="28">
        <v>0.09</v>
      </c>
      <c r="T121" s="28">
        <v>6</v>
      </c>
      <c r="U121" s="28">
        <v>21.4</v>
      </c>
      <c r="V121" s="28">
        <v>25.2</v>
      </c>
      <c r="W121" s="28">
        <v>13.5</v>
      </c>
      <c r="X121" s="28">
        <v>21.5</v>
      </c>
      <c r="Y121" s="28">
        <v>1.2999999999999999E-2</v>
      </c>
      <c r="Z121" s="28">
        <v>0.08</v>
      </c>
      <c r="AA121" s="28">
        <v>0.1</v>
      </c>
      <c r="AB121" s="28">
        <v>14.5</v>
      </c>
      <c r="AC121" s="28">
        <v>0.2</v>
      </c>
      <c r="AD121" s="28">
        <v>0.06</v>
      </c>
      <c r="AE121" s="28">
        <v>1.05</v>
      </c>
      <c r="AF121" s="28">
        <v>0.12</v>
      </c>
      <c r="AG121" s="28">
        <v>141</v>
      </c>
      <c r="AH121" s="28">
        <v>0.1</v>
      </c>
      <c r="AI121" s="28">
        <v>0.1</v>
      </c>
      <c r="AJ121" s="28">
        <v>0.04</v>
      </c>
      <c r="AK121" s="28">
        <v>11.5</v>
      </c>
      <c r="AL121" s="28">
        <v>5.6</v>
      </c>
      <c r="AM121" s="28">
        <v>9.9000000000000005E-2</v>
      </c>
      <c r="AN121" s="28">
        <v>83.6</v>
      </c>
      <c r="AO121" s="28">
        <v>3.1</v>
      </c>
      <c r="AP121" s="28">
        <v>1.8</v>
      </c>
      <c r="AQ121" s="28">
        <v>0.7</v>
      </c>
      <c r="AR121" s="28">
        <v>3.6</v>
      </c>
      <c r="AS121" s="28">
        <v>0.5</v>
      </c>
      <c r="AT121" s="28">
        <v>22.6</v>
      </c>
      <c r="AU121" s="28">
        <v>0.2</v>
      </c>
      <c r="AV121" s="28">
        <v>21.7</v>
      </c>
      <c r="AW121" s="28">
        <v>5.9</v>
      </c>
      <c r="AX121" s="28">
        <v>3.8</v>
      </c>
      <c r="AY121" s="28">
        <v>0.5</v>
      </c>
      <c r="AZ121" s="28">
        <v>0.2</v>
      </c>
      <c r="BA121" s="28">
        <v>1.5</v>
      </c>
      <c r="BB121" s="28">
        <v>44</v>
      </c>
      <c r="BC121" s="28">
        <v>0.5</v>
      </c>
      <c r="BD121" s="28">
        <v>1.07</v>
      </c>
      <c r="BE121" s="28">
        <v>7.6</v>
      </c>
      <c r="BF121" s="28">
        <v>174</v>
      </c>
      <c r="BG121" s="28">
        <v>10.199999999999999</v>
      </c>
      <c r="BH121" s="28">
        <v>12.2</v>
      </c>
      <c r="BI121" s="28">
        <v>7.1</v>
      </c>
      <c r="BJ121" s="28">
        <v>4.45</v>
      </c>
      <c r="BK121" s="28">
        <v>0.02</v>
      </c>
      <c r="BL121" s="28">
        <v>6.03</v>
      </c>
      <c r="BM121" s="28">
        <v>7.0000000000000007E-2</v>
      </c>
      <c r="BN121" s="28">
        <v>0.05</v>
      </c>
      <c r="BO121" s="28">
        <v>8.0000000000000002E-3</v>
      </c>
      <c r="BP121" s="28">
        <v>1.4999999999999999E-2</v>
      </c>
      <c r="BQ121" s="28">
        <v>0.9</v>
      </c>
      <c r="CI121" s="28">
        <v>11.5</v>
      </c>
      <c r="CL121" s="28">
        <v>5.6</v>
      </c>
    </row>
    <row r="122" spans="1:90" x14ac:dyDescent="0.3">
      <c r="A122" s="25">
        <f t="shared" si="1"/>
        <v>118</v>
      </c>
      <c r="B122" s="26">
        <v>687327</v>
      </c>
      <c r="C122" s="26">
        <v>846238</v>
      </c>
      <c r="D122" s="26">
        <v>371</v>
      </c>
      <c r="E122" s="26">
        <v>1</v>
      </c>
      <c r="F122" s="27" t="s">
        <v>118</v>
      </c>
      <c r="G122" s="28">
        <v>3.6</v>
      </c>
      <c r="H122" s="28">
        <v>5</v>
      </c>
      <c r="I122" s="28">
        <v>90</v>
      </c>
      <c r="J122" s="28">
        <v>3</v>
      </c>
      <c r="K122" s="28">
        <v>2.2599999999999998</v>
      </c>
      <c r="L122" s="28">
        <v>8.9999999999999998E-4</v>
      </c>
      <c r="M122" s="28">
        <v>0.19</v>
      </c>
      <c r="N122" s="28">
        <v>0.09</v>
      </c>
      <c r="O122" s="28">
        <v>7.0000000000000007E-2</v>
      </c>
      <c r="P122" s="28">
        <v>10.8</v>
      </c>
      <c r="Q122" s="28">
        <v>1.4</v>
      </c>
      <c r="R122" s="28">
        <v>147</v>
      </c>
      <c r="S122" s="28">
        <v>0.09</v>
      </c>
      <c r="T122" s="28">
        <v>6.4</v>
      </c>
      <c r="U122" s="28">
        <v>25.5</v>
      </c>
      <c r="V122" s="28">
        <v>28.8</v>
      </c>
      <c r="W122" s="28">
        <v>16.3</v>
      </c>
      <c r="X122" s="28">
        <v>28.7</v>
      </c>
      <c r="Y122" s="28">
        <v>2.1999999999999999E-2</v>
      </c>
      <c r="Z122" s="28">
        <v>0.09</v>
      </c>
      <c r="AA122" s="28">
        <v>0.08</v>
      </c>
      <c r="AB122" s="28">
        <v>17.2</v>
      </c>
      <c r="AC122" s="28">
        <v>0.3</v>
      </c>
      <c r="AD122" s="28">
        <v>7.0000000000000007E-2</v>
      </c>
      <c r="AE122" s="28">
        <v>1.08</v>
      </c>
      <c r="AF122" s="28">
        <v>0.13</v>
      </c>
      <c r="AG122" s="28">
        <v>191</v>
      </c>
      <c r="AH122" s="28">
        <v>0.1</v>
      </c>
      <c r="AI122" s="28">
        <v>0.09</v>
      </c>
      <c r="AJ122" s="28">
        <v>0.04</v>
      </c>
      <c r="AK122" s="28">
        <v>9.92</v>
      </c>
      <c r="AL122" s="28">
        <v>5.0999999999999996</v>
      </c>
      <c r="AM122" s="28">
        <v>8.5999999999999993E-2</v>
      </c>
      <c r="AN122" s="28">
        <v>84.9</v>
      </c>
      <c r="AO122" s="28">
        <v>2.7</v>
      </c>
      <c r="AP122" s="28">
        <v>1.4</v>
      </c>
      <c r="AQ122" s="28">
        <v>0.7</v>
      </c>
      <c r="AR122" s="28">
        <v>3.5</v>
      </c>
      <c r="AS122" s="28">
        <v>0.5</v>
      </c>
      <c r="AT122" s="28">
        <v>21.8</v>
      </c>
      <c r="AU122" s="28">
        <v>0.2</v>
      </c>
      <c r="AV122" s="28">
        <v>19.7</v>
      </c>
      <c r="AW122" s="28">
        <v>5.5</v>
      </c>
      <c r="AX122" s="28">
        <v>3.4</v>
      </c>
      <c r="AY122" s="28">
        <v>0.4</v>
      </c>
      <c r="AZ122" s="28">
        <v>0.2</v>
      </c>
      <c r="BA122" s="28">
        <v>1.4</v>
      </c>
      <c r="BB122" s="28">
        <v>43.9</v>
      </c>
      <c r="BC122" s="28">
        <v>0.5</v>
      </c>
      <c r="BD122" s="28">
        <v>1.07</v>
      </c>
      <c r="BE122" s="28">
        <v>8.3000000000000007</v>
      </c>
      <c r="BF122" s="28">
        <v>197</v>
      </c>
      <c r="BG122" s="28">
        <v>11</v>
      </c>
      <c r="BH122" s="28">
        <v>13.5</v>
      </c>
      <c r="BI122" s="28">
        <v>9.3000000000000007</v>
      </c>
      <c r="BJ122" s="28">
        <v>5.01</v>
      </c>
      <c r="BK122" s="28">
        <v>0.04</v>
      </c>
      <c r="BL122" s="28">
        <v>7.84</v>
      </c>
      <c r="BM122" s="28">
        <v>0.08</v>
      </c>
      <c r="BN122" s="28">
        <v>0.05</v>
      </c>
      <c r="BO122" s="28">
        <v>8.0000000000000002E-3</v>
      </c>
      <c r="BP122" s="28">
        <v>1.7999999999999999E-2</v>
      </c>
      <c r="BQ122" s="28">
        <v>0.9</v>
      </c>
      <c r="CI122" s="28">
        <v>9.92</v>
      </c>
      <c r="CL122" s="28">
        <v>5.0999999999999996</v>
      </c>
    </row>
    <row r="123" spans="1:90" x14ac:dyDescent="0.3">
      <c r="A123" s="25">
        <f t="shared" si="1"/>
        <v>119</v>
      </c>
      <c r="B123" s="26">
        <v>687328</v>
      </c>
      <c r="C123" s="26">
        <v>846238</v>
      </c>
      <c r="D123" s="26">
        <v>371</v>
      </c>
      <c r="E123" s="26">
        <v>1</v>
      </c>
      <c r="F123" s="27" t="s">
        <v>119</v>
      </c>
      <c r="G123" s="28">
        <v>4.0999999999999996</v>
      </c>
      <c r="H123" s="28">
        <v>0.4</v>
      </c>
      <c r="I123" s="28">
        <v>70</v>
      </c>
      <c r="J123" s="28">
        <v>3</v>
      </c>
      <c r="K123" s="28">
        <v>2.3199999999999998</v>
      </c>
      <c r="L123" s="28">
        <v>8.9999999999999998E-4</v>
      </c>
      <c r="M123" s="28">
        <v>0.19</v>
      </c>
      <c r="N123" s="28">
        <v>0.09</v>
      </c>
      <c r="O123" s="28">
        <v>0.05</v>
      </c>
      <c r="P123" s="28">
        <v>11.7</v>
      </c>
      <c r="Q123" s="28">
        <v>1.6</v>
      </c>
      <c r="R123" s="28">
        <v>169</v>
      </c>
      <c r="S123" s="28">
        <v>0.09</v>
      </c>
      <c r="T123" s="28">
        <v>6.6</v>
      </c>
      <c r="U123" s="28">
        <v>24.1</v>
      </c>
      <c r="V123" s="28">
        <v>28.5</v>
      </c>
      <c r="W123" s="28">
        <v>17.7</v>
      </c>
      <c r="X123" s="28">
        <v>22.1</v>
      </c>
      <c r="Y123" s="28">
        <v>1.2E-2</v>
      </c>
      <c r="Z123" s="28">
        <v>0.1</v>
      </c>
      <c r="AA123" s="28">
        <v>0.67</v>
      </c>
      <c r="AB123" s="28">
        <v>17.899999999999999</v>
      </c>
      <c r="AC123" s="28">
        <v>0.3</v>
      </c>
      <c r="AD123" s="28">
        <v>0.08</v>
      </c>
      <c r="AE123" s="28">
        <v>1.1599999999999999</v>
      </c>
      <c r="AF123" s="28">
        <v>0.13</v>
      </c>
      <c r="AG123" s="28">
        <v>180</v>
      </c>
      <c r="AH123" s="28">
        <v>0.1</v>
      </c>
      <c r="AI123" s="28">
        <v>0.09</v>
      </c>
      <c r="AJ123" s="28">
        <v>0.04</v>
      </c>
      <c r="AK123" s="28">
        <v>13</v>
      </c>
      <c r="AL123" s="28">
        <v>6.3</v>
      </c>
      <c r="AM123" s="28">
        <v>9.1999999999999998E-2</v>
      </c>
      <c r="AN123" s="28">
        <v>79.3</v>
      </c>
      <c r="AO123" s="28">
        <v>3.4</v>
      </c>
      <c r="AP123" s="28">
        <v>1.8</v>
      </c>
      <c r="AQ123" s="28">
        <v>0.8</v>
      </c>
      <c r="AR123" s="28">
        <v>4</v>
      </c>
      <c r="AS123" s="28">
        <v>0.6</v>
      </c>
      <c r="AT123" s="28">
        <v>26.1</v>
      </c>
      <c r="AU123" s="28">
        <v>0.2</v>
      </c>
      <c r="AV123" s="28">
        <v>23</v>
      </c>
      <c r="AW123" s="28">
        <v>6.5</v>
      </c>
      <c r="AX123" s="28">
        <v>4.9000000000000004</v>
      </c>
      <c r="AY123" s="28">
        <v>0.5</v>
      </c>
      <c r="AZ123" s="28">
        <v>0.2</v>
      </c>
      <c r="BA123" s="28">
        <v>1.6</v>
      </c>
      <c r="BB123" s="28">
        <v>48.5</v>
      </c>
      <c r="BC123" s="28">
        <v>0.5</v>
      </c>
      <c r="BD123" s="28">
        <v>1.1599999999999999</v>
      </c>
      <c r="BE123" s="28">
        <v>8.6</v>
      </c>
      <c r="BF123" s="28">
        <v>180</v>
      </c>
      <c r="BG123" s="28">
        <v>10.4</v>
      </c>
      <c r="BH123" s="28">
        <v>15.3</v>
      </c>
      <c r="BI123" s="28">
        <v>8.9</v>
      </c>
      <c r="BJ123" s="28">
        <v>5.2</v>
      </c>
      <c r="BK123" s="28">
        <v>0.03</v>
      </c>
      <c r="BL123" s="28">
        <v>8.8800000000000008</v>
      </c>
      <c r="BM123" s="28">
        <v>0.08</v>
      </c>
      <c r="BN123" s="28">
        <v>0.05</v>
      </c>
      <c r="BO123" s="28">
        <v>8.0000000000000002E-3</v>
      </c>
      <c r="BP123" s="28">
        <v>1.6E-2</v>
      </c>
      <c r="BQ123" s="28">
        <v>0.9</v>
      </c>
      <c r="CI123" s="28">
        <v>13</v>
      </c>
      <c r="CL123" s="28">
        <v>6.3</v>
      </c>
    </row>
    <row r="124" spans="1:90" x14ac:dyDescent="0.3">
      <c r="A124" s="25">
        <f t="shared" si="1"/>
        <v>120</v>
      </c>
      <c r="B124" s="26">
        <v>687329</v>
      </c>
      <c r="C124" s="26">
        <v>846238</v>
      </c>
      <c r="D124" s="26">
        <v>371</v>
      </c>
      <c r="E124" s="26">
        <v>1</v>
      </c>
      <c r="F124" s="27" t="s">
        <v>120</v>
      </c>
      <c r="G124" s="28">
        <v>4</v>
      </c>
      <c r="H124" s="28">
        <v>5</v>
      </c>
      <c r="I124" s="28">
        <v>60</v>
      </c>
      <c r="J124" s="28">
        <v>3</v>
      </c>
      <c r="K124" s="28">
        <v>2.19</v>
      </c>
      <c r="L124" s="28">
        <v>8.9999999999999998E-4</v>
      </c>
      <c r="M124" s="28">
        <v>0.21</v>
      </c>
      <c r="N124" s="28">
        <v>0.09</v>
      </c>
      <c r="O124" s="28">
        <v>0.06</v>
      </c>
      <c r="P124" s="28">
        <v>11.5</v>
      </c>
      <c r="Q124" s="28">
        <v>1.5</v>
      </c>
      <c r="R124" s="28">
        <v>163</v>
      </c>
      <c r="S124" s="28">
        <v>0.09</v>
      </c>
      <c r="T124" s="28">
        <v>6.4</v>
      </c>
      <c r="U124" s="28">
        <v>24.5</v>
      </c>
      <c r="V124" s="28">
        <v>29</v>
      </c>
      <c r="W124" s="28">
        <v>16.399999999999999</v>
      </c>
      <c r="X124" s="28">
        <v>22.4</v>
      </c>
      <c r="Y124" s="28">
        <v>1.4999999999999999E-2</v>
      </c>
      <c r="Z124" s="28">
        <v>0.09</v>
      </c>
      <c r="AA124" s="28">
        <v>0.17</v>
      </c>
      <c r="AB124" s="28">
        <v>17.600000000000001</v>
      </c>
      <c r="AC124" s="28">
        <v>0.2</v>
      </c>
      <c r="AD124" s="28">
        <v>0.09</v>
      </c>
      <c r="AE124" s="28">
        <v>1.1599999999999999</v>
      </c>
      <c r="AF124" s="28">
        <v>0.13</v>
      </c>
      <c r="AG124" s="28">
        <v>162</v>
      </c>
      <c r="AH124" s="28">
        <v>0.1</v>
      </c>
      <c r="AI124" s="28">
        <v>0.09</v>
      </c>
      <c r="AJ124" s="28">
        <v>0.04</v>
      </c>
      <c r="AK124" s="28">
        <v>13.8</v>
      </c>
      <c r="AL124" s="28">
        <v>5.4</v>
      </c>
      <c r="AM124" s="28">
        <v>9.2999999999999999E-2</v>
      </c>
      <c r="AN124" s="28">
        <v>77.400000000000006</v>
      </c>
      <c r="AO124" s="28">
        <v>3.5</v>
      </c>
      <c r="AP124" s="28">
        <v>2</v>
      </c>
      <c r="AQ124" s="28">
        <v>0.9</v>
      </c>
      <c r="AR124" s="28">
        <v>4.0999999999999996</v>
      </c>
      <c r="AS124" s="28">
        <v>0.6</v>
      </c>
      <c r="AT124" s="28">
        <v>26.2</v>
      </c>
      <c r="AU124" s="28">
        <v>0.2</v>
      </c>
      <c r="AV124" s="28">
        <v>24.5</v>
      </c>
      <c r="AW124" s="28">
        <v>6.8</v>
      </c>
      <c r="AX124" s="28">
        <v>4.4000000000000004</v>
      </c>
      <c r="AY124" s="28">
        <v>0.5</v>
      </c>
      <c r="AZ124" s="28">
        <v>0.2</v>
      </c>
      <c r="BA124" s="28">
        <v>1.7</v>
      </c>
      <c r="BB124" s="28">
        <v>50.7</v>
      </c>
      <c r="BC124" s="28">
        <v>0.5</v>
      </c>
      <c r="BD124" s="28">
        <v>1.1200000000000001</v>
      </c>
      <c r="BE124" s="28">
        <v>8.3000000000000007</v>
      </c>
      <c r="BF124" s="28">
        <v>182</v>
      </c>
      <c r="BG124" s="28">
        <v>10</v>
      </c>
      <c r="BH124" s="28">
        <v>14.4</v>
      </c>
      <c r="BI124" s="28">
        <v>8.8000000000000007</v>
      </c>
      <c r="BJ124" s="28">
        <v>5.17</v>
      </c>
      <c r="BK124" s="28">
        <v>0.04</v>
      </c>
      <c r="BL124" s="28">
        <v>8.4</v>
      </c>
      <c r="BM124" s="28">
        <v>0.08</v>
      </c>
      <c r="BN124" s="28">
        <v>0.05</v>
      </c>
      <c r="BO124" s="28">
        <v>0.01</v>
      </c>
      <c r="BP124" s="28">
        <v>1.7000000000000001E-2</v>
      </c>
      <c r="BQ124" s="28">
        <v>0.9</v>
      </c>
      <c r="CI124" s="28">
        <v>13.8</v>
      </c>
      <c r="CL124" s="28">
        <v>5.4</v>
      </c>
    </row>
    <row r="125" spans="1:90" x14ac:dyDescent="0.3">
      <c r="A125" s="25">
        <f t="shared" si="1"/>
        <v>121</v>
      </c>
      <c r="B125" s="26">
        <v>687330</v>
      </c>
      <c r="C125" s="26">
        <v>846238</v>
      </c>
      <c r="D125" s="26">
        <v>371</v>
      </c>
      <c r="E125" s="26">
        <v>1</v>
      </c>
      <c r="F125" s="27" t="s">
        <v>121</v>
      </c>
      <c r="G125" s="28">
        <v>3.3</v>
      </c>
      <c r="H125" s="28">
        <v>7.5</v>
      </c>
      <c r="I125" s="28">
        <v>50</v>
      </c>
      <c r="J125" s="28">
        <v>2</v>
      </c>
      <c r="K125" s="28">
        <v>1.49</v>
      </c>
      <c r="L125" s="28">
        <v>8.9999999999999998E-4</v>
      </c>
      <c r="M125" s="28">
        <v>0.15</v>
      </c>
      <c r="N125" s="28">
        <v>0.09</v>
      </c>
      <c r="O125" s="28">
        <v>0.03</v>
      </c>
      <c r="P125" s="28">
        <v>11.7</v>
      </c>
      <c r="Q125" s="28">
        <v>1.4</v>
      </c>
      <c r="R125" s="28">
        <v>146</v>
      </c>
      <c r="S125" s="28">
        <v>0.09</v>
      </c>
      <c r="T125" s="28">
        <v>6.4</v>
      </c>
      <c r="U125" s="28">
        <v>22.6</v>
      </c>
      <c r="V125" s="28">
        <v>24.7</v>
      </c>
      <c r="W125" s="28">
        <v>15.2</v>
      </c>
      <c r="X125" s="28">
        <v>20.3</v>
      </c>
      <c r="Y125" s="28">
        <v>7.0000000000000001E-3</v>
      </c>
      <c r="Z125" s="28">
        <v>0.1</v>
      </c>
      <c r="AA125" s="28">
        <v>8.9999999999999993E-3</v>
      </c>
      <c r="AB125" s="28">
        <v>16.600000000000001</v>
      </c>
      <c r="AC125" s="28">
        <v>0.3</v>
      </c>
      <c r="AD125" s="28">
        <v>7.0000000000000007E-2</v>
      </c>
      <c r="AE125" s="28">
        <v>1.19</v>
      </c>
      <c r="AF125" s="28">
        <v>0.13</v>
      </c>
      <c r="AG125" s="28">
        <v>143</v>
      </c>
      <c r="AH125" s="28">
        <v>0.1</v>
      </c>
      <c r="AI125" s="28">
        <v>0.09</v>
      </c>
      <c r="AJ125" s="28">
        <v>0.04</v>
      </c>
      <c r="AK125" s="28">
        <v>13.8</v>
      </c>
      <c r="AL125" s="28">
        <v>6.3</v>
      </c>
      <c r="AM125" s="28">
        <v>7.9000000000000001E-2</v>
      </c>
      <c r="AN125" s="28">
        <v>86.6</v>
      </c>
      <c r="AO125" s="28">
        <v>3.4</v>
      </c>
      <c r="AP125" s="28">
        <v>1.9</v>
      </c>
      <c r="AQ125" s="28">
        <v>0.9</v>
      </c>
      <c r="AR125" s="28">
        <v>4</v>
      </c>
      <c r="AS125" s="28">
        <v>0.6</v>
      </c>
      <c r="AT125" s="28">
        <v>27.3</v>
      </c>
      <c r="AU125" s="28">
        <v>0.2</v>
      </c>
      <c r="AV125" s="28">
        <v>24.3</v>
      </c>
      <c r="AW125" s="28">
        <v>6.8</v>
      </c>
      <c r="AX125" s="28">
        <v>4.5</v>
      </c>
      <c r="AY125" s="28">
        <v>0.6</v>
      </c>
      <c r="AZ125" s="28">
        <v>0.2</v>
      </c>
      <c r="BA125" s="28">
        <v>1.7</v>
      </c>
      <c r="BB125" s="28">
        <v>38.1</v>
      </c>
      <c r="BC125" s="28">
        <v>0.4</v>
      </c>
      <c r="BD125" s="28">
        <v>1.08</v>
      </c>
      <c r="BE125" s="28">
        <v>8.3000000000000007</v>
      </c>
      <c r="BF125" s="28">
        <v>192</v>
      </c>
      <c r="BG125" s="28">
        <v>9.1999999999999993</v>
      </c>
      <c r="BH125" s="28">
        <v>13.1</v>
      </c>
      <c r="BI125" s="28">
        <v>10.7</v>
      </c>
      <c r="BJ125" s="28">
        <v>4.4800000000000004</v>
      </c>
      <c r="BK125" s="28">
        <v>0.04</v>
      </c>
      <c r="BL125" s="28">
        <v>7.17</v>
      </c>
      <c r="BM125" s="28">
        <v>0.05</v>
      </c>
      <c r="BN125" s="28">
        <v>0.05</v>
      </c>
      <c r="BO125" s="28">
        <v>5.0000000000000001E-3</v>
      </c>
      <c r="BP125" s="28">
        <v>1.6E-2</v>
      </c>
      <c r="BQ125" s="28">
        <v>0.9</v>
      </c>
      <c r="CI125" s="28">
        <v>13.8</v>
      </c>
      <c r="CL125" s="28">
        <v>6.3</v>
      </c>
    </row>
    <row r="126" spans="1:90" x14ac:dyDescent="0.3">
      <c r="A126" s="25">
        <f t="shared" si="1"/>
        <v>122</v>
      </c>
      <c r="B126" s="26">
        <v>687331</v>
      </c>
      <c r="C126" s="26">
        <v>846239</v>
      </c>
      <c r="D126" s="26">
        <v>371</v>
      </c>
      <c r="E126" s="26">
        <v>1</v>
      </c>
      <c r="F126" s="27" t="s">
        <v>122</v>
      </c>
      <c r="G126" s="28">
        <v>10.4</v>
      </c>
      <c r="H126" s="28">
        <v>9.8000000000000007</v>
      </c>
      <c r="I126" s="28">
        <v>40</v>
      </c>
      <c r="J126" s="28">
        <v>2</v>
      </c>
      <c r="K126" s="28">
        <v>2.71</v>
      </c>
      <c r="L126" s="28">
        <v>8.9999999999999998E-4</v>
      </c>
      <c r="M126" s="28">
        <v>0.26</v>
      </c>
      <c r="N126" s="28">
        <v>0.3</v>
      </c>
      <c r="O126" s="28">
        <v>0.15</v>
      </c>
      <c r="P126" s="28">
        <v>13.5</v>
      </c>
      <c r="Q126" s="28">
        <v>2.1</v>
      </c>
      <c r="R126" s="28">
        <v>252</v>
      </c>
      <c r="S126" s="28">
        <v>0.09</v>
      </c>
      <c r="T126" s="28">
        <v>5.6</v>
      </c>
      <c r="U126" s="28">
        <v>33.4</v>
      </c>
      <c r="V126" s="28">
        <v>23.3</v>
      </c>
      <c r="W126" s="28">
        <v>22.9</v>
      </c>
      <c r="X126" s="28">
        <v>21.7</v>
      </c>
      <c r="Y126" s="28">
        <v>0.11899999999999999</v>
      </c>
      <c r="Z126" s="28">
        <v>0.09</v>
      </c>
      <c r="AA126" s="28">
        <v>8.9999999999999993E-3</v>
      </c>
      <c r="AB126" s="28">
        <v>18.600000000000001</v>
      </c>
      <c r="AC126" s="28">
        <v>0.4</v>
      </c>
      <c r="AD126" s="28">
        <v>0.11</v>
      </c>
      <c r="AE126" s="28">
        <v>1.1299999999999999</v>
      </c>
      <c r="AF126" s="28">
        <v>0.12</v>
      </c>
      <c r="AG126" s="28">
        <v>293</v>
      </c>
      <c r="AH126" s="28">
        <v>0.2</v>
      </c>
      <c r="AI126" s="28">
        <v>0.09</v>
      </c>
      <c r="AJ126" s="28">
        <v>0.04</v>
      </c>
      <c r="AK126" s="28">
        <v>13.8</v>
      </c>
      <c r="AL126" s="28">
        <v>7.2</v>
      </c>
      <c r="AM126" s="28">
        <v>7.0000000000000007E-2</v>
      </c>
      <c r="AN126" s="28">
        <v>73.5</v>
      </c>
      <c r="AO126" s="28">
        <v>3.4</v>
      </c>
      <c r="AP126" s="28">
        <v>1.9</v>
      </c>
      <c r="AQ126" s="28">
        <v>0.9</v>
      </c>
      <c r="AR126" s="28">
        <v>4</v>
      </c>
      <c r="AS126" s="28">
        <v>0.6</v>
      </c>
      <c r="AT126" s="28">
        <v>26.4</v>
      </c>
      <c r="AU126" s="28">
        <v>0.2</v>
      </c>
      <c r="AV126" s="28">
        <v>23.8</v>
      </c>
      <c r="AW126" s="28">
        <v>6.6</v>
      </c>
      <c r="AX126" s="28">
        <v>4.2</v>
      </c>
      <c r="AY126" s="28">
        <v>0.6</v>
      </c>
      <c r="AZ126" s="28">
        <v>0.2</v>
      </c>
      <c r="BA126" s="28">
        <v>1.8</v>
      </c>
      <c r="BB126" s="28">
        <v>35.4</v>
      </c>
      <c r="BC126" s="28">
        <v>0.5</v>
      </c>
      <c r="BD126" s="28">
        <v>0.92</v>
      </c>
      <c r="BE126" s="28">
        <v>7.1</v>
      </c>
      <c r="BF126" s="28">
        <v>185</v>
      </c>
      <c r="BG126" s="28">
        <v>7.8</v>
      </c>
      <c r="BH126" s="28">
        <v>18.3</v>
      </c>
      <c r="BI126" s="28">
        <v>9.5</v>
      </c>
      <c r="BJ126" s="28">
        <v>4.28</v>
      </c>
      <c r="BK126" s="28">
        <v>0.04</v>
      </c>
      <c r="BL126" s="28">
        <v>13.1</v>
      </c>
      <c r="BM126" s="28">
        <v>0.04</v>
      </c>
      <c r="BN126" s="28">
        <v>0.04</v>
      </c>
      <c r="BO126" s="28">
        <v>1.2999999999999999E-2</v>
      </c>
      <c r="BP126" s="28">
        <v>2.3E-2</v>
      </c>
      <c r="BQ126" s="28">
        <v>0.9</v>
      </c>
      <c r="CI126" s="28">
        <v>13.8</v>
      </c>
      <c r="CL126" s="28">
        <v>7.2</v>
      </c>
    </row>
    <row r="127" spans="1:90" x14ac:dyDescent="0.3">
      <c r="A127" s="25">
        <f t="shared" si="1"/>
        <v>123</v>
      </c>
      <c r="B127" s="26">
        <v>687333</v>
      </c>
      <c r="C127" s="26">
        <v>846239</v>
      </c>
      <c r="D127" s="26">
        <v>371</v>
      </c>
      <c r="E127" s="26">
        <v>1</v>
      </c>
      <c r="F127" s="27" t="s">
        <v>123</v>
      </c>
      <c r="G127" s="28">
        <v>11.7</v>
      </c>
      <c r="H127" s="28">
        <v>21.1</v>
      </c>
      <c r="I127" s="28">
        <v>30</v>
      </c>
      <c r="J127" s="28">
        <v>2</v>
      </c>
      <c r="K127" s="28">
        <v>2.75</v>
      </c>
      <c r="L127" s="28">
        <v>8.9999999999999998E-4</v>
      </c>
      <c r="M127" s="28">
        <v>0.28999999999999998</v>
      </c>
      <c r="N127" s="28">
        <v>0.5</v>
      </c>
      <c r="O127" s="28">
        <v>0.15</v>
      </c>
      <c r="P127" s="28">
        <v>14</v>
      </c>
      <c r="Q127" s="28">
        <v>2.2000000000000002</v>
      </c>
      <c r="R127" s="28">
        <v>265</v>
      </c>
      <c r="S127" s="28">
        <v>0.09</v>
      </c>
      <c r="T127" s="28">
        <v>5.7</v>
      </c>
      <c r="U127" s="28">
        <v>33.4</v>
      </c>
      <c r="V127" s="28">
        <v>23.6</v>
      </c>
      <c r="W127" s="28">
        <v>23.2</v>
      </c>
      <c r="X127" s="28">
        <v>23.3</v>
      </c>
      <c r="Y127" s="28">
        <v>0.13100000000000001</v>
      </c>
      <c r="Z127" s="28">
        <v>0.09</v>
      </c>
      <c r="AA127" s="28">
        <v>8.9999999999999993E-3</v>
      </c>
      <c r="AB127" s="28">
        <v>19.100000000000001</v>
      </c>
      <c r="AC127" s="28">
        <v>0.4</v>
      </c>
      <c r="AD127" s="28">
        <v>0.11</v>
      </c>
      <c r="AE127" s="28">
        <v>1.1200000000000001</v>
      </c>
      <c r="AF127" s="28">
        <v>0.13</v>
      </c>
      <c r="AG127" s="28">
        <v>309</v>
      </c>
      <c r="AH127" s="28">
        <v>0.2</v>
      </c>
      <c r="AI127" s="28">
        <v>0.1</v>
      </c>
      <c r="AJ127" s="28">
        <v>0.04</v>
      </c>
      <c r="AK127" s="28">
        <v>14.2</v>
      </c>
      <c r="AL127" s="28">
        <v>6.2</v>
      </c>
      <c r="AM127" s="28">
        <v>6.5000000000000002E-2</v>
      </c>
      <c r="AN127" s="28">
        <v>74.400000000000006</v>
      </c>
      <c r="AO127" s="28">
        <v>3.6</v>
      </c>
      <c r="AP127" s="28">
        <v>1.8</v>
      </c>
      <c r="AQ127" s="28">
        <v>0.9</v>
      </c>
      <c r="AR127" s="28">
        <v>4.3</v>
      </c>
      <c r="AS127" s="28">
        <v>0.6</v>
      </c>
      <c r="AT127" s="28">
        <v>27.1</v>
      </c>
      <c r="AU127" s="28">
        <v>0.2</v>
      </c>
      <c r="AV127" s="28">
        <v>24.4</v>
      </c>
      <c r="AW127" s="28">
        <v>6.4</v>
      </c>
      <c r="AX127" s="28">
        <v>4.2</v>
      </c>
      <c r="AY127" s="28">
        <v>0.6</v>
      </c>
      <c r="AZ127" s="28">
        <v>0.2</v>
      </c>
      <c r="BA127" s="28">
        <v>1.8</v>
      </c>
      <c r="BB127" s="28">
        <v>34.799999999999997</v>
      </c>
      <c r="BC127" s="28">
        <v>0.5</v>
      </c>
      <c r="BD127" s="28">
        <v>0.98</v>
      </c>
      <c r="BE127" s="28">
        <v>7.3</v>
      </c>
      <c r="BF127" s="28">
        <v>185</v>
      </c>
      <c r="BG127" s="28">
        <v>7.9</v>
      </c>
      <c r="BH127" s="28">
        <v>18.8</v>
      </c>
      <c r="BI127" s="28">
        <v>9.8000000000000007</v>
      </c>
      <c r="BJ127" s="28">
        <v>4.55</v>
      </c>
      <c r="BK127" s="28">
        <v>0.03</v>
      </c>
      <c r="BL127" s="28">
        <v>13.6</v>
      </c>
      <c r="BM127" s="28">
        <v>0.04</v>
      </c>
      <c r="BN127" s="28">
        <v>0.04</v>
      </c>
      <c r="BO127" s="28">
        <v>5.0000000000000001E-3</v>
      </c>
      <c r="BP127" s="28">
        <v>0.02</v>
      </c>
      <c r="BQ127" s="28">
        <v>0.9</v>
      </c>
      <c r="CI127" s="28">
        <v>14.2</v>
      </c>
      <c r="CL127" s="28">
        <v>6.2</v>
      </c>
    </row>
    <row r="128" spans="1:90" x14ac:dyDescent="0.3">
      <c r="A128" s="25">
        <f t="shared" si="1"/>
        <v>124</v>
      </c>
      <c r="B128" s="26">
        <v>687336</v>
      </c>
      <c r="C128" s="26">
        <v>846239</v>
      </c>
      <c r="D128" s="26">
        <v>371</v>
      </c>
      <c r="E128" s="26">
        <v>1</v>
      </c>
      <c r="F128" s="27" t="s">
        <v>124</v>
      </c>
      <c r="G128" s="28">
        <v>5.4</v>
      </c>
      <c r="H128" s="28">
        <v>11.7</v>
      </c>
      <c r="I128" s="28">
        <v>30</v>
      </c>
      <c r="J128" s="28">
        <v>2</v>
      </c>
      <c r="K128" s="28">
        <v>1.9</v>
      </c>
      <c r="L128" s="28">
        <v>8.9999999999999998E-4</v>
      </c>
      <c r="M128" s="28">
        <v>0.19</v>
      </c>
      <c r="N128" s="28">
        <v>0.09</v>
      </c>
      <c r="O128" s="28">
        <v>0.17</v>
      </c>
      <c r="P128" s="28">
        <v>12.4</v>
      </c>
      <c r="Q128" s="28">
        <v>1.8</v>
      </c>
      <c r="R128" s="28">
        <v>175</v>
      </c>
      <c r="S128" s="28">
        <v>0.09</v>
      </c>
      <c r="T128" s="28">
        <v>6.1</v>
      </c>
      <c r="U128" s="28">
        <v>23.5</v>
      </c>
      <c r="V128" s="28">
        <v>23.9</v>
      </c>
      <c r="W128" s="28">
        <v>19.2</v>
      </c>
      <c r="X128" s="28">
        <v>21.1</v>
      </c>
      <c r="Y128" s="28">
        <v>1.4E-2</v>
      </c>
      <c r="Z128" s="28">
        <v>0.1</v>
      </c>
      <c r="AA128" s="28">
        <v>0.02</v>
      </c>
      <c r="AB128" s="28">
        <v>18.3</v>
      </c>
      <c r="AC128" s="28">
        <v>0.3</v>
      </c>
      <c r="AD128" s="28">
        <v>0.08</v>
      </c>
      <c r="AE128" s="28">
        <v>1.25</v>
      </c>
      <c r="AF128" s="28">
        <v>0.13</v>
      </c>
      <c r="AG128" s="28">
        <v>144</v>
      </c>
      <c r="AH128" s="28">
        <v>0.2</v>
      </c>
      <c r="AI128" s="28">
        <v>0.09</v>
      </c>
      <c r="AJ128" s="28">
        <v>0.04</v>
      </c>
      <c r="AK128" s="28">
        <v>13.3</v>
      </c>
      <c r="AL128" s="28">
        <v>7.4</v>
      </c>
      <c r="AM128" s="28">
        <v>8.2000000000000003E-2</v>
      </c>
      <c r="AN128" s="28">
        <v>85.3</v>
      </c>
      <c r="AO128" s="28">
        <v>3.2</v>
      </c>
      <c r="AP128" s="28">
        <v>1.5</v>
      </c>
      <c r="AQ128" s="28">
        <v>0.9</v>
      </c>
      <c r="AR128" s="28">
        <v>3.9</v>
      </c>
      <c r="AS128" s="28">
        <v>0.5</v>
      </c>
      <c r="AT128" s="28">
        <v>28.9</v>
      </c>
      <c r="AU128" s="28">
        <v>0.2</v>
      </c>
      <c r="AV128" s="28">
        <v>25</v>
      </c>
      <c r="AW128" s="28">
        <v>7</v>
      </c>
      <c r="AX128" s="28">
        <v>4.3</v>
      </c>
      <c r="AY128" s="28">
        <v>0.5</v>
      </c>
      <c r="AZ128" s="28">
        <v>0.2</v>
      </c>
      <c r="BA128" s="28">
        <v>1.6</v>
      </c>
      <c r="BB128" s="28">
        <v>37.299999999999997</v>
      </c>
      <c r="BC128" s="28">
        <v>0.4</v>
      </c>
      <c r="BD128" s="28">
        <v>1.05</v>
      </c>
      <c r="BE128" s="28">
        <v>8.1</v>
      </c>
      <c r="BF128" s="28">
        <v>202</v>
      </c>
      <c r="BG128" s="28">
        <v>8.9</v>
      </c>
      <c r="BH128" s="28">
        <v>14.5</v>
      </c>
      <c r="BI128" s="28">
        <v>11.9</v>
      </c>
      <c r="BJ128" s="28">
        <v>4.5999999999999996</v>
      </c>
      <c r="BK128" s="28">
        <v>0.05</v>
      </c>
      <c r="BL128" s="28">
        <v>9.5299999999999994</v>
      </c>
      <c r="BM128" s="28">
        <v>0.05</v>
      </c>
      <c r="BN128" s="28">
        <v>0.04</v>
      </c>
      <c r="BO128" s="28">
        <v>6.0000000000000001E-3</v>
      </c>
      <c r="BP128" s="28">
        <v>1.7999999999999999E-2</v>
      </c>
      <c r="BQ128" s="28">
        <v>0.9</v>
      </c>
      <c r="CI128" s="28">
        <v>13.3</v>
      </c>
      <c r="CL128" s="28">
        <v>7.4</v>
      </c>
    </row>
    <row r="129" spans="1:90" x14ac:dyDescent="0.3">
      <c r="A129" s="25">
        <f t="shared" si="1"/>
        <v>125</v>
      </c>
      <c r="B129" s="26">
        <v>687338</v>
      </c>
      <c r="C129" s="26">
        <v>846239</v>
      </c>
      <c r="D129" s="26">
        <v>371</v>
      </c>
      <c r="E129" s="26">
        <v>1</v>
      </c>
      <c r="F129" s="27" t="s">
        <v>125</v>
      </c>
      <c r="G129" s="28">
        <v>3.4</v>
      </c>
      <c r="H129" s="28">
        <v>5.5</v>
      </c>
      <c r="I129" s="28">
        <v>70</v>
      </c>
      <c r="J129" s="28">
        <v>2</v>
      </c>
      <c r="K129" s="28">
        <v>1.44</v>
      </c>
      <c r="L129" s="28">
        <v>8.9999999999999998E-4</v>
      </c>
      <c r="M129" s="28">
        <v>0.12</v>
      </c>
      <c r="N129" s="28">
        <v>0.09</v>
      </c>
      <c r="O129" s="28">
        <v>7.0000000000000007E-2</v>
      </c>
      <c r="P129" s="28">
        <v>12.7</v>
      </c>
      <c r="Q129" s="28">
        <v>1.7</v>
      </c>
      <c r="R129" s="28">
        <v>152</v>
      </c>
      <c r="S129" s="28">
        <v>0.09</v>
      </c>
      <c r="T129" s="28">
        <v>6</v>
      </c>
      <c r="U129" s="28">
        <v>24</v>
      </c>
      <c r="V129" s="28">
        <v>23.1</v>
      </c>
      <c r="W129" s="28">
        <v>17.100000000000001</v>
      </c>
      <c r="X129" s="28">
        <v>17.3</v>
      </c>
      <c r="Y129" s="28">
        <v>0.01</v>
      </c>
      <c r="Z129" s="28">
        <v>0.1</v>
      </c>
      <c r="AA129" s="28">
        <v>8.9999999999999993E-3</v>
      </c>
      <c r="AB129" s="28">
        <v>18.100000000000001</v>
      </c>
      <c r="AC129" s="28">
        <v>0.2</v>
      </c>
      <c r="AD129" s="28">
        <v>0.08</v>
      </c>
      <c r="AE129" s="28">
        <v>1.27</v>
      </c>
      <c r="AF129" s="28">
        <v>0.14000000000000001</v>
      </c>
      <c r="AG129" s="28">
        <v>129</v>
      </c>
      <c r="AH129" s="28">
        <v>0.1</v>
      </c>
      <c r="AI129" s="28">
        <v>0.09</v>
      </c>
      <c r="AJ129" s="28">
        <v>0.04</v>
      </c>
      <c r="AK129" s="28">
        <v>15.8</v>
      </c>
      <c r="AL129" s="28">
        <v>5.3</v>
      </c>
      <c r="AM129" s="28">
        <v>7.0000000000000007E-2</v>
      </c>
      <c r="AN129" s="28">
        <v>96.4</v>
      </c>
      <c r="AO129" s="28">
        <v>3.9</v>
      </c>
      <c r="AP129" s="28">
        <v>2</v>
      </c>
      <c r="AQ129" s="28">
        <v>1.1000000000000001</v>
      </c>
      <c r="AR129" s="28">
        <v>4.8</v>
      </c>
      <c r="AS129" s="28">
        <v>0.6</v>
      </c>
      <c r="AT129" s="28">
        <v>33.200000000000003</v>
      </c>
      <c r="AU129" s="28">
        <v>0.2</v>
      </c>
      <c r="AV129" s="28">
        <v>30.6</v>
      </c>
      <c r="AW129" s="28">
        <v>8.5</v>
      </c>
      <c r="AX129" s="28">
        <v>5.6</v>
      </c>
      <c r="AY129" s="28">
        <v>0.7</v>
      </c>
      <c r="AZ129" s="28">
        <v>0.2</v>
      </c>
      <c r="BA129" s="28">
        <v>1.9</v>
      </c>
      <c r="BB129" s="28">
        <v>39</v>
      </c>
      <c r="BC129" s="28">
        <v>0.4</v>
      </c>
      <c r="BD129" s="28">
        <v>1.08</v>
      </c>
      <c r="BE129" s="28">
        <v>8.1999999999999993</v>
      </c>
      <c r="BF129" s="28">
        <v>169</v>
      </c>
      <c r="BG129" s="28">
        <v>8.5</v>
      </c>
      <c r="BH129" s="28">
        <v>15.4</v>
      </c>
      <c r="BI129" s="28">
        <v>11.7</v>
      </c>
      <c r="BJ129" s="28">
        <v>4.63</v>
      </c>
      <c r="BK129" s="28">
        <v>0.04</v>
      </c>
      <c r="BL129" s="28">
        <v>7.78</v>
      </c>
      <c r="BM129" s="28">
        <v>0.04</v>
      </c>
      <c r="BN129" s="28">
        <v>0.04</v>
      </c>
      <c r="BO129" s="28">
        <v>6.0000000000000001E-3</v>
      </c>
      <c r="BP129" s="28">
        <v>1.7000000000000001E-2</v>
      </c>
      <c r="BQ129" s="28">
        <v>0.9</v>
      </c>
      <c r="CI129" s="28">
        <v>15.8</v>
      </c>
      <c r="CL129" s="28">
        <v>5.3</v>
      </c>
    </row>
    <row r="130" spans="1:90" x14ac:dyDescent="0.3">
      <c r="A130" s="25">
        <f t="shared" si="1"/>
        <v>126</v>
      </c>
      <c r="B130" s="26">
        <v>687340</v>
      </c>
      <c r="C130" s="26">
        <v>846239</v>
      </c>
      <c r="D130" s="26">
        <v>371</v>
      </c>
      <c r="E130" s="26">
        <v>1</v>
      </c>
      <c r="F130" s="27" t="s">
        <v>126</v>
      </c>
      <c r="G130" s="28">
        <v>5.2</v>
      </c>
      <c r="H130" s="28">
        <v>5.2</v>
      </c>
      <c r="I130" s="28">
        <v>60</v>
      </c>
      <c r="J130" s="28">
        <v>2</v>
      </c>
      <c r="K130" s="28">
        <v>1.71</v>
      </c>
      <c r="L130" s="28">
        <v>8.9999999999999998E-4</v>
      </c>
      <c r="M130" s="28">
        <v>0.14000000000000001</v>
      </c>
      <c r="N130" s="28">
        <v>0.09</v>
      </c>
      <c r="O130" s="28">
        <v>7.0000000000000007E-2</v>
      </c>
      <c r="P130" s="28">
        <v>12.4</v>
      </c>
      <c r="Q130" s="28">
        <v>1.9</v>
      </c>
      <c r="R130" s="28">
        <v>171</v>
      </c>
      <c r="S130" s="28">
        <v>0.6</v>
      </c>
      <c r="T130" s="28">
        <v>6.5</v>
      </c>
      <c r="U130" s="28">
        <v>25.5</v>
      </c>
      <c r="V130" s="28">
        <v>23.7</v>
      </c>
      <c r="W130" s="28">
        <v>19</v>
      </c>
      <c r="X130" s="28">
        <v>17.899999999999999</v>
      </c>
      <c r="Y130" s="28">
        <v>1.6E-2</v>
      </c>
      <c r="Z130" s="28">
        <v>0.09</v>
      </c>
      <c r="AA130" s="28">
        <v>0.02</v>
      </c>
      <c r="AB130" s="28">
        <v>18.8</v>
      </c>
      <c r="AC130" s="28">
        <v>0.3</v>
      </c>
      <c r="AD130" s="28">
        <v>0.09</v>
      </c>
      <c r="AE130" s="28">
        <v>1.1499999999999999</v>
      </c>
      <c r="AF130" s="28">
        <v>0.14000000000000001</v>
      </c>
      <c r="AG130" s="28">
        <v>140</v>
      </c>
      <c r="AH130" s="28">
        <v>0.1</v>
      </c>
      <c r="AI130" s="28">
        <v>0.09</v>
      </c>
      <c r="AJ130" s="28">
        <v>0.04</v>
      </c>
      <c r="AK130" s="28">
        <v>12.3</v>
      </c>
      <c r="AL130" s="28">
        <v>4.8</v>
      </c>
      <c r="AM130" s="28">
        <v>7.1999999999999995E-2</v>
      </c>
      <c r="AN130" s="28">
        <v>89</v>
      </c>
      <c r="AO130" s="28">
        <v>2.8</v>
      </c>
      <c r="AP130" s="28">
        <v>1.5</v>
      </c>
      <c r="AQ130" s="28">
        <v>0.8</v>
      </c>
      <c r="AR130" s="28">
        <v>3.9</v>
      </c>
      <c r="AS130" s="28">
        <v>0.6</v>
      </c>
      <c r="AT130" s="28">
        <v>27.9</v>
      </c>
      <c r="AU130" s="28">
        <v>0.2</v>
      </c>
      <c r="AV130" s="28">
        <v>24.2</v>
      </c>
      <c r="AW130" s="28">
        <v>6.7</v>
      </c>
      <c r="AX130" s="28">
        <v>4</v>
      </c>
      <c r="AY130" s="28">
        <v>0.5</v>
      </c>
      <c r="AZ130" s="28">
        <v>0.2</v>
      </c>
      <c r="BA130" s="28">
        <v>1.4</v>
      </c>
      <c r="BB130" s="28">
        <v>40.5</v>
      </c>
      <c r="BC130" s="28">
        <v>0.4</v>
      </c>
      <c r="BD130" s="28">
        <v>1.1200000000000001</v>
      </c>
      <c r="BE130" s="28">
        <v>8.5</v>
      </c>
      <c r="BF130" s="28">
        <v>209</v>
      </c>
      <c r="BG130" s="28">
        <v>8.5</v>
      </c>
      <c r="BH130" s="28">
        <v>15.8</v>
      </c>
      <c r="BI130" s="28">
        <v>10.4</v>
      </c>
      <c r="BJ130" s="28">
        <v>4.75</v>
      </c>
      <c r="BK130" s="28">
        <v>0.03</v>
      </c>
      <c r="BL130" s="28">
        <v>9.43</v>
      </c>
      <c r="BM130" s="28">
        <v>0.05</v>
      </c>
      <c r="BN130" s="28">
        <v>0.04</v>
      </c>
      <c r="BO130" s="28">
        <v>2.3E-2</v>
      </c>
      <c r="BP130" s="28">
        <v>1.7999999999999999E-2</v>
      </c>
      <c r="BQ130" s="28">
        <v>0.9</v>
      </c>
      <c r="CI130" s="28">
        <v>12.3</v>
      </c>
      <c r="CL130" s="28">
        <v>4.8</v>
      </c>
    </row>
    <row r="131" spans="1:90" x14ac:dyDescent="0.3">
      <c r="A131" s="25">
        <f t="shared" si="1"/>
        <v>127</v>
      </c>
      <c r="B131" s="26">
        <v>687342</v>
      </c>
      <c r="C131" s="26">
        <v>846239</v>
      </c>
      <c r="D131" s="26">
        <v>371</v>
      </c>
      <c r="E131" s="26">
        <v>1</v>
      </c>
      <c r="F131" s="27" t="s">
        <v>128</v>
      </c>
      <c r="G131" s="28">
        <v>3.4</v>
      </c>
      <c r="H131" s="28">
        <v>4.0999999999999996</v>
      </c>
      <c r="I131" s="28">
        <v>50</v>
      </c>
      <c r="J131" s="28">
        <v>2</v>
      </c>
      <c r="K131" s="28">
        <v>1.39</v>
      </c>
      <c r="L131" s="28">
        <v>8.9999999999999998E-4</v>
      </c>
      <c r="M131" s="28">
        <v>0.12</v>
      </c>
      <c r="N131" s="28">
        <v>0.09</v>
      </c>
      <c r="O131" s="28">
        <v>0.01</v>
      </c>
      <c r="P131" s="28">
        <v>12.9</v>
      </c>
      <c r="Q131" s="28">
        <v>1.7</v>
      </c>
      <c r="R131" s="28">
        <v>148</v>
      </c>
      <c r="S131" s="28">
        <v>0.09</v>
      </c>
      <c r="T131" s="28">
        <v>6.2</v>
      </c>
      <c r="U131" s="28">
        <v>25</v>
      </c>
      <c r="V131" s="28">
        <v>23.4</v>
      </c>
      <c r="W131" s="28">
        <v>16.600000000000001</v>
      </c>
      <c r="X131" s="28">
        <v>18.3</v>
      </c>
      <c r="Y131" s="28">
        <v>1.9E-2</v>
      </c>
      <c r="Z131" s="28">
        <v>0.11</v>
      </c>
      <c r="AA131" s="28">
        <v>0.02</v>
      </c>
      <c r="AB131" s="28">
        <v>18.7</v>
      </c>
      <c r="AC131" s="28">
        <v>0.2</v>
      </c>
      <c r="AD131" s="28">
        <v>0.09</v>
      </c>
      <c r="AE131" s="28">
        <v>1.22</v>
      </c>
      <c r="AF131" s="28">
        <v>0.14000000000000001</v>
      </c>
      <c r="AG131" s="28">
        <v>123</v>
      </c>
      <c r="AH131" s="28">
        <v>0.1</v>
      </c>
      <c r="AI131" s="28">
        <v>0.09</v>
      </c>
      <c r="AJ131" s="28">
        <v>0.04</v>
      </c>
      <c r="AK131" s="28">
        <v>12.4</v>
      </c>
      <c r="AL131" s="28">
        <v>5.0999999999999996</v>
      </c>
      <c r="AM131" s="28">
        <v>7.3999999999999996E-2</v>
      </c>
      <c r="AN131" s="28">
        <v>96.2</v>
      </c>
      <c r="AO131" s="28">
        <v>2.9</v>
      </c>
      <c r="AP131" s="28">
        <v>1.4</v>
      </c>
      <c r="AQ131" s="28">
        <v>0.9</v>
      </c>
      <c r="AR131" s="28">
        <v>4</v>
      </c>
      <c r="AS131" s="28">
        <v>0.5</v>
      </c>
      <c r="AT131" s="28">
        <v>30</v>
      </c>
      <c r="AU131" s="28">
        <v>0.2</v>
      </c>
      <c r="AV131" s="28">
        <v>25.4</v>
      </c>
      <c r="AW131" s="28">
        <v>7.3</v>
      </c>
      <c r="AX131" s="28">
        <v>5.0999999999999996</v>
      </c>
      <c r="AY131" s="28">
        <v>0.5</v>
      </c>
      <c r="AZ131" s="28">
        <v>0.2</v>
      </c>
      <c r="BA131" s="28">
        <v>1.4</v>
      </c>
      <c r="BB131" s="28">
        <v>41</v>
      </c>
      <c r="BC131" s="28">
        <v>0.4</v>
      </c>
      <c r="BD131" s="28">
        <v>1.1200000000000001</v>
      </c>
      <c r="BE131" s="28">
        <v>8.8000000000000007</v>
      </c>
      <c r="BF131" s="28">
        <v>187</v>
      </c>
      <c r="BG131" s="28">
        <v>8.6999999999999993</v>
      </c>
      <c r="BH131" s="28">
        <v>15.5</v>
      </c>
      <c r="BI131" s="28">
        <v>11.4</v>
      </c>
      <c r="BJ131" s="28">
        <v>4.87</v>
      </c>
      <c r="BK131" s="28">
        <v>0.04</v>
      </c>
      <c r="BL131" s="28">
        <v>7.65</v>
      </c>
      <c r="BM131" s="28">
        <v>0.05</v>
      </c>
      <c r="BN131" s="28">
        <v>0.04</v>
      </c>
      <c r="BO131" s="28">
        <v>7.0000000000000001E-3</v>
      </c>
      <c r="BP131" s="28">
        <v>1.7000000000000001E-2</v>
      </c>
      <c r="BQ131" s="28">
        <v>0.9</v>
      </c>
      <c r="CI131" s="28">
        <v>12.4</v>
      </c>
      <c r="CL131" s="28">
        <v>5.0999999999999996</v>
      </c>
    </row>
    <row r="132" spans="1:90" ht="15.75" customHeight="1" x14ac:dyDescent="0.3">
      <c r="A132" s="25">
        <f t="shared" si="1"/>
        <v>128</v>
      </c>
      <c r="B132" s="26">
        <v>687343</v>
      </c>
      <c r="C132" s="26">
        <v>846239</v>
      </c>
      <c r="D132" s="26">
        <v>371</v>
      </c>
      <c r="E132" s="26">
        <v>1</v>
      </c>
      <c r="F132" s="27" t="s">
        <v>129</v>
      </c>
      <c r="G132" s="28">
        <v>4.5999999999999996</v>
      </c>
      <c r="H132" s="28">
        <v>5.9</v>
      </c>
      <c r="I132" s="28">
        <v>40</v>
      </c>
      <c r="J132" s="28">
        <v>2</v>
      </c>
      <c r="K132" s="28">
        <v>1.75</v>
      </c>
      <c r="L132" s="28">
        <v>8.9999999999999998E-4</v>
      </c>
      <c r="M132" s="28">
        <v>0.15</v>
      </c>
      <c r="N132" s="28">
        <v>0.09</v>
      </c>
      <c r="O132" s="28">
        <v>7.0000000000000007E-2</v>
      </c>
      <c r="P132" s="28">
        <v>12.9</v>
      </c>
      <c r="Q132" s="28">
        <v>1.7</v>
      </c>
      <c r="R132" s="28">
        <v>171</v>
      </c>
      <c r="S132" s="28">
        <v>0.09</v>
      </c>
      <c r="T132" s="28">
        <v>6.3</v>
      </c>
      <c r="U132" s="28">
        <v>26.2</v>
      </c>
      <c r="V132" s="28">
        <v>24.9</v>
      </c>
      <c r="W132" s="28">
        <v>18.399999999999999</v>
      </c>
      <c r="X132" s="28">
        <v>17.899999999999999</v>
      </c>
      <c r="Y132" s="28">
        <v>1.7999999999999999E-2</v>
      </c>
      <c r="Z132" s="28">
        <v>0.1</v>
      </c>
      <c r="AA132" s="28">
        <v>0.04</v>
      </c>
      <c r="AB132" s="28">
        <v>19.3</v>
      </c>
      <c r="AC132" s="28">
        <v>0.3</v>
      </c>
      <c r="AD132" s="28">
        <v>0.11</v>
      </c>
      <c r="AE132" s="28">
        <v>1.23</v>
      </c>
      <c r="AF132" s="28">
        <v>0.15</v>
      </c>
      <c r="AG132" s="28">
        <v>145</v>
      </c>
      <c r="AH132" s="28">
        <v>0.1</v>
      </c>
      <c r="AI132" s="28">
        <v>0.1</v>
      </c>
      <c r="AJ132" s="28">
        <v>0.04</v>
      </c>
      <c r="AK132" s="28">
        <v>12.2</v>
      </c>
      <c r="AL132" s="28">
        <v>5.7</v>
      </c>
      <c r="AM132" s="28">
        <v>7.2999999999999995E-2</v>
      </c>
      <c r="AN132" s="28">
        <v>108</v>
      </c>
      <c r="AO132" s="28">
        <v>3.2</v>
      </c>
      <c r="AP132" s="28">
        <v>1.5</v>
      </c>
      <c r="AQ132" s="28">
        <v>0.8</v>
      </c>
      <c r="AR132" s="28">
        <v>4</v>
      </c>
      <c r="AS132" s="28">
        <v>0.5</v>
      </c>
      <c r="AT132" s="28">
        <v>29.8</v>
      </c>
      <c r="AU132" s="28">
        <v>0.2</v>
      </c>
      <c r="AV132" s="28">
        <v>25.1</v>
      </c>
      <c r="AW132" s="28">
        <v>7.2</v>
      </c>
      <c r="AX132" s="28">
        <v>4.0999999999999996</v>
      </c>
      <c r="AY132" s="28">
        <v>0.5</v>
      </c>
      <c r="AZ132" s="28">
        <v>0.2</v>
      </c>
      <c r="BA132" s="28">
        <v>1.4</v>
      </c>
      <c r="BB132" s="28">
        <v>46.9</v>
      </c>
      <c r="BC132" s="28">
        <v>0.4</v>
      </c>
      <c r="BD132" s="28">
        <v>1.17</v>
      </c>
      <c r="BE132" s="28">
        <v>9.1999999999999993</v>
      </c>
      <c r="BF132" s="28">
        <v>199</v>
      </c>
      <c r="BG132" s="28">
        <v>9</v>
      </c>
      <c r="BH132" s="28">
        <v>15.6</v>
      </c>
      <c r="BI132" s="28">
        <v>11.3</v>
      </c>
      <c r="BJ132" s="28">
        <v>5.05</v>
      </c>
      <c r="BK132" s="28">
        <v>0.05</v>
      </c>
      <c r="BL132" s="28">
        <v>8.69</v>
      </c>
      <c r="BM132" s="28">
        <v>0.05</v>
      </c>
      <c r="BN132" s="28">
        <v>0.04</v>
      </c>
      <c r="BO132" s="28">
        <v>8.0000000000000002E-3</v>
      </c>
      <c r="BP132" s="28">
        <v>1.9E-2</v>
      </c>
      <c r="BQ132" s="28">
        <v>0.9</v>
      </c>
      <c r="CI132" s="28">
        <v>12.2</v>
      </c>
      <c r="CL132" s="28">
        <v>5.7</v>
      </c>
    </row>
    <row r="133" spans="1:90" x14ac:dyDescent="0.3">
      <c r="A133" s="25">
        <f t="shared" si="1"/>
        <v>129</v>
      </c>
      <c r="B133" s="26">
        <v>687345</v>
      </c>
      <c r="C133" s="26">
        <v>846239</v>
      </c>
      <c r="D133" s="26">
        <v>371</v>
      </c>
      <c r="E133" s="26">
        <v>1</v>
      </c>
      <c r="F133" s="27" t="s">
        <v>130</v>
      </c>
      <c r="G133" s="28">
        <v>11.3</v>
      </c>
      <c r="H133" s="28">
        <v>0.6</v>
      </c>
      <c r="I133" s="28">
        <v>0.9</v>
      </c>
      <c r="J133" s="28">
        <v>1</v>
      </c>
      <c r="K133" s="28">
        <v>3.71</v>
      </c>
      <c r="L133" s="28">
        <v>8.9999999999999998E-4</v>
      </c>
      <c r="M133" s="28">
        <v>0.57999999999999996</v>
      </c>
      <c r="N133" s="28">
        <v>1.2</v>
      </c>
      <c r="O133" s="28">
        <v>0.1</v>
      </c>
      <c r="P133" s="28">
        <v>14.3</v>
      </c>
      <c r="Q133" s="28">
        <v>2.2999999999999998</v>
      </c>
      <c r="R133" s="28">
        <v>267</v>
      </c>
      <c r="S133" s="28">
        <v>0.09</v>
      </c>
      <c r="T133" s="28">
        <v>6</v>
      </c>
      <c r="U133" s="28">
        <v>32.299999999999997</v>
      </c>
      <c r="V133" s="28">
        <v>22.4</v>
      </c>
      <c r="W133" s="28">
        <v>23.5</v>
      </c>
      <c r="X133" s="28">
        <v>21.7</v>
      </c>
      <c r="Y133" s="28">
        <v>8.2000000000000003E-2</v>
      </c>
      <c r="Z133" s="28">
        <v>0.1</v>
      </c>
      <c r="AA133" s="28">
        <v>0.02</v>
      </c>
      <c r="AB133" s="28">
        <v>18.8</v>
      </c>
      <c r="AC133" s="28">
        <v>0.09</v>
      </c>
      <c r="AD133" s="28">
        <v>0.1</v>
      </c>
      <c r="AE133" s="28">
        <v>1.23</v>
      </c>
      <c r="AF133" s="28">
        <v>0.12</v>
      </c>
      <c r="AG133" s="28">
        <v>372</v>
      </c>
      <c r="AH133" s="28">
        <v>0.2</v>
      </c>
      <c r="AI133" s="28">
        <v>0.1</v>
      </c>
      <c r="AJ133" s="28">
        <v>0.04</v>
      </c>
      <c r="AK133" s="28">
        <v>11.3</v>
      </c>
      <c r="AL133" s="28">
        <v>7.9</v>
      </c>
      <c r="AM133" s="28">
        <v>0.08</v>
      </c>
      <c r="AN133" s="28">
        <v>98.5</v>
      </c>
      <c r="AO133" s="28">
        <v>2.7</v>
      </c>
      <c r="AP133" s="28">
        <v>1.4</v>
      </c>
      <c r="AQ133" s="28">
        <v>0.7</v>
      </c>
      <c r="AR133" s="28">
        <v>4</v>
      </c>
      <c r="AS133" s="28">
        <v>0.5</v>
      </c>
      <c r="AT133" s="28">
        <v>28.2</v>
      </c>
      <c r="AU133" s="28">
        <v>0.2</v>
      </c>
      <c r="AV133" s="28">
        <v>22.1</v>
      </c>
      <c r="AW133" s="28">
        <v>5.7</v>
      </c>
      <c r="AX133" s="28">
        <v>4.5</v>
      </c>
      <c r="AY133" s="28">
        <v>0.5</v>
      </c>
      <c r="AZ133" s="28">
        <v>0.2</v>
      </c>
      <c r="BA133" s="28">
        <v>1.3</v>
      </c>
      <c r="BB133" s="28">
        <v>38.299999999999997</v>
      </c>
      <c r="BC133" s="28">
        <v>0.5</v>
      </c>
      <c r="BD133" s="28">
        <v>0.98</v>
      </c>
      <c r="BE133" s="28">
        <v>6.7</v>
      </c>
      <c r="BF133" s="28">
        <v>233</v>
      </c>
      <c r="BG133" s="28">
        <v>7.6</v>
      </c>
      <c r="BH133" s="28">
        <v>17.399999999999999</v>
      </c>
      <c r="BI133" s="28">
        <v>9.4</v>
      </c>
      <c r="BJ133" s="28">
        <v>4.37</v>
      </c>
      <c r="BK133" s="28">
        <v>0.04</v>
      </c>
      <c r="BL133" s="28">
        <v>13</v>
      </c>
      <c r="BM133" s="28">
        <v>0.05</v>
      </c>
      <c r="BN133" s="28">
        <v>0.03</v>
      </c>
      <c r="BO133" s="28">
        <v>0.01</v>
      </c>
      <c r="BP133" s="28">
        <v>2.1999999999999999E-2</v>
      </c>
      <c r="BQ133" s="28">
        <v>0.9</v>
      </c>
      <c r="CI133" s="28">
        <v>11.3</v>
      </c>
      <c r="CL133" s="28">
        <v>7.9</v>
      </c>
    </row>
    <row r="134" spans="1:90" x14ac:dyDescent="0.3">
      <c r="A134" s="25">
        <f t="shared" si="1"/>
        <v>130</v>
      </c>
      <c r="B134" s="26">
        <v>687348</v>
      </c>
      <c r="C134" s="26">
        <v>846239</v>
      </c>
      <c r="D134" s="26">
        <v>371</v>
      </c>
      <c r="E134" s="26">
        <v>1</v>
      </c>
      <c r="F134" s="27" t="s">
        <v>131</v>
      </c>
      <c r="G134" s="28">
        <v>14.3</v>
      </c>
      <c r="H134" s="28">
        <v>1.2</v>
      </c>
      <c r="I134" s="28">
        <v>50</v>
      </c>
      <c r="J134" s="28">
        <v>2</v>
      </c>
      <c r="K134" s="28">
        <v>4.04</v>
      </c>
      <c r="L134" s="28">
        <v>8.9999999999999998E-4</v>
      </c>
      <c r="M134" s="28">
        <v>0.56999999999999995</v>
      </c>
      <c r="N134" s="28">
        <v>1.5</v>
      </c>
      <c r="O134" s="28">
        <v>0.12</v>
      </c>
      <c r="P134" s="28">
        <v>15.3</v>
      </c>
      <c r="Q134" s="28">
        <v>2.4</v>
      </c>
      <c r="R134" s="28">
        <v>305</v>
      </c>
      <c r="S134" s="28">
        <v>0.09</v>
      </c>
      <c r="T134" s="28">
        <v>6.3</v>
      </c>
      <c r="U134" s="28">
        <v>35.5</v>
      </c>
      <c r="V134" s="28">
        <v>23.4</v>
      </c>
      <c r="W134" s="28">
        <v>25.3</v>
      </c>
      <c r="X134" s="28">
        <v>25.3</v>
      </c>
      <c r="Y134" s="28">
        <v>8.5000000000000006E-2</v>
      </c>
      <c r="Z134" s="28">
        <v>0.1</v>
      </c>
      <c r="AA134" s="28">
        <v>8.9999999999999993E-3</v>
      </c>
      <c r="AB134" s="28">
        <v>20.100000000000001</v>
      </c>
      <c r="AC134" s="28">
        <v>0.1</v>
      </c>
      <c r="AD134" s="28">
        <v>0.12</v>
      </c>
      <c r="AE134" s="28">
        <v>1.24</v>
      </c>
      <c r="AF134" s="28">
        <v>0.12</v>
      </c>
      <c r="AG134" s="28">
        <v>426</v>
      </c>
      <c r="AH134" s="28">
        <v>0.2</v>
      </c>
      <c r="AI134" s="28">
        <v>0.1</v>
      </c>
      <c r="AJ134" s="28">
        <v>0.04</v>
      </c>
      <c r="AK134" s="28">
        <v>11.4</v>
      </c>
      <c r="AL134" s="28">
        <v>7.3</v>
      </c>
      <c r="AM134" s="28">
        <v>7.8E-2</v>
      </c>
      <c r="AN134" s="28">
        <v>114</v>
      </c>
      <c r="AO134" s="28">
        <v>2.9</v>
      </c>
      <c r="AP134" s="28">
        <v>1.4</v>
      </c>
      <c r="AQ134" s="28">
        <v>0.7</v>
      </c>
      <c r="AR134" s="28">
        <v>4.2</v>
      </c>
      <c r="AS134" s="28">
        <v>0.5</v>
      </c>
      <c r="AT134" s="28">
        <v>30.3</v>
      </c>
      <c r="AU134" s="28">
        <v>0.2</v>
      </c>
      <c r="AV134" s="28">
        <v>23</v>
      </c>
      <c r="AW134" s="28">
        <v>6</v>
      </c>
      <c r="AX134" s="28">
        <v>3.9</v>
      </c>
      <c r="AY134" s="28">
        <v>0.5</v>
      </c>
      <c r="AZ134" s="28">
        <v>0.2</v>
      </c>
      <c r="BA134" s="28">
        <v>1.4</v>
      </c>
      <c r="BB134" s="28">
        <v>41.5</v>
      </c>
      <c r="BC134" s="28">
        <v>0.6</v>
      </c>
      <c r="BD134" s="28">
        <v>0.99</v>
      </c>
      <c r="BE134" s="28">
        <v>6.5</v>
      </c>
      <c r="BF134" s="28">
        <v>253</v>
      </c>
      <c r="BG134" s="28">
        <v>8</v>
      </c>
      <c r="BH134" s="28">
        <v>18.100000000000001</v>
      </c>
      <c r="BI134" s="28">
        <v>10.199999999999999</v>
      </c>
      <c r="BJ134" s="28">
        <v>4.72</v>
      </c>
      <c r="BK134" s="28">
        <v>0.04</v>
      </c>
      <c r="BL134" s="28">
        <v>14</v>
      </c>
      <c r="BM134" s="28">
        <v>0.05</v>
      </c>
      <c r="BN134" s="28">
        <v>0.04</v>
      </c>
      <c r="BO134" s="28">
        <v>1.0999999999999999E-2</v>
      </c>
      <c r="BP134" s="28">
        <v>2.3E-2</v>
      </c>
      <c r="BQ134" s="28">
        <v>0.9</v>
      </c>
      <c r="CI134" s="28">
        <v>11.4</v>
      </c>
      <c r="CL134" s="28">
        <v>7.3</v>
      </c>
    </row>
    <row r="135" spans="1:90" x14ac:dyDescent="0.3">
      <c r="A135" s="25">
        <f t="shared" ref="A135:A198" si="2">A134+1</f>
        <v>131</v>
      </c>
      <c r="B135" s="26">
        <v>687351</v>
      </c>
      <c r="C135" s="26">
        <v>846239</v>
      </c>
      <c r="D135" s="26">
        <v>371</v>
      </c>
      <c r="E135" s="26">
        <v>1</v>
      </c>
      <c r="F135" s="27" t="s">
        <v>132</v>
      </c>
      <c r="G135" s="28">
        <v>13.1</v>
      </c>
      <c r="H135" s="28">
        <v>1.4</v>
      </c>
      <c r="I135" s="28">
        <v>40</v>
      </c>
      <c r="J135" s="28">
        <v>1</v>
      </c>
      <c r="K135" s="28">
        <v>4.25</v>
      </c>
      <c r="L135" s="28">
        <v>8.9999999999999998E-4</v>
      </c>
      <c r="M135" s="28">
        <v>0.56999999999999995</v>
      </c>
      <c r="N135" s="28">
        <v>1.4</v>
      </c>
      <c r="O135" s="28">
        <v>0.13</v>
      </c>
      <c r="P135" s="28">
        <v>15.1</v>
      </c>
      <c r="Q135" s="28">
        <v>2.5</v>
      </c>
      <c r="R135" s="28">
        <v>307</v>
      </c>
      <c r="S135" s="28">
        <v>0.09</v>
      </c>
      <c r="T135" s="28">
        <v>8.6</v>
      </c>
      <c r="U135" s="28">
        <v>44.2</v>
      </c>
      <c r="V135" s="28">
        <v>24.3</v>
      </c>
      <c r="W135" s="28">
        <v>29</v>
      </c>
      <c r="X135" s="28">
        <v>36.6</v>
      </c>
      <c r="Y135" s="28">
        <v>0.11799999999999999</v>
      </c>
      <c r="Z135" s="28">
        <v>0.09</v>
      </c>
      <c r="AA135" s="28">
        <v>0.03</v>
      </c>
      <c r="AB135" s="28">
        <v>19.3</v>
      </c>
      <c r="AC135" s="28">
        <v>0.1</v>
      </c>
      <c r="AD135" s="28">
        <v>0.12</v>
      </c>
      <c r="AE135" s="28">
        <v>1.17</v>
      </c>
      <c r="AF135" s="28">
        <v>0.14000000000000001</v>
      </c>
      <c r="AG135" s="28">
        <v>462</v>
      </c>
      <c r="AH135" s="28">
        <v>0.2</v>
      </c>
      <c r="AI135" s="28">
        <v>0.2</v>
      </c>
      <c r="AJ135" s="28">
        <v>0.04</v>
      </c>
      <c r="AK135" s="28">
        <v>12.6</v>
      </c>
      <c r="AL135" s="28">
        <v>6.7</v>
      </c>
      <c r="AM135" s="28">
        <v>7.9000000000000001E-2</v>
      </c>
      <c r="AN135" s="28">
        <v>133</v>
      </c>
      <c r="AO135" s="28">
        <v>3.3</v>
      </c>
      <c r="AP135" s="28">
        <v>1.6</v>
      </c>
      <c r="AQ135" s="28">
        <v>0.8</v>
      </c>
      <c r="AR135" s="28">
        <v>4.5</v>
      </c>
      <c r="AS135" s="28">
        <v>0.6</v>
      </c>
      <c r="AT135" s="28">
        <v>31.7</v>
      </c>
      <c r="AU135" s="28">
        <v>0.2</v>
      </c>
      <c r="AV135" s="28">
        <v>25</v>
      </c>
      <c r="AW135" s="28">
        <v>6.2</v>
      </c>
      <c r="AX135" s="28">
        <v>4.5</v>
      </c>
      <c r="AY135" s="28">
        <v>0.6</v>
      </c>
      <c r="AZ135" s="28">
        <v>0.2</v>
      </c>
      <c r="BA135" s="28">
        <v>1.6</v>
      </c>
      <c r="BB135" s="28">
        <v>62.5</v>
      </c>
      <c r="BC135" s="28">
        <v>0.6</v>
      </c>
      <c r="BD135" s="28">
        <v>0.99</v>
      </c>
      <c r="BE135" s="28">
        <v>6.1</v>
      </c>
      <c r="BF135" s="28">
        <v>452</v>
      </c>
      <c r="BG135" s="28">
        <v>8.3000000000000007</v>
      </c>
      <c r="BH135" s="28">
        <v>20.2</v>
      </c>
      <c r="BI135" s="28">
        <v>10</v>
      </c>
      <c r="BJ135" s="28">
        <v>4.7699999999999996</v>
      </c>
      <c r="BK135" s="28">
        <v>0.05</v>
      </c>
      <c r="BL135" s="28">
        <v>14.4</v>
      </c>
      <c r="BM135" s="28">
        <v>0.06</v>
      </c>
      <c r="BN135" s="28">
        <v>0.04</v>
      </c>
      <c r="BO135" s="28">
        <v>1.2E-2</v>
      </c>
      <c r="BP135" s="28">
        <v>2.4E-2</v>
      </c>
      <c r="BQ135" s="28">
        <v>0.9</v>
      </c>
      <c r="CI135" s="28">
        <v>12.6</v>
      </c>
      <c r="CL135" s="28">
        <v>6.7</v>
      </c>
    </row>
    <row r="136" spans="1:90" x14ac:dyDescent="0.3">
      <c r="A136" s="25">
        <f t="shared" si="2"/>
        <v>132</v>
      </c>
      <c r="B136" s="26">
        <v>687352</v>
      </c>
      <c r="C136" s="26">
        <v>846239</v>
      </c>
      <c r="D136" s="26">
        <v>371</v>
      </c>
      <c r="E136" s="26">
        <v>1</v>
      </c>
      <c r="F136" s="27" t="s">
        <v>133</v>
      </c>
      <c r="G136" s="28">
        <v>18.600000000000001</v>
      </c>
      <c r="H136" s="28">
        <v>1.7</v>
      </c>
      <c r="I136" s="28">
        <v>30</v>
      </c>
      <c r="J136" s="28">
        <v>1</v>
      </c>
      <c r="K136" s="28">
        <v>4.22</v>
      </c>
      <c r="L136" s="28">
        <v>8.9999999999999998E-4</v>
      </c>
      <c r="M136" s="28">
        <v>0.57999999999999996</v>
      </c>
      <c r="N136" s="28">
        <v>1.2</v>
      </c>
      <c r="O136" s="28">
        <v>0.14000000000000001</v>
      </c>
      <c r="P136" s="28">
        <v>15</v>
      </c>
      <c r="Q136" s="28">
        <v>2.5</v>
      </c>
      <c r="R136" s="28">
        <v>316</v>
      </c>
      <c r="S136" s="28">
        <v>0.09</v>
      </c>
      <c r="T136" s="28">
        <v>8.6</v>
      </c>
      <c r="U136" s="28">
        <v>52.1</v>
      </c>
      <c r="V136" s="28">
        <v>23.1</v>
      </c>
      <c r="W136" s="28">
        <v>30.9</v>
      </c>
      <c r="X136" s="28">
        <v>40.5</v>
      </c>
      <c r="Y136" s="28">
        <v>0.18</v>
      </c>
      <c r="Z136" s="28">
        <v>0.09</v>
      </c>
      <c r="AA136" s="28">
        <v>0.02</v>
      </c>
      <c r="AB136" s="28">
        <v>18.8</v>
      </c>
      <c r="AC136" s="28">
        <v>0.1</v>
      </c>
      <c r="AD136" s="28">
        <v>0.15</v>
      </c>
      <c r="AE136" s="28">
        <v>1.1499999999999999</v>
      </c>
      <c r="AF136" s="28">
        <v>0.13</v>
      </c>
      <c r="AG136" s="28">
        <v>460</v>
      </c>
      <c r="AH136" s="28">
        <v>0.2</v>
      </c>
      <c r="AI136" s="28">
        <v>0.2</v>
      </c>
      <c r="AJ136" s="28">
        <v>0.04</v>
      </c>
      <c r="AK136" s="28">
        <v>14.3</v>
      </c>
      <c r="AL136" s="28">
        <v>6.7</v>
      </c>
      <c r="AM136" s="28">
        <v>6.0999999999999999E-2</v>
      </c>
      <c r="AN136" s="28">
        <v>142</v>
      </c>
      <c r="AO136" s="28">
        <v>3.6</v>
      </c>
      <c r="AP136" s="28">
        <v>1.8</v>
      </c>
      <c r="AQ136" s="28">
        <v>0.8</v>
      </c>
      <c r="AR136" s="28">
        <v>5.0999999999999996</v>
      </c>
      <c r="AS136" s="28">
        <v>0.6</v>
      </c>
      <c r="AT136" s="28">
        <v>35.1</v>
      </c>
      <c r="AU136" s="28">
        <v>0.2</v>
      </c>
      <c r="AV136" s="28">
        <v>28.7</v>
      </c>
      <c r="AW136" s="28">
        <v>7.1</v>
      </c>
      <c r="AX136" s="28">
        <v>4.8</v>
      </c>
      <c r="AY136" s="28">
        <v>0.7</v>
      </c>
      <c r="AZ136" s="28">
        <v>0.3</v>
      </c>
      <c r="BA136" s="28">
        <v>1.8</v>
      </c>
      <c r="BB136" s="28">
        <v>68.400000000000006</v>
      </c>
      <c r="BC136" s="28">
        <v>0.6</v>
      </c>
      <c r="BD136" s="28">
        <v>0.87</v>
      </c>
      <c r="BE136" s="28">
        <v>5.4</v>
      </c>
      <c r="BF136" s="28">
        <v>494</v>
      </c>
      <c r="BG136" s="28">
        <v>7.2</v>
      </c>
      <c r="BH136" s="28">
        <v>20.3</v>
      </c>
      <c r="BI136" s="28">
        <v>10.5</v>
      </c>
      <c r="BJ136" s="28">
        <v>4.09</v>
      </c>
      <c r="BK136" s="28">
        <v>0.05</v>
      </c>
      <c r="BL136" s="28">
        <v>15.5</v>
      </c>
      <c r="BM136" s="28">
        <v>0.04</v>
      </c>
      <c r="BN136" s="28">
        <v>0.03</v>
      </c>
      <c r="BO136" s="28">
        <v>8.9999999999999993E-3</v>
      </c>
      <c r="BP136" s="28">
        <v>2.9000000000000001E-2</v>
      </c>
      <c r="BQ136" s="28">
        <v>0.9</v>
      </c>
      <c r="CI136" s="28">
        <v>14.3</v>
      </c>
      <c r="CL136" s="28">
        <v>6.7</v>
      </c>
    </row>
    <row r="137" spans="1:90" x14ac:dyDescent="0.3">
      <c r="A137" s="25">
        <f t="shared" si="2"/>
        <v>133</v>
      </c>
      <c r="B137" s="26">
        <v>687353</v>
      </c>
      <c r="C137" s="26">
        <v>846239</v>
      </c>
      <c r="D137" s="26">
        <v>371</v>
      </c>
      <c r="E137" s="26">
        <v>1</v>
      </c>
      <c r="F137" s="27" t="s">
        <v>134</v>
      </c>
      <c r="G137" s="28">
        <v>12.9</v>
      </c>
      <c r="H137" s="28">
        <v>0.4</v>
      </c>
      <c r="I137" s="28">
        <v>0.9</v>
      </c>
      <c r="J137" s="28">
        <v>1</v>
      </c>
      <c r="K137" s="28">
        <v>4.47</v>
      </c>
      <c r="L137" s="28">
        <v>8.9999999999999998E-4</v>
      </c>
      <c r="M137" s="28">
        <v>0.54</v>
      </c>
      <c r="N137" s="28">
        <v>1</v>
      </c>
      <c r="O137" s="28">
        <v>0.11</v>
      </c>
      <c r="P137" s="28">
        <v>14.6</v>
      </c>
      <c r="Q137" s="28">
        <v>3.2</v>
      </c>
      <c r="R137" s="28">
        <v>309</v>
      </c>
      <c r="S137" s="28">
        <v>0.09</v>
      </c>
      <c r="T137" s="28">
        <v>8.4</v>
      </c>
      <c r="U137" s="28">
        <v>50.1</v>
      </c>
      <c r="V137" s="28">
        <v>22.8</v>
      </c>
      <c r="W137" s="28">
        <v>27</v>
      </c>
      <c r="X137" s="28">
        <v>31.5</v>
      </c>
      <c r="Y137" s="28">
        <v>6.7000000000000004E-2</v>
      </c>
      <c r="Z137" s="28">
        <v>0.09</v>
      </c>
      <c r="AA137" s="28">
        <v>0.01</v>
      </c>
      <c r="AB137" s="28">
        <v>20.100000000000001</v>
      </c>
      <c r="AC137" s="28">
        <v>0.1</v>
      </c>
      <c r="AD137" s="28">
        <v>0.15</v>
      </c>
      <c r="AE137" s="28">
        <v>1.2</v>
      </c>
      <c r="AF137" s="28">
        <v>0.13</v>
      </c>
      <c r="AG137" s="28">
        <v>367</v>
      </c>
      <c r="AH137" s="28">
        <v>0.2</v>
      </c>
      <c r="AI137" s="28">
        <v>0.2</v>
      </c>
      <c r="AJ137" s="28">
        <v>0.04</v>
      </c>
      <c r="AK137" s="28">
        <v>17.100000000000001</v>
      </c>
      <c r="AL137" s="28">
        <v>5.9</v>
      </c>
      <c r="AM137" s="28">
        <v>7.5999999999999998E-2</v>
      </c>
      <c r="AN137" s="28">
        <v>106</v>
      </c>
      <c r="AO137" s="28">
        <v>4.0999999999999996</v>
      </c>
      <c r="AP137" s="28">
        <v>2</v>
      </c>
      <c r="AQ137" s="28">
        <v>1</v>
      </c>
      <c r="AR137" s="28">
        <v>5.7</v>
      </c>
      <c r="AS137" s="28">
        <v>0.7</v>
      </c>
      <c r="AT137" s="28">
        <v>39.799999999999997</v>
      </c>
      <c r="AU137" s="28">
        <v>0.2</v>
      </c>
      <c r="AV137" s="28">
        <v>33.6</v>
      </c>
      <c r="AW137" s="28">
        <v>8.3000000000000007</v>
      </c>
      <c r="AX137" s="28">
        <v>6.1</v>
      </c>
      <c r="AY137" s="28">
        <v>0.7</v>
      </c>
      <c r="AZ137" s="28">
        <v>0.3</v>
      </c>
      <c r="BA137" s="28">
        <v>2</v>
      </c>
      <c r="BB137" s="28">
        <v>49.8</v>
      </c>
      <c r="BC137" s="28">
        <v>0.6</v>
      </c>
      <c r="BD137" s="28">
        <v>0.87</v>
      </c>
      <c r="BE137" s="28">
        <v>6.2</v>
      </c>
      <c r="BF137" s="28">
        <v>384</v>
      </c>
      <c r="BG137" s="28">
        <v>8</v>
      </c>
      <c r="BH137" s="28">
        <v>20.7</v>
      </c>
      <c r="BI137" s="28">
        <v>11.3</v>
      </c>
      <c r="BJ137" s="28">
        <v>4.68</v>
      </c>
      <c r="BK137" s="28">
        <v>0.06</v>
      </c>
      <c r="BL137" s="28">
        <v>15.3</v>
      </c>
      <c r="BM137" s="28">
        <v>0.06</v>
      </c>
      <c r="BN137" s="28">
        <v>0.04</v>
      </c>
      <c r="BO137" s="28">
        <v>1.2999999999999999E-2</v>
      </c>
      <c r="BP137" s="28">
        <v>2.4E-2</v>
      </c>
      <c r="BQ137" s="28">
        <v>0.9</v>
      </c>
      <c r="CI137" s="28">
        <v>17.100000000000001</v>
      </c>
      <c r="CL137" s="28">
        <v>5.9</v>
      </c>
    </row>
    <row r="138" spans="1:90" x14ac:dyDescent="0.3">
      <c r="A138" s="25">
        <f t="shared" si="2"/>
        <v>134</v>
      </c>
      <c r="B138" s="26">
        <v>687355</v>
      </c>
      <c r="C138" s="26">
        <v>846239</v>
      </c>
      <c r="D138" s="26">
        <v>371</v>
      </c>
      <c r="E138" s="26">
        <v>1</v>
      </c>
      <c r="F138" s="27" t="s">
        <v>138</v>
      </c>
      <c r="G138" s="28">
        <v>13.6</v>
      </c>
      <c r="H138" s="28">
        <v>0.4</v>
      </c>
      <c r="I138" s="28">
        <v>0.9</v>
      </c>
      <c r="J138" s="28">
        <v>2</v>
      </c>
      <c r="K138" s="28">
        <v>4.46</v>
      </c>
      <c r="L138" s="28">
        <v>8.9999999999999998E-4</v>
      </c>
      <c r="M138" s="28">
        <v>0.56000000000000005</v>
      </c>
      <c r="N138" s="28">
        <v>1.1000000000000001</v>
      </c>
      <c r="O138" s="28">
        <v>0.11</v>
      </c>
      <c r="P138" s="28">
        <v>14.3</v>
      </c>
      <c r="Q138" s="28">
        <v>3.1</v>
      </c>
      <c r="R138" s="28">
        <v>301</v>
      </c>
      <c r="S138" s="28">
        <v>0.09</v>
      </c>
      <c r="T138" s="28">
        <v>7.9</v>
      </c>
      <c r="U138" s="28">
        <v>50.1</v>
      </c>
      <c r="V138" s="28">
        <v>22</v>
      </c>
      <c r="W138" s="28">
        <v>24.8</v>
      </c>
      <c r="X138" s="28">
        <v>35.4</v>
      </c>
      <c r="Y138" s="28">
        <v>7.1999999999999995E-2</v>
      </c>
      <c r="Z138" s="28">
        <v>0.09</v>
      </c>
      <c r="AA138" s="28">
        <v>0.01</v>
      </c>
      <c r="AB138" s="28">
        <v>19.899999999999999</v>
      </c>
      <c r="AC138" s="28">
        <v>0.2</v>
      </c>
      <c r="AD138" s="28">
        <v>0.11</v>
      </c>
      <c r="AE138" s="28">
        <v>1.17</v>
      </c>
      <c r="AF138" s="28">
        <v>0.13</v>
      </c>
      <c r="AG138" s="28">
        <v>394</v>
      </c>
      <c r="AH138" s="28">
        <v>0.2</v>
      </c>
      <c r="AI138" s="28">
        <v>0.1</v>
      </c>
      <c r="AJ138" s="28">
        <v>0.04</v>
      </c>
      <c r="AK138" s="28">
        <v>15.1</v>
      </c>
      <c r="AL138" s="28">
        <v>6.6</v>
      </c>
      <c r="AM138" s="28">
        <v>7.5999999999999998E-2</v>
      </c>
      <c r="AN138" s="28">
        <v>98.1</v>
      </c>
      <c r="AO138" s="28">
        <v>3.6</v>
      </c>
      <c r="AP138" s="28">
        <v>2</v>
      </c>
      <c r="AQ138" s="28">
        <v>0.9</v>
      </c>
      <c r="AR138" s="28">
        <v>5.4</v>
      </c>
      <c r="AS138" s="28">
        <v>0.6</v>
      </c>
      <c r="AT138" s="28">
        <v>37.1</v>
      </c>
      <c r="AU138" s="28">
        <v>0.2</v>
      </c>
      <c r="AV138" s="28">
        <v>30.2</v>
      </c>
      <c r="AW138" s="28">
        <v>7.7</v>
      </c>
      <c r="AX138" s="28">
        <v>6.7</v>
      </c>
      <c r="AY138" s="28">
        <v>0.7</v>
      </c>
      <c r="AZ138" s="28">
        <v>0.3</v>
      </c>
      <c r="BA138" s="28">
        <v>1.8</v>
      </c>
      <c r="BB138" s="28">
        <v>44</v>
      </c>
      <c r="BC138" s="28">
        <v>0.6</v>
      </c>
      <c r="BD138" s="28">
        <v>0.89</v>
      </c>
      <c r="BE138" s="28">
        <v>5.8</v>
      </c>
      <c r="BF138" s="28">
        <v>363</v>
      </c>
      <c r="BG138" s="28">
        <v>7.5</v>
      </c>
      <c r="BH138" s="28">
        <v>20.2</v>
      </c>
      <c r="BI138" s="28">
        <v>12</v>
      </c>
      <c r="BJ138" s="28">
        <v>4.7</v>
      </c>
      <c r="BK138" s="28">
        <v>0.06</v>
      </c>
      <c r="BL138" s="28">
        <v>15.4</v>
      </c>
      <c r="BM138" s="28">
        <v>0.06</v>
      </c>
      <c r="BN138" s="28">
        <v>0.04</v>
      </c>
      <c r="BO138" s="28">
        <v>1.2E-2</v>
      </c>
      <c r="BP138" s="28">
        <v>2.3E-2</v>
      </c>
      <c r="BQ138" s="28">
        <v>0.9</v>
      </c>
      <c r="CI138" s="28">
        <v>15.1</v>
      </c>
      <c r="CL138" s="28">
        <v>6.6</v>
      </c>
    </row>
    <row r="139" spans="1:90" x14ac:dyDescent="0.3">
      <c r="A139" s="25">
        <f t="shared" si="2"/>
        <v>135</v>
      </c>
      <c r="B139" s="26">
        <v>687356</v>
      </c>
      <c r="C139" s="26">
        <v>846239</v>
      </c>
      <c r="D139" s="26">
        <v>371</v>
      </c>
      <c r="E139" s="26">
        <v>1</v>
      </c>
      <c r="F139" s="27" t="s">
        <v>135</v>
      </c>
      <c r="G139" s="28">
        <v>11.5</v>
      </c>
      <c r="H139" s="28">
        <v>0.4</v>
      </c>
      <c r="I139" s="28">
        <v>70</v>
      </c>
      <c r="J139" s="28">
        <v>2</v>
      </c>
      <c r="K139" s="28">
        <v>3.78</v>
      </c>
      <c r="L139" s="28">
        <v>8.9999999999999998E-4</v>
      </c>
      <c r="M139" s="28">
        <v>0.45</v>
      </c>
      <c r="N139" s="28">
        <v>1.1000000000000001</v>
      </c>
      <c r="O139" s="28">
        <v>0.1</v>
      </c>
      <c r="P139" s="28">
        <v>15.4</v>
      </c>
      <c r="Q139" s="28">
        <v>2.5</v>
      </c>
      <c r="R139" s="28">
        <v>263</v>
      </c>
      <c r="S139" s="28">
        <v>0.09</v>
      </c>
      <c r="T139" s="28">
        <v>6.7</v>
      </c>
      <c r="U139" s="28">
        <v>39.9</v>
      </c>
      <c r="V139" s="28">
        <v>21.9</v>
      </c>
      <c r="W139" s="28">
        <v>21.1</v>
      </c>
      <c r="X139" s="28">
        <v>31.4</v>
      </c>
      <c r="Y139" s="28">
        <v>8.8999999999999996E-2</v>
      </c>
      <c r="Z139" s="28">
        <v>0.09</v>
      </c>
      <c r="AA139" s="28">
        <v>8.9999999999999993E-3</v>
      </c>
      <c r="AB139" s="28">
        <v>19.7</v>
      </c>
      <c r="AC139" s="28">
        <v>0.1</v>
      </c>
      <c r="AD139" s="28">
        <v>0.13</v>
      </c>
      <c r="AE139" s="28">
        <v>1.25</v>
      </c>
      <c r="AF139" s="28">
        <v>0.12</v>
      </c>
      <c r="AG139" s="28">
        <v>384</v>
      </c>
      <c r="AH139" s="28">
        <v>0.2</v>
      </c>
      <c r="AI139" s="28">
        <v>0.1</v>
      </c>
      <c r="AJ139" s="28">
        <v>0.04</v>
      </c>
      <c r="AK139" s="28">
        <v>12.9</v>
      </c>
      <c r="AL139" s="28">
        <v>7.1</v>
      </c>
      <c r="AM139" s="28">
        <v>7.6999999999999999E-2</v>
      </c>
      <c r="AN139" s="28">
        <v>95.7</v>
      </c>
      <c r="AO139" s="28">
        <v>3.1</v>
      </c>
      <c r="AP139" s="28">
        <v>1.5</v>
      </c>
      <c r="AQ139" s="28">
        <v>0.8</v>
      </c>
      <c r="AR139" s="28">
        <v>4.5</v>
      </c>
      <c r="AS139" s="28">
        <v>0.5</v>
      </c>
      <c r="AT139" s="28">
        <v>36</v>
      </c>
      <c r="AU139" s="28">
        <v>0.2</v>
      </c>
      <c r="AV139" s="28">
        <v>27.8</v>
      </c>
      <c r="AW139" s="28">
        <v>6.9</v>
      </c>
      <c r="AX139" s="28">
        <v>4.2</v>
      </c>
      <c r="AY139" s="28">
        <v>0.6</v>
      </c>
      <c r="AZ139" s="28">
        <v>0.2</v>
      </c>
      <c r="BA139" s="28">
        <v>1.5</v>
      </c>
      <c r="BB139" s="28">
        <v>45.4</v>
      </c>
      <c r="BC139" s="28">
        <v>0.5</v>
      </c>
      <c r="BD139" s="28">
        <v>0.89</v>
      </c>
      <c r="BE139" s="28">
        <v>5.9</v>
      </c>
      <c r="BF139" s="28">
        <v>316</v>
      </c>
      <c r="BG139" s="28">
        <v>8.3000000000000007</v>
      </c>
      <c r="BH139" s="28">
        <v>18.7</v>
      </c>
      <c r="BI139" s="28">
        <v>11</v>
      </c>
      <c r="BJ139" s="28">
        <v>4.7</v>
      </c>
      <c r="BK139" s="28">
        <v>0.06</v>
      </c>
      <c r="BL139" s="28">
        <v>13.1</v>
      </c>
      <c r="BM139" s="28">
        <v>0.05</v>
      </c>
      <c r="BN139" s="28">
        <v>0.04</v>
      </c>
      <c r="BO139" s="28">
        <v>0.01</v>
      </c>
      <c r="BP139" s="28">
        <v>2.3E-2</v>
      </c>
      <c r="BQ139" s="28">
        <v>0.9</v>
      </c>
      <c r="CI139" s="28">
        <v>12.9</v>
      </c>
      <c r="CL139" s="28">
        <v>7.1</v>
      </c>
    </row>
    <row r="140" spans="1:90" x14ac:dyDescent="0.3">
      <c r="A140" s="25">
        <f t="shared" si="2"/>
        <v>136</v>
      </c>
      <c r="B140" s="26">
        <v>687357</v>
      </c>
      <c r="C140" s="26">
        <v>846237</v>
      </c>
      <c r="D140" s="26">
        <v>371</v>
      </c>
      <c r="E140" s="26">
        <v>1</v>
      </c>
      <c r="F140" s="27" t="s">
        <v>136</v>
      </c>
      <c r="G140" s="28">
        <v>19.899999999999999</v>
      </c>
      <c r="H140" s="28">
        <v>0.4</v>
      </c>
      <c r="I140" s="28">
        <v>50</v>
      </c>
      <c r="J140" s="28">
        <v>2</v>
      </c>
      <c r="K140" s="28">
        <v>5</v>
      </c>
      <c r="L140" s="28">
        <v>8.9999999999999998E-4</v>
      </c>
      <c r="M140" s="28">
        <v>0.73</v>
      </c>
      <c r="N140" s="28">
        <v>1.5</v>
      </c>
      <c r="O140" s="28">
        <v>0.18</v>
      </c>
      <c r="P140" s="28">
        <v>14.4</v>
      </c>
      <c r="Q140" s="28">
        <v>3.2</v>
      </c>
      <c r="R140" s="28">
        <v>342</v>
      </c>
      <c r="S140" s="28">
        <v>0.09</v>
      </c>
      <c r="T140" s="28">
        <v>5.5</v>
      </c>
      <c r="U140" s="28">
        <v>45.7</v>
      </c>
      <c r="V140" s="28">
        <v>20.3</v>
      </c>
      <c r="W140" s="28">
        <v>24.6</v>
      </c>
      <c r="X140" s="28">
        <v>33.700000000000003</v>
      </c>
      <c r="Y140" s="28">
        <v>0.151</v>
      </c>
      <c r="Z140" s="28">
        <v>0.08</v>
      </c>
      <c r="AA140" s="28">
        <v>8.9999999999999993E-3</v>
      </c>
      <c r="AB140" s="28">
        <v>17.8</v>
      </c>
      <c r="AC140" s="28">
        <v>0.2</v>
      </c>
      <c r="AD140" s="28">
        <v>0.13</v>
      </c>
      <c r="AE140" s="28">
        <v>0.9</v>
      </c>
      <c r="AF140" s="28">
        <v>0.08</v>
      </c>
      <c r="AG140" s="28">
        <v>552</v>
      </c>
      <c r="AH140" s="28">
        <v>0.1</v>
      </c>
      <c r="AI140" s="28">
        <v>0.1</v>
      </c>
      <c r="AJ140" s="28">
        <v>0.04</v>
      </c>
      <c r="AK140" s="28">
        <v>10.4</v>
      </c>
      <c r="AL140" s="28">
        <v>7</v>
      </c>
      <c r="AM140" s="28">
        <v>7.1999999999999995E-2</v>
      </c>
      <c r="AN140" s="28">
        <v>68.099999999999994</v>
      </c>
      <c r="AO140" s="28">
        <v>2.8</v>
      </c>
      <c r="AP140" s="28">
        <v>1.5</v>
      </c>
      <c r="AQ140" s="28">
        <v>0.6</v>
      </c>
      <c r="AR140" s="28">
        <v>3.5</v>
      </c>
      <c r="AS140" s="28">
        <v>0.5</v>
      </c>
      <c r="AT140" s="28">
        <v>26.3</v>
      </c>
      <c r="AU140" s="28">
        <v>0.2</v>
      </c>
      <c r="AV140" s="28">
        <v>19.899999999999999</v>
      </c>
      <c r="AW140" s="28">
        <v>5.2</v>
      </c>
      <c r="AX140" s="28">
        <v>4</v>
      </c>
      <c r="AY140" s="28">
        <v>0.5</v>
      </c>
      <c r="AZ140" s="28">
        <v>0.2</v>
      </c>
      <c r="BA140" s="28">
        <v>1.5</v>
      </c>
      <c r="BB140" s="28">
        <v>38.5</v>
      </c>
      <c r="BC140" s="28">
        <v>0.6</v>
      </c>
      <c r="BD140" s="28">
        <v>0.69</v>
      </c>
      <c r="BE140" s="28">
        <v>3.6</v>
      </c>
      <c r="BF140" s="28">
        <v>249</v>
      </c>
      <c r="BG140" s="28">
        <v>6</v>
      </c>
      <c r="BH140" s="28">
        <v>21</v>
      </c>
      <c r="BI140" s="28">
        <v>8.6999999999999993</v>
      </c>
      <c r="BJ140" s="28">
        <v>4.03</v>
      </c>
      <c r="BK140" s="28">
        <v>0.03</v>
      </c>
      <c r="BL140" s="28">
        <v>16.3</v>
      </c>
      <c r="BM140" s="28">
        <v>0.05</v>
      </c>
      <c r="BN140" s="28">
        <v>0.02</v>
      </c>
      <c r="BO140" s="28">
        <v>1.2999999999999999E-2</v>
      </c>
      <c r="BP140" s="28">
        <v>2.5999999999999999E-2</v>
      </c>
      <c r="BQ140" s="28">
        <v>0.9</v>
      </c>
      <c r="CI140" s="28">
        <v>10.4</v>
      </c>
      <c r="CL140" s="28">
        <v>7</v>
      </c>
    </row>
    <row r="141" spans="1:90" x14ac:dyDescent="0.3">
      <c r="A141" s="25">
        <f t="shared" si="2"/>
        <v>137</v>
      </c>
      <c r="B141" s="26">
        <v>687358</v>
      </c>
      <c r="C141" s="26">
        <v>846237</v>
      </c>
      <c r="D141" s="26">
        <v>371</v>
      </c>
      <c r="E141" s="26">
        <v>1</v>
      </c>
      <c r="F141" s="27" t="s">
        <v>137</v>
      </c>
      <c r="G141" s="28">
        <v>316</v>
      </c>
      <c r="H141" s="28">
        <v>1001</v>
      </c>
      <c r="I141" s="28">
        <v>2250</v>
      </c>
      <c r="J141" s="28">
        <v>24</v>
      </c>
      <c r="K141" s="28">
        <v>213</v>
      </c>
      <c r="L141" s="28">
        <v>0.109</v>
      </c>
      <c r="M141" s="28">
        <v>41.4</v>
      </c>
      <c r="N141" s="28">
        <v>17.7</v>
      </c>
      <c r="O141" s="28">
        <v>1.59</v>
      </c>
      <c r="P141" s="28">
        <v>2</v>
      </c>
      <c r="Q141" s="28">
        <v>1.1000000000000001</v>
      </c>
      <c r="R141" s="28">
        <v>104</v>
      </c>
      <c r="S141" s="28">
        <v>3.5</v>
      </c>
      <c r="T141" s="28">
        <v>54</v>
      </c>
      <c r="U141" s="28">
        <v>1001</v>
      </c>
      <c r="V141" s="28">
        <v>1380</v>
      </c>
      <c r="W141" s="28">
        <v>2650</v>
      </c>
      <c r="X141" s="28">
        <v>4360</v>
      </c>
      <c r="Y141" s="28">
        <v>41.6</v>
      </c>
      <c r="Z141" s="28">
        <v>5.14</v>
      </c>
      <c r="AA141" s="28">
        <v>28.2</v>
      </c>
      <c r="AB141" s="28">
        <v>9.01</v>
      </c>
      <c r="AC141" s="28">
        <v>0.2</v>
      </c>
      <c r="AD141" s="28">
        <v>1.1000000000000001</v>
      </c>
      <c r="AE141" s="28">
        <v>4.97</v>
      </c>
      <c r="AF141" s="28">
        <v>1.65</v>
      </c>
      <c r="AG141" s="28">
        <v>236</v>
      </c>
      <c r="AH141" s="28">
        <v>0.1</v>
      </c>
      <c r="AI141" s="28">
        <v>0.09</v>
      </c>
      <c r="AJ141" s="28">
        <v>0.04</v>
      </c>
      <c r="AK141" s="28">
        <v>8.2899999999999991</v>
      </c>
      <c r="AL141" s="28">
        <v>5.7</v>
      </c>
      <c r="AM141" s="28">
        <v>0.105</v>
      </c>
      <c r="AN141" s="28">
        <v>21.6</v>
      </c>
      <c r="AO141" s="28">
        <v>1.6</v>
      </c>
      <c r="AP141" s="28">
        <v>0.9</v>
      </c>
      <c r="AQ141" s="28">
        <v>0.4</v>
      </c>
      <c r="AR141" s="28">
        <v>1.9</v>
      </c>
      <c r="AS141" s="28">
        <v>0.3</v>
      </c>
      <c r="AT141" s="28">
        <v>10.7</v>
      </c>
      <c r="AU141" s="28">
        <v>0.1</v>
      </c>
      <c r="AV141" s="28">
        <v>9.77</v>
      </c>
      <c r="AW141" s="28">
        <v>2.2999999999999998</v>
      </c>
      <c r="AX141" s="28">
        <v>2.1</v>
      </c>
      <c r="AY141" s="28">
        <v>0.3</v>
      </c>
      <c r="AZ141" s="28">
        <v>0.1</v>
      </c>
      <c r="BA141" s="28">
        <v>0.9</v>
      </c>
      <c r="BB141" s="28">
        <v>4.3</v>
      </c>
      <c r="BC141" s="28">
        <v>0.3</v>
      </c>
      <c r="BD141" s="28">
        <v>2.27</v>
      </c>
      <c r="BE141" s="28">
        <v>12.3</v>
      </c>
      <c r="BF141" s="28">
        <v>962</v>
      </c>
      <c r="BG141" s="28">
        <v>18.399999999999999</v>
      </c>
      <c r="BH141" s="28">
        <v>11.1</v>
      </c>
      <c r="BI141" s="28">
        <v>96.9</v>
      </c>
      <c r="BJ141" s="28">
        <v>3.07</v>
      </c>
      <c r="BK141" s="28">
        <v>2.23</v>
      </c>
      <c r="BL141" s="28">
        <v>8.11</v>
      </c>
      <c r="BM141" s="28">
        <v>0.42</v>
      </c>
      <c r="BN141" s="28">
        <v>3.05</v>
      </c>
      <c r="BO141" s="28">
        <v>0.28899999999999998</v>
      </c>
      <c r="BP141" s="28">
        <v>4.2000000000000003E-2</v>
      </c>
      <c r="BQ141" s="28">
        <v>3</v>
      </c>
      <c r="CI141" s="28">
        <v>8.2899999999999991</v>
      </c>
      <c r="CL141" s="28">
        <v>5.7</v>
      </c>
    </row>
    <row r="142" spans="1:90" x14ac:dyDescent="0.3">
      <c r="A142" s="25">
        <f t="shared" si="2"/>
        <v>138</v>
      </c>
      <c r="B142" s="26">
        <v>687359</v>
      </c>
      <c r="C142" s="26">
        <v>846237</v>
      </c>
      <c r="D142" s="26">
        <v>371</v>
      </c>
      <c r="E142" s="26">
        <v>1</v>
      </c>
      <c r="F142" s="27" t="s">
        <v>139</v>
      </c>
      <c r="G142" s="28">
        <v>25.2</v>
      </c>
      <c r="H142" s="28">
        <v>124</v>
      </c>
      <c r="I142" s="28">
        <v>40</v>
      </c>
      <c r="J142" s="28">
        <v>2</v>
      </c>
      <c r="K142" s="28">
        <v>6.53</v>
      </c>
      <c r="L142" s="28">
        <v>8.9999999999999998E-4</v>
      </c>
      <c r="M142" s="28">
        <v>1.07</v>
      </c>
      <c r="N142" s="28">
        <v>1.8</v>
      </c>
      <c r="O142" s="28">
        <v>0.27</v>
      </c>
      <c r="P142" s="28">
        <v>15.6</v>
      </c>
      <c r="Q142" s="28">
        <v>3.4</v>
      </c>
      <c r="R142" s="28">
        <v>438</v>
      </c>
      <c r="S142" s="28">
        <v>0.09</v>
      </c>
      <c r="T142" s="28">
        <v>5.8</v>
      </c>
      <c r="U142" s="28">
        <v>114</v>
      </c>
      <c r="V142" s="28">
        <v>27.2</v>
      </c>
      <c r="W142" s="28">
        <v>37</v>
      </c>
      <c r="X142" s="28">
        <v>57.5</v>
      </c>
      <c r="Y142" s="28">
        <v>0.32900000000000001</v>
      </c>
      <c r="Z142" s="28">
        <v>0.1</v>
      </c>
      <c r="AA142" s="28">
        <v>0.1</v>
      </c>
      <c r="AB142" s="28">
        <v>18.3</v>
      </c>
      <c r="AC142" s="28">
        <v>0.2</v>
      </c>
      <c r="AD142" s="28">
        <v>0.16</v>
      </c>
      <c r="AE142" s="28">
        <v>0.84</v>
      </c>
      <c r="AF142" s="28">
        <v>0.08</v>
      </c>
      <c r="AG142" s="28">
        <v>695</v>
      </c>
      <c r="AH142" s="28">
        <v>0.2</v>
      </c>
      <c r="AI142" s="28">
        <v>0.2</v>
      </c>
      <c r="AJ142" s="28">
        <v>0.04</v>
      </c>
      <c r="AK142" s="28">
        <v>10.9</v>
      </c>
      <c r="AL142" s="28">
        <v>8.1</v>
      </c>
      <c r="AM142" s="28">
        <v>7.4999999999999997E-2</v>
      </c>
      <c r="AN142" s="28">
        <v>55</v>
      </c>
      <c r="AO142" s="28">
        <v>3</v>
      </c>
      <c r="AP142" s="28">
        <v>1.6</v>
      </c>
      <c r="AQ142" s="28">
        <v>0.6</v>
      </c>
      <c r="AR142" s="28">
        <v>3.5</v>
      </c>
      <c r="AS142" s="28">
        <v>0.5</v>
      </c>
      <c r="AT142" s="28">
        <v>23.9</v>
      </c>
      <c r="AU142" s="28">
        <v>0.2</v>
      </c>
      <c r="AV142" s="28">
        <v>19</v>
      </c>
      <c r="AW142" s="28">
        <v>4.8</v>
      </c>
      <c r="AX142" s="28">
        <v>4.2</v>
      </c>
      <c r="AY142" s="28">
        <v>0.5</v>
      </c>
      <c r="AZ142" s="28">
        <v>0.3</v>
      </c>
      <c r="BA142" s="28">
        <v>1.8</v>
      </c>
      <c r="BB142" s="28">
        <v>35.200000000000003</v>
      </c>
      <c r="BC142" s="28">
        <v>0.6</v>
      </c>
      <c r="BD142" s="28">
        <v>0.53</v>
      </c>
      <c r="BE142" s="28">
        <v>3.3</v>
      </c>
      <c r="BF142" s="28">
        <v>238</v>
      </c>
      <c r="BG142" s="28">
        <v>5.3</v>
      </c>
      <c r="BH142" s="28">
        <v>26.4</v>
      </c>
      <c r="BI142" s="28">
        <v>7.2</v>
      </c>
      <c r="BJ142" s="28">
        <v>3.95</v>
      </c>
      <c r="BK142" s="28">
        <v>0.03</v>
      </c>
      <c r="BL142" s="28">
        <v>19.100000000000001</v>
      </c>
      <c r="BM142" s="28">
        <v>0.05</v>
      </c>
      <c r="BN142" s="28">
        <v>0.03</v>
      </c>
      <c r="BO142" s="28">
        <v>1.0999999999999999E-2</v>
      </c>
      <c r="BP142" s="28">
        <v>3.2000000000000001E-2</v>
      </c>
      <c r="BQ142" s="28">
        <v>0.9</v>
      </c>
      <c r="CI142" s="28">
        <v>10.9</v>
      </c>
      <c r="CL142" s="28">
        <v>8.1</v>
      </c>
    </row>
    <row r="143" spans="1:90" x14ac:dyDescent="0.3">
      <c r="A143" s="25">
        <f t="shared" si="2"/>
        <v>139</v>
      </c>
      <c r="B143" s="26">
        <v>687360</v>
      </c>
      <c r="C143" s="26">
        <v>846237</v>
      </c>
      <c r="D143" s="26">
        <v>371</v>
      </c>
      <c r="E143" s="26">
        <v>1</v>
      </c>
      <c r="F143" s="27" t="s">
        <v>140</v>
      </c>
      <c r="G143" s="28">
        <v>22.4</v>
      </c>
      <c r="H143" s="28">
        <v>5.7</v>
      </c>
      <c r="I143" s="28">
        <v>30</v>
      </c>
      <c r="J143" s="28">
        <v>2</v>
      </c>
      <c r="K143" s="28">
        <v>5.12</v>
      </c>
      <c r="L143" s="28">
        <v>8.9999999999999998E-4</v>
      </c>
      <c r="M143" s="28">
        <v>0.73</v>
      </c>
      <c r="N143" s="28">
        <v>1.4</v>
      </c>
      <c r="O143" s="28">
        <v>0.21</v>
      </c>
      <c r="P143" s="28">
        <v>15.4</v>
      </c>
      <c r="Q143" s="28">
        <v>3.4</v>
      </c>
      <c r="R143" s="28">
        <v>388</v>
      </c>
      <c r="S143" s="28">
        <v>0.09</v>
      </c>
      <c r="T143" s="28">
        <v>5.3</v>
      </c>
      <c r="U143" s="28">
        <v>59</v>
      </c>
      <c r="V143" s="28">
        <v>21.9</v>
      </c>
      <c r="W143" s="28">
        <v>25.6</v>
      </c>
      <c r="X143" s="28">
        <v>39.4</v>
      </c>
      <c r="Y143" s="28">
        <v>0.16800000000000001</v>
      </c>
      <c r="Z143" s="28">
        <v>0.08</v>
      </c>
      <c r="AA143" s="28">
        <v>8.9999999999999993E-3</v>
      </c>
      <c r="AB143" s="28">
        <v>18.600000000000001</v>
      </c>
      <c r="AC143" s="28">
        <v>0.2</v>
      </c>
      <c r="AD143" s="28">
        <v>0.17</v>
      </c>
      <c r="AE143" s="28">
        <v>0.88</v>
      </c>
      <c r="AF143" s="28">
        <v>0.08</v>
      </c>
      <c r="AG143" s="28">
        <v>592</v>
      </c>
      <c r="AH143" s="28">
        <v>0.2</v>
      </c>
      <c r="AI143" s="28">
        <v>0.1</v>
      </c>
      <c r="AJ143" s="28">
        <v>0.04</v>
      </c>
      <c r="AK143" s="28">
        <v>11.2</v>
      </c>
      <c r="AL143" s="28">
        <v>6.1</v>
      </c>
      <c r="AM143" s="28">
        <v>7.2999999999999995E-2</v>
      </c>
      <c r="AN143" s="28">
        <v>61.5</v>
      </c>
      <c r="AO143" s="28">
        <v>3.1</v>
      </c>
      <c r="AP143" s="28">
        <v>1.6</v>
      </c>
      <c r="AQ143" s="28">
        <v>0.6</v>
      </c>
      <c r="AR143" s="28">
        <v>3.5</v>
      </c>
      <c r="AS143" s="28">
        <v>0.5</v>
      </c>
      <c r="AT143" s="28">
        <v>26.5</v>
      </c>
      <c r="AU143" s="28">
        <v>0.2</v>
      </c>
      <c r="AV143" s="28">
        <v>20.2</v>
      </c>
      <c r="AW143" s="28">
        <v>5.0999999999999996</v>
      </c>
      <c r="AX143" s="28">
        <v>3.8</v>
      </c>
      <c r="AY143" s="28">
        <v>0.5</v>
      </c>
      <c r="AZ143" s="28">
        <v>0.2</v>
      </c>
      <c r="BA143" s="28">
        <v>1.7</v>
      </c>
      <c r="BB143" s="28">
        <v>36.200000000000003</v>
      </c>
      <c r="BC143" s="28">
        <v>0.6</v>
      </c>
      <c r="BD143" s="28">
        <v>0.55000000000000004</v>
      </c>
      <c r="BE143" s="28">
        <v>3.3</v>
      </c>
      <c r="BF143" s="28">
        <v>229</v>
      </c>
      <c r="BG143" s="28">
        <v>5.5</v>
      </c>
      <c r="BH143" s="28">
        <v>23.7</v>
      </c>
      <c r="BI143" s="28">
        <v>8.4</v>
      </c>
      <c r="BJ143" s="28">
        <v>4.04</v>
      </c>
      <c r="BK143" s="28">
        <v>0.04</v>
      </c>
      <c r="BL143" s="28">
        <v>18.100000000000001</v>
      </c>
      <c r="BM143" s="28">
        <v>0.05</v>
      </c>
      <c r="BN143" s="28">
        <v>0.02</v>
      </c>
      <c r="BO143" s="28">
        <v>1.0999999999999999E-2</v>
      </c>
      <c r="BP143" s="28">
        <v>3.4000000000000002E-2</v>
      </c>
      <c r="BQ143" s="28">
        <v>0.9</v>
      </c>
      <c r="CI143" s="28">
        <v>11.2</v>
      </c>
      <c r="CL143" s="28">
        <v>6.1</v>
      </c>
    </row>
    <row r="144" spans="1:90" x14ac:dyDescent="0.3">
      <c r="A144" s="25">
        <f t="shared" si="2"/>
        <v>140</v>
      </c>
      <c r="B144" s="26">
        <v>687361</v>
      </c>
      <c r="C144" s="26">
        <v>846237</v>
      </c>
      <c r="D144" s="26">
        <v>371</v>
      </c>
      <c r="E144" s="26">
        <v>1</v>
      </c>
      <c r="F144" s="27" t="s">
        <v>141</v>
      </c>
      <c r="G144" s="28">
        <v>20.2</v>
      </c>
      <c r="H144" s="28">
        <v>22.2</v>
      </c>
      <c r="I144" s="28">
        <v>0.9</v>
      </c>
      <c r="J144" s="28">
        <v>2</v>
      </c>
      <c r="K144" s="28">
        <v>4.83</v>
      </c>
      <c r="L144" s="28">
        <v>8.9999999999999998E-4</v>
      </c>
      <c r="M144" s="28">
        <v>0.75</v>
      </c>
      <c r="N144" s="28">
        <v>1.3</v>
      </c>
      <c r="O144" s="28">
        <v>0.19</v>
      </c>
      <c r="P144" s="28">
        <v>12.2</v>
      </c>
      <c r="Q144" s="28">
        <v>3.1</v>
      </c>
      <c r="R144" s="28">
        <v>336</v>
      </c>
      <c r="S144" s="28">
        <v>0.09</v>
      </c>
      <c r="T144" s="28">
        <v>5.0999999999999996</v>
      </c>
      <c r="U144" s="28">
        <v>65.7</v>
      </c>
      <c r="V144" s="28">
        <v>22.8</v>
      </c>
      <c r="W144" s="28">
        <v>19.7</v>
      </c>
      <c r="X144" s="28">
        <v>48.9</v>
      </c>
      <c r="Y144" s="28">
        <v>0.13500000000000001</v>
      </c>
      <c r="Z144" s="28">
        <v>7.0000000000000007E-2</v>
      </c>
      <c r="AA144" s="28">
        <v>7.0000000000000007E-2</v>
      </c>
      <c r="AB144" s="28">
        <v>15.5</v>
      </c>
      <c r="AC144" s="28">
        <v>0.2</v>
      </c>
      <c r="AD144" s="28">
        <v>0.12</v>
      </c>
      <c r="AE144" s="28">
        <v>0.69</v>
      </c>
      <c r="AF144" s="28">
        <v>0.06</v>
      </c>
      <c r="AG144" s="28">
        <v>541</v>
      </c>
      <c r="AH144" s="28">
        <v>0.2</v>
      </c>
      <c r="AI144" s="28">
        <v>0.1</v>
      </c>
      <c r="AJ144" s="28">
        <v>0.04</v>
      </c>
      <c r="AK144" s="28">
        <v>9.1999999999999993</v>
      </c>
      <c r="AL144" s="28">
        <v>6.5</v>
      </c>
      <c r="AM144" s="28">
        <v>6.9000000000000006E-2</v>
      </c>
      <c r="AN144" s="28">
        <v>38.299999999999997</v>
      </c>
      <c r="AO144" s="28">
        <v>2.9</v>
      </c>
      <c r="AP144" s="28">
        <v>1.6</v>
      </c>
      <c r="AQ144" s="28">
        <v>0.5</v>
      </c>
      <c r="AR144" s="28">
        <v>2.9</v>
      </c>
      <c r="AS144" s="28">
        <v>0.5</v>
      </c>
      <c r="AT144" s="28">
        <v>19.3</v>
      </c>
      <c r="AU144" s="28">
        <v>0.2</v>
      </c>
      <c r="AV144" s="28">
        <v>15.5</v>
      </c>
      <c r="AW144" s="28">
        <v>3.8</v>
      </c>
      <c r="AX144" s="28">
        <v>3.4</v>
      </c>
      <c r="AY144" s="28">
        <v>0.5</v>
      </c>
      <c r="AZ144" s="28">
        <v>0.2</v>
      </c>
      <c r="BA144" s="28">
        <v>1.6</v>
      </c>
      <c r="BB144" s="28">
        <v>30.8</v>
      </c>
      <c r="BC144" s="28">
        <v>0.5</v>
      </c>
      <c r="BD144" s="28">
        <v>0.44</v>
      </c>
      <c r="BE144" s="28">
        <v>3</v>
      </c>
      <c r="BF144" s="28">
        <v>193</v>
      </c>
      <c r="BG144" s="28">
        <v>4.5</v>
      </c>
      <c r="BH144" s="28">
        <v>22.3</v>
      </c>
      <c r="BI144" s="28">
        <v>6</v>
      </c>
      <c r="BJ144" s="28">
        <v>3.63</v>
      </c>
      <c r="BK144" s="28">
        <v>0.03</v>
      </c>
      <c r="BL144" s="28">
        <v>15.7</v>
      </c>
      <c r="BM144" s="28">
        <v>0.05</v>
      </c>
      <c r="BN144" s="28">
        <v>0.02</v>
      </c>
      <c r="BO144" s="28">
        <v>1.0999999999999999E-2</v>
      </c>
      <c r="BP144" s="28">
        <v>0.03</v>
      </c>
      <c r="BQ144" s="28">
        <v>0.9</v>
      </c>
      <c r="CI144" s="28">
        <v>9.1999999999999993</v>
      </c>
      <c r="CL144" s="28">
        <v>6.5</v>
      </c>
    </row>
    <row r="145" spans="1:90" x14ac:dyDescent="0.3">
      <c r="A145" s="25">
        <f t="shared" si="2"/>
        <v>141</v>
      </c>
      <c r="B145" s="26">
        <v>687363</v>
      </c>
      <c r="C145" s="26">
        <v>846237</v>
      </c>
      <c r="D145" s="26">
        <v>371</v>
      </c>
      <c r="E145" s="26">
        <v>1</v>
      </c>
      <c r="F145" s="27" t="s">
        <v>142</v>
      </c>
      <c r="G145" s="28">
        <v>12.3</v>
      </c>
      <c r="H145" s="28">
        <v>2.2999999999999998</v>
      </c>
      <c r="I145" s="28">
        <v>0.9</v>
      </c>
      <c r="J145" s="28">
        <v>2</v>
      </c>
      <c r="K145" s="28">
        <v>3.39</v>
      </c>
      <c r="L145" s="28">
        <v>8.9999999999999998E-4</v>
      </c>
      <c r="M145" s="28">
        <v>0.45</v>
      </c>
      <c r="N145" s="28">
        <v>1.2</v>
      </c>
      <c r="O145" s="28">
        <v>0.13</v>
      </c>
      <c r="P145" s="28">
        <v>13.2</v>
      </c>
      <c r="Q145" s="28">
        <v>2.5</v>
      </c>
      <c r="R145" s="28">
        <v>255</v>
      </c>
      <c r="S145" s="28">
        <v>0.09</v>
      </c>
      <c r="T145" s="28">
        <v>5.2</v>
      </c>
      <c r="U145" s="28">
        <v>44.1</v>
      </c>
      <c r="V145" s="28">
        <v>21.6</v>
      </c>
      <c r="W145" s="28">
        <v>18.600000000000001</v>
      </c>
      <c r="X145" s="28">
        <v>34.799999999999997</v>
      </c>
      <c r="Y145" s="28">
        <v>9.5000000000000001E-2</v>
      </c>
      <c r="Z145" s="28">
        <v>7.0000000000000007E-2</v>
      </c>
      <c r="AA145" s="28">
        <v>0.03</v>
      </c>
      <c r="AB145" s="28">
        <v>17.3</v>
      </c>
      <c r="AC145" s="28">
        <v>0.1</v>
      </c>
      <c r="AD145" s="28">
        <v>0.1</v>
      </c>
      <c r="AE145" s="28">
        <v>1.03</v>
      </c>
      <c r="AF145" s="28">
        <v>0.09</v>
      </c>
      <c r="AG145" s="28">
        <v>377</v>
      </c>
      <c r="AH145" s="28">
        <v>0.2</v>
      </c>
      <c r="AI145" s="28">
        <v>0.1</v>
      </c>
      <c r="AJ145" s="28">
        <v>0.04</v>
      </c>
      <c r="AK145" s="28">
        <v>10.7</v>
      </c>
      <c r="AL145" s="28">
        <v>6.2</v>
      </c>
      <c r="AM145" s="28">
        <v>7.4999999999999997E-2</v>
      </c>
      <c r="AN145" s="28">
        <v>59.6</v>
      </c>
      <c r="AO145" s="28">
        <v>2.9</v>
      </c>
      <c r="AP145" s="28">
        <v>1.4</v>
      </c>
      <c r="AQ145" s="28">
        <v>0.6</v>
      </c>
      <c r="AR145" s="28">
        <v>3.3</v>
      </c>
      <c r="AS145" s="28">
        <v>0.5</v>
      </c>
      <c r="AT145" s="28">
        <v>29.2</v>
      </c>
      <c r="AU145" s="28">
        <v>0.2</v>
      </c>
      <c r="AV145" s="28">
        <v>20.6</v>
      </c>
      <c r="AW145" s="28">
        <v>4.9000000000000004</v>
      </c>
      <c r="AX145" s="28">
        <v>3.7</v>
      </c>
      <c r="AY145" s="28">
        <v>0.5</v>
      </c>
      <c r="AZ145" s="28">
        <v>0.2</v>
      </c>
      <c r="BA145" s="28">
        <v>1.5</v>
      </c>
      <c r="BB145" s="28">
        <v>38.5</v>
      </c>
      <c r="BC145" s="28">
        <v>0.5</v>
      </c>
      <c r="BD145" s="28">
        <v>0.7</v>
      </c>
      <c r="BE145" s="28">
        <v>4.8</v>
      </c>
      <c r="BF145" s="28">
        <v>226</v>
      </c>
      <c r="BG145" s="28">
        <v>6.8</v>
      </c>
      <c r="BH145" s="28">
        <v>18.899999999999999</v>
      </c>
      <c r="BI145" s="28">
        <v>9.9</v>
      </c>
      <c r="BJ145" s="28">
        <v>4.63</v>
      </c>
      <c r="BK145" s="28">
        <v>0.04</v>
      </c>
      <c r="BL145" s="28">
        <v>12.6</v>
      </c>
      <c r="BM145" s="28">
        <v>0.06</v>
      </c>
      <c r="BN145" s="28">
        <v>0.03</v>
      </c>
      <c r="BO145" s="28">
        <v>1.2E-2</v>
      </c>
      <c r="BP145" s="28">
        <v>2.5999999999999999E-2</v>
      </c>
      <c r="BQ145" s="28">
        <v>0.9</v>
      </c>
      <c r="CI145" s="28">
        <v>10.7</v>
      </c>
      <c r="CL145" s="28">
        <v>6.2</v>
      </c>
    </row>
    <row r="146" spans="1:90" x14ac:dyDescent="0.3">
      <c r="A146" s="25">
        <f t="shared" si="2"/>
        <v>142</v>
      </c>
      <c r="B146" s="26">
        <v>687366</v>
      </c>
      <c r="C146" s="26">
        <v>846237</v>
      </c>
      <c r="D146" s="26">
        <v>371</v>
      </c>
      <c r="E146" s="26">
        <v>1</v>
      </c>
      <c r="F146" s="27" t="s">
        <v>143</v>
      </c>
      <c r="G146" s="28">
        <v>23.6</v>
      </c>
      <c r="H146" s="28">
        <v>0.9</v>
      </c>
      <c r="I146" s="28">
        <v>100</v>
      </c>
      <c r="J146" s="28">
        <v>2</v>
      </c>
      <c r="K146" s="28">
        <v>4.6100000000000003</v>
      </c>
      <c r="L146" s="28">
        <v>8.9999999999999998E-4</v>
      </c>
      <c r="M146" s="28">
        <v>0.75</v>
      </c>
      <c r="N146" s="28">
        <v>1.6</v>
      </c>
      <c r="O146" s="28">
        <v>0.22</v>
      </c>
      <c r="P146" s="28">
        <v>15.7</v>
      </c>
      <c r="Q146" s="28">
        <v>3</v>
      </c>
      <c r="R146" s="28">
        <v>372</v>
      </c>
      <c r="S146" s="28">
        <v>0.09</v>
      </c>
      <c r="T146" s="28">
        <v>5.6</v>
      </c>
      <c r="U146" s="28">
        <v>65.3</v>
      </c>
      <c r="V146" s="28">
        <v>21.1</v>
      </c>
      <c r="W146" s="28">
        <v>24.9</v>
      </c>
      <c r="X146" s="28">
        <v>39.799999999999997</v>
      </c>
      <c r="Y146" s="28">
        <v>0.19700000000000001</v>
      </c>
      <c r="Z146" s="28">
        <v>7.0000000000000007E-2</v>
      </c>
      <c r="AA146" s="28">
        <v>8.9999999999999993E-3</v>
      </c>
      <c r="AB146" s="28">
        <v>17.5</v>
      </c>
      <c r="AC146" s="28">
        <v>0.2</v>
      </c>
      <c r="AD146" s="28">
        <v>0.14000000000000001</v>
      </c>
      <c r="AE146" s="28">
        <v>0.9</v>
      </c>
      <c r="AF146" s="28">
        <v>0.09</v>
      </c>
      <c r="AG146" s="28">
        <v>599</v>
      </c>
      <c r="AH146" s="28">
        <v>0.2</v>
      </c>
      <c r="AI146" s="28">
        <v>0.2</v>
      </c>
      <c r="AJ146" s="28">
        <v>0.04</v>
      </c>
      <c r="AK146" s="28">
        <v>8.66</v>
      </c>
      <c r="AL146" s="28">
        <v>6.7</v>
      </c>
      <c r="AM146" s="28">
        <v>7.0999999999999994E-2</v>
      </c>
      <c r="AN146" s="28">
        <v>71.5</v>
      </c>
      <c r="AO146" s="28">
        <v>2.8</v>
      </c>
      <c r="AP146" s="28">
        <v>1.5</v>
      </c>
      <c r="AQ146" s="28">
        <v>0.5</v>
      </c>
      <c r="AR146" s="28">
        <v>3.1</v>
      </c>
      <c r="AS146" s="28">
        <v>0.5</v>
      </c>
      <c r="AT146" s="28">
        <v>21.4</v>
      </c>
      <c r="AU146" s="28">
        <v>0.2</v>
      </c>
      <c r="AV146" s="28">
        <v>15.4</v>
      </c>
      <c r="AW146" s="28">
        <v>4</v>
      </c>
      <c r="AX146" s="28">
        <v>3.1</v>
      </c>
      <c r="AY146" s="28">
        <v>0.4</v>
      </c>
      <c r="AZ146" s="28">
        <v>0.2</v>
      </c>
      <c r="BA146" s="28">
        <v>1.6</v>
      </c>
      <c r="BB146" s="28">
        <v>34</v>
      </c>
      <c r="BC146" s="28">
        <v>0.5</v>
      </c>
      <c r="BD146" s="28">
        <v>0.57999999999999996</v>
      </c>
      <c r="BE146" s="28">
        <v>3.3</v>
      </c>
      <c r="BF146" s="28">
        <v>220</v>
      </c>
      <c r="BG146" s="28">
        <v>5.3</v>
      </c>
      <c r="BH146" s="28">
        <v>25.3</v>
      </c>
      <c r="BI146" s="28">
        <v>7.2</v>
      </c>
      <c r="BJ146" s="28">
        <v>3.9</v>
      </c>
      <c r="BK146" s="28">
        <v>0.03</v>
      </c>
      <c r="BL146" s="28">
        <v>17.2</v>
      </c>
      <c r="BM146" s="28">
        <v>0.04</v>
      </c>
      <c r="BN146" s="28">
        <v>0.02</v>
      </c>
      <c r="BO146" s="28">
        <v>8.9999999999999993E-3</v>
      </c>
      <c r="BP146" s="28">
        <v>2.8000000000000001E-2</v>
      </c>
      <c r="BQ146" s="28">
        <v>0.9</v>
      </c>
      <c r="CI146" s="28">
        <v>8.66</v>
      </c>
      <c r="CL146" s="28">
        <v>6.7</v>
      </c>
    </row>
    <row r="147" spans="1:90" x14ac:dyDescent="0.3">
      <c r="A147" s="25">
        <f t="shared" si="2"/>
        <v>143</v>
      </c>
      <c r="B147" s="26">
        <v>687367</v>
      </c>
      <c r="C147" s="26">
        <v>846237</v>
      </c>
      <c r="D147" s="26">
        <v>371</v>
      </c>
      <c r="E147" s="26">
        <v>1</v>
      </c>
      <c r="F147" s="27" t="s">
        <v>144</v>
      </c>
      <c r="G147" s="28">
        <v>22.2</v>
      </c>
      <c r="H147" s="28">
        <v>5.3</v>
      </c>
      <c r="I147" s="28">
        <v>60</v>
      </c>
      <c r="J147" s="28">
        <v>2</v>
      </c>
      <c r="K147" s="28">
        <v>4.71</v>
      </c>
      <c r="L147" s="28">
        <v>8.9999999999999998E-4</v>
      </c>
      <c r="M147" s="28">
        <v>0.85</v>
      </c>
      <c r="N147" s="28">
        <v>1.8</v>
      </c>
      <c r="O147" s="28">
        <v>0.22</v>
      </c>
      <c r="P147" s="28">
        <v>14.7</v>
      </c>
      <c r="Q147" s="28">
        <v>2.7</v>
      </c>
      <c r="R147" s="28">
        <v>349</v>
      </c>
      <c r="S147" s="28">
        <v>0.09</v>
      </c>
      <c r="T147" s="28">
        <v>5.5</v>
      </c>
      <c r="U147" s="28">
        <v>53.9</v>
      </c>
      <c r="V147" s="28">
        <v>20.3</v>
      </c>
      <c r="W147" s="28">
        <v>22.3</v>
      </c>
      <c r="X147" s="28">
        <v>35.1</v>
      </c>
      <c r="Y147" s="28">
        <v>0.20599999999999999</v>
      </c>
      <c r="Z147" s="28">
        <v>7.0000000000000007E-2</v>
      </c>
      <c r="AA147" s="28">
        <v>0.03</v>
      </c>
      <c r="AB147" s="28">
        <v>16.100000000000001</v>
      </c>
      <c r="AC147" s="28">
        <v>0.1</v>
      </c>
      <c r="AD147" s="28">
        <v>0.12</v>
      </c>
      <c r="AE147" s="28">
        <v>0.84</v>
      </c>
      <c r="AF147" s="28">
        <v>0.08</v>
      </c>
      <c r="AG147" s="28">
        <v>547</v>
      </c>
      <c r="AH147" s="28">
        <v>0.2</v>
      </c>
      <c r="AI147" s="28">
        <v>0.2</v>
      </c>
      <c r="AJ147" s="28">
        <v>0.04</v>
      </c>
      <c r="AK147" s="28">
        <v>8.39</v>
      </c>
      <c r="AL147" s="28">
        <v>8.4</v>
      </c>
      <c r="AM147" s="28">
        <v>6.6000000000000003E-2</v>
      </c>
      <c r="AN147" s="28">
        <v>61</v>
      </c>
      <c r="AO147" s="28">
        <v>2.5</v>
      </c>
      <c r="AP147" s="28">
        <v>1.2</v>
      </c>
      <c r="AQ147" s="28">
        <v>0.5</v>
      </c>
      <c r="AR147" s="28">
        <v>2.8</v>
      </c>
      <c r="AS147" s="28">
        <v>0.4</v>
      </c>
      <c r="AT147" s="28">
        <v>21.3</v>
      </c>
      <c r="AU147" s="28">
        <v>0.2</v>
      </c>
      <c r="AV147" s="28">
        <v>15.1</v>
      </c>
      <c r="AW147" s="28">
        <v>4</v>
      </c>
      <c r="AX147" s="28">
        <v>3.2</v>
      </c>
      <c r="AY147" s="28">
        <v>0.4</v>
      </c>
      <c r="AZ147" s="28">
        <v>0.2</v>
      </c>
      <c r="BA147" s="28">
        <v>1.4</v>
      </c>
      <c r="BB147" s="28">
        <v>36.700000000000003</v>
      </c>
      <c r="BC147" s="28">
        <v>0.5</v>
      </c>
      <c r="BD147" s="28">
        <v>0.53</v>
      </c>
      <c r="BE147" s="28">
        <v>3.5</v>
      </c>
      <c r="BF147" s="28">
        <v>216</v>
      </c>
      <c r="BG147" s="28">
        <v>5.6</v>
      </c>
      <c r="BH147" s="28">
        <v>23</v>
      </c>
      <c r="BI147" s="28">
        <v>7.2</v>
      </c>
      <c r="BJ147" s="28">
        <v>3.72</v>
      </c>
      <c r="BK147" s="28">
        <v>0.03</v>
      </c>
      <c r="BL147" s="28">
        <v>14.9</v>
      </c>
      <c r="BM147" s="28">
        <v>0.04</v>
      </c>
      <c r="BN147" s="28">
        <v>0.02</v>
      </c>
      <c r="BO147" s="28">
        <v>8.9999999999999993E-3</v>
      </c>
      <c r="BP147" s="28">
        <v>2.9000000000000001E-2</v>
      </c>
      <c r="BQ147" s="28">
        <v>0.9</v>
      </c>
      <c r="CI147" s="28">
        <v>8.39</v>
      </c>
      <c r="CL147" s="28">
        <v>8.4</v>
      </c>
    </row>
    <row r="148" spans="1:90" x14ac:dyDescent="0.3">
      <c r="A148" s="25">
        <f t="shared" si="2"/>
        <v>144</v>
      </c>
      <c r="B148" s="26">
        <v>687369</v>
      </c>
      <c r="C148" s="26">
        <v>846237</v>
      </c>
      <c r="D148" s="26">
        <v>371</v>
      </c>
      <c r="E148" s="26">
        <v>1</v>
      </c>
      <c r="F148" s="27" t="s">
        <v>145</v>
      </c>
      <c r="G148" s="28">
        <v>27.8</v>
      </c>
      <c r="H148" s="28">
        <v>2.6</v>
      </c>
      <c r="I148" s="28">
        <v>50</v>
      </c>
      <c r="J148" s="28">
        <v>2</v>
      </c>
      <c r="K148" s="28">
        <v>5.41</v>
      </c>
      <c r="L148" s="28">
        <v>8.9999999999999998E-4</v>
      </c>
      <c r="M148" s="28">
        <v>1.05</v>
      </c>
      <c r="N148" s="28">
        <v>2</v>
      </c>
      <c r="O148" s="28">
        <v>0.24</v>
      </c>
      <c r="P148" s="28">
        <v>16</v>
      </c>
      <c r="Q148" s="28">
        <v>3.1</v>
      </c>
      <c r="R148" s="28">
        <v>406</v>
      </c>
      <c r="S148" s="28">
        <v>0.09</v>
      </c>
      <c r="T148" s="28">
        <v>8.6</v>
      </c>
      <c r="U148" s="28">
        <v>50.2</v>
      </c>
      <c r="V148" s="28">
        <v>20.6</v>
      </c>
      <c r="W148" s="28">
        <v>28.3</v>
      </c>
      <c r="X148" s="28">
        <v>29.4</v>
      </c>
      <c r="Y148" s="28">
        <v>0.249</v>
      </c>
      <c r="Z148" s="28">
        <v>7.0000000000000007E-2</v>
      </c>
      <c r="AA148" s="28">
        <v>8.9999999999999993E-3</v>
      </c>
      <c r="AB148" s="28">
        <v>17.2</v>
      </c>
      <c r="AC148" s="28">
        <v>0.2</v>
      </c>
      <c r="AD148" s="28">
        <v>0.15</v>
      </c>
      <c r="AE148" s="28">
        <v>0.91</v>
      </c>
      <c r="AF148" s="28">
        <v>0.11</v>
      </c>
      <c r="AG148" s="28">
        <v>624</v>
      </c>
      <c r="AH148" s="28">
        <v>0.2</v>
      </c>
      <c r="AI148" s="28">
        <v>0.2</v>
      </c>
      <c r="AJ148" s="28">
        <v>0.04</v>
      </c>
      <c r="AK148" s="28">
        <v>8.59</v>
      </c>
      <c r="AL148" s="28">
        <v>8.5</v>
      </c>
      <c r="AM148" s="28">
        <v>7.0000000000000007E-2</v>
      </c>
      <c r="AN148" s="28">
        <v>67.7</v>
      </c>
      <c r="AO148" s="28">
        <v>2.7</v>
      </c>
      <c r="AP148" s="28">
        <v>1.3</v>
      </c>
      <c r="AQ148" s="28">
        <v>0.6</v>
      </c>
      <c r="AR148" s="28">
        <v>3.1</v>
      </c>
      <c r="AS148" s="28">
        <v>0.4</v>
      </c>
      <c r="AT148" s="28">
        <v>21.7</v>
      </c>
      <c r="AU148" s="28">
        <v>0.2</v>
      </c>
      <c r="AV148" s="28">
        <v>17.2</v>
      </c>
      <c r="AW148" s="28">
        <v>4.4000000000000004</v>
      </c>
      <c r="AX148" s="28">
        <v>3.7</v>
      </c>
      <c r="AY148" s="28">
        <v>0.5</v>
      </c>
      <c r="AZ148" s="28">
        <v>0.2</v>
      </c>
      <c r="BA148" s="28">
        <v>1.4</v>
      </c>
      <c r="BB148" s="28">
        <v>41.4</v>
      </c>
      <c r="BC148" s="28">
        <v>0.7</v>
      </c>
      <c r="BD148" s="28">
        <v>0.62</v>
      </c>
      <c r="BE148" s="28">
        <v>4</v>
      </c>
      <c r="BF148" s="28">
        <v>335</v>
      </c>
      <c r="BG148" s="28">
        <v>6.1</v>
      </c>
      <c r="BH148" s="28">
        <v>22.4</v>
      </c>
      <c r="BI148" s="28">
        <v>6.3</v>
      </c>
      <c r="BJ148" s="28">
        <v>4.1399999999999997</v>
      </c>
      <c r="BK148" s="28">
        <v>0.03</v>
      </c>
      <c r="BL148" s="28">
        <v>19.7</v>
      </c>
      <c r="BM148" s="28">
        <v>0.05</v>
      </c>
      <c r="BN148" s="28">
        <v>0.03</v>
      </c>
      <c r="BO148" s="28">
        <v>0.01</v>
      </c>
      <c r="BP148" s="28">
        <v>3.2000000000000001E-2</v>
      </c>
      <c r="BQ148" s="28">
        <v>0.9</v>
      </c>
      <c r="CI148" s="28">
        <v>8.59</v>
      </c>
      <c r="CL148" s="28">
        <v>8.5</v>
      </c>
    </row>
    <row r="149" spans="1:90" x14ac:dyDescent="0.3">
      <c r="A149" s="25">
        <f t="shared" si="2"/>
        <v>145</v>
      </c>
      <c r="B149" s="26">
        <v>687404</v>
      </c>
      <c r="C149" s="26">
        <v>846636</v>
      </c>
      <c r="D149" s="26">
        <v>359</v>
      </c>
      <c r="E149" s="26">
        <v>1</v>
      </c>
      <c r="F149" s="27" t="s">
        <v>146</v>
      </c>
      <c r="G149" s="28">
        <v>41.4</v>
      </c>
      <c r="H149" s="28">
        <v>2.1</v>
      </c>
      <c r="I149" s="28">
        <v>10</v>
      </c>
      <c r="J149" s="28">
        <v>2</v>
      </c>
      <c r="K149" s="28">
        <v>3.65</v>
      </c>
      <c r="L149" s="28">
        <v>8.9999999999999998E-4</v>
      </c>
      <c r="M149" s="28">
        <v>0.37</v>
      </c>
      <c r="N149" s="28">
        <v>1.1000000000000001</v>
      </c>
      <c r="O149" s="28">
        <v>0.14000000000000001</v>
      </c>
      <c r="P149" s="28">
        <v>13</v>
      </c>
      <c r="Q149" s="28">
        <v>1.9</v>
      </c>
      <c r="R149" s="28">
        <v>236</v>
      </c>
      <c r="S149" s="28">
        <v>0.09</v>
      </c>
      <c r="T149" s="28">
        <v>6.6</v>
      </c>
      <c r="U149" s="28">
        <v>38.700000000000003</v>
      </c>
      <c r="V149" s="28">
        <v>26.3</v>
      </c>
      <c r="W149" s="28">
        <v>19.3</v>
      </c>
      <c r="X149" s="28">
        <v>26.5</v>
      </c>
      <c r="Y149" s="28">
        <v>3.5999999999999997E-2</v>
      </c>
      <c r="Z149" s="28">
        <v>0.06</v>
      </c>
      <c r="AA149" s="28">
        <v>0.03</v>
      </c>
      <c r="AB149" s="28">
        <v>16</v>
      </c>
      <c r="AC149" s="28">
        <v>0.1</v>
      </c>
      <c r="AD149" s="28">
        <v>0.1</v>
      </c>
      <c r="AE149" s="28">
        <v>0.86</v>
      </c>
      <c r="AF149" s="28">
        <v>0.12</v>
      </c>
      <c r="AG149" s="28">
        <v>309</v>
      </c>
      <c r="AH149" s="28">
        <v>0.1</v>
      </c>
      <c r="AI149" s="28">
        <v>0.2</v>
      </c>
      <c r="AJ149" s="28">
        <v>0.04</v>
      </c>
      <c r="AK149" s="28">
        <v>10.6</v>
      </c>
      <c r="AL149" s="28">
        <v>6</v>
      </c>
      <c r="AM149" s="28">
        <v>6.9000000000000006E-2</v>
      </c>
      <c r="AN149" s="28">
        <v>69.400000000000006</v>
      </c>
      <c r="AO149" s="28">
        <v>2.9</v>
      </c>
      <c r="AP149" s="28">
        <v>1.5</v>
      </c>
      <c r="AQ149" s="28">
        <v>0.8</v>
      </c>
      <c r="AR149" s="28">
        <v>3.9</v>
      </c>
      <c r="AS149" s="28">
        <v>0.5</v>
      </c>
      <c r="AT149" s="28">
        <v>30.6</v>
      </c>
      <c r="AU149" s="28">
        <v>0.2</v>
      </c>
      <c r="AV149" s="28">
        <v>25.1</v>
      </c>
      <c r="AW149" s="28">
        <v>6.4</v>
      </c>
      <c r="AX149" s="28">
        <v>4.5999999999999996</v>
      </c>
      <c r="AY149" s="28">
        <v>0.5</v>
      </c>
      <c r="AZ149" s="28">
        <v>0.2</v>
      </c>
      <c r="BA149" s="28">
        <v>1.5</v>
      </c>
      <c r="BB149" s="28">
        <v>52.3</v>
      </c>
      <c r="BC149" s="28">
        <v>0.5</v>
      </c>
      <c r="BD149" s="28">
        <v>0.79</v>
      </c>
      <c r="BE149" s="28">
        <v>4.9000000000000004</v>
      </c>
      <c r="BF149" s="28">
        <v>241</v>
      </c>
      <c r="BG149" s="28">
        <v>9.6999999999999993</v>
      </c>
      <c r="BH149" s="28">
        <v>17</v>
      </c>
      <c r="BI149" s="28">
        <v>7.8</v>
      </c>
      <c r="BJ149" s="28">
        <v>4.53</v>
      </c>
      <c r="BK149" s="28">
        <v>0.02</v>
      </c>
      <c r="BL149" s="28">
        <v>14</v>
      </c>
      <c r="BM149" s="28">
        <v>7.0000000000000007E-2</v>
      </c>
      <c r="BN149" s="28">
        <v>0.04</v>
      </c>
      <c r="BO149" s="28">
        <v>1.2E-2</v>
      </c>
      <c r="BP149" s="28">
        <v>2.8000000000000001E-2</v>
      </c>
      <c r="BQ149" s="28">
        <v>0.9</v>
      </c>
      <c r="CI149" s="28">
        <v>10.6</v>
      </c>
      <c r="CL149" s="28">
        <v>6</v>
      </c>
    </row>
    <row r="150" spans="1:90" x14ac:dyDescent="0.3">
      <c r="A150" s="25">
        <f t="shared" si="2"/>
        <v>146</v>
      </c>
      <c r="B150" s="26">
        <v>687405</v>
      </c>
      <c r="C150" s="26">
        <v>846636</v>
      </c>
      <c r="D150" s="26">
        <v>359</v>
      </c>
      <c r="E150" s="26">
        <v>1</v>
      </c>
      <c r="F150" s="27" t="s">
        <v>147</v>
      </c>
      <c r="G150" s="28">
        <v>11.9</v>
      </c>
      <c r="H150" s="28">
        <v>6.1</v>
      </c>
      <c r="I150" s="28">
        <v>80</v>
      </c>
      <c r="J150" s="28">
        <v>0.9</v>
      </c>
      <c r="K150" s="28">
        <v>1.1299999999999999</v>
      </c>
      <c r="L150" s="28">
        <v>8.9999999999999998E-4</v>
      </c>
      <c r="M150" s="28">
        <v>0.39</v>
      </c>
      <c r="N150" s="28">
        <v>1</v>
      </c>
      <c r="O150" s="28">
        <v>0.02</v>
      </c>
      <c r="P150" s="28">
        <v>12.6</v>
      </c>
      <c r="Q150" s="28">
        <v>1.6</v>
      </c>
      <c r="R150" s="28">
        <v>85</v>
      </c>
      <c r="S150" s="28">
        <v>0.09</v>
      </c>
      <c r="T150" s="28">
        <v>9.6999999999999993</v>
      </c>
      <c r="U150" s="28">
        <v>37.299999999999997</v>
      </c>
      <c r="V150" s="28">
        <v>22.8</v>
      </c>
      <c r="W150" s="28">
        <v>43.5</v>
      </c>
      <c r="X150" s="28">
        <v>84.8</v>
      </c>
      <c r="Y150" s="28">
        <v>0.11799999999999999</v>
      </c>
      <c r="Z150" s="28">
        <v>0.16</v>
      </c>
      <c r="AA150" s="28">
        <v>7.0000000000000007E-2</v>
      </c>
      <c r="AB150" s="28">
        <v>14.7</v>
      </c>
      <c r="AC150" s="28">
        <v>0.09</v>
      </c>
      <c r="AD150" s="28">
        <v>0.08</v>
      </c>
      <c r="AE150" s="28">
        <v>2.38</v>
      </c>
      <c r="AF150" s="28">
        <v>0.23</v>
      </c>
      <c r="AG150" s="28">
        <v>65</v>
      </c>
      <c r="AH150" s="28">
        <v>0.09</v>
      </c>
      <c r="AI150" s="28">
        <v>0.9</v>
      </c>
      <c r="AJ150" s="28">
        <v>0.04</v>
      </c>
      <c r="AK150" s="28">
        <v>9.85</v>
      </c>
      <c r="AL150" s="28">
        <v>4.3</v>
      </c>
      <c r="AM150" s="28">
        <v>2.5000000000000001E-2</v>
      </c>
      <c r="AN150" s="28">
        <v>104</v>
      </c>
      <c r="AO150" s="28">
        <v>2.5</v>
      </c>
      <c r="AP150" s="28">
        <v>1.2</v>
      </c>
      <c r="AQ150" s="28">
        <v>0.8</v>
      </c>
      <c r="AR150" s="28">
        <v>4.0999999999999996</v>
      </c>
      <c r="AS150" s="28">
        <v>0.4</v>
      </c>
      <c r="AT150" s="28">
        <v>33.299999999999997</v>
      </c>
      <c r="AU150" s="28">
        <v>0.1</v>
      </c>
      <c r="AV150" s="28">
        <v>23.9</v>
      </c>
      <c r="AW150" s="28">
        <v>6.2</v>
      </c>
      <c r="AX150" s="28">
        <v>3.9</v>
      </c>
      <c r="AY150" s="28">
        <v>0.5</v>
      </c>
      <c r="AZ150" s="28">
        <v>0.2</v>
      </c>
      <c r="BA150" s="28">
        <v>1</v>
      </c>
      <c r="BB150" s="28">
        <v>100</v>
      </c>
      <c r="BC150" s="28">
        <v>0.7</v>
      </c>
      <c r="BD150" s="28">
        <v>1.87</v>
      </c>
      <c r="BE150" s="28">
        <v>10.4</v>
      </c>
      <c r="BF150" s="28">
        <v>221</v>
      </c>
      <c r="BG150" s="28">
        <v>24.7</v>
      </c>
      <c r="BH150" s="28">
        <v>9.5</v>
      </c>
      <c r="BI150" s="28">
        <v>14.8</v>
      </c>
      <c r="BJ150" s="28">
        <v>4.24</v>
      </c>
      <c r="BK150" s="28">
        <v>0.06</v>
      </c>
      <c r="BL150" s="28">
        <v>4.96</v>
      </c>
      <c r="BM150" s="28">
        <v>0.15</v>
      </c>
      <c r="BN150" s="28">
        <v>0.09</v>
      </c>
      <c r="BO150" s="28">
        <v>1.7999999999999999E-2</v>
      </c>
      <c r="BP150" s="28">
        <v>6.0999999999999999E-2</v>
      </c>
      <c r="BQ150" s="28">
        <v>0.9</v>
      </c>
      <c r="CI150" s="28">
        <v>9.85</v>
      </c>
      <c r="CL150" s="28">
        <v>4.3</v>
      </c>
    </row>
    <row r="151" spans="1:90" x14ac:dyDescent="0.3">
      <c r="A151" s="25">
        <f t="shared" si="2"/>
        <v>147</v>
      </c>
      <c r="B151" s="26">
        <v>687407</v>
      </c>
      <c r="C151" s="26">
        <v>846636</v>
      </c>
      <c r="D151" s="26">
        <v>359</v>
      </c>
      <c r="E151" s="26">
        <v>1</v>
      </c>
      <c r="F151" s="27" t="s">
        <v>148</v>
      </c>
      <c r="G151" s="28">
        <v>25.3</v>
      </c>
      <c r="H151" s="28">
        <v>3.2</v>
      </c>
      <c r="I151" s="28">
        <v>20</v>
      </c>
      <c r="J151" s="28">
        <v>2</v>
      </c>
      <c r="K151" s="28">
        <v>2.2200000000000002</v>
      </c>
      <c r="L151" s="28">
        <v>8.9999999999999998E-4</v>
      </c>
      <c r="M151" s="28">
        <v>0.25</v>
      </c>
      <c r="N151" s="28">
        <v>1.3</v>
      </c>
      <c r="O151" s="28">
        <v>7.0000000000000007E-2</v>
      </c>
      <c r="P151" s="28">
        <v>13.7</v>
      </c>
      <c r="Q151" s="28">
        <v>1.3</v>
      </c>
      <c r="R151" s="28">
        <v>165</v>
      </c>
      <c r="S151" s="28">
        <v>0.09</v>
      </c>
      <c r="T151" s="28">
        <v>5.7</v>
      </c>
      <c r="U151" s="28">
        <v>32.799999999999997</v>
      </c>
      <c r="V151" s="28">
        <v>29.3</v>
      </c>
      <c r="W151" s="28">
        <v>15.5</v>
      </c>
      <c r="X151" s="28">
        <v>24.3</v>
      </c>
      <c r="Y151" s="28">
        <v>3.6999999999999998E-2</v>
      </c>
      <c r="Z151" s="28">
        <v>7.0000000000000007E-2</v>
      </c>
      <c r="AA151" s="28">
        <v>8.9999999999999993E-3</v>
      </c>
      <c r="AB151" s="28">
        <v>15.9</v>
      </c>
      <c r="AC151" s="28">
        <v>0.09</v>
      </c>
      <c r="AD151" s="28">
        <v>0.09</v>
      </c>
      <c r="AE151" s="28">
        <v>1</v>
      </c>
      <c r="AF151" s="28">
        <v>0.15</v>
      </c>
      <c r="AG151" s="28">
        <v>258</v>
      </c>
      <c r="AH151" s="28">
        <v>0.2</v>
      </c>
      <c r="AI151" s="28">
        <v>0.2</v>
      </c>
      <c r="AJ151" s="28">
        <v>0.04</v>
      </c>
      <c r="AK151" s="28">
        <v>10</v>
      </c>
      <c r="AL151" s="28">
        <v>6.6</v>
      </c>
      <c r="AM151" s="28">
        <v>7.2999999999999995E-2</v>
      </c>
      <c r="AN151" s="28">
        <v>76.3</v>
      </c>
      <c r="AO151" s="28">
        <v>2.9</v>
      </c>
      <c r="AP151" s="28">
        <v>1.4</v>
      </c>
      <c r="AQ151" s="28">
        <v>0.7</v>
      </c>
      <c r="AR151" s="28">
        <v>3.8</v>
      </c>
      <c r="AS151" s="28">
        <v>0.4</v>
      </c>
      <c r="AT151" s="28">
        <v>30.4</v>
      </c>
      <c r="AU151" s="28">
        <v>0.2</v>
      </c>
      <c r="AV151" s="28">
        <v>23</v>
      </c>
      <c r="AW151" s="28">
        <v>5.9</v>
      </c>
      <c r="AX151" s="28">
        <v>4.5</v>
      </c>
      <c r="AY151" s="28">
        <v>0.5</v>
      </c>
      <c r="AZ151" s="28">
        <v>0.2</v>
      </c>
      <c r="BA151" s="28">
        <v>1.4</v>
      </c>
      <c r="BB151" s="28">
        <v>50.3</v>
      </c>
      <c r="BC151" s="28">
        <v>0.4</v>
      </c>
      <c r="BD151" s="28">
        <v>1.03</v>
      </c>
      <c r="BE151" s="28">
        <v>7.3</v>
      </c>
      <c r="BF151" s="28">
        <v>172</v>
      </c>
      <c r="BG151" s="28">
        <v>11.6</v>
      </c>
      <c r="BH151" s="28">
        <v>16.2</v>
      </c>
      <c r="BI151" s="28">
        <v>9.1</v>
      </c>
      <c r="BJ151" s="28">
        <v>4.68</v>
      </c>
      <c r="BK151" s="28">
        <v>0.03</v>
      </c>
      <c r="BL151" s="28">
        <v>8.48</v>
      </c>
      <c r="BM151" s="28">
        <v>7.0000000000000007E-2</v>
      </c>
      <c r="BN151" s="28">
        <v>0.05</v>
      </c>
      <c r="BO151" s="28">
        <v>1.2E-2</v>
      </c>
      <c r="BP151" s="28">
        <v>2.1999999999999999E-2</v>
      </c>
      <c r="BQ151" s="28">
        <v>0.9</v>
      </c>
      <c r="CI151" s="28">
        <v>10</v>
      </c>
      <c r="CL151" s="28">
        <v>6.6</v>
      </c>
    </row>
    <row r="152" spans="1:90" x14ac:dyDescent="0.3">
      <c r="A152" s="25">
        <f t="shared" si="2"/>
        <v>148</v>
      </c>
      <c r="B152" s="26">
        <v>687409</v>
      </c>
      <c r="C152" s="26">
        <v>846636</v>
      </c>
      <c r="D152" s="26">
        <v>359</v>
      </c>
      <c r="E152" s="26">
        <v>1</v>
      </c>
      <c r="F152" s="27" t="s">
        <v>149</v>
      </c>
      <c r="G152" s="28">
        <v>18.7</v>
      </c>
      <c r="H152" s="28">
        <v>0.9</v>
      </c>
      <c r="I152" s="28">
        <v>20</v>
      </c>
      <c r="J152" s="28">
        <v>2</v>
      </c>
      <c r="K152" s="28">
        <v>1.94</v>
      </c>
      <c r="L152" s="28">
        <v>8.9999999999999998E-4</v>
      </c>
      <c r="M152" s="28">
        <v>0.18</v>
      </c>
      <c r="N152" s="28">
        <v>1.1000000000000001</v>
      </c>
      <c r="O152" s="28">
        <v>0.04</v>
      </c>
      <c r="P152" s="28">
        <v>9.8000000000000007</v>
      </c>
      <c r="Q152" s="28">
        <v>1.1000000000000001</v>
      </c>
      <c r="R152" s="28">
        <v>122</v>
      </c>
      <c r="S152" s="28">
        <v>0.09</v>
      </c>
      <c r="T152" s="28">
        <v>4.7</v>
      </c>
      <c r="U152" s="28">
        <v>28.9</v>
      </c>
      <c r="V152" s="28">
        <v>28</v>
      </c>
      <c r="W152" s="28">
        <v>11.6</v>
      </c>
      <c r="X152" s="28">
        <v>31.2</v>
      </c>
      <c r="Y152" s="28">
        <v>4.3999999999999997E-2</v>
      </c>
      <c r="Z152" s="28">
        <v>0.05</v>
      </c>
      <c r="AA152" s="28">
        <v>0.03</v>
      </c>
      <c r="AB152" s="28">
        <v>11.9</v>
      </c>
      <c r="AC152" s="28">
        <v>0.09</v>
      </c>
      <c r="AD152" s="28">
        <v>0.05</v>
      </c>
      <c r="AE152" s="28">
        <v>0.76</v>
      </c>
      <c r="AF152" s="28">
        <v>0.11</v>
      </c>
      <c r="AG152" s="28">
        <v>221</v>
      </c>
      <c r="AH152" s="28">
        <v>0.2</v>
      </c>
      <c r="AI152" s="28">
        <v>0.2</v>
      </c>
      <c r="AJ152" s="28">
        <v>0.04</v>
      </c>
      <c r="AK152" s="28">
        <v>12.2</v>
      </c>
      <c r="AL152" s="28">
        <v>5.5</v>
      </c>
      <c r="AM152" s="28">
        <v>7.5999999999999998E-2</v>
      </c>
      <c r="AN152" s="28">
        <v>55.8</v>
      </c>
      <c r="AO152" s="28">
        <v>3.5</v>
      </c>
      <c r="AP152" s="28">
        <v>1.9</v>
      </c>
      <c r="AQ152" s="28">
        <v>0.7</v>
      </c>
      <c r="AR152" s="28">
        <v>3.9</v>
      </c>
      <c r="AS152" s="28">
        <v>0.6</v>
      </c>
      <c r="AT152" s="28">
        <v>25.8</v>
      </c>
      <c r="AU152" s="28">
        <v>0.2</v>
      </c>
      <c r="AV152" s="28">
        <v>21.1</v>
      </c>
      <c r="AW152" s="28">
        <v>5.5</v>
      </c>
      <c r="AX152" s="28">
        <v>4.5999999999999996</v>
      </c>
      <c r="AY152" s="28">
        <v>0.6</v>
      </c>
      <c r="AZ152" s="28">
        <v>0.3</v>
      </c>
      <c r="BA152" s="28">
        <v>1.8</v>
      </c>
      <c r="BB152" s="28">
        <v>38.5</v>
      </c>
      <c r="BC152" s="28">
        <v>0.4</v>
      </c>
      <c r="BD152" s="28">
        <v>0.74</v>
      </c>
      <c r="BE152" s="28">
        <v>5.4</v>
      </c>
      <c r="BF152" s="28">
        <v>128</v>
      </c>
      <c r="BG152" s="28">
        <v>8.3000000000000007</v>
      </c>
      <c r="BH152" s="28">
        <v>14.4</v>
      </c>
      <c r="BI152" s="28">
        <v>6.4</v>
      </c>
      <c r="BJ152" s="28">
        <v>3.63</v>
      </c>
      <c r="BK152" s="28">
        <v>0.02</v>
      </c>
      <c r="BL152" s="28">
        <v>8.68</v>
      </c>
      <c r="BM152" s="28">
        <v>0.06</v>
      </c>
      <c r="BN152" s="28">
        <v>0.04</v>
      </c>
      <c r="BO152" s="28">
        <v>0.01</v>
      </c>
      <c r="BP152" s="28">
        <v>1.9E-2</v>
      </c>
      <c r="BQ152" s="28">
        <v>0.9</v>
      </c>
      <c r="CI152" s="28">
        <v>12.2</v>
      </c>
      <c r="CL152" s="28">
        <v>5.5</v>
      </c>
    </row>
    <row r="153" spans="1:90" x14ac:dyDescent="0.3">
      <c r="A153" s="25">
        <f t="shared" si="2"/>
        <v>149</v>
      </c>
      <c r="B153" s="26">
        <v>687411</v>
      </c>
      <c r="C153" s="26">
        <v>846636</v>
      </c>
      <c r="D153" s="26">
        <v>359</v>
      </c>
      <c r="E153" s="26">
        <v>1</v>
      </c>
      <c r="F153" s="27" t="s">
        <v>150</v>
      </c>
      <c r="G153" s="28">
        <v>16.8</v>
      </c>
      <c r="H153" s="28">
        <v>2.4</v>
      </c>
      <c r="I153" s="28">
        <v>10</v>
      </c>
      <c r="J153" s="28">
        <v>2</v>
      </c>
      <c r="K153" s="28">
        <v>1.71</v>
      </c>
      <c r="L153" s="28">
        <v>8.9999999999999998E-4</v>
      </c>
      <c r="M153" s="28">
        <v>0.15</v>
      </c>
      <c r="N153" s="28">
        <v>1</v>
      </c>
      <c r="O153" s="28">
        <v>7.0000000000000007E-2</v>
      </c>
      <c r="P153" s="28">
        <v>13.8</v>
      </c>
      <c r="Q153" s="28">
        <v>1.2</v>
      </c>
      <c r="R153" s="28">
        <v>136</v>
      </c>
      <c r="S153" s="28">
        <v>0.09</v>
      </c>
      <c r="T153" s="28">
        <v>5.9</v>
      </c>
      <c r="U153" s="28">
        <v>30.7</v>
      </c>
      <c r="V153" s="28">
        <v>31.5</v>
      </c>
      <c r="W153" s="28">
        <v>14.3</v>
      </c>
      <c r="X153" s="28">
        <v>20.5</v>
      </c>
      <c r="Y153" s="28">
        <v>1.4E-2</v>
      </c>
      <c r="Z153" s="28">
        <v>7.0000000000000007E-2</v>
      </c>
      <c r="AA153" s="28">
        <v>8.9999999999999993E-3</v>
      </c>
      <c r="AB153" s="28">
        <v>15.6</v>
      </c>
      <c r="AC153" s="28">
        <v>0.09</v>
      </c>
      <c r="AD153" s="28">
        <v>0.1</v>
      </c>
      <c r="AE153" s="28">
        <v>1.05</v>
      </c>
      <c r="AF153" s="28">
        <v>0.15</v>
      </c>
      <c r="AG153" s="28">
        <v>119</v>
      </c>
      <c r="AH153" s="28">
        <v>0.2</v>
      </c>
      <c r="AI153" s="28">
        <v>0.2</v>
      </c>
      <c r="AJ153" s="28">
        <v>0.04</v>
      </c>
      <c r="AK153" s="28">
        <v>21.6</v>
      </c>
      <c r="AL153" s="28">
        <v>6.3</v>
      </c>
      <c r="AM153" s="28">
        <v>0.08</v>
      </c>
      <c r="AN153" s="28">
        <v>85.8</v>
      </c>
      <c r="AO153" s="28">
        <v>5.0999999999999996</v>
      </c>
      <c r="AP153" s="28">
        <v>2.5</v>
      </c>
      <c r="AQ153" s="28">
        <v>1.2</v>
      </c>
      <c r="AR153" s="28">
        <v>6.5</v>
      </c>
      <c r="AS153" s="28">
        <v>0.8</v>
      </c>
      <c r="AT153" s="28">
        <v>47.2</v>
      </c>
      <c r="AU153" s="28">
        <v>0.3</v>
      </c>
      <c r="AV153" s="28">
        <v>37.9</v>
      </c>
      <c r="AW153" s="28">
        <v>9.6999999999999993</v>
      </c>
      <c r="AX153" s="28">
        <v>7.1</v>
      </c>
      <c r="AY153" s="28">
        <v>0.9</v>
      </c>
      <c r="AZ153" s="28">
        <v>0.4</v>
      </c>
      <c r="BA153" s="28">
        <v>2.4</v>
      </c>
      <c r="BB153" s="28">
        <v>50</v>
      </c>
      <c r="BC153" s="28">
        <v>0.5</v>
      </c>
      <c r="BD153" s="28">
        <v>1.1100000000000001</v>
      </c>
      <c r="BE153" s="28">
        <v>7.9</v>
      </c>
      <c r="BF153" s="28">
        <v>158</v>
      </c>
      <c r="BG153" s="28">
        <v>12.2</v>
      </c>
      <c r="BH153" s="28">
        <v>14.5</v>
      </c>
      <c r="BI153" s="28">
        <v>8.8000000000000007</v>
      </c>
      <c r="BJ153" s="28">
        <v>4.57</v>
      </c>
      <c r="BK153" s="28">
        <v>0.02</v>
      </c>
      <c r="BL153" s="28">
        <v>7.52</v>
      </c>
      <c r="BM153" s="28">
        <v>7.0000000000000007E-2</v>
      </c>
      <c r="BN153" s="28">
        <v>0.06</v>
      </c>
      <c r="BO153" s="28">
        <v>0.01</v>
      </c>
      <c r="BP153" s="28">
        <v>1.4999999999999999E-2</v>
      </c>
      <c r="BQ153" s="28">
        <v>0.9</v>
      </c>
      <c r="CI153" s="28">
        <v>21.6</v>
      </c>
      <c r="CL153" s="28">
        <v>6.3</v>
      </c>
    </row>
    <row r="154" spans="1:90" x14ac:dyDescent="0.3">
      <c r="A154" s="25">
        <f t="shared" si="2"/>
        <v>150</v>
      </c>
      <c r="B154" s="26">
        <v>687412</v>
      </c>
      <c r="C154" s="26">
        <v>846636</v>
      </c>
      <c r="D154" s="26">
        <v>359</v>
      </c>
      <c r="E154" s="26">
        <v>1</v>
      </c>
      <c r="F154" s="27" t="s">
        <v>151</v>
      </c>
      <c r="G154" s="28">
        <v>16.5</v>
      </c>
      <c r="H154" s="28">
        <v>1.5</v>
      </c>
      <c r="I154" s="28">
        <v>80</v>
      </c>
      <c r="J154" s="28">
        <v>2</v>
      </c>
      <c r="K154" s="28">
        <v>1.58</v>
      </c>
      <c r="L154" s="28">
        <v>8.9999999999999998E-4</v>
      </c>
      <c r="M154" s="28">
        <v>0.15</v>
      </c>
      <c r="N154" s="28">
        <v>0.8</v>
      </c>
      <c r="O154" s="28">
        <v>0.06</v>
      </c>
      <c r="P154" s="28">
        <v>13.1</v>
      </c>
      <c r="Q154" s="28">
        <v>1.1000000000000001</v>
      </c>
      <c r="R154" s="28">
        <v>131</v>
      </c>
      <c r="S154" s="28">
        <v>0.09</v>
      </c>
      <c r="T154" s="28">
        <v>5.6</v>
      </c>
      <c r="U154" s="28">
        <v>29.2</v>
      </c>
      <c r="V154" s="28">
        <v>31.9</v>
      </c>
      <c r="W154" s="28">
        <v>13.9</v>
      </c>
      <c r="X154" s="28">
        <v>21.3</v>
      </c>
      <c r="Y154" s="28">
        <v>1.7999999999999999E-2</v>
      </c>
      <c r="Z154" s="28">
        <v>7.0000000000000007E-2</v>
      </c>
      <c r="AA154" s="28">
        <v>8.9999999999999993E-3</v>
      </c>
      <c r="AB154" s="28">
        <v>15.9</v>
      </c>
      <c r="AC154" s="28">
        <v>0.09</v>
      </c>
      <c r="AD154" s="28">
        <v>0.09</v>
      </c>
      <c r="AE154" s="28">
        <v>1.05</v>
      </c>
      <c r="AF154" s="28">
        <v>0.15</v>
      </c>
      <c r="AG154" s="28">
        <v>125</v>
      </c>
      <c r="AH154" s="28">
        <v>0.2</v>
      </c>
      <c r="AI154" s="28">
        <v>0.2</v>
      </c>
      <c r="AJ154" s="28">
        <v>0.04</v>
      </c>
      <c r="AK154" s="28">
        <v>20</v>
      </c>
      <c r="AL154" s="28">
        <v>6</v>
      </c>
      <c r="AM154" s="28">
        <v>8.7999999999999995E-2</v>
      </c>
      <c r="AN154" s="28">
        <v>80.5</v>
      </c>
      <c r="AO154" s="28">
        <v>4.9000000000000004</v>
      </c>
      <c r="AP154" s="28">
        <v>2.4</v>
      </c>
      <c r="AQ154" s="28">
        <v>1.2</v>
      </c>
      <c r="AR154" s="28">
        <v>6.4</v>
      </c>
      <c r="AS154" s="28">
        <v>0.8</v>
      </c>
      <c r="AT154" s="28">
        <v>43.7</v>
      </c>
      <c r="AU154" s="28">
        <v>0.3</v>
      </c>
      <c r="AV154" s="28">
        <v>35.200000000000003</v>
      </c>
      <c r="AW154" s="28">
        <v>8.9</v>
      </c>
      <c r="AX154" s="28">
        <v>6.5</v>
      </c>
      <c r="AY154" s="28">
        <v>0.8</v>
      </c>
      <c r="AZ154" s="28">
        <v>0.4</v>
      </c>
      <c r="BA154" s="28">
        <v>2.2999999999999998</v>
      </c>
      <c r="BB154" s="28">
        <v>51.6</v>
      </c>
      <c r="BC154" s="28">
        <v>0.5</v>
      </c>
      <c r="BD154" s="28">
        <v>1.1499999999999999</v>
      </c>
      <c r="BE154" s="28">
        <v>8.3000000000000007</v>
      </c>
      <c r="BF154" s="28">
        <v>160</v>
      </c>
      <c r="BG154" s="28">
        <v>12.6</v>
      </c>
      <c r="BH154" s="28">
        <v>14.9</v>
      </c>
      <c r="BI154" s="28">
        <v>10.199999999999999</v>
      </c>
      <c r="BJ154" s="28">
        <v>4.79</v>
      </c>
      <c r="BK154" s="28">
        <v>0.03</v>
      </c>
      <c r="BL154" s="28">
        <v>7.18</v>
      </c>
      <c r="BM154" s="28">
        <v>7.0000000000000007E-2</v>
      </c>
      <c r="BN154" s="28">
        <v>0.06</v>
      </c>
      <c r="BO154" s="28">
        <v>1.2E-2</v>
      </c>
      <c r="BP154" s="28">
        <v>1.6E-2</v>
      </c>
      <c r="BQ154" s="28">
        <v>0.9</v>
      </c>
      <c r="CI154" s="28">
        <v>20</v>
      </c>
      <c r="CL154" s="28">
        <v>6</v>
      </c>
    </row>
    <row r="155" spans="1:90" ht="15.75" customHeight="1" x14ac:dyDescent="0.3">
      <c r="A155" s="25">
        <f t="shared" si="2"/>
        <v>151</v>
      </c>
      <c r="B155" s="26">
        <v>687413</v>
      </c>
      <c r="C155" s="26">
        <v>846636</v>
      </c>
      <c r="D155" s="26">
        <v>359</v>
      </c>
      <c r="E155" s="26">
        <v>1</v>
      </c>
      <c r="F155" s="27" t="s">
        <v>152</v>
      </c>
      <c r="G155" s="28">
        <v>22.8</v>
      </c>
      <c r="H155" s="28">
        <v>3.1</v>
      </c>
      <c r="I155" s="28">
        <v>40</v>
      </c>
      <c r="J155" s="28">
        <v>2</v>
      </c>
      <c r="K155" s="28">
        <v>1.85</v>
      </c>
      <c r="L155" s="28">
        <v>8.9999999999999998E-4</v>
      </c>
      <c r="M155" s="28">
        <v>0.18</v>
      </c>
      <c r="N155" s="28">
        <v>1.2</v>
      </c>
      <c r="O155" s="28">
        <v>0.05</v>
      </c>
      <c r="P155" s="28">
        <v>13.8</v>
      </c>
      <c r="Q155" s="28">
        <v>1.3</v>
      </c>
      <c r="R155" s="28">
        <v>159</v>
      </c>
      <c r="S155" s="28">
        <v>0.09</v>
      </c>
      <c r="T155" s="28">
        <v>5.8</v>
      </c>
      <c r="U155" s="28">
        <v>29.9</v>
      </c>
      <c r="V155" s="28">
        <v>33.1</v>
      </c>
      <c r="W155" s="28">
        <v>15.2</v>
      </c>
      <c r="X155" s="28">
        <v>21.9</v>
      </c>
      <c r="Y155" s="28">
        <v>2.9000000000000001E-2</v>
      </c>
      <c r="Z155" s="28">
        <v>7.0000000000000007E-2</v>
      </c>
      <c r="AA155" s="28">
        <v>0.02</v>
      </c>
      <c r="AB155" s="28">
        <v>15.8</v>
      </c>
      <c r="AC155" s="28">
        <v>0.09</v>
      </c>
      <c r="AD155" s="28">
        <v>0.08</v>
      </c>
      <c r="AE155" s="28">
        <v>1.04</v>
      </c>
      <c r="AF155" s="28">
        <v>0.15</v>
      </c>
      <c r="AG155" s="28">
        <v>204</v>
      </c>
      <c r="AH155" s="28">
        <v>0.2</v>
      </c>
      <c r="AI155" s="28">
        <v>0.2</v>
      </c>
      <c r="AJ155" s="28">
        <v>0.04</v>
      </c>
      <c r="AK155" s="28">
        <v>20.8</v>
      </c>
      <c r="AL155" s="28">
        <v>6.2</v>
      </c>
      <c r="AM155" s="28">
        <v>8.3000000000000004E-2</v>
      </c>
      <c r="AN155" s="28">
        <v>91.4</v>
      </c>
      <c r="AO155" s="28">
        <v>5.0999999999999996</v>
      </c>
      <c r="AP155" s="28">
        <v>2.7</v>
      </c>
      <c r="AQ155" s="28">
        <v>1.2</v>
      </c>
      <c r="AR155" s="28">
        <v>6.5</v>
      </c>
      <c r="AS155" s="28">
        <v>0.9</v>
      </c>
      <c r="AT155" s="28">
        <v>44.8</v>
      </c>
      <c r="AU155" s="28">
        <v>0.3</v>
      </c>
      <c r="AV155" s="28">
        <v>37.1</v>
      </c>
      <c r="AW155" s="28">
        <v>9.4</v>
      </c>
      <c r="AX155" s="28">
        <v>6.8</v>
      </c>
      <c r="AY155" s="28">
        <v>0.9</v>
      </c>
      <c r="AZ155" s="28">
        <v>0.4</v>
      </c>
      <c r="BA155" s="28">
        <v>2.5</v>
      </c>
      <c r="BB155" s="28">
        <v>48.2</v>
      </c>
      <c r="BC155" s="28">
        <v>0.6</v>
      </c>
      <c r="BD155" s="28">
        <v>1.1200000000000001</v>
      </c>
      <c r="BE155" s="28">
        <v>7.8</v>
      </c>
      <c r="BF155" s="28">
        <v>156</v>
      </c>
      <c r="BG155" s="28">
        <v>11.5</v>
      </c>
      <c r="BH155" s="28">
        <v>16</v>
      </c>
      <c r="BI155" s="28">
        <v>9.3000000000000007</v>
      </c>
      <c r="BJ155" s="28">
        <v>4.54</v>
      </c>
      <c r="BK155" s="28">
        <v>0.04</v>
      </c>
      <c r="BL155" s="28">
        <v>8.49</v>
      </c>
      <c r="BM155" s="28">
        <v>0.06</v>
      </c>
      <c r="BN155" s="28">
        <v>0.06</v>
      </c>
      <c r="BO155" s="28">
        <v>0.01</v>
      </c>
      <c r="BP155" s="28">
        <v>1.7000000000000001E-2</v>
      </c>
      <c r="BQ155" s="28">
        <v>0.9</v>
      </c>
      <c r="CI155" s="28">
        <v>20.8</v>
      </c>
      <c r="CL155" s="28">
        <v>6.2</v>
      </c>
    </row>
    <row r="156" spans="1:90" x14ac:dyDescent="0.3">
      <c r="A156" s="25">
        <f t="shared" si="2"/>
        <v>152</v>
      </c>
      <c r="B156" s="26">
        <v>687415</v>
      </c>
      <c r="C156" s="26">
        <v>846636</v>
      </c>
      <c r="D156" s="26">
        <v>359</v>
      </c>
      <c r="E156" s="26">
        <v>1</v>
      </c>
      <c r="F156" s="27" t="s">
        <v>153</v>
      </c>
      <c r="G156" s="28">
        <v>23.5</v>
      </c>
      <c r="H156" s="28">
        <v>3.8</v>
      </c>
      <c r="I156" s="28">
        <v>30</v>
      </c>
      <c r="J156" s="28">
        <v>2</v>
      </c>
      <c r="K156" s="28">
        <v>1.87</v>
      </c>
      <c r="L156" s="28">
        <v>8.9999999999999998E-4</v>
      </c>
      <c r="M156" s="28">
        <v>0.19</v>
      </c>
      <c r="N156" s="28">
        <v>1.2</v>
      </c>
      <c r="O156" s="28">
        <v>0.08</v>
      </c>
      <c r="P156" s="28">
        <v>13.4</v>
      </c>
      <c r="Q156" s="28">
        <v>1.3</v>
      </c>
      <c r="R156" s="28">
        <v>155</v>
      </c>
      <c r="S156" s="28">
        <v>0.09</v>
      </c>
      <c r="T156" s="28">
        <v>5.6</v>
      </c>
      <c r="U156" s="28">
        <v>30</v>
      </c>
      <c r="V156" s="28">
        <v>30.8</v>
      </c>
      <c r="W156" s="28">
        <v>15</v>
      </c>
      <c r="X156" s="28">
        <v>23.4</v>
      </c>
      <c r="Y156" s="28">
        <v>2.3E-2</v>
      </c>
      <c r="Z156" s="28">
        <v>7.0000000000000007E-2</v>
      </c>
      <c r="AA156" s="28">
        <v>0.01</v>
      </c>
      <c r="AB156" s="28">
        <v>15.5</v>
      </c>
      <c r="AC156" s="28">
        <v>0.09</v>
      </c>
      <c r="AD156" s="28">
        <v>0.08</v>
      </c>
      <c r="AE156" s="28">
        <v>0.96</v>
      </c>
      <c r="AF156" s="28">
        <v>0.15</v>
      </c>
      <c r="AG156" s="28">
        <v>188</v>
      </c>
      <c r="AH156" s="28">
        <v>0.2</v>
      </c>
      <c r="AI156" s="28">
        <v>0.2</v>
      </c>
      <c r="AJ156" s="28">
        <v>0.04</v>
      </c>
      <c r="AK156" s="28">
        <v>21.6</v>
      </c>
      <c r="AL156" s="28">
        <v>6.6</v>
      </c>
      <c r="AM156" s="28">
        <v>6.6000000000000003E-2</v>
      </c>
      <c r="AN156" s="28">
        <v>85.6</v>
      </c>
      <c r="AO156" s="28">
        <v>5.4</v>
      </c>
      <c r="AP156" s="28">
        <v>2.8</v>
      </c>
      <c r="AQ156" s="28">
        <v>1.3</v>
      </c>
      <c r="AR156" s="28">
        <v>7</v>
      </c>
      <c r="AS156" s="28">
        <v>0.9</v>
      </c>
      <c r="AT156" s="28">
        <v>44.6</v>
      </c>
      <c r="AU156" s="28">
        <v>0.3</v>
      </c>
      <c r="AV156" s="28">
        <v>38</v>
      </c>
      <c r="AW156" s="28">
        <v>9.6</v>
      </c>
      <c r="AX156" s="28">
        <v>7.9</v>
      </c>
      <c r="AY156" s="28">
        <v>1</v>
      </c>
      <c r="AZ156" s="28">
        <v>0.4</v>
      </c>
      <c r="BA156" s="28">
        <v>2.6</v>
      </c>
      <c r="BB156" s="28">
        <v>49.5</v>
      </c>
      <c r="BC156" s="28">
        <v>0.5</v>
      </c>
      <c r="BD156" s="28">
        <v>1</v>
      </c>
      <c r="BE156" s="28">
        <v>7.7</v>
      </c>
      <c r="BF156" s="28">
        <v>149</v>
      </c>
      <c r="BG156" s="28">
        <v>11.2</v>
      </c>
      <c r="BH156" s="28">
        <v>16.2</v>
      </c>
      <c r="BI156" s="28">
        <v>8.6999999999999993</v>
      </c>
      <c r="BJ156" s="28">
        <v>4.45</v>
      </c>
      <c r="BK156" s="28">
        <v>0.04</v>
      </c>
      <c r="BL156" s="28">
        <v>8.31</v>
      </c>
      <c r="BM156" s="28">
        <v>7.0000000000000007E-2</v>
      </c>
      <c r="BN156" s="28">
        <v>0.05</v>
      </c>
      <c r="BO156" s="28">
        <v>0.01</v>
      </c>
      <c r="BP156" s="28">
        <v>1.7000000000000001E-2</v>
      </c>
      <c r="BQ156" s="28">
        <v>0.9</v>
      </c>
      <c r="CI156" s="28">
        <v>21.6</v>
      </c>
      <c r="CL156" s="28">
        <v>6.6</v>
      </c>
    </row>
    <row r="157" spans="1:90" x14ac:dyDescent="0.3">
      <c r="A157" s="25">
        <f t="shared" si="2"/>
        <v>153</v>
      </c>
      <c r="B157" s="26">
        <v>687416</v>
      </c>
      <c r="C157" s="26">
        <v>846636</v>
      </c>
      <c r="D157" s="26">
        <v>359</v>
      </c>
      <c r="E157" s="26">
        <v>1</v>
      </c>
      <c r="F157" s="27" t="s">
        <v>154</v>
      </c>
      <c r="G157" s="28">
        <v>17.399999999999999</v>
      </c>
      <c r="H157" s="28">
        <v>1.8</v>
      </c>
      <c r="I157" s="28">
        <v>20</v>
      </c>
      <c r="J157" s="28">
        <v>2</v>
      </c>
      <c r="K157" s="28">
        <v>1.63</v>
      </c>
      <c r="L157" s="28">
        <v>8.9999999999999998E-4</v>
      </c>
      <c r="M157" s="28">
        <v>0.18</v>
      </c>
      <c r="N157" s="28">
        <v>0.9</v>
      </c>
      <c r="O157" s="28">
        <v>0.05</v>
      </c>
      <c r="P157" s="28">
        <v>15.1</v>
      </c>
      <c r="Q157" s="28">
        <v>1.3</v>
      </c>
      <c r="R157" s="28">
        <v>145</v>
      </c>
      <c r="S157" s="28">
        <v>0.09</v>
      </c>
      <c r="T157" s="28">
        <v>5.5</v>
      </c>
      <c r="U157" s="28">
        <v>29.3</v>
      </c>
      <c r="V157" s="28">
        <v>34.6</v>
      </c>
      <c r="W157" s="28">
        <v>14.3</v>
      </c>
      <c r="X157" s="28">
        <v>24.5</v>
      </c>
      <c r="Y157" s="28">
        <v>1.4E-2</v>
      </c>
      <c r="Z157" s="28">
        <v>7.0000000000000007E-2</v>
      </c>
      <c r="AA157" s="28">
        <v>8.9999999999999993E-3</v>
      </c>
      <c r="AB157" s="28">
        <v>16.3</v>
      </c>
      <c r="AC157" s="28">
        <v>0.09</v>
      </c>
      <c r="AD157" s="28">
        <v>0.08</v>
      </c>
      <c r="AE157" s="28">
        <v>1.1499999999999999</v>
      </c>
      <c r="AF157" s="28">
        <v>0.16</v>
      </c>
      <c r="AG157" s="28">
        <v>127</v>
      </c>
      <c r="AH157" s="28">
        <v>0.2</v>
      </c>
      <c r="AI157" s="28">
        <v>0.3</v>
      </c>
      <c r="AJ157" s="28">
        <v>0.04</v>
      </c>
      <c r="AK157" s="28">
        <v>25.9</v>
      </c>
      <c r="AL157" s="28">
        <v>8.1999999999999993</v>
      </c>
      <c r="AM157" s="28">
        <v>0.09</v>
      </c>
      <c r="AN157" s="28">
        <v>106</v>
      </c>
      <c r="AO157" s="28">
        <v>6.5</v>
      </c>
      <c r="AP157" s="28">
        <v>3.2</v>
      </c>
      <c r="AQ157" s="28">
        <v>1.5</v>
      </c>
      <c r="AR157" s="28">
        <v>8</v>
      </c>
      <c r="AS157" s="28">
        <v>1</v>
      </c>
      <c r="AT157" s="28">
        <v>53.5</v>
      </c>
      <c r="AU157" s="28">
        <v>0.4</v>
      </c>
      <c r="AV157" s="28">
        <v>44.2</v>
      </c>
      <c r="AW157" s="28">
        <v>11.6</v>
      </c>
      <c r="AX157" s="28">
        <v>9.5</v>
      </c>
      <c r="AY157" s="28">
        <v>1.1000000000000001</v>
      </c>
      <c r="AZ157" s="28">
        <v>0.4</v>
      </c>
      <c r="BA157" s="28">
        <v>2.9</v>
      </c>
      <c r="BB157" s="28">
        <v>59.3</v>
      </c>
      <c r="BC157" s="28">
        <v>0.5</v>
      </c>
      <c r="BD157" s="28">
        <v>1.21</v>
      </c>
      <c r="BE157" s="28">
        <v>8.6999999999999993</v>
      </c>
      <c r="BF157" s="28">
        <v>141</v>
      </c>
      <c r="BG157" s="28">
        <v>13.1</v>
      </c>
      <c r="BH157" s="28">
        <v>16</v>
      </c>
      <c r="BI157" s="28">
        <v>11.2</v>
      </c>
      <c r="BJ157" s="28">
        <v>5.16</v>
      </c>
      <c r="BK157" s="28">
        <v>0.04</v>
      </c>
      <c r="BL157" s="28">
        <v>6.64</v>
      </c>
      <c r="BM157" s="28">
        <v>0.08</v>
      </c>
      <c r="BN157" s="28">
        <v>7.0000000000000007E-2</v>
      </c>
      <c r="BO157" s="28">
        <v>1.2E-2</v>
      </c>
      <c r="BP157" s="28">
        <v>1.4999999999999999E-2</v>
      </c>
      <c r="BQ157" s="28">
        <v>0.9</v>
      </c>
      <c r="CI157" s="28">
        <v>25.9</v>
      </c>
      <c r="CL157" s="28">
        <v>8.1999999999999993</v>
      </c>
    </row>
    <row r="158" spans="1:90" x14ac:dyDescent="0.3">
      <c r="A158" s="25">
        <f t="shared" si="2"/>
        <v>154</v>
      </c>
      <c r="B158" s="26">
        <v>687417</v>
      </c>
      <c r="C158" s="26">
        <v>846636</v>
      </c>
      <c r="D158" s="26">
        <v>359</v>
      </c>
      <c r="E158" s="26">
        <v>1</v>
      </c>
      <c r="F158" s="27" t="s">
        <v>155</v>
      </c>
      <c r="G158" s="28">
        <v>14.4</v>
      </c>
      <c r="H158" s="28">
        <v>0.9</v>
      </c>
      <c r="I158" s="28">
        <v>20</v>
      </c>
      <c r="J158" s="28">
        <v>2</v>
      </c>
      <c r="K158" s="28">
        <v>1.31</v>
      </c>
      <c r="L158" s="28">
        <v>8.9999999999999998E-4</v>
      </c>
      <c r="M158" s="28">
        <v>0.14000000000000001</v>
      </c>
      <c r="N158" s="28">
        <v>0.9</v>
      </c>
      <c r="O158" s="28">
        <v>0.04</v>
      </c>
      <c r="P158" s="28">
        <v>15.6</v>
      </c>
      <c r="Q158" s="28">
        <v>1.3</v>
      </c>
      <c r="R158" s="28">
        <v>135</v>
      </c>
      <c r="S158" s="28">
        <v>0.09</v>
      </c>
      <c r="T158" s="28">
        <v>6</v>
      </c>
      <c r="U158" s="28">
        <v>30.3</v>
      </c>
      <c r="V158" s="28">
        <v>35.6</v>
      </c>
      <c r="W158" s="28">
        <v>14.7</v>
      </c>
      <c r="X158" s="28">
        <v>23</v>
      </c>
      <c r="Y158" s="28">
        <v>1.7999999999999999E-2</v>
      </c>
      <c r="Z158" s="28">
        <v>7.0000000000000007E-2</v>
      </c>
      <c r="AA158" s="28">
        <v>0.03</v>
      </c>
      <c r="AB158" s="28">
        <v>17.100000000000001</v>
      </c>
      <c r="AC158" s="28">
        <v>0.09</v>
      </c>
      <c r="AD158" s="28">
        <v>0.09</v>
      </c>
      <c r="AE158" s="28">
        <v>1.1499999999999999</v>
      </c>
      <c r="AF158" s="28">
        <v>0.18</v>
      </c>
      <c r="AG158" s="28">
        <v>120</v>
      </c>
      <c r="AH158" s="28">
        <v>0.2</v>
      </c>
      <c r="AI158" s="28">
        <v>0.3</v>
      </c>
      <c r="AJ158" s="28">
        <v>0.04</v>
      </c>
      <c r="AK158" s="28">
        <v>25.5</v>
      </c>
      <c r="AL158" s="28">
        <v>6.3</v>
      </c>
      <c r="AM158" s="28">
        <v>9.1999999999999998E-2</v>
      </c>
      <c r="AN158" s="28">
        <v>121</v>
      </c>
      <c r="AO158" s="28">
        <v>6.2</v>
      </c>
      <c r="AP158" s="28">
        <v>3.1</v>
      </c>
      <c r="AQ158" s="28">
        <v>1.6</v>
      </c>
      <c r="AR158" s="28">
        <v>8.6</v>
      </c>
      <c r="AS158" s="28">
        <v>1.1000000000000001</v>
      </c>
      <c r="AT158" s="28">
        <v>56.7</v>
      </c>
      <c r="AU158" s="28">
        <v>0.4</v>
      </c>
      <c r="AV158" s="28">
        <v>48.2</v>
      </c>
      <c r="AW158" s="28">
        <v>12.2</v>
      </c>
      <c r="AX158" s="28">
        <v>8.8000000000000007</v>
      </c>
      <c r="AY158" s="28">
        <v>1.1000000000000001</v>
      </c>
      <c r="AZ158" s="28">
        <v>0.5</v>
      </c>
      <c r="BA158" s="28">
        <v>3</v>
      </c>
      <c r="BB158" s="28">
        <v>63.1</v>
      </c>
      <c r="BC158" s="28">
        <v>0.5</v>
      </c>
      <c r="BD158" s="28">
        <v>1.2</v>
      </c>
      <c r="BE158" s="28">
        <v>9.4</v>
      </c>
      <c r="BF158" s="28">
        <v>168</v>
      </c>
      <c r="BG158" s="28">
        <v>13.9</v>
      </c>
      <c r="BH158" s="28">
        <v>17.399999999999999</v>
      </c>
      <c r="BI158" s="28">
        <v>10.5</v>
      </c>
      <c r="BJ158" s="28">
        <v>5.15</v>
      </c>
      <c r="BK158" s="28">
        <v>0.05</v>
      </c>
      <c r="BL158" s="28">
        <v>6.13</v>
      </c>
      <c r="BM158" s="28">
        <v>0.08</v>
      </c>
      <c r="BN158" s="28">
        <v>7.0000000000000007E-2</v>
      </c>
      <c r="BO158" s="28">
        <v>1.4E-2</v>
      </c>
      <c r="BP158" s="28">
        <v>1.6E-2</v>
      </c>
      <c r="BQ158" s="28">
        <v>0.9</v>
      </c>
      <c r="CI158" s="28">
        <v>25.5</v>
      </c>
      <c r="CL158" s="28">
        <v>6.3</v>
      </c>
    </row>
    <row r="159" spans="1:90" x14ac:dyDescent="0.3">
      <c r="A159" s="25">
        <f t="shared" si="2"/>
        <v>155</v>
      </c>
      <c r="B159" s="26">
        <v>687419</v>
      </c>
      <c r="C159" s="26">
        <v>846636</v>
      </c>
      <c r="D159" s="26">
        <v>359</v>
      </c>
      <c r="E159" s="26">
        <v>1</v>
      </c>
      <c r="F159" s="27" t="s">
        <v>156</v>
      </c>
      <c r="G159" s="28">
        <v>7.1</v>
      </c>
      <c r="H159" s="28">
        <v>1.4</v>
      </c>
      <c r="I159" s="28">
        <v>30</v>
      </c>
      <c r="J159" s="28">
        <v>2</v>
      </c>
      <c r="K159" s="28">
        <v>1.24</v>
      </c>
      <c r="L159" s="28">
        <v>8.9999999999999998E-4</v>
      </c>
      <c r="M159" s="28">
        <v>0.13</v>
      </c>
      <c r="N159" s="28">
        <v>0.8</v>
      </c>
      <c r="O159" s="28">
        <v>0.04</v>
      </c>
      <c r="P159" s="28">
        <v>16.399999999999999</v>
      </c>
      <c r="Q159" s="28">
        <v>1.2</v>
      </c>
      <c r="R159" s="28">
        <v>150</v>
      </c>
      <c r="S159" s="28">
        <v>0.09</v>
      </c>
      <c r="T159" s="28">
        <v>6.1</v>
      </c>
      <c r="U159" s="28">
        <v>29</v>
      </c>
      <c r="V159" s="28">
        <v>38.9</v>
      </c>
      <c r="W159" s="28">
        <v>13.9</v>
      </c>
      <c r="X159" s="28">
        <v>22.9</v>
      </c>
      <c r="Y159" s="28">
        <v>1.9E-2</v>
      </c>
      <c r="Z159" s="28">
        <v>0.08</v>
      </c>
      <c r="AA159" s="28">
        <v>8.9999999999999993E-3</v>
      </c>
      <c r="AB159" s="28">
        <v>16.600000000000001</v>
      </c>
      <c r="AC159" s="28">
        <v>0.09</v>
      </c>
      <c r="AD159" s="28">
        <v>0.08</v>
      </c>
      <c r="AE159" s="28">
        <v>1.1100000000000001</v>
      </c>
      <c r="AF159" s="28">
        <v>0.18</v>
      </c>
      <c r="AG159" s="28">
        <v>136</v>
      </c>
      <c r="AH159" s="28">
        <v>0.2</v>
      </c>
      <c r="AI159" s="28">
        <v>0.3</v>
      </c>
      <c r="AJ159" s="28">
        <v>0.04</v>
      </c>
      <c r="AK159" s="28">
        <v>32.200000000000003</v>
      </c>
      <c r="AL159" s="28">
        <v>6.8</v>
      </c>
      <c r="AM159" s="28">
        <v>0.1</v>
      </c>
      <c r="AN159" s="28">
        <v>106</v>
      </c>
      <c r="AO159" s="28">
        <v>8.1</v>
      </c>
      <c r="AP159" s="28">
        <v>4</v>
      </c>
      <c r="AQ159" s="28">
        <v>1.9</v>
      </c>
      <c r="AR159" s="28">
        <v>10.3</v>
      </c>
      <c r="AS159" s="28">
        <v>1.4</v>
      </c>
      <c r="AT159" s="28">
        <v>62.4</v>
      </c>
      <c r="AU159" s="28">
        <v>0.5</v>
      </c>
      <c r="AV159" s="28">
        <v>54.3</v>
      </c>
      <c r="AW159" s="28">
        <v>14.2</v>
      </c>
      <c r="AX159" s="28">
        <v>12.1</v>
      </c>
      <c r="AY159" s="28">
        <v>1.4</v>
      </c>
      <c r="AZ159" s="28">
        <v>0.6</v>
      </c>
      <c r="BA159" s="28">
        <v>3.7</v>
      </c>
      <c r="BB159" s="28">
        <v>69.2</v>
      </c>
      <c r="BC159" s="28">
        <v>0.5</v>
      </c>
      <c r="BD159" s="28">
        <v>1.28</v>
      </c>
      <c r="BE159" s="28">
        <v>10.1</v>
      </c>
      <c r="BF159" s="28">
        <v>127</v>
      </c>
      <c r="BG159" s="28">
        <v>13.7</v>
      </c>
      <c r="BH159" s="28">
        <v>17.5</v>
      </c>
      <c r="BI159" s="28">
        <v>12.6</v>
      </c>
      <c r="BJ159" s="28">
        <v>5.43</v>
      </c>
      <c r="BK159" s="28">
        <v>7.0000000000000007E-2</v>
      </c>
      <c r="BL159" s="28">
        <v>4.6500000000000004</v>
      </c>
      <c r="BM159" s="28">
        <v>0.09</v>
      </c>
      <c r="BN159" s="28">
        <v>0.09</v>
      </c>
      <c r="BO159" s="28">
        <v>1.4999999999999999E-2</v>
      </c>
      <c r="BP159" s="28">
        <v>1.7000000000000001E-2</v>
      </c>
      <c r="BQ159" s="28">
        <v>0.9</v>
      </c>
      <c r="CI159" s="28">
        <v>32.200000000000003</v>
      </c>
      <c r="CL159" s="28">
        <v>6.8</v>
      </c>
    </row>
    <row r="160" spans="1:90" x14ac:dyDescent="0.3">
      <c r="A160" s="25">
        <f t="shared" si="2"/>
        <v>156</v>
      </c>
      <c r="B160" s="26">
        <v>687420</v>
      </c>
      <c r="C160" s="26">
        <v>846636</v>
      </c>
      <c r="D160" s="26">
        <v>359</v>
      </c>
      <c r="E160" s="26">
        <v>1</v>
      </c>
      <c r="F160" s="27" t="s">
        <v>157</v>
      </c>
      <c r="G160" s="28">
        <v>7</v>
      </c>
      <c r="H160" s="28">
        <v>2.6</v>
      </c>
      <c r="I160" s="28">
        <v>20</v>
      </c>
      <c r="J160" s="28">
        <v>2</v>
      </c>
      <c r="K160" s="28">
        <v>1.17</v>
      </c>
      <c r="L160" s="28">
        <v>8.9999999999999998E-4</v>
      </c>
      <c r="M160" s="28">
        <v>0.13</v>
      </c>
      <c r="N160" s="28">
        <v>0.7</v>
      </c>
      <c r="O160" s="28">
        <v>0.01</v>
      </c>
      <c r="P160" s="28">
        <v>14.3</v>
      </c>
      <c r="Q160" s="28">
        <v>1.1000000000000001</v>
      </c>
      <c r="R160" s="28">
        <v>129</v>
      </c>
      <c r="S160" s="28">
        <v>0.09</v>
      </c>
      <c r="T160" s="28">
        <v>5.8</v>
      </c>
      <c r="U160" s="28">
        <v>24.6</v>
      </c>
      <c r="V160" s="28">
        <v>34.799999999999997</v>
      </c>
      <c r="W160" s="28">
        <v>12.1</v>
      </c>
      <c r="X160" s="28">
        <v>23.2</v>
      </c>
      <c r="Y160" s="28">
        <v>1.6E-2</v>
      </c>
      <c r="Z160" s="28">
        <v>7.0000000000000007E-2</v>
      </c>
      <c r="AA160" s="28">
        <v>8.9999999999999993E-3</v>
      </c>
      <c r="AB160" s="28">
        <v>15.2</v>
      </c>
      <c r="AC160" s="28">
        <v>0.09</v>
      </c>
      <c r="AD160" s="28">
        <v>0.08</v>
      </c>
      <c r="AE160" s="28">
        <v>1.01</v>
      </c>
      <c r="AF160" s="28">
        <v>0.16</v>
      </c>
      <c r="AG160" s="28">
        <v>131</v>
      </c>
      <c r="AH160" s="28">
        <v>0.2</v>
      </c>
      <c r="AI160" s="28">
        <v>0.3</v>
      </c>
      <c r="AJ160" s="28">
        <v>0.04</v>
      </c>
      <c r="AK160" s="28">
        <v>28.2</v>
      </c>
      <c r="AL160" s="28">
        <v>5.9</v>
      </c>
      <c r="AM160" s="28">
        <v>0.108</v>
      </c>
      <c r="AN160" s="28">
        <v>102</v>
      </c>
      <c r="AO160" s="28">
        <v>6.9</v>
      </c>
      <c r="AP160" s="28">
        <v>3.4</v>
      </c>
      <c r="AQ160" s="28">
        <v>1.6</v>
      </c>
      <c r="AR160" s="28">
        <v>8.4</v>
      </c>
      <c r="AS160" s="28">
        <v>1.2</v>
      </c>
      <c r="AT160" s="28">
        <v>56</v>
      </c>
      <c r="AU160" s="28">
        <v>0.4</v>
      </c>
      <c r="AV160" s="28">
        <v>48.1</v>
      </c>
      <c r="AW160" s="28">
        <v>12.3</v>
      </c>
      <c r="AX160" s="28">
        <v>9.9</v>
      </c>
      <c r="AY160" s="28">
        <v>1.2</v>
      </c>
      <c r="AZ160" s="28">
        <v>0.5</v>
      </c>
      <c r="BA160" s="28">
        <v>3.2</v>
      </c>
      <c r="BB160" s="28">
        <v>65.900000000000006</v>
      </c>
      <c r="BC160" s="28">
        <v>0.4</v>
      </c>
      <c r="BD160" s="28">
        <v>1.2</v>
      </c>
      <c r="BE160" s="28">
        <v>8.4</v>
      </c>
      <c r="BF160" s="28">
        <v>134</v>
      </c>
      <c r="BG160" s="28">
        <v>12.9</v>
      </c>
      <c r="BH160" s="28">
        <v>15.8</v>
      </c>
      <c r="BI160" s="28">
        <v>11.8</v>
      </c>
      <c r="BJ160" s="28">
        <v>4.3600000000000003</v>
      </c>
      <c r="BK160" s="28">
        <v>0.06</v>
      </c>
      <c r="BL160" s="28">
        <v>4.21</v>
      </c>
      <c r="BM160" s="28">
        <v>0.08</v>
      </c>
      <c r="BN160" s="28">
        <v>7.0000000000000007E-2</v>
      </c>
      <c r="BO160" s="28">
        <v>1.4E-2</v>
      </c>
      <c r="BP160" s="28">
        <v>1.4E-2</v>
      </c>
      <c r="BQ160" s="28">
        <v>0.9</v>
      </c>
      <c r="CI160" s="28">
        <v>28.2</v>
      </c>
      <c r="CL160" s="28">
        <v>5.9</v>
      </c>
    </row>
    <row r="161" spans="1:90" x14ac:dyDescent="0.3">
      <c r="A161" s="25">
        <f t="shared" si="2"/>
        <v>157</v>
      </c>
      <c r="B161" s="26">
        <v>687422</v>
      </c>
      <c r="C161" s="26">
        <v>846636</v>
      </c>
      <c r="D161" s="26">
        <v>359</v>
      </c>
      <c r="E161" s="26">
        <v>1</v>
      </c>
      <c r="F161" s="27" t="s">
        <v>158</v>
      </c>
      <c r="G161" s="28">
        <v>6.6</v>
      </c>
      <c r="H161" s="28">
        <v>1.7</v>
      </c>
      <c r="I161" s="28">
        <v>0.9</v>
      </c>
      <c r="J161" s="28">
        <v>2</v>
      </c>
      <c r="K161" s="28">
        <v>1.1599999999999999</v>
      </c>
      <c r="L161" s="28">
        <v>8.9999999999999998E-4</v>
      </c>
      <c r="M161" s="28">
        <v>0.12</v>
      </c>
      <c r="N161" s="28">
        <v>0.8</v>
      </c>
      <c r="O161" s="28">
        <v>0.01</v>
      </c>
      <c r="P161" s="28">
        <v>13.4</v>
      </c>
      <c r="Q161" s="28">
        <v>1</v>
      </c>
      <c r="R161" s="28">
        <v>121</v>
      </c>
      <c r="S161" s="28">
        <v>0.09</v>
      </c>
      <c r="T161" s="28">
        <v>5.4</v>
      </c>
      <c r="U161" s="28">
        <v>25</v>
      </c>
      <c r="V161" s="28">
        <v>32.700000000000003</v>
      </c>
      <c r="W161" s="28">
        <v>11.3</v>
      </c>
      <c r="X161" s="28">
        <v>21.6</v>
      </c>
      <c r="Y161" s="28">
        <v>1.7999999999999999E-2</v>
      </c>
      <c r="Z161" s="28">
        <v>7.0000000000000007E-2</v>
      </c>
      <c r="AA161" s="28">
        <v>8.9999999999999993E-3</v>
      </c>
      <c r="AB161" s="28">
        <v>14.5</v>
      </c>
      <c r="AC161" s="28">
        <v>0.09</v>
      </c>
      <c r="AD161" s="28">
        <v>7.0000000000000007E-2</v>
      </c>
      <c r="AE161" s="28">
        <v>0.94</v>
      </c>
      <c r="AF161" s="28">
        <v>0.16</v>
      </c>
      <c r="AG161" s="28">
        <v>128</v>
      </c>
      <c r="AH161" s="28">
        <v>0.2</v>
      </c>
      <c r="AI161" s="28">
        <v>0.3</v>
      </c>
      <c r="AJ161" s="28">
        <v>0.04</v>
      </c>
      <c r="AK161" s="28">
        <v>27</v>
      </c>
      <c r="AL161" s="28">
        <v>6.2</v>
      </c>
      <c r="AM161" s="28">
        <v>0.10100000000000001</v>
      </c>
      <c r="AN161" s="28">
        <v>90.8</v>
      </c>
      <c r="AO161" s="28">
        <v>6.1</v>
      </c>
      <c r="AP161" s="28">
        <v>3</v>
      </c>
      <c r="AQ161" s="28">
        <v>1.5</v>
      </c>
      <c r="AR161" s="28">
        <v>8.3000000000000007</v>
      </c>
      <c r="AS161" s="28">
        <v>1.1000000000000001</v>
      </c>
      <c r="AT161" s="28">
        <v>51.5</v>
      </c>
      <c r="AU161" s="28">
        <v>0.4</v>
      </c>
      <c r="AV161" s="28">
        <v>45</v>
      </c>
      <c r="AW161" s="28">
        <v>11.1</v>
      </c>
      <c r="AX161" s="28">
        <v>7.9</v>
      </c>
      <c r="AY161" s="28">
        <v>1.1000000000000001</v>
      </c>
      <c r="AZ161" s="28">
        <v>0.5</v>
      </c>
      <c r="BA161" s="28">
        <v>2.9</v>
      </c>
      <c r="BB161" s="28">
        <v>60.1</v>
      </c>
      <c r="BC161" s="28">
        <v>0.4</v>
      </c>
      <c r="BD161" s="28">
        <v>1.1200000000000001</v>
      </c>
      <c r="BE161" s="28">
        <v>8.3000000000000007</v>
      </c>
      <c r="BF161" s="28">
        <v>124</v>
      </c>
      <c r="BG161" s="28">
        <v>12.4</v>
      </c>
      <c r="BH161" s="28">
        <v>14.5</v>
      </c>
      <c r="BI161" s="28">
        <v>11.1</v>
      </c>
      <c r="BJ161" s="28">
        <v>4.41</v>
      </c>
      <c r="BK161" s="28">
        <v>0.05</v>
      </c>
      <c r="BL161" s="28">
        <v>3.95</v>
      </c>
      <c r="BM161" s="28">
        <v>0.08</v>
      </c>
      <c r="BN161" s="28">
        <v>7.0000000000000007E-2</v>
      </c>
      <c r="BO161" s="28">
        <v>1.2999999999999999E-2</v>
      </c>
      <c r="BP161" s="28">
        <v>1.2999999999999999E-2</v>
      </c>
      <c r="BQ161" s="28">
        <v>0.9</v>
      </c>
      <c r="CI161" s="28">
        <v>27</v>
      </c>
      <c r="CL161" s="28">
        <v>6.2</v>
      </c>
    </row>
    <row r="162" spans="1:90" x14ac:dyDescent="0.3">
      <c r="A162" s="25">
        <f t="shared" si="2"/>
        <v>158</v>
      </c>
      <c r="B162" s="26">
        <v>687423</v>
      </c>
      <c r="C162" s="26">
        <v>846636</v>
      </c>
      <c r="D162" s="26">
        <v>359</v>
      </c>
      <c r="E162" s="26">
        <v>1</v>
      </c>
      <c r="F162" s="27" t="s">
        <v>159</v>
      </c>
      <c r="G162" s="28">
        <v>7.1</v>
      </c>
      <c r="H162" s="28">
        <v>0.8</v>
      </c>
      <c r="I162" s="28">
        <v>0.9</v>
      </c>
      <c r="J162" s="28">
        <v>2</v>
      </c>
      <c r="K162" s="28">
        <v>1.05</v>
      </c>
      <c r="L162" s="28">
        <v>8.9999999999999998E-4</v>
      </c>
      <c r="M162" s="28">
        <v>0.12</v>
      </c>
      <c r="N162" s="28">
        <v>0.8</v>
      </c>
      <c r="O162" s="28">
        <v>0.03</v>
      </c>
      <c r="P162" s="28">
        <v>13.8</v>
      </c>
      <c r="Q162" s="28">
        <v>1</v>
      </c>
      <c r="R162" s="28">
        <v>121</v>
      </c>
      <c r="S162" s="28">
        <v>0.09</v>
      </c>
      <c r="T162" s="28">
        <v>5.6</v>
      </c>
      <c r="U162" s="28">
        <v>24.9</v>
      </c>
      <c r="V162" s="28">
        <v>34</v>
      </c>
      <c r="W162" s="28">
        <v>11.9</v>
      </c>
      <c r="X162" s="28">
        <v>25.4</v>
      </c>
      <c r="Y162" s="28">
        <v>1.6E-2</v>
      </c>
      <c r="Z162" s="28">
        <v>7.0000000000000007E-2</v>
      </c>
      <c r="AA162" s="28">
        <v>8.9999999999999993E-3</v>
      </c>
      <c r="AB162" s="28">
        <v>14.8</v>
      </c>
      <c r="AC162" s="28">
        <v>0.09</v>
      </c>
      <c r="AD162" s="28">
        <v>0.08</v>
      </c>
      <c r="AE162" s="28">
        <v>0.97</v>
      </c>
      <c r="AF162" s="28">
        <v>0.16</v>
      </c>
      <c r="AG162" s="28">
        <v>133</v>
      </c>
      <c r="AH162" s="28">
        <v>0.2</v>
      </c>
      <c r="AI162" s="28">
        <v>0.3</v>
      </c>
      <c r="AJ162" s="28">
        <v>0.04</v>
      </c>
      <c r="AK162" s="28">
        <v>26.1</v>
      </c>
      <c r="AL162" s="28">
        <v>6.1</v>
      </c>
      <c r="AM162" s="28">
        <v>9.8000000000000004E-2</v>
      </c>
      <c r="AN162" s="28">
        <v>98.1</v>
      </c>
      <c r="AO162" s="28">
        <v>6.6</v>
      </c>
      <c r="AP162" s="28">
        <v>3.2</v>
      </c>
      <c r="AQ162" s="28">
        <v>1.4</v>
      </c>
      <c r="AR162" s="28">
        <v>8.1</v>
      </c>
      <c r="AS162" s="28">
        <v>1.1000000000000001</v>
      </c>
      <c r="AT162" s="28">
        <v>52.3</v>
      </c>
      <c r="AU162" s="28">
        <v>0.4</v>
      </c>
      <c r="AV162" s="28">
        <v>43.7</v>
      </c>
      <c r="AW162" s="28">
        <v>11.2</v>
      </c>
      <c r="AX162" s="28">
        <v>8.6999999999999993</v>
      </c>
      <c r="AY162" s="28">
        <v>1.1000000000000001</v>
      </c>
      <c r="AZ162" s="28">
        <v>0.5</v>
      </c>
      <c r="BA162" s="28">
        <v>3</v>
      </c>
      <c r="BB162" s="28">
        <v>65.3</v>
      </c>
      <c r="BC162" s="28">
        <v>0.4</v>
      </c>
      <c r="BD162" s="28">
        <v>1.1499999999999999</v>
      </c>
      <c r="BE162" s="28">
        <v>8.5</v>
      </c>
      <c r="BF162" s="28">
        <v>127</v>
      </c>
      <c r="BG162" s="28">
        <v>12.4</v>
      </c>
      <c r="BH162" s="28">
        <v>14.7</v>
      </c>
      <c r="BI162" s="28">
        <v>12.4</v>
      </c>
      <c r="BJ162" s="28">
        <v>4.49</v>
      </c>
      <c r="BK162" s="28">
        <v>0.06</v>
      </c>
      <c r="BL162" s="28">
        <v>3.98</v>
      </c>
      <c r="BM162" s="28">
        <v>7.0000000000000007E-2</v>
      </c>
      <c r="BN162" s="28">
        <v>7.0000000000000007E-2</v>
      </c>
      <c r="BO162" s="28">
        <v>1.0999999999999999E-2</v>
      </c>
      <c r="BP162" s="28">
        <v>1.2999999999999999E-2</v>
      </c>
      <c r="BQ162" s="28">
        <v>0.9</v>
      </c>
      <c r="CI162" s="28">
        <v>26.1</v>
      </c>
      <c r="CL162" s="28">
        <v>6.1</v>
      </c>
    </row>
    <row r="163" spans="1:90" x14ac:dyDescent="0.3">
      <c r="A163" s="25">
        <f t="shared" si="2"/>
        <v>159</v>
      </c>
      <c r="B163" s="26">
        <v>687425</v>
      </c>
      <c r="C163" s="26">
        <v>846636</v>
      </c>
      <c r="D163" s="26">
        <v>359</v>
      </c>
      <c r="E163" s="26">
        <v>1</v>
      </c>
      <c r="F163" s="27" t="s">
        <v>160</v>
      </c>
      <c r="G163" s="28">
        <v>10.1</v>
      </c>
      <c r="H163" s="28">
        <v>5.7</v>
      </c>
      <c r="I163" s="28">
        <v>30</v>
      </c>
      <c r="J163" s="28">
        <v>3</v>
      </c>
      <c r="K163" s="28">
        <v>1.03</v>
      </c>
      <c r="L163" s="28">
        <v>8.9999999999999998E-4</v>
      </c>
      <c r="M163" s="28">
        <v>0.11</v>
      </c>
      <c r="N163" s="28">
        <v>0.09</v>
      </c>
      <c r="O163" s="28">
        <v>0.02</v>
      </c>
      <c r="P163" s="28">
        <v>16.8</v>
      </c>
      <c r="Q163" s="28">
        <v>1.2</v>
      </c>
      <c r="R163" s="28">
        <v>118</v>
      </c>
      <c r="S163" s="28">
        <v>0.09</v>
      </c>
      <c r="T163" s="28">
        <v>5.8</v>
      </c>
      <c r="U163" s="28">
        <v>33.6</v>
      </c>
      <c r="V163" s="28">
        <v>37.9</v>
      </c>
      <c r="W163" s="28">
        <v>12.4</v>
      </c>
      <c r="X163" s="28">
        <v>29.3</v>
      </c>
      <c r="Y163" s="28">
        <v>1.7999999999999999E-2</v>
      </c>
      <c r="Z163" s="28">
        <v>0.08</v>
      </c>
      <c r="AA163" s="28">
        <v>8.9999999999999993E-3</v>
      </c>
      <c r="AB163" s="28">
        <v>14.6</v>
      </c>
      <c r="AC163" s="28">
        <v>0.09</v>
      </c>
      <c r="AD163" s="28">
        <v>0.08</v>
      </c>
      <c r="AE163" s="28">
        <v>0.97</v>
      </c>
      <c r="AF163" s="28">
        <v>0.16</v>
      </c>
      <c r="AG163" s="28">
        <v>223</v>
      </c>
      <c r="AH163" s="28">
        <v>0.2</v>
      </c>
      <c r="AI163" s="28">
        <v>0.3</v>
      </c>
      <c r="AJ163" s="28">
        <v>0.04</v>
      </c>
      <c r="AK163" s="28">
        <v>30</v>
      </c>
      <c r="AL163" s="28">
        <v>6.1</v>
      </c>
      <c r="AM163" s="28">
        <v>8.5999999999999993E-2</v>
      </c>
      <c r="AN163" s="28">
        <v>102</v>
      </c>
      <c r="AO163" s="28">
        <v>6.8</v>
      </c>
      <c r="AP163" s="28">
        <v>3.4</v>
      </c>
      <c r="AQ163" s="28">
        <v>1.5</v>
      </c>
      <c r="AR163" s="28">
        <v>8.1999999999999993</v>
      </c>
      <c r="AS163" s="28">
        <v>1.2</v>
      </c>
      <c r="AT163" s="28">
        <v>55.8</v>
      </c>
      <c r="AU163" s="28">
        <v>0.4</v>
      </c>
      <c r="AV163" s="28">
        <v>46.6</v>
      </c>
      <c r="AW163" s="28">
        <v>12.7</v>
      </c>
      <c r="AX163" s="28">
        <v>9.3000000000000007</v>
      </c>
      <c r="AY163" s="28">
        <v>1.2</v>
      </c>
      <c r="AZ163" s="28">
        <v>0.5</v>
      </c>
      <c r="BA163" s="28">
        <v>3.1</v>
      </c>
      <c r="BB163" s="28">
        <v>54.9</v>
      </c>
      <c r="BC163" s="28">
        <v>0.5</v>
      </c>
      <c r="BD163" s="28">
        <v>1.04</v>
      </c>
      <c r="BE163" s="28">
        <v>8.1999999999999993</v>
      </c>
      <c r="BF163" s="28">
        <v>144</v>
      </c>
      <c r="BG163" s="28">
        <v>11.5</v>
      </c>
      <c r="BH163" s="28">
        <v>17.899999999999999</v>
      </c>
      <c r="BI163" s="28">
        <v>10.9</v>
      </c>
      <c r="BJ163" s="28">
        <v>4.3600000000000003</v>
      </c>
      <c r="BK163" s="28">
        <v>0.04</v>
      </c>
      <c r="BL163" s="28">
        <v>5.07</v>
      </c>
      <c r="BM163" s="28">
        <v>0.08</v>
      </c>
      <c r="BN163" s="28">
        <v>0.09</v>
      </c>
      <c r="BO163" s="28">
        <v>1.2E-2</v>
      </c>
      <c r="BP163" s="28">
        <v>1.4999999999999999E-2</v>
      </c>
      <c r="BQ163" s="28">
        <v>0.9</v>
      </c>
      <c r="CI163" s="28">
        <v>30</v>
      </c>
      <c r="CL163" s="28">
        <v>6.1</v>
      </c>
    </row>
    <row r="164" spans="1:90" x14ac:dyDescent="0.3">
      <c r="A164" s="25">
        <f t="shared" si="2"/>
        <v>160</v>
      </c>
      <c r="B164" s="26">
        <v>687427</v>
      </c>
      <c r="C164" s="26">
        <v>846636</v>
      </c>
      <c r="D164" s="26">
        <v>358</v>
      </c>
      <c r="E164" s="26">
        <v>1</v>
      </c>
      <c r="F164" s="27" t="s">
        <v>161</v>
      </c>
      <c r="G164" s="28">
        <v>9.5</v>
      </c>
      <c r="H164" s="28">
        <v>2.9</v>
      </c>
      <c r="I164" s="28">
        <v>10</v>
      </c>
      <c r="J164" s="28">
        <v>3</v>
      </c>
      <c r="K164" s="28">
        <v>0.84</v>
      </c>
      <c r="L164" s="28">
        <v>8.9999999999999998E-4</v>
      </c>
      <c r="M164" s="28">
        <v>7.0000000000000007E-2</v>
      </c>
      <c r="N164" s="28">
        <v>0.09</v>
      </c>
      <c r="O164" s="28">
        <v>0.01</v>
      </c>
      <c r="P164" s="28">
        <v>14.3</v>
      </c>
      <c r="Q164" s="28">
        <v>1.2</v>
      </c>
      <c r="R164" s="28">
        <v>117</v>
      </c>
      <c r="S164" s="28">
        <v>0.09</v>
      </c>
      <c r="T164" s="28">
        <v>6.3</v>
      </c>
      <c r="U164" s="28">
        <v>34.5</v>
      </c>
      <c r="V164" s="28">
        <v>38.200000000000003</v>
      </c>
      <c r="W164" s="28">
        <v>13.5</v>
      </c>
      <c r="X164" s="28">
        <v>24</v>
      </c>
      <c r="Y164" s="28">
        <v>1.6E-2</v>
      </c>
      <c r="Z164" s="28">
        <v>0.09</v>
      </c>
      <c r="AA164" s="28">
        <v>0.01</v>
      </c>
      <c r="AB164" s="28">
        <v>16.600000000000001</v>
      </c>
      <c r="AC164" s="28">
        <v>0.09</v>
      </c>
      <c r="AD164" s="28">
        <v>0.09</v>
      </c>
      <c r="AE164" s="28">
        <v>1.1499999999999999</v>
      </c>
      <c r="AF164" s="28">
        <v>0.19</v>
      </c>
      <c r="AG164" s="28">
        <v>116</v>
      </c>
      <c r="AH164" s="28">
        <v>1.7</v>
      </c>
      <c r="AI164" s="28">
        <v>0.3</v>
      </c>
      <c r="AJ164" s="28">
        <v>0.04</v>
      </c>
      <c r="AK164" s="28">
        <v>23.2</v>
      </c>
      <c r="AL164" s="28">
        <v>53.4</v>
      </c>
      <c r="AM164" s="28">
        <v>7.0999999999999994E-2</v>
      </c>
      <c r="AN164" s="28">
        <v>115</v>
      </c>
      <c r="AO164" s="28">
        <v>5.2</v>
      </c>
      <c r="AP164" s="28">
        <v>2.8</v>
      </c>
      <c r="AQ164" s="28">
        <v>1.2</v>
      </c>
      <c r="AR164" s="28">
        <v>6.3</v>
      </c>
      <c r="AS164" s="28">
        <v>0.9</v>
      </c>
      <c r="AT164" s="28">
        <v>49.3</v>
      </c>
      <c r="AU164" s="28">
        <v>0.4</v>
      </c>
      <c r="AV164" s="28">
        <v>37.200000000000003</v>
      </c>
      <c r="AW164" s="28">
        <v>10.1</v>
      </c>
      <c r="AX164" s="28">
        <v>6.8</v>
      </c>
      <c r="AY164" s="28">
        <v>0.9</v>
      </c>
      <c r="AZ164" s="28">
        <v>0.4</v>
      </c>
      <c r="BA164" s="28">
        <v>2.6</v>
      </c>
      <c r="BB164" s="28">
        <v>58.9</v>
      </c>
      <c r="BC164" s="28">
        <v>0.5</v>
      </c>
      <c r="BD164" s="28">
        <v>1.1599999999999999</v>
      </c>
      <c r="BE164" s="28">
        <v>9.4</v>
      </c>
      <c r="BF164" s="28">
        <v>162</v>
      </c>
      <c r="BG164" s="28">
        <v>14</v>
      </c>
      <c r="BH164" s="28">
        <v>19.3</v>
      </c>
      <c r="BI164" s="28">
        <v>10.9</v>
      </c>
      <c r="BJ164" s="28">
        <v>5.17</v>
      </c>
      <c r="BK164" s="28">
        <v>0.04</v>
      </c>
      <c r="BL164" s="28">
        <v>5.0599999999999996</v>
      </c>
      <c r="BM164" s="28">
        <v>0.09</v>
      </c>
      <c r="BN164" s="28">
        <v>0.08</v>
      </c>
      <c r="BO164" s="28">
        <v>1.2E-2</v>
      </c>
      <c r="BP164" s="28">
        <v>1.6E-2</v>
      </c>
      <c r="BQ164" s="28">
        <v>0.9</v>
      </c>
      <c r="CI164" s="28">
        <v>23.2</v>
      </c>
      <c r="CL164" s="28">
        <v>53.4</v>
      </c>
    </row>
    <row r="165" spans="1:90" x14ac:dyDescent="0.3">
      <c r="A165" s="25">
        <f t="shared" si="2"/>
        <v>161</v>
      </c>
      <c r="B165" s="26">
        <v>687428</v>
      </c>
      <c r="C165" s="26">
        <v>846636</v>
      </c>
      <c r="D165" s="26">
        <v>358</v>
      </c>
      <c r="E165" s="26">
        <v>1</v>
      </c>
      <c r="F165" s="27" t="s">
        <v>162</v>
      </c>
      <c r="G165" s="28">
        <v>8.8000000000000007</v>
      </c>
      <c r="H165" s="28">
        <v>6.1</v>
      </c>
      <c r="I165" s="28">
        <v>10</v>
      </c>
      <c r="J165" s="28">
        <v>3</v>
      </c>
      <c r="K165" s="28">
        <v>0.84</v>
      </c>
      <c r="L165" s="28">
        <v>8.9999999999999998E-4</v>
      </c>
      <c r="M165" s="28">
        <v>7.0000000000000007E-2</v>
      </c>
      <c r="N165" s="28">
        <v>0.09</v>
      </c>
      <c r="O165" s="28">
        <v>0.01</v>
      </c>
      <c r="P165" s="28">
        <v>12.5</v>
      </c>
      <c r="Q165" s="28">
        <v>1</v>
      </c>
      <c r="R165" s="28">
        <v>101</v>
      </c>
      <c r="S165" s="28">
        <v>0.09</v>
      </c>
      <c r="T165" s="28">
        <v>6</v>
      </c>
      <c r="U165" s="28">
        <v>29.8</v>
      </c>
      <c r="V165" s="28">
        <v>33.200000000000003</v>
      </c>
      <c r="W165" s="28">
        <v>11.6</v>
      </c>
      <c r="X165" s="28">
        <v>22.3</v>
      </c>
      <c r="Y165" s="28">
        <v>2.3E-2</v>
      </c>
      <c r="Z165" s="28">
        <v>0.08</v>
      </c>
      <c r="AA165" s="28">
        <v>8.9999999999999993E-3</v>
      </c>
      <c r="AB165" s="28">
        <v>14.3</v>
      </c>
      <c r="AC165" s="28">
        <v>0.09</v>
      </c>
      <c r="AD165" s="28">
        <v>7.0000000000000007E-2</v>
      </c>
      <c r="AE165" s="28">
        <v>0.94</v>
      </c>
      <c r="AF165" s="28">
        <v>0.16</v>
      </c>
      <c r="AG165" s="28">
        <v>112</v>
      </c>
      <c r="AH165" s="28">
        <v>0.2</v>
      </c>
      <c r="AI165" s="28">
        <v>0.5</v>
      </c>
      <c r="AJ165" s="28">
        <v>0.04</v>
      </c>
      <c r="AK165" s="28">
        <v>14.1</v>
      </c>
      <c r="AL165" s="28">
        <v>5.4</v>
      </c>
      <c r="AM165" s="28">
        <v>7.0999999999999994E-2</v>
      </c>
      <c r="AN165" s="28">
        <v>96.6</v>
      </c>
      <c r="AO165" s="28">
        <v>3.1</v>
      </c>
      <c r="AP165" s="28">
        <v>1.6</v>
      </c>
      <c r="AQ165" s="28">
        <v>0.8</v>
      </c>
      <c r="AR165" s="28">
        <v>4.0999999999999996</v>
      </c>
      <c r="AS165" s="28">
        <v>0.6</v>
      </c>
      <c r="AT165" s="28">
        <v>32.700000000000003</v>
      </c>
      <c r="AU165" s="28">
        <v>0.2</v>
      </c>
      <c r="AV165" s="28">
        <v>23.4</v>
      </c>
      <c r="AW165" s="28">
        <v>6.5</v>
      </c>
      <c r="AX165" s="28">
        <v>4.0999999999999996</v>
      </c>
      <c r="AY165" s="28">
        <v>0.6</v>
      </c>
      <c r="AZ165" s="28">
        <v>0.2</v>
      </c>
      <c r="BA165" s="28">
        <v>1.6</v>
      </c>
      <c r="BB165" s="28">
        <v>55.4</v>
      </c>
      <c r="BC165" s="28">
        <v>0.3</v>
      </c>
      <c r="BD165" s="28">
        <v>1.06</v>
      </c>
      <c r="BE165" s="28">
        <v>7.8</v>
      </c>
      <c r="BF165" s="28">
        <v>175</v>
      </c>
      <c r="BG165" s="28">
        <v>13.1</v>
      </c>
      <c r="BH165" s="28">
        <v>15.7</v>
      </c>
      <c r="BI165" s="28">
        <v>11</v>
      </c>
      <c r="BJ165" s="28">
        <v>4.3899999999999997</v>
      </c>
      <c r="BK165" s="28">
        <v>0.04</v>
      </c>
      <c r="BL165" s="28">
        <v>4.43</v>
      </c>
      <c r="BM165" s="28">
        <v>0.08</v>
      </c>
      <c r="BN165" s="28">
        <v>7.0000000000000007E-2</v>
      </c>
      <c r="BO165" s="28">
        <v>1.2E-2</v>
      </c>
      <c r="BP165" s="28">
        <v>1.6E-2</v>
      </c>
      <c r="BQ165" s="28">
        <v>0.9</v>
      </c>
      <c r="CI165" s="28">
        <v>14.1</v>
      </c>
      <c r="CL165" s="28">
        <v>5.4</v>
      </c>
    </row>
    <row r="166" spans="1:90" x14ac:dyDescent="0.3">
      <c r="A166" s="25">
        <f t="shared" si="2"/>
        <v>162</v>
      </c>
      <c r="B166" s="26">
        <v>687185</v>
      </c>
      <c r="C166" s="26">
        <v>847230</v>
      </c>
      <c r="D166" s="26">
        <v>368</v>
      </c>
      <c r="E166" s="26">
        <v>1</v>
      </c>
      <c r="F166" s="27" t="s">
        <v>163</v>
      </c>
      <c r="G166" s="28">
        <v>33.4</v>
      </c>
      <c r="H166" s="28">
        <v>6.9</v>
      </c>
      <c r="I166" s="28">
        <v>0.9</v>
      </c>
      <c r="J166" s="28">
        <v>3</v>
      </c>
      <c r="K166" s="28">
        <v>2.48</v>
      </c>
      <c r="L166" s="28">
        <v>8.9999999999999998E-4</v>
      </c>
      <c r="M166" s="28">
        <v>0.26</v>
      </c>
      <c r="N166" s="28">
        <v>0.8</v>
      </c>
      <c r="O166" s="28">
        <v>0.13</v>
      </c>
      <c r="P166" s="28">
        <v>9.4</v>
      </c>
      <c r="Q166" s="28">
        <v>1.3</v>
      </c>
      <c r="R166" s="28">
        <v>189</v>
      </c>
      <c r="S166" s="28">
        <v>0.09</v>
      </c>
      <c r="T166" s="28">
        <v>7.8</v>
      </c>
      <c r="U166" s="28">
        <v>45.1</v>
      </c>
      <c r="V166" s="28">
        <v>21.7</v>
      </c>
      <c r="W166" s="28">
        <v>14</v>
      </c>
      <c r="X166" s="28">
        <v>28.1</v>
      </c>
      <c r="Y166" s="28">
        <v>0.185</v>
      </c>
      <c r="Z166" s="28">
        <v>7.0000000000000007E-2</v>
      </c>
      <c r="AA166" s="28">
        <v>8.9999999999999993E-3</v>
      </c>
      <c r="AB166" s="28">
        <v>12.1</v>
      </c>
      <c r="AC166" s="28">
        <v>0.09</v>
      </c>
      <c r="AD166" s="28">
        <v>0.08</v>
      </c>
      <c r="AE166" s="28">
        <v>0.7</v>
      </c>
      <c r="AF166" s="28">
        <v>0.08</v>
      </c>
      <c r="AG166" s="28">
        <v>602</v>
      </c>
      <c r="AH166" s="28">
        <v>0.2</v>
      </c>
      <c r="AI166" s="28">
        <v>0.2</v>
      </c>
      <c r="AJ166" s="28">
        <v>0.04</v>
      </c>
      <c r="AK166" s="28">
        <v>5.65</v>
      </c>
      <c r="AL166" s="28">
        <v>6.3</v>
      </c>
      <c r="AM166" s="28">
        <v>6.7000000000000004E-2</v>
      </c>
      <c r="AN166" s="28">
        <v>47.4</v>
      </c>
      <c r="AO166" s="28">
        <v>1.6</v>
      </c>
      <c r="AP166" s="28">
        <v>0.9</v>
      </c>
      <c r="AQ166" s="28">
        <v>0.4</v>
      </c>
      <c r="AR166" s="28">
        <v>2.1</v>
      </c>
      <c r="AS166" s="28">
        <v>0.3</v>
      </c>
      <c r="AT166" s="28">
        <v>16.7</v>
      </c>
      <c r="AU166" s="28">
        <v>0.1</v>
      </c>
      <c r="AV166" s="28">
        <v>11.6</v>
      </c>
      <c r="AW166" s="28">
        <v>3.3</v>
      </c>
      <c r="AX166" s="28">
        <v>2.2999999999999998</v>
      </c>
      <c r="AY166" s="28">
        <v>0.3</v>
      </c>
      <c r="AZ166" s="28">
        <v>0.1</v>
      </c>
      <c r="BA166" s="28">
        <v>0.9</v>
      </c>
      <c r="BB166" s="28">
        <v>41.4</v>
      </c>
      <c r="BC166" s="28">
        <v>0.3</v>
      </c>
      <c r="BD166" s="28">
        <v>0.38</v>
      </c>
      <c r="BE166" s="28">
        <v>2.6</v>
      </c>
      <c r="BF166" s="28">
        <v>326</v>
      </c>
      <c r="BG166" s="28">
        <v>7.6</v>
      </c>
      <c r="BH166" s="28">
        <v>16.399999999999999</v>
      </c>
      <c r="BI166" s="28">
        <v>7.5</v>
      </c>
      <c r="BJ166" s="28">
        <v>2.95</v>
      </c>
      <c r="BK166" s="28">
        <v>0.02</v>
      </c>
      <c r="BL166" s="28">
        <v>12.2</v>
      </c>
      <c r="BM166" s="28">
        <v>7.0000000000000007E-2</v>
      </c>
      <c r="BN166" s="28">
        <v>0.03</v>
      </c>
      <c r="BO166" s="28">
        <v>1.2E-2</v>
      </c>
      <c r="BP166" s="28">
        <v>2.5999999999999999E-2</v>
      </c>
      <c r="BQ166" s="28">
        <v>0.9</v>
      </c>
      <c r="CI166" s="28">
        <v>5.65</v>
      </c>
      <c r="CL166" s="28">
        <v>6.3</v>
      </c>
    </row>
    <row r="167" spans="1:90" x14ac:dyDescent="0.3">
      <c r="A167" s="25">
        <f t="shared" si="2"/>
        <v>163</v>
      </c>
      <c r="B167" s="26">
        <v>687186</v>
      </c>
      <c r="C167" s="26">
        <v>847230</v>
      </c>
      <c r="D167" s="26">
        <v>368</v>
      </c>
      <c r="E167" s="26">
        <v>1</v>
      </c>
      <c r="F167" s="27" t="s">
        <v>164</v>
      </c>
      <c r="G167" s="28">
        <v>16.100000000000001</v>
      </c>
      <c r="H167" s="28">
        <v>3.5</v>
      </c>
      <c r="I167" s="28">
        <v>0.9</v>
      </c>
      <c r="J167" s="28">
        <v>3</v>
      </c>
      <c r="K167" s="28">
        <v>2.19</v>
      </c>
      <c r="L167" s="28">
        <v>8.9999999999999998E-4</v>
      </c>
      <c r="M167" s="28">
        <v>0.18</v>
      </c>
      <c r="N167" s="28">
        <v>0.5</v>
      </c>
      <c r="O167" s="28">
        <v>0.04</v>
      </c>
      <c r="P167" s="28">
        <v>5.0999999999999996</v>
      </c>
      <c r="Q167" s="28">
        <v>0.7</v>
      </c>
      <c r="R167" s="28">
        <v>82</v>
      </c>
      <c r="S167" s="28">
        <v>0.09</v>
      </c>
      <c r="T167" s="28">
        <v>8.4</v>
      </c>
      <c r="U167" s="28">
        <v>24</v>
      </c>
      <c r="V167" s="28">
        <v>12.4</v>
      </c>
      <c r="W167" s="28">
        <v>14.2</v>
      </c>
      <c r="X167" s="28">
        <v>13.5</v>
      </c>
      <c r="Y167" s="28">
        <v>8.3000000000000004E-2</v>
      </c>
      <c r="Z167" s="28">
        <v>0.04</v>
      </c>
      <c r="AA167" s="28">
        <v>0.01</v>
      </c>
      <c r="AB167" s="28">
        <v>5.96</v>
      </c>
      <c r="AC167" s="28">
        <v>0.09</v>
      </c>
      <c r="AD167" s="28">
        <v>0.03</v>
      </c>
      <c r="AE167" s="28">
        <v>0.38</v>
      </c>
      <c r="AF167" s="28">
        <v>0.1</v>
      </c>
      <c r="AG167" s="28">
        <v>267</v>
      </c>
      <c r="AH167" s="28">
        <v>0.1</v>
      </c>
      <c r="AI167" s="28">
        <v>0.2</v>
      </c>
      <c r="AJ167" s="28">
        <v>0.04</v>
      </c>
      <c r="AK167" s="28">
        <v>4.07</v>
      </c>
      <c r="AL167" s="28">
        <v>4.3</v>
      </c>
      <c r="AM167" s="28">
        <v>4.2999999999999997E-2</v>
      </c>
      <c r="AN167" s="28">
        <v>101</v>
      </c>
      <c r="AO167" s="28">
        <v>1.1000000000000001</v>
      </c>
      <c r="AP167" s="28">
        <v>0.6</v>
      </c>
      <c r="AQ167" s="28">
        <v>0.3</v>
      </c>
      <c r="AR167" s="28">
        <v>1.6</v>
      </c>
      <c r="AS167" s="28">
        <v>0.2</v>
      </c>
      <c r="AT167" s="28">
        <v>10.9</v>
      </c>
      <c r="AU167" s="28">
        <v>0.09</v>
      </c>
      <c r="AV167" s="28">
        <v>8.1</v>
      </c>
      <c r="AW167" s="28">
        <v>2.2000000000000002</v>
      </c>
      <c r="AX167" s="28">
        <v>1.4</v>
      </c>
      <c r="AY167" s="28">
        <v>0.2</v>
      </c>
      <c r="AZ167" s="28">
        <v>0.09</v>
      </c>
      <c r="BA167" s="28">
        <v>0.6</v>
      </c>
      <c r="BB167" s="28">
        <v>98.6</v>
      </c>
      <c r="BC167" s="28">
        <v>0.1</v>
      </c>
      <c r="BD167" s="28">
        <v>0.3</v>
      </c>
      <c r="BE167" s="28">
        <v>1.7</v>
      </c>
      <c r="BF167" s="28">
        <v>687</v>
      </c>
      <c r="BG167" s="28">
        <v>5.8</v>
      </c>
      <c r="BH167" s="28">
        <v>7.5</v>
      </c>
      <c r="BI167" s="28">
        <v>4.5999999999999996</v>
      </c>
      <c r="BJ167" s="28">
        <v>1.87</v>
      </c>
      <c r="BK167" s="28">
        <v>0.01</v>
      </c>
      <c r="BL167" s="28">
        <v>5.83</v>
      </c>
      <c r="BM167" s="28">
        <v>0.05</v>
      </c>
      <c r="BN167" s="28">
        <v>0.02</v>
      </c>
      <c r="BO167" s="28">
        <v>1.2E-2</v>
      </c>
      <c r="BP167" s="28">
        <v>0.01</v>
      </c>
      <c r="BQ167" s="28">
        <v>0.9</v>
      </c>
      <c r="CI167" s="28">
        <v>4.07</v>
      </c>
      <c r="CL167" s="28">
        <v>4.3</v>
      </c>
    </row>
    <row r="168" spans="1:90" x14ac:dyDescent="0.3">
      <c r="A168" s="25">
        <f t="shared" si="2"/>
        <v>164</v>
      </c>
      <c r="B168" s="26">
        <v>687187</v>
      </c>
      <c r="C168" s="26">
        <v>847230</v>
      </c>
      <c r="D168" s="26">
        <v>368</v>
      </c>
      <c r="E168" s="26">
        <v>1</v>
      </c>
      <c r="F168" s="27" t="s">
        <v>165</v>
      </c>
      <c r="G168" s="28">
        <v>21.1</v>
      </c>
      <c r="H168" s="28">
        <v>6.5</v>
      </c>
      <c r="I168" s="28">
        <v>0.9</v>
      </c>
      <c r="J168" s="28">
        <v>3</v>
      </c>
      <c r="K168" s="28">
        <v>1.91</v>
      </c>
      <c r="L168" s="28">
        <v>8.9999999999999998E-4</v>
      </c>
      <c r="M168" s="28">
        <v>0.17</v>
      </c>
      <c r="N168" s="28">
        <v>0.2</v>
      </c>
      <c r="O168" s="28">
        <v>0.05</v>
      </c>
      <c r="P168" s="28">
        <v>10.8</v>
      </c>
      <c r="Q168" s="28">
        <v>1.2</v>
      </c>
      <c r="R168" s="28">
        <v>126</v>
      </c>
      <c r="S168" s="28">
        <v>0.09</v>
      </c>
      <c r="T168" s="28">
        <v>8.9</v>
      </c>
      <c r="U168" s="28">
        <v>40.9</v>
      </c>
      <c r="V168" s="28">
        <v>22.3</v>
      </c>
      <c r="W168" s="28">
        <v>18.600000000000001</v>
      </c>
      <c r="X168" s="28">
        <v>27.3</v>
      </c>
      <c r="Y168" s="28">
        <v>0.112</v>
      </c>
      <c r="Z168" s="28">
        <v>7.0000000000000007E-2</v>
      </c>
      <c r="AA168" s="28">
        <v>0.02</v>
      </c>
      <c r="AB168" s="28">
        <v>12.7</v>
      </c>
      <c r="AC168" s="28">
        <v>0.09</v>
      </c>
      <c r="AD168" s="28">
        <v>0.06</v>
      </c>
      <c r="AE168" s="28">
        <v>0.88</v>
      </c>
      <c r="AF168" s="28">
        <v>0.15</v>
      </c>
      <c r="AG168" s="28">
        <v>392</v>
      </c>
      <c r="AH168" s="28">
        <v>0.1</v>
      </c>
      <c r="AI168" s="28">
        <v>0.2</v>
      </c>
      <c r="AJ168" s="28">
        <v>0.04</v>
      </c>
      <c r="AK168" s="28">
        <v>9.43</v>
      </c>
      <c r="AL168" s="28">
        <v>5.8</v>
      </c>
      <c r="AM168" s="28">
        <v>5.7000000000000002E-2</v>
      </c>
      <c r="AN168" s="28">
        <v>120</v>
      </c>
      <c r="AO168" s="28">
        <v>2.6</v>
      </c>
      <c r="AP168" s="28">
        <v>1.3</v>
      </c>
      <c r="AQ168" s="28">
        <v>0.7</v>
      </c>
      <c r="AR168" s="28">
        <v>3.5</v>
      </c>
      <c r="AS168" s="28">
        <v>0.4</v>
      </c>
      <c r="AT168" s="28">
        <v>27.8</v>
      </c>
      <c r="AU168" s="28">
        <v>0.2</v>
      </c>
      <c r="AV168" s="28">
        <v>19.600000000000001</v>
      </c>
      <c r="AW168" s="28">
        <v>5.3</v>
      </c>
      <c r="AX168" s="28">
        <v>3.4</v>
      </c>
      <c r="AY168" s="28">
        <v>0.4</v>
      </c>
      <c r="AZ168" s="28">
        <v>0.2</v>
      </c>
      <c r="BA168" s="28">
        <v>1.3</v>
      </c>
      <c r="BB168" s="28">
        <v>81.900000000000006</v>
      </c>
      <c r="BC168" s="28">
        <v>0.3</v>
      </c>
      <c r="BD168" s="28">
        <v>0.64</v>
      </c>
      <c r="BE168" s="28">
        <v>3.9</v>
      </c>
      <c r="BF168" s="28">
        <v>505</v>
      </c>
      <c r="BG168" s="28">
        <v>12</v>
      </c>
      <c r="BH168" s="28">
        <v>13.6</v>
      </c>
      <c r="BI168" s="28">
        <v>10.1</v>
      </c>
      <c r="BJ168" s="28">
        <v>3.63</v>
      </c>
      <c r="BK168" s="28">
        <v>0.03</v>
      </c>
      <c r="BL168" s="28">
        <v>9.2100000000000009</v>
      </c>
      <c r="BM168" s="28">
        <v>0.1</v>
      </c>
      <c r="BN168" s="28">
        <v>0.04</v>
      </c>
      <c r="BO168" s="28">
        <v>1.2999999999999999E-2</v>
      </c>
      <c r="BP168" s="28">
        <v>1.7999999999999999E-2</v>
      </c>
      <c r="BQ168" s="28">
        <v>0.9</v>
      </c>
      <c r="CI168" s="28">
        <v>9.43</v>
      </c>
      <c r="CL168" s="28">
        <v>5.8</v>
      </c>
    </row>
    <row r="169" spans="1:90" x14ac:dyDescent="0.3">
      <c r="A169" s="25">
        <f t="shared" si="2"/>
        <v>165</v>
      </c>
      <c r="B169" s="26">
        <v>687188</v>
      </c>
      <c r="C169" s="26">
        <v>847230</v>
      </c>
      <c r="D169" s="26">
        <v>368</v>
      </c>
      <c r="E169" s="26">
        <v>1</v>
      </c>
      <c r="F169" s="27" t="s">
        <v>166</v>
      </c>
      <c r="G169" s="28">
        <v>7.7</v>
      </c>
      <c r="H169" s="28">
        <v>3.7</v>
      </c>
      <c r="I169" s="28">
        <v>60</v>
      </c>
      <c r="J169" s="28">
        <v>4</v>
      </c>
      <c r="K169" s="28">
        <v>1.0900000000000001</v>
      </c>
      <c r="L169" s="28">
        <v>8.9999999999999998E-4</v>
      </c>
      <c r="M169" s="28">
        <v>0.1</v>
      </c>
      <c r="N169" s="28">
        <v>0.09</v>
      </c>
      <c r="O169" s="28">
        <v>0.01</v>
      </c>
      <c r="P169" s="28">
        <v>10.7</v>
      </c>
      <c r="Q169" s="28">
        <v>0.9</v>
      </c>
      <c r="R169" s="28">
        <v>84</v>
      </c>
      <c r="S169" s="28">
        <v>0.09</v>
      </c>
      <c r="T169" s="28">
        <v>3.7</v>
      </c>
      <c r="U169" s="28">
        <v>30.1</v>
      </c>
      <c r="V169" s="28">
        <v>16.8</v>
      </c>
      <c r="W169" s="28">
        <v>14.3</v>
      </c>
      <c r="X169" s="28">
        <v>18.600000000000001</v>
      </c>
      <c r="Y169" s="28">
        <v>2.5000000000000001E-2</v>
      </c>
      <c r="Z169" s="28">
        <v>0.06</v>
      </c>
      <c r="AA169" s="28">
        <v>0.02</v>
      </c>
      <c r="AB169" s="28">
        <v>12.3</v>
      </c>
      <c r="AC169" s="28">
        <v>0.09</v>
      </c>
      <c r="AD169" s="28">
        <v>0.06</v>
      </c>
      <c r="AE169" s="28">
        <v>0.83</v>
      </c>
      <c r="AF169" s="28">
        <v>0.11</v>
      </c>
      <c r="AG169" s="28">
        <v>114</v>
      </c>
      <c r="AH169" s="28">
        <v>0.1</v>
      </c>
      <c r="AI169" s="28">
        <v>0.09</v>
      </c>
      <c r="AJ169" s="28">
        <v>0.04</v>
      </c>
      <c r="AK169" s="28">
        <v>12.5</v>
      </c>
      <c r="AL169" s="28">
        <v>4</v>
      </c>
      <c r="AM169" s="28">
        <v>7.2999999999999995E-2</v>
      </c>
      <c r="AN169" s="28">
        <v>71.2</v>
      </c>
      <c r="AO169" s="28">
        <v>2.8</v>
      </c>
      <c r="AP169" s="28">
        <v>1.5</v>
      </c>
      <c r="AQ169" s="28">
        <v>0.9</v>
      </c>
      <c r="AR169" s="28">
        <v>4.3</v>
      </c>
      <c r="AS169" s="28">
        <v>0.5</v>
      </c>
      <c r="AT169" s="28">
        <v>38.9</v>
      </c>
      <c r="AU169" s="28">
        <v>0.2</v>
      </c>
      <c r="AV169" s="28">
        <v>27.9</v>
      </c>
      <c r="AW169" s="28">
        <v>7.8</v>
      </c>
      <c r="AX169" s="28">
        <v>5.3</v>
      </c>
      <c r="AY169" s="28">
        <v>0.6</v>
      </c>
      <c r="AZ169" s="28">
        <v>0.2</v>
      </c>
      <c r="BA169" s="28">
        <v>1.4</v>
      </c>
      <c r="BB169" s="28">
        <v>66.900000000000006</v>
      </c>
      <c r="BC169" s="28">
        <v>0.3</v>
      </c>
      <c r="BD169" s="28">
        <v>0.51</v>
      </c>
      <c r="BE169" s="28">
        <v>3.2</v>
      </c>
      <c r="BF169" s="28">
        <v>179</v>
      </c>
      <c r="BG169" s="28">
        <v>8.9</v>
      </c>
      <c r="BH169" s="28">
        <v>10</v>
      </c>
      <c r="BI169" s="28">
        <v>13.3</v>
      </c>
      <c r="BJ169" s="28">
        <v>3.65</v>
      </c>
      <c r="BK169" s="28">
        <v>0.03</v>
      </c>
      <c r="BL169" s="28">
        <v>6.61</v>
      </c>
      <c r="BM169" s="28">
        <v>0.1</v>
      </c>
      <c r="BN169" s="28">
        <v>0.04</v>
      </c>
      <c r="BO169" s="28">
        <v>1.6E-2</v>
      </c>
      <c r="BP169" s="28">
        <v>8.9999999999999993E-3</v>
      </c>
      <c r="BQ169" s="28">
        <v>0.9</v>
      </c>
      <c r="CI169" s="28">
        <v>12.5</v>
      </c>
      <c r="CL169" s="28">
        <v>4</v>
      </c>
    </row>
    <row r="170" spans="1:90" x14ac:dyDescent="0.3">
      <c r="A170" s="25">
        <f t="shared" si="2"/>
        <v>166</v>
      </c>
      <c r="B170" s="26">
        <v>687189</v>
      </c>
      <c r="C170" s="26">
        <v>847230</v>
      </c>
      <c r="D170" s="26">
        <v>368</v>
      </c>
      <c r="E170" s="26">
        <v>1</v>
      </c>
      <c r="F170" s="27" t="s">
        <v>167</v>
      </c>
      <c r="G170" s="28">
        <v>7.4</v>
      </c>
      <c r="H170" s="28">
        <v>3.3</v>
      </c>
      <c r="I170" s="28">
        <v>20</v>
      </c>
      <c r="J170" s="28">
        <v>3</v>
      </c>
      <c r="K170" s="28">
        <v>1.1599999999999999</v>
      </c>
      <c r="L170" s="28">
        <v>8.9999999999999998E-4</v>
      </c>
      <c r="M170" s="28">
        <v>0.08</v>
      </c>
      <c r="N170" s="28">
        <v>0.09</v>
      </c>
      <c r="O170" s="28">
        <v>0.01</v>
      </c>
      <c r="P170" s="28">
        <v>9.1999999999999993</v>
      </c>
      <c r="Q170" s="28">
        <v>0.9</v>
      </c>
      <c r="R170" s="28">
        <v>76</v>
      </c>
      <c r="S170" s="28">
        <v>0.09</v>
      </c>
      <c r="T170" s="28">
        <v>3.4</v>
      </c>
      <c r="U170" s="28">
        <v>27.8</v>
      </c>
      <c r="V170" s="28">
        <v>14.5</v>
      </c>
      <c r="W170" s="28">
        <v>11.1</v>
      </c>
      <c r="X170" s="28">
        <v>23.9</v>
      </c>
      <c r="Y170" s="28">
        <v>2.3E-2</v>
      </c>
      <c r="Z170" s="28">
        <v>0.05</v>
      </c>
      <c r="AA170" s="28">
        <v>0.01</v>
      </c>
      <c r="AB170" s="28">
        <v>10.9</v>
      </c>
      <c r="AC170" s="28">
        <v>0.09</v>
      </c>
      <c r="AD170" s="28">
        <v>0.06</v>
      </c>
      <c r="AE170" s="28">
        <v>0.72</v>
      </c>
      <c r="AF170" s="28">
        <v>0.1</v>
      </c>
      <c r="AG170" s="28">
        <v>106</v>
      </c>
      <c r="AH170" s="28">
        <v>0.1</v>
      </c>
      <c r="AI170" s="28">
        <v>0.1</v>
      </c>
      <c r="AJ170" s="28">
        <v>0.04</v>
      </c>
      <c r="AK170" s="28">
        <v>10.4</v>
      </c>
      <c r="AL170" s="28">
        <v>3.8</v>
      </c>
      <c r="AM170" s="28">
        <v>6.9000000000000006E-2</v>
      </c>
      <c r="AN170" s="28">
        <v>55.9</v>
      </c>
      <c r="AO170" s="28">
        <v>2.5</v>
      </c>
      <c r="AP170" s="28">
        <v>1.3</v>
      </c>
      <c r="AQ170" s="28">
        <v>0.8</v>
      </c>
      <c r="AR170" s="28">
        <v>3.5</v>
      </c>
      <c r="AS170" s="28">
        <v>0.4</v>
      </c>
      <c r="AT170" s="28">
        <v>36.5</v>
      </c>
      <c r="AU170" s="28">
        <v>0.2</v>
      </c>
      <c r="AV170" s="28">
        <v>23.7</v>
      </c>
      <c r="AW170" s="28">
        <v>6.8</v>
      </c>
      <c r="AX170" s="28">
        <v>4.4000000000000004</v>
      </c>
      <c r="AY170" s="28">
        <v>0.5</v>
      </c>
      <c r="AZ170" s="28">
        <v>0.2</v>
      </c>
      <c r="BA170" s="28">
        <v>1.1000000000000001</v>
      </c>
      <c r="BB170" s="28">
        <v>55.4</v>
      </c>
      <c r="BC170" s="28">
        <v>0.3</v>
      </c>
      <c r="BD170" s="28">
        <v>0.49</v>
      </c>
      <c r="BE170" s="28">
        <v>3</v>
      </c>
      <c r="BF170" s="28">
        <v>150</v>
      </c>
      <c r="BG170" s="28">
        <v>8.1999999999999993</v>
      </c>
      <c r="BH170" s="28">
        <v>9.1999999999999993</v>
      </c>
      <c r="BI170" s="28">
        <v>12.3</v>
      </c>
      <c r="BJ170" s="28">
        <v>3.25</v>
      </c>
      <c r="BK170" s="28">
        <v>0.02</v>
      </c>
      <c r="BL170" s="28">
        <v>5.81</v>
      </c>
      <c r="BM170" s="28">
        <v>0.09</v>
      </c>
      <c r="BN170" s="28">
        <v>0.04</v>
      </c>
      <c r="BO170" s="28">
        <v>1.4E-2</v>
      </c>
      <c r="BP170" s="28">
        <v>8.9999999999999993E-3</v>
      </c>
      <c r="BQ170" s="28">
        <v>0.9</v>
      </c>
      <c r="CI170" s="28">
        <v>10.4</v>
      </c>
      <c r="CL170" s="28">
        <v>3.8</v>
      </c>
    </row>
    <row r="171" spans="1:90" x14ac:dyDescent="0.3">
      <c r="A171" s="25">
        <f t="shared" si="2"/>
        <v>167</v>
      </c>
      <c r="B171" s="26">
        <v>687190</v>
      </c>
      <c r="C171" s="26">
        <v>847230</v>
      </c>
      <c r="D171" s="26">
        <v>368</v>
      </c>
      <c r="E171" s="26">
        <v>1</v>
      </c>
      <c r="F171" s="27" t="s">
        <v>168</v>
      </c>
      <c r="G171" s="28">
        <v>8.6999999999999993</v>
      </c>
      <c r="H171" s="28">
        <v>1.8</v>
      </c>
      <c r="I171" s="28">
        <v>0.9</v>
      </c>
      <c r="J171" s="28">
        <v>2</v>
      </c>
      <c r="K171" s="28">
        <v>1.31</v>
      </c>
      <c r="L171" s="28">
        <v>8.9999999999999998E-4</v>
      </c>
      <c r="M171" s="28">
        <v>0.1</v>
      </c>
      <c r="N171" s="28">
        <v>0.09</v>
      </c>
      <c r="O171" s="28">
        <v>0.03</v>
      </c>
      <c r="P171" s="28">
        <v>12.6</v>
      </c>
      <c r="Q171" s="28">
        <v>1.3</v>
      </c>
      <c r="R171" s="28">
        <v>110</v>
      </c>
      <c r="S171" s="28">
        <v>0.09</v>
      </c>
      <c r="T171" s="28">
        <v>5.5</v>
      </c>
      <c r="U171" s="28">
        <v>41</v>
      </c>
      <c r="V171" s="28">
        <v>19.7</v>
      </c>
      <c r="W171" s="28">
        <v>15.9</v>
      </c>
      <c r="X171" s="28">
        <v>29.7</v>
      </c>
      <c r="Y171" s="28">
        <v>1.4E-2</v>
      </c>
      <c r="Z171" s="28">
        <v>0.06</v>
      </c>
      <c r="AA171" s="28">
        <v>8.9999999999999993E-3</v>
      </c>
      <c r="AB171" s="28">
        <v>15</v>
      </c>
      <c r="AC171" s="28">
        <v>0.09</v>
      </c>
      <c r="AD171" s="28">
        <v>0.08</v>
      </c>
      <c r="AE171" s="28">
        <v>0.92</v>
      </c>
      <c r="AF171" s="28">
        <v>0.14000000000000001</v>
      </c>
      <c r="AG171" s="28">
        <v>133</v>
      </c>
      <c r="AH171" s="28">
        <v>0.1</v>
      </c>
      <c r="AI171" s="28">
        <v>0.1</v>
      </c>
      <c r="AJ171" s="28">
        <v>0.04</v>
      </c>
      <c r="AK171" s="28">
        <v>18.899999999999999</v>
      </c>
      <c r="AL171" s="28">
        <v>4.0999999999999996</v>
      </c>
      <c r="AM171" s="28">
        <v>6.8000000000000005E-2</v>
      </c>
      <c r="AN171" s="28">
        <v>99.7</v>
      </c>
      <c r="AO171" s="28">
        <v>4.3</v>
      </c>
      <c r="AP171" s="28">
        <v>2.2000000000000002</v>
      </c>
      <c r="AQ171" s="28">
        <v>1.3</v>
      </c>
      <c r="AR171" s="28">
        <v>6.4</v>
      </c>
      <c r="AS171" s="28">
        <v>0.8</v>
      </c>
      <c r="AT171" s="28">
        <v>54.2</v>
      </c>
      <c r="AU171" s="28">
        <v>0.3</v>
      </c>
      <c r="AV171" s="28">
        <v>39.799999999999997</v>
      </c>
      <c r="AW171" s="28">
        <v>10.8</v>
      </c>
      <c r="AX171" s="28">
        <v>7</v>
      </c>
      <c r="AY171" s="28">
        <v>0.8</v>
      </c>
      <c r="AZ171" s="28">
        <v>0.3</v>
      </c>
      <c r="BA171" s="28">
        <v>2.2000000000000002</v>
      </c>
      <c r="BB171" s="28">
        <v>54.8</v>
      </c>
      <c r="BC171" s="28">
        <v>0.4</v>
      </c>
      <c r="BD171" s="28">
        <v>0.65</v>
      </c>
      <c r="BE171" s="28">
        <v>4.2</v>
      </c>
      <c r="BF171" s="28">
        <v>218</v>
      </c>
      <c r="BG171" s="28">
        <v>11.1</v>
      </c>
      <c r="BH171" s="28">
        <v>14.3</v>
      </c>
      <c r="BI171" s="28">
        <v>12.8</v>
      </c>
      <c r="BJ171" s="28">
        <v>4.2699999999999996</v>
      </c>
      <c r="BK171" s="28">
        <v>0.03</v>
      </c>
      <c r="BL171" s="28">
        <v>8.7100000000000009</v>
      </c>
      <c r="BM171" s="28">
        <v>0.1</v>
      </c>
      <c r="BN171" s="28">
        <v>0.05</v>
      </c>
      <c r="BO171" s="28">
        <v>1.4999999999999999E-2</v>
      </c>
      <c r="BP171" s="28">
        <v>1.0999999999999999E-2</v>
      </c>
      <c r="BQ171" s="28">
        <v>0.9</v>
      </c>
      <c r="CI171" s="28">
        <v>18.899999999999999</v>
      </c>
      <c r="CL171" s="28">
        <v>4.0999999999999996</v>
      </c>
    </row>
    <row r="172" spans="1:90" x14ac:dyDescent="0.3">
      <c r="A172" s="25">
        <f t="shared" si="2"/>
        <v>168</v>
      </c>
      <c r="B172" s="26">
        <v>687191</v>
      </c>
      <c r="C172" s="26">
        <v>847230</v>
      </c>
      <c r="D172" s="26">
        <v>368</v>
      </c>
      <c r="E172" s="26">
        <v>1</v>
      </c>
      <c r="F172" s="27" t="s">
        <v>169</v>
      </c>
      <c r="G172" s="28">
        <v>8</v>
      </c>
      <c r="H172" s="28">
        <v>5.3</v>
      </c>
      <c r="I172" s="28">
        <v>0.9</v>
      </c>
      <c r="J172" s="28">
        <v>2</v>
      </c>
      <c r="K172" s="28">
        <v>1.27</v>
      </c>
      <c r="L172" s="28">
        <v>8.9999999999999998E-4</v>
      </c>
      <c r="M172" s="28">
        <v>7.0000000000000007E-2</v>
      </c>
      <c r="N172" s="28">
        <v>0.09</v>
      </c>
      <c r="O172" s="28">
        <v>0.01</v>
      </c>
      <c r="P172" s="28">
        <v>14.1</v>
      </c>
      <c r="Q172" s="28">
        <v>1.4</v>
      </c>
      <c r="R172" s="28">
        <v>115</v>
      </c>
      <c r="S172" s="28">
        <v>0.09</v>
      </c>
      <c r="T172" s="28">
        <v>4.7</v>
      </c>
      <c r="U172" s="28">
        <v>39.4</v>
      </c>
      <c r="V172" s="28">
        <v>19.100000000000001</v>
      </c>
      <c r="W172" s="28">
        <v>17.100000000000001</v>
      </c>
      <c r="X172" s="28">
        <v>17.899999999999999</v>
      </c>
      <c r="Y172" s="28">
        <v>0.01</v>
      </c>
      <c r="Z172" s="28">
        <v>0.05</v>
      </c>
      <c r="AA172" s="28">
        <v>0.02</v>
      </c>
      <c r="AB172" s="28">
        <v>14.4</v>
      </c>
      <c r="AC172" s="28">
        <v>0.09</v>
      </c>
      <c r="AD172" s="28">
        <v>0.09</v>
      </c>
      <c r="AE172" s="28">
        <v>0.71</v>
      </c>
      <c r="AF172" s="28">
        <v>0.11</v>
      </c>
      <c r="AG172" s="28">
        <v>119</v>
      </c>
      <c r="AH172" s="28">
        <v>0.1</v>
      </c>
      <c r="AI172" s="28">
        <v>0.1</v>
      </c>
      <c r="AJ172" s="28">
        <v>0.04</v>
      </c>
      <c r="AK172" s="28">
        <v>14.5</v>
      </c>
      <c r="AL172" s="28">
        <v>3.4</v>
      </c>
      <c r="AM172" s="28">
        <v>7.4999999999999997E-2</v>
      </c>
      <c r="AN172" s="28">
        <v>79.5</v>
      </c>
      <c r="AO172" s="28">
        <v>3.7</v>
      </c>
      <c r="AP172" s="28">
        <v>1.8</v>
      </c>
      <c r="AQ172" s="28">
        <v>1.1000000000000001</v>
      </c>
      <c r="AR172" s="28">
        <v>5.2</v>
      </c>
      <c r="AS172" s="28">
        <v>0.6</v>
      </c>
      <c r="AT172" s="28">
        <v>55.5</v>
      </c>
      <c r="AU172" s="28">
        <v>0.2</v>
      </c>
      <c r="AV172" s="28">
        <v>34.700000000000003</v>
      </c>
      <c r="AW172" s="28">
        <v>10.1</v>
      </c>
      <c r="AX172" s="28">
        <v>6.8</v>
      </c>
      <c r="AY172" s="28">
        <v>0.7</v>
      </c>
      <c r="AZ172" s="28">
        <v>0.2</v>
      </c>
      <c r="BA172" s="28">
        <v>1.8</v>
      </c>
      <c r="BB172" s="28">
        <v>59.4</v>
      </c>
      <c r="BC172" s="28">
        <v>0.4</v>
      </c>
      <c r="BD172" s="28">
        <v>0.52</v>
      </c>
      <c r="BE172" s="28">
        <v>3.7</v>
      </c>
      <c r="BF172" s="28">
        <v>211</v>
      </c>
      <c r="BG172" s="28">
        <v>9</v>
      </c>
      <c r="BH172" s="28">
        <v>12.9</v>
      </c>
      <c r="BI172" s="28">
        <v>15.7</v>
      </c>
      <c r="BJ172" s="28">
        <v>3.88</v>
      </c>
      <c r="BK172" s="28">
        <v>0.02</v>
      </c>
      <c r="BL172" s="28">
        <v>9.35</v>
      </c>
      <c r="BM172" s="28">
        <v>0.1</v>
      </c>
      <c r="BN172" s="28">
        <v>0.04</v>
      </c>
      <c r="BO172" s="28">
        <v>1.4E-2</v>
      </c>
      <c r="BP172" s="28">
        <v>1.4E-2</v>
      </c>
      <c r="BQ172" s="28">
        <v>0.9</v>
      </c>
      <c r="CI172" s="28">
        <v>14.5</v>
      </c>
      <c r="CL172" s="28">
        <v>3.4</v>
      </c>
    </row>
    <row r="173" spans="1:90" x14ac:dyDescent="0.3">
      <c r="A173" s="25">
        <f t="shared" si="2"/>
        <v>169</v>
      </c>
      <c r="B173" s="26">
        <v>687192</v>
      </c>
      <c r="C173" s="26">
        <v>847230</v>
      </c>
      <c r="D173" s="26">
        <v>368</v>
      </c>
      <c r="E173" s="26">
        <v>1</v>
      </c>
      <c r="F173" s="27" t="s">
        <v>170</v>
      </c>
      <c r="G173" s="28">
        <v>6.8</v>
      </c>
      <c r="H173" s="28">
        <v>6.6</v>
      </c>
      <c r="I173" s="28">
        <v>0.9</v>
      </c>
      <c r="J173" s="28">
        <v>3</v>
      </c>
      <c r="K173" s="28">
        <v>1.22</v>
      </c>
      <c r="L173" s="28">
        <v>8.9999999999999998E-4</v>
      </c>
      <c r="M173" s="28">
        <v>0.09</v>
      </c>
      <c r="N173" s="28">
        <v>0.09</v>
      </c>
      <c r="O173" s="28">
        <v>0.01</v>
      </c>
      <c r="P173" s="28">
        <v>10.5</v>
      </c>
      <c r="Q173" s="28">
        <v>1.1000000000000001</v>
      </c>
      <c r="R173" s="28">
        <v>87</v>
      </c>
      <c r="S173" s="28">
        <v>0.3</v>
      </c>
      <c r="T173" s="28">
        <v>4.0999999999999996</v>
      </c>
      <c r="U173" s="28">
        <v>32.9</v>
      </c>
      <c r="V173" s="28">
        <v>17.7</v>
      </c>
      <c r="W173" s="28">
        <v>13.4</v>
      </c>
      <c r="X173" s="28">
        <v>15.4</v>
      </c>
      <c r="Y173" s="28">
        <v>8.0000000000000002E-3</v>
      </c>
      <c r="Z173" s="28">
        <v>0.05</v>
      </c>
      <c r="AA173" s="28">
        <v>0.05</v>
      </c>
      <c r="AB173" s="28">
        <v>12.2</v>
      </c>
      <c r="AC173" s="28">
        <v>0.09</v>
      </c>
      <c r="AD173" s="28">
        <v>0.05</v>
      </c>
      <c r="AE173" s="28">
        <v>0.69</v>
      </c>
      <c r="AF173" s="28">
        <v>0.11</v>
      </c>
      <c r="AG173" s="28">
        <v>91</v>
      </c>
      <c r="AH173" s="28">
        <v>0.1</v>
      </c>
      <c r="AI173" s="28">
        <v>0.1</v>
      </c>
      <c r="AJ173" s="28">
        <v>0.04</v>
      </c>
      <c r="AK173" s="28">
        <v>11.7</v>
      </c>
      <c r="AL173" s="28">
        <v>3.6</v>
      </c>
      <c r="AM173" s="28">
        <v>0.08</v>
      </c>
      <c r="AN173" s="28">
        <v>61.6</v>
      </c>
      <c r="AO173" s="28">
        <v>2.9</v>
      </c>
      <c r="AP173" s="28">
        <v>1.5</v>
      </c>
      <c r="AQ173" s="28">
        <v>0.9</v>
      </c>
      <c r="AR173" s="28">
        <v>4.0999999999999996</v>
      </c>
      <c r="AS173" s="28">
        <v>0.5</v>
      </c>
      <c r="AT173" s="28">
        <v>40.700000000000003</v>
      </c>
      <c r="AU173" s="28">
        <v>0.2</v>
      </c>
      <c r="AV173" s="28">
        <v>26.7</v>
      </c>
      <c r="AW173" s="28">
        <v>7.6</v>
      </c>
      <c r="AX173" s="28">
        <v>4.5</v>
      </c>
      <c r="AY173" s="28">
        <v>0.5</v>
      </c>
      <c r="AZ173" s="28">
        <v>0.2</v>
      </c>
      <c r="BA173" s="28">
        <v>1.5</v>
      </c>
      <c r="BB173" s="28">
        <v>57.5</v>
      </c>
      <c r="BC173" s="28">
        <v>0.3</v>
      </c>
      <c r="BD173" s="28">
        <v>0.55000000000000004</v>
      </c>
      <c r="BE173" s="28">
        <v>3.7</v>
      </c>
      <c r="BF173" s="28">
        <v>179</v>
      </c>
      <c r="BG173" s="28">
        <v>9</v>
      </c>
      <c r="BH173" s="28">
        <v>10.6</v>
      </c>
      <c r="BI173" s="28">
        <v>13.1</v>
      </c>
      <c r="BJ173" s="28">
        <v>3.72</v>
      </c>
      <c r="BK173" s="28">
        <v>8.9999999999999993E-3</v>
      </c>
      <c r="BL173" s="28">
        <v>7.07</v>
      </c>
      <c r="BM173" s="28">
        <v>0.11</v>
      </c>
      <c r="BN173" s="28">
        <v>0.03</v>
      </c>
      <c r="BO173" s="28">
        <v>1.6E-2</v>
      </c>
      <c r="BP173" s="28">
        <v>1.2999999999999999E-2</v>
      </c>
      <c r="BQ173" s="28">
        <v>0.9</v>
      </c>
      <c r="CI173" s="28">
        <v>11.7</v>
      </c>
      <c r="CL173" s="28">
        <v>3.6</v>
      </c>
    </row>
    <row r="174" spans="1:90" x14ac:dyDescent="0.3">
      <c r="A174" s="25">
        <f t="shared" si="2"/>
        <v>170</v>
      </c>
      <c r="B174" s="26">
        <v>687193</v>
      </c>
      <c r="C174" s="26">
        <v>847230</v>
      </c>
      <c r="D174" s="26">
        <v>368</v>
      </c>
      <c r="E174" s="26">
        <v>1</v>
      </c>
      <c r="F174" s="27" t="s">
        <v>171</v>
      </c>
      <c r="G174" s="28">
        <v>9</v>
      </c>
      <c r="H174" s="28">
        <v>4.4000000000000004</v>
      </c>
      <c r="I174" s="28">
        <v>0.9</v>
      </c>
      <c r="J174" s="28">
        <v>2</v>
      </c>
      <c r="K174" s="28">
        <v>1.84</v>
      </c>
      <c r="L174" s="28">
        <v>8.9999999999999998E-4</v>
      </c>
      <c r="M174" s="28">
        <v>0.15</v>
      </c>
      <c r="N174" s="28">
        <v>0.1</v>
      </c>
      <c r="O174" s="28">
        <v>0.02</v>
      </c>
      <c r="P174" s="28">
        <v>13.5</v>
      </c>
      <c r="Q174" s="28">
        <v>1.5</v>
      </c>
      <c r="R174" s="28">
        <v>128</v>
      </c>
      <c r="S174" s="28">
        <v>0.09</v>
      </c>
      <c r="T174" s="28">
        <v>4.9000000000000004</v>
      </c>
      <c r="U174" s="28">
        <v>61.4</v>
      </c>
      <c r="V174" s="28">
        <v>20.399999999999999</v>
      </c>
      <c r="W174" s="28">
        <v>16.2</v>
      </c>
      <c r="X174" s="28">
        <v>23</v>
      </c>
      <c r="Y174" s="28">
        <v>1.2E-2</v>
      </c>
      <c r="Z174" s="28">
        <v>0.05</v>
      </c>
      <c r="AA174" s="28">
        <v>0.02</v>
      </c>
      <c r="AB174" s="28">
        <v>14.2</v>
      </c>
      <c r="AC174" s="28">
        <v>0.09</v>
      </c>
      <c r="AD174" s="28">
        <v>7.0000000000000007E-2</v>
      </c>
      <c r="AE174" s="28">
        <v>0.72</v>
      </c>
      <c r="AF174" s="28">
        <v>0.11</v>
      </c>
      <c r="AG174" s="28">
        <v>169</v>
      </c>
      <c r="AH174" s="28">
        <v>0.2</v>
      </c>
      <c r="AI174" s="28">
        <v>0.1</v>
      </c>
      <c r="AJ174" s="28">
        <v>0.04</v>
      </c>
      <c r="AK174" s="28">
        <v>13.2</v>
      </c>
      <c r="AL174" s="28">
        <v>4.8</v>
      </c>
      <c r="AM174" s="28">
        <v>7.9000000000000001E-2</v>
      </c>
      <c r="AN174" s="28">
        <v>86.6</v>
      </c>
      <c r="AO174" s="28">
        <v>3.5</v>
      </c>
      <c r="AP174" s="28">
        <v>1.7</v>
      </c>
      <c r="AQ174" s="28">
        <v>1</v>
      </c>
      <c r="AR174" s="28">
        <v>4.9000000000000004</v>
      </c>
      <c r="AS174" s="28">
        <v>0.6</v>
      </c>
      <c r="AT174" s="28">
        <v>51.1</v>
      </c>
      <c r="AU174" s="28">
        <v>0.2</v>
      </c>
      <c r="AV174" s="28">
        <v>33.299999999999997</v>
      </c>
      <c r="AW174" s="28">
        <v>9.3000000000000007</v>
      </c>
      <c r="AX174" s="28">
        <v>5.9</v>
      </c>
      <c r="AY174" s="28">
        <v>0.7</v>
      </c>
      <c r="AZ174" s="28">
        <v>0.2</v>
      </c>
      <c r="BA174" s="28">
        <v>1.7</v>
      </c>
      <c r="BB174" s="28">
        <v>58.2</v>
      </c>
      <c r="BC174" s="28">
        <v>0.4</v>
      </c>
      <c r="BD174" s="28">
        <v>0.57999999999999996</v>
      </c>
      <c r="BE174" s="28">
        <v>3.4</v>
      </c>
      <c r="BF174" s="28">
        <v>177</v>
      </c>
      <c r="BG174" s="28">
        <v>8.8000000000000007</v>
      </c>
      <c r="BH174" s="28">
        <v>15.3</v>
      </c>
      <c r="BI174" s="28">
        <v>16.600000000000001</v>
      </c>
      <c r="BJ174" s="28">
        <v>3.75</v>
      </c>
      <c r="BK174" s="28">
        <v>8.9999999999999993E-3</v>
      </c>
      <c r="BL174" s="28">
        <v>10.3</v>
      </c>
      <c r="BM174" s="28">
        <v>0.1</v>
      </c>
      <c r="BN174" s="28">
        <v>0.04</v>
      </c>
      <c r="BO174" s="28">
        <v>1.4999999999999999E-2</v>
      </c>
      <c r="BP174" s="28">
        <v>1.4E-2</v>
      </c>
      <c r="BQ174" s="28">
        <v>0.9</v>
      </c>
      <c r="CI174" s="28">
        <v>13.2</v>
      </c>
      <c r="CL174" s="28">
        <v>4.8</v>
      </c>
    </row>
    <row r="175" spans="1:90" x14ac:dyDescent="0.3">
      <c r="A175" s="25">
        <f t="shared" si="2"/>
        <v>171</v>
      </c>
      <c r="B175" s="26">
        <v>687194</v>
      </c>
      <c r="C175" s="26">
        <v>847230</v>
      </c>
      <c r="D175" s="26">
        <v>368</v>
      </c>
      <c r="E175" s="26">
        <v>1</v>
      </c>
      <c r="F175" s="27" t="s">
        <v>172</v>
      </c>
      <c r="G175" s="28">
        <v>10.4</v>
      </c>
      <c r="H175" s="28">
        <v>5</v>
      </c>
      <c r="I175" s="28">
        <v>60</v>
      </c>
      <c r="J175" s="28">
        <v>3</v>
      </c>
      <c r="K175" s="28">
        <v>1.67</v>
      </c>
      <c r="L175" s="28">
        <v>8.9999999999999998E-4</v>
      </c>
      <c r="M175" s="28">
        <v>0.13</v>
      </c>
      <c r="N175" s="28">
        <v>0.09</v>
      </c>
      <c r="O175" s="28">
        <v>0.01</v>
      </c>
      <c r="P175" s="28">
        <v>13.4</v>
      </c>
      <c r="Q175" s="28">
        <v>1.6</v>
      </c>
      <c r="R175" s="28">
        <v>126</v>
      </c>
      <c r="S175" s="28">
        <v>0.09</v>
      </c>
      <c r="T175" s="28">
        <v>5.6</v>
      </c>
      <c r="U175" s="28">
        <v>47.5</v>
      </c>
      <c r="V175" s="28">
        <v>21.7</v>
      </c>
      <c r="W175" s="28">
        <v>17.600000000000001</v>
      </c>
      <c r="X175" s="28">
        <v>20.8</v>
      </c>
      <c r="Y175" s="28">
        <v>1.4E-2</v>
      </c>
      <c r="Z175" s="28">
        <v>0.08</v>
      </c>
      <c r="AA175" s="28">
        <v>8.9999999999999993E-3</v>
      </c>
      <c r="AB175" s="28">
        <v>15.6</v>
      </c>
      <c r="AC175" s="28">
        <v>0.09</v>
      </c>
      <c r="AD175" s="28">
        <v>0.08</v>
      </c>
      <c r="AE175" s="28">
        <v>0.91</v>
      </c>
      <c r="AF175" s="28">
        <v>0.14000000000000001</v>
      </c>
      <c r="AG175" s="28">
        <v>134</v>
      </c>
      <c r="AH175" s="28">
        <v>0.1</v>
      </c>
      <c r="AI175" s="28">
        <v>0.1</v>
      </c>
      <c r="AJ175" s="28">
        <v>0.04</v>
      </c>
      <c r="AK175" s="28">
        <v>16</v>
      </c>
      <c r="AL175" s="28">
        <v>4.4000000000000004</v>
      </c>
      <c r="AM175" s="28">
        <v>7.9000000000000001E-2</v>
      </c>
      <c r="AN175" s="28">
        <v>73.7</v>
      </c>
      <c r="AO175" s="28">
        <v>4</v>
      </c>
      <c r="AP175" s="28">
        <v>2.1</v>
      </c>
      <c r="AQ175" s="28">
        <v>1.2</v>
      </c>
      <c r="AR175" s="28">
        <v>5.4</v>
      </c>
      <c r="AS175" s="28">
        <v>0.7</v>
      </c>
      <c r="AT175" s="28">
        <v>48.9</v>
      </c>
      <c r="AU175" s="28">
        <v>0.3</v>
      </c>
      <c r="AV175" s="28">
        <v>34.1</v>
      </c>
      <c r="AW175" s="28">
        <v>9.5</v>
      </c>
      <c r="AX175" s="28">
        <v>6.6</v>
      </c>
      <c r="AY175" s="28">
        <v>0.7</v>
      </c>
      <c r="AZ175" s="28">
        <v>0.3</v>
      </c>
      <c r="BA175" s="28">
        <v>2</v>
      </c>
      <c r="BB175" s="28">
        <v>55.6</v>
      </c>
      <c r="BC175" s="28">
        <v>0.3</v>
      </c>
      <c r="BD175" s="28">
        <v>0.68</v>
      </c>
      <c r="BE175" s="28">
        <v>4.8</v>
      </c>
      <c r="BF175" s="28">
        <v>227</v>
      </c>
      <c r="BG175" s="28">
        <v>10.8</v>
      </c>
      <c r="BH175" s="28">
        <v>14.6</v>
      </c>
      <c r="BI175" s="28">
        <v>13.4</v>
      </c>
      <c r="BJ175" s="28">
        <v>4.51</v>
      </c>
      <c r="BK175" s="28">
        <v>8.9999999999999993E-3</v>
      </c>
      <c r="BL175" s="28">
        <v>10.5</v>
      </c>
      <c r="BM175" s="28">
        <v>0.09</v>
      </c>
      <c r="BN175" s="28">
        <v>0.04</v>
      </c>
      <c r="BO175" s="28">
        <v>1.2999999999999999E-2</v>
      </c>
      <c r="BP175" s="28">
        <v>1.2999999999999999E-2</v>
      </c>
      <c r="BQ175" s="28">
        <v>0.9</v>
      </c>
      <c r="CI175" s="28">
        <v>16</v>
      </c>
      <c r="CL175" s="28">
        <v>4.4000000000000004</v>
      </c>
    </row>
    <row r="176" spans="1:90" x14ac:dyDescent="0.3">
      <c r="A176" s="25">
        <f t="shared" si="2"/>
        <v>172</v>
      </c>
      <c r="B176" s="26">
        <v>687195</v>
      </c>
      <c r="C176" s="26">
        <v>847230</v>
      </c>
      <c r="D176" s="26">
        <v>368</v>
      </c>
      <c r="E176" s="26">
        <v>1</v>
      </c>
      <c r="F176" s="27" t="s">
        <v>173</v>
      </c>
      <c r="G176" s="28">
        <v>8.4</v>
      </c>
      <c r="H176" s="28">
        <v>4.2</v>
      </c>
      <c r="I176" s="28">
        <v>50</v>
      </c>
      <c r="J176" s="28">
        <v>3</v>
      </c>
      <c r="K176" s="28">
        <v>1.36</v>
      </c>
      <c r="L176" s="28">
        <v>8.9999999999999998E-4</v>
      </c>
      <c r="M176" s="28">
        <v>0.12</v>
      </c>
      <c r="N176" s="28">
        <v>0.09</v>
      </c>
      <c r="O176" s="28">
        <v>0.01</v>
      </c>
      <c r="P176" s="28">
        <v>12.4</v>
      </c>
      <c r="Q176" s="28">
        <v>1.3</v>
      </c>
      <c r="R176" s="28">
        <v>102</v>
      </c>
      <c r="S176" s="28">
        <v>0.09</v>
      </c>
      <c r="T176" s="28">
        <v>5.0999999999999996</v>
      </c>
      <c r="U176" s="28">
        <v>37.700000000000003</v>
      </c>
      <c r="V176" s="28">
        <v>20.6</v>
      </c>
      <c r="W176" s="28">
        <v>14.4</v>
      </c>
      <c r="X176" s="28">
        <v>20.8</v>
      </c>
      <c r="Y176" s="28">
        <v>1.7000000000000001E-2</v>
      </c>
      <c r="Z176" s="28">
        <v>0.08</v>
      </c>
      <c r="AA176" s="28">
        <v>0.02</v>
      </c>
      <c r="AB176" s="28">
        <v>14</v>
      </c>
      <c r="AC176" s="28">
        <v>0.09</v>
      </c>
      <c r="AD176" s="28">
        <v>7.0000000000000007E-2</v>
      </c>
      <c r="AE176" s="28">
        <v>0.86</v>
      </c>
      <c r="AF176" s="28">
        <v>0.15</v>
      </c>
      <c r="AG176" s="28">
        <v>114</v>
      </c>
      <c r="AH176" s="28">
        <v>0.1</v>
      </c>
      <c r="AI176" s="28">
        <v>0.1</v>
      </c>
      <c r="AJ176" s="28">
        <v>0.04</v>
      </c>
      <c r="AK176" s="28">
        <v>14</v>
      </c>
      <c r="AL176" s="28">
        <v>4.9000000000000004</v>
      </c>
      <c r="AM176" s="28">
        <v>6.8000000000000005E-2</v>
      </c>
      <c r="AN176" s="28">
        <v>69.3</v>
      </c>
      <c r="AO176" s="28">
        <v>3.5</v>
      </c>
      <c r="AP176" s="28">
        <v>1.7</v>
      </c>
      <c r="AQ176" s="28">
        <v>1</v>
      </c>
      <c r="AR176" s="28">
        <v>4.7</v>
      </c>
      <c r="AS176" s="28">
        <v>0.6</v>
      </c>
      <c r="AT176" s="28">
        <v>41.9</v>
      </c>
      <c r="AU176" s="28">
        <v>0.2</v>
      </c>
      <c r="AV176" s="28">
        <v>29.8</v>
      </c>
      <c r="AW176" s="28">
        <v>7.9</v>
      </c>
      <c r="AX176" s="28">
        <v>5.2</v>
      </c>
      <c r="AY176" s="28">
        <v>0.6</v>
      </c>
      <c r="AZ176" s="28">
        <v>0.3</v>
      </c>
      <c r="BA176" s="28">
        <v>1.7</v>
      </c>
      <c r="BB176" s="28">
        <v>58</v>
      </c>
      <c r="BC176" s="28">
        <v>0.3</v>
      </c>
      <c r="BD176" s="28">
        <v>0.78</v>
      </c>
      <c r="BE176" s="28">
        <v>5</v>
      </c>
      <c r="BF176" s="28">
        <v>208</v>
      </c>
      <c r="BG176" s="28">
        <v>11.6</v>
      </c>
      <c r="BH176" s="28">
        <v>12.7</v>
      </c>
      <c r="BI176" s="28">
        <v>11.9</v>
      </c>
      <c r="BJ176" s="28">
        <v>4.0599999999999996</v>
      </c>
      <c r="BK176" s="28">
        <v>8.9999999999999993E-3</v>
      </c>
      <c r="BL176" s="28">
        <v>7.93</v>
      </c>
      <c r="BM176" s="28">
        <v>0.1</v>
      </c>
      <c r="BN176" s="28">
        <v>0.04</v>
      </c>
      <c r="BO176" s="28">
        <v>1.4999999999999999E-2</v>
      </c>
      <c r="BP176" s="28">
        <v>1.2E-2</v>
      </c>
      <c r="BQ176" s="28">
        <v>0.9</v>
      </c>
      <c r="CI176" s="28">
        <v>14</v>
      </c>
      <c r="CL176" s="28">
        <v>4.9000000000000004</v>
      </c>
    </row>
    <row r="177" spans="1:90" x14ac:dyDescent="0.3">
      <c r="A177" s="25">
        <f t="shared" si="2"/>
        <v>173</v>
      </c>
      <c r="B177" s="26">
        <v>687196</v>
      </c>
      <c r="C177" s="26">
        <v>847230</v>
      </c>
      <c r="D177" s="26">
        <v>368</v>
      </c>
      <c r="E177" s="26">
        <v>1</v>
      </c>
      <c r="F177" s="27" t="s">
        <v>174</v>
      </c>
      <c r="G177" s="28">
        <v>5.3</v>
      </c>
      <c r="H177" s="28">
        <v>3</v>
      </c>
      <c r="I177" s="28">
        <v>10</v>
      </c>
      <c r="J177" s="28">
        <v>3</v>
      </c>
      <c r="K177" s="28">
        <v>1.07</v>
      </c>
      <c r="L177" s="28">
        <v>8.9999999999999998E-4</v>
      </c>
      <c r="M177" s="28">
        <v>0.08</v>
      </c>
      <c r="N177" s="28">
        <v>0.09</v>
      </c>
      <c r="O177" s="28">
        <v>0.01</v>
      </c>
      <c r="P177" s="28">
        <v>9.1999999999999993</v>
      </c>
      <c r="Q177" s="28">
        <v>0.9</v>
      </c>
      <c r="R177" s="28">
        <v>70</v>
      </c>
      <c r="S177" s="28">
        <v>0.09</v>
      </c>
      <c r="T177" s="28">
        <v>4.5999999999999996</v>
      </c>
      <c r="U177" s="28">
        <v>29</v>
      </c>
      <c r="V177" s="28">
        <v>18.7</v>
      </c>
      <c r="W177" s="28">
        <v>10.9</v>
      </c>
      <c r="X177" s="28">
        <v>19.100000000000001</v>
      </c>
      <c r="Y177" s="28">
        <v>1.6E-2</v>
      </c>
      <c r="Z177" s="28">
        <v>7.0000000000000007E-2</v>
      </c>
      <c r="AA177" s="28">
        <v>0.04</v>
      </c>
      <c r="AB177" s="28">
        <v>11.6</v>
      </c>
      <c r="AC177" s="28">
        <v>0.09</v>
      </c>
      <c r="AD177" s="28">
        <v>0.04</v>
      </c>
      <c r="AE177" s="28">
        <v>0.76</v>
      </c>
      <c r="AF177" s="28">
        <v>0.13</v>
      </c>
      <c r="AG177" s="28">
        <v>95</v>
      </c>
      <c r="AH177" s="28">
        <v>0.1</v>
      </c>
      <c r="AI177" s="28">
        <v>0.2</v>
      </c>
      <c r="AJ177" s="28">
        <v>0.04</v>
      </c>
      <c r="AK177" s="28">
        <v>13.7</v>
      </c>
      <c r="AL177" s="28">
        <v>4.8</v>
      </c>
      <c r="AM177" s="28">
        <v>6.9000000000000006E-2</v>
      </c>
      <c r="AN177" s="28">
        <v>63.6</v>
      </c>
      <c r="AO177" s="28">
        <v>3.1</v>
      </c>
      <c r="AP177" s="28">
        <v>1.5</v>
      </c>
      <c r="AQ177" s="28">
        <v>1</v>
      </c>
      <c r="AR177" s="28">
        <v>4.5</v>
      </c>
      <c r="AS177" s="28">
        <v>0.6</v>
      </c>
      <c r="AT177" s="28">
        <v>42.7</v>
      </c>
      <c r="AU177" s="28">
        <v>0.2</v>
      </c>
      <c r="AV177" s="28">
        <v>28.2</v>
      </c>
      <c r="AW177" s="28">
        <v>8.1</v>
      </c>
      <c r="AX177" s="28">
        <v>5.4</v>
      </c>
      <c r="AY177" s="28">
        <v>0.6</v>
      </c>
      <c r="AZ177" s="28">
        <v>0.2</v>
      </c>
      <c r="BA177" s="28">
        <v>1.6</v>
      </c>
      <c r="BB177" s="28">
        <v>58.2</v>
      </c>
      <c r="BC177" s="28">
        <v>0.3</v>
      </c>
      <c r="BD177" s="28">
        <v>0.73</v>
      </c>
      <c r="BE177" s="28">
        <v>4.5999999999999996</v>
      </c>
      <c r="BF177" s="28">
        <v>165</v>
      </c>
      <c r="BG177" s="28">
        <v>11.9</v>
      </c>
      <c r="BH177" s="28">
        <v>9.3000000000000007</v>
      </c>
      <c r="BI177" s="28">
        <v>13.5</v>
      </c>
      <c r="BJ177" s="28">
        <v>3.8</v>
      </c>
      <c r="BK177" s="28">
        <v>8.9999999999999993E-3</v>
      </c>
      <c r="BL177" s="28">
        <v>5.17</v>
      </c>
      <c r="BM177" s="28">
        <v>0.1</v>
      </c>
      <c r="BN177" s="28">
        <v>0.04</v>
      </c>
      <c r="BO177" s="28">
        <v>1.6E-2</v>
      </c>
      <c r="BP177" s="28">
        <v>8.9999999999999993E-3</v>
      </c>
      <c r="BQ177" s="28">
        <v>0.9</v>
      </c>
      <c r="CI177" s="28">
        <v>13.7</v>
      </c>
      <c r="CL177" s="28">
        <v>4.8</v>
      </c>
    </row>
    <row r="178" spans="1:90" x14ac:dyDescent="0.3">
      <c r="A178" s="25">
        <f t="shared" si="2"/>
        <v>174</v>
      </c>
      <c r="B178" s="26">
        <v>687197</v>
      </c>
      <c r="C178" s="26">
        <v>847230</v>
      </c>
      <c r="D178" s="26">
        <v>368</v>
      </c>
      <c r="E178" s="26">
        <v>1</v>
      </c>
      <c r="F178" s="27" t="s">
        <v>175</v>
      </c>
      <c r="G178" s="28">
        <v>8.8000000000000007</v>
      </c>
      <c r="H178" s="28">
        <v>4.3</v>
      </c>
      <c r="I178" s="28">
        <v>20</v>
      </c>
      <c r="J178" s="28">
        <v>2</v>
      </c>
      <c r="K178" s="28">
        <v>1.66</v>
      </c>
      <c r="L178" s="28">
        <v>8.9999999999999998E-4</v>
      </c>
      <c r="M178" s="28">
        <v>0.11</v>
      </c>
      <c r="N178" s="28">
        <v>0.09</v>
      </c>
      <c r="O178" s="28">
        <v>0.01</v>
      </c>
      <c r="P178" s="28">
        <v>13.3</v>
      </c>
      <c r="Q178" s="28">
        <v>1.5</v>
      </c>
      <c r="R178" s="28">
        <v>112</v>
      </c>
      <c r="S178" s="28">
        <v>0.09</v>
      </c>
      <c r="T178" s="28">
        <v>5.2</v>
      </c>
      <c r="U178" s="28">
        <v>42.8</v>
      </c>
      <c r="V178" s="28">
        <v>21.6</v>
      </c>
      <c r="W178" s="28">
        <v>15.3</v>
      </c>
      <c r="X178" s="28">
        <v>22</v>
      </c>
      <c r="Y178" s="28">
        <v>1.2E-2</v>
      </c>
      <c r="Z178" s="28">
        <v>0.08</v>
      </c>
      <c r="AA178" s="28">
        <v>8.9999999999999993E-3</v>
      </c>
      <c r="AB178" s="28">
        <v>15.3</v>
      </c>
      <c r="AC178" s="28">
        <v>0.09</v>
      </c>
      <c r="AD178" s="28">
        <v>0.08</v>
      </c>
      <c r="AE178" s="28">
        <v>1.04</v>
      </c>
      <c r="AF178" s="28">
        <v>0.14000000000000001</v>
      </c>
      <c r="AG178" s="28">
        <v>122</v>
      </c>
      <c r="AH178" s="28">
        <v>0.1</v>
      </c>
      <c r="AI178" s="28">
        <v>0.09</v>
      </c>
      <c r="AJ178" s="28">
        <v>0.04</v>
      </c>
      <c r="AK178" s="28">
        <v>16.899999999999999</v>
      </c>
      <c r="AL178" s="28">
        <v>4.3</v>
      </c>
      <c r="AM178" s="28">
        <v>7.0000000000000007E-2</v>
      </c>
      <c r="AN178" s="28">
        <v>75.900000000000006</v>
      </c>
      <c r="AO178" s="28">
        <v>3.8</v>
      </c>
      <c r="AP178" s="28">
        <v>1.9</v>
      </c>
      <c r="AQ178" s="28">
        <v>1.1000000000000001</v>
      </c>
      <c r="AR178" s="28">
        <v>5.2</v>
      </c>
      <c r="AS178" s="28">
        <v>0.6</v>
      </c>
      <c r="AT178" s="28">
        <v>52.9</v>
      </c>
      <c r="AU178" s="28">
        <v>0.3</v>
      </c>
      <c r="AV178" s="28">
        <v>35.1</v>
      </c>
      <c r="AW178" s="28">
        <v>10.1</v>
      </c>
      <c r="AX178" s="28">
        <v>6.1</v>
      </c>
      <c r="AY178" s="28">
        <v>0.7</v>
      </c>
      <c r="AZ178" s="28">
        <v>0.3</v>
      </c>
      <c r="BA178" s="28">
        <v>1.9</v>
      </c>
      <c r="BB178" s="28">
        <v>57.7</v>
      </c>
      <c r="BC178" s="28">
        <v>0.4</v>
      </c>
      <c r="BD178" s="28">
        <v>0.75</v>
      </c>
      <c r="BE178" s="28">
        <v>4.5</v>
      </c>
      <c r="BF178" s="28">
        <v>198</v>
      </c>
      <c r="BG178" s="28">
        <v>12</v>
      </c>
      <c r="BH178" s="28">
        <v>13.4</v>
      </c>
      <c r="BI178" s="28">
        <v>13.8</v>
      </c>
      <c r="BJ178" s="28">
        <v>4.38</v>
      </c>
      <c r="BK178" s="28">
        <v>8.9999999999999993E-3</v>
      </c>
      <c r="BL178" s="28">
        <v>9.26</v>
      </c>
      <c r="BM178" s="28">
        <v>0.09</v>
      </c>
      <c r="BN178" s="28">
        <v>0.04</v>
      </c>
      <c r="BO178" s="28">
        <v>1.4E-2</v>
      </c>
      <c r="BP178" s="28">
        <v>1.0999999999999999E-2</v>
      </c>
      <c r="BQ178" s="28">
        <v>0.9</v>
      </c>
      <c r="CI178" s="28">
        <v>16.899999999999999</v>
      </c>
      <c r="CL178" s="28">
        <v>4.3</v>
      </c>
    </row>
    <row r="179" spans="1:90" x14ac:dyDescent="0.3">
      <c r="A179" s="25">
        <f t="shared" si="2"/>
        <v>175</v>
      </c>
      <c r="B179" s="26">
        <v>687199</v>
      </c>
      <c r="C179" s="26">
        <v>847230</v>
      </c>
      <c r="D179" s="26">
        <v>368</v>
      </c>
      <c r="E179" s="26">
        <v>1</v>
      </c>
      <c r="F179" s="27" t="s">
        <v>176</v>
      </c>
      <c r="G179" s="28">
        <v>11.6</v>
      </c>
      <c r="H179" s="28">
        <v>1.3</v>
      </c>
      <c r="I179" s="28">
        <v>0.9</v>
      </c>
      <c r="J179" s="28">
        <v>2</v>
      </c>
      <c r="K179" s="28">
        <v>1.84</v>
      </c>
      <c r="L179" s="28">
        <v>8.9999999999999998E-4</v>
      </c>
      <c r="M179" s="28">
        <v>0.14000000000000001</v>
      </c>
      <c r="N179" s="28">
        <v>0.09</v>
      </c>
      <c r="O179" s="28">
        <v>0.02</v>
      </c>
      <c r="P179" s="28">
        <v>12.8</v>
      </c>
      <c r="Q179" s="28">
        <v>1.6</v>
      </c>
      <c r="R179" s="28">
        <v>129</v>
      </c>
      <c r="S179" s="28">
        <v>0.09</v>
      </c>
      <c r="T179" s="28">
        <v>4.7</v>
      </c>
      <c r="U179" s="28">
        <v>43.7</v>
      </c>
      <c r="V179" s="28">
        <v>19</v>
      </c>
      <c r="W179" s="28">
        <v>16.5</v>
      </c>
      <c r="X179" s="28">
        <v>20.8</v>
      </c>
      <c r="Y179" s="28">
        <v>2.1000000000000001E-2</v>
      </c>
      <c r="Z179" s="28">
        <v>7.0000000000000007E-2</v>
      </c>
      <c r="AA179" s="28">
        <v>8.9999999999999993E-3</v>
      </c>
      <c r="AB179" s="28">
        <v>15.1</v>
      </c>
      <c r="AC179" s="28">
        <v>0.09</v>
      </c>
      <c r="AD179" s="28">
        <v>0.08</v>
      </c>
      <c r="AE179" s="28">
        <v>0.96</v>
      </c>
      <c r="AF179" s="28">
        <v>0.13</v>
      </c>
      <c r="AG179" s="28">
        <v>160</v>
      </c>
      <c r="AH179" s="28">
        <v>0.2</v>
      </c>
      <c r="AI179" s="28">
        <v>0.1</v>
      </c>
      <c r="AJ179" s="28">
        <v>0.04</v>
      </c>
      <c r="AK179" s="28">
        <v>17.3</v>
      </c>
      <c r="AL179" s="28">
        <v>5.5</v>
      </c>
      <c r="AM179" s="28">
        <v>6.8000000000000005E-2</v>
      </c>
      <c r="AN179" s="28">
        <v>78.5</v>
      </c>
      <c r="AO179" s="28">
        <v>3.8</v>
      </c>
      <c r="AP179" s="28">
        <v>2</v>
      </c>
      <c r="AQ179" s="28">
        <v>1.2</v>
      </c>
      <c r="AR179" s="28">
        <v>5.6</v>
      </c>
      <c r="AS179" s="28">
        <v>0.6</v>
      </c>
      <c r="AT179" s="28">
        <v>50.1</v>
      </c>
      <c r="AU179" s="28">
        <v>0.2</v>
      </c>
      <c r="AV179" s="28">
        <v>36.6</v>
      </c>
      <c r="AW179" s="28">
        <v>10</v>
      </c>
      <c r="AX179" s="28">
        <v>6.2</v>
      </c>
      <c r="AY179" s="28">
        <v>0.7</v>
      </c>
      <c r="AZ179" s="28">
        <v>0.3</v>
      </c>
      <c r="BA179" s="28">
        <v>1.9</v>
      </c>
      <c r="BB179" s="28">
        <v>49.6</v>
      </c>
      <c r="BC179" s="28">
        <v>0.3</v>
      </c>
      <c r="BD179" s="28">
        <v>0.72</v>
      </c>
      <c r="BE179" s="28">
        <v>4</v>
      </c>
      <c r="BF179" s="28">
        <v>211</v>
      </c>
      <c r="BG179" s="28">
        <v>11</v>
      </c>
      <c r="BH179" s="28">
        <v>13.2</v>
      </c>
      <c r="BI179" s="28">
        <v>10.7</v>
      </c>
      <c r="BJ179" s="28">
        <v>4.09</v>
      </c>
      <c r="BK179" s="28">
        <v>8.9999999999999993E-3</v>
      </c>
      <c r="BL179" s="28">
        <v>9.66</v>
      </c>
      <c r="BM179" s="28">
        <v>0.08</v>
      </c>
      <c r="BN179" s="28">
        <v>0.04</v>
      </c>
      <c r="BO179" s="28">
        <v>1.0999999999999999E-2</v>
      </c>
      <c r="BP179" s="28">
        <v>0.01</v>
      </c>
      <c r="BQ179" s="28">
        <v>0.9</v>
      </c>
      <c r="CI179" s="28">
        <v>17.3</v>
      </c>
      <c r="CL179" s="28">
        <v>5.5</v>
      </c>
    </row>
    <row r="180" spans="1:90" x14ac:dyDescent="0.3">
      <c r="A180" s="25">
        <f t="shared" si="2"/>
        <v>176</v>
      </c>
      <c r="B180" s="26">
        <v>687120</v>
      </c>
      <c r="C180" s="26">
        <v>847230</v>
      </c>
      <c r="D180" s="26">
        <v>368</v>
      </c>
      <c r="E180" s="26">
        <v>1</v>
      </c>
      <c r="F180" s="27" t="s">
        <v>177</v>
      </c>
      <c r="G180" s="28">
        <v>9.3000000000000007</v>
      </c>
      <c r="H180" s="28">
        <v>4.3</v>
      </c>
      <c r="I180" s="28">
        <v>0.9</v>
      </c>
      <c r="J180" s="28">
        <v>2</v>
      </c>
      <c r="K180" s="28">
        <v>1.41</v>
      </c>
      <c r="L180" s="28">
        <v>8.9999999999999998E-4</v>
      </c>
      <c r="M180" s="28">
        <v>0.11</v>
      </c>
      <c r="N180" s="28">
        <v>0.09</v>
      </c>
      <c r="O180" s="28">
        <v>0.02</v>
      </c>
      <c r="P180" s="28">
        <v>13.2</v>
      </c>
      <c r="Q180" s="28">
        <v>1.3</v>
      </c>
      <c r="R180" s="28">
        <v>119</v>
      </c>
      <c r="S180" s="28">
        <v>0.09</v>
      </c>
      <c r="T180" s="28">
        <v>4.9000000000000004</v>
      </c>
      <c r="U180" s="28">
        <v>43.1</v>
      </c>
      <c r="V180" s="28">
        <v>20.399999999999999</v>
      </c>
      <c r="W180" s="28">
        <v>17.100000000000001</v>
      </c>
      <c r="X180" s="28">
        <v>22.3</v>
      </c>
      <c r="Y180" s="28">
        <v>1.2E-2</v>
      </c>
      <c r="Z180" s="28">
        <v>7.0000000000000007E-2</v>
      </c>
      <c r="AA180" s="28">
        <v>8.9999999999999993E-3</v>
      </c>
      <c r="AB180" s="28">
        <v>15.4</v>
      </c>
      <c r="AC180" s="28">
        <v>0.09</v>
      </c>
      <c r="AD180" s="28">
        <v>0.08</v>
      </c>
      <c r="AE180" s="28">
        <v>0.95</v>
      </c>
      <c r="AF180" s="28">
        <v>0.14000000000000001</v>
      </c>
      <c r="AG180" s="28">
        <v>121</v>
      </c>
      <c r="AH180" s="28">
        <v>0.2</v>
      </c>
      <c r="AI180" s="28">
        <v>0.09</v>
      </c>
      <c r="AJ180" s="28">
        <v>0.04</v>
      </c>
      <c r="AK180" s="28">
        <v>22</v>
      </c>
      <c r="AL180" s="28">
        <v>4.5999999999999996</v>
      </c>
      <c r="AM180" s="28">
        <v>6.7000000000000004E-2</v>
      </c>
      <c r="AN180" s="28">
        <v>97.4</v>
      </c>
      <c r="AO180" s="28">
        <v>4.8</v>
      </c>
      <c r="AP180" s="28">
        <v>2.4</v>
      </c>
      <c r="AQ180" s="28">
        <v>1.6</v>
      </c>
      <c r="AR180" s="28">
        <v>7.4</v>
      </c>
      <c r="AS180" s="28">
        <v>0.9</v>
      </c>
      <c r="AT180" s="28">
        <v>66.099999999999994</v>
      </c>
      <c r="AU180" s="28">
        <v>0.3</v>
      </c>
      <c r="AV180" s="28">
        <v>49.2</v>
      </c>
      <c r="AW180" s="28">
        <v>13.5</v>
      </c>
      <c r="AX180" s="28">
        <v>8</v>
      </c>
      <c r="AY180" s="28">
        <v>0.9</v>
      </c>
      <c r="AZ180" s="28">
        <v>0.3</v>
      </c>
      <c r="BA180" s="28">
        <v>2.4</v>
      </c>
      <c r="BB180" s="28">
        <v>59.9</v>
      </c>
      <c r="BC180" s="28">
        <v>0.5</v>
      </c>
      <c r="BD180" s="28">
        <v>0.73</v>
      </c>
      <c r="BE180" s="28">
        <v>4.5</v>
      </c>
      <c r="BF180" s="28">
        <v>186</v>
      </c>
      <c r="BG180" s="28">
        <v>12</v>
      </c>
      <c r="BH180" s="28">
        <v>14.1</v>
      </c>
      <c r="BI180" s="28">
        <v>16.2</v>
      </c>
      <c r="BJ180" s="28">
        <v>4.32</v>
      </c>
      <c r="BK180" s="28">
        <v>8.9999999999999993E-3</v>
      </c>
      <c r="BL180" s="28">
        <v>9.06</v>
      </c>
      <c r="BM180" s="28">
        <v>0.09</v>
      </c>
      <c r="BN180" s="28">
        <v>0.04</v>
      </c>
      <c r="BO180" s="28">
        <v>1.4E-2</v>
      </c>
      <c r="BP180" s="28">
        <v>1.4E-2</v>
      </c>
      <c r="BQ180" s="28">
        <v>0.9</v>
      </c>
      <c r="CI180" s="28">
        <v>22</v>
      </c>
      <c r="CL180" s="28">
        <v>4.5999999999999996</v>
      </c>
    </row>
    <row r="181" spans="1:90" x14ac:dyDescent="0.3">
      <c r="A181" s="25">
        <f t="shared" si="2"/>
        <v>177</v>
      </c>
      <c r="B181" s="26">
        <v>687122</v>
      </c>
      <c r="C181" s="26">
        <v>847230</v>
      </c>
      <c r="D181" s="26">
        <v>368</v>
      </c>
      <c r="E181" s="26">
        <v>1</v>
      </c>
      <c r="F181" s="27" t="s">
        <v>178</v>
      </c>
      <c r="G181" s="28">
        <v>10.1</v>
      </c>
      <c r="H181" s="28">
        <v>4.5</v>
      </c>
      <c r="I181" s="28">
        <v>0.9</v>
      </c>
      <c r="J181" s="28">
        <v>2</v>
      </c>
      <c r="K181" s="28">
        <v>1.39</v>
      </c>
      <c r="L181" s="28">
        <v>8.9999999999999998E-4</v>
      </c>
      <c r="M181" s="28">
        <v>0.12</v>
      </c>
      <c r="N181" s="28">
        <v>0.09</v>
      </c>
      <c r="O181" s="28">
        <v>0.01</v>
      </c>
      <c r="P181" s="28">
        <v>14.4</v>
      </c>
      <c r="Q181" s="28">
        <v>1.2</v>
      </c>
      <c r="R181" s="28">
        <v>122</v>
      </c>
      <c r="S181" s="28">
        <v>0.09</v>
      </c>
      <c r="T181" s="28">
        <v>4.9000000000000004</v>
      </c>
      <c r="U181" s="28">
        <v>45.8</v>
      </c>
      <c r="V181" s="28">
        <v>20.5</v>
      </c>
      <c r="W181" s="28">
        <v>17.5</v>
      </c>
      <c r="X181" s="28">
        <v>21.6</v>
      </c>
      <c r="Y181" s="28">
        <v>1.2999999999999999E-2</v>
      </c>
      <c r="Z181" s="28">
        <v>0.08</v>
      </c>
      <c r="AA181" s="28">
        <v>8.9999999999999993E-3</v>
      </c>
      <c r="AB181" s="28">
        <v>15.9</v>
      </c>
      <c r="AC181" s="28">
        <v>0.09</v>
      </c>
      <c r="AD181" s="28">
        <v>0.08</v>
      </c>
      <c r="AE181" s="28">
        <v>0.97</v>
      </c>
      <c r="AF181" s="28">
        <v>0.14000000000000001</v>
      </c>
      <c r="AG181" s="28">
        <v>128</v>
      </c>
      <c r="AH181" s="28">
        <v>0.1</v>
      </c>
      <c r="AI181" s="28">
        <v>0.09</v>
      </c>
      <c r="AJ181" s="28">
        <v>0.04</v>
      </c>
      <c r="AK181" s="28">
        <v>21.2</v>
      </c>
      <c r="AL181" s="28">
        <v>4.9000000000000004</v>
      </c>
      <c r="AM181" s="28">
        <v>7.1999999999999995E-2</v>
      </c>
      <c r="AN181" s="28">
        <v>107</v>
      </c>
      <c r="AO181" s="28">
        <v>4.5999999999999996</v>
      </c>
      <c r="AP181" s="28">
        <v>2.4</v>
      </c>
      <c r="AQ181" s="28">
        <v>1.4</v>
      </c>
      <c r="AR181" s="28">
        <v>6.9</v>
      </c>
      <c r="AS181" s="28">
        <v>0.8</v>
      </c>
      <c r="AT181" s="28">
        <v>69.099999999999994</v>
      </c>
      <c r="AU181" s="28">
        <v>0.3</v>
      </c>
      <c r="AV181" s="28">
        <v>48</v>
      </c>
      <c r="AW181" s="28">
        <v>13.6</v>
      </c>
      <c r="AX181" s="28">
        <v>8.5</v>
      </c>
      <c r="AY181" s="28">
        <v>0.9</v>
      </c>
      <c r="AZ181" s="28">
        <v>0.3</v>
      </c>
      <c r="BA181" s="28">
        <v>2.2999999999999998</v>
      </c>
      <c r="BB181" s="28">
        <v>57.9</v>
      </c>
      <c r="BC181" s="28">
        <v>0.4</v>
      </c>
      <c r="BD181" s="28">
        <v>0.72</v>
      </c>
      <c r="BE181" s="28">
        <v>4.3</v>
      </c>
      <c r="BF181" s="28">
        <v>216</v>
      </c>
      <c r="BG181" s="28">
        <v>11.7</v>
      </c>
      <c r="BH181" s="28">
        <v>15</v>
      </c>
      <c r="BI181" s="28">
        <v>14.2</v>
      </c>
      <c r="BJ181" s="28">
        <v>4.3</v>
      </c>
      <c r="BK181" s="28">
        <v>8.9999999999999993E-3</v>
      </c>
      <c r="BL181" s="28">
        <v>9.41</v>
      </c>
      <c r="BM181" s="28">
        <v>0.09</v>
      </c>
      <c r="BN181" s="28">
        <v>0.04</v>
      </c>
      <c r="BO181" s="28">
        <v>1.4E-2</v>
      </c>
      <c r="BP181" s="28">
        <v>1.4E-2</v>
      </c>
      <c r="BQ181" s="28">
        <v>0.9</v>
      </c>
      <c r="CI181" s="28">
        <v>21.2</v>
      </c>
      <c r="CL181" s="28">
        <v>4.9000000000000004</v>
      </c>
    </row>
    <row r="182" spans="1:90" x14ac:dyDescent="0.3">
      <c r="A182" s="25">
        <f t="shared" si="2"/>
        <v>178</v>
      </c>
      <c r="B182" s="26">
        <v>687124</v>
      </c>
      <c r="C182" s="26">
        <v>847230</v>
      </c>
      <c r="D182" s="26">
        <v>368</v>
      </c>
      <c r="E182" s="26">
        <v>1</v>
      </c>
      <c r="F182" s="27" t="s">
        <v>197</v>
      </c>
      <c r="G182" s="28">
        <v>10.4</v>
      </c>
      <c r="H182" s="28">
        <v>2.8</v>
      </c>
      <c r="I182" s="28">
        <v>0.9</v>
      </c>
      <c r="J182" s="28">
        <v>2</v>
      </c>
      <c r="K182" s="28">
        <v>1.44</v>
      </c>
      <c r="L182" s="28">
        <v>8.9999999999999998E-4</v>
      </c>
      <c r="M182" s="28">
        <v>0.12</v>
      </c>
      <c r="N182" s="28">
        <v>0.09</v>
      </c>
      <c r="O182" s="28">
        <v>0.02</v>
      </c>
      <c r="P182" s="28">
        <v>13.9</v>
      </c>
      <c r="Q182" s="28">
        <v>1.2</v>
      </c>
      <c r="R182" s="28">
        <v>123</v>
      </c>
      <c r="S182" s="28">
        <v>0.09</v>
      </c>
      <c r="T182" s="28">
        <v>5.2</v>
      </c>
      <c r="U182" s="28">
        <v>46.3</v>
      </c>
      <c r="V182" s="28">
        <v>22.9</v>
      </c>
      <c r="W182" s="28">
        <v>17.600000000000001</v>
      </c>
      <c r="X182" s="28">
        <v>23.7</v>
      </c>
      <c r="Y182" s="28">
        <v>1.2E-2</v>
      </c>
      <c r="Z182" s="28">
        <v>0.08</v>
      </c>
      <c r="AA182" s="28">
        <v>8.9999999999999993E-3</v>
      </c>
      <c r="AB182" s="28">
        <v>16.2</v>
      </c>
      <c r="AC182" s="28">
        <v>0.09</v>
      </c>
      <c r="AD182" s="28">
        <v>0.08</v>
      </c>
      <c r="AE182" s="28">
        <v>1</v>
      </c>
      <c r="AF182" s="28">
        <v>0.15</v>
      </c>
      <c r="AG182" s="28">
        <v>136</v>
      </c>
      <c r="AH182" s="28">
        <v>0.1</v>
      </c>
      <c r="AI182" s="28">
        <v>0.09</v>
      </c>
      <c r="AJ182" s="28">
        <v>0.04</v>
      </c>
      <c r="AK182" s="28">
        <v>20.7</v>
      </c>
      <c r="AL182" s="28">
        <v>4.9000000000000004</v>
      </c>
      <c r="AM182" s="28">
        <v>6.6000000000000003E-2</v>
      </c>
      <c r="AN182" s="28">
        <v>105</v>
      </c>
      <c r="AO182" s="28">
        <v>4.5999999999999996</v>
      </c>
      <c r="AP182" s="28">
        <v>2.4</v>
      </c>
      <c r="AQ182" s="28">
        <v>1.4</v>
      </c>
      <c r="AR182" s="28">
        <v>6.9</v>
      </c>
      <c r="AS182" s="28">
        <v>0.8</v>
      </c>
      <c r="AT182" s="28">
        <v>68.400000000000006</v>
      </c>
      <c r="AU182" s="28">
        <v>0.3</v>
      </c>
      <c r="AV182" s="28">
        <v>47.7</v>
      </c>
      <c r="AW182" s="28">
        <v>13.7</v>
      </c>
      <c r="AX182" s="28">
        <v>8.6999999999999993</v>
      </c>
      <c r="AY182" s="28">
        <v>0.9</v>
      </c>
      <c r="AZ182" s="28">
        <v>0.3</v>
      </c>
      <c r="BA182" s="28">
        <v>2.2999999999999998</v>
      </c>
      <c r="BB182" s="28">
        <v>60.3</v>
      </c>
      <c r="BC182" s="28">
        <v>0.4</v>
      </c>
      <c r="BD182" s="28">
        <v>0.75</v>
      </c>
      <c r="BE182" s="28">
        <v>4.4000000000000004</v>
      </c>
      <c r="BF182" s="28">
        <v>207</v>
      </c>
      <c r="BG182" s="28">
        <v>12.6</v>
      </c>
      <c r="BH182" s="28">
        <v>14.8</v>
      </c>
      <c r="BI182" s="28">
        <v>13.5</v>
      </c>
      <c r="BJ182" s="28">
        <v>4.43</v>
      </c>
      <c r="BK182" s="28">
        <v>8.9999999999999993E-3</v>
      </c>
      <c r="BL182" s="28">
        <v>9.77</v>
      </c>
      <c r="BM182" s="28">
        <v>0.1</v>
      </c>
      <c r="BN182" s="28">
        <v>0.05</v>
      </c>
      <c r="BO182" s="28">
        <v>1.4E-2</v>
      </c>
      <c r="BP182" s="28">
        <v>1.4999999999999999E-2</v>
      </c>
      <c r="BQ182" s="28">
        <v>0.9</v>
      </c>
      <c r="CI182" s="28">
        <v>20.7</v>
      </c>
      <c r="CL182" s="28">
        <v>4.9000000000000004</v>
      </c>
    </row>
    <row r="183" spans="1:90" x14ac:dyDescent="0.3">
      <c r="A183" s="25">
        <f t="shared" si="2"/>
        <v>179</v>
      </c>
      <c r="B183" s="26">
        <v>687126</v>
      </c>
      <c r="C183" s="26">
        <v>847230</v>
      </c>
      <c r="D183" s="26">
        <v>368</v>
      </c>
      <c r="E183" s="26">
        <v>1</v>
      </c>
      <c r="F183" s="27" t="s">
        <v>179</v>
      </c>
      <c r="G183" s="28">
        <v>7.6</v>
      </c>
      <c r="H183" s="28">
        <v>0.4</v>
      </c>
      <c r="I183" s="28">
        <v>20</v>
      </c>
      <c r="J183" s="28">
        <v>1</v>
      </c>
      <c r="K183" s="28">
        <v>1.23</v>
      </c>
      <c r="L183" s="28">
        <v>8.9999999999999998E-4</v>
      </c>
      <c r="M183" s="28">
        <v>0.13</v>
      </c>
      <c r="N183" s="28">
        <v>0.7</v>
      </c>
      <c r="O183" s="28">
        <v>0.05</v>
      </c>
      <c r="P183" s="28">
        <v>12.6</v>
      </c>
      <c r="Q183" s="28">
        <v>1.1000000000000001</v>
      </c>
      <c r="R183" s="28">
        <v>108</v>
      </c>
      <c r="S183" s="28">
        <v>0.4</v>
      </c>
      <c r="T183" s="28">
        <v>4.8</v>
      </c>
      <c r="U183" s="28">
        <v>40.799999999999997</v>
      </c>
      <c r="V183" s="28">
        <v>21.4</v>
      </c>
      <c r="W183" s="28">
        <v>14.7</v>
      </c>
      <c r="X183" s="28">
        <v>22.7</v>
      </c>
      <c r="Y183" s="28">
        <v>0.01</v>
      </c>
      <c r="Z183" s="28">
        <v>0.05</v>
      </c>
      <c r="AA183" s="28">
        <v>8.9999999999999993E-3</v>
      </c>
      <c r="AB183" s="28">
        <v>15.8</v>
      </c>
      <c r="AC183" s="28">
        <v>0.09</v>
      </c>
      <c r="AD183" s="28">
        <v>7.0000000000000007E-2</v>
      </c>
      <c r="AE183" s="28">
        <v>1</v>
      </c>
      <c r="AF183" s="28">
        <v>0.14000000000000001</v>
      </c>
      <c r="AG183" s="28">
        <v>106</v>
      </c>
      <c r="AH183" s="28">
        <v>0.1</v>
      </c>
      <c r="AI183" s="28">
        <v>0.2</v>
      </c>
      <c r="AJ183" s="28">
        <v>0.04</v>
      </c>
      <c r="AK183" s="28">
        <v>22.1</v>
      </c>
      <c r="AL183" s="28">
        <v>4.0999999999999996</v>
      </c>
      <c r="AM183" s="28">
        <v>8.7999999999999995E-2</v>
      </c>
      <c r="AN183" s="28">
        <v>116</v>
      </c>
      <c r="AO183" s="28">
        <v>5.4</v>
      </c>
      <c r="AP183" s="28">
        <v>2.5</v>
      </c>
      <c r="AQ183" s="28">
        <v>1.6</v>
      </c>
      <c r="AR183" s="28">
        <v>8.1999999999999993</v>
      </c>
      <c r="AS183" s="28">
        <v>0.9</v>
      </c>
      <c r="AT183" s="28">
        <v>73.2</v>
      </c>
      <c r="AU183" s="28">
        <v>0.3</v>
      </c>
      <c r="AV183" s="28">
        <v>52.3</v>
      </c>
      <c r="AW183" s="28">
        <v>14.3</v>
      </c>
      <c r="AX183" s="28">
        <v>9.6999999999999993</v>
      </c>
      <c r="AY183" s="28">
        <v>1</v>
      </c>
      <c r="AZ183" s="28">
        <v>0.4</v>
      </c>
      <c r="BA183" s="28">
        <v>2.4</v>
      </c>
      <c r="BB183" s="28">
        <v>63.5</v>
      </c>
      <c r="BC183" s="28">
        <v>0.4</v>
      </c>
      <c r="BD183" s="28">
        <v>0.76</v>
      </c>
      <c r="BE183" s="28">
        <v>4.4000000000000004</v>
      </c>
      <c r="BF183" s="28">
        <v>157</v>
      </c>
      <c r="BG183" s="28">
        <v>12.2</v>
      </c>
      <c r="BH183" s="28">
        <v>11.4</v>
      </c>
      <c r="BI183" s="28">
        <v>16.600000000000001</v>
      </c>
      <c r="BJ183" s="28">
        <v>4.93</v>
      </c>
      <c r="BK183" s="28">
        <v>8.9999999999999993E-3</v>
      </c>
      <c r="BL183" s="28">
        <v>7.49</v>
      </c>
      <c r="BM183" s="28">
        <v>0.11</v>
      </c>
      <c r="BN183" s="28">
        <v>0.04</v>
      </c>
      <c r="BO183" s="28">
        <v>1.6E-2</v>
      </c>
      <c r="BP183" s="28">
        <v>1.6E-2</v>
      </c>
      <c r="BQ183" s="28">
        <v>0.9</v>
      </c>
      <c r="CI183" s="28">
        <v>22.1</v>
      </c>
      <c r="CL183" s="28">
        <v>4.0999999999999996</v>
      </c>
    </row>
    <row r="184" spans="1:90" x14ac:dyDescent="0.3">
      <c r="A184" s="25">
        <f t="shared" si="2"/>
        <v>180</v>
      </c>
      <c r="B184" s="26">
        <v>687208</v>
      </c>
      <c r="C184" s="26">
        <v>847230</v>
      </c>
      <c r="D184" s="26">
        <v>368</v>
      </c>
      <c r="E184" s="26">
        <v>1</v>
      </c>
      <c r="F184" s="27" t="s">
        <v>180</v>
      </c>
      <c r="G184" s="28">
        <v>12</v>
      </c>
      <c r="H184" s="28">
        <v>0.4</v>
      </c>
      <c r="I184" s="28">
        <v>30</v>
      </c>
      <c r="J184" s="28">
        <v>1</v>
      </c>
      <c r="K184" s="28">
        <v>1.83</v>
      </c>
      <c r="L184" s="28">
        <v>8.9999999999999998E-4</v>
      </c>
      <c r="M184" s="28">
        <v>0.21</v>
      </c>
      <c r="N184" s="28">
        <v>0.9</v>
      </c>
      <c r="O184" s="28">
        <v>0.06</v>
      </c>
      <c r="P184" s="28">
        <v>14.7</v>
      </c>
      <c r="Q184" s="28">
        <v>1.5</v>
      </c>
      <c r="R184" s="28">
        <v>151</v>
      </c>
      <c r="S184" s="28">
        <v>0.09</v>
      </c>
      <c r="T184" s="28">
        <v>5.0999999999999996</v>
      </c>
      <c r="U184" s="28">
        <v>44.7</v>
      </c>
      <c r="V184" s="28">
        <v>22</v>
      </c>
      <c r="W184" s="28">
        <v>18.899999999999999</v>
      </c>
      <c r="X184" s="28">
        <v>22</v>
      </c>
      <c r="Y184" s="28">
        <v>1.4E-2</v>
      </c>
      <c r="Z184" s="28">
        <v>0.06</v>
      </c>
      <c r="AA184" s="28">
        <v>0.02</v>
      </c>
      <c r="AB184" s="28">
        <v>16.7</v>
      </c>
      <c r="AC184" s="28">
        <v>0.09</v>
      </c>
      <c r="AD184" s="28">
        <v>7.0000000000000007E-2</v>
      </c>
      <c r="AE184" s="28">
        <v>1</v>
      </c>
      <c r="AF184" s="28">
        <v>0.15</v>
      </c>
      <c r="AG184" s="28">
        <v>161</v>
      </c>
      <c r="AH184" s="28">
        <v>0.2</v>
      </c>
      <c r="AI184" s="28">
        <v>0.09</v>
      </c>
      <c r="AJ184" s="28">
        <v>0.04</v>
      </c>
      <c r="AK184" s="28">
        <v>18.5</v>
      </c>
      <c r="AL184" s="28">
        <v>4.8</v>
      </c>
      <c r="AM184" s="28">
        <v>7.1999999999999995E-2</v>
      </c>
      <c r="AN184" s="28">
        <v>111</v>
      </c>
      <c r="AO184" s="28">
        <v>4.2</v>
      </c>
      <c r="AP184" s="28">
        <v>2</v>
      </c>
      <c r="AQ184" s="28">
        <v>1.2</v>
      </c>
      <c r="AR184" s="28">
        <v>6.8</v>
      </c>
      <c r="AS184" s="28">
        <v>0.7</v>
      </c>
      <c r="AT184" s="28">
        <v>67.3</v>
      </c>
      <c r="AU184" s="28">
        <v>0.2</v>
      </c>
      <c r="AV184" s="28">
        <v>45</v>
      </c>
      <c r="AW184" s="28">
        <v>12</v>
      </c>
      <c r="AX184" s="28">
        <v>7.7</v>
      </c>
      <c r="AY184" s="28">
        <v>0.8</v>
      </c>
      <c r="AZ184" s="28">
        <v>0.3</v>
      </c>
      <c r="BA184" s="28">
        <v>1.9</v>
      </c>
      <c r="BB184" s="28">
        <v>51.2</v>
      </c>
      <c r="BC184" s="28">
        <v>0.4</v>
      </c>
      <c r="BD184" s="28">
        <v>0.73</v>
      </c>
      <c r="BE184" s="28">
        <v>4.2</v>
      </c>
      <c r="BF184" s="28">
        <v>185</v>
      </c>
      <c r="BG184" s="28">
        <v>12.1</v>
      </c>
      <c r="BH184" s="28">
        <v>13.3</v>
      </c>
      <c r="BI184" s="28">
        <v>13</v>
      </c>
      <c r="BJ184" s="28">
        <v>4.6500000000000004</v>
      </c>
      <c r="BK184" s="28">
        <v>8.9999999999999993E-3</v>
      </c>
      <c r="BL184" s="28">
        <v>10.199999999999999</v>
      </c>
      <c r="BM184" s="28">
        <v>0.09</v>
      </c>
      <c r="BN184" s="28">
        <v>0.04</v>
      </c>
      <c r="BO184" s="28">
        <v>1.4999999999999999E-2</v>
      </c>
      <c r="BP184" s="28">
        <v>1.6E-2</v>
      </c>
      <c r="BQ184" s="28">
        <v>0.9</v>
      </c>
      <c r="CI184" s="28">
        <v>18.5</v>
      </c>
      <c r="CL184" s="28">
        <v>4.8</v>
      </c>
    </row>
    <row r="185" spans="1:90" x14ac:dyDescent="0.3">
      <c r="A185" s="25">
        <f t="shared" si="2"/>
        <v>181</v>
      </c>
      <c r="B185" s="26">
        <v>687210</v>
      </c>
      <c r="C185" s="26">
        <v>847230</v>
      </c>
      <c r="D185" s="26">
        <v>368</v>
      </c>
      <c r="E185" s="26">
        <v>1</v>
      </c>
      <c r="F185" s="27" t="s">
        <v>181</v>
      </c>
      <c r="G185" s="28">
        <v>12</v>
      </c>
      <c r="H185" s="28">
        <v>0.6</v>
      </c>
      <c r="I185" s="28">
        <v>20</v>
      </c>
      <c r="J185" s="28">
        <v>1</v>
      </c>
      <c r="K185" s="28">
        <v>2.33</v>
      </c>
      <c r="L185" s="28">
        <v>8.9999999999999998E-4</v>
      </c>
      <c r="M185" s="28">
        <v>0.21</v>
      </c>
      <c r="N185" s="28">
        <v>1.2</v>
      </c>
      <c r="O185" s="28">
        <v>7.0000000000000007E-2</v>
      </c>
      <c r="P185" s="28">
        <v>13.8</v>
      </c>
      <c r="Q185" s="28">
        <v>1.9</v>
      </c>
      <c r="R185" s="28">
        <v>160</v>
      </c>
      <c r="S185" s="28">
        <v>0.09</v>
      </c>
      <c r="T185" s="28">
        <v>5.2</v>
      </c>
      <c r="U185" s="28">
        <v>45.5</v>
      </c>
      <c r="V185" s="28">
        <v>21.8</v>
      </c>
      <c r="W185" s="28">
        <v>19.5</v>
      </c>
      <c r="X185" s="28">
        <v>20.5</v>
      </c>
      <c r="Y185" s="28">
        <v>1.6E-2</v>
      </c>
      <c r="Z185" s="28">
        <v>0.06</v>
      </c>
      <c r="AA185" s="28">
        <v>0.04</v>
      </c>
      <c r="AB185" s="28">
        <v>15.9</v>
      </c>
      <c r="AC185" s="28">
        <v>0.09</v>
      </c>
      <c r="AD185" s="28">
        <v>0.08</v>
      </c>
      <c r="AE185" s="28">
        <v>0.95</v>
      </c>
      <c r="AF185" s="28">
        <v>0.13</v>
      </c>
      <c r="AG185" s="28">
        <v>176</v>
      </c>
      <c r="AH185" s="28">
        <v>0.1</v>
      </c>
      <c r="AI185" s="28">
        <v>0.1</v>
      </c>
      <c r="AJ185" s="28">
        <v>0.04</v>
      </c>
      <c r="AK185" s="28">
        <v>16.600000000000001</v>
      </c>
      <c r="AL185" s="28">
        <v>3.8</v>
      </c>
      <c r="AM185" s="28">
        <v>7.5999999999999998E-2</v>
      </c>
      <c r="AN185" s="28">
        <v>117</v>
      </c>
      <c r="AO185" s="28">
        <v>3.8</v>
      </c>
      <c r="AP185" s="28">
        <v>2</v>
      </c>
      <c r="AQ185" s="28">
        <v>1.1000000000000001</v>
      </c>
      <c r="AR185" s="28">
        <v>6.2</v>
      </c>
      <c r="AS185" s="28">
        <v>0.6</v>
      </c>
      <c r="AT185" s="28">
        <v>59</v>
      </c>
      <c r="AU185" s="28">
        <v>0.3</v>
      </c>
      <c r="AV185" s="28">
        <v>38.6</v>
      </c>
      <c r="AW185" s="28">
        <v>10.5</v>
      </c>
      <c r="AX185" s="28">
        <v>6.9</v>
      </c>
      <c r="AY185" s="28">
        <v>0.7</v>
      </c>
      <c r="AZ185" s="28">
        <v>0.3</v>
      </c>
      <c r="BA185" s="28">
        <v>1.8</v>
      </c>
      <c r="BB185" s="28">
        <v>49.3</v>
      </c>
      <c r="BC185" s="28">
        <v>0.5</v>
      </c>
      <c r="BD185" s="28">
        <v>0.74</v>
      </c>
      <c r="BE185" s="28">
        <v>3.9</v>
      </c>
      <c r="BF185" s="28">
        <v>194</v>
      </c>
      <c r="BG185" s="28">
        <v>10.8</v>
      </c>
      <c r="BH185" s="28">
        <v>13.3</v>
      </c>
      <c r="BI185" s="28">
        <v>11.2</v>
      </c>
      <c r="BJ185" s="28">
        <v>4.91</v>
      </c>
      <c r="BK185" s="28">
        <v>8.9999999999999993E-3</v>
      </c>
      <c r="BL185" s="28">
        <v>10.8</v>
      </c>
      <c r="BM185" s="28">
        <v>0.09</v>
      </c>
      <c r="BN185" s="28">
        <v>0.04</v>
      </c>
      <c r="BO185" s="28">
        <v>1.6E-2</v>
      </c>
      <c r="BP185" s="28">
        <v>1.7000000000000001E-2</v>
      </c>
      <c r="BQ185" s="28">
        <v>0.9</v>
      </c>
      <c r="CI185" s="28">
        <v>16.600000000000001</v>
      </c>
      <c r="CL185" s="28">
        <v>3.8</v>
      </c>
    </row>
    <row r="186" spans="1:90" x14ac:dyDescent="0.3">
      <c r="A186" s="25">
        <f>A185+1</f>
        <v>182</v>
      </c>
      <c r="B186" s="26">
        <v>687211</v>
      </c>
      <c r="C186" s="26">
        <v>847230</v>
      </c>
      <c r="D186" s="26">
        <v>368</v>
      </c>
      <c r="E186" s="26">
        <v>1</v>
      </c>
      <c r="F186" s="27" t="s">
        <v>198</v>
      </c>
      <c r="G186" s="28">
        <v>12.1</v>
      </c>
      <c r="H186" s="28">
        <v>4.2</v>
      </c>
      <c r="I186" s="28">
        <v>70</v>
      </c>
      <c r="J186" s="28">
        <v>1</v>
      </c>
      <c r="K186" s="28">
        <v>1.19</v>
      </c>
      <c r="L186" s="28">
        <v>8.9999999999999998E-4</v>
      </c>
      <c r="M186" s="28">
        <v>0.42</v>
      </c>
      <c r="N186" s="28">
        <v>1</v>
      </c>
      <c r="O186" s="28">
        <v>0.01</v>
      </c>
      <c r="P186" s="28">
        <v>12.8</v>
      </c>
      <c r="Q186" s="28">
        <v>1.5</v>
      </c>
      <c r="R186" s="28">
        <v>86</v>
      </c>
      <c r="S186" s="28">
        <v>0.09</v>
      </c>
      <c r="T186" s="28">
        <v>9.4</v>
      </c>
      <c r="U186" s="28">
        <v>36.700000000000003</v>
      </c>
      <c r="V186" s="28">
        <v>24.3</v>
      </c>
      <c r="W186" s="28">
        <v>37</v>
      </c>
      <c r="X186" s="28">
        <v>82.6</v>
      </c>
      <c r="Y186" s="28">
        <v>0.13100000000000001</v>
      </c>
      <c r="Z186" s="28">
        <v>0.15</v>
      </c>
      <c r="AA186" s="28">
        <v>7.0000000000000007E-2</v>
      </c>
      <c r="AB186" s="28">
        <v>15.7</v>
      </c>
      <c r="AC186" s="28">
        <v>0.09</v>
      </c>
      <c r="AD186" s="28">
        <v>7.0000000000000007E-2</v>
      </c>
      <c r="AE186" s="28">
        <v>2.35</v>
      </c>
      <c r="AF186" s="28">
        <v>0.21</v>
      </c>
      <c r="AG186" s="28">
        <v>64</v>
      </c>
      <c r="AH186" s="28">
        <v>0.1</v>
      </c>
      <c r="AI186" s="28">
        <v>1</v>
      </c>
      <c r="AJ186" s="28">
        <v>0.04</v>
      </c>
      <c r="AK186" s="28">
        <v>9.5</v>
      </c>
      <c r="AL186" s="28">
        <v>4.7</v>
      </c>
      <c r="AM186" s="28">
        <v>2.7E-2</v>
      </c>
      <c r="AN186" s="28">
        <v>103</v>
      </c>
      <c r="AO186" s="28">
        <v>2.4</v>
      </c>
      <c r="AP186" s="28">
        <v>1.1000000000000001</v>
      </c>
      <c r="AQ186" s="28">
        <v>0.8</v>
      </c>
      <c r="AR186" s="28">
        <v>4.0999999999999996</v>
      </c>
      <c r="AS186" s="28">
        <v>0.4</v>
      </c>
      <c r="AT186" s="28">
        <v>33.4</v>
      </c>
      <c r="AU186" s="28">
        <v>0.1</v>
      </c>
      <c r="AV186" s="28">
        <v>22.5</v>
      </c>
      <c r="AW186" s="28">
        <v>6</v>
      </c>
      <c r="AX186" s="28">
        <v>4.4000000000000004</v>
      </c>
      <c r="AY186" s="28">
        <v>0.5</v>
      </c>
      <c r="AZ186" s="28">
        <v>0.2</v>
      </c>
      <c r="BA186" s="28">
        <v>1</v>
      </c>
      <c r="BB186" s="28">
        <v>106</v>
      </c>
      <c r="BC186" s="28">
        <v>0.6</v>
      </c>
      <c r="BD186" s="28">
        <v>1.84</v>
      </c>
      <c r="BE186" s="28">
        <v>10.3</v>
      </c>
      <c r="BF186" s="28">
        <v>203</v>
      </c>
      <c r="BG186" s="28">
        <v>26.2</v>
      </c>
      <c r="BH186" s="28">
        <v>10.5</v>
      </c>
      <c r="BI186" s="28">
        <v>14.3</v>
      </c>
      <c r="BJ186" s="28">
        <v>5.05</v>
      </c>
      <c r="BK186" s="28">
        <v>7.0000000000000007E-2</v>
      </c>
      <c r="BL186" s="28">
        <v>5.28</v>
      </c>
      <c r="BM186" s="28">
        <v>0.18</v>
      </c>
      <c r="BN186" s="28">
        <v>0.09</v>
      </c>
      <c r="BO186" s="28">
        <v>0.02</v>
      </c>
      <c r="BP186" s="28">
        <v>6.8000000000000005E-2</v>
      </c>
      <c r="BQ186" s="28">
        <v>0.9</v>
      </c>
      <c r="CI186" s="28">
        <v>9.5</v>
      </c>
      <c r="CL186" s="28">
        <v>4.7</v>
      </c>
    </row>
    <row r="187" spans="1:90" x14ac:dyDescent="0.3">
      <c r="A187" s="25">
        <f t="shared" si="2"/>
        <v>183</v>
      </c>
      <c r="B187" s="26">
        <v>687213</v>
      </c>
      <c r="C187" s="26">
        <v>847230</v>
      </c>
      <c r="D187" s="26">
        <v>368</v>
      </c>
      <c r="E187" s="26">
        <v>1</v>
      </c>
      <c r="F187" s="27" t="s">
        <v>182</v>
      </c>
      <c r="G187" s="28">
        <v>11.2</v>
      </c>
      <c r="H187" s="28">
        <v>0.4</v>
      </c>
      <c r="I187" s="28">
        <v>0.9</v>
      </c>
      <c r="J187" s="28">
        <v>1</v>
      </c>
      <c r="K187" s="28">
        <v>2.33</v>
      </c>
      <c r="L187" s="28">
        <v>8.9999999999999998E-4</v>
      </c>
      <c r="M187" s="28">
        <v>0.18</v>
      </c>
      <c r="N187" s="28">
        <v>1.2</v>
      </c>
      <c r="O187" s="28">
        <v>0.05</v>
      </c>
      <c r="P187" s="28">
        <v>13.8</v>
      </c>
      <c r="Q187" s="28">
        <v>1.8</v>
      </c>
      <c r="R187" s="28">
        <v>139</v>
      </c>
      <c r="S187" s="28">
        <v>0.09</v>
      </c>
      <c r="T187" s="28">
        <v>5.0999999999999996</v>
      </c>
      <c r="U187" s="28">
        <v>42.4</v>
      </c>
      <c r="V187" s="28">
        <v>22.6</v>
      </c>
      <c r="W187" s="28">
        <v>17.2</v>
      </c>
      <c r="X187" s="28">
        <v>20.6</v>
      </c>
      <c r="Y187" s="28">
        <v>1.4E-2</v>
      </c>
      <c r="Z187" s="28">
        <v>0.06</v>
      </c>
      <c r="AA187" s="28">
        <v>0.01</v>
      </c>
      <c r="AB187" s="28">
        <v>16.8</v>
      </c>
      <c r="AC187" s="28">
        <v>0.1</v>
      </c>
      <c r="AD187" s="28">
        <v>0.08</v>
      </c>
      <c r="AE187" s="28">
        <v>1.04</v>
      </c>
      <c r="AF187" s="28">
        <v>0.13</v>
      </c>
      <c r="AG187" s="28">
        <v>124</v>
      </c>
      <c r="AH187" s="28">
        <v>0.2</v>
      </c>
      <c r="AI187" s="28">
        <v>0.1</v>
      </c>
      <c r="AJ187" s="28">
        <v>0.04</v>
      </c>
      <c r="AK187" s="28">
        <v>14.5</v>
      </c>
      <c r="AL187" s="28">
        <v>6.5</v>
      </c>
      <c r="AM187" s="28">
        <v>7.5999999999999998E-2</v>
      </c>
      <c r="AN187" s="28">
        <v>104</v>
      </c>
      <c r="AO187" s="28">
        <v>3.3</v>
      </c>
      <c r="AP187" s="28">
        <v>1.7</v>
      </c>
      <c r="AQ187" s="28">
        <v>0.9</v>
      </c>
      <c r="AR187" s="28">
        <v>4.9000000000000004</v>
      </c>
      <c r="AS187" s="28">
        <v>0.6</v>
      </c>
      <c r="AT187" s="28">
        <v>51.3</v>
      </c>
      <c r="AU187" s="28">
        <v>0.2</v>
      </c>
      <c r="AV187" s="28">
        <v>32.200000000000003</v>
      </c>
      <c r="AW187" s="28">
        <v>9.1</v>
      </c>
      <c r="AX187" s="28">
        <v>5.2</v>
      </c>
      <c r="AY187" s="28">
        <v>0.6</v>
      </c>
      <c r="AZ187" s="28">
        <v>0.2</v>
      </c>
      <c r="BA187" s="28">
        <v>1.6</v>
      </c>
      <c r="BB187" s="28">
        <v>51.3</v>
      </c>
      <c r="BC187" s="28">
        <v>0.4</v>
      </c>
      <c r="BD187" s="28">
        <v>0.81</v>
      </c>
      <c r="BE187" s="28">
        <v>4.4000000000000004</v>
      </c>
      <c r="BF187" s="28">
        <v>182</v>
      </c>
      <c r="BG187" s="28">
        <v>12</v>
      </c>
      <c r="BH187" s="28">
        <v>12.8</v>
      </c>
      <c r="BI187" s="28">
        <v>12.3</v>
      </c>
      <c r="BJ187" s="28">
        <v>4.54</v>
      </c>
      <c r="BK187" s="28">
        <v>8.9999999999999993E-3</v>
      </c>
      <c r="BL187" s="28">
        <v>9.9499999999999993</v>
      </c>
      <c r="BM187" s="28">
        <v>0.1</v>
      </c>
      <c r="BN187" s="28">
        <v>0.04</v>
      </c>
      <c r="BO187" s="28">
        <v>1.2E-2</v>
      </c>
      <c r="BP187" s="28">
        <v>1.6E-2</v>
      </c>
      <c r="BQ187" s="28">
        <v>0.9</v>
      </c>
      <c r="CI187" s="28">
        <v>14.5</v>
      </c>
      <c r="CL187" s="28">
        <v>6.5</v>
      </c>
    </row>
    <row r="188" spans="1:90" x14ac:dyDescent="0.3">
      <c r="A188" s="25">
        <f t="shared" si="2"/>
        <v>184</v>
      </c>
      <c r="B188" s="26">
        <v>687215</v>
      </c>
      <c r="C188" s="26">
        <v>847230</v>
      </c>
      <c r="D188" s="26">
        <v>368</v>
      </c>
      <c r="E188" s="26">
        <v>1</v>
      </c>
      <c r="F188" s="27" t="s">
        <v>183</v>
      </c>
      <c r="G188" s="28">
        <v>12</v>
      </c>
      <c r="H188" s="28">
        <v>0.4</v>
      </c>
      <c r="I188" s="28">
        <v>0.9</v>
      </c>
      <c r="J188" s="28">
        <v>2</v>
      </c>
      <c r="K188" s="28">
        <v>2.6</v>
      </c>
      <c r="L188" s="28">
        <v>8.9999999999999998E-4</v>
      </c>
      <c r="M188" s="28">
        <v>0.19</v>
      </c>
      <c r="N188" s="28">
        <v>1</v>
      </c>
      <c r="O188" s="28">
        <v>0.09</v>
      </c>
      <c r="P188" s="28">
        <v>13.6</v>
      </c>
      <c r="Q188" s="28">
        <v>1.8</v>
      </c>
      <c r="R188" s="28">
        <v>161</v>
      </c>
      <c r="S188" s="28">
        <v>0.09</v>
      </c>
      <c r="T188" s="28">
        <v>5.3</v>
      </c>
      <c r="U188" s="28">
        <v>45.8</v>
      </c>
      <c r="V188" s="28">
        <v>21.3</v>
      </c>
      <c r="W188" s="28">
        <v>19.7</v>
      </c>
      <c r="X188" s="28">
        <v>22.6</v>
      </c>
      <c r="Y188" s="28">
        <v>1.2E-2</v>
      </c>
      <c r="Z188" s="28">
        <v>0.06</v>
      </c>
      <c r="AA188" s="28">
        <v>0.02</v>
      </c>
      <c r="AB188" s="28">
        <v>17</v>
      </c>
      <c r="AC188" s="28">
        <v>0.1</v>
      </c>
      <c r="AD188" s="28">
        <v>0.08</v>
      </c>
      <c r="AE188" s="28">
        <v>1.02</v>
      </c>
      <c r="AF188" s="28">
        <v>0.14000000000000001</v>
      </c>
      <c r="AG188" s="28">
        <v>153</v>
      </c>
      <c r="AH188" s="28">
        <v>0.1</v>
      </c>
      <c r="AI188" s="28">
        <v>0.2</v>
      </c>
      <c r="AJ188" s="28">
        <v>0.04</v>
      </c>
      <c r="AK188" s="28">
        <v>12.7</v>
      </c>
      <c r="AL188" s="28">
        <v>4.7</v>
      </c>
      <c r="AM188" s="28">
        <v>7.4999999999999997E-2</v>
      </c>
      <c r="AN188" s="28">
        <v>88.7</v>
      </c>
      <c r="AO188" s="28">
        <v>3.3</v>
      </c>
      <c r="AP188" s="28">
        <v>1.6</v>
      </c>
      <c r="AQ188" s="28">
        <v>0.9</v>
      </c>
      <c r="AR188" s="28">
        <v>5.0999999999999996</v>
      </c>
      <c r="AS188" s="28">
        <v>0.5</v>
      </c>
      <c r="AT188" s="28">
        <v>50.5</v>
      </c>
      <c r="AU188" s="28">
        <v>0.2</v>
      </c>
      <c r="AV188" s="28">
        <v>31.4</v>
      </c>
      <c r="AW188" s="28">
        <v>8.6999999999999993</v>
      </c>
      <c r="AX188" s="28">
        <v>5.2</v>
      </c>
      <c r="AY188" s="28">
        <v>0.6</v>
      </c>
      <c r="AZ188" s="28">
        <v>0.2</v>
      </c>
      <c r="BA188" s="28">
        <v>1.6</v>
      </c>
      <c r="BB188" s="28">
        <v>52.7</v>
      </c>
      <c r="BC188" s="28">
        <v>0.4</v>
      </c>
      <c r="BD188" s="28">
        <v>0.78</v>
      </c>
      <c r="BE188" s="28">
        <v>4.5999999999999996</v>
      </c>
      <c r="BF188" s="28">
        <v>200</v>
      </c>
      <c r="BG188" s="28">
        <v>12.2</v>
      </c>
      <c r="BH188" s="28">
        <v>13</v>
      </c>
      <c r="BI188" s="28">
        <v>14.9</v>
      </c>
      <c r="BJ188" s="28">
        <v>4.84</v>
      </c>
      <c r="BK188" s="28">
        <v>8.9999999999999993E-3</v>
      </c>
      <c r="BL188" s="28">
        <v>11.4</v>
      </c>
      <c r="BM188" s="28">
        <v>0.1</v>
      </c>
      <c r="BN188" s="28">
        <v>0.04</v>
      </c>
      <c r="BO188" s="28">
        <v>1.2999999999999999E-2</v>
      </c>
      <c r="BP188" s="28">
        <v>1.7999999999999999E-2</v>
      </c>
      <c r="BQ188" s="28">
        <v>0.9</v>
      </c>
      <c r="CI188" s="28">
        <v>12.7</v>
      </c>
      <c r="CL188" s="28">
        <v>4.7</v>
      </c>
    </row>
    <row r="189" spans="1:90" x14ac:dyDescent="0.3">
      <c r="A189" s="25">
        <f t="shared" si="2"/>
        <v>185</v>
      </c>
      <c r="B189" s="26">
        <v>687217</v>
      </c>
      <c r="C189" s="26">
        <v>847230</v>
      </c>
      <c r="D189" s="26">
        <v>368</v>
      </c>
      <c r="E189" s="26">
        <v>1</v>
      </c>
      <c r="F189" s="27" t="s">
        <v>184</v>
      </c>
      <c r="G189" s="28">
        <v>11.6</v>
      </c>
      <c r="H189" s="28">
        <v>0.4</v>
      </c>
      <c r="I189" s="28">
        <v>0.9</v>
      </c>
      <c r="J189" s="28">
        <v>1</v>
      </c>
      <c r="K189" s="28">
        <v>2.4300000000000002</v>
      </c>
      <c r="L189" s="28">
        <v>8.9999999999999998E-4</v>
      </c>
      <c r="M189" s="28">
        <v>0.18</v>
      </c>
      <c r="N189" s="28">
        <v>1</v>
      </c>
      <c r="O189" s="28">
        <v>7.0000000000000007E-2</v>
      </c>
      <c r="P189" s="28">
        <v>14.5</v>
      </c>
      <c r="Q189" s="28">
        <v>1.8</v>
      </c>
      <c r="R189" s="28">
        <v>153</v>
      </c>
      <c r="S189" s="28">
        <v>0.09</v>
      </c>
      <c r="T189" s="28">
        <v>5.2</v>
      </c>
      <c r="U189" s="28">
        <v>42</v>
      </c>
      <c r="V189" s="28">
        <v>24.2</v>
      </c>
      <c r="W189" s="28">
        <v>19.100000000000001</v>
      </c>
      <c r="X189" s="28">
        <v>22.1</v>
      </c>
      <c r="Y189" s="28">
        <v>1.0999999999999999E-2</v>
      </c>
      <c r="Z189" s="28">
        <v>0.06</v>
      </c>
      <c r="AA189" s="28">
        <v>0.02</v>
      </c>
      <c r="AB189" s="28">
        <v>17.600000000000001</v>
      </c>
      <c r="AC189" s="28">
        <v>0.1</v>
      </c>
      <c r="AD189" s="28">
        <v>0.1</v>
      </c>
      <c r="AE189" s="28">
        <v>1.08</v>
      </c>
      <c r="AF189" s="28">
        <v>0.15</v>
      </c>
      <c r="AG189" s="28">
        <v>158</v>
      </c>
      <c r="AH189" s="28">
        <v>0.1</v>
      </c>
      <c r="AI189" s="28">
        <v>0.1</v>
      </c>
      <c r="AJ189" s="28">
        <v>0.04</v>
      </c>
      <c r="AK189" s="28">
        <v>12.9</v>
      </c>
      <c r="AL189" s="28">
        <v>4.9000000000000004</v>
      </c>
      <c r="AM189" s="28">
        <v>7.3999999999999996E-2</v>
      </c>
      <c r="AN189" s="28">
        <v>92.1</v>
      </c>
      <c r="AO189" s="28">
        <v>3.2</v>
      </c>
      <c r="AP189" s="28">
        <v>1.5</v>
      </c>
      <c r="AQ189" s="28">
        <v>0.9</v>
      </c>
      <c r="AR189" s="28">
        <v>5.2</v>
      </c>
      <c r="AS189" s="28">
        <v>0.5</v>
      </c>
      <c r="AT189" s="28">
        <v>52.6</v>
      </c>
      <c r="AU189" s="28">
        <v>0.2</v>
      </c>
      <c r="AV189" s="28">
        <v>32.700000000000003</v>
      </c>
      <c r="AW189" s="28">
        <v>9</v>
      </c>
      <c r="AX189" s="28">
        <v>4.9000000000000004</v>
      </c>
      <c r="AY189" s="28">
        <v>0.6</v>
      </c>
      <c r="AZ189" s="28">
        <v>0.2</v>
      </c>
      <c r="BA189" s="28">
        <v>1.7</v>
      </c>
      <c r="BB189" s="28">
        <v>58.6</v>
      </c>
      <c r="BC189" s="28">
        <v>0.4</v>
      </c>
      <c r="BD189" s="28">
        <v>0.9</v>
      </c>
      <c r="BE189" s="28">
        <v>4.4000000000000004</v>
      </c>
      <c r="BF189" s="28">
        <v>211</v>
      </c>
      <c r="BG189" s="28">
        <v>13</v>
      </c>
      <c r="BH189" s="28">
        <v>12.7</v>
      </c>
      <c r="BI189" s="28">
        <v>16.2</v>
      </c>
      <c r="BJ189" s="28">
        <v>4.7</v>
      </c>
      <c r="BK189" s="28">
        <v>8.9999999999999993E-3</v>
      </c>
      <c r="BL189" s="28">
        <v>10.6</v>
      </c>
      <c r="BM189" s="28">
        <v>0.11</v>
      </c>
      <c r="BN189" s="28">
        <v>0.04</v>
      </c>
      <c r="BO189" s="28">
        <v>1.4E-2</v>
      </c>
      <c r="BP189" s="28">
        <v>1.9E-2</v>
      </c>
      <c r="BQ189" s="28">
        <v>0.9</v>
      </c>
      <c r="CI189" s="28">
        <v>12.9</v>
      </c>
      <c r="CL189" s="28">
        <v>4.9000000000000004</v>
      </c>
    </row>
    <row r="190" spans="1:90" x14ac:dyDescent="0.3">
      <c r="A190" s="25">
        <f t="shared" si="2"/>
        <v>186</v>
      </c>
      <c r="B190" s="26">
        <v>687218</v>
      </c>
      <c r="C190" s="26">
        <v>847230</v>
      </c>
      <c r="D190" s="26">
        <v>368</v>
      </c>
      <c r="E190" s="26">
        <v>1</v>
      </c>
      <c r="F190" s="27" t="s">
        <v>185</v>
      </c>
      <c r="G190" s="28">
        <v>9.9</v>
      </c>
      <c r="H190" s="28">
        <v>0.4</v>
      </c>
      <c r="I190" s="28">
        <v>70</v>
      </c>
      <c r="J190" s="28">
        <v>2</v>
      </c>
      <c r="K190" s="28">
        <v>1.96</v>
      </c>
      <c r="L190" s="28">
        <v>8.9999999999999998E-4</v>
      </c>
      <c r="M190" s="28">
        <v>0.16</v>
      </c>
      <c r="N190" s="28">
        <v>1</v>
      </c>
      <c r="O190" s="28">
        <v>0.06</v>
      </c>
      <c r="P190" s="28">
        <v>13.3</v>
      </c>
      <c r="Q190" s="28">
        <v>1.6</v>
      </c>
      <c r="R190" s="28">
        <v>134</v>
      </c>
      <c r="S190" s="28">
        <v>0.09</v>
      </c>
      <c r="T190" s="28">
        <v>5.4</v>
      </c>
      <c r="U190" s="28">
        <v>45.8</v>
      </c>
      <c r="V190" s="28">
        <v>23.4</v>
      </c>
      <c r="W190" s="28">
        <v>15.4</v>
      </c>
      <c r="X190" s="28">
        <v>23.1</v>
      </c>
      <c r="Y190" s="28">
        <v>1.2E-2</v>
      </c>
      <c r="Z190" s="28">
        <v>0.06</v>
      </c>
      <c r="AA190" s="28">
        <v>8.9999999999999993E-3</v>
      </c>
      <c r="AB190" s="28">
        <v>16.3</v>
      </c>
      <c r="AC190" s="28">
        <v>0.09</v>
      </c>
      <c r="AD190" s="28">
        <v>7.0000000000000007E-2</v>
      </c>
      <c r="AE190" s="28">
        <v>0.95</v>
      </c>
      <c r="AF190" s="28">
        <v>0.14000000000000001</v>
      </c>
      <c r="AG190" s="28">
        <v>106</v>
      </c>
      <c r="AH190" s="28">
        <v>0.1</v>
      </c>
      <c r="AI190" s="28">
        <v>0.09</v>
      </c>
      <c r="AJ190" s="28">
        <v>0.04</v>
      </c>
      <c r="AK190" s="28">
        <v>14.3</v>
      </c>
      <c r="AL190" s="28">
        <v>4.2</v>
      </c>
      <c r="AM190" s="28">
        <v>7.1999999999999995E-2</v>
      </c>
      <c r="AN190" s="28">
        <v>83.1</v>
      </c>
      <c r="AO190" s="28">
        <v>3.6</v>
      </c>
      <c r="AP190" s="28">
        <v>1.7</v>
      </c>
      <c r="AQ190" s="28">
        <v>1</v>
      </c>
      <c r="AR190" s="28">
        <v>5.4</v>
      </c>
      <c r="AS190" s="28">
        <v>0.6</v>
      </c>
      <c r="AT190" s="28">
        <v>50.2</v>
      </c>
      <c r="AU190" s="28">
        <v>0.2</v>
      </c>
      <c r="AV190" s="28">
        <v>33.799999999999997</v>
      </c>
      <c r="AW190" s="28">
        <v>9</v>
      </c>
      <c r="AX190" s="28">
        <v>6.5</v>
      </c>
      <c r="AY190" s="28">
        <v>0.7</v>
      </c>
      <c r="AZ190" s="28">
        <v>0.3</v>
      </c>
      <c r="BA190" s="28">
        <v>1.8</v>
      </c>
      <c r="BB190" s="28">
        <v>50.5</v>
      </c>
      <c r="BC190" s="28">
        <v>0.4</v>
      </c>
      <c r="BD190" s="28">
        <v>0.82</v>
      </c>
      <c r="BE190" s="28">
        <v>4.7</v>
      </c>
      <c r="BF190" s="28">
        <v>170</v>
      </c>
      <c r="BG190" s="28">
        <v>12</v>
      </c>
      <c r="BH190" s="28">
        <v>13.2</v>
      </c>
      <c r="BI190" s="28">
        <v>10.3</v>
      </c>
      <c r="BJ190" s="28">
        <v>4.8099999999999996</v>
      </c>
      <c r="BK190" s="28">
        <v>8.9999999999999993E-3</v>
      </c>
      <c r="BL190" s="28">
        <v>9.52</v>
      </c>
      <c r="BM190" s="28">
        <v>0.1</v>
      </c>
      <c r="BN190" s="28">
        <v>0.04</v>
      </c>
      <c r="BO190" s="28">
        <v>1.4E-2</v>
      </c>
      <c r="BP190" s="28">
        <v>1.6E-2</v>
      </c>
      <c r="BQ190" s="28">
        <v>0.9</v>
      </c>
      <c r="CI190" s="28">
        <v>14.3</v>
      </c>
      <c r="CL190" s="28">
        <v>4.2</v>
      </c>
    </row>
    <row r="191" spans="1:90" x14ac:dyDescent="0.3">
      <c r="A191" s="25">
        <f t="shared" si="2"/>
        <v>187</v>
      </c>
      <c r="B191" s="26">
        <v>687220</v>
      </c>
      <c r="C191" s="26">
        <v>847230</v>
      </c>
      <c r="D191" s="26">
        <v>368</v>
      </c>
      <c r="E191" s="26">
        <v>1</v>
      </c>
      <c r="F191" s="27" t="s">
        <v>186</v>
      </c>
      <c r="G191" s="28">
        <v>12.4</v>
      </c>
      <c r="H191" s="28">
        <v>1.5</v>
      </c>
      <c r="I191" s="28">
        <v>20</v>
      </c>
      <c r="J191" s="28">
        <v>2</v>
      </c>
      <c r="K191" s="28">
        <v>2.48</v>
      </c>
      <c r="L191" s="28">
        <v>8.9999999999999998E-4</v>
      </c>
      <c r="M191" s="28">
        <v>0.17</v>
      </c>
      <c r="N191" s="28">
        <v>0.8</v>
      </c>
      <c r="O191" s="28">
        <v>7.0000000000000007E-2</v>
      </c>
      <c r="P191" s="28">
        <v>14.4</v>
      </c>
      <c r="Q191" s="28">
        <v>1.9</v>
      </c>
      <c r="R191" s="28">
        <v>163</v>
      </c>
      <c r="S191" s="28">
        <v>0.09</v>
      </c>
      <c r="T191" s="28">
        <v>5.8</v>
      </c>
      <c r="U191" s="28">
        <v>47.5</v>
      </c>
      <c r="V191" s="28">
        <v>24.8</v>
      </c>
      <c r="W191" s="28">
        <v>17.600000000000001</v>
      </c>
      <c r="X191" s="28">
        <v>26.9</v>
      </c>
      <c r="Y191" s="28">
        <v>1.2E-2</v>
      </c>
      <c r="Z191" s="28">
        <v>7.0000000000000007E-2</v>
      </c>
      <c r="AA191" s="28">
        <v>8.9999999999999993E-3</v>
      </c>
      <c r="AB191" s="28">
        <v>17.5</v>
      </c>
      <c r="AC191" s="28">
        <v>0.1</v>
      </c>
      <c r="AD191" s="28">
        <v>0.08</v>
      </c>
      <c r="AE191" s="28">
        <v>1</v>
      </c>
      <c r="AF191" s="28">
        <v>0.15</v>
      </c>
      <c r="AG191" s="28">
        <v>146</v>
      </c>
      <c r="AH191" s="28">
        <v>0.1</v>
      </c>
      <c r="AI191" s="28">
        <v>0.09</v>
      </c>
      <c r="AJ191" s="28">
        <v>0.04</v>
      </c>
      <c r="AK191" s="28">
        <v>12.5</v>
      </c>
      <c r="AL191" s="28">
        <v>4.5</v>
      </c>
      <c r="AM191" s="28">
        <v>7.0999999999999994E-2</v>
      </c>
      <c r="AN191" s="28">
        <v>77.900000000000006</v>
      </c>
      <c r="AO191" s="28">
        <v>3</v>
      </c>
      <c r="AP191" s="28">
        <v>1.5</v>
      </c>
      <c r="AQ191" s="28">
        <v>0.8</v>
      </c>
      <c r="AR191" s="28">
        <v>4.5</v>
      </c>
      <c r="AS191" s="28">
        <v>0.5</v>
      </c>
      <c r="AT191" s="28">
        <v>48.2</v>
      </c>
      <c r="AU191" s="28">
        <v>0.2</v>
      </c>
      <c r="AV191" s="28">
        <v>28.2</v>
      </c>
      <c r="AW191" s="28">
        <v>7.8</v>
      </c>
      <c r="AX191" s="28">
        <v>5.2</v>
      </c>
      <c r="AY191" s="28">
        <v>0.6</v>
      </c>
      <c r="AZ191" s="28">
        <v>0.2</v>
      </c>
      <c r="BA191" s="28">
        <v>1.5</v>
      </c>
      <c r="BB191" s="28">
        <v>52</v>
      </c>
      <c r="BC191" s="28">
        <v>0.4</v>
      </c>
      <c r="BD191" s="28">
        <v>0.76</v>
      </c>
      <c r="BE191" s="28">
        <v>4.7</v>
      </c>
      <c r="BF191" s="28">
        <v>195</v>
      </c>
      <c r="BG191" s="28">
        <v>12.3</v>
      </c>
      <c r="BH191" s="28">
        <v>13</v>
      </c>
      <c r="BI191" s="28">
        <v>12.4</v>
      </c>
      <c r="BJ191" s="28">
        <v>4.84</v>
      </c>
      <c r="BK191" s="28">
        <v>0.01</v>
      </c>
      <c r="BL191" s="28">
        <v>11.6</v>
      </c>
      <c r="BM191" s="28">
        <v>0.1</v>
      </c>
      <c r="BN191" s="28">
        <v>0.04</v>
      </c>
      <c r="BO191" s="28">
        <v>1.4E-2</v>
      </c>
      <c r="BP191" s="28">
        <v>1.7000000000000001E-2</v>
      </c>
      <c r="BQ191" s="28">
        <v>0.9</v>
      </c>
      <c r="CI191" s="28">
        <v>12.5</v>
      </c>
      <c r="CL191" s="28">
        <v>4.5</v>
      </c>
    </row>
    <row r="192" spans="1:90" x14ac:dyDescent="0.3">
      <c r="A192" s="25">
        <f t="shared" si="2"/>
        <v>188</v>
      </c>
      <c r="B192" s="26">
        <v>687222</v>
      </c>
      <c r="C192" s="26">
        <v>847230</v>
      </c>
      <c r="D192" s="26">
        <v>368</v>
      </c>
      <c r="E192" s="26">
        <v>1</v>
      </c>
      <c r="F192" s="27" t="s">
        <v>187</v>
      </c>
      <c r="G192" s="28">
        <v>11.6</v>
      </c>
      <c r="H192" s="28">
        <v>0.6</v>
      </c>
      <c r="I192" s="28">
        <v>30</v>
      </c>
      <c r="J192" s="28">
        <v>1</v>
      </c>
      <c r="K192" s="28">
        <v>2.3199999999999998</v>
      </c>
      <c r="L192" s="28">
        <v>8.9999999999999998E-4</v>
      </c>
      <c r="M192" s="28">
        <v>0.2</v>
      </c>
      <c r="N192" s="28">
        <v>0.9</v>
      </c>
      <c r="O192" s="28">
        <v>0.03</v>
      </c>
      <c r="P192" s="28">
        <v>13.4</v>
      </c>
      <c r="Q192" s="28">
        <v>1.8</v>
      </c>
      <c r="R192" s="28">
        <v>149</v>
      </c>
      <c r="S192" s="28">
        <v>0.09</v>
      </c>
      <c r="T192" s="28">
        <v>5.2</v>
      </c>
      <c r="U192" s="28">
        <v>42.7</v>
      </c>
      <c r="V192" s="28">
        <v>21.3</v>
      </c>
      <c r="W192" s="28">
        <v>16.7</v>
      </c>
      <c r="X192" s="28">
        <v>22.6</v>
      </c>
      <c r="Y192" s="28">
        <v>1.2999999999999999E-2</v>
      </c>
      <c r="Z192" s="28">
        <v>0.06</v>
      </c>
      <c r="AA192" s="28">
        <v>8.9999999999999993E-3</v>
      </c>
      <c r="AB192" s="28">
        <v>16</v>
      </c>
      <c r="AC192" s="28">
        <v>0.1</v>
      </c>
      <c r="AD192" s="28">
        <v>0.1</v>
      </c>
      <c r="AE192" s="28">
        <v>0.94</v>
      </c>
      <c r="AF192" s="28">
        <v>0.13</v>
      </c>
      <c r="AG192" s="28">
        <v>160</v>
      </c>
      <c r="AH192" s="28">
        <v>0.1</v>
      </c>
      <c r="AI192" s="28">
        <v>0.1</v>
      </c>
      <c r="AJ192" s="28">
        <v>0.04</v>
      </c>
      <c r="AK192" s="28">
        <v>10.4</v>
      </c>
      <c r="AL192" s="28">
        <v>4.3</v>
      </c>
      <c r="AM192" s="28">
        <v>6.5000000000000002E-2</v>
      </c>
      <c r="AN192" s="28">
        <v>80</v>
      </c>
      <c r="AO192" s="28">
        <v>2.5</v>
      </c>
      <c r="AP192" s="28">
        <v>1.3</v>
      </c>
      <c r="AQ192" s="28">
        <v>0.7</v>
      </c>
      <c r="AR192" s="28">
        <v>3.6</v>
      </c>
      <c r="AS192" s="28">
        <v>0.4</v>
      </c>
      <c r="AT192" s="28">
        <v>39.9</v>
      </c>
      <c r="AU192" s="28">
        <v>0.2</v>
      </c>
      <c r="AV192" s="28">
        <v>22</v>
      </c>
      <c r="AW192" s="28">
        <v>6.1</v>
      </c>
      <c r="AX192" s="28">
        <v>3.7</v>
      </c>
      <c r="AY192" s="28">
        <v>0.5</v>
      </c>
      <c r="AZ192" s="28">
        <v>0.2</v>
      </c>
      <c r="BA192" s="28">
        <v>1.3</v>
      </c>
      <c r="BB192" s="28">
        <v>49.1</v>
      </c>
      <c r="BC192" s="28">
        <v>0.5</v>
      </c>
      <c r="BD192" s="28">
        <v>0.77</v>
      </c>
      <c r="BE192" s="28">
        <v>4.4000000000000004</v>
      </c>
      <c r="BF192" s="28">
        <v>196</v>
      </c>
      <c r="BG192" s="28">
        <v>12.5</v>
      </c>
      <c r="BH192" s="28">
        <v>12.4</v>
      </c>
      <c r="BI192" s="28">
        <v>10.5</v>
      </c>
      <c r="BJ192" s="28">
        <v>4.3600000000000003</v>
      </c>
      <c r="BK192" s="28">
        <v>8.9999999999999993E-3</v>
      </c>
      <c r="BL192" s="28">
        <v>10.6</v>
      </c>
      <c r="BM192" s="28">
        <v>0.09</v>
      </c>
      <c r="BN192" s="28">
        <v>0.04</v>
      </c>
      <c r="BO192" s="28">
        <v>1.2999999999999999E-2</v>
      </c>
      <c r="BP192" s="28">
        <v>1.7000000000000001E-2</v>
      </c>
      <c r="BQ192" s="28">
        <v>0.9</v>
      </c>
      <c r="CI192" s="28">
        <v>10.4</v>
      </c>
      <c r="CL192" s="28">
        <v>4.3</v>
      </c>
    </row>
    <row r="193" spans="1:90" x14ac:dyDescent="0.3">
      <c r="A193" s="25">
        <f t="shared" si="2"/>
        <v>189</v>
      </c>
      <c r="B193" s="26">
        <v>687223</v>
      </c>
      <c r="C193" s="26">
        <v>847230</v>
      </c>
      <c r="D193" s="26">
        <v>368</v>
      </c>
      <c r="E193" s="26">
        <v>1</v>
      </c>
      <c r="F193" s="27" t="s">
        <v>188</v>
      </c>
      <c r="G193" s="28">
        <v>14.6</v>
      </c>
      <c r="H193" s="28">
        <v>0.4</v>
      </c>
      <c r="I193" s="28">
        <v>0.9</v>
      </c>
      <c r="J193" s="28">
        <v>1</v>
      </c>
      <c r="K193" s="28">
        <v>2.94</v>
      </c>
      <c r="L193" s="28">
        <v>8.9999999999999998E-4</v>
      </c>
      <c r="M193" s="28">
        <v>0.23</v>
      </c>
      <c r="N193" s="28">
        <v>1.2</v>
      </c>
      <c r="O193" s="28">
        <v>7.0000000000000007E-2</v>
      </c>
      <c r="P193" s="28">
        <v>14.2</v>
      </c>
      <c r="Q193" s="28">
        <v>2</v>
      </c>
      <c r="R193" s="28">
        <v>176</v>
      </c>
      <c r="S193" s="28">
        <v>0.09</v>
      </c>
      <c r="T193" s="28">
        <v>5.5</v>
      </c>
      <c r="U193" s="28">
        <v>51.3</v>
      </c>
      <c r="V193" s="28">
        <v>22</v>
      </c>
      <c r="W193" s="28">
        <v>18.7</v>
      </c>
      <c r="X193" s="28">
        <v>25.6</v>
      </c>
      <c r="Y193" s="28">
        <v>1.2E-2</v>
      </c>
      <c r="Z193" s="28">
        <v>0.06</v>
      </c>
      <c r="AA193" s="28">
        <v>0.01</v>
      </c>
      <c r="AB193" s="28">
        <v>16.8</v>
      </c>
      <c r="AC193" s="28">
        <v>0.1</v>
      </c>
      <c r="AD193" s="28">
        <v>0.08</v>
      </c>
      <c r="AE193" s="28">
        <v>0.96</v>
      </c>
      <c r="AF193" s="28">
        <v>0.14000000000000001</v>
      </c>
      <c r="AG193" s="28">
        <v>184</v>
      </c>
      <c r="AH193" s="28">
        <v>0.1</v>
      </c>
      <c r="AI193" s="28">
        <v>0.1</v>
      </c>
      <c r="AJ193" s="28">
        <v>0.04</v>
      </c>
      <c r="AK193" s="28">
        <v>11.3</v>
      </c>
      <c r="AL193" s="28">
        <v>5.0999999999999996</v>
      </c>
      <c r="AM193" s="28">
        <v>6.6000000000000003E-2</v>
      </c>
      <c r="AN193" s="28">
        <v>75.7</v>
      </c>
      <c r="AO193" s="28">
        <v>2.6</v>
      </c>
      <c r="AP193" s="28">
        <v>1.4</v>
      </c>
      <c r="AQ193" s="28">
        <v>0.7</v>
      </c>
      <c r="AR193" s="28">
        <v>3.9</v>
      </c>
      <c r="AS193" s="28">
        <v>0.4</v>
      </c>
      <c r="AT193" s="28">
        <v>40.6</v>
      </c>
      <c r="AU193" s="28">
        <v>0.2</v>
      </c>
      <c r="AV193" s="28">
        <v>23.5</v>
      </c>
      <c r="AW193" s="28">
        <v>6.6</v>
      </c>
      <c r="AX193" s="28">
        <v>3.7</v>
      </c>
      <c r="AY193" s="28">
        <v>0.5</v>
      </c>
      <c r="AZ193" s="28">
        <v>0.2</v>
      </c>
      <c r="BA193" s="28">
        <v>1.4</v>
      </c>
      <c r="BB193" s="28">
        <v>47</v>
      </c>
      <c r="BC193" s="28">
        <v>0.4</v>
      </c>
      <c r="BD193" s="28">
        <v>0.81</v>
      </c>
      <c r="BE193" s="28">
        <v>4.4000000000000004</v>
      </c>
      <c r="BF193" s="28">
        <v>199</v>
      </c>
      <c r="BG193" s="28">
        <v>12.4</v>
      </c>
      <c r="BH193" s="28">
        <v>13.2</v>
      </c>
      <c r="BI193" s="28">
        <v>12</v>
      </c>
      <c r="BJ193" s="28">
        <v>4.6399999999999997</v>
      </c>
      <c r="BK193" s="28">
        <v>8.9999999999999993E-3</v>
      </c>
      <c r="BL193" s="28">
        <v>12.6</v>
      </c>
      <c r="BM193" s="28">
        <v>0.09</v>
      </c>
      <c r="BN193" s="28">
        <v>0.03</v>
      </c>
      <c r="BO193" s="28">
        <v>1.2E-2</v>
      </c>
      <c r="BP193" s="28">
        <v>1.9E-2</v>
      </c>
      <c r="BQ193" s="28">
        <v>0.9</v>
      </c>
      <c r="CI193" s="28">
        <v>11.3</v>
      </c>
      <c r="CL193" s="28">
        <v>5.0999999999999996</v>
      </c>
    </row>
    <row r="194" spans="1:90" x14ac:dyDescent="0.3">
      <c r="A194" s="25">
        <f t="shared" si="2"/>
        <v>190</v>
      </c>
      <c r="B194" s="26">
        <v>687224</v>
      </c>
      <c r="C194" s="26">
        <v>847230</v>
      </c>
      <c r="D194" s="26">
        <v>368</v>
      </c>
      <c r="E194" s="26">
        <v>1</v>
      </c>
      <c r="F194" s="27" t="s">
        <v>189</v>
      </c>
      <c r="G194" s="28">
        <v>7.6</v>
      </c>
      <c r="H194" s="28">
        <v>0.4</v>
      </c>
      <c r="I194" s="28">
        <v>30</v>
      </c>
      <c r="J194" s="28">
        <v>2</v>
      </c>
      <c r="K194" s="28">
        <v>2.11</v>
      </c>
      <c r="L194" s="28">
        <v>8.9999999999999998E-4</v>
      </c>
      <c r="M194" s="28">
        <v>0.19</v>
      </c>
      <c r="N194" s="28">
        <v>0.2</v>
      </c>
      <c r="O194" s="28">
        <v>0.04</v>
      </c>
      <c r="P194" s="28">
        <v>6.2</v>
      </c>
      <c r="Q194" s="28">
        <v>1</v>
      </c>
      <c r="R194" s="28">
        <v>73</v>
      </c>
      <c r="S194" s="28">
        <v>0.4</v>
      </c>
      <c r="T194" s="28">
        <v>3.3</v>
      </c>
      <c r="U194" s="28">
        <v>26.6</v>
      </c>
      <c r="V194" s="28">
        <v>12.6</v>
      </c>
      <c r="W194" s="28">
        <v>9.1</v>
      </c>
      <c r="X194" s="28">
        <v>8.3000000000000007</v>
      </c>
      <c r="Y194" s="28">
        <v>1.0999999999999999E-2</v>
      </c>
      <c r="Z194" s="28">
        <v>0.02</v>
      </c>
      <c r="AA194" s="28">
        <v>8.9999999999999993E-3</v>
      </c>
      <c r="AB194" s="28">
        <v>8.11</v>
      </c>
      <c r="AC194" s="28">
        <v>0.09</v>
      </c>
      <c r="AD194" s="28">
        <v>0.03</v>
      </c>
      <c r="AE194" s="28">
        <v>0.47</v>
      </c>
      <c r="AF194" s="28">
        <v>7.0000000000000007E-2</v>
      </c>
      <c r="AG194" s="28">
        <v>115</v>
      </c>
      <c r="AH194" s="28">
        <v>0.2</v>
      </c>
      <c r="AI194" s="28">
        <v>0.2</v>
      </c>
      <c r="AJ194" s="28">
        <v>0.04</v>
      </c>
      <c r="AK194" s="28">
        <v>5.55</v>
      </c>
      <c r="AL194" s="28">
        <v>5</v>
      </c>
      <c r="AM194" s="28">
        <v>5.3999999999999999E-2</v>
      </c>
      <c r="AN194" s="28">
        <v>51.2</v>
      </c>
      <c r="AO194" s="28">
        <v>1.4</v>
      </c>
      <c r="AP194" s="28">
        <v>0.7</v>
      </c>
      <c r="AQ194" s="28">
        <v>0.4</v>
      </c>
      <c r="AR194" s="28">
        <v>2.1</v>
      </c>
      <c r="AS194" s="28">
        <v>0.2</v>
      </c>
      <c r="AT194" s="28">
        <v>26.5</v>
      </c>
      <c r="AU194" s="28">
        <v>0.09</v>
      </c>
      <c r="AV194" s="28">
        <v>13.7</v>
      </c>
      <c r="AW194" s="28">
        <v>4.3</v>
      </c>
      <c r="AX194" s="28">
        <v>2.7</v>
      </c>
      <c r="AY194" s="28">
        <v>0.3</v>
      </c>
      <c r="AZ194" s="28">
        <v>0.1</v>
      </c>
      <c r="BA194" s="28">
        <v>0.7</v>
      </c>
      <c r="BB194" s="28">
        <v>50.7</v>
      </c>
      <c r="BC194" s="28">
        <v>0.2</v>
      </c>
      <c r="BD194" s="28">
        <v>0.4</v>
      </c>
      <c r="BE194" s="28">
        <v>2.2000000000000002</v>
      </c>
      <c r="BF194" s="28">
        <v>109</v>
      </c>
      <c r="BG194" s="28">
        <v>7</v>
      </c>
      <c r="BH194" s="28">
        <v>6.8</v>
      </c>
      <c r="BI194" s="28">
        <v>14.1</v>
      </c>
      <c r="BJ194" s="28">
        <v>2.5099999999999998</v>
      </c>
      <c r="BK194" s="28">
        <v>0.01</v>
      </c>
      <c r="BL194" s="28">
        <v>5.51</v>
      </c>
      <c r="BM194" s="28">
        <v>0.08</v>
      </c>
      <c r="BN194" s="28">
        <v>0.02</v>
      </c>
      <c r="BO194" s="28">
        <v>1.4999999999999999E-2</v>
      </c>
      <c r="BP194" s="28">
        <v>0.01</v>
      </c>
      <c r="BQ194" s="28">
        <v>0.9</v>
      </c>
      <c r="CI194" s="28">
        <v>5.55</v>
      </c>
      <c r="CL194" s="28">
        <v>5</v>
      </c>
    </row>
    <row r="195" spans="1:90" x14ac:dyDescent="0.3">
      <c r="A195" s="25">
        <f t="shared" si="2"/>
        <v>191</v>
      </c>
      <c r="B195" s="26">
        <v>687225</v>
      </c>
      <c r="C195" s="26">
        <v>847230</v>
      </c>
      <c r="D195" s="26">
        <v>368</v>
      </c>
      <c r="E195" s="26">
        <v>1</v>
      </c>
      <c r="F195" s="27" t="s">
        <v>190</v>
      </c>
      <c r="G195" s="28">
        <v>12.6</v>
      </c>
      <c r="H195" s="28">
        <v>0.4</v>
      </c>
      <c r="I195" s="28">
        <v>30</v>
      </c>
      <c r="J195" s="28">
        <v>1</v>
      </c>
      <c r="K195" s="28">
        <v>3.09</v>
      </c>
      <c r="L195" s="28">
        <v>8.9999999999999998E-4</v>
      </c>
      <c r="M195" s="28">
        <v>0.22</v>
      </c>
      <c r="N195" s="28">
        <v>0.2</v>
      </c>
      <c r="O195" s="28">
        <v>0.02</v>
      </c>
      <c r="P195" s="28">
        <v>12.4</v>
      </c>
      <c r="Q195" s="28">
        <v>2</v>
      </c>
      <c r="R195" s="28">
        <v>148</v>
      </c>
      <c r="S195" s="28">
        <v>0.1</v>
      </c>
      <c r="T195" s="28">
        <v>5.6</v>
      </c>
      <c r="U195" s="28">
        <v>45.9</v>
      </c>
      <c r="V195" s="28">
        <v>19.7</v>
      </c>
      <c r="W195" s="28">
        <v>16.5</v>
      </c>
      <c r="X195" s="28">
        <v>13.8</v>
      </c>
      <c r="Y195" s="28">
        <v>1.7999999999999999E-2</v>
      </c>
      <c r="Z195" s="28">
        <v>0.05</v>
      </c>
      <c r="AA195" s="28">
        <v>8.9999999999999993E-3</v>
      </c>
      <c r="AB195" s="28">
        <v>14.8</v>
      </c>
      <c r="AC195" s="28">
        <v>0.09</v>
      </c>
      <c r="AD195" s="28">
        <v>0.09</v>
      </c>
      <c r="AE195" s="28">
        <v>0.86</v>
      </c>
      <c r="AF195" s="28">
        <v>0.15</v>
      </c>
      <c r="AG195" s="28">
        <v>168</v>
      </c>
      <c r="AH195" s="28">
        <v>0.1</v>
      </c>
      <c r="AI195" s="28">
        <v>0.1</v>
      </c>
      <c r="AJ195" s="28">
        <v>0.04</v>
      </c>
      <c r="AK195" s="28">
        <v>10.6</v>
      </c>
      <c r="AL195" s="28">
        <v>4.8</v>
      </c>
      <c r="AM195" s="28">
        <v>7.1999999999999995E-2</v>
      </c>
      <c r="AN195" s="28">
        <v>73.2</v>
      </c>
      <c r="AO195" s="28">
        <v>2.4</v>
      </c>
      <c r="AP195" s="28">
        <v>1.4</v>
      </c>
      <c r="AQ195" s="28">
        <v>0.7</v>
      </c>
      <c r="AR195" s="28">
        <v>3.5</v>
      </c>
      <c r="AS195" s="28">
        <v>0.4</v>
      </c>
      <c r="AT195" s="28">
        <v>33.6</v>
      </c>
      <c r="AU195" s="28">
        <v>0.2</v>
      </c>
      <c r="AV195" s="28">
        <v>21.8</v>
      </c>
      <c r="AW195" s="28">
        <v>6.3</v>
      </c>
      <c r="AX195" s="28">
        <v>4.0999999999999996</v>
      </c>
      <c r="AY195" s="28">
        <v>0.5</v>
      </c>
      <c r="AZ195" s="28">
        <v>0.2</v>
      </c>
      <c r="BA195" s="28">
        <v>1.3</v>
      </c>
      <c r="BB195" s="28">
        <v>61.9</v>
      </c>
      <c r="BC195" s="28">
        <v>0.4</v>
      </c>
      <c r="BD195" s="28">
        <v>0.68</v>
      </c>
      <c r="BE195" s="28">
        <v>3.8</v>
      </c>
      <c r="BF195" s="28">
        <v>234</v>
      </c>
      <c r="BG195" s="28">
        <v>11.4</v>
      </c>
      <c r="BH195" s="28">
        <v>11.4</v>
      </c>
      <c r="BI195" s="28">
        <v>9.6</v>
      </c>
      <c r="BJ195" s="28">
        <v>4.0999999999999996</v>
      </c>
      <c r="BK195" s="28">
        <v>0.01</v>
      </c>
      <c r="BL195" s="28">
        <v>10.7</v>
      </c>
      <c r="BM195" s="28">
        <v>0.09</v>
      </c>
      <c r="BN195" s="28">
        <v>0.03</v>
      </c>
      <c r="BO195" s="28">
        <v>1.4E-2</v>
      </c>
      <c r="BP195" s="28">
        <v>1.4E-2</v>
      </c>
      <c r="BQ195" s="28">
        <v>0.9</v>
      </c>
      <c r="CI195" s="28">
        <v>10.6</v>
      </c>
      <c r="CL195" s="28">
        <v>4.8</v>
      </c>
    </row>
    <row r="196" spans="1:90" x14ac:dyDescent="0.3">
      <c r="A196" s="25">
        <f t="shared" si="2"/>
        <v>192</v>
      </c>
      <c r="B196" s="26">
        <v>687227</v>
      </c>
      <c r="C196" s="26">
        <v>847230</v>
      </c>
      <c r="D196" s="26">
        <v>368</v>
      </c>
      <c r="E196" s="26">
        <v>1</v>
      </c>
      <c r="F196" s="27" t="s">
        <v>191</v>
      </c>
      <c r="G196" s="28">
        <v>15.3</v>
      </c>
      <c r="H196" s="28">
        <v>0.4</v>
      </c>
      <c r="I196" s="28">
        <v>90</v>
      </c>
      <c r="J196" s="28">
        <v>2</v>
      </c>
      <c r="K196" s="28">
        <v>3.4</v>
      </c>
      <c r="L196" s="28">
        <v>8.9999999999999998E-4</v>
      </c>
      <c r="M196" s="28">
        <v>0.27</v>
      </c>
      <c r="N196" s="28">
        <v>0.3</v>
      </c>
      <c r="O196" s="28">
        <v>0.08</v>
      </c>
      <c r="P196" s="28">
        <v>13.5</v>
      </c>
      <c r="Q196" s="28">
        <v>2.4</v>
      </c>
      <c r="R196" s="28">
        <v>173</v>
      </c>
      <c r="S196" s="28">
        <v>0.09</v>
      </c>
      <c r="T196" s="28">
        <v>6</v>
      </c>
      <c r="U196" s="28">
        <v>48.9</v>
      </c>
      <c r="V196" s="28">
        <v>22.4</v>
      </c>
      <c r="W196" s="28">
        <v>17.8</v>
      </c>
      <c r="X196" s="28">
        <v>13.7</v>
      </c>
      <c r="Y196" s="28">
        <v>1.4E-2</v>
      </c>
      <c r="Z196" s="28">
        <v>0.06</v>
      </c>
      <c r="AA196" s="28">
        <v>8.9999999999999993E-3</v>
      </c>
      <c r="AB196" s="28">
        <v>16.2</v>
      </c>
      <c r="AC196" s="28">
        <v>0.09</v>
      </c>
      <c r="AD196" s="28">
        <v>0.09</v>
      </c>
      <c r="AE196" s="28">
        <v>0.9</v>
      </c>
      <c r="AF196" s="28">
        <v>0.15</v>
      </c>
      <c r="AG196" s="28">
        <v>209</v>
      </c>
      <c r="AH196" s="28">
        <v>0.2</v>
      </c>
      <c r="AI196" s="28">
        <v>0.1</v>
      </c>
      <c r="AJ196" s="28">
        <v>0.04</v>
      </c>
      <c r="AK196" s="28">
        <v>10.6</v>
      </c>
      <c r="AL196" s="28">
        <v>6.1</v>
      </c>
      <c r="AM196" s="28">
        <v>6.3E-2</v>
      </c>
      <c r="AN196" s="28">
        <v>69.8</v>
      </c>
      <c r="AO196" s="28">
        <v>2.7</v>
      </c>
      <c r="AP196" s="28">
        <v>1.4</v>
      </c>
      <c r="AQ196" s="28">
        <v>0.7</v>
      </c>
      <c r="AR196" s="28">
        <v>3.7</v>
      </c>
      <c r="AS196" s="28">
        <v>0.4</v>
      </c>
      <c r="AT196" s="28">
        <v>34.5</v>
      </c>
      <c r="AU196" s="28">
        <v>0.2</v>
      </c>
      <c r="AV196" s="28">
        <v>21.8</v>
      </c>
      <c r="AW196" s="28">
        <v>6.5</v>
      </c>
      <c r="AX196" s="28">
        <v>3.9</v>
      </c>
      <c r="AY196" s="28">
        <v>0.5</v>
      </c>
      <c r="AZ196" s="28">
        <v>0.2</v>
      </c>
      <c r="BA196" s="28">
        <v>1.4</v>
      </c>
      <c r="BB196" s="28">
        <v>60.3</v>
      </c>
      <c r="BC196" s="28">
        <v>0.4</v>
      </c>
      <c r="BD196" s="28">
        <v>0.77</v>
      </c>
      <c r="BE196" s="28">
        <v>4.2</v>
      </c>
      <c r="BF196" s="28">
        <v>189</v>
      </c>
      <c r="BG196" s="28">
        <v>12.5</v>
      </c>
      <c r="BH196" s="28">
        <v>13.8</v>
      </c>
      <c r="BI196" s="28">
        <v>9.8000000000000007</v>
      </c>
      <c r="BJ196" s="28">
        <v>4.6399999999999997</v>
      </c>
      <c r="BK196" s="28">
        <v>0.01</v>
      </c>
      <c r="BL196" s="28">
        <v>12.5</v>
      </c>
      <c r="BM196" s="28">
        <v>0.09</v>
      </c>
      <c r="BN196" s="28">
        <v>0.04</v>
      </c>
      <c r="BO196" s="28">
        <v>1.6E-2</v>
      </c>
      <c r="BP196" s="28">
        <v>1.7999999999999999E-2</v>
      </c>
      <c r="BQ196" s="28">
        <v>0.9</v>
      </c>
      <c r="CI196" s="28">
        <v>10.6</v>
      </c>
      <c r="CL196" s="28">
        <v>6.1</v>
      </c>
    </row>
    <row r="197" spans="1:90" x14ac:dyDescent="0.3">
      <c r="A197" s="25">
        <f t="shared" si="2"/>
        <v>193</v>
      </c>
      <c r="B197" s="26">
        <v>687228</v>
      </c>
      <c r="C197" s="26">
        <v>847230</v>
      </c>
      <c r="D197" s="26">
        <v>368</v>
      </c>
      <c r="E197" s="26">
        <v>1</v>
      </c>
      <c r="F197" s="27" t="s">
        <v>199</v>
      </c>
      <c r="G197" s="28">
        <v>303</v>
      </c>
      <c r="H197" s="28">
        <v>1001</v>
      </c>
      <c r="I197" s="28">
        <v>1740</v>
      </c>
      <c r="J197" s="28">
        <v>23</v>
      </c>
      <c r="K197" s="28">
        <v>224</v>
      </c>
      <c r="L197" s="28">
        <v>0.11600000000000001</v>
      </c>
      <c r="M197" s="28">
        <v>47.1</v>
      </c>
      <c r="N197" s="28">
        <v>17.8</v>
      </c>
      <c r="O197" s="28">
        <v>2.16</v>
      </c>
      <c r="P197" s="28">
        <v>1.8</v>
      </c>
      <c r="Q197" s="28">
        <v>1.1000000000000001</v>
      </c>
      <c r="R197" s="28">
        <v>94</v>
      </c>
      <c r="S197" s="28">
        <v>3.9</v>
      </c>
      <c r="T197" s="28">
        <v>53.7</v>
      </c>
      <c r="U197" s="28">
        <v>1001</v>
      </c>
      <c r="V197" s="28">
        <v>1340</v>
      </c>
      <c r="W197" s="28">
        <v>2530</v>
      </c>
      <c r="X197" s="28">
        <v>4770</v>
      </c>
      <c r="Y197" s="28">
        <v>39.700000000000003</v>
      </c>
      <c r="Z197" s="28">
        <v>5.58</v>
      </c>
      <c r="AA197" s="28">
        <v>25.8</v>
      </c>
      <c r="AB197" s="28">
        <v>8.25</v>
      </c>
      <c r="AC197" s="28">
        <v>0.1</v>
      </c>
      <c r="AD197" s="28">
        <v>1.1299999999999999</v>
      </c>
      <c r="AE197" s="28">
        <v>4.83</v>
      </c>
      <c r="AF197" s="28">
        <v>1.81</v>
      </c>
      <c r="AG197" s="28">
        <v>212</v>
      </c>
      <c r="AH197" s="28">
        <v>0.1</v>
      </c>
      <c r="AI197" s="28">
        <v>0.09</v>
      </c>
      <c r="AJ197" s="28">
        <v>0.04</v>
      </c>
      <c r="AK197" s="28">
        <v>7.43</v>
      </c>
      <c r="AL197" s="28">
        <v>5</v>
      </c>
      <c r="AM197" s="28">
        <v>9.9000000000000005E-2</v>
      </c>
      <c r="AN197" s="28">
        <v>20.8</v>
      </c>
      <c r="AO197" s="28">
        <v>1.5</v>
      </c>
      <c r="AP197" s="28">
        <v>1</v>
      </c>
      <c r="AQ197" s="28">
        <v>0.4</v>
      </c>
      <c r="AR197" s="28">
        <v>1.7</v>
      </c>
      <c r="AS197" s="28">
        <v>0.3</v>
      </c>
      <c r="AT197" s="28">
        <v>9.1999999999999993</v>
      </c>
      <c r="AU197" s="28">
        <v>0.1</v>
      </c>
      <c r="AV197" s="28">
        <v>8.3000000000000007</v>
      </c>
      <c r="AW197" s="28">
        <v>2.2000000000000002</v>
      </c>
      <c r="AX197" s="28">
        <v>1.8</v>
      </c>
      <c r="AY197" s="28">
        <v>0.3</v>
      </c>
      <c r="AZ197" s="28">
        <v>0.1</v>
      </c>
      <c r="BA197" s="28">
        <v>0.8</v>
      </c>
      <c r="BB197" s="28">
        <v>4.0999999999999996</v>
      </c>
      <c r="BC197" s="28">
        <v>0.2</v>
      </c>
      <c r="BD197" s="28">
        <v>2.25</v>
      </c>
      <c r="BE197" s="28">
        <v>11.8</v>
      </c>
      <c r="BF197" s="28">
        <v>925</v>
      </c>
      <c r="BG197" s="28">
        <v>16.7</v>
      </c>
      <c r="BH197" s="28">
        <v>9.6</v>
      </c>
      <c r="BI197" s="28">
        <v>81.099999999999994</v>
      </c>
      <c r="BJ197" s="28">
        <v>2.93</v>
      </c>
      <c r="BK197" s="28">
        <v>2.1</v>
      </c>
      <c r="BL197" s="28">
        <v>7.91</v>
      </c>
      <c r="BM197" s="28">
        <v>0.37</v>
      </c>
      <c r="BN197" s="28">
        <v>2.95</v>
      </c>
      <c r="BO197" s="28">
        <v>0.22900000000000001</v>
      </c>
      <c r="BP197" s="28">
        <v>3.9E-2</v>
      </c>
      <c r="BQ197" s="28">
        <v>3</v>
      </c>
      <c r="CI197" s="28">
        <v>7.43</v>
      </c>
      <c r="CL197" s="28">
        <v>5</v>
      </c>
    </row>
    <row r="198" spans="1:90" x14ac:dyDescent="0.3">
      <c r="A198" s="25">
        <f t="shared" si="2"/>
        <v>194</v>
      </c>
      <c r="B198" s="26">
        <v>687229</v>
      </c>
      <c r="C198" s="26">
        <v>847230</v>
      </c>
      <c r="D198" s="26">
        <v>368</v>
      </c>
      <c r="E198" s="26">
        <v>1</v>
      </c>
      <c r="F198" s="27" t="s">
        <v>192</v>
      </c>
      <c r="G198" s="28">
        <v>22.7</v>
      </c>
      <c r="H198" s="28">
        <v>404</v>
      </c>
      <c r="I198" s="28">
        <v>70</v>
      </c>
      <c r="J198" s="28">
        <v>3</v>
      </c>
      <c r="K198" s="28">
        <v>4.6500000000000004</v>
      </c>
      <c r="L198" s="28">
        <v>8.9999999999999998E-4</v>
      </c>
      <c r="M198" s="28">
        <v>0.51</v>
      </c>
      <c r="N198" s="28">
        <v>0.6</v>
      </c>
      <c r="O198" s="28">
        <v>0.12</v>
      </c>
      <c r="P198" s="28">
        <v>11.5</v>
      </c>
      <c r="Q198" s="28">
        <v>2.2000000000000002</v>
      </c>
      <c r="R198" s="28">
        <v>193</v>
      </c>
      <c r="S198" s="28">
        <v>0.1</v>
      </c>
      <c r="T198" s="28">
        <v>6.3</v>
      </c>
      <c r="U198" s="28">
        <v>82.9</v>
      </c>
      <c r="V198" s="28">
        <v>27.2</v>
      </c>
      <c r="W198" s="28">
        <v>25.5</v>
      </c>
      <c r="X198" s="28">
        <v>25.3</v>
      </c>
      <c r="Y198" s="28">
        <v>0.2</v>
      </c>
      <c r="Z198" s="28">
        <v>0.06</v>
      </c>
      <c r="AA198" s="28">
        <v>7.0000000000000007E-2</v>
      </c>
      <c r="AB198" s="28">
        <v>15.1</v>
      </c>
      <c r="AC198" s="28">
        <v>0.09</v>
      </c>
      <c r="AD198" s="28">
        <v>0.09</v>
      </c>
      <c r="AE198" s="28">
        <v>0.8</v>
      </c>
      <c r="AF198" s="28">
        <v>0.13</v>
      </c>
      <c r="AG198" s="28">
        <v>307</v>
      </c>
      <c r="AH198" s="28">
        <v>0.2</v>
      </c>
      <c r="AI198" s="28">
        <v>0.2</v>
      </c>
      <c r="AJ198" s="28">
        <v>0.04</v>
      </c>
      <c r="AK198" s="28">
        <v>8.89</v>
      </c>
      <c r="AL198" s="28">
        <v>6.3</v>
      </c>
      <c r="AM198" s="28">
        <v>7.3999999999999996E-2</v>
      </c>
      <c r="AN198" s="28">
        <v>57</v>
      </c>
      <c r="AO198" s="28">
        <v>2.2000000000000002</v>
      </c>
      <c r="AP198" s="28">
        <v>1.2</v>
      </c>
      <c r="AQ198" s="28">
        <v>0.6</v>
      </c>
      <c r="AR198" s="28">
        <v>3</v>
      </c>
      <c r="AS198" s="28">
        <v>0.4</v>
      </c>
      <c r="AT198" s="28">
        <v>25.9</v>
      </c>
      <c r="AU198" s="28">
        <v>0.2</v>
      </c>
      <c r="AV198" s="28">
        <v>17.100000000000001</v>
      </c>
      <c r="AW198" s="28">
        <v>5</v>
      </c>
      <c r="AX198" s="28">
        <v>3.6</v>
      </c>
      <c r="AY198" s="28">
        <v>0.4</v>
      </c>
      <c r="AZ198" s="28">
        <v>0.2</v>
      </c>
      <c r="BA198" s="28">
        <v>1.2</v>
      </c>
      <c r="BB198" s="28">
        <v>61.1</v>
      </c>
      <c r="BC198" s="28">
        <v>0.4</v>
      </c>
      <c r="BD198" s="28">
        <v>0.61</v>
      </c>
      <c r="BE198" s="28">
        <v>4</v>
      </c>
      <c r="BF198" s="28">
        <v>191</v>
      </c>
      <c r="BG198" s="28">
        <v>11.5</v>
      </c>
      <c r="BH198" s="28">
        <v>13.6</v>
      </c>
      <c r="BI198" s="28">
        <v>8.8000000000000007</v>
      </c>
      <c r="BJ198" s="28">
        <v>4.5599999999999996</v>
      </c>
      <c r="BK198" s="28">
        <v>0.02</v>
      </c>
      <c r="BL198" s="28">
        <v>13.5</v>
      </c>
      <c r="BM198" s="28">
        <v>0.1</v>
      </c>
      <c r="BN198" s="28">
        <v>0.04</v>
      </c>
      <c r="BO198" s="28">
        <v>1.9E-2</v>
      </c>
      <c r="BP198" s="28">
        <v>2.5000000000000001E-2</v>
      </c>
      <c r="BQ198" s="28">
        <v>0.9</v>
      </c>
      <c r="CI198" s="28">
        <v>8.89</v>
      </c>
      <c r="CL198" s="28">
        <v>6.3</v>
      </c>
    </row>
    <row r="199" spans="1:90" x14ac:dyDescent="0.3">
      <c r="A199" s="25">
        <f t="shared" ref="A199:A202" si="3">A198+1</f>
        <v>195</v>
      </c>
      <c r="B199" s="26">
        <v>687230</v>
      </c>
      <c r="C199" s="26">
        <v>847230</v>
      </c>
      <c r="D199" s="26">
        <v>368</v>
      </c>
      <c r="E199" s="26">
        <v>1</v>
      </c>
      <c r="F199" s="27" t="s">
        <v>193</v>
      </c>
      <c r="G199" s="28">
        <v>17.600000000000001</v>
      </c>
      <c r="H199" s="28">
        <v>24.7</v>
      </c>
      <c r="I199" s="28">
        <v>40</v>
      </c>
      <c r="J199" s="28">
        <v>2</v>
      </c>
      <c r="K199" s="28">
        <v>3.81</v>
      </c>
      <c r="L199" s="28">
        <v>8.9999999999999998E-4</v>
      </c>
      <c r="M199" s="28">
        <v>0.3</v>
      </c>
      <c r="N199" s="28">
        <v>0.5</v>
      </c>
      <c r="O199" s="28">
        <v>0.08</v>
      </c>
      <c r="P199" s="28">
        <v>14.3</v>
      </c>
      <c r="Q199" s="28">
        <v>2.5</v>
      </c>
      <c r="R199" s="28">
        <v>196</v>
      </c>
      <c r="S199" s="28">
        <v>0.1</v>
      </c>
      <c r="T199" s="28">
        <v>6.7</v>
      </c>
      <c r="U199" s="28">
        <v>62.3</v>
      </c>
      <c r="V199" s="28">
        <v>24.8</v>
      </c>
      <c r="W199" s="28">
        <v>22.3</v>
      </c>
      <c r="X199" s="28">
        <v>16.600000000000001</v>
      </c>
      <c r="Y199" s="28">
        <v>4.2999999999999997E-2</v>
      </c>
      <c r="Z199" s="28">
        <v>7.0000000000000007E-2</v>
      </c>
      <c r="AA199" s="28">
        <v>8.9999999999999993E-3</v>
      </c>
      <c r="AB199" s="28">
        <v>18.100000000000001</v>
      </c>
      <c r="AC199" s="28">
        <v>0.09</v>
      </c>
      <c r="AD199" s="28">
        <v>0.09</v>
      </c>
      <c r="AE199" s="28">
        <v>0.98</v>
      </c>
      <c r="AF199" s="28">
        <v>0.16</v>
      </c>
      <c r="AG199" s="28">
        <v>252</v>
      </c>
      <c r="AH199" s="28">
        <v>0.2</v>
      </c>
      <c r="AI199" s="28">
        <v>0.2</v>
      </c>
      <c r="AJ199" s="28">
        <v>0.04</v>
      </c>
      <c r="AK199" s="28">
        <v>11.2</v>
      </c>
      <c r="AL199" s="28">
        <v>6.3</v>
      </c>
      <c r="AM199" s="28">
        <v>7.3999999999999996E-2</v>
      </c>
      <c r="AN199" s="28">
        <v>74.400000000000006</v>
      </c>
      <c r="AO199" s="28">
        <v>2.9</v>
      </c>
      <c r="AP199" s="28">
        <v>1.4</v>
      </c>
      <c r="AQ199" s="28">
        <v>0.8</v>
      </c>
      <c r="AR199" s="28">
        <v>3.7</v>
      </c>
      <c r="AS199" s="28">
        <v>0.5</v>
      </c>
      <c r="AT199" s="28">
        <v>35.700000000000003</v>
      </c>
      <c r="AU199" s="28">
        <v>0.2</v>
      </c>
      <c r="AV199" s="28">
        <v>23.9</v>
      </c>
      <c r="AW199" s="28">
        <v>6.8</v>
      </c>
      <c r="AX199" s="28">
        <v>4.0999999999999996</v>
      </c>
      <c r="AY199" s="28">
        <v>0.5</v>
      </c>
      <c r="AZ199" s="28">
        <v>0.2</v>
      </c>
      <c r="BA199" s="28">
        <v>1.4</v>
      </c>
      <c r="BB199" s="28">
        <v>66.8</v>
      </c>
      <c r="BC199" s="28">
        <v>0.5</v>
      </c>
      <c r="BD199" s="28">
        <v>0.83</v>
      </c>
      <c r="BE199" s="28">
        <v>4.5999999999999996</v>
      </c>
      <c r="BF199" s="28">
        <v>201</v>
      </c>
      <c r="BG199" s="28">
        <v>14.6</v>
      </c>
      <c r="BH199" s="28">
        <v>13.7</v>
      </c>
      <c r="BI199" s="28">
        <v>14</v>
      </c>
      <c r="BJ199" s="28">
        <v>5.07</v>
      </c>
      <c r="BK199" s="28">
        <v>0.01</v>
      </c>
      <c r="BL199" s="28">
        <v>13.9</v>
      </c>
      <c r="BM199" s="28">
        <v>0.1</v>
      </c>
      <c r="BN199" s="28">
        <v>0.05</v>
      </c>
      <c r="BO199" s="28">
        <v>1.6E-2</v>
      </c>
      <c r="BP199" s="28">
        <v>2.1999999999999999E-2</v>
      </c>
      <c r="BQ199" s="28">
        <v>0.9</v>
      </c>
      <c r="CI199" s="28">
        <v>11.2</v>
      </c>
      <c r="CL199" s="28">
        <v>6.3</v>
      </c>
    </row>
    <row r="200" spans="1:90" x14ac:dyDescent="0.3">
      <c r="A200" s="25">
        <f t="shared" si="3"/>
        <v>196</v>
      </c>
      <c r="B200" s="26">
        <v>687232</v>
      </c>
      <c r="C200" s="26">
        <v>847230</v>
      </c>
      <c r="D200" s="26">
        <v>368</v>
      </c>
      <c r="E200" s="26">
        <v>1</v>
      </c>
      <c r="F200" s="27" t="s">
        <v>194</v>
      </c>
      <c r="G200" s="28">
        <v>32.299999999999997</v>
      </c>
      <c r="H200" s="28">
        <v>0.4</v>
      </c>
      <c r="I200" s="28">
        <v>30</v>
      </c>
      <c r="J200" s="28">
        <v>3</v>
      </c>
      <c r="K200" s="28">
        <v>3.79</v>
      </c>
      <c r="L200" s="28">
        <v>8.9999999999999998E-4</v>
      </c>
      <c r="M200" s="28">
        <v>0.37</v>
      </c>
      <c r="N200" s="28">
        <v>0.5</v>
      </c>
      <c r="O200" s="28">
        <v>0.15</v>
      </c>
      <c r="P200" s="28">
        <v>11.5</v>
      </c>
      <c r="Q200" s="28">
        <v>2.1</v>
      </c>
      <c r="R200" s="28">
        <v>193</v>
      </c>
      <c r="S200" s="28">
        <v>0.09</v>
      </c>
      <c r="T200" s="28">
        <v>6.1</v>
      </c>
      <c r="U200" s="28">
        <v>47.1</v>
      </c>
      <c r="V200" s="28">
        <v>22.4</v>
      </c>
      <c r="W200" s="28">
        <v>17.7</v>
      </c>
      <c r="X200" s="28">
        <v>14.3</v>
      </c>
      <c r="Y200" s="28">
        <v>0.125</v>
      </c>
      <c r="Z200" s="28">
        <v>0.05</v>
      </c>
      <c r="AA200" s="28">
        <v>8.9999999999999993E-3</v>
      </c>
      <c r="AB200" s="28">
        <v>14</v>
      </c>
      <c r="AC200" s="28">
        <v>0.09</v>
      </c>
      <c r="AD200" s="28">
        <v>0.08</v>
      </c>
      <c r="AE200" s="28">
        <v>0.69</v>
      </c>
      <c r="AF200" s="28">
        <v>0.11</v>
      </c>
      <c r="AG200" s="28">
        <v>461</v>
      </c>
      <c r="AH200" s="28">
        <v>0.1</v>
      </c>
      <c r="AI200" s="28">
        <v>0.2</v>
      </c>
      <c r="AJ200" s="28">
        <v>0.04</v>
      </c>
      <c r="AK200" s="28">
        <v>9.33</v>
      </c>
      <c r="AL200" s="28">
        <v>5.7</v>
      </c>
      <c r="AM200" s="28">
        <v>5.8000000000000003E-2</v>
      </c>
      <c r="AN200" s="28">
        <v>58.3</v>
      </c>
      <c r="AO200" s="28">
        <v>2.2999999999999998</v>
      </c>
      <c r="AP200" s="28">
        <v>1.2</v>
      </c>
      <c r="AQ200" s="28">
        <v>0.6</v>
      </c>
      <c r="AR200" s="28">
        <v>3.1</v>
      </c>
      <c r="AS200" s="28">
        <v>0.4</v>
      </c>
      <c r="AT200" s="28">
        <v>23.8</v>
      </c>
      <c r="AU200" s="28">
        <v>0.2</v>
      </c>
      <c r="AV200" s="28">
        <v>17.2</v>
      </c>
      <c r="AW200" s="28">
        <v>4.9000000000000004</v>
      </c>
      <c r="AX200" s="28">
        <v>3.4</v>
      </c>
      <c r="AY200" s="28">
        <v>0.4</v>
      </c>
      <c r="AZ200" s="28">
        <v>0.2</v>
      </c>
      <c r="BA200" s="28">
        <v>1.2</v>
      </c>
      <c r="BB200" s="28">
        <v>51.1</v>
      </c>
      <c r="BC200" s="28">
        <v>0.4</v>
      </c>
      <c r="BD200" s="28">
        <v>0.61</v>
      </c>
      <c r="BE200" s="28">
        <v>3.2</v>
      </c>
      <c r="BF200" s="28">
        <v>218</v>
      </c>
      <c r="BG200" s="28">
        <v>9.6999999999999993</v>
      </c>
      <c r="BH200" s="28">
        <v>13.2</v>
      </c>
      <c r="BI200" s="28">
        <v>6.8</v>
      </c>
      <c r="BJ200" s="28">
        <v>3.93</v>
      </c>
      <c r="BK200" s="28">
        <v>0.01</v>
      </c>
      <c r="BL200" s="28">
        <v>14</v>
      </c>
      <c r="BM200" s="28">
        <v>0.08</v>
      </c>
      <c r="BN200" s="28">
        <v>0.03</v>
      </c>
      <c r="BO200" s="28">
        <v>1.4E-2</v>
      </c>
      <c r="BP200" s="28">
        <v>3.1E-2</v>
      </c>
      <c r="BQ200" s="28">
        <v>0.9</v>
      </c>
      <c r="CI200" s="28">
        <v>9.33</v>
      </c>
      <c r="CL200" s="28">
        <v>5.7</v>
      </c>
    </row>
    <row r="201" spans="1:90" x14ac:dyDescent="0.3">
      <c r="A201" s="25">
        <f t="shared" si="3"/>
        <v>197</v>
      </c>
      <c r="B201" s="26">
        <v>687234</v>
      </c>
      <c r="C201" s="26">
        <v>847230</v>
      </c>
      <c r="D201" s="26">
        <v>368</v>
      </c>
      <c r="E201" s="26">
        <v>1</v>
      </c>
      <c r="F201" s="27" t="s">
        <v>195</v>
      </c>
      <c r="G201" s="28">
        <v>27.9</v>
      </c>
      <c r="H201" s="28">
        <v>0.4</v>
      </c>
      <c r="I201" s="28">
        <v>30</v>
      </c>
      <c r="J201" s="28">
        <v>3</v>
      </c>
      <c r="K201" s="28">
        <v>3.51</v>
      </c>
      <c r="L201" s="28">
        <v>8.9999999999999998E-4</v>
      </c>
      <c r="M201" s="28">
        <v>0.4</v>
      </c>
      <c r="N201" s="28">
        <v>0.6</v>
      </c>
      <c r="O201" s="28">
        <v>0.15</v>
      </c>
      <c r="P201" s="28">
        <v>8.6</v>
      </c>
      <c r="Q201" s="28">
        <v>1.6</v>
      </c>
      <c r="R201" s="28">
        <v>168</v>
      </c>
      <c r="S201" s="28">
        <v>0.1</v>
      </c>
      <c r="T201" s="28">
        <v>20.7</v>
      </c>
      <c r="U201" s="28">
        <v>38.6</v>
      </c>
      <c r="V201" s="28">
        <v>33.5</v>
      </c>
      <c r="W201" s="28">
        <v>13.5</v>
      </c>
      <c r="X201" s="28">
        <v>34.9</v>
      </c>
      <c r="Y201" s="28">
        <v>0.16600000000000001</v>
      </c>
      <c r="Z201" s="28">
        <v>0.04</v>
      </c>
      <c r="AA201" s="28">
        <v>8.9999999999999993E-3</v>
      </c>
      <c r="AB201" s="28">
        <v>11.2</v>
      </c>
      <c r="AC201" s="28">
        <v>0.09</v>
      </c>
      <c r="AD201" s="28">
        <v>0.06</v>
      </c>
      <c r="AE201" s="28">
        <v>0.56000000000000005</v>
      </c>
      <c r="AF201" s="28">
        <v>0.08</v>
      </c>
      <c r="AG201" s="28">
        <v>405</v>
      </c>
      <c r="AH201" s="28">
        <v>0.2</v>
      </c>
      <c r="AI201" s="28">
        <v>0.2</v>
      </c>
      <c r="AJ201" s="28">
        <v>0.04</v>
      </c>
      <c r="AK201" s="28">
        <v>6.57</v>
      </c>
      <c r="AL201" s="28">
        <v>6.8</v>
      </c>
      <c r="AM201" s="28">
        <v>6.4000000000000001E-2</v>
      </c>
      <c r="AN201" s="28">
        <v>53.8</v>
      </c>
      <c r="AO201" s="28">
        <v>1.4</v>
      </c>
      <c r="AP201" s="28">
        <v>0.9</v>
      </c>
      <c r="AQ201" s="28">
        <v>0.3</v>
      </c>
      <c r="AR201" s="28">
        <v>1.9</v>
      </c>
      <c r="AS201" s="28">
        <v>0.3</v>
      </c>
      <c r="AT201" s="28">
        <v>13.9</v>
      </c>
      <c r="AU201" s="28">
        <v>0.1</v>
      </c>
      <c r="AV201" s="28">
        <v>10.199999999999999</v>
      </c>
      <c r="AW201" s="28">
        <v>2.9</v>
      </c>
      <c r="AX201" s="28">
        <v>1.6</v>
      </c>
      <c r="AY201" s="28">
        <v>0.3</v>
      </c>
      <c r="AZ201" s="28">
        <v>0.1</v>
      </c>
      <c r="BA201" s="28">
        <v>0.8</v>
      </c>
      <c r="BB201" s="28">
        <v>45.7</v>
      </c>
      <c r="BC201" s="28">
        <v>0.4</v>
      </c>
      <c r="BD201" s="28">
        <v>0.42</v>
      </c>
      <c r="BE201" s="28">
        <v>2.5</v>
      </c>
      <c r="BF201" s="28">
        <v>238</v>
      </c>
      <c r="BG201" s="28">
        <v>8.1999999999999993</v>
      </c>
      <c r="BH201" s="28">
        <v>12.1</v>
      </c>
      <c r="BI201" s="28">
        <v>4.8</v>
      </c>
      <c r="BJ201" s="28">
        <v>3.39</v>
      </c>
      <c r="BK201" s="28">
        <v>0.02</v>
      </c>
      <c r="BL201" s="28">
        <v>12</v>
      </c>
      <c r="BM201" s="28">
        <v>0.08</v>
      </c>
      <c r="BN201" s="28">
        <v>0.03</v>
      </c>
      <c r="BO201" s="28">
        <v>1.4999999999999999E-2</v>
      </c>
      <c r="BP201" s="28">
        <v>2.1999999999999999E-2</v>
      </c>
      <c r="BQ201" s="28">
        <v>0.9</v>
      </c>
      <c r="CI201" s="28">
        <v>6.57</v>
      </c>
      <c r="CL201" s="28">
        <v>6.8</v>
      </c>
    </row>
    <row r="202" spans="1:90" x14ac:dyDescent="0.3">
      <c r="A202" s="25">
        <f t="shared" si="3"/>
        <v>198</v>
      </c>
      <c r="B202" s="26">
        <v>687235</v>
      </c>
      <c r="C202" s="26">
        <v>847230</v>
      </c>
      <c r="D202" s="26">
        <v>367</v>
      </c>
      <c r="E202" s="26">
        <v>1</v>
      </c>
      <c r="F202" s="27" t="s">
        <v>196</v>
      </c>
      <c r="G202" s="28">
        <v>28.8</v>
      </c>
      <c r="H202" s="28">
        <v>15.2</v>
      </c>
      <c r="I202" s="28">
        <v>20</v>
      </c>
      <c r="J202" s="28">
        <v>3</v>
      </c>
      <c r="K202" s="28">
        <v>4.0599999999999996</v>
      </c>
      <c r="L202" s="28">
        <v>8.9999999999999998E-4</v>
      </c>
      <c r="M202" s="28">
        <v>0.47</v>
      </c>
      <c r="N202" s="28">
        <v>0.8</v>
      </c>
      <c r="O202" s="28">
        <v>0.17</v>
      </c>
      <c r="P202" s="28">
        <v>10.199999999999999</v>
      </c>
      <c r="Q202" s="28">
        <v>1.9</v>
      </c>
      <c r="R202" s="28">
        <v>204</v>
      </c>
      <c r="S202" s="28">
        <v>0.1</v>
      </c>
      <c r="T202" s="28">
        <v>6.1</v>
      </c>
      <c r="U202" s="28">
        <v>47.3</v>
      </c>
      <c r="V202" s="28">
        <v>23.9</v>
      </c>
      <c r="W202" s="28">
        <v>16.8</v>
      </c>
      <c r="X202" s="28">
        <v>15</v>
      </c>
      <c r="Y202" s="28">
        <v>0.126</v>
      </c>
      <c r="Z202" s="28">
        <v>0.05</v>
      </c>
      <c r="AA202" s="28">
        <v>8.9999999999999993E-3</v>
      </c>
      <c r="AB202" s="28">
        <v>12.9</v>
      </c>
      <c r="AC202" s="28">
        <v>0.09</v>
      </c>
      <c r="AD202" s="28">
        <v>0.08</v>
      </c>
      <c r="AE202" s="28">
        <v>0.69</v>
      </c>
      <c r="AF202" s="28">
        <v>0.11</v>
      </c>
      <c r="AG202" s="28">
        <v>476</v>
      </c>
      <c r="AH202" s="28">
        <v>0.2</v>
      </c>
      <c r="AI202" s="28">
        <v>0.2</v>
      </c>
      <c r="AJ202" s="28">
        <v>0.04</v>
      </c>
      <c r="AK202" s="28">
        <v>6</v>
      </c>
      <c r="AL202" s="28">
        <v>6.9</v>
      </c>
      <c r="AM202" s="28">
        <v>6.8000000000000005E-2</v>
      </c>
      <c r="AN202" s="28">
        <v>46.7</v>
      </c>
      <c r="AO202" s="28">
        <v>1.5</v>
      </c>
      <c r="AP202" s="28">
        <v>0.8</v>
      </c>
      <c r="AQ202" s="28">
        <v>0.4</v>
      </c>
      <c r="AR202" s="28">
        <v>1.9</v>
      </c>
      <c r="AS202" s="28">
        <v>0.3</v>
      </c>
      <c r="AT202" s="28">
        <v>16.8</v>
      </c>
      <c r="AU202" s="28">
        <v>0.1</v>
      </c>
      <c r="AV202" s="28">
        <v>11.3</v>
      </c>
      <c r="AW202" s="28">
        <v>3.2</v>
      </c>
      <c r="AX202" s="28">
        <v>2.5</v>
      </c>
      <c r="AY202" s="28">
        <v>0.3</v>
      </c>
      <c r="AZ202" s="28">
        <v>0.1</v>
      </c>
      <c r="BA202" s="28">
        <v>0.8</v>
      </c>
      <c r="BB202" s="28">
        <v>51.1</v>
      </c>
      <c r="BC202" s="28">
        <v>0.3</v>
      </c>
      <c r="BD202" s="28">
        <v>0.54</v>
      </c>
      <c r="BE202" s="28">
        <v>2.9</v>
      </c>
      <c r="BF202" s="28">
        <v>252</v>
      </c>
      <c r="BG202" s="28">
        <v>9.3000000000000007</v>
      </c>
      <c r="BH202" s="28">
        <v>13.1</v>
      </c>
      <c r="BI202" s="28">
        <v>6.6</v>
      </c>
      <c r="BJ202" s="28">
        <v>3.84</v>
      </c>
      <c r="BK202" s="28">
        <v>0.01</v>
      </c>
      <c r="BL202" s="28">
        <v>13</v>
      </c>
      <c r="BM202" s="28">
        <v>0.08</v>
      </c>
      <c r="BN202" s="28">
        <v>0.03</v>
      </c>
      <c r="BO202" s="28">
        <v>1.7000000000000001E-2</v>
      </c>
      <c r="BP202" s="28">
        <v>2.5000000000000001E-2</v>
      </c>
      <c r="BQ202" s="28">
        <v>0.9</v>
      </c>
      <c r="CI202" s="28">
        <v>6</v>
      </c>
      <c r="CL202" s="28">
        <v>6.9</v>
      </c>
    </row>
    <row r="203" spans="1:90" x14ac:dyDescent="0.3">
      <c r="A203" s="25">
        <v>1</v>
      </c>
      <c r="B203" s="26">
        <v>686944</v>
      </c>
      <c r="C203" s="26">
        <v>846949</v>
      </c>
      <c r="D203" s="26">
        <v>361</v>
      </c>
      <c r="E203" s="26">
        <v>2</v>
      </c>
      <c r="F203" s="27" t="s">
        <v>286</v>
      </c>
      <c r="G203" s="28">
        <v>19.8</v>
      </c>
      <c r="H203" s="28">
        <v>0.4</v>
      </c>
      <c r="I203" s="28">
        <v>40</v>
      </c>
      <c r="J203" s="28">
        <v>3</v>
      </c>
      <c r="K203" s="28">
        <v>2.65</v>
      </c>
      <c r="L203" s="28">
        <v>8.9999999999999998E-4</v>
      </c>
      <c r="M203" s="28">
        <v>0.26</v>
      </c>
      <c r="N203" s="28">
        <v>0.6</v>
      </c>
      <c r="O203" s="28">
        <v>0.12</v>
      </c>
      <c r="P203" s="28">
        <v>3.7</v>
      </c>
      <c r="Q203" s="28">
        <v>1</v>
      </c>
      <c r="R203" s="28">
        <v>115</v>
      </c>
      <c r="S203" s="28">
        <v>0.09</v>
      </c>
      <c r="T203" s="28">
        <v>9.4</v>
      </c>
      <c r="U203" s="28">
        <v>21.2</v>
      </c>
      <c r="V203" s="28">
        <v>71</v>
      </c>
      <c r="W203" s="28">
        <v>9.8000000000000007</v>
      </c>
      <c r="X203" s="28">
        <v>18.399999999999999</v>
      </c>
      <c r="Y203" s="28">
        <v>2.1999999999999999E-2</v>
      </c>
      <c r="Z203" s="28">
        <v>0.01</v>
      </c>
      <c r="AA203" s="28">
        <v>8.9999999999999993E-3</v>
      </c>
      <c r="AB203" s="28">
        <v>6.19</v>
      </c>
      <c r="AC203" s="28">
        <v>0.1</v>
      </c>
      <c r="AD203" s="28">
        <v>0.03</v>
      </c>
      <c r="AE203" s="28">
        <v>0.31</v>
      </c>
      <c r="AF203" s="28">
        <v>0.04</v>
      </c>
      <c r="AG203" s="28">
        <v>887</v>
      </c>
      <c r="AH203" s="28">
        <v>0.2</v>
      </c>
      <c r="AI203" s="28">
        <v>0.1</v>
      </c>
      <c r="AJ203" s="28">
        <v>0.04</v>
      </c>
      <c r="AK203" s="28">
        <v>1.55</v>
      </c>
      <c r="AL203" s="28">
        <v>6.1</v>
      </c>
      <c r="AM203" s="28">
        <v>3.4000000000000002E-2</v>
      </c>
      <c r="AN203" s="28">
        <v>16.899999999999999</v>
      </c>
      <c r="AO203" s="28">
        <v>0.5</v>
      </c>
      <c r="AP203" s="28">
        <v>0.3</v>
      </c>
      <c r="AQ203" s="28">
        <v>0.1</v>
      </c>
      <c r="AR203" s="28">
        <v>0.6</v>
      </c>
      <c r="AS203" s="28">
        <v>0.09</v>
      </c>
      <c r="AT203" s="28">
        <v>3.7</v>
      </c>
      <c r="AU203" s="28">
        <v>0.09</v>
      </c>
      <c r="AV203" s="28">
        <v>2.89</v>
      </c>
      <c r="AW203" s="28">
        <v>0.8</v>
      </c>
      <c r="AX203" s="28">
        <v>0.6</v>
      </c>
      <c r="AY203" s="28">
        <v>0.09</v>
      </c>
      <c r="AZ203" s="28">
        <v>0.09</v>
      </c>
      <c r="BA203" s="28">
        <v>0.3</v>
      </c>
      <c r="BB203" s="28">
        <v>37.200000000000003</v>
      </c>
      <c r="BC203" s="28">
        <v>0.2</v>
      </c>
      <c r="BD203" s="28">
        <v>0.21</v>
      </c>
      <c r="BE203" s="28">
        <v>0.8</v>
      </c>
      <c r="BF203" s="28">
        <v>273</v>
      </c>
      <c r="BG203" s="28">
        <v>4.3</v>
      </c>
      <c r="BH203" s="28">
        <v>7</v>
      </c>
      <c r="BI203" s="28">
        <v>2.8</v>
      </c>
      <c r="BJ203" s="28">
        <v>1.77</v>
      </c>
      <c r="BK203" s="28">
        <v>0.03</v>
      </c>
      <c r="BL203" s="28">
        <v>9.52</v>
      </c>
      <c r="BM203" s="28">
        <v>0.02</v>
      </c>
      <c r="BN203" s="28">
        <v>0.65</v>
      </c>
      <c r="BO203" s="28">
        <v>1.4E-2</v>
      </c>
      <c r="BP203" s="28">
        <v>2.7E-2</v>
      </c>
      <c r="BQ203" s="28">
        <v>0.9</v>
      </c>
      <c r="CI203" s="28">
        <v>1.55</v>
      </c>
      <c r="CL203" s="28">
        <v>6.1</v>
      </c>
    </row>
    <row r="204" spans="1:90" x14ac:dyDescent="0.3">
      <c r="A204" s="25">
        <v>2</v>
      </c>
      <c r="B204" s="26">
        <v>686937</v>
      </c>
      <c r="C204" s="26">
        <v>846945</v>
      </c>
      <c r="D204" s="26">
        <v>362</v>
      </c>
      <c r="E204" s="26">
        <v>2</v>
      </c>
      <c r="F204" s="27" t="s">
        <v>287</v>
      </c>
      <c r="G204" s="28">
        <v>13.1</v>
      </c>
      <c r="H204" s="28">
        <v>0.4</v>
      </c>
      <c r="I204" s="28">
        <v>60</v>
      </c>
      <c r="J204" s="28">
        <v>4</v>
      </c>
      <c r="K204" s="28">
        <v>2.79</v>
      </c>
      <c r="L204" s="28">
        <v>8.9999999999999998E-4</v>
      </c>
      <c r="M204" s="28">
        <v>0.37</v>
      </c>
      <c r="N204" s="28">
        <v>0.8</v>
      </c>
      <c r="O204" s="28">
        <v>0.14000000000000001</v>
      </c>
      <c r="P204" s="28">
        <v>5.2</v>
      </c>
      <c r="Q204" s="28">
        <v>0.9</v>
      </c>
      <c r="R204" s="28">
        <v>137</v>
      </c>
      <c r="S204" s="28">
        <v>0.1</v>
      </c>
      <c r="T204" s="28">
        <v>4.8</v>
      </c>
      <c r="U204" s="28">
        <v>25.8</v>
      </c>
      <c r="V204" s="28">
        <v>12.3</v>
      </c>
      <c r="W204" s="28">
        <v>10.1</v>
      </c>
      <c r="X204" s="28">
        <v>1.8</v>
      </c>
      <c r="Y204" s="28">
        <v>2.3E-2</v>
      </c>
      <c r="Z204" s="28">
        <v>0.01</v>
      </c>
      <c r="AA204" s="28">
        <v>8.9999999999999993E-3</v>
      </c>
      <c r="AB204" s="28">
        <v>6.98</v>
      </c>
      <c r="AC204" s="28">
        <v>0.09</v>
      </c>
      <c r="AD204" s="28">
        <v>0.05</v>
      </c>
      <c r="AE204" s="28">
        <v>0.34</v>
      </c>
      <c r="AF204" s="28">
        <v>0.03</v>
      </c>
      <c r="AG204" s="28">
        <v>261</v>
      </c>
      <c r="AH204" s="28">
        <v>0.1</v>
      </c>
      <c r="AI204" s="28">
        <v>0.4</v>
      </c>
      <c r="AJ204" s="28">
        <v>0.04</v>
      </c>
      <c r="AK204" s="28">
        <v>1.67</v>
      </c>
      <c r="AL204" s="28">
        <v>6</v>
      </c>
      <c r="AM204" s="28">
        <v>5.7000000000000002E-2</v>
      </c>
      <c r="AN204" s="28">
        <v>16.2</v>
      </c>
      <c r="AO204" s="28">
        <v>0.6</v>
      </c>
      <c r="AP204" s="28">
        <v>0.3</v>
      </c>
      <c r="AQ204" s="28">
        <v>0.1</v>
      </c>
      <c r="AR204" s="28">
        <v>0.7</v>
      </c>
      <c r="AS204" s="28">
        <v>0.1</v>
      </c>
      <c r="AT204" s="28">
        <v>6.6</v>
      </c>
      <c r="AU204" s="28">
        <v>0.09</v>
      </c>
      <c r="AV204" s="28">
        <v>3.67</v>
      </c>
      <c r="AW204" s="28">
        <v>1.1000000000000001</v>
      </c>
      <c r="AX204" s="28">
        <v>0.9</v>
      </c>
      <c r="AY204" s="28">
        <v>0.1</v>
      </c>
      <c r="AZ204" s="28">
        <v>0.09</v>
      </c>
      <c r="BA204" s="28">
        <v>0.4</v>
      </c>
      <c r="BB204" s="28">
        <v>22.1</v>
      </c>
      <c r="BC204" s="28">
        <v>0.2</v>
      </c>
      <c r="BD204" s="28">
        <v>0.19</v>
      </c>
      <c r="BE204" s="28">
        <v>1.4</v>
      </c>
      <c r="BF204" s="28">
        <v>141</v>
      </c>
      <c r="BG204" s="28">
        <v>3.1</v>
      </c>
      <c r="BH204" s="28">
        <v>7.2</v>
      </c>
      <c r="BI204" s="28">
        <v>3.3</v>
      </c>
      <c r="BJ204" s="28">
        <v>2.15</v>
      </c>
      <c r="BK204" s="28">
        <v>0.02</v>
      </c>
      <c r="BL204" s="28">
        <v>6.98</v>
      </c>
      <c r="BM204" s="28">
        <v>0.03</v>
      </c>
      <c r="BN204" s="28">
        <v>0.02</v>
      </c>
      <c r="BO204" s="28">
        <v>1.4999999999999999E-2</v>
      </c>
      <c r="BP204" s="28">
        <v>1.0999999999999999E-2</v>
      </c>
      <c r="BQ204" s="28">
        <v>0.9</v>
      </c>
      <c r="CI204" s="28">
        <v>1.67</v>
      </c>
      <c r="CL204" s="28">
        <v>6</v>
      </c>
    </row>
    <row r="205" spans="1:90" x14ac:dyDescent="0.3">
      <c r="A205" s="25">
        <v>3</v>
      </c>
      <c r="B205" s="26">
        <v>686937</v>
      </c>
      <c r="C205" s="26">
        <v>846945</v>
      </c>
      <c r="D205" s="26">
        <v>362</v>
      </c>
      <c r="E205" s="26">
        <v>2</v>
      </c>
      <c r="F205" s="27" t="s">
        <v>288</v>
      </c>
      <c r="G205" s="28">
        <v>27.6</v>
      </c>
      <c r="H205" s="28">
        <v>8.3000000000000007</v>
      </c>
      <c r="I205" s="28">
        <v>60</v>
      </c>
      <c r="J205" s="28">
        <v>4</v>
      </c>
      <c r="K205" s="28">
        <v>3.07</v>
      </c>
      <c r="L205" s="28">
        <v>8.9999999999999998E-4</v>
      </c>
      <c r="M205" s="28">
        <v>0.42</v>
      </c>
      <c r="N205" s="28">
        <v>1</v>
      </c>
      <c r="O205" s="28">
        <v>0.13</v>
      </c>
      <c r="P205" s="28">
        <v>5.6</v>
      </c>
      <c r="Q205" s="28">
        <v>1.1000000000000001</v>
      </c>
      <c r="R205" s="28">
        <v>167</v>
      </c>
      <c r="S205" s="28">
        <v>0.2</v>
      </c>
      <c r="T205" s="28">
        <v>5.4</v>
      </c>
      <c r="U205" s="28">
        <v>41.1</v>
      </c>
      <c r="V205" s="28">
        <v>19.399999999999999</v>
      </c>
      <c r="W205" s="28">
        <v>13.5</v>
      </c>
      <c r="X205" s="28">
        <v>16.899999999999999</v>
      </c>
      <c r="Y205" s="28">
        <v>3.7999999999999999E-2</v>
      </c>
      <c r="Z205" s="28">
        <v>0.04</v>
      </c>
      <c r="AA205" s="28">
        <v>8.9999999999999993E-3</v>
      </c>
      <c r="AB205" s="28">
        <v>9.36</v>
      </c>
      <c r="AC205" s="28">
        <v>0.1</v>
      </c>
      <c r="AD205" s="28">
        <v>0.06</v>
      </c>
      <c r="AE205" s="28">
        <v>0.48</v>
      </c>
      <c r="AF205" s="28">
        <v>0.04</v>
      </c>
      <c r="AG205" s="28">
        <v>294</v>
      </c>
      <c r="AH205" s="28">
        <v>0.1</v>
      </c>
      <c r="AI205" s="28">
        <v>0.4</v>
      </c>
      <c r="AJ205" s="28">
        <v>0.04</v>
      </c>
      <c r="AK205" s="28">
        <v>3.36</v>
      </c>
      <c r="AL205" s="28">
        <v>6.2</v>
      </c>
      <c r="AM205" s="28">
        <v>7.4999999999999997E-2</v>
      </c>
      <c r="AN205" s="28">
        <v>17.100000000000001</v>
      </c>
      <c r="AO205" s="28">
        <v>1.2</v>
      </c>
      <c r="AP205" s="28">
        <v>0.7</v>
      </c>
      <c r="AQ205" s="28">
        <v>0.2</v>
      </c>
      <c r="AR205" s="28">
        <v>1.1000000000000001</v>
      </c>
      <c r="AS205" s="28">
        <v>0.2</v>
      </c>
      <c r="AT205" s="28">
        <v>7.2</v>
      </c>
      <c r="AU205" s="28">
        <v>0.1</v>
      </c>
      <c r="AV205" s="28">
        <v>4.6100000000000003</v>
      </c>
      <c r="AW205" s="28">
        <v>1.3</v>
      </c>
      <c r="AX205" s="28">
        <v>1.3</v>
      </c>
      <c r="AY205" s="28">
        <v>0.2</v>
      </c>
      <c r="AZ205" s="28">
        <v>0.09</v>
      </c>
      <c r="BA205" s="28">
        <v>0.7</v>
      </c>
      <c r="BB205" s="28">
        <v>27.1</v>
      </c>
      <c r="BC205" s="28">
        <v>0.3</v>
      </c>
      <c r="BD205" s="28">
        <v>0.25</v>
      </c>
      <c r="BE205" s="28">
        <v>1.9</v>
      </c>
      <c r="BF205" s="28">
        <v>153</v>
      </c>
      <c r="BG205" s="28">
        <v>4.0999999999999996</v>
      </c>
      <c r="BH205" s="28">
        <v>10</v>
      </c>
      <c r="BI205" s="28">
        <v>3.5</v>
      </c>
      <c r="BJ205" s="28">
        <v>2.74</v>
      </c>
      <c r="BK205" s="28">
        <v>0.02</v>
      </c>
      <c r="BL205" s="28">
        <v>9.81</v>
      </c>
      <c r="BM205" s="28">
        <v>0.04</v>
      </c>
      <c r="BN205" s="28">
        <v>0.02</v>
      </c>
      <c r="BO205" s="28">
        <v>1.2999999999999999E-2</v>
      </c>
      <c r="BP205" s="28">
        <v>1.4E-2</v>
      </c>
      <c r="BQ205" s="28">
        <v>0.9</v>
      </c>
      <c r="CI205" s="28">
        <v>3.36</v>
      </c>
      <c r="CL205" s="28">
        <v>6.2</v>
      </c>
    </row>
    <row r="206" spans="1:90" x14ac:dyDescent="0.3">
      <c r="A206" s="25">
        <v>4</v>
      </c>
      <c r="B206" s="26">
        <v>686883</v>
      </c>
      <c r="C206" s="26">
        <v>846460</v>
      </c>
      <c r="D206" s="26">
        <v>374</v>
      </c>
      <c r="E206" s="26">
        <v>2</v>
      </c>
      <c r="F206" s="27" t="s">
        <v>289</v>
      </c>
      <c r="G206" s="28">
        <v>0.9</v>
      </c>
      <c r="H206" s="28">
        <v>0.4</v>
      </c>
      <c r="I206" s="28">
        <v>40</v>
      </c>
      <c r="J206" s="28">
        <v>4</v>
      </c>
      <c r="K206" s="28">
        <v>2.58</v>
      </c>
      <c r="L206" s="28">
        <v>8.9999999999999998E-4</v>
      </c>
      <c r="M206" s="28">
        <v>0.08</v>
      </c>
      <c r="N206" s="28">
        <v>0.09</v>
      </c>
      <c r="O206" s="28">
        <v>0.03</v>
      </c>
      <c r="P206" s="28">
        <v>0.2</v>
      </c>
      <c r="Q206" s="28">
        <v>0.09</v>
      </c>
      <c r="R206" s="28">
        <v>3</v>
      </c>
      <c r="S206" s="28">
        <v>0.09</v>
      </c>
      <c r="T206" s="28">
        <v>0.3</v>
      </c>
      <c r="U206" s="28">
        <v>4.7</v>
      </c>
      <c r="V206" s="28">
        <v>2.1</v>
      </c>
      <c r="W206" s="28">
        <v>0.4</v>
      </c>
      <c r="X206" s="28">
        <v>2.4</v>
      </c>
      <c r="Y206" s="28">
        <v>3.0000000000000001E-3</v>
      </c>
      <c r="Z206" s="28">
        <v>0.01</v>
      </c>
      <c r="AA206" s="28">
        <v>0.02</v>
      </c>
      <c r="AB206" s="28">
        <v>0.24</v>
      </c>
      <c r="AC206" s="28">
        <v>0.09</v>
      </c>
      <c r="AD206" s="28">
        <v>0.01</v>
      </c>
      <c r="AE206" s="28">
        <v>0.14000000000000001</v>
      </c>
      <c r="AF206" s="28">
        <v>0.01</v>
      </c>
      <c r="AG206" s="28">
        <v>25</v>
      </c>
      <c r="AH206" s="28">
        <v>0.09</v>
      </c>
      <c r="AI206" s="28">
        <v>0.09</v>
      </c>
      <c r="AJ206" s="28">
        <v>0.04</v>
      </c>
      <c r="AK206" s="28">
        <v>0.08</v>
      </c>
      <c r="AL206" s="28">
        <v>0.6</v>
      </c>
      <c r="AM206" s="28">
        <v>2E-3</v>
      </c>
      <c r="AN206" s="28">
        <v>0.74</v>
      </c>
      <c r="AO206" s="28">
        <v>0.09</v>
      </c>
      <c r="AP206" s="28">
        <v>0.09</v>
      </c>
      <c r="AQ206" s="28">
        <v>0.09</v>
      </c>
      <c r="AR206" s="28">
        <v>0.09</v>
      </c>
      <c r="AS206" s="28">
        <v>0.09</v>
      </c>
      <c r="AT206" s="28">
        <v>0.4</v>
      </c>
      <c r="AU206" s="28">
        <v>0.09</v>
      </c>
      <c r="AV206" s="28">
        <v>0.21</v>
      </c>
      <c r="AW206" s="28">
        <v>0.09</v>
      </c>
      <c r="AX206" s="28">
        <v>0.09</v>
      </c>
      <c r="AY206" s="28">
        <v>0.09</v>
      </c>
      <c r="AZ206" s="28">
        <v>0.09</v>
      </c>
      <c r="BA206" s="28">
        <v>0.09</v>
      </c>
      <c r="BB206" s="28">
        <v>4</v>
      </c>
      <c r="BC206" s="28">
        <v>0.09</v>
      </c>
      <c r="BD206" s="28">
        <v>0.01</v>
      </c>
      <c r="BE206" s="28">
        <v>0.1</v>
      </c>
      <c r="BF206" s="28">
        <v>24</v>
      </c>
      <c r="BG206" s="28">
        <v>0.4</v>
      </c>
      <c r="BH206" s="28">
        <v>0.1</v>
      </c>
      <c r="BI206" s="28">
        <v>0.6</v>
      </c>
      <c r="BJ206" s="28">
        <v>7.0000000000000007E-2</v>
      </c>
      <c r="BK206" s="28">
        <v>0.01</v>
      </c>
      <c r="BL206" s="28">
        <v>0.34</v>
      </c>
      <c r="BM206" s="28">
        <v>8.9999999999999993E-3</v>
      </c>
      <c r="BN206" s="28">
        <v>8.9999999999999993E-3</v>
      </c>
      <c r="BO206" s="28">
        <v>1.2999999999999999E-2</v>
      </c>
      <c r="BP206" s="28">
        <v>1E-3</v>
      </c>
      <c r="BQ206" s="28">
        <v>0.9</v>
      </c>
      <c r="CI206" s="28">
        <v>0.08</v>
      </c>
      <c r="CL206" s="28">
        <v>0.6</v>
      </c>
    </row>
    <row r="207" spans="1:90" x14ac:dyDescent="0.3">
      <c r="A207" s="25">
        <v>5</v>
      </c>
      <c r="B207" s="26">
        <v>686855</v>
      </c>
      <c r="C207" s="26">
        <v>846452</v>
      </c>
      <c r="D207" s="26">
        <v>374</v>
      </c>
      <c r="E207" s="26">
        <v>2</v>
      </c>
      <c r="F207" s="27" t="s">
        <v>290</v>
      </c>
      <c r="G207" s="28">
        <v>0.2</v>
      </c>
      <c r="H207" s="28">
        <v>0.4</v>
      </c>
      <c r="I207" s="28">
        <v>40</v>
      </c>
      <c r="J207" s="28">
        <v>4</v>
      </c>
      <c r="K207" s="28">
        <v>3.41</v>
      </c>
      <c r="L207" s="28">
        <v>8.9999999999999998E-4</v>
      </c>
      <c r="M207" s="28">
        <v>0.08</v>
      </c>
      <c r="N207" s="28">
        <v>0.09</v>
      </c>
      <c r="O207" s="28">
        <v>0.01</v>
      </c>
      <c r="P207" s="28">
        <v>0.3</v>
      </c>
      <c r="Q207" s="28">
        <v>0.09</v>
      </c>
      <c r="R207" s="28">
        <v>3</v>
      </c>
      <c r="S207" s="28">
        <v>0.09</v>
      </c>
      <c r="T207" s="28">
        <v>0.5</v>
      </c>
      <c r="U207" s="28">
        <v>6</v>
      </c>
      <c r="V207" s="28">
        <v>3.8</v>
      </c>
      <c r="W207" s="28">
        <v>0.9</v>
      </c>
      <c r="X207" s="28">
        <v>15.3</v>
      </c>
      <c r="Y207" s="28">
        <v>4.0000000000000001E-3</v>
      </c>
      <c r="Z207" s="28">
        <v>0.01</v>
      </c>
      <c r="AA207" s="28">
        <v>0.05</v>
      </c>
      <c r="AB207" s="28">
        <v>0.28999999999999998</v>
      </c>
      <c r="AC207" s="28">
        <v>0.09</v>
      </c>
      <c r="AD207" s="28">
        <v>0.01</v>
      </c>
      <c r="AE207" s="28">
        <v>0.24</v>
      </c>
      <c r="AF207" s="28">
        <v>0.01</v>
      </c>
      <c r="AG207" s="28">
        <v>24</v>
      </c>
      <c r="AH207" s="28">
        <v>0.09</v>
      </c>
      <c r="AI207" s="28">
        <v>0.1</v>
      </c>
      <c r="AJ207" s="28">
        <v>0.04</v>
      </c>
      <c r="AK207" s="28">
        <v>0.3</v>
      </c>
      <c r="AL207" s="28">
        <v>1</v>
      </c>
      <c r="AM207" s="28">
        <v>5.0000000000000001E-3</v>
      </c>
      <c r="AN207" s="28">
        <v>2.35</v>
      </c>
      <c r="AO207" s="28">
        <v>0.09</v>
      </c>
      <c r="AP207" s="28">
        <v>0.09</v>
      </c>
      <c r="AQ207" s="28">
        <v>0.09</v>
      </c>
      <c r="AR207" s="28">
        <v>0.09</v>
      </c>
      <c r="AS207" s="28">
        <v>0.09</v>
      </c>
      <c r="AT207" s="28">
        <v>0.8</v>
      </c>
      <c r="AU207" s="28">
        <v>0.09</v>
      </c>
      <c r="AV207" s="28">
        <v>0.57999999999999996</v>
      </c>
      <c r="AW207" s="28">
        <v>0.2</v>
      </c>
      <c r="AX207" s="28">
        <v>0.1</v>
      </c>
      <c r="AY207" s="28">
        <v>0.09</v>
      </c>
      <c r="AZ207" s="28">
        <v>0.09</v>
      </c>
      <c r="BA207" s="28">
        <v>0.09</v>
      </c>
      <c r="BB207" s="28">
        <v>17.5</v>
      </c>
      <c r="BC207" s="28">
        <v>0.09</v>
      </c>
      <c r="BD207" s="28">
        <v>0.03</v>
      </c>
      <c r="BE207" s="28">
        <v>0.2</v>
      </c>
      <c r="BF207" s="28">
        <v>46</v>
      </c>
      <c r="BG207" s="28">
        <v>1.1000000000000001</v>
      </c>
      <c r="BH207" s="28">
        <v>0.3</v>
      </c>
      <c r="BI207" s="28">
        <v>2.7</v>
      </c>
      <c r="BJ207" s="28">
        <v>0.11</v>
      </c>
      <c r="BK207" s="28">
        <v>0.03</v>
      </c>
      <c r="BL207" s="28">
        <v>0.56000000000000005</v>
      </c>
      <c r="BM207" s="28">
        <v>0.02</v>
      </c>
      <c r="BN207" s="28">
        <v>0.01</v>
      </c>
      <c r="BO207" s="28">
        <v>1.7000000000000001E-2</v>
      </c>
      <c r="BP207" s="28">
        <v>5.0000000000000001E-3</v>
      </c>
      <c r="BQ207" s="28">
        <v>0.9</v>
      </c>
      <c r="CI207" s="28">
        <v>0.3</v>
      </c>
      <c r="CL207" s="28">
        <v>1</v>
      </c>
    </row>
    <row r="208" spans="1:90" x14ac:dyDescent="0.3">
      <c r="A208" s="25">
        <v>6</v>
      </c>
      <c r="B208" s="26">
        <v>686855</v>
      </c>
      <c r="C208" s="26">
        <v>846450</v>
      </c>
      <c r="D208" s="26">
        <v>374</v>
      </c>
      <c r="E208" s="26">
        <v>2</v>
      </c>
      <c r="F208" s="27" t="s">
        <v>291</v>
      </c>
      <c r="G208" s="28">
        <v>2.2000000000000002</v>
      </c>
      <c r="H208" s="28">
        <v>0.4</v>
      </c>
      <c r="I208" s="28">
        <v>30</v>
      </c>
      <c r="J208" s="28">
        <v>9</v>
      </c>
      <c r="K208" s="28">
        <v>1.1000000000000001</v>
      </c>
      <c r="L208" s="28">
        <v>8.9999999999999998E-4</v>
      </c>
      <c r="M208" s="28">
        <v>0.49</v>
      </c>
      <c r="N208" s="28">
        <v>0.09</v>
      </c>
      <c r="O208" s="28">
        <v>0.01</v>
      </c>
      <c r="P208" s="28">
        <v>8.6999999999999993</v>
      </c>
      <c r="Q208" s="28">
        <v>0.4</v>
      </c>
      <c r="R208" s="28">
        <v>46</v>
      </c>
      <c r="S208" s="28">
        <v>0.09</v>
      </c>
      <c r="T208" s="28">
        <v>5.2</v>
      </c>
      <c r="U208" s="28">
        <v>43.7</v>
      </c>
      <c r="V208" s="28">
        <v>14.7</v>
      </c>
      <c r="W208" s="28">
        <v>13.2</v>
      </c>
      <c r="X208" s="28">
        <v>211</v>
      </c>
      <c r="Y208" s="28">
        <v>0.04</v>
      </c>
      <c r="Z208" s="28">
        <v>0.04</v>
      </c>
      <c r="AA208" s="28">
        <v>0.19</v>
      </c>
      <c r="AB208" s="28">
        <v>6.46</v>
      </c>
      <c r="AC208" s="28">
        <v>0.09</v>
      </c>
      <c r="AD208" s="28">
        <v>0.02</v>
      </c>
      <c r="AE208" s="28">
        <v>1.4</v>
      </c>
      <c r="AF208" s="28">
        <v>0.05</v>
      </c>
      <c r="AG208" s="28">
        <v>77</v>
      </c>
      <c r="AH208" s="28">
        <v>0.09</v>
      </c>
      <c r="AI208" s="28">
        <v>1.4</v>
      </c>
      <c r="AJ208" s="28">
        <v>0.04</v>
      </c>
      <c r="AK208" s="28">
        <v>3.47</v>
      </c>
      <c r="AL208" s="28">
        <v>4</v>
      </c>
      <c r="AM208" s="28">
        <v>0.124</v>
      </c>
      <c r="AN208" s="28">
        <v>44.5</v>
      </c>
      <c r="AO208" s="28">
        <v>0.9</v>
      </c>
      <c r="AP208" s="28">
        <v>0.4</v>
      </c>
      <c r="AQ208" s="28">
        <v>0.2</v>
      </c>
      <c r="AR208" s="28">
        <v>1.4</v>
      </c>
      <c r="AS208" s="28">
        <v>0.1</v>
      </c>
      <c r="AT208" s="28">
        <v>12.2</v>
      </c>
      <c r="AU208" s="28">
        <v>0.09</v>
      </c>
      <c r="AV208" s="28">
        <v>9.43</v>
      </c>
      <c r="AW208" s="28">
        <v>2.6</v>
      </c>
      <c r="AX208" s="28">
        <v>1.8</v>
      </c>
      <c r="AY208" s="28">
        <v>0.2</v>
      </c>
      <c r="AZ208" s="28">
        <v>0.09</v>
      </c>
      <c r="BA208" s="28">
        <v>0.3</v>
      </c>
      <c r="BB208" s="28">
        <v>71.900000000000006</v>
      </c>
      <c r="BC208" s="28">
        <v>0.2</v>
      </c>
      <c r="BD208" s="28">
        <v>0.42</v>
      </c>
      <c r="BE208" s="28">
        <v>2.9</v>
      </c>
      <c r="BF208" s="28">
        <v>375</v>
      </c>
      <c r="BG208" s="28">
        <v>21.3</v>
      </c>
      <c r="BH208" s="28">
        <v>5.7</v>
      </c>
      <c r="BI208" s="28">
        <v>34.1</v>
      </c>
      <c r="BJ208" s="28">
        <v>2.39</v>
      </c>
      <c r="BK208" s="28">
        <v>0.53</v>
      </c>
      <c r="BL208" s="28">
        <v>2.4700000000000002</v>
      </c>
      <c r="BM208" s="28">
        <v>0.25</v>
      </c>
      <c r="BN208" s="28">
        <v>0.13</v>
      </c>
      <c r="BO208" s="28">
        <v>6.0999999999999999E-2</v>
      </c>
      <c r="BP208" s="28">
        <v>7.0000000000000007E-2</v>
      </c>
      <c r="BQ208" s="28">
        <v>0.9</v>
      </c>
      <c r="CI208" s="28">
        <v>3.47</v>
      </c>
      <c r="CL208" s="28">
        <v>4</v>
      </c>
    </row>
    <row r="209" spans="1:90" x14ac:dyDescent="0.3">
      <c r="A209" s="25">
        <v>7</v>
      </c>
      <c r="B209" s="26">
        <v>687564</v>
      </c>
      <c r="C209" s="26">
        <v>846573</v>
      </c>
      <c r="D209" s="26">
        <v>362</v>
      </c>
      <c r="E209" s="26">
        <v>2</v>
      </c>
      <c r="F209" s="27" t="s">
        <v>292</v>
      </c>
      <c r="G209" s="28">
        <v>1.3</v>
      </c>
      <c r="H209" s="28">
        <v>0.4</v>
      </c>
      <c r="I209" s="28">
        <v>10</v>
      </c>
      <c r="J209" s="28">
        <v>3</v>
      </c>
      <c r="K209" s="28">
        <v>0.15</v>
      </c>
      <c r="L209" s="28">
        <v>8.9999999999999998E-4</v>
      </c>
      <c r="M209" s="28">
        <v>0.05</v>
      </c>
      <c r="N209" s="28">
        <v>0.09</v>
      </c>
      <c r="O209" s="28">
        <v>0.01</v>
      </c>
      <c r="P209" s="28">
        <v>0.09</v>
      </c>
      <c r="Q209" s="28">
        <v>0.09</v>
      </c>
      <c r="R209" s="28">
        <v>6</v>
      </c>
      <c r="S209" s="28">
        <v>0.09</v>
      </c>
      <c r="T209" s="28">
        <v>5.7</v>
      </c>
      <c r="U209" s="28">
        <v>4.9000000000000004</v>
      </c>
      <c r="V209" s="28">
        <v>63.4</v>
      </c>
      <c r="W209" s="28">
        <v>0.9</v>
      </c>
      <c r="X209" s="28">
        <v>7.1</v>
      </c>
      <c r="Y209" s="28">
        <v>1E-3</v>
      </c>
      <c r="Z209" s="28">
        <v>0.01</v>
      </c>
      <c r="AA209" s="28">
        <v>8.9999999999999993E-3</v>
      </c>
      <c r="AB209" s="28">
        <v>1.23</v>
      </c>
      <c r="AC209" s="28">
        <v>0.09</v>
      </c>
      <c r="AD209" s="28">
        <v>0.01</v>
      </c>
      <c r="AE209" s="28">
        <v>0.04</v>
      </c>
      <c r="AF209" s="28">
        <v>0.01</v>
      </c>
      <c r="AG209" s="28">
        <v>413</v>
      </c>
      <c r="AH209" s="28">
        <v>0.09</v>
      </c>
      <c r="AI209" s="28">
        <v>0.09</v>
      </c>
      <c r="AJ209" s="28">
        <v>0.04</v>
      </c>
      <c r="AK209" s="28">
        <v>0.8</v>
      </c>
      <c r="AL209" s="28">
        <v>0.3</v>
      </c>
      <c r="AM209" s="28">
        <v>3.0000000000000001E-3</v>
      </c>
      <c r="AN209" s="28">
        <v>14.3</v>
      </c>
      <c r="AO209" s="28">
        <v>0.2</v>
      </c>
      <c r="AP209" s="28">
        <v>0.2</v>
      </c>
      <c r="AQ209" s="28">
        <v>0.09</v>
      </c>
      <c r="AR209" s="28">
        <v>0.3</v>
      </c>
      <c r="AS209" s="28">
        <v>0.09</v>
      </c>
      <c r="AT209" s="28">
        <v>0.4</v>
      </c>
      <c r="AU209" s="28">
        <v>0.09</v>
      </c>
      <c r="AV209" s="28">
        <v>0.67</v>
      </c>
      <c r="AW209" s="28">
        <v>0.2</v>
      </c>
      <c r="AX209" s="28">
        <v>0.2</v>
      </c>
      <c r="AY209" s="28">
        <v>0.09</v>
      </c>
      <c r="AZ209" s="28">
        <v>0.09</v>
      </c>
      <c r="BA209" s="28">
        <v>0.2</v>
      </c>
      <c r="BB209" s="28">
        <v>10.199999999999999</v>
      </c>
      <c r="BC209" s="28">
        <v>0.09</v>
      </c>
      <c r="BD209" s="28">
        <v>0.01</v>
      </c>
      <c r="BE209" s="28">
        <v>0.2</v>
      </c>
      <c r="BF209" s="28">
        <v>79</v>
      </c>
      <c r="BG209" s="28">
        <v>0.2</v>
      </c>
      <c r="BH209" s="28">
        <v>2.2999999999999998</v>
      </c>
      <c r="BI209" s="28">
        <v>0.4</v>
      </c>
      <c r="BJ209" s="28">
        <v>0.36</v>
      </c>
      <c r="BK209" s="28">
        <v>0.01</v>
      </c>
      <c r="BL209" s="28">
        <v>0.7</v>
      </c>
      <c r="BM209" s="28">
        <v>8.9999999999999993E-3</v>
      </c>
      <c r="BN209" s="28">
        <v>0.56999999999999995</v>
      </c>
      <c r="BO209" s="28">
        <v>0.01</v>
      </c>
      <c r="BP209" s="28">
        <v>3.0000000000000001E-3</v>
      </c>
      <c r="BQ209" s="28">
        <v>0.9</v>
      </c>
      <c r="CI209" s="28">
        <v>0.8</v>
      </c>
      <c r="CL209" s="28">
        <v>0.3</v>
      </c>
    </row>
    <row r="210" spans="1:90" x14ac:dyDescent="0.3">
      <c r="A210" s="25">
        <v>8</v>
      </c>
      <c r="B210" s="26">
        <v>687158</v>
      </c>
      <c r="C210" s="26">
        <v>846630</v>
      </c>
      <c r="D210" s="26">
        <v>378</v>
      </c>
      <c r="E210" s="26">
        <v>2</v>
      </c>
      <c r="F210" s="27" t="s">
        <v>294</v>
      </c>
      <c r="G210" s="28">
        <v>0.09</v>
      </c>
      <c r="H210" s="28">
        <v>0.4</v>
      </c>
      <c r="I210" s="28">
        <v>70</v>
      </c>
      <c r="J210" s="28">
        <v>4</v>
      </c>
      <c r="K210" s="28">
        <v>1.31</v>
      </c>
      <c r="L210" s="28">
        <v>8.9999999999999998E-4</v>
      </c>
      <c r="M210" s="28">
        <v>0.05</v>
      </c>
      <c r="N210" s="28">
        <v>0.09</v>
      </c>
      <c r="O210" s="28">
        <v>0.03</v>
      </c>
      <c r="P210" s="28">
        <v>20.5</v>
      </c>
      <c r="Q210" s="28">
        <v>0.5</v>
      </c>
      <c r="R210" s="28">
        <v>166</v>
      </c>
      <c r="S210" s="28">
        <v>0.1</v>
      </c>
      <c r="T210" s="28">
        <v>2.6</v>
      </c>
      <c r="U210" s="28">
        <v>87</v>
      </c>
      <c r="V210" s="28">
        <v>36.4</v>
      </c>
      <c r="W210" s="28">
        <v>5.7</v>
      </c>
      <c r="X210" s="28">
        <v>12.5</v>
      </c>
      <c r="Y210" s="28">
        <v>0.02</v>
      </c>
      <c r="Z210" s="28">
        <v>0.01</v>
      </c>
      <c r="AA210" s="28">
        <v>0.01</v>
      </c>
      <c r="AB210" s="28">
        <v>15.1</v>
      </c>
      <c r="AC210" s="28">
        <v>0.2</v>
      </c>
      <c r="AD210" s="28">
        <v>0.12</v>
      </c>
      <c r="AE210" s="28">
        <v>0.17</v>
      </c>
      <c r="AF210" s="28">
        <v>0.01</v>
      </c>
      <c r="AG210" s="28">
        <v>122</v>
      </c>
      <c r="AH210" s="28">
        <v>0.09</v>
      </c>
      <c r="AI210" s="28">
        <v>0.09</v>
      </c>
      <c r="AJ210" s="28">
        <v>0.04</v>
      </c>
      <c r="AK210" s="28">
        <v>3.23</v>
      </c>
      <c r="AL210" s="28">
        <v>2</v>
      </c>
      <c r="AM210" s="28">
        <v>9.9000000000000005E-2</v>
      </c>
      <c r="AN210" s="28">
        <v>129</v>
      </c>
      <c r="AO210" s="28">
        <v>1.5</v>
      </c>
      <c r="AP210" s="28">
        <v>0.7</v>
      </c>
      <c r="AQ210" s="28">
        <v>0.2</v>
      </c>
      <c r="AR210" s="28">
        <v>2.1</v>
      </c>
      <c r="AS210" s="28">
        <v>0.2</v>
      </c>
      <c r="AT210" s="28">
        <v>9</v>
      </c>
      <c r="AU210" s="28">
        <v>0.1</v>
      </c>
      <c r="AV210" s="28">
        <v>7.37</v>
      </c>
      <c r="AW210" s="28">
        <v>2.1</v>
      </c>
      <c r="AX210" s="28">
        <v>1.6</v>
      </c>
      <c r="AY210" s="28">
        <v>0.3</v>
      </c>
      <c r="AZ210" s="28">
        <v>0.09</v>
      </c>
      <c r="BA210" s="28">
        <v>0.8</v>
      </c>
      <c r="BB210" s="28">
        <v>80.3</v>
      </c>
      <c r="BC210" s="28">
        <v>0.1</v>
      </c>
      <c r="BD210" s="28">
        <v>0.01</v>
      </c>
      <c r="BE210" s="28">
        <v>1.1000000000000001</v>
      </c>
      <c r="BF210" s="28">
        <v>155</v>
      </c>
      <c r="BG210" s="28">
        <v>1.2</v>
      </c>
      <c r="BH210" s="28">
        <v>37.4</v>
      </c>
      <c r="BI210" s="28">
        <v>7</v>
      </c>
      <c r="BJ210" s="28">
        <v>5.31</v>
      </c>
      <c r="BK210" s="28">
        <v>0.04</v>
      </c>
      <c r="BL210" s="28">
        <v>6.47</v>
      </c>
      <c r="BM210" s="28">
        <v>0.03</v>
      </c>
      <c r="BN210" s="28">
        <v>0.02</v>
      </c>
      <c r="BO210" s="28">
        <v>1.2E-2</v>
      </c>
      <c r="BP210" s="28">
        <v>1.9E-2</v>
      </c>
      <c r="BQ210" s="28">
        <v>0.9</v>
      </c>
      <c r="CI210" s="28">
        <v>3.23</v>
      </c>
      <c r="CL210" s="28">
        <v>2</v>
      </c>
    </row>
    <row r="211" spans="1:90" x14ac:dyDescent="0.3">
      <c r="A211" s="25">
        <v>9</v>
      </c>
      <c r="B211" s="26">
        <v>686533</v>
      </c>
      <c r="C211" s="26">
        <v>846623</v>
      </c>
      <c r="D211" s="26">
        <v>372</v>
      </c>
      <c r="E211" s="26">
        <v>2</v>
      </c>
      <c r="F211" s="27" t="s">
        <v>295</v>
      </c>
      <c r="G211" s="28">
        <v>111</v>
      </c>
      <c r="H211" s="28">
        <v>0.4</v>
      </c>
      <c r="I211" s="28">
        <v>60</v>
      </c>
      <c r="J211" s="28">
        <v>3</v>
      </c>
      <c r="K211" s="28">
        <v>4</v>
      </c>
      <c r="L211" s="28">
        <v>8.9999999999999998E-4</v>
      </c>
      <c r="M211" s="28">
        <v>0.49</v>
      </c>
      <c r="N211" s="28">
        <v>0.5</v>
      </c>
      <c r="O211" s="28">
        <v>0.21</v>
      </c>
      <c r="P211" s="28">
        <v>10.6</v>
      </c>
      <c r="Q211" s="28">
        <v>2.4</v>
      </c>
      <c r="R211" s="28">
        <v>234</v>
      </c>
      <c r="S211" s="28">
        <v>0.2</v>
      </c>
      <c r="T211" s="28">
        <v>14.4</v>
      </c>
      <c r="U211" s="28">
        <v>56.2</v>
      </c>
      <c r="V211" s="28">
        <v>60.3</v>
      </c>
      <c r="W211" s="28">
        <v>23.4</v>
      </c>
      <c r="X211" s="28">
        <v>10.1</v>
      </c>
      <c r="Y211" s="28">
        <v>2.3E-2</v>
      </c>
      <c r="Z211" s="28">
        <v>0.28000000000000003</v>
      </c>
      <c r="AA211" s="28">
        <v>8.9999999999999993E-3</v>
      </c>
      <c r="AB211" s="28">
        <v>18.5</v>
      </c>
      <c r="AC211" s="28">
        <v>0.09</v>
      </c>
      <c r="AD211" s="28">
        <v>0.09</v>
      </c>
      <c r="AE211" s="28">
        <v>1.25</v>
      </c>
      <c r="AF211" s="28">
        <v>0.12</v>
      </c>
      <c r="AG211" s="28">
        <v>682</v>
      </c>
      <c r="AH211" s="28">
        <v>0.2</v>
      </c>
      <c r="AI211" s="28">
        <v>0.2</v>
      </c>
      <c r="AJ211" s="28">
        <v>0.04</v>
      </c>
      <c r="AK211" s="28">
        <v>5.61</v>
      </c>
      <c r="AL211" s="28">
        <v>7.2</v>
      </c>
      <c r="AM211" s="28">
        <v>8.2000000000000003E-2</v>
      </c>
      <c r="AN211" s="28">
        <v>40.6</v>
      </c>
      <c r="AO211" s="28">
        <v>1.6</v>
      </c>
      <c r="AP211" s="28">
        <v>0.8</v>
      </c>
      <c r="AQ211" s="28">
        <v>0.5</v>
      </c>
      <c r="AR211" s="28">
        <v>2.1</v>
      </c>
      <c r="AS211" s="28">
        <v>0.3</v>
      </c>
      <c r="AT211" s="28">
        <v>21.6</v>
      </c>
      <c r="AU211" s="28">
        <v>0.09</v>
      </c>
      <c r="AV211" s="28">
        <v>12.1</v>
      </c>
      <c r="AW211" s="28">
        <v>3.7</v>
      </c>
      <c r="AX211" s="28">
        <v>2.2000000000000002</v>
      </c>
      <c r="AY211" s="28">
        <v>0.3</v>
      </c>
      <c r="AZ211" s="28">
        <v>0.1</v>
      </c>
      <c r="BA211" s="28">
        <v>0.7</v>
      </c>
      <c r="BB211" s="28">
        <v>49.6</v>
      </c>
      <c r="BC211" s="28">
        <v>0.5</v>
      </c>
      <c r="BD211" s="28">
        <v>0.75</v>
      </c>
      <c r="BE211" s="28">
        <v>3.9</v>
      </c>
      <c r="BF211" s="28">
        <v>302</v>
      </c>
      <c r="BG211" s="28">
        <v>6.8</v>
      </c>
      <c r="BH211" s="28">
        <v>14.9</v>
      </c>
      <c r="BI211" s="28">
        <v>10</v>
      </c>
      <c r="BJ211" s="28">
        <v>5.18</v>
      </c>
      <c r="BK211" s="28">
        <v>0.02</v>
      </c>
      <c r="BL211" s="28">
        <v>13.8</v>
      </c>
      <c r="BM211" s="28">
        <v>0.06</v>
      </c>
      <c r="BN211" s="28">
        <v>0.05</v>
      </c>
      <c r="BO211" s="28">
        <v>1.2999999999999999E-2</v>
      </c>
      <c r="BP211" s="28">
        <v>1.7999999999999999E-2</v>
      </c>
      <c r="BQ211" s="28">
        <v>0.9</v>
      </c>
      <c r="CI211" s="28">
        <v>5.61</v>
      </c>
      <c r="CL211" s="28">
        <v>7.2</v>
      </c>
    </row>
    <row r="212" spans="1:90" x14ac:dyDescent="0.3">
      <c r="A212" s="25">
        <v>10</v>
      </c>
      <c r="B212" s="26">
        <v>687469</v>
      </c>
      <c r="C212" s="26">
        <v>846814</v>
      </c>
      <c r="D212" s="26">
        <v>360</v>
      </c>
      <c r="E212" s="26">
        <v>2</v>
      </c>
      <c r="F212" s="27" t="s">
        <v>296</v>
      </c>
      <c r="G212" s="28">
        <v>53.6</v>
      </c>
      <c r="H212" s="28">
        <v>0.4</v>
      </c>
      <c r="I212" s="28">
        <v>50</v>
      </c>
      <c r="J212" s="28">
        <v>3</v>
      </c>
      <c r="K212" s="28">
        <v>6.21</v>
      </c>
      <c r="L212" s="28">
        <v>8.9999999999999998E-4</v>
      </c>
      <c r="M212" s="28">
        <v>0.63</v>
      </c>
      <c r="N212" s="28">
        <v>1</v>
      </c>
      <c r="O212" s="28">
        <v>0.13</v>
      </c>
      <c r="P212" s="28">
        <v>12.1</v>
      </c>
      <c r="Q212" s="28">
        <v>2.4</v>
      </c>
      <c r="R212" s="28">
        <v>295</v>
      </c>
      <c r="S212" s="28">
        <v>0.2</v>
      </c>
      <c r="T212" s="28">
        <v>6.3</v>
      </c>
      <c r="U212" s="28">
        <v>56</v>
      </c>
      <c r="V212" s="28">
        <v>19.5</v>
      </c>
      <c r="W212" s="28">
        <v>18.2</v>
      </c>
      <c r="X212" s="28">
        <v>15.5</v>
      </c>
      <c r="Y212" s="28">
        <v>2.1000000000000001E-2</v>
      </c>
      <c r="Z212" s="28">
        <v>0.06</v>
      </c>
      <c r="AA212" s="28">
        <v>8.9999999999999993E-3</v>
      </c>
      <c r="AB212" s="28">
        <v>14</v>
      </c>
      <c r="AC212" s="28">
        <v>0.1</v>
      </c>
      <c r="AD212" s="28">
        <v>0.1</v>
      </c>
      <c r="AE212" s="28">
        <v>0.7</v>
      </c>
      <c r="AF212" s="28">
        <v>0.09</v>
      </c>
      <c r="AG212" s="28">
        <v>297</v>
      </c>
      <c r="AH212" s="28">
        <v>0.1</v>
      </c>
      <c r="AI212" s="28">
        <v>0.5</v>
      </c>
      <c r="AJ212" s="28">
        <v>0.04</v>
      </c>
      <c r="AK212" s="28">
        <v>3.17</v>
      </c>
      <c r="AL212" s="28">
        <v>7.6</v>
      </c>
      <c r="AM212" s="28">
        <v>6.8000000000000005E-2</v>
      </c>
      <c r="AN212" s="28">
        <v>27.2</v>
      </c>
      <c r="AO212" s="28">
        <v>1</v>
      </c>
      <c r="AP212" s="28">
        <v>0.6</v>
      </c>
      <c r="AQ212" s="28">
        <v>0.3</v>
      </c>
      <c r="AR212" s="28">
        <v>1.3</v>
      </c>
      <c r="AS212" s="28">
        <v>0.2</v>
      </c>
      <c r="AT212" s="28">
        <v>11.6</v>
      </c>
      <c r="AU212" s="28">
        <v>0.09</v>
      </c>
      <c r="AV212" s="28">
        <v>7.28</v>
      </c>
      <c r="AW212" s="28">
        <v>2.2000000000000002</v>
      </c>
      <c r="AX212" s="28">
        <v>1.6</v>
      </c>
      <c r="AY212" s="28">
        <v>0.2</v>
      </c>
      <c r="AZ212" s="28">
        <v>0.09</v>
      </c>
      <c r="BA212" s="28">
        <v>0.6</v>
      </c>
      <c r="BB212" s="28">
        <v>40.200000000000003</v>
      </c>
      <c r="BC212" s="28">
        <v>0.5</v>
      </c>
      <c r="BD212" s="28">
        <v>0.31</v>
      </c>
      <c r="BE212" s="28">
        <v>1.9</v>
      </c>
      <c r="BF212" s="28">
        <v>234</v>
      </c>
      <c r="BG212" s="28">
        <v>8.8000000000000007</v>
      </c>
      <c r="BH212" s="28">
        <v>16.5</v>
      </c>
      <c r="BI212" s="28">
        <v>8.3000000000000007</v>
      </c>
      <c r="BJ212" s="28">
        <v>4.17</v>
      </c>
      <c r="BK212" s="28">
        <v>0.05</v>
      </c>
      <c r="BL212" s="28">
        <v>19.2</v>
      </c>
      <c r="BM212" s="28">
        <v>0.11</v>
      </c>
      <c r="BN212" s="28">
        <v>0.04</v>
      </c>
      <c r="BO212" s="28">
        <v>1.2999999999999999E-2</v>
      </c>
      <c r="BP212" s="28">
        <v>5.0999999999999997E-2</v>
      </c>
      <c r="BQ212" s="28">
        <v>0.9</v>
      </c>
      <c r="CI212" s="28">
        <v>3.17</v>
      </c>
      <c r="CL212" s="28">
        <v>7.6</v>
      </c>
    </row>
    <row r="213" spans="1:90" x14ac:dyDescent="0.3">
      <c r="A213" s="25">
        <v>11</v>
      </c>
      <c r="B213" s="26">
        <v>686086</v>
      </c>
      <c r="C213" s="26">
        <v>846958</v>
      </c>
      <c r="D213" s="26">
        <v>366</v>
      </c>
      <c r="E213" s="26">
        <v>2</v>
      </c>
      <c r="F213" s="27" t="s">
        <v>297</v>
      </c>
      <c r="G213" s="28">
        <v>14.8</v>
      </c>
      <c r="H213" s="28">
        <v>0.4</v>
      </c>
      <c r="I213" s="28">
        <v>40</v>
      </c>
      <c r="J213" s="28">
        <v>4</v>
      </c>
      <c r="K213" s="28">
        <v>5.75</v>
      </c>
      <c r="L213" s="28">
        <v>8.9999999999999998E-4</v>
      </c>
      <c r="M213" s="28">
        <v>0.43</v>
      </c>
      <c r="N213" s="28">
        <v>0.8</v>
      </c>
      <c r="O213" s="28">
        <v>0.28999999999999998</v>
      </c>
      <c r="P213" s="28">
        <v>8.5</v>
      </c>
      <c r="Q213" s="28">
        <v>2.8</v>
      </c>
      <c r="R213" s="28">
        <v>470</v>
      </c>
      <c r="S213" s="28">
        <v>0.2</v>
      </c>
      <c r="T213" s="28">
        <v>48.3</v>
      </c>
      <c r="U213" s="28">
        <v>79.5</v>
      </c>
      <c r="V213" s="28">
        <v>35.700000000000003</v>
      </c>
      <c r="W213" s="28">
        <v>24.6</v>
      </c>
      <c r="X213" s="28">
        <v>8.4</v>
      </c>
      <c r="Y213" s="28">
        <v>4.8000000000000001E-2</v>
      </c>
      <c r="Z213" s="28">
        <v>0.13</v>
      </c>
      <c r="AA213" s="28">
        <v>0.02</v>
      </c>
      <c r="AB213" s="28">
        <v>19.899999999999999</v>
      </c>
      <c r="AC213" s="28">
        <v>0.2</v>
      </c>
      <c r="AD213" s="28">
        <v>0.13</v>
      </c>
      <c r="AE213" s="28">
        <v>1.27</v>
      </c>
      <c r="AF213" s="28">
        <v>0.31</v>
      </c>
      <c r="AG213" s="28">
        <v>532</v>
      </c>
      <c r="AH213" s="28">
        <v>0.2</v>
      </c>
      <c r="AI213" s="28">
        <v>0.3</v>
      </c>
      <c r="AJ213" s="28">
        <v>0.04</v>
      </c>
      <c r="AK213" s="28">
        <v>3.82</v>
      </c>
      <c r="AL213" s="28">
        <v>10.8</v>
      </c>
      <c r="AM213" s="28">
        <v>9.1999999999999998E-2</v>
      </c>
      <c r="AN213" s="28">
        <v>97.7</v>
      </c>
      <c r="AO213" s="28">
        <v>1.3</v>
      </c>
      <c r="AP213" s="28">
        <v>0.8</v>
      </c>
      <c r="AQ213" s="28">
        <v>0.3</v>
      </c>
      <c r="AR213" s="28">
        <v>1.6</v>
      </c>
      <c r="AS213" s="28">
        <v>0.2</v>
      </c>
      <c r="AT213" s="28">
        <v>9.3000000000000007</v>
      </c>
      <c r="AU213" s="28">
        <v>0.1</v>
      </c>
      <c r="AV213" s="28">
        <v>6.79</v>
      </c>
      <c r="AW213" s="28">
        <v>2</v>
      </c>
      <c r="AX213" s="28">
        <v>1.4</v>
      </c>
      <c r="AY213" s="28">
        <v>0.2</v>
      </c>
      <c r="AZ213" s="28">
        <v>0.1</v>
      </c>
      <c r="BA213" s="28">
        <v>0.8</v>
      </c>
      <c r="BB213" s="28">
        <v>78.400000000000006</v>
      </c>
      <c r="BC213" s="28">
        <v>0.8</v>
      </c>
      <c r="BD213" s="28">
        <v>0.5</v>
      </c>
      <c r="BE213" s="28">
        <v>3</v>
      </c>
      <c r="BF213" s="28">
        <v>2280</v>
      </c>
      <c r="BG213" s="28">
        <v>6</v>
      </c>
      <c r="BH213" s="28">
        <v>21.8</v>
      </c>
      <c r="BI213" s="28">
        <v>5.2</v>
      </c>
      <c r="BJ213" s="28">
        <v>5.0199999999999996</v>
      </c>
      <c r="BK213" s="28">
        <v>0.05</v>
      </c>
      <c r="BL213" s="28">
        <v>20.5</v>
      </c>
      <c r="BM213" s="28">
        <v>0.04</v>
      </c>
      <c r="BN213" s="28">
        <v>0.04</v>
      </c>
      <c r="BO213" s="28">
        <v>1.4E-2</v>
      </c>
      <c r="BP213" s="28">
        <v>7.8E-2</v>
      </c>
      <c r="BQ213" s="28">
        <v>0.9</v>
      </c>
      <c r="CI213" s="28">
        <v>3.82</v>
      </c>
      <c r="CL213" s="28">
        <v>10.8</v>
      </c>
    </row>
    <row r="214" spans="1:90" x14ac:dyDescent="0.3">
      <c r="A214" s="20">
        <v>12</v>
      </c>
      <c r="B214" s="21">
        <v>687573</v>
      </c>
      <c r="C214" s="21">
        <v>846449</v>
      </c>
      <c r="D214" s="21">
        <v>389</v>
      </c>
      <c r="E214" s="21">
        <v>2</v>
      </c>
      <c r="F214" s="23" t="s">
        <v>298</v>
      </c>
      <c r="G214" s="24">
        <v>0.5</v>
      </c>
      <c r="H214" s="24">
        <v>0.4</v>
      </c>
      <c r="I214" s="24">
        <v>20</v>
      </c>
      <c r="J214" s="24">
        <v>3</v>
      </c>
      <c r="K214" s="24">
        <v>0.13</v>
      </c>
      <c r="L214" s="24">
        <v>8.9999999999999998E-4</v>
      </c>
      <c r="M214" s="24">
        <v>0.06</v>
      </c>
      <c r="N214" s="24">
        <v>0.09</v>
      </c>
      <c r="O214" s="24">
        <v>0.01</v>
      </c>
      <c r="P214" s="24">
        <v>0.09</v>
      </c>
      <c r="Q214" s="24">
        <v>0.09</v>
      </c>
      <c r="R214" s="24">
        <v>18</v>
      </c>
      <c r="S214" s="24">
        <v>0.09</v>
      </c>
      <c r="T214" s="24">
        <v>5.9</v>
      </c>
      <c r="U214" s="24">
        <v>10.5</v>
      </c>
      <c r="V214" s="24">
        <v>69.5</v>
      </c>
      <c r="W214" s="24">
        <v>0.7</v>
      </c>
      <c r="X214" s="24">
        <v>9.8000000000000007</v>
      </c>
      <c r="Y214" s="24">
        <v>1E-3</v>
      </c>
      <c r="Z214" s="24">
        <v>0.01</v>
      </c>
      <c r="AA214" s="24">
        <v>8.9999999999999993E-3</v>
      </c>
      <c r="AB214" s="24">
        <v>2.48</v>
      </c>
      <c r="AC214" s="24">
        <v>0.1</v>
      </c>
      <c r="AD214" s="24">
        <v>0.01</v>
      </c>
      <c r="AE214" s="24">
        <v>0.04</v>
      </c>
      <c r="AF214" s="24">
        <v>0.01</v>
      </c>
      <c r="AG214" s="24">
        <v>877</v>
      </c>
      <c r="AH214" s="24">
        <v>0.09</v>
      </c>
      <c r="AI214" s="24">
        <v>0.09</v>
      </c>
      <c r="AJ214" s="24">
        <v>0.04</v>
      </c>
      <c r="AK214" s="24">
        <v>1.88</v>
      </c>
      <c r="AL214" s="24">
        <v>0.5</v>
      </c>
      <c r="AM214" s="24">
        <v>7.0000000000000001E-3</v>
      </c>
      <c r="AN214" s="24">
        <v>37.9</v>
      </c>
      <c r="AO214" s="24">
        <v>0.6</v>
      </c>
      <c r="AP214" s="24">
        <v>0.3</v>
      </c>
      <c r="AQ214" s="24">
        <v>0.09</v>
      </c>
      <c r="AR214" s="24">
        <v>0.5</v>
      </c>
      <c r="AS214" s="24">
        <v>0.09</v>
      </c>
      <c r="AT214" s="24">
        <v>1.1000000000000001</v>
      </c>
      <c r="AU214" s="24">
        <v>0.09</v>
      </c>
      <c r="AV214" s="24">
        <v>1.54</v>
      </c>
      <c r="AW214" s="24">
        <v>0.4</v>
      </c>
      <c r="AX214" s="24">
        <v>0.5</v>
      </c>
      <c r="AY214" s="24">
        <v>0.09</v>
      </c>
      <c r="AZ214" s="24">
        <v>0.09</v>
      </c>
      <c r="BA214" s="24">
        <v>0.4</v>
      </c>
      <c r="BB214" s="24">
        <v>5.7</v>
      </c>
      <c r="BC214" s="24">
        <v>0.09</v>
      </c>
      <c r="BD214" s="24">
        <v>0.01</v>
      </c>
      <c r="BE214" s="24">
        <v>0.4</v>
      </c>
      <c r="BF214" s="24">
        <v>71</v>
      </c>
      <c r="BG214" s="24">
        <v>0.3</v>
      </c>
      <c r="BH214" s="24">
        <v>4.2</v>
      </c>
      <c r="BI214" s="24">
        <v>0.4</v>
      </c>
      <c r="BJ214" s="24">
        <v>1.07</v>
      </c>
      <c r="BK214" s="24">
        <v>0.01</v>
      </c>
      <c r="BL214" s="24">
        <v>1.38</v>
      </c>
      <c r="BM214" s="24">
        <v>8.9999999999999993E-3</v>
      </c>
      <c r="BN214" s="24">
        <v>0.61</v>
      </c>
      <c r="BO214" s="24">
        <v>1.2E-2</v>
      </c>
      <c r="BP214" s="24">
        <v>4.0000000000000001E-3</v>
      </c>
      <c r="BQ214" s="24">
        <v>0.9</v>
      </c>
      <c r="CI214" s="24">
        <v>1.88</v>
      </c>
      <c r="CL214" s="24">
        <v>0.5</v>
      </c>
    </row>
  </sheetData>
  <hyperlinks>
    <hyperlink ref="A1" location="Menu!A1" display="ToC" xr:uid="{89C3012E-CB6E-4A99-BE51-DEBDB4ADBF75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253DF-C123-4FA8-80D7-BB2055D17FFA}">
  <sheetPr>
    <tabColor theme="4"/>
  </sheetPr>
  <dimension ref="A1:CL214"/>
  <sheetViews>
    <sheetView showGridLines="0" topLeftCell="L4" zoomScaleNormal="100" workbookViewId="0">
      <selection activeCell="K25" sqref="K25"/>
    </sheetView>
  </sheetViews>
  <sheetFormatPr defaultColWidth="9.109375" defaultRowHeight="15.6" x14ac:dyDescent="0.3"/>
  <cols>
    <col min="1" max="1" width="7.33203125" style="7" customWidth="1"/>
    <col min="2" max="2" width="11.5546875" style="7" customWidth="1"/>
    <col min="3" max="4" width="12.33203125" style="7" customWidth="1"/>
    <col min="5" max="5" width="10.44140625" style="7" customWidth="1"/>
    <col min="6" max="6" width="15.88671875" style="7" customWidth="1"/>
    <col min="7" max="7" width="11.44140625" style="7" customWidth="1"/>
    <col min="8" max="8" width="15.5546875" style="7" customWidth="1"/>
    <col min="9" max="10" width="23.5546875" style="7" customWidth="1"/>
    <col min="11" max="11" width="23.88671875" style="7" customWidth="1"/>
    <col min="12" max="16384" width="9.109375" style="7"/>
  </cols>
  <sheetData>
    <row r="1" spans="1:90" x14ac:dyDescent="0.3">
      <c r="A1" s="19" t="s">
        <v>461</v>
      </c>
      <c r="F1" s="8"/>
      <c r="H1" s="6"/>
    </row>
    <row r="2" spans="1:90" x14ac:dyDescent="0.3">
      <c r="F2" s="8"/>
      <c r="H2" s="6"/>
      <c r="I2" s="6"/>
      <c r="J2" s="6"/>
    </row>
    <row r="3" spans="1:90" x14ac:dyDescent="0.3">
      <c r="F3" s="8"/>
      <c r="H3" s="6"/>
      <c r="I3" s="6"/>
      <c r="J3" s="6"/>
    </row>
    <row r="4" spans="1:90" x14ac:dyDescent="0.3">
      <c r="A4" s="20" t="s">
        <v>284</v>
      </c>
      <c r="B4" s="21" t="s">
        <v>0</v>
      </c>
      <c r="C4" s="21" t="s">
        <v>1</v>
      </c>
      <c r="D4" s="21" t="s">
        <v>282</v>
      </c>
      <c r="E4" s="22" t="s">
        <v>462</v>
      </c>
      <c r="F4" s="23" t="s">
        <v>463</v>
      </c>
      <c r="G4" s="24" t="s">
        <v>229</v>
      </c>
      <c r="H4" s="24" t="s">
        <v>263</v>
      </c>
      <c r="I4" s="24" t="s">
        <v>268</v>
      </c>
      <c r="J4" s="24" t="s">
        <v>211</v>
      </c>
      <c r="K4" s="24" t="s">
        <v>235</v>
      </c>
      <c r="L4" s="24" t="s">
        <v>262</v>
      </c>
      <c r="M4" s="24" t="s">
        <v>239</v>
      </c>
      <c r="N4" s="24" t="s">
        <v>249</v>
      </c>
      <c r="O4" s="24" t="s">
        <v>240</v>
      </c>
      <c r="P4" s="24" t="s">
        <v>266</v>
      </c>
      <c r="Q4" s="24" t="s">
        <v>267</v>
      </c>
      <c r="R4" s="24" t="s">
        <v>219</v>
      </c>
      <c r="S4" s="24" t="s">
        <v>261</v>
      </c>
      <c r="T4" s="24" t="s">
        <v>223</v>
      </c>
      <c r="U4" s="24" t="s">
        <v>225</v>
      </c>
      <c r="V4" s="24" t="s">
        <v>224</v>
      </c>
      <c r="W4" s="24" t="s">
        <v>265</v>
      </c>
      <c r="X4" s="24" t="s">
        <v>226</v>
      </c>
      <c r="Y4" s="24" t="s">
        <v>236</v>
      </c>
      <c r="Z4" s="24" t="s">
        <v>216</v>
      </c>
      <c r="AA4" s="24" t="s">
        <v>245</v>
      </c>
      <c r="AB4" s="24" t="s">
        <v>227</v>
      </c>
      <c r="AC4" s="24" t="s">
        <v>228</v>
      </c>
      <c r="AD4" s="24" t="s">
        <v>237</v>
      </c>
      <c r="AE4" s="24" t="s">
        <v>238</v>
      </c>
      <c r="AF4" s="24" t="s">
        <v>264</v>
      </c>
      <c r="AG4" s="24" t="s">
        <v>220</v>
      </c>
      <c r="AH4" s="24" t="s">
        <v>259</v>
      </c>
      <c r="AI4" s="24" t="s">
        <v>234</v>
      </c>
      <c r="AJ4" s="24" t="s">
        <v>260</v>
      </c>
      <c r="AK4" s="24" t="s">
        <v>490</v>
      </c>
      <c r="AL4" s="24" t="s">
        <v>491</v>
      </c>
      <c r="AM4" s="24" t="s">
        <v>206</v>
      </c>
      <c r="AN4" s="24" t="s">
        <v>244</v>
      </c>
      <c r="AO4" s="24" t="s">
        <v>253</v>
      </c>
      <c r="AP4" s="24" t="s">
        <v>255</v>
      </c>
      <c r="AQ4" s="24" t="s">
        <v>250</v>
      </c>
      <c r="AR4" s="24" t="s">
        <v>251</v>
      </c>
      <c r="AS4" s="24" t="s">
        <v>254</v>
      </c>
      <c r="AT4" s="24" t="s">
        <v>243</v>
      </c>
      <c r="AU4" s="24" t="s">
        <v>258</v>
      </c>
      <c r="AV4" s="24" t="s">
        <v>247</v>
      </c>
      <c r="AW4" s="24" t="s">
        <v>246</v>
      </c>
      <c r="AX4" s="24" t="s">
        <v>248</v>
      </c>
      <c r="AY4" s="24" t="s">
        <v>252</v>
      </c>
      <c r="AZ4" s="24" t="s">
        <v>256</v>
      </c>
      <c r="BA4" s="24" t="s">
        <v>257</v>
      </c>
      <c r="BB4" s="24" t="s">
        <v>242</v>
      </c>
      <c r="BC4" s="24" t="s">
        <v>210</v>
      </c>
      <c r="BD4" s="24" t="s">
        <v>241</v>
      </c>
      <c r="BE4" s="24" t="s">
        <v>209</v>
      </c>
      <c r="BF4" s="24" t="s">
        <v>221</v>
      </c>
      <c r="BG4" s="24" t="s">
        <v>230</v>
      </c>
      <c r="BH4" s="24" t="s">
        <v>218</v>
      </c>
      <c r="BI4" s="24" t="s">
        <v>231</v>
      </c>
      <c r="BJ4" s="24" t="s">
        <v>214</v>
      </c>
      <c r="BK4" s="24" t="s">
        <v>217</v>
      </c>
      <c r="BL4" s="24" t="s">
        <v>222</v>
      </c>
      <c r="BM4" s="24" t="s">
        <v>215</v>
      </c>
      <c r="BN4" s="24" t="s">
        <v>213</v>
      </c>
      <c r="BO4" s="24" t="s">
        <v>212</v>
      </c>
      <c r="BP4" s="24" t="s">
        <v>208</v>
      </c>
      <c r="BQ4" s="24" t="s">
        <v>207</v>
      </c>
      <c r="CI4" s="24" t="s">
        <v>232</v>
      </c>
      <c r="CL4" s="24" t="s">
        <v>233</v>
      </c>
    </row>
    <row r="5" spans="1:90" x14ac:dyDescent="0.3">
      <c r="A5" s="25">
        <v>1</v>
      </c>
      <c r="B5" s="26">
        <v>687403</v>
      </c>
      <c r="C5" s="26">
        <v>846362</v>
      </c>
      <c r="D5" s="26">
        <v>370</v>
      </c>
      <c r="E5" s="26">
        <v>1</v>
      </c>
      <c r="F5" s="27" t="s">
        <v>2</v>
      </c>
      <c r="G5" s="28">
        <v>13.4</v>
      </c>
      <c r="H5" s="28">
        <f>'no b.d.l.'!H5/1000</f>
        <v>3.3E-3</v>
      </c>
      <c r="I5" s="28">
        <f>'no b.d.l.'!I5/1000</f>
        <v>0.06</v>
      </c>
      <c r="J5" s="28">
        <v>3</v>
      </c>
      <c r="K5" s="28">
        <v>1.76</v>
      </c>
      <c r="L5" s="28">
        <v>8.9999999999999998E-4</v>
      </c>
      <c r="M5" s="28">
        <v>0.23</v>
      </c>
      <c r="N5" s="28">
        <v>0.3</v>
      </c>
      <c r="O5" s="28">
        <v>7.0000000000000007E-2</v>
      </c>
      <c r="P5" s="28">
        <v>11.7</v>
      </c>
      <c r="Q5" s="28">
        <v>1.6</v>
      </c>
      <c r="R5" s="28">
        <v>118</v>
      </c>
      <c r="S5" s="28">
        <v>0.09</v>
      </c>
      <c r="T5" s="28">
        <v>5.0999999999999996</v>
      </c>
      <c r="U5" s="28">
        <v>34.700000000000003</v>
      </c>
      <c r="V5" s="28">
        <v>23.4</v>
      </c>
      <c r="W5" s="28">
        <v>15.8</v>
      </c>
      <c r="X5" s="28">
        <v>24.9</v>
      </c>
      <c r="Y5" s="28">
        <v>1.7999999999999999E-2</v>
      </c>
      <c r="Z5" s="28">
        <v>7.0000000000000007E-2</v>
      </c>
      <c r="AA5" s="28">
        <v>0.03</v>
      </c>
      <c r="AB5" s="28">
        <v>13.8</v>
      </c>
      <c r="AC5" s="28">
        <v>0.09</v>
      </c>
      <c r="AD5" s="28">
        <v>0.08</v>
      </c>
      <c r="AE5" s="28">
        <v>0.87</v>
      </c>
      <c r="AF5" s="28">
        <v>0.11</v>
      </c>
      <c r="AG5" s="28">
        <v>160</v>
      </c>
      <c r="AH5" s="28">
        <v>0.1</v>
      </c>
      <c r="AI5" s="28">
        <v>0.1</v>
      </c>
      <c r="AJ5" s="28">
        <v>0.04</v>
      </c>
      <c r="AK5" s="28">
        <v>11.7</v>
      </c>
      <c r="AL5" s="28">
        <v>5.2</v>
      </c>
      <c r="AM5" s="28">
        <v>5.8999999999999997E-2</v>
      </c>
      <c r="AN5" s="28">
        <v>94.9</v>
      </c>
      <c r="AO5" s="28">
        <v>2.9</v>
      </c>
      <c r="AP5" s="28">
        <v>1.5</v>
      </c>
      <c r="AQ5" s="28">
        <v>0.8</v>
      </c>
      <c r="AR5" s="28">
        <v>3.8</v>
      </c>
      <c r="AS5" s="28">
        <v>0.5</v>
      </c>
      <c r="AT5" s="28">
        <v>48.4</v>
      </c>
      <c r="AU5" s="28">
        <v>0.2</v>
      </c>
      <c r="AV5" s="28">
        <v>28.1</v>
      </c>
      <c r="AW5" s="28">
        <v>9.1999999999999993</v>
      </c>
      <c r="AX5" s="28">
        <v>4.8</v>
      </c>
      <c r="AY5" s="28">
        <v>0.6</v>
      </c>
      <c r="AZ5" s="28">
        <v>0.2</v>
      </c>
      <c r="BA5" s="28">
        <v>1.4</v>
      </c>
      <c r="BB5" s="28">
        <v>63.9</v>
      </c>
      <c r="BC5" s="28">
        <v>0.4</v>
      </c>
      <c r="BD5" s="28">
        <v>0.69</v>
      </c>
      <c r="BE5" s="28">
        <v>5.3</v>
      </c>
      <c r="BF5" s="28">
        <v>213</v>
      </c>
      <c r="BG5" s="28">
        <v>8.9</v>
      </c>
      <c r="BH5" s="28">
        <v>14</v>
      </c>
      <c r="BI5" s="28">
        <v>13.4</v>
      </c>
      <c r="BJ5" s="28">
        <f>'no b.d.l.'!BJ5*10000</f>
        <v>47300.000000000007</v>
      </c>
      <c r="BK5" s="28">
        <f>'no b.d.l.'!BK5*10000</f>
        <v>200</v>
      </c>
      <c r="BL5" s="28">
        <f>'no b.d.l.'!BL5*10000</f>
        <v>75600</v>
      </c>
      <c r="BM5" s="28">
        <f>'no b.d.l.'!BM5*10000</f>
        <v>1000</v>
      </c>
      <c r="BN5" s="28">
        <f>'no b.d.l.'!BN5*10000</f>
        <v>400</v>
      </c>
      <c r="BO5" s="28">
        <f>'no b.d.l.'!BO5*10000</f>
        <v>130</v>
      </c>
      <c r="BP5" s="28">
        <f>'no b.d.l.'!BP5*10000</f>
        <v>240</v>
      </c>
      <c r="BQ5" s="28">
        <f>'no b.d.l.'!BQ5*10000</f>
        <v>9000</v>
      </c>
      <c r="CI5" s="28">
        <v>11.7</v>
      </c>
      <c r="CL5" s="28">
        <v>5.2</v>
      </c>
    </row>
    <row r="6" spans="1:90" x14ac:dyDescent="0.3">
      <c r="A6" s="25">
        <f>A5+1</f>
        <v>2</v>
      </c>
      <c r="B6" s="26">
        <v>687404</v>
      </c>
      <c r="C6" s="26">
        <v>846462</v>
      </c>
      <c r="D6" s="26">
        <v>370</v>
      </c>
      <c r="E6" s="26">
        <v>1</v>
      </c>
      <c r="F6" s="27" t="s">
        <v>3</v>
      </c>
      <c r="G6" s="28">
        <v>11.5</v>
      </c>
      <c r="H6" s="28">
        <f>'no b.d.l.'!H6/1000</f>
        <v>3.0000000000000001E-3</v>
      </c>
      <c r="I6" s="28">
        <f>'no b.d.l.'!I6/1000</f>
        <v>0.04</v>
      </c>
      <c r="J6" s="28">
        <v>2</v>
      </c>
      <c r="K6" s="28">
        <v>1.69</v>
      </c>
      <c r="L6" s="28">
        <v>8.9999999999999998E-4</v>
      </c>
      <c r="M6" s="28">
        <v>0.16</v>
      </c>
      <c r="N6" s="28">
        <v>0.09</v>
      </c>
      <c r="O6" s="28">
        <v>0.03</v>
      </c>
      <c r="P6" s="28">
        <v>11.7</v>
      </c>
      <c r="Q6" s="28">
        <v>1.8</v>
      </c>
      <c r="R6" s="28">
        <v>128</v>
      </c>
      <c r="S6" s="28">
        <v>0.5</v>
      </c>
      <c r="T6" s="28">
        <v>5.3</v>
      </c>
      <c r="U6" s="28">
        <v>32.1</v>
      </c>
      <c r="V6" s="28">
        <v>23.6</v>
      </c>
      <c r="W6" s="28">
        <v>17.7</v>
      </c>
      <c r="X6" s="28">
        <v>23.6</v>
      </c>
      <c r="Y6" s="28">
        <v>0.02</v>
      </c>
      <c r="Z6" s="28">
        <v>7.0000000000000007E-2</v>
      </c>
      <c r="AA6" s="28">
        <v>0.02</v>
      </c>
      <c r="AB6" s="28">
        <v>15.4</v>
      </c>
      <c r="AC6" s="28">
        <v>0.09</v>
      </c>
      <c r="AD6" s="28">
        <v>0.08</v>
      </c>
      <c r="AE6" s="28">
        <v>0.92</v>
      </c>
      <c r="AF6" s="28">
        <v>0.11</v>
      </c>
      <c r="AG6" s="28">
        <v>119</v>
      </c>
      <c r="AH6" s="28">
        <v>0.1</v>
      </c>
      <c r="AI6" s="28">
        <v>0.1</v>
      </c>
      <c r="AJ6" s="28">
        <v>0.04</v>
      </c>
      <c r="AK6" s="28">
        <v>16.5</v>
      </c>
      <c r="AL6" s="28">
        <v>4.3</v>
      </c>
      <c r="AM6" s="28">
        <v>7.0999999999999994E-2</v>
      </c>
      <c r="AN6" s="28">
        <v>98</v>
      </c>
      <c r="AO6" s="28">
        <v>4</v>
      </c>
      <c r="AP6" s="28">
        <v>1.9</v>
      </c>
      <c r="AQ6" s="28">
        <v>1.2</v>
      </c>
      <c r="AR6" s="28">
        <v>5.7</v>
      </c>
      <c r="AS6" s="28">
        <v>0.7</v>
      </c>
      <c r="AT6" s="28">
        <v>53.7</v>
      </c>
      <c r="AU6" s="28">
        <v>0.3</v>
      </c>
      <c r="AV6" s="28">
        <v>40.4</v>
      </c>
      <c r="AW6" s="28">
        <v>11.9</v>
      </c>
      <c r="AX6" s="28">
        <v>7.2</v>
      </c>
      <c r="AY6" s="28">
        <v>0.7</v>
      </c>
      <c r="AZ6" s="28">
        <v>0.3</v>
      </c>
      <c r="BA6" s="28">
        <v>1.8</v>
      </c>
      <c r="BB6" s="28">
        <v>80.900000000000006</v>
      </c>
      <c r="BC6" s="28">
        <v>0.4</v>
      </c>
      <c r="BD6" s="28">
        <v>0.68</v>
      </c>
      <c r="BE6" s="28">
        <v>4.9000000000000004</v>
      </c>
      <c r="BF6" s="28">
        <v>263</v>
      </c>
      <c r="BG6" s="28">
        <v>8.8000000000000007</v>
      </c>
      <c r="BH6" s="28">
        <v>14.9</v>
      </c>
      <c r="BI6" s="28">
        <v>13.8</v>
      </c>
      <c r="BJ6" s="28">
        <f>'no b.d.l.'!BJ6*10000</f>
        <v>56300</v>
      </c>
      <c r="BK6" s="28">
        <f>'no b.d.l.'!BK6*10000</f>
        <v>300</v>
      </c>
      <c r="BL6" s="28">
        <f>'no b.d.l.'!BL6*10000</f>
        <v>82899.999999999985</v>
      </c>
      <c r="BM6" s="28">
        <f>'no b.d.l.'!BM6*10000</f>
        <v>1300</v>
      </c>
      <c r="BN6" s="28">
        <f>'no b.d.l.'!BN6*10000</f>
        <v>400</v>
      </c>
      <c r="BO6" s="28">
        <f>'no b.d.l.'!BO6*10000</f>
        <v>150</v>
      </c>
      <c r="BP6" s="28">
        <f>'no b.d.l.'!BP6*10000</f>
        <v>210</v>
      </c>
      <c r="BQ6" s="28">
        <f>'no b.d.l.'!BQ6*10000</f>
        <v>9000</v>
      </c>
      <c r="CI6" s="28">
        <v>16.5</v>
      </c>
      <c r="CL6" s="28">
        <v>4.3</v>
      </c>
    </row>
    <row r="7" spans="1:90" x14ac:dyDescent="0.3">
      <c r="A7" s="25">
        <f t="shared" ref="A7:A70" si="0">A6+1</f>
        <v>3</v>
      </c>
      <c r="B7" s="26">
        <v>687406</v>
      </c>
      <c r="C7" s="26">
        <v>846462</v>
      </c>
      <c r="D7" s="26">
        <v>370</v>
      </c>
      <c r="E7" s="26">
        <v>1</v>
      </c>
      <c r="F7" s="27" t="s">
        <v>23</v>
      </c>
      <c r="G7" s="28">
        <v>11.9</v>
      </c>
      <c r="H7" s="28">
        <f>'no b.d.l.'!H7/1000</f>
        <v>4.0999999999999995E-3</v>
      </c>
      <c r="I7" s="28">
        <f>'no b.d.l.'!I7/1000</f>
        <v>0.04</v>
      </c>
      <c r="J7" s="28">
        <v>2</v>
      </c>
      <c r="K7" s="28">
        <v>1.74</v>
      </c>
      <c r="L7" s="28">
        <v>8.9999999999999998E-4</v>
      </c>
      <c r="M7" s="28">
        <v>0.19</v>
      </c>
      <c r="N7" s="28">
        <v>0.09</v>
      </c>
      <c r="O7" s="28">
        <v>0.03</v>
      </c>
      <c r="P7" s="28">
        <v>11.8</v>
      </c>
      <c r="Q7" s="28">
        <v>1.7</v>
      </c>
      <c r="R7" s="28">
        <v>125</v>
      </c>
      <c r="S7" s="28">
        <v>0.09</v>
      </c>
      <c r="T7" s="28">
        <v>5.3</v>
      </c>
      <c r="U7" s="28">
        <v>29.6</v>
      </c>
      <c r="V7" s="28">
        <v>24.2</v>
      </c>
      <c r="W7" s="28">
        <v>17.399999999999999</v>
      </c>
      <c r="X7" s="28">
        <v>20.8</v>
      </c>
      <c r="Y7" s="28">
        <v>1.2999999999999999E-2</v>
      </c>
      <c r="Z7" s="28">
        <v>7.0000000000000007E-2</v>
      </c>
      <c r="AA7" s="28">
        <v>0.01</v>
      </c>
      <c r="AB7" s="28">
        <v>15.2</v>
      </c>
      <c r="AC7" s="28">
        <v>0.09</v>
      </c>
      <c r="AD7" s="28">
        <v>0.09</v>
      </c>
      <c r="AE7" s="28">
        <v>0.92</v>
      </c>
      <c r="AF7" s="28">
        <v>0.11</v>
      </c>
      <c r="AG7" s="28">
        <v>115</v>
      </c>
      <c r="AH7" s="28">
        <v>0.1</v>
      </c>
      <c r="AI7" s="28">
        <v>0.1</v>
      </c>
      <c r="AJ7" s="28">
        <v>0.04</v>
      </c>
      <c r="AK7" s="28">
        <v>16.7</v>
      </c>
      <c r="AL7" s="28">
        <v>4.5</v>
      </c>
      <c r="AM7" s="28">
        <v>7.6999999999999999E-2</v>
      </c>
      <c r="AN7" s="28">
        <v>96.7</v>
      </c>
      <c r="AO7" s="28">
        <v>4</v>
      </c>
      <c r="AP7" s="28">
        <v>2</v>
      </c>
      <c r="AQ7" s="28">
        <v>1.3</v>
      </c>
      <c r="AR7" s="28">
        <v>5.7</v>
      </c>
      <c r="AS7" s="28">
        <v>0.8</v>
      </c>
      <c r="AT7" s="28">
        <v>53.5</v>
      </c>
      <c r="AU7" s="28">
        <v>0.3</v>
      </c>
      <c r="AV7" s="28">
        <v>40.799999999999997</v>
      </c>
      <c r="AW7" s="28">
        <v>11.8</v>
      </c>
      <c r="AX7" s="28">
        <v>7.3</v>
      </c>
      <c r="AY7" s="28">
        <v>0.8</v>
      </c>
      <c r="AZ7" s="28">
        <v>0.3</v>
      </c>
      <c r="BA7" s="28">
        <v>1.9</v>
      </c>
      <c r="BB7" s="28">
        <v>84.3</v>
      </c>
      <c r="BC7" s="28">
        <v>0.4</v>
      </c>
      <c r="BD7" s="28">
        <v>0.64</v>
      </c>
      <c r="BE7" s="28">
        <v>4.8</v>
      </c>
      <c r="BF7" s="28">
        <v>263</v>
      </c>
      <c r="BG7" s="28">
        <v>8.8000000000000007</v>
      </c>
      <c r="BH7" s="28">
        <v>14.3</v>
      </c>
      <c r="BI7" s="28">
        <v>14.7</v>
      </c>
      <c r="BJ7" s="28">
        <f>'no b.d.l.'!BJ7*10000</f>
        <v>57699.999999999993</v>
      </c>
      <c r="BK7" s="28">
        <f>'no b.d.l.'!BK7*10000</f>
        <v>200</v>
      </c>
      <c r="BL7" s="28">
        <f>'no b.d.l.'!BL7*10000</f>
        <v>83500</v>
      </c>
      <c r="BM7" s="28">
        <f>'no b.d.l.'!BM7*10000</f>
        <v>1300</v>
      </c>
      <c r="BN7" s="28">
        <f>'no b.d.l.'!BN7*10000</f>
        <v>400</v>
      </c>
      <c r="BO7" s="28">
        <f>'no b.d.l.'!BO7*10000</f>
        <v>150</v>
      </c>
      <c r="BP7" s="28">
        <f>'no b.d.l.'!BP7*10000</f>
        <v>190</v>
      </c>
      <c r="BQ7" s="28">
        <f>'no b.d.l.'!BQ7*10000</f>
        <v>9000</v>
      </c>
      <c r="CI7" s="28">
        <v>16.7</v>
      </c>
      <c r="CL7" s="28">
        <v>4.5</v>
      </c>
    </row>
    <row r="8" spans="1:90" x14ac:dyDescent="0.3">
      <c r="A8" s="25">
        <f t="shared" si="0"/>
        <v>4</v>
      </c>
      <c r="B8" s="26">
        <v>687408</v>
      </c>
      <c r="C8" s="26">
        <v>846363</v>
      </c>
      <c r="D8" s="26">
        <v>370</v>
      </c>
      <c r="E8" s="26">
        <v>1</v>
      </c>
      <c r="F8" s="27" t="s">
        <v>4</v>
      </c>
      <c r="G8" s="28">
        <v>10.4</v>
      </c>
      <c r="H8" s="28">
        <f>'no b.d.l.'!H8/1000</f>
        <v>2.5999999999999999E-3</v>
      </c>
      <c r="I8" s="28">
        <f>'no b.d.l.'!I8/1000</f>
        <v>0.03</v>
      </c>
      <c r="J8" s="28">
        <v>2</v>
      </c>
      <c r="K8" s="28">
        <v>1.7</v>
      </c>
      <c r="L8" s="28">
        <v>8.9999999999999998E-4</v>
      </c>
      <c r="M8" s="28">
        <v>0.18</v>
      </c>
      <c r="N8" s="28">
        <v>0.09</v>
      </c>
      <c r="O8" s="28">
        <v>0.04</v>
      </c>
      <c r="P8" s="28">
        <v>10.7</v>
      </c>
      <c r="Q8" s="28">
        <v>1.5</v>
      </c>
      <c r="R8" s="28">
        <v>125</v>
      </c>
      <c r="S8" s="28">
        <v>0.09</v>
      </c>
      <c r="T8" s="28">
        <v>4.5</v>
      </c>
      <c r="U8" s="28">
        <v>27.9</v>
      </c>
      <c r="V8" s="28">
        <v>23.1</v>
      </c>
      <c r="W8" s="28">
        <v>17.600000000000001</v>
      </c>
      <c r="X8" s="28">
        <v>19.899999999999999</v>
      </c>
      <c r="Y8" s="28">
        <v>1.2E-2</v>
      </c>
      <c r="Z8" s="28">
        <v>0.06</v>
      </c>
      <c r="AA8" s="28">
        <v>0.03</v>
      </c>
      <c r="AB8" s="28">
        <v>14.3</v>
      </c>
      <c r="AC8" s="28">
        <v>0.09</v>
      </c>
      <c r="AD8" s="28">
        <v>7.0000000000000007E-2</v>
      </c>
      <c r="AE8" s="28">
        <v>0.83</v>
      </c>
      <c r="AF8" s="28">
        <v>0.09</v>
      </c>
      <c r="AG8" s="28">
        <v>105</v>
      </c>
      <c r="AH8" s="28">
        <v>0.09</v>
      </c>
      <c r="AI8" s="28">
        <v>0.09</v>
      </c>
      <c r="AJ8" s="28">
        <v>0.04</v>
      </c>
      <c r="AK8" s="28">
        <v>15.8</v>
      </c>
      <c r="AL8" s="28">
        <v>3.8</v>
      </c>
      <c r="AM8" s="28">
        <v>6.9000000000000006E-2</v>
      </c>
      <c r="AN8" s="28">
        <v>83.8</v>
      </c>
      <c r="AO8" s="28">
        <v>3.9</v>
      </c>
      <c r="AP8" s="28">
        <v>2</v>
      </c>
      <c r="AQ8" s="28">
        <v>1.3</v>
      </c>
      <c r="AR8" s="28">
        <v>5.8</v>
      </c>
      <c r="AS8" s="28">
        <v>0.7</v>
      </c>
      <c r="AT8" s="28">
        <v>47.8</v>
      </c>
      <c r="AU8" s="28">
        <v>0.3</v>
      </c>
      <c r="AV8" s="28">
        <v>39.299999999999997</v>
      </c>
      <c r="AW8" s="28">
        <v>10.9</v>
      </c>
      <c r="AX8" s="28">
        <v>7.4</v>
      </c>
      <c r="AY8" s="28">
        <v>0.8</v>
      </c>
      <c r="AZ8" s="28">
        <v>0.3</v>
      </c>
      <c r="BA8" s="28">
        <v>1.8</v>
      </c>
      <c r="BB8" s="28">
        <v>88.6</v>
      </c>
      <c r="BC8" s="28">
        <v>0.4</v>
      </c>
      <c r="BD8" s="28">
        <v>0.6</v>
      </c>
      <c r="BE8" s="28">
        <v>4.0999999999999996</v>
      </c>
      <c r="BF8" s="28">
        <v>195</v>
      </c>
      <c r="BG8" s="28">
        <v>7.2</v>
      </c>
      <c r="BH8" s="28">
        <v>13</v>
      </c>
      <c r="BI8" s="28">
        <v>13.6</v>
      </c>
      <c r="BJ8" s="28">
        <f>'no b.d.l.'!BJ8*10000</f>
        <v>51600</v>
      </c>
      <c r="BK8" s="28">
        <f>'no b.d.l.'!BK8*10000</f>
        <v>200</v>
      </c>
      <c r="BL8" s="28">
        <f>'no b.d.l.'!BL8*10000</f>
        <v>84400</v>
      </c>
      <c r="BM8" s="28">
        <f>'no b.d.l.'!BM8*10000</f>
        <v>1100</v>
      </c>
      <c r="BN8" s="28">
        <f>'no b.d.l.'!BN8*10000</f>
        <v>400</v>
      </c>
      <c r="BO8" s="28">
        <f>'no b.d.l.'!BO8*10000</f>
        <v>130</v>
      </c>
      <c r="BP8" s="28">
        <f>'no b.d.l.'!BP8*10000</f>
        <v>180</v>
      </c>
      <c r="BQ8" s="28">
        <f>'no b.d.l.'!BQ8*10000</f>
        <v>9000</v>
      </c>
      <c r="CI8" s="28">
        <v>15.8</v>
      </c>
      <c r="CL8" s="28">
        <v>3.8</v>
      </c>
    </row>
    <row r="9" spans="1:90" x14ac:dyDescent="0.3">
      <c r="A9" s="25">
        <f t="shared" si="0"/>
        <v>5</v>
      </c>
      <c r="B9" s="26">
        <v>687410</v>
      </c>
      <c r="C9" s="26">
        <v>846363</v>
      </c>
      <c r="D9" s="26">
        <v>370</v>
      </c>
      <c r="E9" s="26">
        <v>1</v>
      </c>
      <c r="F9" s="27" t="s">
        <v>5</v>
      </c>
      <c r="G9" s="28">
        <v>7.7</v>
      </c>
      <c r="H9" s="28">
        <f>'no b.d.l.'!H9/1000</f>
        <v>2.1000000000000003E-3</v>
      </c>
      <c r="I9" s="28">
        <f>'no b.d.l.'!I9/1000</f>
        <v>0.03</v>
      </c>
      <c r="J9" s="28">
        <v>1</v>
      </c>
      <c r="K9" s="28">
        <v>1.49</v>
      </c>
      <c r="L9" s="28">
        <v>8.9999999999999998E-4</v>
      </c>
      <c r="M9" s="28">
        <v>0.16</v>
      </c>
      <c r="N9" s="28">
        <v>0.09</v>
      </c>
      <c r="O9" s="28">
        <v>0.02</v>
      </c>
      <c r="P9" s="28">
        <v>9.1999999999999993</v>
      </c>
      <c r="Q9" s="28">
        <v>1.1000000000000001</v>
      </c>
      <c r="R9" s="28">
        <v>98</v>
      </c>
      <c r="S9" s="28">
        <v>0.09</v>
      </c>
      <c r="T9" s="28">
        <v>3.9</v>
      </c>
      <c r="U9" s="28">
        <v>23.1</v>
      </c>
      <c r="V9" s="28">
        <v>20.3</v>
      </c>
      <c r="W9" s="28">
        <v>14.5</v>
      </c>
      <c r="X9" s="28">
        <v>18.2</v>
      </c>
      <c r="Y9" s="28">
        <v>1.2E-2</v>
      </c>
      <c r="Z9" s="28">
        <v>0.05</v>
      </c>
      <c r="AA9" s="28">
        <v>8.9999999999999993E-3</v>
      </c>
      <c r="AB9" s="28">
        <v>12.1</v>
      </c>
      <c r="AC9" s="28">
        <v>0.09</v>
      </c>
      <c r="AD9" s="28">
        <v>0.06</v>
      </c>
      <c r="AE9" s="28">
        <v>0.74</v>
      </c>
      <c r="AF9" s="28">
        <v>0.08</v>
      </c>
      <c r="AG9" s="28">
        <v>85</v>
      </c>
      <c r="AH9" s="28">
        <v>0.09</v>
      </c>
      <c r="AI9" s="28">
        <v>0.09</v>
      </c>
      <c r="AJ9" s="28">
        <v>0.04</v>
      </c>
      <c r="AK9" s="28">
        <v>14.8</v>
      </c>
      <c r="AL9" s="28">
        <v>3</v>
      </c>
      <c r="AM9" s="28">
        <v>6.3E-2</v>
      </c>
      <c r="AN9" s="28">
        <v>77.8</v>
      </c>
      <c r="AO9" s="28">
        <v>3.8</v>
      </c>
      <c r="AP9" s="28">
        <v>1.8</v>
      </c>
      <c r="AQ9" s="28">
        <v>1.3</v>
      </c>
      <c r="AR9" s="28">
        <v>5.6</v>
      </c>
      <c r="AS9" s="28">
        <v>0.7</v>
      </c>
      <c r="AT9" s="28">
        <v>43.9</v>
      </c>
      <c r="AU9" s="28">
        <v>0.2</v>
      </c>
      <c r="AV9" s="28">
        <v>38.5</v>
      </c>
      <c r="AW9" s="28">
        <v>10.6</v>
      </c>
      <c r="AX9" s="28">
        <v>7.4</v>
      </c>
      <c r="AY9" s="28">
        <v>0.8</v>
      </c>
      <c r="AZ9" s="28">
        <v>0.2</v>
      </c>
      <c r="BA9" s="28">
        <v>1.6</v>
      </c>
      <c r="BB9" s="28">
        <v>117</v>
      </c>
      <c r="BC9" s="28">
        <v>0.3</v>
      </c>
      <c r="BD9" s="28">
        <v>0.46</v>
      </c>
      <c r="BE9" s="28">
        <v>3.3</v>
      </c>
      <c r="BF9" s="28">
        <v>163</v>
      </c>
      <c r="BG9" s="28">
        <v>6.4</v>
      </c>
      <c r="BH9" s="28">
        <v>10.9</v>
      </c>
      <c r="BI9" s="28">
        <v>11.3</v>
      </c>
      <c r="BJ9" s="28">
        <f>'no b.d.l.'!BJ9*10000</f>
        <v>44500</v>
      </c>
      <c r="BK9" s="28">
        <f>'no b.d.l.'!BK9*10000</f>
        <v>300</v>
      </c>
      <c r="BL9" s="28">
        <f>'no b.d.l.'!BL9*10000</f>
        <v>68600</v>
      </c>
      <c r="BM9" s="28">
        <f>'no b.d.l.'!BM9*10000</f>
        <v>1200</v>
      </c>
      <c r="BN9" s="28">
        <f>'no b.d.l.'!BN9*10000</f>
        <v>400</v>
      </c>
      <c r="BO9" s="28">
        <f>'no b.d.l.'!BO9*10000</f>
        <v>130</v>
      </c>
      <c r="BP9" s="28">
        <f>'no b.d.l.'!BP9*10000</f>
        <v>150</v>
      </c>
      <c r="BQ9" s="28">
        <f>'no b.d.l.'!BQ9*10000</f>
        <v>9000</v>
      </c>
      <c r="CI9" s="28">
        <v>14.8</v>
      </c>
      <c r="CL9" s="28">
        <v>3</v>
      </c>
    </row>
    <row r="10" spans="1:90" x14ac:dyDescent="0.3">
      <c r="A10" s="25">
        <f t="shared" si="0"/>
        <v>6</v>
      </c>
      <c r="B10" s="26">
        <v>687411</v>
      </c>
      <c r="C10" s="26">
        <v>846363</v>
      </c>
      <c r="D10" s="26">
        <v>370</v>
      </c>
      <c r="E10" s="26">
        <v>1</v>
      </c>
      <c r="F10" s="27" t="s">
        <v>6</v>
      </c>
      <c r="G10" s="28">
        <v>7</v>
      </c>
      <c r="H10" s="28">
        <f>'no b.d.l.'!H10/1000</f>
        <v>1.4E-3</v>
      </c>
      <c r="I10" s="28">
        <f>'no b.d.l.'!I10/1000</f>
        <v>0.03</v>
      </c>
      <c r="J10" s="28">
        <v>2</v>
      </c>
      <c r="K10" s="28">
        <v>1.39</v>
      </c>
      <c r="L10" s="28">
        <v>8.9999999999999998E-4</v>
      </c>
      <c r="M10" s="28">
        <v>0.16</v>
      </c>
      <c r="N10" s="28">
        <v>0.09</v>
      </c>
      <c r="O10" s="28">
        <v>0.03</v>
      </c>
      <c r="P10" s="28">
        <v>9.6</v>
      </c>
      <c r="Q10" s="28">
        <v>1</v>
      </c>
      <c r="R10" s="28">
        <v>93</v>
      </c>
      <c r="S10" s="28">
        <v>0.09</v>
      </c>
      <c r="T10" s="28">
        <v>3.8</v>
      </c>
      <c r="U10" s="28">
        <v>22.9</v>
      </c>
      <c r="V10" s="28">
        <v>19.600000000000001</v>
      </c>
      <c r="W10" s="28">
        <v>13.9</v>
      </c>
      <c r="X10" s="28">
        <v>16.2</v>
      </c>
      <c r="Y10" s="28">
        <v>6.0000000000000001E-3</v>
      </c>
      <c r="Z10" s="28">
        <v>0.05</v>
      </c>
      <c r="AA10" s="28">
        <v>8.9999999999999993E-3</v>
      </c>
      <c r="AB10" s="28">
        <v>11.3</v>
      </c>
      <c r="AC10" s="28">
        <v>0.09</v>
      </c>
      <c r="AD10" s="28">
        <v>0.05</v>
      </c>
      <c r="AE10" s="28">
        <v>0.78</v>
      </c>
      <c r="AF10" s="28">
        <v>0.09</v>
      </c>
      <c r="AG10" s="28">
        <v>82</v>
      </c>
      <c r="AH10" s="28">
        <v>0.09</v>
      </c>
      <c r="AI10" s="28">
        <v>0.1</v>
      </c>
      <c r="AJ10" s="28">
        <v>0.04</v>
      </c>
      <c r="AK10" s="28">
        <v>15</v>
      </c>
      <c r="AL10" s="28">
        <v>3.2</v>
      </c>
      <c r="AM10" s="28">
        <v>9.0999999999999998E-2</v>
      </c>
      <c r="AN10" s="28">
        <v>80.099999999999994</v>
      </c>
      <c r="AO10" s="28">
        <v>3.8</v>
      </c>
      <c r="AP10" s="28">
        <v>1.7</v>
      </c>
      <c r="AQ10" s="28">
        <v>1.3</v>
      </c>
      <c r="AR10" s="28">
        <v>5.5</v>
      </c>
      <c r="AS10" s="28">
        <v>0.7</v>
      </c>
      <c r="AT10" s="28">
        <v>45.2</v>
      </c>
      <c r="AU10" s="28">
        <v>0.2</v>
      </c>
      <c r="AV10" s="28">
        <v>38</v>
      </c>
      <c r="AW10" s="28">
        <v>10.7</v>
      </c>
      <c r="AX10" s="28">
        <v>7.6</v>
      </c>
      <c r="AY10" s="28">
        <v>0.8</v>
      </c>
      <c r="AZ10" s="28">
        <v>0.3</v>
      </c>
      <c r="BA10" s="28">
        <v>1.5</v>
      </c>
      <c r="BB10" s="28">
        <v>163</v>
      </c>
      <c r="BC10" s="28">
        <v>0.3</v>
      </c>
      <c r="BD10" s="28">
        <v>0.46</v>
      </c>
      <c r="BE10" s="28">
        <v>3.6</v>
      </c>
      <c r="BF10" s="28">
        <v>182</v>
      </c>
      <c r="BG10" s="28">
        <v>7.1</v>
      </c>
      <c r="BH10" s="28">
        <v>10.4</v>
      </c>
      <c r="BI10" s="28">
        <v>13</v>
      </c>
      <c r="BJ10" s="28">
        <f>'no b.d.l.'!BJ10*10000</f>
        <v>46500</v>
      </c>
      <c r="BK10" s="28">
        <f>'no b.d.l.'!BK10*10000</f>
        <v>300</v>
      </c>
      <c r="BL10" s="28">
        <f>'no b.d.l.'!BL10*10000</f>
        <v>61100</v>
      </c>
      <c r="BM10" s="28">
        <f>'no b.d.l.'!BM10*10000</f>
        <v>1600</v>
      </c>
      <c r="BN10" s="28">
        <f>'no b.d.l.'!BN10*10000</f>
        <v>400</v>
      </c>
      <c r="BO10" s="28">
        <f>'no b.d.l.'!BO10*10000</f>
        <v>140</v>
      </c>
      <c r="BP10" s="28">
        <f>'no b.d.l.'!BP10*10000</f>
        <v>130</v>
      </c>
      <c r="BQ10" s="28">
        <f>'no b.d.l.'!BQ10*10000</f>
        <v>9000</v>
      </c>
      <c r="CI10" s="28">
        <v>15</v>
      </c>
      <c r="CL10" s="28">
        <v>3.2</v>
      </c>
    </row>
    <row r="11" spans="1:90" ht="16.5" customHeight="1" x14ac:dyDescent="0.3">
      <c r="A11" s="25">
        <f t="shared" si="0"/>
        <v>7</v>
      </c>
      <c r="B11" s="26">
        <v>687412</v>
      </c>
      <c r="C11" s="26">
        <v>846362</v>
      </c>
      <c r="D11" s="26">
        <v>370</v>
      </c>
      <c r="E11" s="26">
        <v>1</v>
      </c>
      <c r="F11" s="27" t="s">
        <v>7</v>
      </c>
      <c r="G11" s="28">
        <v>7.7</v>
      </c>
      <c r="H11" s="28">
        <f>'no b.d.l.'!H11/1000</f>
        <v>1.6999999999999999E-3</v>
      </c>
      <c r="I11" s="28">
        <f>'no b.d.l.'!I11/1000</f>
        <v>0.05</v>
      </c>
      <c r="J11" s="28">
        <v>1</v>
      </c>
      <c r="K11" s="28">
        <v>1.22</v>
      </c>
      <c r="L11" s="28">
        <v>8.9999999999999998E-4</v>
      </c>
      <c r="M11" s="28">
        <v>0.16</v>
      </c>
      <c r="N11" s="28">
        <v>0.09</v>
      </c>
      <c r="O11" s="28">
        <v>0.02</v>
      </c>
      <c r="P11" s="28">
        <v>10</v>
      </c>
      <c r="Q11" s="28">
        <v>1.2</v>
      </c>
      <c r="R11" s="28">
        <v>108</v>
      </c>
      <c r="S11" s="28">
        <v>0.09</v>
      </c>
      <c r="T11" s="28">
        <v>4.3</v>
      </c>
      <c r="U11" s="28">
        <v>26</v>
      </c>
      <c r="V11" s="28">
        <v>21.6</v>
      </c>
      <c r="W11" s="28">
        <v>15.6</v>
      </c>
      <c r="X11" s="28">
        <v>18.3</v>
      </c>
      <c r="Y11" s="28">
        <v>8.9999999999999993E-3</v>
      </c>
      <c r="Z11" s="28">
        <v>0.05</v>
      </c>
      <c r="AA11" s="28">
        <v>0.03</v>
      </c>
      <c r="AB11" s="28">
        <v>14.2</v>
      </c>
      <c r="AC11" s="28">
        <v>0.09</v>
      </c>
      <c r="AD11" s="28">
        <v>7.0000000000000007E-2</v>
      </c>
      <c r="AE11" s="28">
        <v>0.83</v>
      </c>
      <c r="AF11" s="28">
        <v>0.09</v>
      </c>
      <c r="AG11" s="28">
        <v>85</v>
      </c>
      <c r="AH11" s="28">
        <v>0.09</v>
      </c>
      <c r="AI11" s="28">
        <v>0.09</v>
      </c>
      <c r="AJ11" s="28">
        <v>0.04</v>
      </c>
      <c r="AK11" s="28">
        <v>14.9</v>
      </c>
      <c r="AL11" s="28">
        <v>2.1</v>
      </c>
      <c r="AM11" s="28">
        <v>7.8E-2</v>
      </c>
      <c r="AN11" s="28">
        <v>91.2</v>
      </c>
      <c r="AO11" s="28">
        <v>3.6</v>
      </c>
      <c r="AP11" s="28">
        <v>2</v>
      </c>
      <c r="AQ11" s="28">
        <v>1.2</v>
      </c>
      <c r="AR11" s="28">
        <v>5.8</v>
      </c>
      <c r="AS11" s="28">
        <v>0.7</v>
      </c>
      <c r="AT11" s="28">
        <v>44.2</v>
      </c>
      <c r="AU11" s="28">
        <v>0.2</v>
      </c>
      <c r="AV11" s="28">
        <v>38.299999999999997</v>
      </c>
      <c r="AW11" s="28">
        <v>10.7</v>
      </c>
      <c r="AX11" s="28">
        <v>7.2</v>
      </c>
      <c r="AY11" s="28">
        <v>0.7</v>
      </c>
      <c r="AZ11" s="28">
        <v>0.3</v>
      </c>
      <c r="BA11" s="28">
        <v>1.6</v>
      </c>
      <c r="BB11" s="28">
        <v>88.5</v>
      </c>
      <c r="BC11" s="28">
        <v>0.4</v>
      </c>
      <c r="BD11" s="28">
        <v>0.54</v>
      </c>
      <c r="BE11" s="28">
        <v>4.0999999999999996</v>
      </c>
      <c r="BF11" s="28">
        <v>175</v>
      </c>
      <c r="BG11" s="28">
        <v>7.3</v>
      </c>
      <c r="BH11" s="28">
        <v>13.2</v>
      </c>
      <c r="BI11" s="28">
        <v>11</v>
      </c>
      <c r="BJ11" s="28">
        <f>'no b.d.l.'!BJ11*10000</f>
        <v>55500</v>
      </c>
      <c r="BK11" s="28">
        <f>'no b.d.l.'!BK11*10000</f>
        <v>300</v>
      </c>
      <c r="BL11" s="28">
        <f>'no b.d.l.'!BL11*10000</f>
        <v>71100</v>
      </c>
      <c r="BM11" s="28">
        <f>'no b.d.l.'!BM11*10000</f>
        <v>1400.0000000000002</v>
      </c>
      <c r="BN11" s="28">
        <f>'no b.d.l.'!BN11*10000</f>
        <v>400</v>
      </c>
      <c r="BO11" s="28">
        <f>'no b.d.l.'!BO11*10000</f>
        <v>140</v>
      </c>
      <c r="BP11" s="28">
        <f>'no b.d.l.'!BP11*10000</f>
        <v>150</v>
      </c>
      <c r="BQ11" s="28">
        <f>'no b.d.l.'!BQ11*10000</f>
        <v>9000</v>
      </c>
      <c r="CI11" s="28">
        <v>14.9</v>
      </c>
      <c r="CL11" s="28">
        <v>2.1</v>
      </c>
    </row>
    <row r="12" spans="1:90" x14ac:dyDescent="0.3">
      <c r="A12" s="25">
        <f t="shared" si="0"/>
        <v>8</v>
      </c>
      <c r="B12" s="26">
        <v>687447</v>
      </c>
      <c r="C12" s="26">
        <v>846362</v>
      </c>
      <c r="D12" s="26">
        <v>320</v>
      </c>
      <c r="E12" s="26">
        <v>1</v>
      </c>
      <c r="F12" s="27" t="s">
        <v>8</v>
      </c>
      <c r="G12" s="28">
        <v>2.2999999999999998</v>
      </c>
      <c r="H12" s="28">
        <f>'no b.d.l.'!H12/1000</f>
        <v>1.9E-3</v>
      </c>
      <c r="I12" s="28">
        <f>'no b.d.l.'!I12/1000</f>
        <v>0.03</v>
      </c>
      <c r="J12" s="28">
        <v>3</v>
      </c>
      <c r="K12" s="28">
        <v>1.94</v>
      </c>
      <c r="L12" s="28">
        <v>8.9999999999999998E-4</v>
      </c>
      <c r="M12" s="28">
        <v>0.16</v>
      </c>
      <c r="N12" s="28">
        <v>0.09</v>
      </c>
      <c r="O12" s="28">
        <v>0.01</v>
      </c>
      <c r="P12" s="28">
        <v>8.5</v>
      </c>
      <c r="Q12" s="28">
        <v>0.5</v>
      </c>
      <c r="R12" s="28">
        <v>39</v>
      </c>
      <c r="S12" s="28">
        <v>0.09</v>
      </c>
      <c r="T12" s="28">
        <v>8.1</v>
      </c>
      <c r="U12" s="28">
        <v>15.6</v>
      </c>
      <c r="V12" s="28">
        <v>15.1</v>
      </c>
      <c r="W12" s="28">
        <v>8.5</v>
      </c>
      <c r="X12" s="28">
        <v>29</v>
      </c>
      <c r="Y12" s="28">
        <v>3.1E-2</v>
      </c>
      <c r="Z12" s="28">
        <v>0.03</v>
      </c>
      <c r="AA12" s="28">
        <v>0.06</v>
      </c>
      <c r="AB12" s="28">
        <v>6.15</v>
      </c>
      <c r="AC12" s="28">
        <v>0.09</v>
      </c>
      <c r="AD12" s="28">
        <v>0.04</v>
      </c>
      <c r="AE12" s="28">
        <v>0.64</v>
      </c>
      <c r="AF12" s="28">
        <v>0.12</v>
      </c>
      <c r="AG12" s="28">
        <v>53</v>
      </c>
      <c r="AH12" s="28">
        <v>2.6</v>
      </c>
      <c r="AI12" s="28">
        <v>0.9</v>
      </c>
      <c r="AJ12" s="28">
        <v>0.69</v>
      </c>
      <c r="AK12" s="28">
        <v>10.9</v>
      </c>
      <c r="AL12" s="28">
        <v>2.7</v>
      </c>
      <c r="AM12" s="28">
        <v>0.19700000000000001</v>
      </c>
      <c r="AN12" s="28">
        <v>53.2</v>
      </c>
      <c r="AO12" s="28">
        <v>2.2999999999999998</v>
      </c>
      <c r="AP12" s="28">
        <v>1.3</v>
      </c>
      <c r="AQ12" s="28">
        <v>0.5</v>
      </c>
      <c r="AR12" s="28">
        <v>3.2</v>
      </c>
      <c r="AS12" s="28">
        <v>0.4</v>
      </c>
      <c r="AT12" s="28">
        <v>16.5</v>
      </c>
      <c r="AU12" s="28">
        <v>0.1</v>
      </c>
      <c r="AV12" s="28">
        <v>15.6</v>
      </c>
      <c r="AW12" s="28">
        <v>4.0999999999999996</v>
      </c>
      <c r="AX12" s="28">
        <v>3.5</v>
      </c>
      <c r="AY12" s="28">
        <v>0.4</v>
      </c>
      <c r="AZ12" s="28">
        <v>0.2</v>
      </c>
      <c r="BA12" s="28">
        <v>0.9</v>
      </c>
      <c r="BB12" s="28">
        <v>128</v>
      </c>
      <c r="BC12" s="28">
        <v>0.2</v>
      </c>
      <c r="BD12" s="28">
        <v>0.4</v>
      </c>
      <c r="BE12" s="28">
        <v>3.5</v>
      </c>
      <c r="BF12" s="28">
        <v>576</v>
      </c>
      <c r="BG12" s="28">
        <v>22.9</v>
      </c>
      <c r="BH12" s="28">
        <v>6.2</v>
      </c>
      <c r="BI12" s="28">
        <v>9.8000000000000007</v>
      </c>
      <c r="BJ12" s="28">
        <f>'no b.d.l.'!BJ12*10000</f>
        <v>29200</v>
      </c>
      <c r="BK12" s="28">
        <f>'no b.d.l.'!BK12*10000</f>
        <v>300</v>
      </c>
      <c r="BL12" s="28">
        <f>'no b.d.l.'!BL12*10000</f>
        <v>29300</v>
      </c>
      <c r="BM12" s="28">
        <f>'no b.d.l.'!BM12*10000</f>
        <v>4000</v>
      </c>
      <c r="BN12" s="28">
        <f>'no b.d.l.'!BN12*10000</f>
        <v>1400.0000000000002</v>
      </c>
      <c r="BO12" s="28">
        <f>'no b.d.l.'!BO12*10000</f>
        <v>240</v>
      </c>
      <c r="BP12" s="28">
        <f>'no b.d.l.'!BP12*10000</f>
        <v>140</v>
      </c>
      <c r="BQ12" s="28">
        <f>'no b.d.l.'!BQ12*10000</f>
        <v>9000</v>
      </c>
      <c r="CI12" s="28">
        <v>10.9</v>
      </c>
      <c r="CL12" s="28">
        <v>2.7</v>
      </c>
    </row>
    <row r="13" spans="1:90" x14ac:dyDescent="0.3">
      <c r="A13" s="25">
        <f t="shared" si="0"/>
        <v>9</v>
      </c>
      <c r="B13" s="26">
        <v>686809</v>
      </c>
      <c r="C13" s="26">
        <v>846560</v>
      </c>
      <c r="D13" s="26">
        <v>367</v>
      </c>
      <c r="E13" s="26">
        <v>1</v>
      </c>
      <c r="F13" s="27" t="s">
        <v>9</v>
      </c>
      <c r="G13" s="28">
        <v>8.4</v>
      </c>
      <c r="H13" s="28">
        <f>'no b.d.l.'!H13/1000</f>
        <v>3.0999999999999999E-3</v>
      </c>
      <c r="I13" s="28">
        <f>'no b.d.l.'!I13/1000</f>
        <v>0.05</v>
      </c>
      <c r="J13" s="28">
        <v>2</v>
      </c>
      <c r="K13" s="28">
        <v>1.1000000000000001</v>
      </c>
      <c r="L13" s="28">
        <v>8.9999999999999998E-4</v>
      </c>
      <c r="M13" s="28">
        <v>0.09</v>
      </c>
      <c r="N13" s="28">
        <v>0.09</v>
      </c>
      <c r="O13" s="28">
        <v>0.03</v>
      </c>
      <c r="P13" s="28">
        <v>8.1</v>
      </c>
      <c r="Q13" s="28">
        <v>1.6</v>
      </c>
      <c r="R13" s="28">
        <v>137</v>
      </c>
      <c r="S13" s="28">
        <v>0.09</v>
      </c>
      <c r="T13" s="28">
        <v>2.2999999999999998</v>
      </c>
      <c r="U13" s="28">
        <v>21</v>
      </c>
      <c r="V13" s="28">
        <v>17.600000000000001</v>
      </c>
      <c r="W13" s="28">
        <v>22.9</v>
      </c>
      <c r="X13" s="28">
        <v>13.6</v>
      </c>
      <c r="Y13" s="28">
        <v>6.0000000000000001E-3</v>
      </c>
      <c r="Z13" s="28">
        <v>0.05</v>
      </c>
      <c r="AA13" s="28">
        <v>0.02</v>
      </c>
      <c r="AB13" s="28">
        <v>15.4</v>
      </c>
      <c r="AC13" s="28">
        <v>0.09</v>
      </c>
      <c r="AD13" s="28">
        <v>0.1</v>
      </c>
      <c r="AE13" s="28">
        <v>1.17</v>
      </c>
      <c r="AF13" s="28">
        <v>0.06</v>
      </c>
      <c r="AG13" s="28">
        <v>102</v>
      </c>
      <c r="AH13" s="28">
        <v>0.09</v>
      </c>
      <c r="AI13" s="28">
        <v>0.09</v>
      </c>
      <c r="AJ13" s="28">
        <v>0.04</v>
      </c>
      <c r="AK13" s="28">
        <v>7.94</v>
      </c>
      <c r="AL13" s="28">
        <v>2.8</v>
      </c>
      <c r="AM13" s="28">
        <v>9.6000000000000002E-2</v>
      </c>
      <c r="AN13" s="28">
        <v>56.6</v>
      </c>
      <c r="AO13" s="28">
        <v>2.2999999999999998</v>
      </c>
      <c r="AP13" s="28">
        <v>1.1000000000000001</v>
      </c>
      <c r="AQ13" s="28">
        <v>0.7</v>
      </c>
      <c r="AR13" s="28">
        <v>3.5</v>
      </c>
      <c r="AS13" s="28">
        <v>0.4</v>
      </c>
      <c r="AT13" s="28">
        <v>35.9</v>
      </c>
      <c r="AU13" s="28">
        <v>0.2</v>
      </c>
      <c r="AV13" s="28">
        <v>22.2</v>
      </c>
      <c r="AW13" s="28">
        <v>7.2</v>
      </c>
      <c r="AX13" s="28">
        <v>4.5</v>
      </c>
      <c r="AY13" s="28">
        <v>0.5</v>
      </c>
      <c r="AZ13" s="28">
        <v>0.2</v>
      </c>
      <c r="BA13" s="28">
        <v>1</v>
      </c>
      <c r="BB13" s="28">
        <v>30.6</v>
      </c>
      <c r="BC13" s="28">
        <v>0.4</v>
      </c>
      <c r="BD13" s="28">
        <v>0.36</v>
      </c>
      <c r="BE13" s="28">
        <v>3.2</v>
      </c>
      <c r="BF13" s="28">
        <v>89</v>
      </c>
      <c r="BG13" s="28">
        <v>4.3</v>
      </c>
      <c r="BH13" s="28">
        <v>12.8</v>
      </c>
      <c r="BI13" s="28">
        <v>12.2</v>
      </c>
      <c r="BJ13" s="28">
        <f>'no b.d.l.'!BJ13*10000</f>
        <v>50900</v>
      </c>
      <c r="BK13" s="28">
        <f>'no b.d.l.'!BK13*10000</f>
        <v>90</v>
      </c>
      <c r="BL13" s="28">
        <f>'no b.d.l.'!BL13*10000</f>
        <v>80399.999999999985</v>
      </c>
      <c r="BM13" s="28">
        <f>'no b.d.l.'!BM13*10000</f>
        <v>500</v>
      </c>
      <c r="BN13" s="28">
        <f>'no b.d.l.'!BN13*10000</f>
        <v>200</v>
      </c>
      <c r="BO13" s="28">
        <f>'no b.d.l.'!BO13*10000</f>
        <v>120</v>
      </c>
      <c r="BP13" s="28">
        <f>'no b.d.l.'!BP13*10000</f>
        <v>170</v>
      </c>
      <c r="BQ13" s="28">
        <f>'no b.d.l.'!BQ13*10000</f>
        <v>9000</v>
      </c>
      <c r="CI13" s="28">
        <v>7.94</v>
      </c>
      <c r="CL13" s="28">
        <v>2.8</v>
      </c>
    </row>
    <row r="14" spans="1:90" x14ac:dyDescent="0.3">
      <c r="A14" s="25">
        <f t="shared" si="0"/>
        <v>10</v>
      </c>
      <c r="B14" s="26">
        <v>686810</v>
      </c>
      <c r="C14" s="26">
        <v>846560</v>
      </c>
      <c r="D14" s="26">
        <v>367</v>
      </c>
      <c r="E14" s="26">
        <v>1</v>
      </c>
      <c r="F14" s="27" t="s">
        <v>10</v>
      </c>
      <c r="G14" s="28">
        <v>12.5</v>
      </c>
      <c r="H14" s="28">
        <f>'no b.d.l.'!H14/1000</f>
        <v>4.0000000000000002E-4</v>
      </c>
      <c r="I14" s="28">
        <f>'no b.d.l.'!I14/1000</f>
        <v>0.04</v>
      </c>
      <c r="J14" s="28">
        <v>1</v>
      </c>
      <c r="K14" s="28">
        <v>1.42</v>
      </c>
      <c r="L14" s="28">
        <v>8.9999999999999998E-4</v>
      </c>
      <c r="M14" s="28">
        <v>0.11</v>
      </c>
      <c r="N14" s="28">
        <v>0.1</v>
      </c>
      <c r="O14" s="28">
        <v>0.04</v>
      </c>
      <c r="P14" s="28">
        <v>9.8000000000000007</v>
      </c>
      <c r="Q14" s="28">
        <v>1.8</v>
      </c>
      <c r="R14" s="28">
        <v>161</v>
      </c>
      <c r="S14" s="28">
        <v>0.09</v>
      </c>
      <c r="T14" s="28">
        <v>3.1</v>
      </c>
      <c r="U14" s="28">
        <v>27.1</v>
      </c>
      <c r="V14" s="28">
        <v>22.3</v>
      </c>
      <c r="W14" s="28">
        <v>24.4</v>
      </c>
      <c r="X14" s="28">
        <v>17.3</v>
      </c>
      <c r="Y14" s="28">
        <v>1.7000000000000001E-2</v>
      </c>
      <c r="Z14" s="28">
        <v>0.06</v>
      </c>
      <c r="AA14" s="28">
        <v>0.1</v>
      </c>
      <c r="AB14" s="28">
        <v>18.2</v>
      </c>
      <c r="AC14" s="28">
        <v>0.09</v>
      </c>
      <c r="AD14" s="28">
        <v>0.13</v>
      </c>
      <c r="AE14" s="28">
        <v>1.48</v>
      </c>
      <c r="AF14" s="28">
        <v>0.1</v>
      </c>
      <c r="AG14" s="28">
        <v>134</v>
      </c>
      <c r="AH14" s="28">
        <v>0.1</v>
      </c>
      <c r="AI14" s="28">
        <v>0.09</v>
      </c>
      <c r="AJ14" s="28">
        <v>0.04</v>
      </c>
      <c r="AK14" s="28">
        <v>10.6</v>
      </c>
      <c r="AL14" s="28">
        <v>3.4</v>
      </c>
      <c r="AM14" s="28">
        <v>0.08</v>
      </c>
      <c r="AN14" s="28">
        <v>57.8</v>
      </c>
      <c r="AO14" s="28">
        <v>2.7</v>
      </c>
      <c r="AP14" s="28">
        <v>1.4</v>
      </c>
      <c r="AQ14" s="28">
        <v>0.9</v>
      </c>
      <c r="AR14" s="28">
        <v>4</v>
      </c>
      <c r="AS14" s="28">
        <v>0.5</v>
      </c>
      <c r="AT14" s="28">
        <v>37.1</v>
      </c>
      <c r="AU14" s="28">
        <v>0.2</v>
      </c>
      <c r="AV14" s="28">
        <v>26.8</v>
      </c>
      <c r="AW14" s="28">
        <v>8</v>
      </c>
      <c r="AX14" s="28">
        <v>4.7</v>
      </c>
      <c r="AY14" s="28">
        <v>0.5</v>
      </c>
      <c r="AZ14" s="28">
        <v>0.2</v>
      </c>
      <c r="BA14" s="28">
        <v>1.4</v>
      </c>
      <c r="BB14" s="28">
        <v>34.9</v>
      </c>
      <c r="BC14" s="28">
        <v>0.4</v>
      </c>
      <c r="BD14" s="28">
        <v>0.64</v>
      </c>
      <c r="BE14" s="28">
        <v>4.5999999999999996</v>
      </c>
      <c r="BF14" s="28">
        <v>117</v>
      </c>
      <c r="BG14" s="28">
        <v>7.1</v>
      </c>
      <c r="BH14" s="28">
        <v>14.7</v>
      </c>
      <c r="BI14" s="28">
        <v>8.1999999999999993</v>
      </c>
      <c r="BJ14" s="28">
        <f>'no b.d.l.'!BJ14*10000</f>
        <v>57900</v>
      </c>
      <c r="BK14" s="28">
        <f>'no b.d.l.'!BK14*10000</f>
        <v>90</v>
      </c>
      <c r="BL14" s="28">
        <f>'no b.d.l.'!BL14*10000</f>
        <v>91400</v>
      </c>
      <c r="BM14" s="28">
        <f>'no b.d.l.'!BM14*10000</f>
        <v>700.00000000000011</v>
      </c>
      <c r="BN14" s="28">
        <f>'no b.d.l.'!BN14*10000</f>
        <v>300</v>
      </c>
      <c r="BO14" s="28">
        <f>'no b.d.l.'!BO14*10000</f>
        <v>130</v>
      </c>
      <c r="BP14" s="28">
        <f>'no b.d.l.'!BP14*10000</f>
        <v>180</v>
      </c>
      <c r="BQ14" s="28">
        <f>'no b.d.l.'!BQ14*10000</f>
        <v>9000</v>
      </c>
      <c r="CI14" s="28">
        <v>10.6</v>
      </c>
      <c r="CL14" s="28">
        <v>3.4</v>
      </c>
    </row>
    <row r="15" spans="1:90" x14ac:dyDescent="0.3">
      <c r="A15" s="25">
        <f t="shared" si="0"/>
        <v>11</v>
      </c>
      <c r="B15" s="26">
        <v>686812</v>
      </c>
      <c r="C15" s="26">
        <v>846563</v>
      </c>
      <c r="D15" s="26">
        <v>367</v>
      </c>
      <c r="E15" s="26">
        <v>1</v>
      </c>
      <c r="F15" s="27" t="s">
        <v>11</v>
      </c>
      <c r="G15" s="28">
        <v>16.399999999999999</v>
      </c>
      <c r="H15" s="28">
        <f>'no b.d.l.'!H15/1000</f>
        <v>2.3E-3</v>
      </c>
      <c r="I15" s="28">
        <f>'no b.d.l.'!I15/1000</f>
        <v>0.04</v>
      </c>
      <c r="J15" s="28">
        <v>2</v>
      </c>
      <c r="K15" s="28">
        <v>2.31</v>
      </c>
      <c r="L15" s="28">
        <v>8.9999999999999998E-4</v>
      </c>
      <c r="M15" s="28">
        <v>0.15</v>
      </c>
      <c r="N15" s="28">
        <v>0.5</v>
      </c>
      <c r="O15" s="28">
        <v>0.09</v>
      </c>
      <c r="P15" s="28">
        <v>11.4</v>
      </c>
      <c r="Q15" s="28">
        <v>2.1</v>
      </c>
      <c r="R15" s="28">
        <v>191</v>
      </c>
      <c r="S15" s="28">
        <v>0.09</v>
      </c>
      <c r="T15" s="28">
        <v>3.9</v>
      </c>
      <c r="U15" s="28">
        <v>32.6</v>
      </c>
      <c r="V15" s="28">
        <v>21.7</v>
      </c>
      <c r="W15" s="28">
        <v>25.7</v>
      </c>
      <c r="X15" s="28">
        <v>21.9</v>
      </c>
      <c r="Y15" s="28">
        <v>1.2999999999999999E-2</v>
      </c>
      <c r="Z15" s="28">
        <v>7.0000000000000007E-2</v>
      </c>
      <c r="AA15" s="28">
        <v>0.02</v>
      </c>
      <c r="AB15" s="28">
        <v>18.5</v>
      </c>
      <c r="AC15" s="28">
        <v>0.09</v>
      </c>
      <c r="AD15" s="28">
        <v>0.13</v>
      </c>
      <c r="AE15" s="28">
        <v>1.72</v>
      </c>
      <c r="AF15" s="28">
        <v>0.11</v>
      </c>
      <c r="AG15" s="28">
        <v>176</v>
      </c>
      <c r="AH15" s="28">
        <v>0.09</v>
      </c>
      <c r="AI15" s="28">
        <v>0.09</v>
      </c>
      <c r="AJ15" s="28">
        <v>0.04</v>
      </c>
      <c r="AK15" s="28">
        <v>7.87</v>
      </c>
      <c r="AL15" s="28">
        <v>5.0999999999999996</v>
      </c>
      <c r="AM15" s="28">
        <v>6.8000000000000005E-2</v>
      </c>
      <c r="AN15" s="28">
        <v>63.7</v>
      </c>
      <c r="AO15" s="28">
        <v>2.1</v>
      </c>
      <c r="AP15" s="28">
        <v>1.2</v>
      </c>
      <c r="AQ15" s="28">
        <v>0.6</v>
      </c>
      <c r="AR15" s="28">
        <v>2.7</v>
      </c>
      <c r="AS15" s="28">
        <v>0.4</v>
      </c>
      <c r="AT15" s="28">
        <v>23.5</v>
      </c>
      <c r="AU15" s="28">
        <v>0.2</v>
      </c>
      <c r="AV15" s="28">
        <v>17.100000000000001</v>
      </c>
      <c r="AW15" s="28">
        <v>4.9000000000000004</v>
      </c>
      <c r="AX15" s="28">
        <v>2.4</v>
      </c>
      <c r="AY15" s="28">
        <v>0.4</v>
      </c>
      <c r="AZ15" s="28">
        <v>0.2</v>
      </c>
      <c r="BA15" s="28">
        <v>1.3</v>
      </c>
      <c r="BB15" s="28">
        <v>33.1</v>
      </c>
      <c r="BC15" s="28">
        <v>0.5</v>
      </c>
      <c r="BD15" s="28">
        <v>0.72</v>
      </c>
      <c r="BE15" s="28">
        <v>5.0999999999999996</v>
      </c>
      <c r="BF15" s="28">
        <v>163</v>
      </c>
      <c r="BG15" s="28">
        <v>8.6</v>
      </c>
      <c r="BH15" s="28">
        <v>15.4</v>
      </c>
      <c r="BI15" s="28">
        <v>5.4</v>
      </c>
      <c r="BJ15" s="28">
        <f>'no b.d.l.'!BJ15*10000</f>
        <v>58300</v>
      </c>
      <c r="BK15" s="28">
        <f>'no b.d.l.'!BK15*10000</f>
        <v>100</v>
      </c>
      <c r="BL15" s="28">
        <f>'no b.d.l.'!BL15*10000</f>
        <v>117000</v>
      </c>
      <c r="BM15" s="28">
        <f>'no b.d.l.'!BM15*10000</f>
        <v>700.00000000000011</v>
      </c>
      <c r="BN15" s="28">
        <f>'no b.d.l.'!BN15*10000</f>
        <v>300</v>
      </c>
      <c r="BO15" s="28">
        <f>'no b.d.l.'!BO15*10000</f>
        <v>110</v>
      </c>
      <c r="BP15" s="28">
        <f>'no b.d.l.'!BP15*10000</f>
        <v>210</v>
      </c>
      <c r="BQ15" s="28">
        <f>'no b.d.l.'!BQ15*10000</f>
        <v>9000</v>
      </c>
      <c r="CI15" s="28">
        <v>7.87</v>
      </c>
      <c r="CL15" s="28">
        <v>5.0999999999999996</v>
      </c>
    </row>
    <row r="16" spans="1:90" x14ac:dyDescent="0.3">
      <c r="A16" s="25">
        <f t="shared" si="0"/>
        <v>12</v>
      </c>
      <c r="B16" s="26">
        <v>686813</v>
      </c>
      <c r="C16" s="26">
        <v>846569</v>
      </c>
      <c r="D16" s="26">
        <v>367</v>
      </c>
      <c r="E16" s="26">
        <v>1</v>
      </c>
      <c r="F16" s="27" t="s">
        <v>12</v>
      </c>
      <c r="G16" s="28">
        <v>3.5</v>
      </c>
      <c r="H16" s="28">
        <f>'no b.d.l.'!H16/1000</f>
        <v>8.0000000000000004E-4</v>
      </c>
      <c r="I16" s="28">
        <f>'no b.d.l.'!I16/1000</f>
        <v>0.04</v>
      </c>
      <c r="J16" s="28">
        <v>1</v>
      </c>
      <c r="K16" s="28">
        <v>0.71</v>
      </c>
      <c r="L16" s="28">
        <v>8.9999999999999998E-4</v>
      </c>
      <c r="M16" s="28">
        <v>0.04</v>
      </c>
      <c r="N16" s="28">
        <v>0.09</v>
      </c>
      <c r="O16" s="28">
        <v>0.03</v>
      </c>
      <c r="P16" s="28">
        <v>9.1999999999999993</v>
      </c>
      <c r="Q16" s="28">
        <v>1.6</v>
      </c>
      <c r="R16" s="28">
        <v>67</v>
      </c>
      <c r="S16" s="28">
        <v>0.09</v>
      </c>
      <c r="T16" s="28">
        <v>3</v>
      </c>
      <c r="U16" s="28">
        <v>12.9</v>
      </c>
      <c r="V16" s="28">
        <v>15.1</v>
      </c>
      <c r="W16" s="28">
        <v>12</v>
      </c>
      <c r="X16" s="28">
        <v>19.3</v>
      </c>
      <c r="Y16" s="28">
        <v>1.2999999999999999E-2</v>
      </c>
      <c r="Z16" s="28">
        <v>0.04</v>
      </c>
      <c r="AA16" s="28">
        <v>8.9999999999999993E-3</v>
      </c>
      <c r="AB16" s="28">
        <v>14.3</v>
      </c>
      <c r="AC16" s="28">
        <v>0.09</v>
      </c>
      <c r="AD16" s="28">
        <v>0.05</v>
      </c>
      <c r="AE16" s="28">
        <v>1.49</v>
      </c>
      <c r="AF16" s="28">
        <v>7.0000000000000007E-2</v>
      </c>
      <c r="AG16" s="28">
        <v>47</v>
      </c>
      <c r="AH16" s="28">
        <v>0.09</v>
      </c>
      <c r="AI16" s="28">
        <v>0.09</v>
      </c>
      <c r="AJ16" s="28">
        <v>0.04</v>
      </c>
      <c r="AK16" s="28">
        <v>5.84</v>
      </c>
      <c r="AL16" s="28">
        <v>1.7</v>
      </c>
      <c r="AM16" s="28">
        <v>3.7999999999999999E-2</v>
      </c>
      <c r="AN16" s="28">
        <v>41</v>
      </c>
      <c r="AO16" s="28">
        <v>1.2</v>
      </c>
      <c r="AP16" s="28">
        <v>0.6</v>
      </c>
      <c r="AQ16" s="28">
        <v>0.4</v>
      </c>
      <c r="AR16" s="28">
        <v>2.2000000000000002</v>
      </c>
      <c r="AS16" s="28">
        <v>0.2</v>
      </c>
      <c r="AT16" s="28">
        <v>19.2</v>
      </c>
      <c r="AU16" s="28">
        <v>0.09</v>
      </c>
      <c r="AV16" s="28">
        <v>15.1</v>
      </c>
      <c r="AW16" s="28">
        <v>4.2</v>
      </c>
      <c r="AX16" s="28">
        <v>2.6</v>
      </c>
      <c r="AY16" s="28">
        <v>0.3</v>
      </c>
      <c r="AZ16" s="28">
        <v>0.09</v>
      </c>
      <c r="BA16" s="28">
        <v>0.6</v>
      </c>
      <c r="BB16" s="28">
        <v>26.7</v>
      </c>
      <c r="BC16" s="28">
        <v>0.3</v>
      </c>
      <c r="BD16" s="28">
        <v>0.4</v>
      </c>
      <c r="BE16" s="28">
        <v>3.3</v>
      </c>
      <c r="BF16" s="28">
        <v>49</v>
      </c>
      <c r="BG16" s="28">
        <v>6.1</v>
      </c>
      <c r="BH16" s="28">
        <v>8.9</v>
      </c>
      <c r="BI16" s="28">
        <v>3.6</v>
      </c>
      <c r="BJ16" s="28">
        <f>'no b.d.l.'!BJ16*10000</f>
        <v>49900</v>
      </c>
      <c r="BK16" s="28">
        <f>'no b.d.l.'!BK16*10000</f>
        <v>200</v>
      </c>
      <c r="BL16" s="28">
        <f>'no b.d.l.'!BL16*10000</f>
        <v>42300.000000000007</v>
      </c>
      <c r="BM16" s="28">
        <f>'no b.d.l.'!BM16*10000</f>
        <v>800</v>
      </c>
      <c r="BN16" s="28">
        <f>'no b.d.l.'!BN16*10000</f>
        <v>200</v>
      </c>
      <c r="BO16" s="28">
        <f>'no b.d.l.'!BO16*10000</f>
        <v>110</v>
      </c>
      <c r="BP16" s="28">
        <f>'no b.d.l.'!BP16*10000</f>
        <v>70</v>
      </c>
      <c r="BQ16" s="28">
        <f>'no b.d.l.'!BQ16*10000</f>
        <v>9000</v>
      </c>
      <c r="CI16" s="28">
        <v>5.84</v>
      </c>
      <c r="CL16" s="28">
        <v>1.7</v>
      </c>
    </row>
    <row r="17" spans="1:90" x14ac:dyDescent="0.3">
      <c r="A17" s="25">
        <f t="shared" si="0"/>
        <v>13</v>
      </c>
      <c r="B17" s="26">
        <v>686814</v>
      </c>
      <c r="C17" s="26">
        <v>846570</v>
      </c>
      <c r="D17" s="26">
        <v>367</v>
      </c>
      <c r="E17" s="26">
        <v>1</v>
      </c>
      <c r="F17" s="27" t="s">
        <v>13</v>
      </c>
      <c r="G17" s="28">
        <v>4.8</v>
      </c>
      <c r="H17" s="28">
        <f>'no b.d.l.'!H17/1000</f>
        <v>1.2999999999999999E-3</v>
      </c>
      <c r="I17" s="28">
        <f>'no b.d.l.'!I17/1000</f>
        <v>0.03</v>
      </c>
      <c r="J17" s="28">
        <v>1</v>
      </c>
      <c r="K17" s="28">
        <v>1.1599999999999999</v>
      </c>
      <c r="L17" s="28">
        <v>8.9999999999999998E-4</v>
      </c>
      <c r="M17" s="28">
        <v>0.08</v>
      </c>
      <c r="N17" s="28">
        <v>0.09</v>
      </c>
      <c r="O17" s="28">
        <v>0.01</v>
      </c>
      <c r="P17" s="28">
        <v>10.7</v>
      </c>
      <c r="Q17" s="28">
        <v>1.8</v>
      </c>
      <c r="R17" s="28">
        <v>86</v>
      </c>
      <c r="S17" s="28">
        <v>0.09</v>
      </c>
      <c r="T17" s="28">
        <v>3.6</v>
      </c>
      <c r="U17" s="28">
        <v>16.399999999999999</v>
      </c>
      <c r="V17" s="28">
        <v>20.5</v>
      </c>
      <c r="W17" s="28">
        <v>16.600000000000001</v>
      </c>
      <c r="X17" s="28">
        <v>23.6</v>
      </c>
      <c r="Y17" s="28">
        <v>8.9999999999999993E-3</v>
      </c>
      <c r="Z17" s="28">
        <v>0.05</v>
      </c>
      <c r="AA17" s="28">
        <v>0.13</v>
      </c>
      <c r="AB17" s="28">
        <v>14.4</v>
      </c>
      <c r="AC17" s="28">
        <v>0.09</v>
      </c>
      <c r="AD17" s="28">
        <v>7.0000000000000007E-2</v>
      </c>
      <c r="AE17" s="28">
        <v>1.48</v>
      </c>
      <c r="AF17" s="28">
        <v>0.09</v>
      </c>
      <c r="AG17" s="28">
        <v>76</v>
      </c>
      <c r="AH17" s="28">
        <v>0.09</v>
      </c>
      <c r="AI17" s="28">
        <v>0.09</v>
      </c>
      <c r="AJ17" s="28">
        <v>0.04</v>
      </c>
      <c r="AK17" s="28">
        <v>7.8</v>
      </c>
      <c r="AL17" s="28">
        <v>3.3</v>
      </c>
      <c r="AM17" s="28">
        <v>4.9000000000000002E-2</v>
      </c>
      <c r="AN17" s="28">
        <v>47.1</v>
      </c>
      <c r="AO17" s="28">
        <v>1.9</v>
      </c>
      <c r="AP17" s="28">
        <v>0.9</v>
      </c>
      <c r="AQ17" s="28">
        <v>0.6</v>
      </c>
      <c r="AR17" s="28">
        <v>2.8</v>
      </c>
      <c r="AS17" s="28">
        <v>0.3</v>
      </c>
      <c r="AT17" s="28">
        <v>25.6</v>
      </c>
      <c r="AU17" s="28">
        <v>0.1</v>
      </c>
      <c r="AV17" s="28">
        <v>18.3</v>
      </c>
      <c r="AW17" s="28">
        <v>5.2</v>
      </c>
      <c r="AX17" s="28">
        <v>2.8</v>
      </c>
      <c r="AY17" s="28">
        <v>0.4</v>
      </c>
      <c r="AZ17" s="28">
        <v>0.1</v>
      </c>
      <c r="BA17" s="28">
        <v>0.8</v>
      </c>
      <c r="BB17" s="28">
        <v>47.7</v>
      </c>
      <c r="BC17" s="28">
        <v>0.3</v>
      </c>
      <c r="BD17" s="28">
        <v>0.54</v>
      </c>
      <c r="BE17" s="28">
        <v>4.3</v>
      </c>
      <c r="BF17" s="28">
        <v>76</v>
      </c>
      <c r="BG17" s="28">
        <v>7.6</v>
      </c>
      <c r="BH17" s="28">
        <v>9.5</v>
      </c>
      <c r="BI17" s="28">
        <v>6.7</v>
      </c>
      <c r="BJ17" s="28">
        <f>'no b.d.l.'!BJ17*10000</f>
        <v>52600</v>
      </c>
      <c r="BK17" s="28">
        <f>'no b.d.l.'!BK17*10000</f>
        <v>90</v>
      </c>
      <c r="BL17" s="28">
        <f>'no b.d.l.'!BL17*10000</f>
        <v>56800</v>
      </c>
      <c r="BM17" s="28">
        <f>'no b.d.l.'!BM17*10000</f>
        <v>1100</v>
      </c>
      <c r="BN17" s="28">
        <f>'no b.d.l.'!BN17*10000</f>
        <v>300</v>
      </c>
      <c r="BO17" s="28">
        <f>'no b.d.l.'!BO17*10000</f>
        <v>120</v>
      </c>
      <c r="BP17" s="28">
        <f>'no b.d.l.'!BP17*10000</f>
        <v>110</v>
      </c>
      <c r="BQ17" s="28">
        <f>'no b.d.l.'!BQ17*10000</f>
        <v>9000</v>
      </c>
      <c r="CI17" s="28">
        <v>7.8</v>
      </c>
      <c r="CL17" s="28">
        <v>3.3</v>
      </c>
    </row>
    <row r="18" spans="1:90" x14ac:dyDescent="0.3">
      <c r="A18" s="25">
        <f t="shared" si="0"/>
        <v>14</v>
      </c>
      <c r="B18" s="26">
        <v>686816</v>
      </c>
      <c r="C18" s="26">
        <v>846571</v>
      </c>
      <c r="D18" s="26">
        <v>367</v>
      </c>
      <c r="E18" s="26">
        <v>1</v>
      </c>
      <c r="F18" s="27" t="s">
        <v>14</v>
      </c>
      <c r="G18" s="28">
        <v>7.8</v>
      </c>
      <c r="H18" s="28">
        <f>'no b.d.l.'!H18/1000</f>
        <v>2.1000000000000003E-3</v>
      </c>
      <c r="I18" s="28">
        <f>'no b.d.l.'!I18/1000</f>
        <v>0.03</v>
      </c>
      <c r="J18" s="28">
        <v>2</v>
      </c>
      <c r="K18" s="28">
        <v>1.68</v>
      </c>
      <c r="L18" s="28">
        <v>8.9999999999999998E-4</v>
      </c>
      <c r="M18" s="28">
        <v>0.1</v>
      </c>
      <c r="N18" s="28">
        <v>0.3</v>
      </c>
      <c r="O18" s="28">
        <v>0.03</v>
      </c>
      <c r="P18" s="28">
        <v>12.7</v>
      </c>
      <c r="Q18" s="28">
        <v>1.8</v>
      </c>
      <c r="R18" s="28">
        <v>137</v>
      </c>
      <c r="S18" s="28">
        <v>0.09</v>
      </c>
      <c r="T18" s="28">
        <v>3.8</v>
      </c>
      <c r="U18" s="28">
        <v>22.1</v>
      </c>
      <c r="V18" s="28">
        <v>22.1</v>
      </c>
      <c r="W18" s="28">
        <v>17.899999999999999</v>
      </c>
      <c r="X18" s="28">
        <v>17.5</v>
      </c>
      <c r="Y18" s="28">
        <v>1.9E-2</v>
      </c>
      <c r="Z18" s="28">
        <v>0.08</v>
      </c>
      <c r="AA18" s="28">
        <v>0.05</v>
      </c>
      <c r="AB18" s="28">
        <v>17.8</v>
      </c>
      <c r="AC18" s="28">
        <v>0.09</v>
      </c>
      <c r="AD18" s="28">
        <v>0.09</v>
      </c>
      <c r="AE18" s="28">
        <v>1.79</v>
      </c>
      <c r="AF18" s="28">
        <v>0.13</v>
      </c>
      <c r="AG18" s="28">
        <v>123</v>
      </c>
      <c r="AH18" s="28">
        <v>0.2</v>
      </c>
      <c r="AI18" s="28">
        <v>0.09</v>
      </c>
      <c r="AJ18" s="28">
        <v>0.04</v>
      </c>
      <c r="AK18" s="28">
        <v>7.11</v>
      </c>
      <c r="AL18" s="28">
        <v>4.2</v>
      </c>
      <c r="AM18" s="28">
        <v>5.0999999999999997E-2</v>
      </c>
      <c r="AN18" s="28">
        <v>60.5</v>
      </c>
      <c r="AO18" s="28">
        <v>1.7</v>
      </c>
      <c r="AP18" s="28">
        <v>0.8</v>
      </c>
      <c r="AQ18" s="28">
        <v>0.5</v>
      </c>
      <c r="AR18" s="28">
        <v>2.5</v>
      </c>
      <c r="AS18" s="28">
        <v>0.3</v>
      </c>
      <c r="AT18" s="28">
        <v>25.7</v>
      </c>
      <c r="AU18" s="28">
        <v>0.1</v>
      </c>
      <c r="AV18" s="28">
        <v>18</v>
      </c>
      <c r="AW18" s="28">
        <v>5.0999999999999996</v>
      </c>
      <c r="AX18" s="28">
        <v>3</v>
      </c>
      <c r="AY18" s="28">
        <v>0.3</v>
      </c>
      <c r="AZ18" s="28">
        <v>0.1</v>
      </c>
      <c r="BA18" s="28">
        <v>0.8</v>
      </c>
      <c r="BB18" s="28">
        <v>47.8</v>
      </c>
      <c r="BC18" s="28">
        <v>0.3</v>
      </c>
      <c r="BD18" s="28">
        <v>0.83</v>
      </c>
      <c r="BE18" s="28">
        <v>5</v>
      </c>
      <c r="BF18" s="28">
        <v>140</v>
      </c>
      <c r="BG18" s="28">
        <v>10</v>
      </c>
      <c r="BH18" s="28">
        <v>11.5</v>
      </c>
      <c r="BI18" s="28">
        <v>7.3</v>
      </c>
      <c r="BJ18" s="28">
        <f>'no b.d.l.'!BJ18*10000</f>
        <v>61700</v>
      </c>
      <c r="BK18" s="28">
        <f>'no b.d.l.'!BK18*10000</f>
        <v>90</v>
      </c>
      <c r="BL18" s="28">
        <f>'no b.d.l.'!BL18*10000</f>
        <v>80300</v>
      </c>
      <c r="BM18" s="28">
        <f>'no b.d.l.'!BM18*10000</f>
        <v>1000</v>
      </c>
      <c r="BN18" s="28">
        <f>'no b.d.l.'!BN18*10000</f>
        <v>400</v>
      </c>
      <c r="BO18" s="28">
        <f>'no b.d.l.'!BO18*10000</f>
        <v>130</v>
      </c>
      <c r="BP18" s="28">
        <f>'no b.d.l.'!BP18*10000</f>
        <v>140</v>
      </c>
      <c r="BQ18" s="28">
        <f>'no b.d.l.'!BQ18*10000</f>
        <v>9000</v>
      </c>
      <c r="CI18" s="28">
        <v>7.11</v>
      </c>
      <c r="CL18" s="28">
        <v>4.2</v>
      </c>
    </row>
    <row r="19" spans="1:90" x14ac:dyDescent="0.3">
      <c r="A19" s="25">
        <f t="shared" si="0"/>
        <v>15</v>
      </c>
      <c r="B19" s="26">
        <v>686817</v>
      </c>
      <c r="C19" s="26">
        <v>846571</v>
      </c>
      <c r="D19" s="26">
        <v>367</v>
      </c>
      <c r="E19" s="26">
        <v>1</v>
      </c>
      <c r="F19" s="27" t="s">
        <v>15</v>
      </c>
      <c r="G19" s="28">
        <v>15.7</v>
      </c>
      <c r="H19" s="28">
        <f>'no b.d.l.'!H19/1000</f>
        <v>6.9999999999999999E-4</v>
      </c>
      <c r="I19" s="28">
        <f>'no b.d.l.'!I19/1000</f>
        <v>7.0000000000000007E-2</v>
      </c>
      <c r="J19" s="28">
        <v>2</v>
      </c>
      <c r="K19" s="28">
        <v>2.82</v>
      </c>
      <c r="L19" s="28">
        <v>8.9999999999999998E-4</v>
      </c>
      <c r="M19" s="28">
        <v>0.21</v>
      </c>
      <c r="N19" s="28">
        <v>1.2</v>
      </c>
      <c r="O19" s="28">
        <v>0.15</v>
      </c>
      <c r="P19" s="28">
        <v>14.7</v>
      </c>
      <c r="Q19" s="28">
        <v>2.2000000000000002</v>
      </c>
      <c r="R19" s="28">
        <v>222</v>
      </c>
      <c r="S19" s="28">
        <v>0.09</v>
      </c>
      <c r="T19" s="28">
        <v>5</v>
      </c>
      <c r="U19" s="28">
        <v>34.299999999999997</v>
      </c>
      <c r="V19" s="28">
        <v>23.3</v>
      </c>
      <c r="W19" s="28">
        <v>24.5</v>
      </c>
      <c r="X19" s="28">
        <v>27.7</v>
      </c>
      <c r="Y19" s="28">
        <v>6.3E-2</v>
      </c>
      <c r="Z19" s="28">
        <v>0.09</v>
      </c>
      <c r="AA19" s="28">
        <v>8.9999999999999993E-3</v>
      </c>
      <c r="AB19" s="28">
        <v>17.100000000000001</v>
      </c>
      <c r="AC19" s="28">
        <v>0.1</v>
      </c>
      <c r="AD19" s="28">
        <v>0.12</v>
      </c>
      <c r="AE19" s="28">
        <v>1.62</v>
      </c>
      <c r="AF19" s="28">
        <v>0.14000000000000001</v>
      </c>
      <c r="AG19" s="28">
        <v>390</v>
      </c>
      <c r="AH19" s="28">
        <v>2.6</v>
      </c>
      <c r="AI19" s="28">
        <v>0.3</v>
      </c>
      <c r="AJ19" s="28">
        <v>0.69</v>
      </c>
      <c r="AK19" s="28">
        <v>3.25</v>
      </c>
      <c r="AL19" s="28">
        <v>9.1999999999999993</v>
      </c>
      <c r="AM19" s="28">
        <v>5.8000000000000003E-2</v>
      </c>
      <c r="AN19" s="28">
        <v>54</v>
      </c>
      <c r="AO19" s="28">
        <v>1</v>
      </c>
      <c r="AP19" s="28">
        <v>0.6</v>
      </c>
      <c r="AQ19" s="28">
        <v>0.3</v>
      </c>
      <c r="AR19" s="28">
        <v>1.6</v>
      </c>
      <c r="AS19" s="28">
        <v>0.2</v>
      </c>
      <c r="AT19" s="28">
        <v>12</v>
      </c>
      <c r="AU19" s="28">
        <v>0.09</v>
      </c>
      <c r="AV19" s="28">
        <v>8.24</v>
      </c>
      <c r="AW19" s="28">
        <v>2.4</v>
      </c>
      <c r="AX19" s="28">
        <v>1.6</v>
      </c>
      <c r="AY19" s="28">
        <v>0.2</v>
      </c>
      <c r="AZ19" s="28">
        <v>0.09</v>
      </c>
      <c r="BA19" s="28">
        <v>0.6</v>
      </c>
      <c r="BB19" s="28">
        <v>36.9</v>
      </c>
      <c r="BC19" s="28">
        <v>0.4</v>
      </c>
      <c r="BD19" s="28">
        <v>0.76</v>
      </c>
      <c r="BE19" s="28">
        <v>5.0999999999999996</v>
      </c>
      <c r="BF19" s="28">
        <v>205</v>
      </c>
      <c r="BG19" s="28">
        <v>10.1</v>
      </c>
      <c r="BH19" s="28">
        <v>13.7</v>
      </c>
      <c r="BI19" s="28">
        <v>6.2</v>
      </c>
      <c r="BJ19" s="28">
        <f>'no b.d.l.'!BJ19*10000</f>
        <v>54100</v>
      </c>
      <c r="BK19" s="28">
        <f>'no b.d.l.'!BK19*10000</f>
        <v>100</v>
      </c>
      <c r="BL19" s="28">
        <f>'no b.d.l.'!BL19*10000</f>
        <v>125000</v>
      </c>
      <c r="BM19" s="28">
        <f>'no b.d.l.'!BM19*10000</f>
        <v>800</v>
      </c>
      <c r="BN19" s="28">
        <f>'no b.d.l.'!BN19*10000</f>
        <v>400</v>
      </c>
      <c r="BO19" s="28">
        <f>'no b.d.l.'!BO19*10000</f>
        <v>110</v>
      </c>
      <c r="BP19" s="28">
        <f>'no b.d.l.'!BP19*10000</f>
        <v>270</v>
      </c>
      <c r="BQ19" s="28">
        <f>'no b.d.l.'!BQ19*10000</f>
        <v>9000</v>
      </c>
      <c r="CI19" s="28">
        <v>3.25</v>
      </c>
      <c r="CL19" s="28">
        <v>9.1999999999999993</v>
      </c>
    </row>
    <row r="20" spans="1:90" x14ac:dyDescent="0.3">
      <c r="A20" s="25">
        <f t="shared" si="0"/>
        <v>16</v>
      </c>
      <c r="B20" s="26">
        <v>686810</v>
      </c>
      <c r="C20" s="26">
        <v>846572</v>
      </c>
      <c r="D20" s="26">
        <v>366</v>
      </c>
      <c r="E20" s="26">
        <v>1</v>
      </c>
      <c r="F20" s="27" t="s">
        <v>16</v>
      </c>
      <c r="G20" s="28">
        <v>11.8</v>
      </c>
      <c r="H20" s="28">
        <f>'no b.d.l.'!H20/1000</f>
        <v>1.1000000000000001E-3</v>
      </c>
      <c r="I20" s="28">
        <f>'no b.d.l.'!I20/1000</f>
        <v>0.1</v>
      </c>
      <c r="J20" s="28">
        <v>2</v>
      </c>
      <c r="K20" s="28">
        <v>2.67</v>
      </c>
      <c r="L20" s="28">
        <v>8.9999999999999998E-4</v>
      </c>
      <c r="M20" s="28">
        <v>0.24</v>
      </c>
      <c r="N20" s="28">
        <v>0.9</v>
      </c>
      <c r="O20" s="28">
        <v>0.12</v>
      </c>
      <c r="P20" s="28">
        <v>13</v>
      </c>
      <c r="Q20" s="28">
        <v>2.1</v>
      </c>
      <c r="R20" s="28">
        <v>175</v>
      </c>
      <c r="S20" s="28">
        <v>0.1</v>
      </c>
      <c r="T20" s="28">
        <v>4.2</v>
      </c>
      <c r="U20" s="28">
        <v>24.5</v>
      </c>
      <c r="V20" s="28">
        <v>19.399999999999999</v>
      </c>
      <c r="W20" s="28">
        <v>19.600000000000001</v>
      </c>
      <c r="X20" s="28">
        <v>23.7</v>
      </c>
      <c r="Y20" s="28">
        <v>3.9E-2</v>
      </c>
      <c r="Z20" s="28">
        <v>7.0000000000000007E-2</v>
      </c>
      <c r="AA20" s="28">
        <v>0.9</v>
      </c>
      <c r="AB20" s="28">
        <v>15.2</v>
      </c>
      <c r="AC20" s="28">
        <v>0.09</v>
      </c>
      <c r="AD20" s="28">
        <v>0.09</v>
      </c>
      <c r="AE20" s="28">
        <v>1.43</v>
      </c>
      <c r="AF20" s="28">
        <v>0.1</v>
      </c>
      <c r="AG20" s="28">
        <v>269</v>
      </c>
      <c r="AH20" s="28">
        <v>0.2</v>
      </c>
      <c r="AI20" s="28">
        <v>0.2</v>
      </c>
      <c r="AJ20" s="28">
        <v>0.04</v>
      </c>
      <c r="AK20" s="28">
        <v>3.98</v>
      </c>
      <c r="AL20" s="28">
        <v>7.3</v>
      </c>
      <c r="AM20" s="28">
        <v>5.1999999999999998E-2</v>
      </c>
      <c r="AN20" s="28">
        <v>39.200000000000003</v>
      </c>
      <c r="AO20" s="28">
        <v>1.1000000000000001</v>
      </c>
      <c r="AP20" s="28">
        <v>0.5</v>
      </c>
      <c r="AQ20" s="28">
        <v>0.3</v>
      </c>
      <c r="AR20" s="28">
        <v>1.6</v>
      </c>
      <c r="AS20" s="28">
        <v>0.2</v>
      </c>
      <c r="AT20" s="28">
        <v>13.7</v>
      </c>
      <c r="AU20" s="28">
        <v>0.09</v>
      </c>
      <c r="AV20" s="28">
        <v>9.74</v>
      </c>
      <c r="AW20" s="28">
        <v>2.7</v>
      </c>
      <c r="AX20" s="28">
        <v>2</v>
      </c>
      <c r="AY20" s="28">
        <v>0.2</v>
      </c>
      <c r="AZ20" s="28">
        <v>0.09</v>
      </c>
      <c r="BA20" s="28">
        <v>0.5</v>
      </c>
      <c r="BB20" s="28">
        <v>32.299999999999997</v>
      </c>
      <c r="BC20" s="28">
        <v>0.3</v>
      </c>
      <c r="BD20" s="28">
        <v>0.56999999999999995</v>
      </c>
      <c r="BE20" s="28">
        <v>4</v>
      </c>
      <c r="BF20" s="28">
        <v>163</v>
      </c>
      <c r="BG20" s="28">
        <v>8.3000000000000007</v>
      </c>
      <c r="BH20" s="28">
        <v>12.1</v>
      </c>
      <c r="BI20" s="28">
        <v>5.0999999999999996</v>
      </c>
      <c r="BJ20" s="28">
        <f>'no b.d.l.'!BJ20*10000</f>
        <v>49300</v>
      </c>
      <c r="BK20" s="28">
        <f>'no b.d.l.'!BK20*10000</f>
        <v>200</v>
      </c>
      <c r="BL20" s="28">
        <f>'no b.d.l.'!BL20*10000</f>
        <v>102000</v>
      </c>
      <c r="BM20" s="28">
        <f>'no b.d.l.'!BM20*10000</f>
        <v>800</v>
      </c>
      <c r="BN20" s="28">
        <f>'no b.d.l.'!BN20*10000</f>
        <v>300</v>
      </c>
      <c r="BO20" s="28">
        <f>'no b.d.l.'!BO20*10000</f>
        <v>110</v>
      </c>
      <c r="BP20" s="28">
        <f>'no b.d.l.'!BP20*10000</f>
        <v>180</v>
      </c>
      <c r="BQ20" s="28">
        <f>'no b.d.l.'!BQ20*10000</f>
        <v>9000</v>
      </c>
      <c r="CI20" s="28">
        <v>3.98</v>
      </c>
      <c r="CL20" s="28">
        <v>7.3</v>
      </c>
    </row>
    <row r="21" spans="1:90" ht="15.75" customHeight="1" x14ac:dyDescent="0.3">
      <c r="A21" s="25">
        <f t="shared" si="0"/>
        <v>17</v>
      </c>
      <c r="B21" s="26">
        <v>686809</v>
      </c>
      <c r="C21" s="26">
        <v>846572</v>
      </c>
      <c r="D21" s="26">
        <v>366</v>
      </c>
      <c r="E21" s="26">
        <v>1</v>
      </c>
      <c r="F21" s="27" t="s">
        <v>17</v>
      </c>
      <c r="G21" s="28">
        <v>15.2</v>
      </c>
      <c r="H21" s="28">
        <f>'no b.d.l.'!H21/1000</f>
        <v>2E-3</v>
      </c>
      <c r="I21" s="28">
        <f>'no b.d.l.'!I21/1000</f>
        <v>0.12</v>
      </c>
      <c r="J21" s="28">
        <v>3</v>
      </c>
      <c r="K21" s="28">
        <v>4.08</v>
      </c>
      <c r="L21" s="28">
        <v>8.9999999999999998E-4</v>
      </c>
      <c r="M21" s="28">
        <v>0.36</v>
      </c>
      <c r="N21" s="28">
        <v>1.1000000000000001</v>
      </c>
      <c r="O21" s="28">
        <v>0.17</v>
      </c>
      <c r="P21" s="28">
        <v>15.2</v>
      </c>
      <c r="Q21" s="28">
        <v>2.2999999999999998</v>
      </c>
      <c r="R21" s="28">
        <v>230</v>
      </c>
      <c r="S21" s="28">
        <v>0.2</v>
      </c>
      <c r="T21" s="28">
        <v>5.9</v>
      </c>
      <c r="U21" s="28">
        <v>36</v>
      </c>
      <c r="V21" s="28">
        <v>26.3</v>
      </c>
      <c r="W21" s="28">
        <v>23</v>
      </c>
      <c r="X21" s="28">
        <v>180</v>
      </c>
      <c r="Y21" s="28">
        <v>6.7000000000000004E-2</v>
      </c>
      <c r="Z21" s="28">
        <v>0.09</v>
      </c>
      <c r="AA21" s="28">
        <v>0.14000000000000001</v>
      </c>
      <c r="AB21" s="28">
        <v>17.2</v>
      </c>
      <c r="AC21" s="28">
        <v>0.1</v>
      </c>
      <c r="AD21" s="28">
        <v>0.11</v>
      </c>
      <c r="AE21" s="28">
        <v>1.52</v>
      </c>
      <c r="AF21" s="28">
        <v>0.14000000000000001</v>
      </c>
      <c r="AG21" s="28">
        <v>396</v>
      </c>
      <c r="AH21" s="28">
        <v>0.1</v>
      </c>
      <c r="AI21" s="28">
        <v>0.3</v>
      </c>
      <c r="AJ21" s="28">
        <v>0.04</v>
      </c>
      <c r="AK21" s="28">
        <v>3.97</v>
      </c>
      <c r="AL21" s="28">
        <v>9.9</v>
      </c>
      <c r="AM21" s="28">
        <v>7.3999999999999996E-2</v>
      </c>
      <c r="AN21" s="28">
        <v>43.2</v>
      </c>
      <c r="AO21" s="28">
        <v>1.1000000000000001</v>
      </c>
      <c r="AP21" s="28">
        <v>0.6</v>
      </c>
      <c r="AQ21" s="28">
        <v>0.3</v>
      </c>
      <c r="AR21" s="28">
        <v>1.7</v>
      </c>
      <c r="AS21" s="28">
        <v>0.2</v>
      </c>
      <c r="AT21" s="28">
        <v>12.4</v>
      </c>
      <c r="AU21" s="28">
        <v>0.09</v>
      </c>
      <c r="AV21" s="28">
        <v>8.9700000000000006</v>
      </c>
      <c r="AW21" s="28">
        <v>2.5</v>
      </c>
      <c r="AX21" s="28">
        <v>2.2999999999999998</v>
      </c>
      <c r="AY21" s="28">
        <v>0.2</v>
      </c>
      <c r="AZ21" s="28">
        <v>0.09</v>
      </c>
      <c r="BA21" s="28">
        <v>0.6</v>
      </c>
      <c r="BB21" s="28">
        <v>59.8</v>
      </c>
      <c r="BC21" s="28">
        <v>0.5</v>
      </c>
      <c r="BD21" s="28">
        <v>0.89</v>
      </c>
      <c r="BE21" s="28">
        <v>5.5</v>
      </c>
      <c r="BF21" s="28">
        <v>241</v>
      </c>
      <c r="BG21" s="28">
        <v>12.9</v>
      </c>
      <c r="BH21" s="28">
        <v>14.8</v>
      </c>
      <c r="BI21" s="28">
        <v>7.5</v>
      </c>
      <c r="BJ21" s="28">
        <f>'no b.d.l.'!BJ21*10000</f>
        <v>64100</v>
      </c>
      <c r="BK21" s="28">
        <f>'no b.d.l.'!BK21*10000</f>
        <v>200</v>
      </c>
      <c r="BL21" s="28">
        <f>'no b.d.l.'!BL21*10000</f>
        <v>124000</v>
      </c>
      <c r="BM21" s="28">
        <f>'no b.d.l.'!BM21*10000</f>
        <v>1400.0000000000002</v>
      </c>
      <c r="BN21" s="28">
        <f>'no b.d.l.'!BN21*10000</f>
        <v>500</v>
      </c>
      <c r="BO21" s="28">
        <f>'no b.d.l.'!BO21*10000</f>
        <v>170</v>
      </c>
      <c r="BP21" s="28">
        <f>'no b.d.l.'!BP21*10000</f>
        <v>270</v>
      </c>
      <c r="BQ21" s="28">
        <f>'no b.d.l.'!BQ21*10000</f>
        <v>9000</v>
      </c>
      <c r="CI21" s="28">
        <v>3.97</v>
      </c>
      <c r="CL21" s="28">
        <v>9.9</v>
      </c>
    </row>
    <row r="22" spans="1:90" x14ac:dyDescent="0.3">
      <c r="A22" s="25">
        <f t="shared" si="0"/>
        <v>18</v>
      </c>
      <c r="B22" s="26">
        <v>686804</v>
      </c>
      <c r="C22" s="26">
        <v>846573</v>
      </c>
      <c r="D22" s="26">
        <v>367</v>
      </c>
      <c r="E22" s="26">
        <v>1</v>
      </c>
      <c r="F22" s="27" t="s">
        <v>18</v>
      </c>
      <c r="G22" s="28">
        <v>8.4</v>
      </c>
      <c r="H22" s="28">
        <f>'no b.d.l.'!H22/1000</f>
        <v>4.0000000000000002E-4</v>
      </c>
      <c r="I22" s="28">
        <f>'no b.d.l.'!I22/1000</f>
        <v>0.05</v>
      </c>
      <c r="J22" s="28">
        <v>2</v>
      </c>
      <c r="K22" s="28">
        <v>2.2799999999999998</v>
      </c>
      <c r="L22" s="28">
        <v>8.9999999999999998E-4</v>
      </c>
      <c r="M22" s="28">
        <v>0.14000000000000001</v>
      </c>
      <c r="N22" s="28">
        <v>0.5</v>
      </c>
      <c r="O22" s="28">
        <v>0.06</v>
      </c>
      <c r="P22" s="28">
        <v>13.2</v>
      </c>
      <c r="Q22" s="28">
        <v>2.2000000000000002</v>
      </c>
      <c r="R22" s="28">
        <v>153</v>
      </c>
      <c r="S22" s="28">
        <v>0.09</v>
      </c>
      <c r="T22" s="28">
        <v>3.8</v>
      </c>
      <c r="U22" s="28">
        <v>22.8</v>
      </c>
      <c r="V22" s="28">
        <v>20.2</v>
      </c>
      <c r="W22" s="28">
        <v>19</v>
      </c>
      <c r="X22" s="28">
        <v>19.7</v>
      </c>
      <c r="Y22" s="28">
        <v>0.02</v>
      </c>
      <c r="Z22" s="28">
        <v>7.0000000000000007E-2</v>
      </c>
      <c r="AA22" s="28">
        <v>8.9999999999999993E-3</v>
      </c>
      <c r="AB22" s="28">
        <v>17</v>
      </c>
      <c r="AC22" s="28">
        <v>0.09</v>
      </c>
      <c r="AD22" s="28">
        <v>0.09</v>
      </c>
      <c r="AE22" s="28">
        <v>1.63</v>
      </c>
      <c r="AF22" s="28">
        <v>0.11</v>
      </c>
      <c r="AG22" s="28">
        <v>165</v>
      </c>
      <c r="AH22" s="28">
        <v>0.1</v>
      </c>
      <c r="AI22" s="28">
        <v>0.09</v>
      </c>
      <c r="AJ22" s="28">
        <v>0.04</v>
      </c>
      <c r="AK22" s="28">
        <v>5.39</v>
      </c>
      <c r="AL22" s="28">
        <v>4.5999999999999996</v>
      </c>
      <c r="AM22" s="28">
        <v>5.5E-2</v>
      </c>
      <c r="AN22" s="28">
        <v>43.9</v>
      </c>
      <c r="AO22" s="28">
        <v>1.2</v>
      </c>
      <c r="AP22" s="28">
        <v>0.7</v>
      </c>
      <c r="AQ22" s="28">
        <v>0.4</v>
      </c>
      <c r="AR22" s="28">
        <v>2.2000000000000002</v>
      </c>
      <c r="AS22" s="28">
        <v>0.2</v>
      </c>
      <c r="AT22" s="28">
        <v>18.2</v>
      </c>
      <c r="AU22" s="28">
        <v>0.09</v>
      </c>
      <c r="AV22" s="28">
        <v>13.9</v>
      </c>
      <c r="AW22" s="28">
        <v>3.8</v>
      </c>
      <c r="AX22" s="28">
        <v>2.2999999999999998</v>
      </c>
      <c r="AY22" s="28">
        <v>0.3</v>
      </c>
      <c r="AZ22" s="28">
        <v>0.09</v>
      </c>
      <c r="BA22" s="28">
        <v>0.6</v>
      </c>
      <c r="BB22" s="28">
        <v>39.1</v>
      </c>
      <c r="BC22" s="28">
        <v>0.4</v>
      </c>
      <c r="BD22" s="28">
        <v>0.67</v>
      </c>
      <c r="BE22" s="28">
        <v>4.7</v>
      </c>
      <c r="BF22" s="28">
        <v>121</v>
      </c>
      <c r="BG22" s="28">
        <v>8.8000000000000007</v>
      </c>
      <c r="BH22" s="28">
        <v>12.5</v>
      </c>
      <c r="BI22" s="28">
        <v>4.7</v>
      </c>
      <c r="BJ22" s="28">
        <f>'no b.d.l.'!BJ22*10000</f>
        <v>59700</v>
      </c>
      <c r="BK22" s="28">
        <f>'no b.d.l.'!BK22*10000</f>
        <v>100</v>
      </c>
      <c r="BL22" s="28">
        <f>'no b.d.l.'!BL22*10000</f>
        <v>91700</v>
      </c>
      <c r="BM22" s="28">
        <f>'no b.d.l.'!BM22*10000</f>
        <v>1000</v>
      </c>
      <c r="BN22" s="28">
        <f>'no b.d.l.'!BN22*10000</f>
        <v>300</v>
      </c>
      <c r="BO22" s="28">
        <f>'no b.d.l.'!BO22*10000</f>
        <v>120</v>
      </c>
      <c r="BP22" s="28">
        <f>'no b.d.l.'!BP22*10000</f>
        <v>130</v>
      </c>
      <c r="BQ22" s="28">
        <f>'no b.d.l.'!BQ22*10000</f>
        <v>9000</v>
      </c>
      <c r="CI22" s="28">
        <v>5.39</v>
      </c>
      <c r="CL22" s="28">
        <v>4.5999999999999996</v>
      </c>
    </row>
    <row r="23" spans="1:90" x14ac:dyDescent="0.3">
      <c r="A23" s="25">
        <f t="shared" si="0"/>
        <v>19</v>
      </c>
      <c r="B23" s="26">
        <v>686803</v>
      </c>
      <c r="C23" s="26">
        <v>846573</v>
      </c>
      <c r="D23" s="26">
        <v>367</v>
      </c>
      <c r="E23" s="26">
        <v>1</v>
      </c>
      <c r="F23" s="27" t="s">
        <v>19</v>
      </c>
      <c r="G23" s="28">
        <v>13.2</v>
      </c>
      <c r="H23" s="28">
        <f>'no b.d.l.'!H23/1000</f>
        <v>2.1000000000000003E-3</v>
      </c>
      <c r="I23" s="28">
        <f>'no b.d.l.'!I23/1000</f>
        <v>0.05</v>
      </c>
      <c r="J23" s="28">
        <v>2</v>
      </c>
      <c r="K23" s="28">
        <v>3.17</v>
      </c>
      <c r="L23" s="28">
        <v>8.9999999999999998E-4</v>
      </c>
      <c r="M23" s="28">
        <v>0.3</v>
      </c>
      <c r="N23" s="28">
        <v>0.7</v>
      </c>
      <c r="O23" s="28">
        <v>0.08</v>
      </c>
      <c r="P23" s="28">
        <v>12.7</v>
      </c>
      <c r="Q23" s="28">
        <v>2.4</v>
      </c>
      <c r="R23" s="28">
        <v>211</v>
      </c>
      <c r="S23" s="28">
        <v>0.09</v>
      </c>
      <c r="T23" s="28">
        <v>5.2</v>
      </c>
      <c r="U23" s="28">
        <v>32.799999999999997</v>
      </c>
      <c r="V23" s="28">
        <v>22.1</v>
      </c>
      <c r="W23" s="28">
        <v>23.3</v>
      </c>
      <c r="X23" s="28">
        <v>24.3</v>
      </c>
      <c r="Y23" s="28">
        <v>4.2999999999999997E-2</v>
      </c>
      <c r="Z23" s="28">
        <v>0.09</v>
      </c>
      <c r="AA23" s="28">
        <v>0.25</v>
      </c>
      <c r="AB23" s="28">
        <v>15.8</v>
      </c>
      <c r="AC23" s="28">
        <v>0.1</v>
      </c>
      <c r="AD23" s="28">
        <v>0.11</v>
      </c>
      <c r="AE23" s="28">
        <v>1.44</v>
      </c>
      <c r="AF23" s="28">
        <v>0.12</v>
      </c>
      <c r="AG23" s="28">
        <v>284</v>
      </c>
      <c r="AH23" s="28">
        <v>0.09</v>
      </c>
      <c r="AI23" s="28">
        <v>0.2</v>
      </c>
      <c r="AJ23" s="28">
        <v>0.04</v>
      </c>
      <c r="AK23" s="28">
        <v>4.34</v>
      </c>
      <c r="AL23" s="28">
        <v>6.9</v>
      </c>
      <c r="AM23" s="28">
        <v>6.0999999999999999E-2</v>
      </c>
      <c r="AN23" s="28">
        <v>48.1</v>
      </c>
      <c r="AO23" s="28">
        <v>1.2</v>
      </c>
      <c r="AP23" s="28">
        <v>0.6</v>
      </c>
      <c r="AQ23" s="28">
        <v>0.4</v>
      </c>
      <c r="AR23" s="28">
        <v>1.9</v>
      </c>
      <c r="AS23" s="28">
        <v>0.2</v>
      </c>
      <c r="AT23" s="28">
        <v>13.2</v>
      </c>
      <c r="AU23" s="28">
        <v>0.09</v>
      </c>
      <c r="AV23" s="28">
        <v>9.17</v>
      </c>
      <c r="AW23" s="28">
        <v>2.6</v>
      </c>
      <c r="AX23" s="28">
        <v>2</v>
      </c>
      <c r="AY23" s="28">
        <v>0.2</v>
      </c>
      <c r="AZ23" s="28">
        <v>0.1</v>
      </c>
      <c r="BA23" s="28">
        <v>0.7</v>
      </c>
      <c r="BB23" s="28">
        <v>45.4</v>
      </c>
      <c r="BC23" s="28">
        <v>0.5</v>
      </c>
      <c r="BD23" s="28">
        <v>0.73</v>
      </c>
      <c r="BE23" s="28">
        <v>4.7</v>
      </c>
      <c r="BF23" s="28">
        <v>215</v>
      </c>
      <c r="BG23" s="28">
        <v>9.9</v>
      </c>
      <c r="BH23" s="28">
        <v>14.9</v>
      </c>
      <c r="BI23" s="28">
        <v>7.2</v>
      </c>
      <c r="BJ23" s="28">
        <f>'no b.d.l.'!BJ23*10000</f>
        <v>51200</v>
      </c>
      <c r="BK23" s="28">
        <f>'no b.d.l.'!BK23*10000</f>
        <v>300</v>
      </c>
      <c r="BL23" s="28">
        <f>'no b.d.l.'!BL23*10000</f>
        <v>117000</v>
      </c>
      <c r="BM23" s="28">
        <f>'no b.d.l.'!BM23*10000</f>
        <v>900</v>
      </c>
      <c r="BN23" s="28">
        <f>'no b.d.l.'!BN23*10000</f>
        <v>400</v>
      </c>
      <c r="BO23" s="28">
        <f>'no b.d.l.'!BO23*10000</f>
        <v>120</v>
      </c>
      <c r="BP23" s="28">
        <f>'no b.d.l.'!BP23*10000</f>
        <v>240</v>
      </c>
      <c r="BQ23" s="28">
        <f>'no b.d.l.'!BQ23*10000</f>
        <v>9000</v>
      </c>
      <c r="CI23" s="28">
        <v>4.34</v>
      </c>
      <c r="CL23" s="28">
        <v>6.9</v>
      </c>
    </row>
    <row r="24" spans="1:90" x14ac:dyDescent="0.3">
      <c r="A24" s="25">
        <f t="shared" si="0"/>
        <v>20</v>
      </c>
      <c r="B24" s="26">
        <v>686802</v>
      </c>
      <c r="C24" s="26">
        <v>846574</v>
      </c>
      <c r="D24" s="26">
        <v>367</v>
      </c>
      <c r="E24" s="26">
        <v>1</v>
      </c>
      <c r="F24" s="27" t="s">
        <v>20</v>
      </c>
      <c r="G24" s="28">
        <v>10.8</v>
      </c>
      <c r="H24" s="28">
        <f>'no b.d.l.'!H24/1000</f>
        <v>8.0000000000000004E-4</v>
      </c>
      <c r="I24" s="28">
        <f>'no b.d.l.'!I24/1000</f>
        <v>0.08</v>
      </c>
      <c r="J24" s="28">
        <v>2</v>
      </c>
      <c r="K24" s="28">
        <v>2.5</v>
      </c>
      <c r="L24" s="28">
        <v>8.9999999999999998E-4</v>
      </c>
      <c r="M24" s="28">
        <v>0.18</v>
      </c>
      <c r="N24" s="28">
        <v>0.5</v>
      </c>
      <c r="O24" s="28">
        <v>0.1</v>
      </c>
      <c r="P24" s="28">
        <v>12.9</v>
      </c>
      <c r="Q24" s="28">
        <v>2.2000000000000002</v>
      </c>
      <c r="R24" s="28">
        <v>179</v>
      </c>
      <c r="S24" s="28">
        <v>0.09</v>
      </c>
      <c r="T24" s="28">
        <v>4.4000000000000004</v>
      </c>
      <c r="U24" s="28">
        <v>26.6</v>
      </c>
      <c r="V24" s="28">
        <v>19.899999999999999</v>
      </c>
      <c r="W24" s="28">
        <v>22</v>
      </c>
      <c r="X24" s="28">
        <v>22.2</v>
      </c>
      <c r="Y24" s="28">
        <v>2.7E-2</v>
      </c>
      <c r="Z24" s="28">
        <v>7.0000000000000007E-2</v>
      </c>
      <c r="AA24" s="28">
        <v>0.11</v>
      </c>
      <c r="AB24" s="28">
        <v>15.3</v>
      </c>
      <c r="AC24" s="28">
        <v>0.1</v>
      </c>
      <c r="AD24" s="28">
        <v>0.1</v>
      </c>
      <c r="AE24" s="28">
        <v>1.45</v>
      </c>
      <c r="AF24" s="28">
        <v>0.11</v>
      </c>
      <c r="AG24" s="28">
        <v>227</v>
      </c>
      <c r="AH24" s="28">
        <v>0.1</v>
      </c>
      <c r="AI24" s="28">
        <v>0.2</v>
      </c>
      <c r="AJ24" s="28">
        <v>0.04</v>
      </c>
      <c r="AK24" s="28">
        <v>5.61</v>
      </c>
      <c r="AL24" s="28">
        <v>6</v>
      </c>
      <c r="AM24" s="28">
        <v>6.0999999999999999E-2</v>
      </c>
      <c r="AN24" s="28">
        <v>44.5</v>
      </c>
      <c r="AO24" s="28">
        <v>1.5</v>
      </c>
      <c r="AP24" s="28">
        <v>0.8</v>
      </c>
      <c r="AQ24" s="28">
        <v>0.4</v>
      </c>
      <c r="AR24" s="28">
        <v>2</v>
      </c>
      <c r="AS24" s="28">
        <v>0.3</v>
      </c>
      <c r="AT24" s="28">
        <v>17.3</v>
      </c>
      <c r="AU24" s="28">
        <v>0.1</v>
      </c>
      <c r="AV24" s="28">
        <v>13.1</v>
      </c>
      <c r="AW24" s="28">
        <v>3.6</v>
      </c>
      <c r="AX24" s="28">
        <v>2.4</v>
      </c>
      <c r="AY24" s="28">
        <v>0.3</v>
      </c>
      <c r="AZ24" s="28">
        <v>0.1</v>
      </c>
      <c r="BA24" s="28">
        <v>0.7</v>
      </c>
      <c r="BB24" s="28">
        <v>44</v>
      </c>
      <c r="BC24" s="28">
        <v>0.4</v>
      </c>
      <c r="BD24" s="28">
        <v>0.66</v>
      </c>
      <c r="BE24" s="28">
        <v>4.0999999999999996</v>
      </c>
      <c r="BF24" s="28">
        <v>185</v>
      </c>
      <c r="BG24" s="28">
        <v>8.4</v>
      </c>
      <c r="BH24" s="28">
        <v>13.2</v>
      </c>
      <c r="BI24" s="28">
        <v>6.5</v>
      </c>
      <c r="BJ24" s="28">
        <f>'no b.d.l.'!BJ24*10000</f>
        <v>50300</v>
      </c>
      <c r="BK24" s="28">
        <f>'no b.d.l.'!BK24*10000</f>
        <v>200</v>
      </c>
      <c r="BL24" s="28">
        <f>'no b.d.l.'!BL24*10000</f>
        <v>108000</v>
      </c>
      <c r="BM24" s="28">
        <f>'no b.d.l.'!BM24*10000</f>
        <v>900</v>
      </c>
      <c r="BN24" s="28">
        <f>'no b.d.l.'!BN24*10000</f>
        <v>300</v>
      </c>
      <c r="BO24" s="28">
        <f>'no b.d.l.'!BO24*10000</f>
        <v>110</v>
      </c>
      <c r="BP24" s="28">
        <f>'no b.d.l.'!BP24*10000</f>
        <v>200</v>
      </c>
      <c r="BQ24" s="28">
        <f>'no b.d.l.'!BQ24*10000</f>
        <v>9000</v>
      </c>
      <c r="CI24" s="28">
        <v>5.61</v>
      </c>
      <c r="CL24" s="28">
        <v>6</v>
      </c>
    </row>
    <row r="25" spans="1:90" x14ac:dyDescent="0.3">
      <c r="A25" s="25">
        <f t="shared" si="0"/>
        <v>21</v>
      </c>
      <c r="B25" s="26">
        <v>686801</v>
      </c>
      <c r="C25" s="26">
        <v>846574</v>
      </c>
      <c r="D25" s="26">
        <v>366</v>
      </c>
      <c r="E25" s="26">
        <v>1</v>
      </c>
      <c r="F25" s="27" t="s">
        <v>21</v>
      </c>
      <c r="G25" s="28">
        <v>12.8</v>
      </c>
      <c r="H25" s="28">
        <f>'no b.d.l.'!H25/1000</f>
        <v>4.4999999999999997E-3</v>
      </c>
      <c r="I25" s="28">
        <f>'no b.d.l.'!I25/1000</f>
        <v>0.06</v>
      </c>
      <c r="J25" s="28">
        <v>2</v>
      </c>
      <c r="K25" s="28">
        <v>2.5099999999999998</v>
      </c>
      <c r="L25" s="28">
        <v>8.9999999999999998E-4</v>
      </c>
      <c r="M25" s="28">
        <v>0.19</v>
      </c>
      <c r="N25" s="28">
        <v>0.8</v>
      </c>
      <c r="O25" s="28">
        <v>0.1</v>
      </c>
      <c r="P25" s="28">
        <v>13</v>
      </c>
      <c r="Q25" s="28">
        <v>2.4</v>
      </c>
      <c r="R25" s="28">
        <v>183</v>
      </c>
      <c r="S25" s="28">
        <v>0.09</v>
      </c>
      <c r="T25" s="28">
        <v>4.7</v>
      </c>
      <c r="U25" s="28">
        <v>27.3</v>
      </c>
      <c r="V25" s="28">
        <v>20.2</v>
      </c>
      <c r="W25" s="28">
        <v>21.9</v>
      </c>
      <c r="X25" s="28">
        <v>25.3</v>
      </c>
      <c r="Y25" s="28">
        <v>3.5999999999999997E-2</v>
      </c>
      <c r="Z25" s="28">
        <v>7.0000000000000007E-2</v>
      </c>
      <c r="AA25" s="28">
        <v>8.9999999999999993E-3</v>
      </c>
      <c r="AB25" s="28">
        <v>15.6</v>
      </c>
      <c r="AC25" s="28">
        <v>0.1</v>
      </c>
      <c r="AD25" s="28">
        <v>0.09</v>
      </c>
      <c r="AE25" s="28">
        <v>1.47</v>
      </c>
      <c r="AF25" s="28">
        <v>0.1</v>
      </c>
      <c r="AG25" s="28">
        <v>261</v>
      </c>
      <c r="AH25" s="28">
        <v>0.09</v>
      </c>
      <c r="AI25" s="28">
        <v>0.2</v>
      </c>
      <c r="AJ25" s="28">
        <v>0.04</v>
      </c>
      <c r="AK25" s="28">
        <v>5.79</v>
      </c>
      <c r="AL25" s="28">
        <v>6.5</v>
      </c>
      <c r="AM25" s="28">
        <v>5.5E-2</v>
      </c>
      <c r="AN25" s="28">
        <v>45.2</v>
      </c>
      <c r="AO25" s="28">
        <v>1.6</v>
      </c>
      <c r="AP25" s="28">
        <v>0.9</v>
      </c>
      <c r="AQ25" s="28">
        <v>0.4</v>
      </c>
      <c r="AR25" s="28">
        <v>2.2000000000000002</v>
      </c>
      <c r="AS25" s="28">
        <v>0.3</v>
      </c>
      <c r="AT25" s="28">
        <v>17.600000000000001</v>
      </c>
      <c r="AU25" s="28">
        <v>0.1</v>
      </c>
      <c r="AV25" s="28">
        <v>13</v>
      </c>
      <c r="AW25" s="28">
        <v>3.6</v>
      </c>
      <c r="AX25" s="28">
        <v>2.6</v>
      </c>
      <c r="AY25" s="28">
        <v>0.3</v>
      </c>
      <c r="AZ25" s="28">
        <v>0.1</v>
      </c>
      <c r="BA25" s="28">
        <v>0.9</v>
      </c>
      <c r="BB25" s="28">
        <v>41.1</v>
      </c>
      <c r="BC25" s="28">
        <v>0.5</v>
      </c>
      <c r="BD25" s="28">
        <v>0.64</v>
      </c>
      <c r="BE25" s="28">
        <v>4.0999999999999996</v>
      </c>
      <c r="BF25" s="28">
        <v>162</v>
      </c>
      <c r="BG25" s="28">
        <v>8.3000000000000007</v>
      </c>
      <c r="BH25" s="28">
        <v>14.6</v>
      </c>
      <c r="BI25" s="28">
        <v>6.3</v>
      </c>
      <c r="BJ25" s="28">
        <f>'no b.d.l.'!BJ25*10000</f>
        <v>49800.000000000007</v>
      </c>
      <c r="BK25" s="28">
        <f>'no b.d.l.'!BK25*10000</f>
        <v>200</v>
      </c>
      <c r="BL25" s="28">
        <f>'no b.d.l.'!BL25*10000</f>
        <v>111000</v>
      </c>
      <c r="BM25" s="28">
        <f>'no b.d.l.'!BM25*10000</f>
        <v>900</v>
      </c>
      <c r="BN25" s="28">
        <f>'no b.d.l.'!BN25*10000</f>
        <v>300</v>
      </c>
      <c r="BO25" s="28">
        <f>'no b.d.l.'!BO25*10000</f>
        <v>120</v>
      </c>
      <c r="BP25" s="28">
        <f>'no b.d.l.'!BP25*10000</f>
        <v>250</v>
      </c>
      <c r="BQ25" s="28">
        <f>'no b.d.l.'!BQ25*10000</f>
        <v>9000</v>
      </c>
      <c r="CI25" s="28">
        <v>5.79</v>
      </c>
      <c r="CL25" s="28">
        <v>6.5</v>
      </c>
    </row>
    <row r="26" spans="1:90" x14ac:dyDescent="0.3">
      <c r="A26" s="25">
        <f t="shared" si="0"/>
        <v>22</v>
      </c>
      <c r="B26" s="26">
        <v>687115</v>
      </c>
      <c r="C26" s="26">
        <v>846600</v>
      </c>
      <c r="D26" s="26">
        <v>379</v>
      </c>
      <c r="E26" s="26">
        <v>1</v>
      </c>
      <c r="F26" s="27" t="s">
        <v>22</v>
      </c>
      <c r="G26" s="28">
        <v>4.0999999999999996</v>
      </c>
      <c r="H26" s="28">
        <f>'no b.d.l.'!H26/1000</f>
        <v>1.1999999999999999E-3</v>
      </c>
      <c r="I26" s="28">
        <f>'no b.d.l.'!I26/1000</f>
        <v>0.06</v>
      </c>
      <c r="J26" s="28">
        <v>3</v>
      </c>
      <c r="K26" s="28">
        <v>0.95</v>
      </c>
      <c r="L26" s="28">
        <v>8.9999999999999998E-4</v>
      </c>
      <c r="M26" s="28">
        <v>0.06</v>
      </c>
      <c r="N26" s="28">
        <v>0.09</v>
      </c>
      <c r="O26" s="28">
        <v>0.03</v>
      </c>
      <c r="P26" s="28">
        <v>10.9</v>
      </c>
      <c r="Q26" s="28">
        <v>0.8</v>
      </c>
      <c r="R26" s="28">
        <v>88</v>
      </c>
      <c r="S26" s="28">
        <v>0.09</v>
      </c>
      <c r="T26" s="28">
        <v>3.1</v>
      </c>
      <c r="U26" s="28">
        <v>29.4</v>
      </c>
      <c r="V26" s="28">
        <v>12.3</v>
      </c>
      <c r="W26" s="28">
        <v>12.2</v>
      </c>
      <c r="X26" s="28">
        <v>17.2</v>
      </c>
      <c r="Y26" s="28">
        <v>2.9000000000000001E-2</v>
      </c>
      <c r="Z26" s="28">
        <v>0.02</v>
      </c>
      <c r="AA26" s="28">
        <v>0.47</v>
      </c>
      <c r="AB26" s="28">
        <v>12.3</v>
      </c>
      <c r="AC26" s="28">
        <v>0.09</v>
      </c>
      <c r="AD26" s="28">
        <v>0.05</v>
      </c>
      <c r="AE26" s="28">
        <v>1.0900000000000001</v>
      </c>
      <c r="AF26" s="28">
        <v>0.04</v>
      </c>
      <c r="AG26" s="28">
        <v>88</v>
      </c>
      <c r="AH26" s="28">
        <v>0.1</v>
      </c>
      <c r="AI26" s="28">
        <v>0.2</v>
      </c>
      <c r="AJ26" s="28">
        <v>0.04</v>
      </c>
      <c r="AK26" s="28">
        <v>6.41</v>
      </c>
      <c r="AL26" s="28">
        <v>2.2999999999999998</v>
      </c>
      <c r="AM26" s="28">
        <v>0.105</v>
      </c>
      <c r="AN26" s="28">
        <v>85.9</v>
      </c>
      <c r="AO26" s="28">
        <v>1.9</v>
      </c>
      <c r="AP26" s="28">
        <v>0.9</v>
      </c>
      <c r="AQ26" s="28">
        <v>0.5</v>
      </c>
      <c r="AR26" s="28">
        <v>3</v>
      </c>
      <c r="AS26" s="28">
        <v>0.3</v>
      </c>
      <c r="AT26" s="28">
        <v>22.3</v>
      </c>
      <c r="AU26" s="28">
        <v>0.1</v>
      </c>
      <c r="AV26" s="28">
        <v>16</v>
      </c>
      <c r="AW26" s="28">
        <v>4.5</v>
      </c>
      <c r="AX26" s="28">
        <v>3.1</v>
      </c>
      <c r="AY26" s="28">
        <v>0.4</v>
      </c>
      <c r="AZ26" s="28">
        <v>0.1</v>
      </c>
      <c r="BA26" s="28">
        <v>0.8</v>
      </c>
      <c r="BB26" s="28">
        <v>87</v>
      </c>
      <c r="BC26" s="28">
        <v>0.4</v>
      </c>
      <c r="BD26" s="28">
        <v>0.13</v>
      </c>
      <c r="BE26" s="28">
        <v>2.2999999999999998</v>
      </c>
      <c r="BF26" s="28">
        <v>189</v>
      </c>
      <c r="BG26" s="28">
        <v>4</v>
      </c>
      <c r="BH26" s="28">
        <v>13</v>
      </c>
      <c r="BI26" s="28">
        <v>19.7</v>
      </c>
      <c r="BJ26" s="28">
        <f>'no b.d.l.'!BJ26*10000</f>
        <v>51000</v>
      </c>
      <c r="BK26" s="28">
        <f>'no b.d.l.'!BK26*10000</f>
        <v>600</v>
      </c>
      <c r="BL26" s="28">
        <f>'no b.d.l.'!BL26*10000</f>
        <v>50700</v>
      </c>
      <c r="BM26" s="28">
        <f>'no b.d.l.'!BM26*10000</f>
        <v>1000</v>
      </c>
      <c r="BN26" s="28">
        <f>'no b.d.l.'!BN26*10000</f>
        <v>300</v>
      </c>
      <c r="BO26" s="28">
        <f>'no b.d.l.'!BO26*10000</f>
        <v>140</v>
      </c>
      <c r="BP26" s="28">
        <f>'no b.d.l.'!BP26*10000</f>
        <v>330</v>
      </c>
      <c r="BQ26" s="28">
        <f>'no b.d.l.'!BQ26*10000</f>
        <v>9000</v>
      </c>
      <c r="CI26" s="28">
        <v>6.41</v>
      </c>
      <c r="CL26" s="28">
        <v>2.2999999999999998</v>
      </c>
    </row>
    <row r="27" spans="1:90" x14ac:dyDescent="0.3">
      <c r="A27" s="25">
        <f t="shared" si="0"/>
        <v>23</v>
      </c>
      <c r="B27" s="26">
        <v>687115</v>
      </c>
      <c r="C27" s="26">
        <v>846601</v>
      </c>
      <c r="D27" s="26">
        <v>379</v>
      </c>
      <c r="E27" s="26">
        <v>1</v>
      </c>
      <c r="F27" s="27" t="s">
        <v>24</v>
      </c>
      <c r="G27" s="28">
        <v>4.5</v>
      </c>
      <c r="H27" s="28">
        <f>'no b.d.l.'!H27/1000</f>
        <v>1.12E-2</v>
      </c>
      <c r="I27" s="28">
        <f>'no b.d.l.'!I27/1000</f>
        <v>0.04</v>
      </c>
      <c r="J27" s="28">
        <v>4</v>
      </c>
      <c r="K27" s="28">
        <v>1.79</v>
      </c>
      <c r="L27" s="28">
        <v>8.9999999999999998E-4</v>
      </c>
      <c r="M27" s="28">
        <v>0.11</v>
      </c>
      <c r="N27" s="28">
        <v>0.09</v>
      </c>
      <c r="O27" s="28">
        <v>0.01</v>
      </c>
      <c r="P27" s="28">
        <v>9.8000000000000007</v>
      </c>
      <c r="Q27" s="28">
        <v>0.8</v>
      </c>
      <c r="R27" s="28">
        <v>104</v>
      </c>
      <c r="S27" s="28">
        <v>0.09</v>
      </c>
      <c r="T27" s="28">
        <v>4.7</v>
      </c>
      <c r="U27" s="28">
        <v>34.799999999999997</v>
      </c>
      <c r="V27" s="28">
        <v>18.399999999999999</v>
      </c>
      <c r="W27" s="28">
        <v>11.7</v>
      </c>
      <c r="X27" s="28">
        <v>24.8</v>
      </c>
      <c r="Y27" s="28">
        <v>4.5999999999999999E-2</v>
      </c>
      <c r="Z27" s="28">
        <v>0.03</v>
      </c>
      <c r="AA27" s="28">
        <v>0.27</v>
      </c>
      <c r="AB27" s="28">
        <v>13.1</v>
      </c>
      <c r="AC27" s="28">
        <v>0.09</v>
      </c>
      <c r="AD27" s="28">
        <v>0.06</v>
      </c>
      <c r="AE27" s="28">
        <v>1.05</v>
      </c>
      <c r="AF27" s="28">
        <v>0.05</v>
      </c>
      <c r="AG27" s="28">
        <v>125</v>
      </c>
      <c r="AH27" s="28">
        <v>0.1</v>
      </c>
      <c r="AI27" s="28">
        <v>0.4</v>
      </c>
      <c r="AJ27" s="28">
        <v>0.04</v>
      </c>
      <c r="AK27" s="28">
        <v>6.4</v>
      </c>
      <c r="AL27" s="28">
        <v>3.5</v>
      </c>
      <c r="AM27" s="28">
        <v>0.122</v>
      </c>
      <c r="AN27" s="28">
        <v>80</v>
      </c>
      <c r="AO27" s="28">
        <v>1.8</v>
      </c>
      <c r="AP27" s="28">
        <v>0.9</v>
      </c>
      <c r="AQ27" s="28">
        <v>0.5</v>
      </c>
      <c r="AR27" s="28">
        <v>2.6</v>
      </c>
      <c r="AS27" s="28">
        <v>0.3</v>
      </c>
      <c r="AT27" s="28">
        <v>20.2</v>
      </c>
      <c r="AU27" s="28">
        <v>0.1</v>
      </c>
      <c r="AV27" s="28">
        <v>14.4</v>
      </c>
      <c r="AW27" s="28">
        <v>4.0999999999999996</v>
      </c>
      <c r="AX27" s="28">
        <v>2.9</v>
      </c>
      <c r="AY27" s="28">
        <v>0.4</v>
      </c>
      <c r="AZ27" s="28">
        <v>0.1</v>
      </c>
      <c r="BA27" s="28">
        <v>0.8</v>
      </c>
      <c r="BB27" s="28">
        <v>106</v>
      </c>
      <c r="BC27" s="28">
        <v>0.4</v>
      </c>
      <c r="BD27" s="28">
        <v>0.19</v>
      </c>
      <c r="BE27" s="28">
        <v>3</v>
      </c>
      <c r="BF27" s="28">
        <v>255</v>
      </c>
      <c r="BG27" s="28">
        <v>5.7</v>
      </c>
      <c r="BH27" s="28">
        <v>13.8</v>
      </c>
      <c r="BI27" s="28">
        <v>18.399999999999999</v>
      </c>
      <c r="BJ27" s="28">
        <f>'no b.d.l.'!BJ27*10000</f>
        <v>57500</v>
      </c>
      <c r="BK27" s="28">
        <f>'no b.d.l.'!BK27*10000</f>
        <v>800</v>
      </c>
      <c r="BL27" s="28">
        <f>'no b.d.l.'!BL27*10000</f>
        <v>57000</v>
      </c>
      <c r="BM27" s="28">
        <f>'no b.d.l.'!BM27*10000</f>
        <v>1300</v>
      </c>
      <c r="BN27" s="28">
        <f>'no b.d.l.'!BN27*10000</f>
        <v>400</v>
      </c>
      <c r="BO27" s="28">
        <f>'no b.d.l.'!BO27*10000</f>
        <v>170</v>
      </c>
      <c r="BP27" s="28">
        <f>'no b.d.l.'!BP27*10000</f>
        <v>360</v>
      </c>
      <c r="BQ27" s="28">
        <f>'no b.d.l.'!BQ27*10000</f>
        <v>9000</v>
      </c>
      <c r="CI27" s="28">
        <v>6.4</v>
      </c>
      <c r="CL27" s="28">
        <v>3.5</v>
      </c>
    </row>
    <row r="28" spans="1:90" x14ac:dyDescent="0.3">
      <c r="A28" s="25">
        <f t="shared" si="0"/>
        <v>24</v>
      </c>
      <c r="B28" s="26">
        <v>687114</v>
      </c>
      <c r="C28" s="26">
        <v>846601</v>
      </c>
      <c r="D28" s="26">
        <v>379</v>
      </c>
      <c r="E28" s="26">
        <v>1</v>
      </c>
      <c r="F28" s="27" t="s">
        <v>26</v>
      </c>
      <c r="G28" s="28">
        <v>6.1</v>
      </c>
      <c r="H28" s="28">
        <f>'no b.d.l.'!H28/1000</f>
        <v>4.0000000000000002E-4</v>
      </c>
      <c r="I28" s="28">
        <f>'no b.d.l.'!I28/1000</f>
        <v>0.04</v>
      </c>
      <c r="J28" s="28">
        <v>4</v>
      </c>
      <c r="K28" s="28">
        <v>3.56</v>
      </c>
      <c r="L28" s="28">
        <v>8.9999999999999998E-4</v>
      </c>
      <c r="M28" s="28">
        <v>0.15</v>
      </c>
      <c r="N28" s="28">
        <v>0.09</v>
      </c>
      <c r="O28" s="28">
        <v>0.06</v>
      </c>
      <c r="P28" s="28">
        <v>9.4</v>
      </c>
      <c r="Q28" s="28">
        <v>0.8</v>
      </c>
      <c r="R28" s="28">
        <v>96</v>
      </c>
      <c r="S28" s="28">
        <v>0.09</v>
      </c>
      <c r="T28" s="28">
        <v>4.5999999999999996</v>
      </c>
      <c r="U28" s="28">
        <v>39.299999999999997</v>
      </c>
      <c r="V28" s="28">
        <v>17.7</v>
      </c>
      <c r="W28" s="28">
        <v>11.5</v>
      </c>
      <c r="X28" s="28">
        <v>30</v>
      </c>
      <c r="Y28" s="28">
        <v>2.9000000000000001E-2</v>
      </c>
      <c r="Z28" s="28">
        <v>0.03</v>
      </c>
      <c r="AA28" s="28">
        <v>8.9999999999999993E-3</v>
      </c>
      <c r="AB28" s="28">
        <v>12.7</v>
      </c>
      <c r="AC28" s="28">
        <v>0.1</v>
      </c>
      <c r="AD28" s="28">
        <v>0.09</v>
      </c>
      <c r="AE28" s="28">
        <v>1.05</v>
      </c>
      <c r="AF28" s="28">
        <v>0.05</v>
      </c>
      <c r="AG28" s="28">
        <v>138</v>
      </c>
      <c r="AH28" s="28">
        <v>0.09</v>
      </c>
      <c r="AI28" s="28">
        <v>0.3</v>
      </c>
      <c r="AJ28" s="28">
        <v>0.04</v>
      </c>
      <c r="AK28" s="28">
        <v>8.02</v>
      </c>
      <c r="AL28" s="28">
        <v>4.0999999999999996</v>
      </c>
      <c r="AM28" s="28">
        <v>0.13400000000000001</v>
      </c>
      <c r="AN28" s="28">
        <v>77.099999999999994</v>
      </c>
      <c r="AO28" s="28">
        <v>2.4</v>
      </c>
      <c r="AP28" s="28">
        <v>1.4</v>
      </c>
      <c r="AQ28" s="28">
        <v>0.5</v>
      </c>
      <c r="AR28" s="28">
        <v>3.1</v>
      </c>
      <c r="AS28" s="28">
        <v>0.5</v>
      </c>
      <c r="AT28" s="28">
        <v>20</v>
      </c>
      <c r="AU28" s="28">
        <v>0.2</v>
      </c>
      <c r="AV28" s="28">
        <v>14.7</v>
      </c>
      <c r="AW28" s="28">
        <v>4.4000000000000004</v>
      </c>
      <c r="AX28" s="28">
        <v>3.9</v>
      </c>
      <c r="AY28" s="28">
        <v>0.4</v>
      </c>
      <c r="AZ28" s="28">
        <v>0.2</v>
      </c>
      <c r="BA28" s="28">
        <v>1.3</v>
      </c>
      <c r="BB28" s="28">
        <v>113</v>
      </c>
      <c r="BC28" s="28">
        <v>0.4</v>
      </c>
      <c r="BD28" s="28">
        <v>0.2</v>
      </c>
      <c r="BE28" s="28">
        <v>3.2</v>
      </c>
      <c r="BF28" s="28">
        <v>268</v>
      </c>
      <c r="BG28" s="28">
        <v>6.1</v>
      </c>
      <c r="BH28" s="28">
        <v>13.6</v>
      </c>
      <c r="BI28" s="28">
        <v>19.100000000000001</v>
      </c>
      <c r="BJ28" s="28">
        <f>'no b.d.l.'!BJ28*10000</f>
        <v>56600</v>
      </c>
      <c r="BK28" s="28">
        <f>'no b.d.l.'!BK28*10000</f>
        <v>700.00000000000011</v>
      </c>
      <c r="BL28" s="28">
        <f>'no b.d.l.'!BL28*10000</f>
        <v>61100</v>
      </c>
      <c r="BM28" s="28">
        <f>'no b.d.l.'!BM28*10000</f>
        <v>1600</v>
      </c>
      <c r="BN28" s="28">
        <f>'no b.d.l.'!BN28*10000</f>
        <v>400</v>
      </c>
      <c r="BO28" s="28">
        <f>'no b.d.l.'!BO28*10000</f>
        <v>280</v>
      </c>
      <c r="BP28" s="28">
        <f>'no b.d.l.'!BP28*10000</f>
        <v>420</v>
      </c>
      <c r="BQ28" s="28">
        <f>'no b.d.l.'!BQ28*10000</f>
        <v>9000</v>
      </c>
      <c r="CI28" s="28">
        <v>8.02</v>
      </c>
      <c r="CL28" s="28">
        <v>4.0999999999999996</v>
      </c>
    </row>
    <row r="29" spans="1:90" x14ac:dyDescent="0.3">
      <c r="A29" s="25">
        <f t="shared" si="0"/>
        <v>25</v>
      </c>
      <c r="B29" s="26">
        <v>687114</v>
      </c>
      <c r="C29" s="26">
        <v>846600</v>
      </c>
      <c r="D29" s="26">
        <v>379</v>
      </c>
      <c r="E29" s="26">
        <v>1</v>
      </c>
      <c r="F29" s="27" t="s">
        <v>25</v>
      </c>
      <c r="G29" s="28">
        <v>3.4</v>
      </c>
      <c r="H29" s="28">
        <f>'no b.d.l.'!H29/1000</f>
        <v>4.0000000000000002E-4</v>
      </c>
      <c r="I29" s="28">
        <f>'no b.d.l.'!I29/1000</f>
        <v>0.04</v>
      </c>
      <c r="J29" s="28">
        <v>2</v>
      </c>
      <c r="K29" s="28">
        <v>1.08</v>
      </c>
      <c r="L29" s="28">
        <v>8.9999999999999998E-4</v>
      </c>
      <c r="M29" s="28">
        <v>0.05</v>
      </c>
      <c r="N29" s="28">
        <v>0.09</v>
      </c>
      <c r="O29" s="28">
        <v>0.03</v>
      </c>
      <c r="P29" s="28">
        <v>18.8</v>
      </c>
      <c r="Q29" s="28">
        <v>0.8</v>
      </c>
      <c r="R29" s="28">
        <v>109</v>
      </c>
      <c r="S29" s="28">
        <v>0.09</v>
      </c>
      <c r="T29" s="28">
        <v>4</v>
      </c>
      <c r="U29" s="28">
        <v>23.2</v>
      </c>
      <c r="V29" s="28">
        <v>12.2</v>
      </c>
      <c r="W29" s="28">
        <v>9</v>
      </c>
      <c r="X29" s="28">
        <v>13.8</v>
      </c>
      <c r="Y29" s="28">
        <v>0.04</v>
      </c>
      <c r="Z29" s="28">
        <v>0.02</v>
      </c>
      <c r="AA29" s="28">
        <v>0.38</v>
      </c>
      <c r="AB29" s="28">
        <v>12</v>
      </c>
      <c r="AC29" s="28">
        <v>0.1</v>
      </c>
      <c r="AD29" s="28">
        <v>7.0000000000000007E-2</v>
      </c>
      <c r="AE29" s="28">
        <v>0.83</v>
      </c>
      <c r="AF29" s="28">
        <v>0.04</v>
      </c>
      <c r="AG29" s="28">
        <v>108</v>
      </c>
      <c r="AH29" s="28">
        <v>0.09</v>
      </c>
      <c r="AI29" s="28">
        <v>0.3</v>
      </c>
      <c r="AJ29" s="28">
        <v>0.04</v>
      </c>
      <c r="AK29" s="28">
        <v>5.07</v>
      </c>
      <c r="AL29" s="28">
        <v>2.2000000000000002</v>
      </c>
      <c r="AM29" s="28">
        <v>0.11</v>
      </c>
      <c r="AN29" s="28">
        <v>69</v>
      </c>
      <c r="AO29" s="28">
        <v>1.6</v>
      </c>
      <c r="AP29" s="28">
        <v>0.8</v>
      </c>
      <c r="AQ29" s="28">
        <v>0.4</v>
      </c>
      <c r="AR29" s="28">
        <v>2.6</v>
      </c>
      <c r="AS29" s="28">
        <v>0.3</v>
      </c>
      <c r="AT29" s="28">
        <v>16.600000000000001</v>
      </c>
      <c r="AU29" s="28">
        <v>0.1</v>
      </c>
      <c r="AV29" s="28">
        <v>13.8</v>
      </c>
      <c r="AW29" s="28">
        <v>3.8</v>
      </c>
      <c r="AX29" s="28">
        <v>2.5</v>
      </c>
      <c r="AY29" s="28">
        <v>0.3</v>
      </c>
      <c r="AZ29" s="28">
        <v>0.1</v>
      </c>
      <c r="BA29" s="28">
        <v>0.7</v>
      </c>
      <c r="BB29" s="28">
        <v>63.3</v>
      </c>
      <c r="BC29" s="28">
        <v>0.2</v>
      </c>
      <c r="BD29" s="28">
        <v>0.12</v>
      </c>
      <c r="BE29" s="28">
        <v>1.8</v>
      </c>
      <c r="BF29" s="28">
        <v>257</v>
      </c>
      <c r="BG29" s="28">
        <v>3.4</v>
      </c>
      <c r="BH29" s="28">
        <v>12.3</v>
      </c>
      <c r="BI29" s="28">
        <v>12.1</v>
      </c>
      <c r="BJ29" s="28">
        <f>'no b.d.l.'!BJ29*10000</f>
        <v>38300</v>
      </c>
      <c r="BK29" s="28">
        <f>'no b.d.l.'!BK29*10000</f>
        <v>600</v>
      </c>
      <c r="BL29" s="28">
        <f>'no b.d.l.'!BL29*10000</f>
        <v>52400</v>
      </c>
      <c r="BM29" s="28">
        <f>'no b.d.l.'!BM29*10000</f>
        <v>500</v>
      </c>
      <c r="BN29" s="28">
        <f>'no b.d.l.'!BN29*10000</f>
        <v>200</v>
      </c>
      <c r="BO29" s="28">
        <f>'no b.d.l.'!BO29*10000</f>
        <v>120</v>
      </c>
      <c r="BP29" s="28">
        <f>'no b.d.l.'!BP29*10000</f>
        <v>330</v>
      </c>
      <c r="BQ29" s="28">
        <f>'no b.d.l.'!BQ29*10000</f>
        <v>9000</v>
      </c>
      <c r="CI29" s="28">
        <v>5.07</v>
      </c>
      <c r="CL29" s="28">
        <v>2.2000000000000002</v>
      </c>
    </row>
    <row r="30" spans="1:90" x14ac:dyDescent="0.3">
      <c r="A30" s="25">
        <f t="shared" si="0"/>
        <v>26</v>
      </c>
      <c r="B30" s="26">
        <v>687116</v>
      </c>
      <c r="C30" s="26">
        <v>846601</v>
      </c>
      <c r="D30" s="26">
        <v>379</v>
      </c>
      <c r="E30" s="26">
        <v>1</v>
      </c>
      <c r="F30" s="27" t="s">
        <v>27</v>
      </c>
      <c r="G30" s="28">
        <v>3.6</v>
      </c>
      <c r="H30" s="28">
        <f>'no b.d.l.'!H30/1000</f>
        <v>2.5999999999999999E-3</v>
      </c>
      <c r="I30" s="28">
        <f>'no b.d.l.'!I30/1000</f>
        <v>0.04</v>
      </c>
      <c r="J30" s="28">
        <v>2</v>
      </c>
      <c r="K30" s="28">
        <v>0.93</v>
      </c>
      <c r="L30" s="28">
        <v>8.9999999999999998E-4</v>
      </c>
      <c r="M30" s="28">
        <v>0.04</v>
      </c>
      <c r="N30" s="28">
        <v>0.09</v>
      </c>
      <c r="O30" s="28">
        <v>0.01</v>
      </c>
      <c r="P30" s="28">
        <v>11.8</v>
      </c>
      <c r="Q30" s="28">
        <v>1</v>
      </c>
      <c r="R30" s="28">
        <v>124</v>
      </c>
      <c r="S30" s="28">
        <v>0.09</v>
      </c>
      <c r="T30" s="28">
        <v>5.0999999999999996</v>
      </c>
      <c r="U30" s="28">
        <v>27.2</v>
      </c>
      <c r="V30" s="28">
        <v>15.9</v>
      </c>
      <c r="W30" s="28">
        <v>10.5</v>
      </c>
      <c r="X30" s="28">
        <v>21.2</v>
      </c>
      <c r="Y30" s="28">
        <v>3.9E-2</v>
      </c>
      <c r="Z30" s="28">
        <v>0.02</v>
      </c>
      <c r="AA30" s="28">
        <v>0.69</v>
      </c>
      <c r="AB30" s="28">
        <v>13.6</v>
      </c>
      <c r="AC30" s="28">
        <v>0.09</v>
      </c>
      <c r="AD30" s="28">
        <v>0.11</v>
      </c>
      <c r="AE30" s="28">
        <v>0.68</v>
      </c>
      <c r="AF30" s="28">
        <v>0.04</v>
      </c>
      <c r="AG30" s="28">
        <v>114</v>
      </c>
      <c r="AH30" s="28">
        <v>0.09</v>
      </c>
      <c r="AI30" s="28">
        <v>0.3</v>
      </c>
      <c r="AJ30" s="28">
        <v>0.04</v>
      </c>
      <c r="AK30" s="28">
        <v>7.4</v>
      </c>
      <c r="AL30" s="28">
        <v>2.4</v>
      </c>
      <c r="AM30" s="28">
        <v>0.1</v>
      </c>
      <c r="AN30" s="28">
        <v>133</v>
      </c>
      <c r="AO30" s="28">
        <v>2.5</v>
      </c>
      <c r="AP30" s="28">
        <v>1.1000000000000001</v>
      </c>
      <c r="AQ30" s="28">
        <v>0.7</v>
      </c>
      <c r="AR30" s="28">
        <v>3.8</v>
      </c>
      <c r="AS30" s="28">
        <v>0.4</v>
      </c>
      <c r="AT30" s="28">
        <v>24</v>
      </c>
      <c r="AU30" s="28">
        <v>0.2</v>
      </c>
      <c r="AV30" s="28">
        <v>18.100000000000001</v>
      </c>
      <c r="AW30" s="28">
        <v>5.0999999999999996</v>
      </c>
      <c r="AX30" s="28">
        <v>3.7</v>
      </c>
      <c r="AY30" s="28">
        <v>0.5</v>
      </c>
      <c r="AZ30" s="28">
        <v>0.2</v>
      </c>
      <c r="BA30" s="28">
        <v>1.1000000000000001</v>
      </c>
      <c r="BB30" s="28">
        <v>73.900000000000006</v>
      </c>
      <c r="BC30" s="28">
        <v>0.3</v>
      </c>
      <c r="BD30" s="28">
        <v>0.14000000000000001</v>
      </c>
      <c r="BE30" s="28">
        <v>2.1</v>
      </c>
      <c r="BF30" s="28">
        <v>211</v>
      </c>
      <c r="BG30" s="28">
        <v>3.2</v>
      </c>
      <c r="BH30" s="28">
        <v>17.399999999999999</v>
      </c>
      <c r="BI30" s="28">
        <v>24.8</v>
      </c>
      <c r="BJ30" s="28">
        <f>'no b.d.l.'!BJ30*10000</f>
        <v>45500</v>
      </c>
      <c r="BK30" s="28">
        <f>'no b.d.l.'!BK30*10000</f>
        <v>500</v>
      </c>
      <c r="BL30" s="28">
        <f>'no b.d.l.'!BL30*10000</f>
        <v>66600</v>
      </c>
      <c r="BM30" s="28">
        <f>'no b.d.l.'!BM30*10000</f>
        <v>400</v>
      </c>
      <c r="BN30" s="28">
        <f>'no b.d.l.'!BN30*10000</f>
        <v>200</v>
      </c>
      <c r="BO30" s="28">
        <f>'no b.d.l.'!BO30*10000</f>
        <v>120</v>
      </c>
      <c r="BP30" s="28">
        <f>'no b.d.l.'!BP30*10000</f>
        <v>470</v>
      </c>
      <c r="BQ30" s="28">
        <f>'no b.d.l.'!BQ30*10000</f>
        <v>9000</v>
      </c>
      <c r="CI30" s="28">
        <v>7.4</v>
      </c>
      <c r="CL30" s="28">
        <v>2.4</v>
      </c>
    </row>
    <row r="31" spans="1:90" x14ac:dyDescent="0.3">
      <c r="A31" s="25">
        <f t="shared" si="0"/>
        <v>27</v>
      </c>
      <c r="B31" s="26">
        <v>687116</v>
      </c>
      <c r="C31" s="26">
        <v>846600</v>
      </c>
      <c r="D31" s="26">
        <v>379</v>
      </c>
      <c r="E31" s="26">
        <v>1</v>
      </c>
      <c r="F31" s="27" t="s">
        <v>28</v>
      </c>
      <c r="G31" s="28">
        <v>3.8</v>
      </c>
      <c r="H31" s="28">
        <f>'no b.d.l.'!H31/1000</f>
        <v>1.4E-3</v>
      </c>
      <c r="I31" s="28">
        <f>'no b.d.l.'!I31/1000</f>
        <v>0.03</v>
      </c>
      <c r="J31" s="28">
        <v>3</v>
      </c>
      <c r="K31" s="28">
        <v>2.2000000000000002</v>
      </c>
      <c r="L31" s="28">
        <v>8.9999999999999998E-4</v>
      </c>
      <c r="M31" s="28">
        <v>0.1</v>
      </c>
      <c r="N31" s="28">
        <v>0.09</v>
      </c>
      <c r="O31" s="28">
        <v>0.02</v>
      </c>
      <c r="P31" s="28">
        <v>5.5</v>
      </c>
      <c r="Q31" s="28">
        <v>0.5</v>
      </c>
      <c r="R31" s="28">
        <v>72</v>
      </c>
      <c r="S31" s="28">
        <v>0.09</v>
      </c>
      <c r="T31" s="28">
        <v>3.8</v>
      </c>
      <c r="U31" s="28">
        <v>34.200000000000003</v>
      </c>
      <c r="V31" s="28">
        <v>10.9</v>
      </c>
      <c r="W31" s="28">
        <v>7.4</v>
      </c>
      <c r="X31" s="28">
        <v>21</v>
      </c>
      <c r="Y31" s="28">
        <v>6.3E-2</v>
      </c>
      <c r="Z31" s="28">
        <v>0.02</v>
      </c>
      <c r="AA31" s="28">
        <v>0.05</v>
      </c>
      <c r="AB31" s="28">
        <v>7.17</v>
      </c>
      <c r="AC31" s="28">
        <v>0.1</v>
      </c>
      <c r="AD31" s="28">
        <v>0.06</v>
      </c>
      <c r="AE31" s="28">
        <v>0.6</v>
      </c>
      <c r="AF31" s="28">
        <v>0.03</v>
      </c>
      <c r="AG31" s="28">
        <v>103</v>
      </c>
      <c r="AH31" s="28">
        <v>0.2</v>
      </c>
      <c r="AI31" s="28">
        <v>0.9</v>
      </c>
      <c r="AJ31" s="28">
        <v>0.04</v>
      </c>
      <c r="AK31" s="28">
        <v>4.82</v>
      </c>
      <c r="AL31" s="28">
        <v>1.1000000000000001</v>
      </c>
      <c r="AM31" s="28">
        <v>8.5999999999999993E-2</v>
      </c>
      <c r="AN31" s="28">
        <v>90</v>
      </c>
      <c r="AO31" s="28">
        <v>1.4</v>
      </c>
      <c r="AP31" s="28">
        <v>0.6</v>
      </c>
      <c r="AQ31" s="28">
        <v>0.4</v>
      </c>
      <c r="AR31" s="28">
        <v>2.4</v>
      </c>
      <c r="AS31" s="28">
        <v>0.2</v>
      </c>
      <c r="AT31" s="28">
        <v>12.8</v>
      </c>
      <c r="AU31" s="28">
        <v>0.09</v>
      </c>
      <c r="AV31" s="28">
        <v>10.3</v>
      </c>
      <c r="AW31" s="28">
        <v>2.7</v>
      </c>
      <c r="AX31" s="28">
        <v>2</v>
      </c>
      <c r="AY31" s="28">
        <v>0.3</v>
      </c>
      <c r="AZ31" s="28">
        <v>0.1</v>
      </c>
      <c r="BA31" s="28">
        <v>0.6</v>
      </c>
      <c r="BB31" s="28">
        <v>69.2</v>
      </c>
      <c r="BC31" s="28">
        <v>0.2</v>
      </c>
      <c r="BD31" s="28">
        <v>0.15</v>
      </c>
      <c r="BE31" s="28">
        <v>1.7</v>
      </c>
      <c r="BF31" s="28">
        <v>293</v>
      </c>
      <c r="BG31" s="28">
        <v>5.6</v>
      </c>
      <c r="BH31" s="28">
        <v>9.1999999999999993</v>
      </c>
      <c r="BI31" s="28">
        <v>14.8</v>
      </c>
      <c r="BJ31" s="28">
        <f>'no b.d.l.'!BJ31*10000</f>
        <v>28000</v>
      </c>
      <c r="BK31" s="28">
        <f>'no b.d.l.'!BK31*10000</f>
        <v>800</v>
      </c>
      <c r="BL31" s="28">
        <f>'no b.d.l.'!BL31*10000</f>
        <v>40599.999999999993</v>
      </c>
      <c r="BM31" s="28">
        <f>'no b.d.l.'!BM31*10000</f>
        <v>500</v>
      </c>
      <c r="BN31" s="28">
        <f>'no b.d.l.'!BN31*10000</f>
        <v>300</v>
      </c>
      <c r="BO31" s="28">
        <f>'no b.d.l.'!BO31*10000</f>
        <v>120</v>
      </c>
      <c r="BP31" s="28">
        <f>'no b.d.l.'!BP31*10000</f>
        <v>440</v>
      </c>
      <c r="BQ31" s="28">
        <f>'no b.d.l.'!BQ31*10000</f>
        <v>9000</v>
      </c>
      <c r="CI31" s="28">
        <v>4.82</v>
      </c>
      <c r="CL31" s="28">
        <v>1.1000000000000001</v>
      </c>
    </row>
    <row r="32" spans="1:90" x14ac:dyDescent="0.3">
      <c r="A32" s="25">
        <f t="shared" si="0"/>
        <v>28</v>
      </c>
      <c r="B32" s="26">
        <v>687117</v>
      </c>
      <c r="C32" s="26">
        <v>846600</v>
      </c>
      <c r="D32" s="26">
        <v>379</v>
      </c>
      <c r="E32" s="26">
        <v>1</v>
      </c>
      <c r="F32" s="27" t="s">
        <v>30</v>
      </c>
      <c r="G32" s="28">
        <v>298</v>
      </c>
      <c r="H32" s="28">
        <f>'no b.d.l.'!H32/1000</f>
        <v>1.0009999999999999</v>
      </c>
      <c r="I32" s="28">
        <f>'no b.d.l.'!I32/1000</f>
        <v>1.97</v>
      </c>
      <c r="J32" s="28">
        <v>24</v>
      </c>
      <c r="K32" s="28">
        <v>194</v>
      </c>
      <c r="L32" s="28">
        <v>0.121</v>
      </c>
      <c r="M32" s="28">
        <v>32.4</v>
      </c>
      <c r="N32" s="28">
        <v>16.399999999999999</v>
      </c>
      <c r="O32" s="28">
        <v>1.88</v>
      </c>
      <c r="P32" s="28">
        <v>2</v>
      </c>
      <c r="Q32" s="28">
        <v>1.1000000000000001</v>
      </c>
      <c r="R32" s="28">
        <v>99</v>
      </c>
      <c r="S32" s="28">
        <v>3.2</v>
      </c>
      <c r="T32" s="28">
        <v>53.6</v>
      </c>
      <c r="U32" s="28">
        <v>1001</v>
      </c>
      <c r="V32" s="28">
        <v>1270</v>
      </c>
      <c r="W32" s="28">
        <v>2700</v>
      </c>
      <c r="X32" s="28">
        <v>4430</v>
      </c>
      <c r="Y32" s="28">
        <v>42.5</v>
      </c>
      <c r="Z32" s="28">
        <v>5.61</v>
      </c>
      <c r="AA32" s="28">
        <v>26.6</v>
      </c>
      <c r="AB32" s="28">
        <v>8.77</v>
      </c>
      <c r="AC32" s="28">
        <v>0.2</v>
      </c>
      <c r="AD32" s="28">
        <v>1.0900000000000001</v>
      </c>
      <c r="AE32" s="28">
        <v>5.14</v>
      </c>
      <c r="AF32" s="28">
        <v>1.75</v>
      </c>
      <c r="AG32" s="28">
        <v>221</v>
      </c>
      <c r="AH32" s="28">
        <v>0.09</v>
      </c>
      <c r="AI32" s="28">
        <v>0.09</v>
      </c>
      <c r="AJ32" s="28">
        <v>0.04</v>
      </c>
      <c r="AK32" s="28">
        <v>8.44</v>
      </c>
      <c r="AL32" s="28">
        <v>5.3</v>
      </c>
      <c r="AM32" s="28">
        <v>9.8000000000000004E-2</v>
      </c>
      <c r="AN32" s="28">
        <v>22.5</v>
      </c>
      <c r="AO32" s="28">
        <v>1.7</v>
      </c>
      <c r="AP32" s="28">
        <v>1</v>
      </c>
      <c r="AQ32" s="28">
        <v>0.5</v>
      </c>
      <c r="AR32" s="28">
        <v>2</v>
      </c>
      <c r="AS32" s="28">
        <v>0.3</v>
      </c>
      <c r="AT32" s="28">
        <v>8.4</v>
      </c>
      <c r="AU32" s="28">
        <v>0.1</v>
      </c>
      <c r="AV32" s="28">
        <v>9.41</v>
      </c>
      <c r="AW32" s="28">
        <v>2.2999999999999998</v>
      </c>
      <c r="AX32" s="28">
        <v>2.6</v>
      </c>
      <c r="AY32" s="28">
        <v>0.3</v>
      </c>
      <c r="AZ32" s="28">
        <v>0.1</v>
      </c>
      <c r="BA32" s="28">
        <v>0.9</v>
      </c>
      <c r="BB32" s="28">
        <v>4.3</v>
      </c>
      <c r="BC32" s="28">
        <v>0.4</v>
      </c>
      <c r="BD32" s="28">
        <v>2.23</v>
      </c>
      <c r="BE32" s="28">
        <v>13.5</v>
      </c>
      <c r="BF32" s="28">
        <v>973</v>
      </c>
      <c r="BG32" s="28">
        <v>17.8</v>
      </c>
      <c r="BH32" s="28">
        <v>11.4</v>
      </c>
      <c r="BI32" s="28">
        <v>94.3</v>
      </c>
      <c r="BJ32" s="28">
        <f>'no b.d.l.'!BJ32*10000</f>
        <v>36200</v>
      </c>
      <c r="BK32" s="28">
        <f>'no b.d.l.'!BK32*10000</f>
        <v>23400</v>
      </c>
      <c r="BL32" s="28">
        <f>'no b.d.l.'!BL32*10000</f>
        <v>78200</v>
      </c>
      <c r="BM32" s="28">
        <f>'no b.d.l.'!BM32*10000</f>
        <v>4800</v>
      </c>
      <c r="BN32" s="28">
        <f>'no b.d.l.'!BN32*10000</f>
        <v>30099.999999999996</v>
      </c>
      <c r="BO32" s="28">
        <f>'no b.d.l.'!BO32*10000</f>
        <v>3380</v>
      </c>
      <c r="BP32" s="28">
        <f>'no b.d.l.'!BP32*10000</f>
        <v>410</v>
      </c>
      <c r="BQ32" s="28">
        <f>'no b.d.l.'!BQ32*10000</f>
        <v>40000</v>
      </c>
      <c r="CI32" s="28">
        <v>8.44</v>
      </c>
      <c r="CL32" s="28">
        <v>5.3</v>
      </c>
    </row>
    <row r="33" spans="1:90" x14ac:dyDescent="0.3">
      <c r="A33" s="25">
        <f t="shared" si="0"/>
        <v>29</v>
      </c>
      <c r="B33" s="26">
        <v>687117</v>
      </c>
      <c r="C33" s="26">
        <v>846601</v>
      </c>
      <c r="D33" s="26">
        <v>379</v>
      </c>
      <c r="E33" s="26">
        <v>1</v>
      </c>
      <c r="F33" s="27" t="s">
        <v>29</v>
      </c>
      <c r="G33" s="28">
        <v>6.9</v>
      </c>
      <c r="H33" s="28">
        <f>'no b.d.l.'!H33/1000</f>
        <v>6.7900000000000002E-2</v>
      </c>
      <c r="I33" s="28">
        <f>'no b.d.l.'!I33/1000</f>
        <v>7.0000000000000007E-2</v>
      </c>
      <c r="J33" s="28">
        <v>3</v>
      </c>
      <c r="K33" s="28">
        <v>1.88</v>
      </c>
      <c r="L33" s="28">
        <v>8.9999999999999998E-4</v>
      </c>
      <c r="M33" s="28">
        <v>0.15</v>
      </c>
      <c r="N33" s="28">
        <v>0.09</v>
      </c>
      <c r="O33" s="28">
        <v>0.08</v>
      </c>
      <c r="P33" s="28">
        <v>11.3</v>
      </c>
      <c r="Q33" s="28">
        <v>1</v>
      </c>
      <c r="R33" s="28">
        <v>140</v>
      </c>
      <c r="S33" s="28">
        <v>0.09</v>
      </c>
      <c r="T33" s="28">
        <v>6.4</v>
      </c>
      <c r="U33" s="28">
        <v>58.3</v>
      </c>
      <c r="V33" s="28">
        <v>17.399999999999999</v>
      </c>
      <c r="W33" s="28">
        <v>17.399999999999999</v>
      </c>
      <c r="X33" s="28">
        <v>29.7</v>
      </c>
      <c r="Y33" s="28">
        <v>0.159</v>
      </c>
      <c r="Z33" s="28">
        <v>0.04</v>
      </c>
      <c r="AA33" s="28">
        <v>0.34</v>
      </c>
      <c r="AB33" s="28">
        <v>12.3</v>
      </c>
      <c r="AC33" s="28">
        <v>0.09</v>
      </c>
      <c r="AD33" s="28">
        <v>0.1</v>
      </c>
      <c r="AE33" s="28">
        <v>0.65</v>
      </c>
      <c r="AF33" s="28">
        <v>0.15</v>
      </c>
      <c r="AG33" s="28">
        <v>149</v>
      </c>
      <c r="AH33" s="28">
        <v>0.09</v>
      </c>
      <c r="AI33" s="28">
        <v>0.2</v>
      </c>
      <c r="AJ33" s="28">
        <v>0.04</v>
      </c>
      <c r="AK33" s="28">
        <v>7.45</v>
      </c>
      <c r="AL33" s="28">
        <v>2.7</v>
      </c>
      <c r="AM33" s="28">
        <v>0.11</v>
      </c>
      <c r="AN33" s="28">
        <v>152</v>
      </c>
      <c r="AO33" s="28">
        <v>2.5</v>
      </c>
      <c r="AP33" s="28">
        <v>1.1000000000000001</v>
      </c>
      <c r="AQ33" s="28">
        <v>0.6</v>
      </c>
      <c r="AR33" s="28">
        <v>3.9</v>
      </c>
      <c r="AS33" s="28">
        <v>0.4</v>
      </c>
      <c r="AT33" s="28">
        <v>22.2</v>
      </c>
      <c r="AU33" s="28">
        <v>0.2</v>
      </c>
      <c r="AV33" s="28">
        <v>16.7</v>
      </c>
      <c r="AW33" s="28">
        <v>4.7</v>
      </c>
      <c r="AX33" s="28">
        <v>3.7</v>
      </c>
      <c r="AY33" s="28">
        <v>0.5</v>
      </c>
      <c r="AZ33" s="28">
        <v>0.2</v>
      </c>
      <c r="BA33" s="28">
        <v>1.2</v>
      </c>
      <c r="BB33" s="28">
        <v>194</v>
      </c>
      <c r="BC33" s="28">
        <v>0.3</v>
      </c>
      <c r="BD33" s="28">
        <v>0.11</v>
      </c>
      <c r="BE33" s="28">
        <v>2</v>
      </c>
      <c r="BF33" s="28">
        <v>790</v>
      </c>
      <c r="BG33" s="28">
        <v>2.9</v>
      </c>
      <c r="BH33" s="28">
        <v>19.100000000000001</v>
      </c>
      <c r="BI33" s="28">
        <v>17</v>
      </c>
      <c r="BJ33" s="28">
        <f>'no b.d.l.'!BJ33*10000</f>
        <v>50100</v>
      </c>
      <c r="BK33" s="28">
        <f>'no b.d.l.'!BK33*10000</f>
        <v>700.00000000000011</v>
      </c>
      <c r="BL33" s="28">
        <f>'no b.d.l.'!BL33*10000</f>
        <v>75100</v>
      </c>
      <c r="BM33" s="28">
        <f>'no b.d.l.'!BM33*10000</f>
        <v>500</v>
      </c>
      <c r="BN33" s="28">
        <f>'no b.d.l.'!BN33*10000</f>
        <v>300</v>
      </c>
      <c r="BO33" s="28">
        <f>'no b.d.l.'!BO33*10000</f>
        <v>110</v>
      </c>
      <c r="BP33" s="28">
        <f>'no b.d.l.'!BP33*10000</f>
        <v>400</v>
      </c>
      <c r="BQ33" s="28">
        <f>'no b.d.l.'!BQ33*10000</f>
        <v>9000</v>
      </c>
      <c r="CI33" s="28">
        <v>7.45</v>
      </c>
      <c r="CL33" s="28">
        <v>2.7</v>
      </c>
    </row>
    <row r="34" spans="1:90" x14ac:dyDescent="0.3">
      <c r="A34" s="25">
        <f t="shared" si="0"/>
        <v>30</v>
      </c>
      <c r="B34" s="26">
        <v>687118</v>
      </c>
      <c r="C34" s="26">
        <v>846600</v>
      </c>
      <c r="D34" s="26">
        <v>379</v>
      </c>
      <c r="E34" s="26">
        <v>1</v>
      </c>
      <c r="F34" s="27" t="s">
        <v>31</v>
      </c>
      <c r="G34" s="28">
        <v>14.8</v>
      </c>
      <c r="H34" s="28">
        <f>'no b.d.l.'!H34/1000</f>
        <v>7.4000000000000003E-3</v>
      </c>
      <c r="I34" s="28">
        <f>'no b.d.l.'!I34/1000</f>
        <v>0.06</v>
      </c>
      <c r="J34" s="28">
        <v>4</v>
      </c>
      <c r="K34" s="28">
        <v>2.1</v>
      </c>
      <c r="L34" s="28">
        <v>8.9999999999999998E-4</v>
      </c>
      <c r="M34" s="28">
        <v>0.17</v>
      </c>
      <c r="N34" s="28">
        <v>0.4</v>
      </c>
      <c r="O34" s="28">
        <v>0.06</v>
      </c>
      <c r="P34" s="28">
        <v>9</v>
      </c>
      <c r="Q34" s="28">
        <v>0.9</v>
      </c>
      <c r="R34" s="28">
        <v>169</v>
      </c>
      <c r="S34" s="28">
        <v>1.6</v>
      </c>
      <c r="T34" s="28">
        <v>6.2</v>
      </c>
      <c r="U34" s="28">
        <v>65.400000000000006</v>
      </c>
      <c r="V34" s="28">
        <v>20.100000000000001</v>
      </c>
      <c r="W34" s="28">
        <v>12.3</v>
      </c>
      <c r="X34" s="28">
        <v>44.8</v>
      </c>
      <c r="Y34" s="28">
        <v>0.13500000000000001</v>
      </c>
      <c r="Z34" s="28">
        <v>0.04</v>
      </c>
      <c r="AA34" s="28">
        <v>0.03</v>
      </c>
      <c r="AB34" s="28">
        <v>11.5</v>
      </c>
      <c r="AC34" s="28">
        <v>0.09</v>
      </c>
      <c r="AD34" s="28">
        <v>0.1</v>
      </c>
      <c r="AE34" s="28">
        <v>0.97</v>
      </c>
      <c r="AF34" s="28">
        <v>0.06</v>
      </c>
      <c r="AG34" s="28">
        <v>204</v>
      </c>
      <c r="AH34" s="28">
        <v>0.09</v>
      </c>
      <c r="AI34" s="28">
        <v>0.6</v>
      </c>
      <c r="AJ34" s="28">
        <v>0.04</v>
      </c>
      <c r="AK34" s="28">
        <v>8.06</v>
      </c>
      <c r="AL34" s="28">
        <v>2.2999999999999998</v>
      </c>
      <c r="AM34" s="28">
        <v>8.1000000000000003E-2</v>
      </c>
      <c r="AN34" s="28">
        <v>79.400000000000006</v>
      </c>
      <c r="AO34" s="28">
        <v>2.6</v>
      </c>
      <c r="AP34" s="28">
        <v>1.1000000000000001</v>
      </c>
      <c r="AQ34" s="28">
        <v>0.7</v>
      </c>
      <c r="AR34" s="28">
        <v>3.5</v>
      </c>
      <c r="AS34" s="28">
        <v>0.4</v>
      </c>
      <c r="AT34" s="28">
        <v>19.2</v>
      </c>
      <c r="AU34" s="28">
        <v>0.2</v>
      </c>
      <c r="AV34" s="28">
        <v>16.899999999999999</v>
      </c>
      <c r="AW34" s="28">
        <v>4.5</v>
      </c>
      <c r="AX34" s="28">
        <v>3.8</v>
      </c>
      <c r="AY34" s="28">
        <v>0.5</v>
      </c>
      <c r="AZ34" s="28">
        <v>0.2</v>
      </c>
      <c r="BA34" s="28">
        <v>1.1000000000000001</v>
      </c>
      <c r="BB34" s="28">
        <v>91.3</v>
      </c>
      <c r="BC34" s="28">
        <v>0.4</v>
      </c>
      <c r="BD34" s="28">
        <v>0.3</v>
      </c>
      <c r="BE34" s="28">
        <v>3.2</v>
      </c>
      <c r="BF34" s="28">
        <v>348</v>
      </c>
      <c r="BG34" s="28">
        <v>10.7</v>
      </c>
      <c r="BH34" s="28">
        <v>17.7</v>
      </c>
      <c r="BI34" s="28">
        <v>20.3</v>
      </c>
      <c r="BJ34" s="28">
        <f>'no b.d.l.'!BJ34*10000</f>
        <v>44500</v>
      </c>
      <c r="BK34" s="28">
        <f>'no b.d.l.'!BK34*10000</f>
        <v>1300</v>
      </c>
      <c r="BL34" s="28">
        <f>'no b.d.l.'!BL34*10000</f>
        <v>84000</v>
      </c>
      <c r="BM34" s="28">
        <f>'no b.d.l.'!BM34*10000</f>
        <v>1100</v>
      </c>
      <c r="BN34" s="28">
        <f>'no b.d.l.'!BN34*10000</f>
        <v>700.00000000000011</v>
      </c>
      <c r="BO34" s="28">
        <f>'no b.d.l.'!BO34*10000</f>
        <v>140</v>
      </c>
      <c r="BP34" s="28">
        <f>'no b.d.l.'!BP34*10000</f>
        <v>859.99999999999989</v>
      </c>
      <c r="BQ34" s="28">
        <f>'no b.d.l.'!BQ34*10000</f>
        <v>9000</v>
      </c>
      <c r="CI34" s="28">
        <v>8.06</v>
      </c>
      <c r="CL34" s="28">
        <v>2.2999999999999998</v>
      </c>
    </row>
    <row r="35" spans="1:90" x14ac:dyDescent="0.3">
      <c r="A35" s="25">
        <f t="shared" si="0"/>
        <v>31</v>
      </c>
      <c r="B35" s="26">
        <v>687118</v>
      </c>
      <c r="C35" s="26">
        <v>846601</v>
      </c>
      <c r="D35" s="26">
        <v>379</v>
      </c>
      <c r="E35" s="26">
        <v>1</v>
      </c>
      <c r="F35" s="27" t="s">
        <v>32</v>
      </c>
      <c r="G35" s="28">
        <v>12.8</v>
      </c>
      <c r="H35" s="28">
        <f>'no b.d.l.'!H35/1000</f>
        <v>6.3700000000000007E-2</v>
      </c>
      <c r="I35" s="28">
        <f>'no b.d.l.'!I35/1000</f>
        <v>0.06</v>
      </c>
      <c r="J35" s="28">
        <v>4</v>
      </c>
      <c r="K35" s="28">
        <v>2.58</v>
      </c>
      <c r="L35" s="28">
        <v>8.9999999999999998E-4</v>
      </c>
      <c r="M35" s="28">
        <v>0.27</v>
      </c>
      <c r="N35" s="28">
        <v>0.6</v>
      </c>
      <c r="O35" s="28">
        <v>0.08</v>
      </c>
      <c r="P35" s="28">
        <v>7.7</v>
      </c>
      <c r="Q35" s="28">
        <v>0.7</v>
      </c>
      <c r="R35" s="28">
        <v>120</v>
      </c>
      <c r="S35" s="28">
        <v>0.1</v>
      </c>
      <c r="T35" s="28">
        <v>4.8</v>
      </c>
      <c r="U35" s="28">
        <v>65.3</v>
      </c>
      <c r="V35" s="28">
        <v>17.100000000000001</v>
      </c>
      <c r="W35" s="28">
        <v>14.7</v>
      </c>
      <c r="X35" s="28">
        <v>42.4</v>
      </c>
      <c r="Y35" s="28">
        <v>0.17499999999999999</v>
      </c>
      <c r="Z35" s="28">
        <v>0.05</v>
      </c>
      <c r="AA35" s="28">
        <v>1.1299999999999999</v>
      </c>
      <c r="AB35" s="28">
        <v>8.68</v>
      </c>
      <c r="AC35" s="28">
        <v>0.09</v>
      </c>
      <c r="AD35" s="28">
        <v>0.08</v>
      </c>
      <c r="AE35" s="28">
        <v>0.88</v>
      </c>
      <c r="AF35" s="28">
        <v>0.05</v>
      </c>
      <c r="AG35" s="28">
        <v>208</v>
      </c>
      <c r="AH35" s="28">
        <v>0.09</v>
      </c>
      <c r="AI35" s="28">
        <v>1</v>
      </c>
      <c r="AJ35" s="28">
        <v>0.04</v>
      </c>
      <c r="AK35" s="28">
        <v>5.93</v>
      </c>
      <c r="AL35" s="28">
        <v>1.7</v>
      </c>
      <c r="AM35" s="28">
        <v>8.2000000000000003E-2</v>
      </c>
      <c r="AN35" s="28">
        <v>60.2</v>
      </c>
      <c r="AO35" s="28">
        <v>1.7</v>
      </c>
      <c r="AP35" s="28">
        <v>0.8</v>
      </c>
      <c r="AQ35" s="28">
        <v>0.4</v>
      </c>
      <c r="AR35" s="28">
        <v>2.5</v>
      </c>
      <c r="AS35" s="28">
        <v>0.3</v>
      </c>
      <c r="AT35" s="28">
        <v>15.2</v>
      </c>
      <c r="AU35" s="28">
        <v>0.1</v>
      </c>
      <c r="AV35" s="28">
        <v>13</v>
      </c>
      <c r="AW35" s="28">
        <v>3.4</v>
      </c>
      <c r="AX35" s="28">
        <v>2.5</v>
      </c>
      <c r="AY35" s="28">
        <v>0.4</v>
      </c>
      <c r="AZ35" s="28">
        <v>0.1</v>
      </c>
      <c r="BA35" s="28">
        <v>0.7</v>
      </c>
      <c r="BB35" s="28">
        <v>93</v>
      </c>
      <c r="BC35" s="28">
        <v>0.3</v>
      </c>
      <c r="BD35" s="28">
        <v>0.36</v>
      </c>
      <c r="BE35" s="28">
        <v>2.8</v>
      </c>
      <c r="BF35" s="28">
        <v>317</v>
      </c>
      <c r="BG35" s="28">
        <v>10.6</v>
      </c>
      <c r="BH35" s="28">
        <v>12.6</v>
      </c>
      <c r="BI35" s="28">
        <v>20.8</v>
      </c>
      <c r="BJ35" s="28">
        <f>'no b.d.l.'!BJ35*10000</f>
        <v>34400</v>
      </c>
      <c r="BK35" s="28">
        <f>'no b.d.l.'!BK35*10000</f>
        <v>1800</v>
      </c>
      <c r="BL35" s="28">
        <f>'no b.d.l.'!BL35*10000</f>
        <v>69200</v>
      </c>
      <c r="BM35" s="28">
        <f>'no b.d.l.'!BM35*10000</f>
        <v>1200</v>
      </c>
      <c r="BN35" s="28">
        <f>'no b.d.l.'!BN35*10000</f>
        <v>600</v>
      </c>
      <c r="BO35" s="28">
        <f>'no b.d.l.'!BO35*10000</f>
        <v>170</v>
      </c>
      <c r="BP35" s="28">
        <f>'no b.d.l.'!BP35*10000</f>
        <v>859.99999999999989</v>
      </c>
      <c r="BQ35" s="28">
        <f>'no b.d.l.'!BQ35*10000</f>
        <v>9000</v>
      </c>
      <c r="CI35" s="28">
        <v>5.93</v>
      </c>
      <c r="CL35" s="28">
        <v>1.7</v>
      </c>
    </row>
    <row r="36" spans="1:90" x14ac:dyDescent="0.3">
      <c r="A36" s="25">
        <f t="shared" si="0"/>
        <v>32</v>
      </c>
      <c r="B36" s="26">
        <v>687119</v>
      </c>
      <c r="C36" s="26">
        <v>846601</v>
      </c>
      <c r="D36" s="26">
        <v>379</v>
      </c>
      <c r="E36" s="26">
        <v>1</v>
      </c>
      <c r="F36" s="27" t="s">
        <v>33</v>
      </c>
      <c r="G36" s="28">
        <v>7.3</v>
      </c>
      <c r="H36" s="28">
        <f>'no b.d.l.'!H36/1000</f>
        <v>2.5999999999999999E-3</v>
      </c>
      <c r="I36" s="28">
        <f>'no b.d.l.'!I36/1000</f>
        <v>0.04</v>
      </c>
      <c r="J36" s="28">
        <v>3</v>
      </c>
      <c r="K36" s="28">
        <v>1.65</v>
      </c>
      <c r="L36" s="28">
        <v>8.9999999999999998E-4</v>
      </c>
      <c r="M36" s="28">
        <v>7.0000000000000007E-2</v>
      </c>
      <c r="N36" s="28">
        <v>0.2</v>
      </c>
      <c r="O36" s="28">
        <v>0.05</v>
      </c>
      <c r="P36" s="28">
        <v>9.9</v>
      </c>
      <c r="Q36" s="28">
        <v>0.8</v>
      </c>
      <c r="R36" s="28">
        <v>128</v>
      </c>
      <c r="S36" s="28">
        <v>0.09</v>
      </c>
      <c r="T36" s="28">
        <v>4.0999999999999996</v>
      </c>
      <c r="U36" s="28">
        <v>30.1</v>
      </c>
      <c r="V36" s="28">
        <v>12.9</v>
      </c>
      <c r="W36" s="28">
        <v>9.3000000000000007</v>
      </c>
      <c r="X36" s="28">
        <v>21.3</v>
      </c>
      <c r="Y36" s="28">
        <v>0.13500000000000001</v>
      </c>
      <c r="Z36" s="28">
        <v>0.02</v>
      </c>
      <c r="AA36" s="28">
        <v>0.68</v>
      </c>
      <c r="AB36" s="28">
        <v>11.2</v>
      </c>
      <c r="AC36" s="28">
        <v>0.09</v>
      </c>
      <c r="AD36" s="28">
        <v>0.09</v>
      </c>
      <c r="AE36" s="28">
        <v>0.56999999999999995</v>
      </c>
      <c r="AF36" s="28">
        <v>0.05</v>
      </c>
      <c r="AG36" s="28">
        <v>144</v>
      </c>
      <c r="AH36" s="28">
        <v>0.09</v>
      </c>
      <c r="AI36" s="28">
        <v>0.6</v>
      </c>
      <c r="AJ36" s="28">
        <v>0.04</v>
      </c>
      <c r="AK36" s="28">
        <v>6.18</v>
      </c>
      <c r="AL36" s="28">
        <v>2.7</v>
      </c>
      <c r="AM36" s="28">
        <v>9.5000000000000001E-2</v>
      </c>
      <c r="AN36" s="28">
        <v>99.1</v>
      </c>
      <c r="AO36" s="28">
        <v>2.1</v>
      </c>
      <c r="AP36" s="28">
        <v>0.8</v>
      </c>
      <c r="AQ36" s="28">
        <v>0.5</v>
      </c>
      <c r="AR36" s="28">
        <v>3.2</v>
      </c>
      <c r="AS36" s="28">
        <v>0.3</v>
      </c>
      <c r="AT36" s="28">
        <v>19.3</v>
      </c>
      <c r="AU36" s="28">
        <v>0.1</v>
      </c>
      <c r="AV36" s="28">
        <v>15.3</v>
      </c>
      <c r="AW36" s="28">
        <v>4.3</v>
      </c>
      <c r="AX36" s="28">
        <v>2.9</v>
      </c>
      <c r="AY36" s="28">
        <v>0.4</v>
      </c>
      <c r="AZ36" s="28">
        <v>0.1</v>
      </c>
      <c r="BA36" s="28">
        <v>0.8</v>
      </c>
      <c r="BB36" s="28">
        <v>78</v>
      </c>
      <c r="BC36" s="28">
        <v>0.3</v>
      </c>
      <c r="BD36" s="28">
        <v>0.14000000000000001</v>
      </c>
      <c r="BE36" s="28">
        <v>2.1</v>
      </c>
      <c r="BF36" s="28">
        <v>212</v>
      </c>
      <c r="BG36" s="28">
        <v>4.2</v>
      </c>
      <c r="BH36" s="28">
        <v>14.8</v>
      </c>
      <c r="BI36" s="28">
        <v>19.600000000000001</v>
      </c>
      <c r="BJ36" s="28">
        <f>'no b.d.l.'!BJ36*10000</f>
        <v>41800</v>
      </c>
      <c r="BK36" s="28">
        <f>'no b.d.l.'!BK36*10000</f>
        <v>800</v>
      </c>
      <c r="BL36" s="28">
        <f>'no b.d.l.'!BL36*10000</f>
        <v>64900</v>
      </c>
      <c r="BM36" s="28">
        <f>'no b.d.l.'!BM36*10000</f>
        <v>600</v>
      </c>
      <c r="BN36" s="28">
        <f>'no b.d.l.'!BN36*10000</f>
        <v>300</v>
      </c>
      <c r="BO36" s="28">
        <f>'no b.d.l.'!BO36*10000</f>
        <v>120</v>
      </c>
      <c r="BP36" s="28">
        <f>'no b.d.l.'!BP36*10000</f>
        <v>460</v>
      </c>
      <c r="BQ36" s="28">
        <f>'no b.d.l.'!BQ36*10000</f>
        <v>9000</v>
      </c>
      <c r="CI36" s="28">
        <v>6.18</v>
      </c>
      <c r="CL36" s="28">
        <v>2.7</v>
      </c>
    </row>
    <row r="37" spans="1:90" x14ac:dyDescent="0.3">
      <c r="A37" s="25">
        <f t="shared" si="0"/>
        <v>33</v>
      </c>
      <c r="B37" s="26">
        <v>687120</v>
      </c>
      <c r="C37" s="26">
        <v>846601</v>
      </c>
      <c r="D37" s="26">
        <v>379</v>
      </c>
      <c r="E37" s="26">
        <v>1</v>
      </c>
      <c r="F37" s="27" t="s">
        <v>34</v>
      </c>
      <c r="G37" s="28">
        <v>9.9</v>
      </c>
      <c r="H37" s="28">
        <f>'no b.d.l.'!H37/1000</f>
        <v>5.0000000000000001E-3</v>
      </c>
      <c r="I37" s="28">
        <f>'no b.d.l.'!I37/1000</f>
        <v>0.04</v>
      </c>
      <c r="J37" s="28">
        <v>3</v>
      </c>
      <c r="K37" s="28">
        <v>1.89</v>
      </c>
      <c r="L37" s="28">
        <v>8.9999999999999998E-4</v>
      </c>
      <c r="M37" s="28">
        <v>0.1</v>
      </c>
      <c r="N37" s="28">
        <v>0.09</v>
      </c>
      <c r="O37" s="28">
        <v>0.11</v>
      </c>
      <c r="P37" s="28">
        <v>15.3</v>
      </c>
      <c r="Q37" s="28">
        <v>1.2</v>
      </c>
      <c r="R37" s="28">
        <v>177</v>
      </c>
      <c r="S37" s="28">
        <v>0.09</v>
      </c>
      <c r="T37" s="28">
        <v>5.3</v>
      </c>
      <c r="U37" s="28">
        <v>36.1</v>
      </c>
      <c r="V37" s="28">
        <v>17.5</v>
      </c>
      <c r="W37" s="28">
        <v>12.5</v>
      </c>
      <c r="X37" s="28">
        <v>28.7</v>
      </c>
      <c r="Y37" s="28">
        <v>0.122</v>
      </c>
      <c r="Z37" s="28">
        <v>0.03</v>
      </c>
      <c r="AA37" s="28">
        <v>8.9999999999999993E-3</v>
      </c>
      <c r="AB37" s="28">
        <v>14.7</v>
      </c>
      <c r="AC37" s="28">
        <v>0.09</v>
      </c>
      <c r="AD37" s="28">
        <v>0.12</v>
      </c>
      <c r="AE37" s="28">
        <v>0.8</v>
      </c>
      <c r="AF37" s="28">
        <v>0.06</v>
      </c>
      <c r="AG37" s="28">
        <v>212</v>
      </c>
      <c r="AH37" s="28">
        <v>0.09</v>
      </c>
      <c r="AI37" s="28">
        <v>0.4</v>
      </c>
      <c r="AJ37" s="28">
        <v>0.04</v>
      </c>
      <c r="AK37" s="28">
        <v>7.78</v>
      </c>
      <c r="AL37" s="28">
        <v>3.1</v>
      </c>
      <c r="AM37" s="28">
        <v>0.105</v>
      </c>
      <c r="AN37" s="28">
        <v>168</v>
      </c>
      <c r="AO37" s="28">
        <v>2.8</v>
      </c>
      <c r="AP37" s="28">
        <v>1.1000000000000001</v>
      </c>
      <c r="AQ37" s="28">
        <v>0.7</v>
      </c>
      <c r="AR37" s="28">
        <v>4.5999999999999996</v>
      </c>
      <c r="AS37" s="28">
        <v>0.4</v>
      </c>
      <c r="AT37" s="28">
        <v>25.1</v>
      </c>
      <c r="AU37" s="28">
        <v>0.2</v>
      </c>
      <c r="AV37" s="28">
        <v>20.6</v>
      </c>
      <c r="AW37" s="28">
        <v>5.7</v>
      </c>
      <c r="AX37" s="28">
        <v>4.5999999999999996</v>
      </c>
      <c r="AY37" s="28">
        <v>0.6</v>
      </c>
      <c r="AZ37" s="28">
        <v>0.2</v>
      </c>
      <c r="BA37" s="28">
        <v>1.1000000000000001</v>
      </c>
      <c r="BB37" s="28">
        <v>104</v>
      </c>
      <c r="BC37" s="28">
        <v>0.4</v>
      </c>
      <c r="BD37" s="28">
        <v>0.18</v>
      </c>
      <c r="BE37" s="28">
        <v>2.6</v>
      </c>
      <c r="BF37" s="28">
        <v>265</v>
      </c>
      <c r="BG37" s="28">
        <v>5.5</v>
      </c>
      <c r="BH37" s="28">
        <v>22.1</v>
      </c>
      <c r="BI37" s="28">
        <v>18.2</v>
      </c>
      <c r="BJ37" s="28">
        <f>'no b.d.l.'!BJ37*10000</f>
        <v>50800</v>
      </c>
      <c r="BK37" s="28">
        <f>'no b.d.l.'!BK37*10000</f>
        <v>700.00000000000011</v>
      </c>
      <c r="BL37" s="28">
        <f>'no b.d.l.'!BL37*10000</f>
        <v>89800</v>
      </c>
      <c r="BM37" s="28">
        <f>'no b.d.l.'!BM37*10000</f>
        <v>700.00000000000011</v>
      </c>
      <c r="BN37" s="28">
        <f>'no b.d.l.'!BN37*10000</f>
        <v>400</v>
      </c>
      <c r="BO37" s="28">
        <f>'no b.d.l.'!BO37*10000</f>
        <v>120</v>
      </c>
      <c r="BP37" s="28">
        <f>'no b.d.l.'!BP37*10000</f>
        <v>620</v>
      </c>
      <c r="BQ37" s="28">
        <f>'no b.d.l.'!BQ37*10000</f>
        <v>9000</v>
      </c>
      <c r="CI37" s="28">
        <v>7.78</v>
      </c>
      <c r="CL37" s="28">
        <v>3.1</v>
      </c>
    </row>
    <row r="38" spans="1:90" x14ac:dyDescent="0.3">
      <c r="A38" s="25">
        <f t="shared" si="0"/>
        <v>34</v>
      </c>
      <c r="B38" s="26">
        <v>686970</v>
      </c>
      <c r="C38" s="26">
        <v>846580</v>
      </c>
      <c r="D38" s="26">
        <v>379</v>
      </c>
      <c r="E38" s="26">
        <v>1</v>
      </c>
      <c r="F38" s="27" t="s">
        <v>35</v>
      </c>
      <c r="G38" s="28">
        <v>29.8</v>
      </c>
      <c r="H38" s="28">
        <f>'no b.d.l.'!H38/1000</f>
        <v>6.4999999999999997E-3</v>
      </c>
      <c r="I38" s="28">
        <f>'no b.d.l.'!I38/1000</f>
        <v>0.04</v>
      </c>
      <c r="J38" s="28">
        <v>5</v>
      </c>
      <c r="K38" s="28">
        <v>2.41</v>
      </c>
      <c r="L38" s="28">
        <v>8.9999999999999998E-4</v>
      </c>
      <c r="M38" s="28">
        <v>0.22</v>
      </c>
      <c r="N38" s="28">
        <v>0.5</v>
      </c>
      <c r="O38" s="28">
        <v>0.03</v>
      </c>
      <c r="P38" s="28">
        <v>5.2</v>
      </c>
      <c r="Q38" s="28">
        <v>0.8</v>
      </c>
      <c r="R38" s="28">
        <v>77</v>
      </c>
      <c r="S38" s="28">
        <v>0.2</v>
      </c>
      <c r="T38" s="28">
        <v>9.3000000000000007</v>
      </c>
      <c r="U38" s="28">
        <v>74.099999999999994</v>
      </c>
      <c r="V38" s="28">
        <v>22.7</v>
      </c>
      <c r="W38" s="28">
        <v>9.1999999999999993</v>
      </c>
      <c r="X38" s="28">
        <v>70.099999999999994</v>
      </c>
      <c r="Y38" s="28">
        <v>0.106</v>
      </c>
      <c r="Z38" s="28">
        <v>0.03</v>
      </c>
      <c r="AA38" s="28">
        <v>2.4300000000000002</v>
      </c>
      <c r="AB38" s="28">
        <v>5.77</v>
      </c>
      <c r="AC38" s="28">
        <v>0.2</v>
      </c>
      <c r="AD38" s="28">
        <v>0.06</v>
      </c>
      <c r="AE38" s="28">
        <v>0.67</v>
      </c>
      <c r="AF38" s="28">
        <v>0.08</v>
      </c>
      <c r="AG38" s="28">
        <v>123</v>
      </c>
      <c r="AH38" s="28">
        <v>0.09</v>
      </c>
      <c r="AI38" s="28">
        <v>0.9</v>
      </c>
      <c r="AJ38" s="28">
        <v>0.04</v>
      </c>
      <c r="AK38" s="28">
        <v>15.6</v>
      </c>
      <c r="AL38" s="28">
        <v>1.8</v>
      </c>
      <c r="AM38" s="28">
        <v>5.5E-2</v>
      </c>
      <c r="AN38" s="28">
        <v>47.1</v>
      </c>
      <c r="AO38" s="28">
        <v>4</v>
      </c>
      <c r="AP38" s="28">
        <v>2.2000000000000002</v>
      </c>
      <c r="AQ38" s="28">
        <v>0.7</v>
      </c>
      <c r="AR38" s="28">
        <v>4.3</v>
      </c>
      <c r="AS38" s="28">
        <v>0.8</v>
      </c>
      <c r="AT38" s="28">
        <v>17.3</v>
      </c>
      <c r="AU38" s="28">
        <v>0.3</v>
      </c>
      <c r="AV38" s="28">
        <v>17</v>
      </c>
      <c r="AW38" s="28">
        <v>4.4000000000000004</v>
      </c>
      <c r="AX38" s="28">
        <v>3.6</v>
      </c>
      <c r="AY38" s="28">
        <v>0.7</v>
      </c>
      <c r="AZ38" s="28">
        <v>0.4</v>
      </c>
      <c r="BA38" s="28">
        <v>2.4</v>
      </c>
      <c r="BB38" s="28">
        <v>111</v>
      </c>
      <c r="BC38" s="28">
        <v>0.5</v>
      </c>
      <c r="BD38" s="28">
        <v>0.28000000000000003</v>
      </c>
      <c r="BE38" s="28">
        <v>3.2</v>
      </c>
      <c r="BF38" s="28">
        <v>315</v>
      </c>
      <c r="BG38" s="28">
        <v>16.899999999999999</v>
      </c>
      <c r="BH38" s="28">
        <v>14.6</v>
      </c>
      <c r="BI38" s="28">
        <v>27.1</v>
      </c>
      <c r="BJ38" s="28">
        <f>'no b.d.l.'!BJ38*10000</f>
        <v>27599.999999999996</v>
      </c>
      <c r="BK38" s="28">
        <f>'no b.d.l.'!BK38*10000</f>
        <v>2800.0000000000005</v>
      </c>
      <c r="BL38" s="28">
        <f>'no b.d.l.'!BL38*10000</f>
        <v>126000</v>
      </c>
      <c r="BM38" s="28">
        <f>'no b.d.l.'!BM38*10000</f>
        <v>1900</v>
      </c>
      <c r="BN38" s="28">
        <f>'no b.d.l.'!BN38*10000</f>
        <v>1800</v>
      </c>
      <c r="BO38" s="28">
        <f>'no b.d.l.'!BO38*10000</f>
        <v>170</v>
      </c>
      <c r="BP38" s="28">
        <f>'no b.d.l.'!BP38*10000</f>
        <v>2160</v>
      </c>
      <c r="BQ38" s="28">
        <f>'no b.d.l.'!BQ38*10000</f>
        <v>9000</v>
      </c>
      <c r="CI38" s="28">
        <v>15.6</v>
      </c>
      <c r="CL38" s="28">
        <v>1.8</v>
      </c>
    </row>
    <row r="39" spans="1:90" x14ac:dyDescent="0.3">
      <c r="A39" s="25">
        <f t="shared" si="0"/>
        <v>35</v>
      </c>
      <c r="B39" s="26">
        <v>686970</v>
      </c>
      <c r="C39" s="26">
        <v>846579</v>
      </c>
      <c r="D39" s="26">
        <v>379</v>
      </c>
      <c r="E39" s="26">
        <v>1</v>
      </c>
      <c r="F39" s="27" t="s">
        <v>36</v>
      </c>
      <c r="G39" s="28">
        <v>36.799999999999997</v>
      </c>
      <c r="H39" s="28">
        <f>'no b.d.l.'!H39/1000</f>
        <v>7.7999999999999996E-3</v>
      </c>
      <c r="I39" s="28">
        <f>'no b.d.l.'!I39/1000</f>
        <v>0.04</v>
      </c>
      <c r="J39" s="28">
        <v>3</v>
      </c>
      <c r="K39" s="28">
        <v>1.79</v>
      </c>
      <c r="L39" s="28">
        <v>8.9999999999999998E-4</v>
      </c>
      <c r="M39" s="28">
        <v>0.25</v>
      </c>
      <c r="N39" s="28">
        <v>0.2</v>
      </c>
      <c r="O39" s="28">
        <v>0.08</v>
      </c>
      <c r="P39" s="28">
        <v>6.2</v>
      </c>
      <c r="Q39" s="28">
        <v>0.9</v>
      </c>
      <c r="R39" s="28">
        <v>127</v>
      </c>
      <c r="S39" s="28">
        <v>0.09</v>
      </c>
      <c r="T39" s="28">
        <v>18.600000000000001</v>
      </c>
      <c r="U39" s="28">
        <v>57</v>
      </c>
      <c r="V39" s="28">
        <v>139</v>
      </c>
      <c r="W39" s="28">
        <v>8.8000000000000007</v>
      </c>
      <c r="X39" s="28">
        <v>45.8</v>
      </c>
      <c r="Y39" s="28">
        <v>5.6000000000000001E-2</v>
      </c>
      <c r="Z39" s="28">
        <v>0.05</v>
      </c>
      <c r="AA39" s="28">
        <v>0.38</v>
      </c>
      <c r="AB39" s="28">
        <v>9.84</v>
      </c>
      <c r="AC39" s="28">
        <v>0.09</v>
      </c>
      <c r="AD39" s="28">
        <v>0.06</v>
      </c>
      <c r="AE39" s="28">
        <v>0.47</v>
      </c>
      <c r="AF39" s="28">
        <v>0.09</v>
      </c>
      <c r="AG39" s="28">
        <v>737</v>
      </c>
      <c r="AH39" s="28">
        <v>2.6</v>
      </c>
      <c r="AI39" s="28">
        <v>0.3</v>
      </c>
      <c r="AJ39" s="28">
        <v>0.68</v>
      </c>
      <c r="AK39" s="28">
        <v>7.76</v>
      </c>
      <c r="AL39" s="28">
        <v>2</v>
      </c>
      <c r="AM39" s="28">
        <v>5.0999999999999997E-2</v>
      </c>
      <c r="AN39" s="28">
        <v>79.3</v>
      </c>
      <c r="AO39" s="28">
        <v>2.7</v>
      </c>
      <c r="AP39" s="28">
        <v>1.5</v>
      </c>
      <c r="AQ39" s="28">
        <v>0.6</v>
      </c>
      <c r="AR39" s="28">
        <v>3.4</v>
      </c>
      <c r="AS39" s="28">
        <v>0.5</v>
      </c>
      <c r="AT39" s="28">
        <v>13.3</v>
      </c>
      <c r="AU39" s="28">
        <v>0.2</v>
      </c>
      <c r="AV39" s="28">
        <v>15.1</v>
      </c>
      <c r="AW39" s="28">
        <v>4</v>
      </c>
      <c r="AX39" s="28">
        <v>3.7</v>
      </c>
      <c r="AY39" s="28">
        <v>0.5</v>
      </c>
      <c r="AZ39" s="28">
        <v>0.2</v>
      </c>
      <c r="BA39" s="28">
        <v>1.6</v>
      </c>
      <c r="BB39" s="28">
        <v>53.5</v>
      </c>
      <c r="BC39" s="28">
        <v>0.4</v>
      </c>
      <c r="BD39" s="28">
        <v>0.23</v>
      </c>
      <c r="BE39" s="28">
        <v>3.5</v>
      </c>
      <c r="BF39" s="28">
        <v>478</v>
      </c>
      <c r="BG39" s="28">
        <v>3.8</v>
      </c>
      <c r="BH39" s="28">
        <v>15.5</v>
      </c>
      <c r="BI39" s="28">
        <v>6.2</v>
      </c>
      <c r="BJ39" s="28">
        <f>'no b.d.l.'!BJ39*10000</f>
        <v>36500</v>
      </c>
      <c r="BK39" s="28">
        <f>'no b.d.l.'!BK39*10000</f>
        <v>900</v>
      </c>
      <c r="BL39" s="28">
        <f>'no b.d.l.'!BL39*10000</f>
        <v>65000</v>
      </c>
      <c r="BM39" s="28">
        <f>'no b.d.l.'!BM39*10000</f>
        <v>400</v>
      </c>
      <c r="BN39" s="28">
        <f>'no b.d.l.'!BN39*10000</f>
        <v>4800</v>
      </c>
      <c r="BO39" s="28">
        <f>'no b.d.l.'!BO39*10000</f>
        <v>130</v>
      </c>
      <c r="BP39" s="28">
        <f>'no b.d.l.'!BP39*10000</f>
        <v>220</v>
      </c>
      <c r="BQ39" s="28">
        <f>'no b.d.l.'!BQ39*10000</f>
        <v>9000</v>
      </c>
      <c r="CI39" s="28">
        <v>7.76</v>
      </c>
      <c r="CL39" s="28">
        <v>2</v>
      </c>
    </row>
    <row r="40" spans="1:90" x14ac:dyDescent="0.3">
      <c r="A40" s="25">
        <f t="shared" si="0"/>
        <v>36</v>
      </c>
      <c r="B40" s="26">
        <v>686971</v>
      </c>
      <c r="C40" s="26">
        <v>846580</v>
      </c>
      <c r="D40" s="26">
        <v>379</v>
      </c>
      <c r="E40" s="26">
        <v>1</v>
      </c>
      <c r="F40" s="27" t="s">
        <v>37</v>
      </c>
      <c r="G40" s="28">
        <v>44.1</v>
      </c>
      <c r="H40" s="28">
        <f>'no b.d.l.'!H40/1000</f>
        <v>9.4000000000000004E-3</v>
      </c>
      <c r="I40" s="28">
        <f>'no b.d.l.'!I40/1000</f>
        <v>0.11</v>
      </c>
      <c r="J40" s="28">
        <v>2</v>
      </c>
      <c r="K40" s="28">
        <v>2.48</v>
      </c>
      <c r="L40" s="28">
        <v>8.9999999999999998E-4</v>
      </c>
      <c r="M40" s="28">
        <v>0.18</v>
      </c>
      <c r="N40" s="28">
        <v>0.4</v>
      </c>
      <c r="O40" s="28">
        <v>0.52</v>
      </c>
      <c r="P40" s="28">
        <v>6.4</v>
      </c>
      <c r="Q40" s="28">
        <v>1.1000000000000001</v>
      </c>
      <c r="R40" s="28">
        <v>377</v>
      </c>
      <c r="S40" s="28">
        <v>0.09</v>
      </c>
      <c r="T40" s="28">
        <v>6.1</v>
      </c>
      <c r="U40" s="28">
        <v>90.9</v>
      </c>
      <c r="V40" s="28">
        <v>85.9</v>
      </c>
      <c r="W40" s="28">
        <v>14.5</v>
      </c>
      <c r="X40" s="28">
        <v>42.8</v>
      </c>
      <c r="Y40" s="28">
        <v>4.9000000000000002E-2</v>
      </c>
      <c r="Z40" s="28">
        <v>0.08</v>
      </c>
      <c r="AA40" s="28">
        <v>7.0000000000000007E-2</v>
      </c>
      <c r="AB40" s="28">
        <v>18.899999999999999</v>
      </c>
      <c r="AC40" s="28">
        <v>0.1</v>
      </c>
      <c r="AD40" s="28">
        <v>0.18</v>
      </c>
      <c r="AE40" s="28">
        <v>0.75</v>
      </c>
      <c r="AF40" s="28">
        <v>0.09</v>
      </c>
      <c r="AG40" s="28">
        <v>754</v>
      </c>
      <c r="AH40" s="28">
        <v>0.1</v>
      </c>
      <c r="AI40" s="28">
        <v>0.09</v>
      </c>
      <c r="AJ40" s="28">
        <v>0.04</v>
      </c>
      <c r="AK40" s="28">
        <v>8.44</v>
      </c>
      <c r="AL40" s="28">
        <v>2.6</v>
      </c>
      <c r="AM40" s="28">
        <v>4.7E-2</v>
      </c>
      <c r="AN40" s="28">
        <v>171</v>
      </c>
      <c r="AO40" s="28">
        <v>3.1</v>
      </c>
      <c r="AP40" s="28">
        <v>1.6</v>
      </c>
      <c r="AQ40" s="28">
        <v>0.7</v>
      </c>
      <c r="AR40" s="28">
        <v>4.2</v>
      </c>
      <c r="AS40" s="28">
        <v>0.5</v>
      </c>
      <c r="AT40" s="28">
        <v>13.5</v>
      </c>
      <c r="AU40" s="28">
        <v>0.2</v>
      </c>
      <c r="AV40" s="28">
        <v>17</v>
      </c>
      <c r="AW40" s="28">
        <v>4.4000000000000004</v>
      </c>
      <c r="AX40" s="28">
        <v>4.5</v>
      </c>
      <c r="AY40" s="28">
        <v>0.6</v>
      </c>
      <c r="AZ40" s="28">
        <v>0.3</v>
      </c>
      <c r="BA40" s="28">
        <v>1.7</v>
      </c>
      <c r="BB40" s="28">
        <v>37.1</v>
      </c>
      <c r="BC40" s="28">
        <v>0.4</v>
      </c>
      <c r="BD40" s="28">
        <v>0.12</v>
      </c>
      <c r="BE40" s="28">
        <v>2.4</v>
      </c>
      <c r="BF40" s="28">
        <v>238</v>
      </c>
      <c r="BG40" s="28">
        <v>1.9</v>
      </c>
      <c r="BH40" s="28">
        <v>23.4</v>
      </c>
      <c r="BI40" s="28">
        <v>2.4</v>
      </c>
      <c r="BJ40" s="28">
        <f>'no b.d.l.'!BJ40*10000</f>
        <v>43200</v>
      </c>
      <c r="BK40" s="28">
        <f>'no b.d.l.'!BK40*10000</f>
        <v>400</v>
      </c>
      <c r="BL40" s="28">
        <f>'no b.d.l.'!BL40*10000</f>
        <v>104000</v>
      </c>
      <c r="BM40" s="28">
        <f>'no b.d.l.'!BM40*10000</f>
        <v>200</v>
      </c>
      <c r="BN40" s="28">
        <f>'no b.d.l.'!BN40*10000</f>
        <v>700.00000000000011</v>
      </c>
      <c r="BO40" s="28">
        <f>'no b.d.l.'!BO40*10000</f>
        <v>90</v>
      </c>
      <c r="BP40" s="28">
        <f>'no b.d.l.'!BP40*10000</f>
        <v>140</v>
      </c>
      <c r="BQ40" s="28">
        <f>'no b.d.l.'!BQ40*10000</f>
        <v>9000</v>
      </c>
      <c r="CI40" s="28">
        <v>8.44</v>
      </c>
      <c r="CL40" s="28">
        <v>2.6</v>
      </c>
    </row>
    <row r="41" spans="1:90" x14ac:dyDescent="0.3">
      <c r="A41" s="25">
        <f t="shared" si="0"/>
        <v>37</v>
      </c>
      <c r="B41" s="26">
        <v>686971</v>
      </c>
      <c r="C41" s="26">
        <v>846579</v>
      </c>
      <c r="D41" s="26">
        <v>379</v>
      </c>
      <c r="E41" s="26">
        <v>1</v>
      </c>
      <c r="F41" s="27" t="s">
        <v>39</v>
      </c>
      <c r="G41" s="28">
        <v>11.7</v>
      </c>
      <c r="H41" s="28">
        <f>'no b.d.l.'!H41/1000</f>
        <v>7.0000000000000001E-3</v>
      </c>
      <c r="I41" s="28">
        <f>'no b.d.l.'!I41/1000</f>
        <v>0.13</v>
      </c>
      <c r="J41" s="28">
        <v>2</v>
      </c>
      <c r="K41" s="28">
        <v>0.95</v>
      </c>
      <c r="L41" s="28">
        <v>8.9999999999999998E-4</v>
      </c>
      <c r="M41" s="28">
        <v>0.23</v>
      </c>
      <c r="N41" s="28">
        <v>0.09</v>
      </c>
      <c r="O41" s="28">
        <v>7.0000000000000007E-2</v>
      </c>
      <c r="P41" s="28">
        <v>13.3</v>
      </c>
      <c r="Q41" s="28">
        <v>1.7</v>
      </c>
      <c r="R41" s="28">
        <v>78</v>
      </c>
      <c r="S41" s="28">
        <v>0.09</v>
      </c>
      <c r="T41" s="28">
        <v>11.1</v>
      </c>
      <c r="U41" s="28">
        <v>36</v>
      </c>
      <c r="V41" s="28">
        <v>22.5</v>
      </c>
      <c r="W41" s="28">
        <v>42.8</v>
      </c>
      <c r="X41" s="28">
        <v>81.599999999999994</v>
      </c>
      <c r="Y41" s="28">
        <v>0.13100000000000001</v>
      </c>
      <c r="Z41" s="28">
        <v>0.2</v>
      </c>
      <c r="AA41" s="28">
        <v>0.36</v>
      </c>
      <c r="AB41" s="28">
        <v>13.5</v>
      </c>
      <c r="AC41" s="28">
        <v>0.09</v>
      </c>
      <c r="AD41" s="28">
        <v>0.06</v>
      </c>
      <c r="AE41" s="28">
        <v>2.46</v>
      </c>
      <c r="AF41" s="28">
        <v>0.25</v>
      </c>
      <c r="AG41" s="28">
        <v>62</v>
      </c>
      <c r="AH41" s="28">
        <v>0.09</v>
      </c>
      <c r="AI41" s="28">
        <v>0.8</v>
      </c>
      <c r="AJ41" s="28">
        <v>0.04</v>
      </c>
      <c r="AK41" s="28">
        <v>10.4</v>
      </c>
      <c r="AL41" s="28">
        <v>5</v>
      </c>
      <c r="AM41" s="28">
        <v>3.2000000000000001E-2</v>
      </c>
      <c r="AN41" s="28">
        <v>93</v>
      </c>
      <c r="AO41" s="28">
        <v>2.7</v>
      </c>
      <c r="AP41" s="28">
        <v>1.2</v>
      </c>
      <c r="AQ41" s="28">
        <v>0.8</v>
      </c>
      <c r="AR41" s="28">
        <v>4</v>
      </c>
      <c r="AS41" s="28">
        <v>0.5</v>
      </c>
      <c r="AT41" s="28">
        <v>24.9</v>
      </c>
      <c r="AU41" s="28">
        <v>0.1</v>
      </c>
      <c r="AV41" s="28">
        <v>22.2</v>
      </c>
      <c r="AW41" s="28">
        <v>5.9</v>
      </c>
      <c r="AX41" s="28">
        <v>4.7</v>
      </c>
      <c r="AY41" s="28">
        <v>0.5</v>
      </c>
      <c r="AZ41" s="28">
        <v>0.2</v>
      </c>
      <c r="BA41" s="28">
        <v>1.1000000000000001</v>
      </c>
      <c r="BB41" s="28">
        <v>117</v>
      </c>
      <c r="BC41" s="28">
        <v>0.7</v>
      </c>
      <c r="BD41" s="28">
        <v>2.13</v>
      </c>
      <c r="BE41" s="28">
        <v>13.5</v>
      </c>
      <c r="BF41" s="28">
        <v>225</v>
      </c>
      <c r="BG41" s="28">
        <v>25.4</v>
      </c>
      <c r="BH41" s="28">
        <v>9.5</v>
      </c>
      <c r="BI41" s="28">
        <v>13.2</v>
      </c>
      <c r="BJ41" s="28">
        <f>'no b.d.l.'!BJ41*10000</f>
        <v>50100</v>
      </c>
      <c r="BK41" s="28">
        <f>'no b.d.l.'!BK41*10000</f>
        <v>600</v>
      </c>
      <c r="BL41" s="28">
        <f>'no b.d.l.'!BL41*10000</f>
        <v>45500</v>
      </c>
      <c r="BM41" s="28">
        <f>'no b.d.l.'!BM41*10000</f>
        <v>2000</v>
      </c>
      <c r="BN41" s="28">
        <f>'no b.d.l.'!BN41*10000</f>
        <v>1000</v>
      </c>
      <c r="BO41" s="28">
        <f>'no b.d.l.'!BO41*10000</f>
        <v>210</v>
      </c>
      <c r="BP41" s="28">
        <f>'no b.d.l.'!BP41*10000</f>
        <v>680</v>
      </c>
      <c r="BQ41" s="28">
        <f>'no b.d.l.'!BQ41*10000</f>
        <v>9000</v>
      </c>
      <c r="CI41" s="28">
        <v>10.4</v>
      </c>
      <c r="CL41" s="28">
        <v>5</v>
      </c>
    </row>
    <row r="42" spans="1:90" x14ac:dyDescent="0.3">
      <c r="A42" s="25">
        <f t="shared" si="0"/>
        <v>38</v>
      </c>
      <c r="B42" s="26">
        <v>686971</v>
      </c>
      <c r="C42" s="26">
        <v>846578</v>
      </c>
      <c r="D42" s="26">
        <v>379</v>
      </c>
      <c r="E42" s="26">
        <v>1</v>
      </c>
      <c r="F42" s="27" t="s">
        <v>38</v>
      </c>
      <c r="G42" s="28">
        <v>71.5</v>
      </c>
      <c r="H42" s="28">
        <f>'no b.d.l.'!H42/1000</f>
        <v>1.23E-2</v>
      </c>
      <c r="I42" s="28">
        <f>'no b.d.l.'!I42/1000</f>
        <v>7.0000000000000007E-2</v>
      </c>
      <c r="J42" s="28">
        <v>2</v>
      </c>
      <c r="K42" s="28">
        <v>1.94</v>
      </c>
      <c r="L42" s="28">
        <v>8.9999999999999998E-4</v>
      </c>
      <c r="M42" s="28">
        <v>0.42</v>
      </c>
      <c r="N42" s="28">
        <v>0.3</v>
      </c>
      <c r="O42" s="28">
        <v>0.16</v>
      </c>
      <c r="P42" s="28">
        <v>8.6</v>
      </c>
      <c r="Q42" s="28">
        <v>1.6</v>
      </c>
      <c r="R42" s="28">
        <v>215</v>
      </c>
      <c r="S42" s="28">
        <v>0.09</v>
      </c>
      <c r="T42" s="28">
        <v>12.5</v>
      </c>
      <c r="U42" s="28">
        <v>101</v>
      </c>
      <c r="V42" s="28">
        <v>105</v>
      </c>
      <c r="W42" s="28">
        <v>14.6</v>
      </c>
      <c r="X42" s="28">
        <v>61.7</v>
      </c>
      <c r="Y42" s="28">
        <v>8.5999999999999993E-2</v>
      </c>
      <c r="Z42" s="28">
        <v>0.05</v>
      </c>
      <c r="AA42" s="28">
        <v>0.21</v>
      </c>
      <c r="AB42" s="28">
        <v>12.5</v>
      </c>
      <c r="AC42" s="28">
        <v>0.2</v>
      </c>
      <c r="AD42" s="28">
        <v>0.12</v>
      </c>
      <c r="AE42" s="28">
        <v>0.45</v>
      </c>
      <c r="AF42" s="28">
        <v>0.08</v>
      </c>
      <c r="AG42" s="28">
        <v>805</v>
      </c>
      <c r="AH42" s="28">
        <v>0.09</v>
      </c>
      <c r="AI42" s="28">
        <v>0.1</v>
      </c>
      <c r="AJ42" s="28">
        <v>0.04</v>
      </c>
      <c r="AK42" s="28">
        <v>11.3</v>
      </c>
      <c r="AL42" s="28">
        <v>3.8</v>
      </c>
      <c r="AM42" s="28">
        <v>4.2000000000000003E-2</v>
      </c>
      <c r="AN42" s="28">
        <v>155</v>
      </c>
      <c r="AO42" s="28">
        <v>4.4000000000000004</v>
      </c>
      <c r="AP42" s="28">
        <v>2.2999999999999998</v>
      </c>
      <c r="AQ42" s="28">
        <v>0.9</v>
      </c>
      <c r="AR42" s="28">
        <v>4.5999999999999996</v>
      </c>
      <c r="AS42" s="28">
        <v>0.8</v>
      </c>
      <c r="AT42" s="28">
        <v>12</v>
      </c>
      <c r="AU42" s="28">
        <v>0.4</v>
      </c>
      <c r="AV42" s="28">
        <v>17.100000000000001</v>
      </c>
      <c r="AW42" s="28">
        <v>4.3</v>
      </c>
      <c r="AX42" s="28">
        <v>5</v>
      </c>
      <c r="AY42" s="28">
        <v>0.7</v>
      </c>
      <c r="AZ42" s="28">
        <v>0.4</v>
      </c>
      <c r="BA42" s="28">
        <v>2.6</v>
      </c>
      <c r="BB42" s="28">
        <v>28.8</v>
      </c>
      <c r="BC42" s="28">
        <v>0.6</v>
      </c>
      <c r="BD42" s="28">
        <v>0.14000000000000001</v>
      </c>
      <c r="BE42" s="28">
        <v>2.6</v>
      </c>
      <c r="BF42" s="28">
        <v>236</v>
      </c>
      <c r="BG42" s="28">
        <v>2.2000000000000002</v>
      </c>
      <c r="BH42" s="28">
        <v>23.7</v>
      </c>
      <c r="BI42" s="28">
        <v>2.2999999999999998</v>
      </c>
      <c r="BJ42" s="28">
        <f>'no b.d.l.'!BJ42*10000</f>
        <v>45800</v>
      </c>
      <c r="BK42" s="28">
        <f>'no b.d.l.'!BK42*10000</f>
        <v>300</v>
      </c>
      <c r="BL42" s="28">
        <f>'no b.d.l.'!BL42*10000</f>
        <v>114000</v>
      </c>
      <c r="BM42" s="28">
        <f>'no b.d.l.'!BM42*10000</f>
        <v>300</v>
      </c>
      <c r="BN42" s="28">
        <f>'no b.d.l.'!BN42*10000</f>
        <v>700.00000000000011</v>
      </c>
      <c r="BO42" s="28">
        <f>'no b.d.l.'!BO42*10000</f>
        <v>120</v>
      </c>
      <c r="BP42" s="28">
        <f>'no b.d.l.'!BP42*10000</f>
        <v>210</v>
      </c>
      <c r="BQ42" s="28">
        <f>'no b.d.l.'!BQ42*10000</f>
        <v>9000</v>
      </c>
      <c r="CI42" s="28">
        <v>11.3</v>
      </c>
      <c r="CL42" s="28">
        <v>3.8</v>
      </c>
    </row>
    <row r="43" spans="1:90" x14ac:dyDescent="0.3">
      <c r="A43" s="25">
        <f t="shared" si="0"/>
        <v>39</v>
      </c>
      <c r="B43" s="26">
        <v>686972</v>
      </c>
      <c r="C43" s="26">
        <v>846579</v>
      </c>
      <c r="D43" s="26">
        <v>379</v>
      </c>
      <c r="E43" s="26">
        <v>1</v>
      </c>
      <c r="F43" s="27" t="s">
        <v>40</v>
      </c>
      <c r="G43" s="28">
        <v>55.7</v>
      </c>
      <c r="H43" s="28">
        <f>'no b.d.l.'!H43/1000</f>
        <v>5.0000000000000001E-3</v>
      </c>
      <c r="I43" s="28">
        <f>'no b.d.l.'!I43/1000</f>
        <v>0.06</v>
      </c>
      <c r="J43" s="28">
        <v>2</v>
      </c>
      <c r="K43" s="28">
        <v>2.5499999999999998</v>
      </c>
      <c r="L43" s="28">
        <v>8.9999999999999998E-4</v>
      </c>
      <c r="M43" s="28">
        <v>0.42</v>
      </c>
      <c r="N43" s="28">
        <v>0.5</v>
      </c>
      <c r="O43" s="28">
        <v>0.14000000000000001</v>
      </c>
      <c r="P43" s="28">
        <v>14.9</v>
      </c>
      <c r="Q43" s="28">
        <v>1.5</v>
      </c>
      <c r="R43" s="28">
        <v>223</v>
      </c>
      <c r="S43" s="28">
        <v>0.09</v>
      </c>
      <c r="T43" s="28">
        <v>7.2</v>
      </c>
      <c r="U43" s="28">
        <v>53.3</v>
      </c>
      <c r="V43" s="28">
        <v>110</v>
      </c>
      <c r="W43" s="28">
        <v>13.5</v>
      </c>
      <c r="X43" s="28">
        <v>38.5</v>
      </c>
      <c r="Y43" s="28">
        <v>0.13100000000000001</v>
      </c>
      <c r="Z43" s="28">
        <v>0.04</v>
      </c>
      <c r="AA43" s="28">
        <v>8.9999999999999993E-3</v>
      </c>
      <c r="AB43" s="28">
        <v>14.3</v>
      </c>
      <c r="AC43" s="28">
        <v>0.2</v>
      </c>
      <c r="AD43" s="28">
        <v>0.14000000000000001</v>
      </c>
      <c r="AE43" s="28">
        <v>0.52</v>
      </c>
      <c r="AF43" s="28">
        <v>7.0000000000000007E-2</v>
      </c>
      <c r="AG43" s="28">
        <v>811</v>
      </c>
      <c r="AH43" s="28">
        <v>0.09</v>
      </c>
      <c r="AI43" s="28">
        <v>0.1</v>
      </c>
      <c r="AJ43" s="28">
        <v>0.04</v>
      </c>
      <c r="AK43" s="28">
        <v>8.19</v>
      </c>
      <c r="AL43" s="28">
        <v>3.9</v>
      </c>
      <c r="AM43" s="28">
        <v>4.7E-2</v>
      </c>
      <c r="AN43" s="28">
        <v>196</v>
      </c>
      <c r="AO43" s="28">
        <v>2.6</v>
      </c>
      <c r="AP43" s="28">
        <v>1.5</v>
      </c>
      <c r="AQ43" s="28">
        <v>0.6</v>
      </c>
      <c r="AR43" s="28">
        <v>3.8</v>
      </c>
      <c r="AS43" s="28">
        <v>0.5</v>
      </c>
      <c r="AT43" s="28">
        <v>12.4</v>
      </c>
      <c r="AU43" s="28">
        <v>0.2</v>
      </c>
      <c r="AV43" s="28">
        <v>14.6</v>
      </c>
      <c r="AW43" s="28">
        <v>3.8</v>
      </c>
      <c r="AX43" s="28">
        <v>3.6</v>
      </c>
      <c r="AY43" s="28">
        <v>0.5</v>
      </c>
      <c r="AZ43" s="28">
        <v>0.2</v>
      </c>
      <c r="BA43" s="28">
        <v>1.6</v>
      </c>
      <c r="BB43" s="28">
        <v>28.5</v>
      </c>
      <c r="BC43" s="28">
        <v>0.4</v>
      </c>
      <c r="BD43" s="28">
        <v>0.2</v>
      </c>
      <c r="BE43" s="28">
        <v>3</v>
      </c>
      <c r="BF43" s="28">
        <v>207</v>
      </c>
      <c r="BG43" s="28">
        <v>2.7</v>
      </c>
      <c r="BH43" s="28">
        <v>21.7</v>
      </c>
      <c r="BI43" s="28">
        <v>2.5</v>
      </c>
      <c r="BJ43" s="28">
        <f>'no b.d.l.'!BJ43*10000</f>
        <v>47600</v>
      </c>
      <c r="BK43" s="28">
        <f>'no b.d.l.'!BK43*10000</f>
        <v>400</v>
      </c>
      <c r="BL43" s="28">
        <f>'no b.d.l.'!BL43*10000</f>
        <v>98900</v>
      </c>
      <c r="BM43" s="28">
        <f>'no b.d.l.'!BM43*10000</f>
        <v>300</v>
      </c>
      <c r="BN43" s="28">
        <f>'no b.d.l.'!BN43*10000</f>
        <v>1100</v>
      </c>
      <c r="BO43" s="28">
        <f>'no b.d.l.'!BO43*10000</f>
        <v>110</v>
      </c>
      <c r="BP43" s="28">
        <f>'no b.d.l.'!BP43*10000</f>
        <v>230</v>
      </c>
      <c r="BQ43" s="28">
        <f>'no b.d.l.'!BQ43*10000</f>
        <v>9000</v>
      </c>
      <c r="CI43" s="28">
        <v>8.19</v>
      </c>
      <c r="CL43" s="28">
        <v>3.9</v>
      </c>
    </row>
    <row r="44" spans="1:90" x14ac:dyDescent="0.3">
      <c r="A44" s="25">
        <f t="shared" si="0"/>
        <v>40</v>
      </c>
      <c r="B44" s="26">
        <v>686971</v>
      </c>
      <c r="C44" s="26">
        <v>846579</v>
      </c>
      <c r="D44" s="26">
        <v>379</v>
      </c>
      <c r="E44" s="26">
        <v>1</v>
      </c>
      <c r="F44" s="27" t="s">
        <v>41</v>
      </c>
      <c r="G44" s="28">
        <v>45.4</v>
      </c>
      <c r="H44" s="28">
        <f>'no b.d.l.'!H44/1000</f>
        <v>4.4999999999999997E-3</v>
      </c>
      <c r="I44" s="28">
        <f>'no b.d.l.'!I44/1000</f>
        <v>0.04</v>
      </c>
      <c r="J44" s="28">
        <v>2</v>
      </c>
      <c r="K44" s="28">
        <v>2.65</v>
      </c>
      <c r="L44" s="28">
        <v>8.9999999999999998E-4</v>
      </c>
      <c r="M44" s="28">
        <v>0.38</v>
      </c>
      <c r="N44" s="28">
        <v>0.7</v>
      </c>
      <c r="O44" s="28">
        <v>0.16</v>
      </c>
      <c r="P44" s="28">
        <v>10.5</v>
      </c>
      <c r="Q44" s="28">
        <v>1.3</v>
      </c>
      <c r="R44" s="28">
        <v>176</v>
      </c>
      <c r="S44" s="28">
        <v>0.1</v>
      </c>
      <c r="T44" s="28">
        <v>9.6</v>
      </c>
      <c r="U44" s="28">
        <v>50.4</v>
      </c>
      <c r="V44" s="28">
        <v>85.5</v>
      </c>
      <c r="W44" s="28">
        <v>11.9</v>
      </c>
      <c r="X44" s="28">
        <v>44.2</v>
      </c>
      <c r="Y44" s="28">
        <v>0.114</v>
      </c>
      <c r="Z44" s="28">
        <v>0.04</v>
      </c>
      <c r="AA44" s="28">
        <v>1.52</v>
      </c>
      <c r="AB44" s="28">
        <v>11.1</v>
      </c>
      <c r="AC44" s="28">
        <v>0.2</v>
      </c>
      <c r="AD44" s="28">
        <v>0.1</v>
      </c>
      <c r="AE44" s="28">
        <v>0.5</v>
      </c>
      <c r="AF44" s="28">
        <v>0.08</v>
      </c>
      <c r="AG44" s="28">
        <v>764</v>
      </c>
      <c r="AH44" s="28">
        <v>0.09</v>
      </c>
      <c r="AI44" s="28">
        <v>0.2</v>
      </c>
      <c r="AJ44" s="28">
        <v>0.04</v>
      </c>
      <c r="AK44" s="28">
        <v>7.53</v>
      </c>
      <c r="AL44" s="28">
        <v>4</v>
      </c>
      <c r="AM44" s="28">
        <v>5.0999999999999997E-2</v>
      </c>
      <c r="AN44" s="28">
        <v>182</v>
      </c>
      <c r="AO44" s="28">
        <v>2.6</v>
      </c>
      <c r="AP44" s="28">
        <v>1.4</v>
      </c>
      <c r="AQ44" s="28">
        <v>0.6</v>
      </c>
      <c r="AR44" s="28">
        <v>3.5</v>
      </c>
      <c r="AS44" s="28">
        <v>0.5</v>
      </c>
      <c r="AT44" s="28">
        <v>11</v>
      </c>
      <c r="AU44" s="28">
        <v>0.2</v>
      </c>
      <c r="AV44" s="28">
        <v>13.5</v>
      </c>
      <c r="AW44" s="28">
        <v>3.4</v>
      </c>
      <c r="AX44" s="28">
        <v>3.1</v>
      </c>
      <c r="AY44" s="28">
        <v>0.5</v>
      </c>
      <c r="AZ44" s="28">
        <v>0.2</v>
      </c>
      <c r="BA44" s="28">
        <v>1.6</v>
      </c>
      <c r="BB44" s="28">
        <v>34</v>
      </c>
      <c r="BC44" s="28">
        <v>0.4</v>
      </c>
      <c r="BD44" s="28">
        <v>0.18</v>
      </c>
      <c r="BE44" s="28">
        <v>3.2</v>
      </c>
      <c r="BF44" s="28">
        <v>232</v>
      </c>
      <c r="BG44" s="28">
        <v>2.5</v>
      </c>
      <c r="BH44" s="28">
        <v>19.100000000000001</v>
      </c>
      <c r="BI44" s="28">
        <v>2.2000000000000002</v>
      </c>
      <c r="BJ44" s="28">
        <f>'no b.d.l.'!BJ44*10000</f>
        <v>40599.999999999993</v>
      </c>
      <c r="BK44" s="28">
        <f>'no b.d.l.'!BK44*10000</f>
        <v>200</v>
      </c>
      <c r="BL44" s="28">
        <f>'no b.d.l.'!BL44*10000</f>
        <v>86199.999999999985</v>
      </c>
      <c r="BM44" s="28">
        <f>'no b.d.l.'!BM44*10000</f>
        <v>300</v>
      </c>
      <c r="BN44" s="28">
        <f>'no b.d.l.'!BN44*10000</f>
        <v>1100</v>
      </c>
      <c r="BO44" s="28">
        <f>'no b.d.l.'!BO44*10000</f>
        <v>120</v>
      </c>
      <c r="BP44" s="28">
        <f>'no b.d.l.'!BP44*10000</f>
        <v>180</v>
      </c>
      <c r="BQ44" s="28">
        <f>'no b.d.l.'!BQ44*10000</f>
        <v>9000</v>
      </c>
      <c r="CI44" s="28">
        <v>7.53</v>
      </c>
      <c r="CL44" s="28">
        <v>4</v>
      </c>
    </row>
    <row r="45" spans="1:90" x14ac:dyDescent="0.3">
      <c r="A45" s="25">
        <f t="shared" si="0"/>
        <v>41</v>
      </c>
      <c r="B45" s="26">
        <v>686972</v>
      </c>
      <c r="C45" s="26">
        <v>846578</v>
      </c>
      <c r="D45" s="26">
        <v>379</v>
      </c>
      <c r="E45" s="26">
        <v>1</v>
      </c>
      <c r="F45" s="27" t="s">
        <v>42</v>
      </c>
      <c r="G45" s="28">
        <v>104</v>
      </c>
      <c r="H45" s="28">
        <f>'no b.d.l.'!H45/1000</f>
        <v>1.06E-2</v>
      </c>
      <c r="I45" s="28">
        <f>'no b.d.l.'!I45/1000</f>
        <v>0.04</v>
      </c>
      <c r="J45" s="28">
        <v>2</v>
      </c>
      <c r="K45" s="28">
        <v>2.85</v>
      </c>
      <c r="L45" s="28">
        <v>8.9999999999999998E-4</v>
      </c>
      <c r="M45" s="28">
        <v>0.56999999999999995</v>
      </c>
      <c r="N45" s="28">
        <v>1.2</v>
      </c>
      <c r="O45" s="28">
        <v>0.22</v>
      </c>
      <c r="P45" s="28">
        <v>11.2</v>
      </c>
      <c r="Q45" s="28">
        <v>1.7</v>
      </c>
      <c r="R45" s="28">
        <v>279</v>
      </c>
      <c r="S45" s="28">
        <v>0.09</v>
      </c>
      <c r="T45" s="28">
        <v>10.8</v>
      </c>
      <c r="U45" s="28">
        <v>94.4</v>
      </c>
      <c r="V45" s="28">
        <v>135</v>
      </c>
      <c r="W45" s="28">
        <v>14.9</v>
      </c>
      <c r="X45" s="28">
        <v>51.9</v>
      </c>
      <c r="Y45" s="28">
        <v>0.19800000000000001</v>
      </c>
      <c r="Z45" s="28">
        <v>0.05</v>
      </c>
      <c r="AA45" s="28">
        <v>0.33</v>
      </c>
      <c r="AB45" s="28">
        <v>15.1</v>
      </c>
      <c r="AC45" s="28">
        <v>0.2</v>
      </c>
      <c r="AD45" s="28">
        <v>0.14000000000000001</v>
      </c>
      <c r="AE45" s="28">
        <v>0.47</v>
      </c>
      <c r="AF45" s="28">
        <v>0.08</v>
      </c>
      <c r="AG45" s="28">
        <v>945</v>
      </c>
      <c r="AH45" s="28">
        <v>0.09</v>
      </c>
      <c r="AI45" s="28">
        <v>0.09</v>
      </c>
      <c r="AJ45" s="28">
        <v>0.04</v>
      </c>
      <c r="AK45" s="28">
        <v>11.9</v>
      </c>
      <c r="AL45" s="28">
        <v>3.6</v>
      </c>
      <c r="AM45" s="28">
        <v>4.1000000000000002E-2</v>
      </c>
      <c r="AN45" s="28">
        <v>160</v>
      </c>
      <c r="AO45" s="28">
        <v>3.6</v>
      </c>
      <c r="AP45" s="28">
        <v>2.2000000000000002</v>
      </c>
      <c r="AQ45" s="28">
        <v>0.8</v>
      </c>
      <c r="AR45" s="28">
        <v>4.7</v>
      </c>
      <c r="AS45" s="28">
        <v>0.7</v>
      </c>
      <c r="AT45" s="28">
        <v>13.3</v>
      </c>
      <c r="AU45" s="28">
        <v>0.3</v>
      </c>
      <c r="AV45" s="28">
        <v>16.8</v>
      </c>
      <c r="AW45" s="28">
        <v>4.2</v>
      </c>
      <c r="AX45" s="28">
        <v>4.0999999999999996</v>
      </c>
      <c r="AY45" s="28">
        <v>0.7</v>
      </c>
      <c r="AZ45" s="28">
        <v>0.4</v>
      </c>
      <c r="BA45" s="28">
        <v>2.2999999999999998</v>
      </c>
      <c r="BB45" s="28">
        <v>26.7</v>
      </c>
      <c r="BC45" s="28">
        <v>0.6</v>
      </c>
      <c r="BD45" s="28">
        <v>0.13</v>
      </c>
      <c r="BE45" s="28">
        <v>3.1</v>
      </c>
      <c r="BF45" s="28">
        <v>214</v>
      </c>
      <c r="BG45" s="28">
        <v>2.1</v>
      </c>
      <c r="BH45" s="28">
        <v>29.2</v>
      </c>
      <c r="BI45" s="28">
        <v>2.5</v>
      </c>
      <c r="BJ45" s="28">
        <f>'no b.d.l.'!BJ45*10000</f>
        <v>49100</v>
      </c>
      <c r="BK45" s="28">
        <f>'no b.d.l.'!BK45*10000</f>
        <v>300</v>
      </c>
      <c r="BL45" s="28">
        <f>'no b.d.l.'!BL45*10000</f>
        <v>142000</v>
      </c>
      <c r="BM45" s="28">
        <f>'no b.d.l.'!BM45*10000</f>
        <v>300</v>
      </c>
      <c r="BN45" s="28">
        <f>'no b.d.l.'!BN45*10000</f>
        <v>1400.0000000000002</v>
      </c>
      <c r="BO45" s="28">
        <f>'no b.d.l.'!BO45*10000</f>
        <v>90</v>
      </c>
      <c r="BP45" s="28">
        <f>'no b.d.l.'!BP45*10000</f>
        <v>270</v>
      </c>
      <c r="BQ45" s="28">
        <f>'no b.d.l.'!BQ45*10000</f>
        <v>9000</v>
      </c>
      <c r="CI45" s="28">
        <v>11.9</v>
      </c>
      <c r="CL45" s="28">
        <v>3.6</v>
      </c>
    </row>
    <row r="46" spans="1:90" x14ac:dyDescent="0.3">
      <c r="A46" s="25">
        <f t="shared" si="0"/>
        <v>42</v>
      </c>
      <c r="B46" s="26">
        <v>686972</v>
      </c>
      <c r="C46" s="26">
        <v>846577</v>
      </c>
      <c r="D46" s="26">
        <v>379</v>
      </c>
      <c r="E46" s="26">
        <v>1</v>
      </c>
      <c r="F46" s="27" t="s">
        <v>43</v>
      </c>
      <c r="G46" s="28">
        <v>73.900000000000006</v>
      </c>
      <c r="H46" s="28">
        <f>'no b.d.l.'!H46/1000</f>
        <v>5.9000000000000007E-3</v>
      </c>
      <c r="I46" s="28">
        <f>'no b.d.l.'!I46/1000</f>
        <v>0.06</v>
      </c>
      <c r="J46" s="28">
        <v>2</v>
      </c>
      <c r="K46" s="28">
        <v>2.2799999999999998</v>
      </c>
      <c r="L46" s="28">
        <v>8.9999999999999998E-4</v>
      </c>
      <c r="M46" s="28">
        <v>0.3</v>
      </c>
      <c r="N46" s="28">
        <v>0.3</v>
      </c>
      <c r="O46" s="28">
        <v>0.45</v>
      </c>
      <c r="P46" s="28">
        <v>6.1</v>
      </c>
      <c r="Q46" s="28">
        <v>1</v>
      </c>
      <c r="R46" s="28">
        <v>273</v>
      </c>
      <c r="S46" s="28">
        <v>0.1</v>
      </c>
      <c r="T46" s="28">
        <v>35.200000000000003</v>
      </c>
      <c r="U46" s="28">
        <v>71.099999999999994</v>
      </c>
      <c r="V46" s="28">
        <v>162</v>
      </c>
      <c r="W46" s="28">
        <v>14.7</v>
      </c>
      <c r="X46" s="28">
        <v>63.6</v>
      </c>
      <c r="Y46" s="28">
        <v>5.3999999999999999E-2</v>
      </c>
      <c r="Z46" s="28">
        <v>0.08</v>
      </c>
      <c r="AA46" s="28">
        <v>0.05</v>
      </c>
      <c r="AB46" s="28">
        <v>14.5</v>
      </c>
      <c r="AC46" s="28">
        <v>0.2</v>
      </c>
      <c r="AD46" s="28">
        <v>0.1</v>
      </c>
      <c r="AE46" s="28">
        <v>0.48</v>
      </c>
      <c r="AF46" s="28">
        <v>0.14000000000000001</v>
      </c>
      <c r="AG46" s="28">
        <v>971</v>
      </c>
      <c r="AH46" s="28">
        <v>1.4</v>
      </c>
      <c r="AI46" s="28">
        <v>0.1</v>
      </c>
      <c r="AJ46" s="28">
        <v>0.04</v>
      </c>
      <c r="AK46" s="28">
        <v>11.1</v>
      </c>
      <c r="AL46" s="28">
        <v>2.8</v>
      </c>
      <c r="AM46" s="28">
        <v>4.5999999999999999E-2</v>
      </c>
      <c r="AN46" s="28">
        <v>192</v>
      </c>
      <c r="AO46" s="28">
        <v>4</v>
      </c>
      <c r="AP46" s="28">
        <v>2.2000000000000002</v>
      </c>
      <c r="AQ46" s="28">
        <v>0.8</v>
      </c>
      <c r="AR46" s="28">
        <v>4.9000000000000004</v>
      </c>
      <c r="AS46" s="28">
        <v>0.7</v>
      </c>
      <c r="AT46" s="28">
        <v>15.7</v>
      </c>
      <c r="AU46" s="28">
        <v>0.4</v>
      </c>
      <c r="AV46" s="28">
        <v>19.3</v>
      </c>
      <c r="AW46" s="28">
        <v>4.8</v>
      </c>
      <c r="AX46" s="28">
        <v>5.0999999999999996</v>
      </c>
      <c r="AY46" s="28">
        <v>0.7</v>
      </c>
      <c r="AZ46" s="28">
        <v>0.4</v>
      </c>
      <c r="BA46" s="28">
        <v>2.4</v>
      </c>
      <c r="BB46" s="28">
        <v>61.7</v>
      </c>
      <c r="BC46" s="28">
        <v>0.5</v>
      </c>
      <c r="BD46" s="28">
        <v>0.13</v>
      </c>
      <c r="BE46" s="28">
        <v>5.2</v>
      </c>
      <c r="BF46" s="28">
        <v>700</v>
      </c>
      <c r="BG46" s="28">
        <v>2.2000000000000002</v>
      </c>
      <c r="BH46" s="28">
        <v>21.5</v>
      </c>
      <c r="BI46" s="28">
        <v>3.6</v>
      </c>
      <c r="BJ46" s="28">
        <f>'no b.d.l.'!BJ46*10000</f>
        <v>38200</v>
      </c>
      <c r="BK46" s="28">
        <f>'no b.d.l.'!BK46*10000</f>
        <v>500</v>
      </c>
      <c r="BL46" s="28">
        <f>'no b.d.l.'!BL46*10000</f>
        <v>99400</v>
      </c>
      <c r="BM46" s="28">
        <f>'no b.d.l.'!BM46*10000</f>
        <v>200</v>
      </c>
      <c r="BN46" s="28">
        <f>'no b.d.l.'!BN46*10000</f>
        <v>2900</v>
      </c>
      <c r="BO46" s="28">
        <f>'no b.d.l.'!BO46*10000</f>
        <v>100</v>
      </c>
      <c r="BP46" s="28">
        <f>'no b.d.l.'!BP46*10000</f>
        <v>230</v>
      </c>
      <c r="BQ46" s="28">
        <f>'no b.d.l.'!BQ46*10000</f>
        <v>9000</v>
      </c>
      <c r="CI46" s="28">
        <v>11.1</v>
      </c>
      <c r="CL46" s="28">
        <v>2.8</v>
      </c>
    </row>
    <row r="47" spans="1:90" x14ac:dyDescent="0.3">
      <c r="A47" s="25">
        <f t="shared" si="0"/>
        <v>43</v>
      </c>
      <c r="B47" s="26">
        <v>686972</v>
      </c>
      <c r="C47" s="26">
        <v>846577</v>
      </c>
      <c r="D47" s="26">
        <v>379</v>
      </c>
      <c r="E47" s="26">
        <v>1</v>
      </c>
      <c r="F47" s="27" t="s">
        <v>44</v>
      </c>
      <c r="G47" s="28">
        <v>96.1</v>
      </c>
      <c r="H47" s="28">
        <f>'no b.d.l.'!H47/1000</f>
        <v>1.14E-2</v>
      </c>
      <c r="I47" s="28">
        <f>'no b.d.l.'!I47/1000</f>
        <v>0.1</v>
      </c>
      <c r="J47" s="28">
        <v>2</v>
      </c>
      <c r="K47" s="28">
        <v>1.62</v>
      </c>
      <c r="L47" s="28">
        <v>8.9999999999999998E-4</v>
      </c>
      <c r="M47" s="28">
        <v>0.49</v>
      </c>
      <c r="N47" s="28">
        <v>0.09</v>
      </c>
      <c r="O47" s="28">
        <v>0.12</v>
      </c>
      <c r="P47" s="28">
        <v>6.6</v>
      </c>
      <c r="Q47" s="28">
        <v>1.3</v>
      </c>
      <c r="R47" s="28">
        <v>159</v>
      </c>
      <c r="S47" s="28">
        <v>0.09</v>
      </c>
      <c r="T47" s="28">
        <v>82</v>
      </c>
      <c r="U47" s="28">
        <v>99</v>
      </c>
      <c r="V47" s="28">
        <v>266</v>
      </c>
      <c r="W47" s="28">
        <v>9</v>
      </c>
      <c r="X47" s="28">
        <v>86.1</v>
      </c>
      <c r="Y47" s="28">
        <v>4.7E-2</v>
      </c>
      <c r="Z47" s="28">
        <v>0.06</v>
      </c>
      <c r="AA47" s="28">
        <v>0.21</v>
      </c>
      <c r="AB47" s="28">
        <v>13.1</v>
      </c>
      <c r="AC47" s="28">
        <v>0.2</v>
      </c>
      <c r="AD47" s="28">
        <v>0.1</v>
      </c>
      <c r="AE47" s="28">
        <v>0.45</v>
      </c>
      <c r="AF47" s="28">
        <v>0.22</v>
      </c>
      <c r="AG47" s="28">
        <v>1810</v>
      </c>
      <c r="AH47" s="28">
        <v>0.09</v>
      </c>
      <c r="AI47" s="28">
        <v>0.09</v>
      </c>
      <c r="AJ47" s="28">
        <v>0.04</v>
      </c>
      <c r="AK47" s="28">
        <v>13.9</v>
      </c>
      <c r="AL47" s="28">
        <v>3</v>
      </c>
      <c r="AM47" s="28">
        <v>3.9E-2</v>
      </c>
      <c r="AN47" s="28">
        <v>136</v>
      </c>
      <c r="AO47" s="28">
        <v>5.4</v>
      </c>
      <c r="AP47" s="28">
        <v>3.2</v>
      </c>
      <c r="AQ47" s="28">
        <v>1.2</v>
      </c>
      <c r="AR47" s="28">
        <v>5.6</v>
      </c>
      <c r="AS47" s="28">
        <v>1.1000000000000001</v>
      </c>
      <c r="AT47" s="28">
        <v>17.7</v>
      </c>
      <c r="AU47" s="28">
        <v>0.5</v>
      </c>
      <c r="AV47" s="28">
        <v>22</v>
      </c>
      <c r="AW47" s="28">
        <v>5.7</v>
      </c>
      <c r="AX47" s="28">
        <v>5.8</v>
      </c>
      <c r="AY47" s="28">
        <v>1</v>
      </c>
      <c r="AZ47" s="28">
        <v>0.5</v>
      </c>
      <c r="BA47" s="28">
        <v>3.6</v>
      </c>
      <c r="BB47" s="28">
        <v>92.2</v>
      </c>
      <c r="BC47" s="28">
        <v>0.6</v>
      </c>
      <c r="BD47" s="28">
        <v>0.13</v>
      </c>
      <c r="BE47" s="28">
        <v>10.1</v>
      </c>
      <c r="BF47" s="28">
        <v>1240</v>
      </c>
      <c r="BG47" s="28">
        <v>1.9</v>
      </c>
      <c r="BH47" s="28">
        <v>26.3</v>
      </c>
      <c r="BI47" s="28">
        <v>2.6</v>
      </c>
      <c r="BJ47" s="28">
        <f>'no b.d.l.'!BJ47*10000</f>
        <v>40300</v>
      </c>
      <c r="BK47" s="28">
        <f>'no b.d.l.'!BK47*10000</f>
        <v>200</v>
      </c>
      <c r="BL47" s="28">
        <f>'no b.d.l.'!BL47*10000</f>
        <v>108000</v>
      </c>
      <c r="BM47" s="28">
        <f>'no b.d.l.'!BM47*10000</f>
        <v>200</v>
      </c>
      <c r="BN47" s="28">
        <f>'no b.d.l.'!BN47*10000</f>
        <v>5500</v>
      </c>
      <c r="BO47" s="28">
        <f>'no b.d.l.'!BO47*10000</f>
        <v>110</v>
      </c>
      <c r="BP47" s="28">
        <f>'no b.d.l.'!BP47*10000</f>
        <v>200</v>
      </c>
      <c r="BQ47" s="28">
        <f>'no b.d.l.'!BQ47*10000</f>
        <v>9000</v>
      </c>
      <c r="CI47" s="28">
        <v>13.9</v>
      </c>
      <c r="CL47" s="28">
        <v>3</v>
      </c>
    </row>
    <row r="48" spans="1:90" x14ac:dyDescent="0.3">
      <c r="A48" s="25">
        <f t="shared" si="0"/>
        <v>44</v>
      </c>
      <c r="B48" s="26">
        <v>686972</v>
      </c>
      <c r="C48" s="26">
        <v>846576</v>
      </c>
      <c r="D48" s="26">
        <v>379</v>
      </c>
      <c r="E48" s="26">
        <v>1</v>
      </c>
      <c r="F48" s="27" t="s">
        <v>45</v>
      </c>
      <c r="G48" s="28">
        <v>67.3</v>
      </c>
      <c r="H48" s="28">
        <f>'no b.d.l.'!H48/1000</f>
        <v>7.7999999999999996E-3</v>
      </c>
      <c r="I48" s="28">
        <f>'no b.d.l.'!I48/1000</f>
        <v>0.06</v>
      </c>
      <c r="J48" s="28">
        <v>2</v>
      </c>
      <c r="K48" s="28">
        <v>1.05</v>
      </c>
      <c r="L48" s="28">
        <v>8.9999999999999998E-4</v>
      </c>
      <c r="M48" s="28">
        <v>0.27</v>
      </c>
      <c r="N48" s="28">
        <v>0.4</v>
      </c>
      <c r="O48" s="28">
        <v>0.1</v>
      </c>
      <c r="P48" s="28">
        <v>4.8</v>
      </c>
      <c r="Q48" s="28">
        <v>0.9</v>
      </c>
      <c r="R48" s="28">
        <v>148</v>
      </c>
      <c r="S48" s="28">
        <v>0.09</v>
      </c>
      <c r="T48" s="28">
        <v>42.8</v>
      </c>
      <c r="U48" s="28">
        <v>67.8</v>
      </c>
      <c r="V48" s="28">
        <v>202</v>
      </c>
      <c r="W48" s="28">
        <v>7.1</v>
      </c>
      <c r="X48" s="28">
        <v>60.7</v>
      </c>
      <c r="Y48" s="28">
        <v>4.7E-2</v>
      </c>
      <c r="Z48" s="28">
        <v>0.04</v>
      </c>
      <c r="AA48" s="28">
        <v>0.1</v>
      </c>
      <c r="AB48" s="28">
        <v>10.9</v>
      </c>
      <c r="AC48" s="28">
        <v>0.2</v>
      </c>
      <c r="AD48" s="28">
        <v>0.08</v>
      </c>
      <c r="AE48" s="28">
        <v>0.28000000000000003</v>
      </c>
      <c r="AF48" s="28">
        <v>0.12</v>
      </c>
      <c r="AG48" s="28">
        <v>1350</v>
      </c>
      <c r="AH48" s="28">
        <v>0.09</v>
      </c>
      <c r="AI48" s="28">
        <v>0.09</v>
      </c>
      <c r="AJ48" s="28">
        <v>0.04</v>
      </c>
      <c r="AK48" s="28">
        <v>9.27</v>
      </c>
      <c r="AL48" s="28">
        <v>2.5</v>
      </c>
      <c r="AM48" s="28">
        <v>3.1E-2</v>
      </c>
      <c r="AN48" s="28">
        <v>64.400000000000006</v>
      </c>
      <c r="AO48" s="28">
        <v>3.7</v>
      </c>
      <c r="AP48" s="28">
        <v>2</v>
      </c>
      <c r="AQ48" s="28">
        <v>0.8</v>
      </c>
      <c r="AR48" s="28">
        <v>4</v>
      </c>
      <c r="AS48" s="28">
        <v>0.7</v>
      </c>
      <c r="AT48" s="28">
        <v>11.9</v>
      </c>
      <c r="AU48" s="28">
        <v>0.3</v>
      </c>
      <c r="AV48" s="28">
        <v>16.2</v>
      </c>
      <c r="AW48" s="28">
        <v>4</v>
      </c>
      <c r="AX48" s="28">
        <v>5</v>
      </c>
      <c r="AY48" s="28">
        <v>0.7</v>
      </c>
      <c r="AZ48" s="28">
        <v>0.3</v>
      </c>
      <c r="BA48" s="28">
        <v>2.4</v>
      </c>
      <c r="BB48" s="28">
        <v>57.6</v>
      </c>
      <c r="BC48" s="28">
        <v>0.4</v>
      </c>
      <c r="BD48" s="28">
        <v>0.11</v>
      </c>
      <c r="BE48" s="28">
        <v>5.0999999999999996</v>
      </c>
      <c r="BF48" s="28">
        <v>582</v>
      </c>
      <c r="BG48" s="28">
        <v>1.3</v>
      </c>
      <c r="BH48" s="28">
        <v>19.8</v>
      </c>
      <c r="BI48" s="28">
        <v>2.1</v>
      </c>
      <c r="BJ48" s="28">
        <f>'no b.d.l.'!BJ48*10000</f>
        <v>32599.999999999996</v>
      </c>
      <c r="BK48" s="28">
        <f>'no b.d.l.'!BK48*10000</f>
        <v>400</v>
      </c>
      <c r="BL48" s="28">
        <f>'no b.d.l.'!BL48*10000</f>
        <v>92300</v>
      </c>
      <c r="BM48" s="28">
        <f>'no b.d.l.'!BM48*10000</f>
        <v>100</v>
      </c>
      <c r="BN48" s="28">
        <f>'no b.d.l.'!BN48*10000</f>
        <v>6200</v>
      </c>
      <c r="BO48" s="28">
        <f>'no b.d.l.'!BO48*10000</f>
        <v>100</v>
      </c>
      <c r="BP48" s="28">
        <f>'no b.d.l.'!BP48*10000</f>
        <v>130</v>
      </c>
      <c r="BQ48" s="28">
        <f>'no b.d.l.'!BQ48*10000</f>
        <v>9000</v>
      </c>
      <c r="CI48" s="28">
        <v>9.27</v>
      </c>
      <c r="CL48" s="28">
        <v>2.5</v>
      </c>
    </row>
    <row r="49" spans="1:90" x14ac:dyDescent="0.3">
      <c r="A49" s="25">
        <f t="shared" si="0"/>
        <v>45</v>
      </c>
      <c r="B49" s="26">
        <v>686973</v>
      </c>
      <c r="C49" s="26">
        <v>846577</v>
      </c>
      <c r="D49" s="26">
        <v>379</v>
      </c>
      <c r="E49" s="26">
        <v>1</v>
      </c>
      <c r="F49" s="27" t="s">
        <v>46</v>
      </c>
      <c r="G49" s="28">
        <v>57.1</v>
      </c>
      <c r="H49" s="28">
        <f>'no b.d.l.'!H49/1000</f>
        <v>6.7000000000000004E-2</v>
      </c>
      <c r="I49" s="28">
        <f>'no b.d.l.'!I49/1000</f>
        <v>0.03</v>
      </c>
      <c r="J49" s="28">
        <v>2</v>
      </c>
      <c r="K49" s="28">
        <v>0.85</v>
      </c>
      <c r="L49" s="28">
        <v>8.9999999999999998E-4</v>
      </c>
      <c r="M49" s="28">
        <v>0.35</v>
      </c>
      <c r="N49" s="28">
        <v>0.09</v>
      </c>
      <c r="O49" s="28">
        <v>7.0000000000000007E-2</v>
      </c>
      <c r="P49" s="28">
        <v>2.2000000000000002</v>
      </c>
      <c r="Q49" s="28">
        <v>0.4</v>
      </c>
      <c r="R49" s="28">
        <v>49</v>
      </c>
      <c r="S49" s="28">
        <v>0.09</v>
      </c>
      <c r="T49" s="28">
        <v>32.1</v>
      </c>
      <c r="U49" s="28">
        <v>35.1</v>
      </c>
      <c r="V49" s="28">
        <v>177</v>
      </c>
      <c r="W49" s="28">
        <v>2.7</v>
      </c>
      <c r="X49" s="28">
        <v>43.4</v>
      </c>
      <c r="Y49" s="28">
        <v>1.7000000000000001E-2</v>
      </c>
      <c r="Z49" s="28">
        <v>0.02</v>
      </c>
      <c r="AA49" s="28">
        <v>0.06</v>
      </c>
      <c r="AB49" s="28">
        <v>5.22</v>
      </c>
      <c r="AC49" s="28">
        <v>0.2</v>
      </c>
      <c r="AD49" s="28">
        <v>0.04</v>
      </c>
      <c r="AE49" s="28">
        <v>0.23</v>
      </c>
      <c r="AF49" s="28">
        <v>0.06</v>
      </c>
      <c r="AG49" s="28">
        <v>1000</v>
      </c>
      <c r="AH49" s="28">
        <v>0.1</v>
      </c>
      <c r="AI49" s="28">
        <v>0.09</v>
      </c>
      <c r="AJ49" s="28">
        <v>0.04</v>
      </c>
      <c r="AK49" s="28">
        <v>5.53</v>
      </c>
      <c r="AL49" s="28">
        <v>1.4</v>
      </c>
      <c r="AM49" s="28">
        <v>2.3E-2</v>
      </c>
      <c r="AN49" s="28">
        <v>33.299999999999997</v>
      </c>
      <c r="AO49" s="28">
        <v>2.1</v>
      </c>
      <c r="AP49" s="28">
        <v>1.3</v>
      </c>
      <c r="AQ49" s="28">
        <v>0.4</v>
      </c>
      <c r="AR49" s="28">
        <v>2.2000000000000002</v>
      </c>
      <c r="AS49" s="28">
        <v>0.4</v>
      </c>
      <c r="AT49" s="28">
        <v>7.3</v>
      </c>
      <c r="AU49" s="28">
        <v>0.2</v>
      </c>
      <c r="AV49" s="28">
        <v>8.68</v>
      </c>
      <c r="AW49" s="28">
        <v>2.2999999999999998</v>
      </c>
      <c r="AX49" s="28">
        <v>2.8</v>
      </c>
      <c r="AY49" s="28">
        <v>0.4</v>
      </c>
      <c r="AZ49" s="28">
        <v>0.2</v>
      </c>
      <c r="BA49" s="28">
        <v>1.3</v>
      </c>
      <c r="BB49" s="28">
        <v>27.2</v>
      </c>
      <c r="BC49" s="28">
        <v>0.3</v>
      </c>
      <c r="BD49" s="28">
        <v>0.05</v>
      </c>
      <c r="BE49" s="28">
        <v>2.8</v>
      </c>
      <c r="BF49" s="28">
        <v>325</v>
      </c>
      <c r="BG49" s="28">
        <v>0.9</v>
      </c>
      <c r="BH49" s="28">
        <v>10.7</v>
      </c>
      <c r="BI49" s="28">
        <v>1.7</v>
      </c>
      <c r="BJ49" s="28">
        <f>'no b.d.l.'!BJ49*10000</f>
        <v>17300</v>
      </c>
      <c r="BK49" s="28">
        <f>'no b.d.l.'!BK49*10000</f>
        <v>200</v>
      </c>
      <c r="BL49" s="28">
        <f>'no b.d.l.'!BL49*10000</f>
        <v>49500</v>
      </c>
      <c r="BM49" s="28">
        <f>'no b.d.l.'!BM49*10000</f>
        <v>90</v>
      </c>
      <c r="BN49" s="28">
        <f>'no b.d.l.'!BN49*10000</f>
        <v>10700</v>
      </c>
      <c r="BO49" s="28">
        <f>'no b.d.l.'!BO49*10000</f>
        <v>90</v>
      </c>
      <c r="BP49" s="28">
        <f>'no b.d.l.'!BP49*10000</f>
        <v>90</v>
      </c>
      <c r="BQ49" s="28">
        <f>'no b.d.l.'!BQ49*10000</f>
        <v>9000</v>
      </c>
      <c r="CI49" s="28">
        <v>5.53</v>
      </c>
      <c r="CL49" s="28">
        <v>1.4</v>
      </c>
    </row>
    <row r="50" spans="1:90" x14ac:dyDescent="0.3">
      <c r="A50" s="25">
        <f t="shared" si="0"/>
        <v>46</v>
      </c>
      <c r="B50" s="26">
        <v>686973</v>
      </c>
      <c r="C50" s="26">
        <v>846578</v>
      </c>
      <c r="D50" s="26">
        <v>379</v>
      </c>
      <c r="E50" s="26">
        <v>1</v>
      </c>
      <c r="F50" s="27" t="s">
        <v>47</v>
      </c>
      <c r="G50" s="28">
        <v>189</v>
      </c>
      <c r="H50" s="28">
        <f>'no b.d.l.'!H50/1000</f>
        <v>2.8300000000000002E-2</v>
      </c>
      <c r="I50" s="28">
        <f>'no b.d.l.'!I50/1000</f>
        <v>0.06</v>
      </c>
      <c r="J50" s="28">
        <v>2</v>
      </c>
      <c r="K50" s="28">
        <v>2.34</v>
      </c>
      <c r="L50" s="28">
        <v>8.9999999999999998E-4</v>
      </c>
      <c r="M50" s="28">
        <v>0.79</v>
      </c>
      <c r="N50" s="28">
        <v>0.8</v>
      </c>
      <c r="O50" s="28">
        <v>0.22</v>
      </c>
      <c r="P50" s="28">
        <v>9.6</v>
      </c>
      <c r="Q50" s="28">
        <v>1.6</v>
      </c>
      <c r="R50" s="28">
        <v>187</v>
      </c>
      <c r="S50" s="28">
        <v>0.09</v>
      </c>
      <c r="T50" s="28">
        <v>69.7</v>
      </c>
      <c r="U50" s="28">
        <v>86.5</v>
      </c>
      <c r="V50" s="28">
        <v>281</v>
      </c>
      <c r="W50" s="28">
        <v>12.4</v>
      </c>
      <c r="X50" s="28">
        <v>106</v>
      </c>
      <c r="Y50" s="28">
        <v>0.11700000000000001</v>
      </c>
      <c r="Z50" s="28">
        <v>0.04</v>
      </c>
      <c r="AA50" s="28">
        <v>0.09</v>
      </c>
      <c r="AB50" s="28">
        <v>12.1</v>
      </c>
      <c r="AC50" s="28">
        <v>0.2</v>
      </c>
      <c r="AD50" s="28">
        <v>0.09</v>
      </c>
      <c r="AE50" s="28">
        <v>0.52</v>
      </c>
      <c r="AF50" s="28">
        <v>0.13</v>
      </c>
      <c r="AG50" s="28">
        <v>1440</v>
      </c>
      <c r="AH50" s="28">
        <v>0.1</v>
      </c>
      <c r="AI50" s="28">
        <v>0.1</v>
      </c>
      <c r="AJ50" s="28">
        <v>0.04</v>
      </c>
      <c r="AK50" s="28">
        <v>17.2</v>
      </c>
      <c r="AL50" s="28">
        <v>4</v>
      </c>
      <c r="AM50" s="28">
        <v>4.4999999999999998E-2</v>
      </c>
      <c r="AN50" s="28">
        <v>109</v>
      </c>
      <c r="AO50" s="28">
        <v>6.7</v>
      </c>
      <c r="AP50" s="28">
        <v>3.7</v>
      </c>
      <c r="AQ50" s="28">
        <v>1.2</v>
      </c>
      <c r="AR50" s="28">
        <v>6.5</v>
      </c>
      <c r="AS50" s="28">
        <v>1.2</v>
      </c>
      <c r="AT50" s="28">
        <v>18.3</v>
      </c>
      <c r="AU50" s="28">
        <v>0.5</v>
      </c>
      <c r="AV50" s="28">
        <v>24.9</v>
      </c>
      <c r="AW50" s="28">
        <v>6.2</v>
      </c>
      <c r="AX50" s="28">
        <v>6.8</v>
      </c>
      <c r="AY50" s="28">
        <v>1.2</v>
      </c>
      <c r="AZ50" s="28">
        <v>0.6</v>
      </c>
      <c r="BA50" s="28">
        <v>3.8</v>
      </c>
      <c r="BB50" s="28">
        <v>67.7</v>
      </c>
      <c r="BC50" s="28">
        <v>0.8</v>
      </c>
      <c r="BD50" s="28">
        <v>0.14000000000000001</v>
      </c>
      <c r="BE50" s="28">
        <v>7.7</v>
      </c>
      <c r="BF50" s="28">
        <v>904</v>
      </c>
      <c r="BG50" s="28">
        <v>2.2999999999999998</v>
      </c>
      <c r="BH50" s="28">
        <v>25.1</v>
      </c>
      <c r="BI50" s="28">
        <v>3.5</v>
      </c>
      <c r="BJ50" s="28">
        <f>'no b.d.l.'!BJ50*10000</f>
        <v>39700</v>
      </c>
      <c r="BK50" s="28">
        <f>'no b.d.l.'!BK50*10000</f>
        <v>400</v>
      </c>
      <c r="BL50" s="28">
        <f>'no b.d.l.'!BL50*10000</f>
        <v>144000</v>
      </c>
      <c r="BM50" s="28">
        <f>'no b.d.l.'!BM50*10000</f>
        <v>200</v>
      </c>
      <c r="BN50" s="28">
        <f>'no b.d.l.'!BN50*10000</f>
        <v>4800</v>
      </c>
      <c r="BO50" s="28">
        <f>'no b.d.l.'!BO50*10000</f>
        <v>100</v>
      </c>
      <c r="BP50" s="28">
        <f>'no b.d.l.'!BP50*10000</f>
        <v>330</v>
      </c>
      <c r="BQ50" s="28">
        <f>'no b.d.l.'!BQ50*10000</f>
        <v>9000</v>
      </c>
      <c r="CI50" s="28">
        <v>17.2</v>
      </c>
      <c r="CL50" s="28">
        <v>4</v>
      </c>
    </row>
    <row r="51" spans="1:90" ht="15.75" customHeight="1" x14ac:dyDescent="0.3">
      <c r="A51" s="25">
        <f t="shared" si="0"/>
        <v>47</v>
      </c>
      <c r="B51" s="26">
        <v>686973</v>
      </c>
      <c r="C51" s="26">
        <v>846576</v>
      </c>
      <c r="D51" s="26">
        <v>379</v>
      </c>
      <c r="E51" s="26">
        <v>1</v>
      </c>
      <c r="F51" s="27" t="s">
        <v>49</v>
      </c>
      <c r="G51" s="28">
        <v>125</v>
      </c>
      <c r="H51" s="28">
        <f>'no b.d.l.'!H51/1000</f>
        <v>1.5300000000000001E-2</v>
      </c>
      <c r="I51" s="28">
        <f>'no b.d.l.'!I51/1000</f>
        <v>0.06</v>
      </c>
      <c r="J51" s="28">
        <v>2</v>
      </c>
      <c r="K51" s="28">
        <v>2.0499999999999998</v>
      </c>
      <c r="L51" s="28">
        <v>8.9999999999999998E-4</v>
      </c>
      <c r="M51" s="28">
        <v>0.66</v>
      </c>
      <c r="N51" s="28">
        <v>0.8</v>
      </c>
      <c r="O51" s="28">
        <v>0.16</v>
      </c>
      <c r="P51" s="28">
        <v>8.9</v>
      </c>
      <c r="Q51" s="28">
        <v>1.6</v>
      </c>
      <c r="R51" s="28">
        <v>191</v>
      </c>
      <c r="S51" s="28">
        <v>0.5</v>
      </c>
      <c r="T51" s="28">
        <v>152</v>
      </c>
      <c r="U51" s="28">
        <v>82.3</v>
      </c>
      <c r="V51" s="28">
        <v>338</v>
      </c>
      <c r="W51" s="28">
        <v>12.5</v>
      </c>
      <c r="X51" s="28">
        <v>124</v>
      </c>
      <c r="Y51" s="28">
        <v>0.11799999999999999</v>
      </c>
      <c r="Z51" s="28">
        <v>0.05</v>
      </c>
      <c r="AA51" s="28">
        <v>0.11</v>
      </c>
      <c r="AB51" s="28">
        <v>12.1</v>
      </c>
      <c r="AC51" s="28">
        <v>0.2</v>
      </c>
      <c r="AD51" s="28">
        <v>0.09</v>
      </c>
      <c r="AE51" s="28">
        <v>0.48</v>
      </c>
      <c r="AF51" s="28">
        <v>0.39</v>
      </c>
      <c r="AG51" s="28">
        <v>1600</v>
      </c>
      <c r="AH51" s="28">
        <v>0.09</v>
      </c>
      <c r="AI51" s="28">
        <v>0.1</v>
      </c>
      <c r="AJ51" s="28">
        <v>0.04</v>
      </c>
      <c r="AK51" s="28">
        <v>14.2</v>
      </c>
      <c r="AL51" s="28">
        <v>4.3</v>
      </c>
      <c r="AM51" s="28">
        <v>4.1000000000000002E-2</v>
      </c>
      <c r="AN51" s="28">
        <v>136</v>
      </c>
      <c r="AO51" s="28">
        <v>5.4</v>
      </c>
      <c r="AP51" s="28">
        <v>3</v>
      </c>
      <c r="AQ51" s="28">
        <v>1.1000000000000001</v>
      </c>
      <c r="AR51" s="28">
        <v>5.6</v>
      </c>
      <c r="AS51" s="28">
        <v>1.1000000000000001</v>
      </c>
      <c r="AT51" s="28">
        <v>16</v>
      </c>
      <c r="AU51" s="28">
        <v>0.5</v>
      </c>
      <c r="AV51" s="28">
        <v>20.2</v>
      </c>
      <c r="AW51" s="28">
        <v>5.0999999999999996</v>
      </c>
      <c r="AX51" s="28">
        <v>5.8</v>
      </c>
      <c r="AY51" s="28">
        <v>1</v>
      </c>
      <c r="AZ51" s="28">
        <v>0.5</v>
      </c>
      <c r="BA51" s="28">
        <v>3.1</v>
      </c>
      <c r="BB51" s="28">
        <v>146</v>
      </c>
      <c r="BC51" s="28">
        <v>0.7</v>
      </c>
      <c r="BD51" s="28">
        <v>0.16</v>
      </c>
      <c r="BE51" s="28">
        <v>20.3</v>
      </c>
      <c r="BF51" s="28">
        <v>2260</v>
      </c>
      <c r="BG51" s="28">
        <v>2.4</v>
      </c>
      <c r="BH51" s="28">
        <v>27</v>
      </c>
      <c r="BI51" s="28">
        <v>4.0999999999999996</v>
      </c>
      <c r="BJ51" s="28">
        <f>'no b.d.l.'!BJ51*10000</f>
        <v>42600</v>
      </c>
      <c r="BK51" s="28">
        <f>'no b.d.l.'!BK51*10000</f>
        <v>600</v>
      </c>
      <c r="BL51" s="28">
        <f>'no b.d.l.'!BL51*10000</f>
        <v>130000</v>
      </c>
      <c r="BM51" s="28">
        <f>'no b.d.l.'!BM51*10000</f>
        <v>300</v>
      </c>
      <c r="BN51" s="28">
        <f>'no b.d.l.'!BN51*10000</f>
        <v>3800</v>
      </c>
      <c r="BO51" s="28">
        <f>'no b.d.l.'!BO51*10000</f>
        <v>100</v>
      </c>
      <c r="BP51" s="28">
        <f>'no b.d.l.'!BP51*10000</f>
        <v>280</v>
      </c>
      <c r="BQ51" s="28">
        <f>'no b.d.l.'!BQ51*10000</f>
        <v>9000</v>
      </c>
      <c r="CI51" s="28">
        <v>14.2</v>
      </c>
      <c r="CL51" s="28">
        <v>4.3</v>
      </c>
    </row>
    <row r="52" spans="1:90" x14ac:dyDescent="0.3">
      <c r="A52" s="25">
        <f t="shared" si="0"/>
        <v>48</v>
      </c>
      <c r="B52" s="26">
        <v>686974</v>
      </c>
      <c r="C52" s="26">
        <v>846577</v>
      </c>
      <c r="D52" s="26">
        <v>379</v>
      </c>
      <c r="E52" s="26">
        <v>1</v>
      </c>
      <c r="F52" s="27" t="s">
        <v>48</v>
      </c>
      <c r="G52" s="28">
        <v>56.7</v>
      </c>
      <c r="H52" s="28">
        <f>'no b.d.l.'!H52/1000</f>
        <v>4.0299999999999996E-2</v>
      </c>
      <c r="I52" s="28">
        <f>'no b.d.l.'!I52/1000</f>
        <v>0.04</v>
      </c>
      <c r="J52" s="28">
        <v>2</v>
      </c>
      <c r="K52" s="28">
        <v>1.49</v>
      </c>
      <c r="L52" s="28">
        <v>8.9999999999999998E-4</v>
      </c>
      <c r="M52" s="28">
        <v>0.41</v>
      </c>
      <c r="N52" s="28">
        <v>0.2</v>
      </c>
      <c r="O52" s="28">
        <v>0.05</v>
      </c>
      <c r="P52" s="28">
        <v>6.2</v>
      </c>
      <c r="Q52" s="28">
        <v>0.7</v>
      </c>
      <c r="R52" s="28">
        <v>82</v>
      </c>
      <c r="S52" s="28">
        <v>0.09</v>
      </c>
      <c r="T52" s="28">
        <v>13.8</v>
      </c>
      <c r="U52" s="28">
        <v>32.6</v>
      </c>
      <c r="V52" s="28">
        <v>98.6</v>
      </c>
      <c r="W52" s="28">
        <v>6.9</v>
      </c>
      <c r="X52" s="28">
        <v>38.5</v>
      </c>
      <c r="Y52" s="28">
        <v>4.3999999999999997E-2</v>
      </c>
      <c r="Z52" s="28">
        <v>0.04</v>
      </c>
      <c r="AA52" s="28">
        <v>0.02</v>
      </c>
      <c r="AB52" s="28">
        <v>7.21</v>
      </c>
      <c r="AC52" s="28">
        <v>0.2</v>
      </c>
      <c r="AD52" s="28">
        <v>0.05</v>
      </c>
      <c r="AE52" s="28">
        <v>0.41</v>
      </c>
      <c r="AF52" s="28">
        <v>0.05</v>
      </c>
      <c r="AG52" s="28">
        <v>560</v>
      </c>
      <c r="AH52" s="28">
        <v>0.09</v>
      </c>
      <c r="AI52" s="28">
        <v>0.4</v>
      </c>
      <c r="AJ52" s="28">
        <v>0.04</v>
      </c>
      <c r="AK52" s="28">
        <v>6.8</v>
      </c>
      <c r="AL52" s="28">
        <v>2.2000000000000002</v>
      </c>
      <c r="AM52" s="28">
        <v>0.04</v>
      </c>
      <c r="AN52" s="28">
        <v>63.3</v>
      </c>
      <c r="AO52" s="28">
        <v>2.2999999999999998</v>
      </c>
      <c r="AP52" s="28">
        <v>1.4</v>
      </c>
      <c r="AQ52" s="28">
        <v>0.5</v>
      </c>
      <c r="AR52" s="28">
        <v>2.8</v>
      </c>
      <c r="AS52" s="28">
        <v>0.4</v>
      </c>
      <c r="AT52" s="28">
        <v>11</v>
      </c>
      <c r="AU52" s="28">
        <v>0.2</v>
      </c>
      <c r="AV52" s="28">
        <v>13</v>
      </c>
      <c r="AW52" s="28">
        <v>3.2</v>
      </c>
      <c r="AX52" s="28">
        <v>2.6</v>
      </c>
      <c r="AY52" s="28">
        <v>0.4</v>
      </c>
      <c r="AZ52" s="28">
        <v>0.2</v>
      </c>
      <c r="BA52" s="28">
        <v>1.3</v>
      </c>
      <c r="BB52" s="28">
        <v>30.7</v>
      </c>
      <c r="BC52" s="28">
        <v>0.3</v>
      </c>
      <c r="BD52" s="28">
        <v>0.15</v>
      </c>
      <c r="BE52" s="28">
        <v>2.4</v>
      </c>
      <c r="BF52" s="28">
        <v>263</v>
      </c>
      <c r="BG52" s="28">
        <v>2.2999999999999998</v>
      </c>
      <c r="BH52" s="28">
        <v>11.3</v>
      </c>
      <c r="BI52" s="28">
        <v>4.4000000000000004</v>
      </c>
      <c r="BJ52" s="28">
        <f>'no b.d.l.'!BJ52*10000</f>
        <v>25600</v>
      </c>
      <c r="BK52" s="28">
        <f>'no b.d.l.'!BK52*10000</f>
        <v>500</v>
      </c>
      <c r="BL52" s="28">
        <f>'no b.d.l.'!BL52*10000</f>
        <v>53700</v>
      </c>
      <c r="BM52" s="28">
        <f>'no b.d.l.'!BM52*10000</f>
        <v>200</v>
      </c>
      <c r="BN52" s="28">
        <f>'no b.d.l.'!BN52*10000</f>
        <v>4000</v>
      </c>
      <c r="BO52" s="28">
        <f>'no b.d.l.'!BO52*10000</f>
        <v>90</v>
      </c>
      <c r="BP52" s="28">
        <f>'no b.d.l.'!BP52*10000</f>
        <v>170</v>
      </c>
      <c r="BQ52" s="28">
        <f>'no b.d.l.'!BQ52*10000</f>
        <v>9000</v>
      </c>
      <c r="CI52" s="28">
        <v>6.8</v>
      </c>
      <c r="CL52" s="28">
        <v>2.2000000000000002</v>
      </c>
    </row>
    <row r="53" spans="1:90" x14ac:dyDescent="0.3">
      <c r="A53" s="25">
        <f t="shared" si="0"/>
        <v>49</v>
      </c>
      <c r="B53" s="26">
        <v>686974</v>
      </c>
      <c r="C53" s="26">
        <v>846576</v>
      </c>
      <c r="D53" s="26">
        <v>379</v>
      </c>
      <c r="E53" s="26">
        <v>1</v>
      </c>
      <c r="F53" s="27" t="s">
        <v>50</v>
      </c>
      <c r="G53" s="28">
        <v>64.099999999999994</v>
      </c>
      <c r="H53" s="28">
        <f>'no b.d.l.'!H53/1000</f>
        <v>1.3300000000000001E-2</v>
      </c>
      <c r="I53" s="28">
        <f>'no b.d.l.'!I53/1000</f>
        <v>0.05</v>
      </c>
      <c r="J53" s="28">
        <v>2</v>
      </c>
      <c r="K53" s="28">
        <v>1.52</v>
      </c>
      <c r="L53" s="28">
        <v>8.9999999999999998E-4</v>
      </c>
      <c r="M53" s="28">
        <v>0.4</v>
      </c>
      <c r="N53" s="28">
        <v>0.2</v>
      </c>
      <c r="O53" s="28">
        <v>0.06</v>
      </c>
      <c r="P53" s="28">
        <v>5.8</v>
      </c>
      <c r="Q53" s="28">
        <v>0.9</v>
      </c>
      <c r="R53" s="28">
        <v>87</v>
      </c>
      <c r="S53" s="28">
        <v>0.09</v>
      </c>
      <c r="T53" s="28">
        <v>15.6</v>
      </c>
      <c r="U53" s="28">
        <v>31.4</v>
      </c>
      <c r="V53" s="28">
        <v>188</v>
      </c>
      <c r="W53" s="28">
        <v>6.1</v>
      </c>
      <c r="X53" s="28">
        <v>63.4</v>
      </c>
      <c r="Y53" s="28">
        <v>3.5999999999999997E-2</v>
      </c>
      <c r="Z53" s="28">
        <v>0.02</v>
      </c>
      <c r="AA53" s="28">
        <v>7.0000000000000007E-2</v>
      </c>
      <c r="AB53" s="28">
        <v>7.94</v>
      </c>
      <c r="AC53" s="28">
        <v>0.2</v>
      </c>
      <c r="AD53" s="28">
        <v>0.06</v>
      </c>
      <c r="AE53" s="28">
        <v>0.5</v>
      </c>
      <c r="AF53" s="28">
        <v>0.05</v>
      </c>
      <c r="AG53" s="28">
        <v>732</v>
      </c>
      <c r="AH53" s="28">
        <v>0.09</v>
      </c>
      <c r="AI53" s="28">
        <v>0.3</v>
      </c>
      <c r="AJ53" s="28">
        <v>0.04</v>
      </c>
      <c r="AK53" s="28">
        <v>8.75</v>
      </c>
      <c r="AL53" s="28">
        <v>2.2999999999999998</v>
      </c>
      <c r="AM53" s="28">
        <v>4.7E-2</v>
      </c>
      <c r="AN53" s="28">
        <v>49</v>
      </c>
      <c r="AO53" s="28">
        <v>3.1</v>
      </c>
      <c r="AP53" s="28">
        <v>1.9</v>
      </c>
      <c r="AQ53" s="28">
        <v>0.7</v>
      </c>
      <c r="AR53" s="28">
        <v>3.3</v>
      </c>
      <c r="AS53" s="28">
        <v>0.6</v>
      </c>
      <c r="AT53" s="28">
        <v>10</v>
      </c>
      <c r="AU53" s="28">
        <v>0.3</v>
      </c>
      <c r="AV53" s="28">
        <v>13.7</v>
      </c>
      <c r="AW53" s="28">
        <v>3.3</v>
      </c>
      <c r="AX53" s="28">
        <v>3.2</v>
      </c>
      <c r="AY53" s="28">
        <v>0.6</v>
      </c>
      <c r="AZ53" s="28">
        <v>0.3</v>
      </c>
      <c r="BA53" s="28">
        <v>2</v>
      </c>
      <c r="BB53" s="28">
        <v>26</v>
      </c>
      <c r="BC53" s="28">
        <v>0.4</v>
      </c>
      <c r="BD53" s="28">
        <v>0.1</v>
      </c>
      <c r="BE53" s="28">
        <v>2.2000000000000002</v>
      </c>
      <c r="BF53" s="28">
        <v>221</v>
      </c>
      <c r="BG53" s="28">
        <v>1.9</v>
      </c>
      <c r="BH53" s="28">
        <v>13.1</v>
      </c>
      <c r="BI53" s="28">
        <v>3.5</v>
      </c>
      <c r="BJ53" s="28">
        <f>'no b.d.l.'!BJ53*10000</f>
        <v>26500</v>
      </c>
      <c r="BK53" s="28">
        <f>'no b.d.l.'!BK53*10000</f>
        <v>500</v>
      </c>
      <c r="BL53" s="28">
        <f>'no b.d.l.'!BL53*10000</f>
        <v>64300</v>
      </c>
      <c r="BM53" s="28">
        <f>'no b.d.l.'!BM53*10000</f>
        <v>200</v>
      </c>
      <c r="BN53" s="28">
        <f>'no b.d.l.'!BN53*10000</f>
        <v>5300</v>
      </c>
      <c r="BO53" s="28">
        <f>'no b.d.l.'!BO53*10000</f>
        <v>110</v>
      </c>
      <c r="BP53" s="28">
        <f>'no b.d.l.'!BP53*10000</f>
        <v>140</v>
      </c>
      <c r="BQ53" s="28">
        <f>'no b.d.l.'!BQ53*10000</f>
        <v>9000</v>
      </c>
      <c r="CI53" s="28">
        <v>8.75</v>
      </c>
      <c r="CL53" s="28">
        <v>2.2999999999999998</v>
      </c>
    </row>
    <row r="54" spans="1:90" x14ac:dyDescent="0.3">
      <c r="A54" s="25">
        <f t="shared" si="0"/>
        <v>50</v>
      </c>
      <c r="B54" s="26">
        <v>686974</v>
      </c>
      <c r="C54" s="26">
        <v>846575</v>
      </c>
      <c r="D54" s="26">
        <v>379</v>
      </c>
      <c r="E54" s="26">
        <v>1</v>
      </c>
      <c r="F54" s="27" t="s">
        <v>51</v>
      </c>
      <c r="G54" s="28">
        <v>43.2</v>
      </c>
      <c r="H54" s="28">
        <f>'no b.d.l.'!H54/1000</f>
        <v>5.0000000000000001E-3</v>
      </c>
      <c r="I54" s="28">
        <f>'no b.d.l.'!I54/1000</f>
        <v>0.06</v>
      </c>
      <c r="J54" s="28">
        <v>2</v>
      </c>
      <c r="K54" s="28">
        <v>2.0299999999999998</v>
      </c>
      <c r="L54" s="28">
        <v>8.9999999999999998E-4</v>
      </c>
      <c r="M54" s="28">
        <v>0.38</v>
      </c>
      <c r="N54" s="28">
        <v>0.6</v>
      </c>
      <c r="O54" s="28">
        <v>0.12</v>
      </c>
      <c r="P54" s="28">
        <v>11.4</v>
      </c>
      <c r="Q54" s="28">
        <v>1.2</v>
      </c>
      <c r="R54" s="28">
        <v>164</v>
      </c>
      <c r="S54" s="28">
        <v>0.09</v>
      </c>
      <c r="T54" s="28">
        <v>15.1</v>
      </c>
      <c r="U54" s="28">
        <v>46.6</v>
      </c>
      <c r="V54" s="28">
        <v>108</v>
      </c>
      <c r="W54" s="28">
        <v>10.4</v>
      </c>
      <c r="X54" s="28">
        <v>57.1</v>
      </c>
      <c r="Y54" s="28">
        <v>0.128</v>
      </c>
      <c r="Z54" s="28">
        <v>0.04</v>
      </c>
      <c r="AA54" s="28">
        <v>0.15</v>
      </c>
      <c r="AB54" s="28">
        <v>10.9</v>
      </c>
      <c r="AC54" s="28">
        <v>0.2</v>
      </c>
      <c r="AD54" s="28">
        <v>0.09</v>
      </c>
      <c r="AE54" s="28">
        <v>0.5</v>
      </c>
      <c r="AF54" s="28">
        <v>0.08</v>
      </c>
      <c r="AG54" s="28">
        <v>782</v>
      </c>
      <c r="AH54" s="28">
        <v>2.6</v>
      </c>
      <c r="AI54" s="28">
        <v>0.3</v>
      </c>
      <c r="AJ54" s="28">
        <v>0.7</v>
      </c>
      <c r="AK54" s="28">
        <v>9.59</v>
      </c>
      <c r="AL54" s="28">
        <v>3</v>
      </c>
      <c r="AM54" s="28">
        <v>5.1999999999999998E-2</v>
      </c>
      <c r="AN54" s="28">
        <v>73.3</v>
      </c>
      <c r="AO54" s="28">
        <v>3.6</v>
      </c>
      <c r="AP54" s="28">
        <v>1.9</v>
      </c>
      <c r="AQ54" s="28">
        <v>0.7</v>
      </c>
      <c r="AR54" s="28">
        <v>3.8</v>
      </c>
      <c r="AS54" s="28">
        <v>0.6</v>
      </c>
      <c r="AT54" s="28">
        <v>12.8</v>
      </c>
      <c r="AU54" s="28">
        <v>0.3</v>
      </c>
      <c r="AV54" s="28">
        <v>15.4</v>
      </c>
      <c r="AW54" s="28">
        <v>3.8</v>
      </c>
      <c r="AX54" s="28">
        <v>4.2</v>
      </c>
      <c r="AY54" s="28">
        <v>0.6</v>
      </c>
      <c r="AZ54" s="28">
        <v>0.3</v>
      </c>
      <c r="BA54" s="28">
        <v>2</v>
      </c>
      <c r="BB54" s="28">
        <v>46.6</v>
      </c>
      <c r="BC54" s="28">
        <v>0.5</v>
      </c>
      <c r="BD54" s="28">
        <v>0.21</v>
      </c>
      <c r="BE54" s="28">
        <v>3</v>
      </c>
      <c r="BF54" s="28">
        <v>375</v>
      </c>
      <c r="BG54" s="28">
        <v>3.2</v>
      </c>
      <c r="BH54" s="28">
        <v>18.8</v>
      </c>
      <c r="BI54" s="28">
        <v>4.9000000000000004</v>
      </c>
      <c r="BJ54" s="28">
        <f>'no b.d.l.'!BJ54*10000</f>
        <v>37200</v>
      </c>
      <c r="BK54" s="28">
        <f>'no b.d.l.'!BK54*10000</f>
        <v>600</v>
      </c>
      <c r="BL54" s="28">
        <f>'no b.d.l.'!BL54*10000</f>
        <v>98200</v>
      </c>
      <c r="BM54" s="28">
        <f>'no b.d.l.'!BM54*10000</f>
        <v>300</v>
      </c>
      <c r="BN54" s="28">
        <f>'no b.d.l.'!BN54*10000</f>
        <v>2600</v>
      </c>
      <c r="BO54" s="28">
        <f>'no b.d.l.'!BO54*10000</f>
        <v>100</v>
      </c>
      <c r="BP54" s="28">
        <f>'no b.d.l.'!BP54*10000</f>
        <v>260</v>
      </c>
      <c r="BQ54" s="28">
        <f>'no b.d.l.'!BQ54*10000</f>
        <v>9000</v>
      </c>
      <c r="CI54" s="28">
        <v>9.59</v>
      </c>
      <c r="CL54" s="28">
        <v>3</v>
      </c>
    </row>
    <row r="55" spans="1:90" x14ac:dyDescent="0.3">
      <c r="A55" s="25">
        <f t="shared" si="0"/>
        <v>51</v>
      </c>
      <c r="B55" s="26">
        <v>686974</v>
      </c>
      <c r="C55" s="26">
        <v>846575</v>
      </c>
      <c r="D55" s="26">
        <v>379</v>
      </c>
      <c r="E55" s="26">
        <v>1</v>
      </c>
      <c r="F55" s="27" t="s">
        <v>52</v>
      </c>
      <c r="G55" s="28">
        <v>58.6</v>
      </c>
      <c r="H55" s="28">
        <f>'no b.d.l.'!H55/1000</f>
        <v>4.5999999999999999E-3</v>
      </c>
      <c r="I55" s="28">
        <f>'no b.d.l.'!I55/1000</f>
        <v>0.14000000000000001</v>
      </c>
      <c r="J55" s="28">
        <v>4</v>
      </c>
      <c r="K55" s="28">
        <v>1.7</v>
      </c>
      <c r="L55" s="28">
        <v>8.9999999999999998E-4</v>
      </c>
      <c r="M55" s="28">
        <v>0.36</v>
      </c>
      <c r="N55" s="28">
        <v>0.3</v>
      </c>
      <c r="O55" s="28">
        <v>0.12</v>
      </c>
      <c r="P55" s="28">
        <v>10</v>
      </c>
      <c r="Q55" s="28">
        <v>1.1000000000000001</v>
      </c>
      <c r="R55" s="28">
        <v>111</v>
      </c>
      <c r="S55" s="28">
        <v>4.4000000000000004</v>
      </c>
      <c r="T55" s="28">
        <v>11.5</v>
      </c>
      <c r="U55" s="28">
        <v>39.700000000000003</v>
      </c>
      <c r="V55" s="28">
        <v>120</v>
      </c>
      <c r="W55" s="28">
        <v>9.6999999999999993</v>
      </c>
      <c r="X55" s="28">
        <v>57.2</v>
      </c>
      <c r="Y55" s="28">
        <v>6.6000000000000003E-2</v>
      </c>
      <c r="Z55" s="28">
        <v>0.04</v>
      </c>
      <c r="AA55" s="28">
        <v>0.06</v>
      </c>
      <c r="AB55" s="28">
        <v>10.7</v>
      </c>
      <c r="AC55" s="28">
        <v>0.2</v>
      </c>
      <c r="AD55" s="28">
        <v>7.0000000000000007E-2</v>
      </c>
      <c r="AE55" s="28">
        <v>0.52</v>
      </c>
      <c r="AF55" s="28">
        <v>7.0000000000000007E-2</v>
      </c>
      <c r="AG55" s="28">
        <v>645</v>
      </c>
      <c r="AH55" s="28">
        <v>0.2</v>
      </c>
      <c r="AI55" s="28">
        <v>0.5</v>
      </c>
      <c r="AJ55" s="28">
        <v>0.04</v>
      </c>
      <c r="AK55" s="28">
        <v>9.1300000000000008</v>
      </c>
      <c r="AL55" s="28">
        <v>3</v>
      </c>
      <c r="AM55" s="28">
        <v>4.2999999999999997E-2</v>
      </c>
      <c r="AN55" s="28">
        <v>71.099999999999994</v>
      </c>
      <c r="AO55" s="28">
        <v>3.2</v>
      </c>
      <c r="AP55" s="28">
        <v>1.7</v>
      </c>
      <c r="AQ55" s="28">
        <v>0.6</v>
      </c>
      <c r="AR55" s="28">
        <v>3.4</v>
      </c>
      <c r="AS55" s="28">
        <v>0.6</v>
      </c>
      <c r="AT55" s="28">
        <v>13.2</v>
      </c>
      <c r="AU55" s="28">
        <v>0.3</v>
      </c>
      <c r="AV55" s="28">
        <v>15.3</v>
      </c>
      <c r="AW55" s="28">
        <v>3.9</v>
      </c>
      <c r="AX55" s="28">
        <v>4.0999999999999996</v>
      </c>
      <c r="AY55" s="28">
        <v>0.6</v>
      </c>
      <c r="AZ55" s="28">
        <v>0.3</v>
      </c>
      <c r="BA55" s="28">
        <v>1.9</v>
      </c>
      <c r="BB55" s="28">
        <v>50.8</v>
      </c>
      <c r="BC55" s="28">
        <v>0.5</v>
      </c>
      <c r="BD55" s="28">
        <v>0.15</v>
      </c>
      <c r="BE55" s="28">
        <v>3</v>
      </c>
      <c r="BF55" s="28">
        <v>330</v>
      </c>
      <c r="BG55" s="28">
        <v>2.9</v>
      </c>
      <c r="BH55" s="28">
        <v>16.2</v>
      </c>
      <c r="BI55" s="28">
        <v>7.1</v>
      </c>
      <c r="BJ55" s="28">
        <f>'no b.d.l.'!BJ55*10000</f>
        <v>39800</v>
      </c>
      <c r="BK55" s="28">
        <f>'no b.d.l.'!BK55*10000</f>
        <v>900</v>
      </c>
      <c r="BL55" s="28">
        <f>'no b.d.l.'!BL55*10000</f>
        <v>76900</v>
      </c>
      <c r="BM55" s="28">
        <f>'no b.d.l.'!BM55*10000</f>
        <v>300</v>
      </c>
      <c r="BN55" s="28">
        <f>'no b.d.l.'!BN55*10000</f>
        <v>1900</v>
      </c>
      <c r="BO55" s="28">
        <f>'no b.d.l.'!BO55*10000</f>
        <v>110</v>
      </c>
      <c r="BP55" s="28">
        <f>'no b.d.l.'!BP55*10000</f>
        <v>280</v>
      </c>
      <c r="BQ55" s="28">
        <f>'no b.d.l.'!BQ55*10000</f>
        <v>9000</v>
      </c>
      <c r="CI55" s="28">
        <v>9.1300000000000008</v>
      </c>
      <c r="CL55" s="28">
        <v>3</v>
      </c>
    </row>
    <row r="56" spans="1:90" x14ac:dyDescent="0.3">
      <c r="A56" s="25">
        <f t="shared" si="0"/>
        <v>52</v>
      </c>
      <c r="B56" s="26">
        <v>687529</v>
      </c>
      <c r="C56" s="26">
        <v>846751</v>
      </c>
      <c r="D56" s="26">
        <v>359</v>
      </c>
      <c r="E56" s="26">
        <v>1</v>
      </c>
      <c r="F56" s="27" t="s">
        <v>53</v>
      </c>
      <c r="G56" s="28">
        <v>0.8</v>
      </c>
      <c r="H56" s="28">
        <f>'no b.d.l.'!H56/1000</f>
        <v>1.5E-3</v>
      </c>
      <c r="I56" s="28">
        <f>'no b.d.l.'!I56/1000</f>
        <v>0.09</v>
      </c>
      <c r="J56" s="28">
        <v>3</v>
      </c>
      <c r="K56" s="28">
        <v>0.96</v>
      </c>
      <c r="L56" s="28">
        <v>8.9999999999999998E-4</v>
      </c>
      <c r="M56" s="28">
        <v>0.08</v>
      </c>
      <c r="N56" s="28">
        <v>0.09</v>
      </c>
      <c r="O56" s="28">
        <v>0.01</v>
      </c>
      <c r="P56" s="28">
        <v>11.4</v>
      </c>
      <c r="Q56" s="28">
        <v>0.8</v>
      </c>
      <c r="R56" s="28">
        <v>59</v>
      </c>
      <c r="S56" s="28">
        <v>0.09</v>
      </c>
      <c r="T56" s="28">
        <v>3.5</v>
      </c>
      <c r="U56" s="28">
        <v>7.9</v>
      </c>
      <c r="V56" s="28">
        <v>23.8</v>
      </c>
      <c r="W56" s="28">
        <v>8.9</v>
      </c>
      <c r="X56" s="28">
        <v>14.2</v>
      </c>
      <c r="Y56" s="28">
        <v>8.9999999999999993E-3</v>
      </c>
      <c r="Z56" s="28">
        <v>0.05</v>
      </c>
      <c r="AA56" s="28">
        <v>0.08</v>
      </c>
      <c r="AB56" s="28">
        <v>7.55</v>
      </c>
      <c r="AC56" s="28">
        <v>0.1</v>
      </c>
      <c r="AD56" s="28">
        <v>0.04</v>
      </c>
      <c r="AE56" s="28">
        <v>0.77</v>
      </c>
      <c r="AF56" s="28">
        <v>0.12</v>
      </c>
      <c r="AG56" s="28">
        <v>99</v>
      </c>
      <c r="AH56" s="28">
        <v>0.1</v>
      </c>
      <c r="AI56" s="28">
        <v>0.3</v>
      </c>
      <c r="AJ56" s="28">
        <v>0.04</v>
      </c>
      <c r="AK56" s="28">
        <v>9.41</v>
      </c>
      <c r="AL56" s="28">
        <v>4.7</v>
      </c>
      <c r="AM56" s="28">
        <v>0.16</v>
      </c>
      <c r="AN56" s="28">
        <v>48.3</v>
      </c>
      <c r="AO56" s="28">
        <v>2.2999999999999998</v>
      </c>
      <c r="AP56" s="28">
        <v>1.1000000000000001</v>
      </c>
      <c r="AQ56" s="28">
        <v>0.5</v>
      </c>
      <c r="AR56" s="28">
        <v>3.2</v>
      </c>
      <c r="AS56" s="28">
        <v>0.4</v>
      </c>
      <c r="AT56" s="28">
        <v>18.899999999999999</v>
      </c>
      <c r="AU56" s="28">
        <v>0.1</v>
      </c>
      <c r="AV56" s="28">
        <v>17.100000000000001</v>
      </c>
      <c r="AW56" s="28">
        <v>4.5999999999999996</v>
      </c>
      <c r="AX56" s="28">
        <v>4.2</v>
      </c>
      <c r="AY56" s="28">
        <v>0.5</v>
      </c>
      <c r="AZ56" s="28">
        <v>0.2</v>
      </c>
      <c r="BA56" s="28">
        <v>0.9</v>
      </c>
      <c r="BB56" s="28">
        <v>50.4</v>
      </c>
      <c r="BC56" s="28">
        <v>0.3</v>
      </c>
      <c r="BD56" s="28">
        <v>0.76</v>
      </c>
      <c r="BE56" s="28">
        <v>7.3</v>
      </c>
      <c r="BF56" s="28">
        <v>110</v>
      </c>
      <c r="BG56" s="28">
        <v>9.5</v>
      </c>
      <c r="BH56" s="28">
        <v>8.1</v>
      </c>
      <c r="BI56" s="28">
        <v>5.2</v>
      </c>
      <c r="BJ56" s="28">
        <f>'no b.d.l.'!BJ56*10000</f>
        <v>33200</v>
      </c>
      <c r="BK56" s="28">
        <f>'no b.d.l.'!BK56*10000</f>
        <v>90</v>
      </c>
      <c r="BL56" s="28">
        <f>'no b.d.l.'!BL56*10000</f>
        <v>15800</v>
      </c>
      <c r="BM56" s="28">
        <f>'no b.d.l.'!BM56*10000</f>
        <v>900</v>
      </c>
      <c r="BN56" s="28">
        <f>'no b.d.l.'!BN56*10000</f>
        <v>600</v>
      </c>
      <c r="BO56" s="28">
        <f>'no b.d.l.'!BO56*10000</f>
        <v>120</v>
      </c>
      <c r="BP56" s="28">
        <f>'no b.d.l.'!BP56*10000</f>
        <v>50</v>
      </c>
      <c r="BQ56" s="28">
        <f>'no b.d.l.'!BQ56*10000</f>
        <v>9000</v>
      </c>
      <c r="CI56" s="28">
        <v>9.41</v>
      </c>
      <c r="CL56" s="28">
        <v>4.7</v>
      </c>
    </row>
    <row r="57" spans="1:90" x14ac:dyDescent="0.3">
      <c r="A57" s="25">
        <f t="shared" si="0"/>
        <v>53</v>
      </c>
      <c r="B57" s="26">
        <v>687530</v>
      </c>
      <c r="C57" s="26">
        <v>846752</v>
      </c>
      <c r="D57" s="26">
        <v>359</v>
      </c>
      <c r="E57" s="26">
        <v>1</v>
      </c>
      <c r="F57" s="27" t="s">
        <v>54</v>
      </c>
      <c r="G57" s="28">
        <v>0.4</v>
      </c>
      <c r="H57" s="28">
        <f>'no b.d.l.'!H57/1000</f>
        <v>1.1000000000000001E-3</v>
      </c>
      <c r="I57" s="28">
        <f>'no b.d.l.'!I57/1000</f>
        <v>7.0000000000000007E-2</v>
      </c>
      <c r="J57" s="28">
        <v>2</v>
      </c>
      <c r="K57" s="28">
        <v>0.56999999999999995</v>
      </c>
      <c r="L57" s="28">
        <v>8.9999999999999998E-4</v>
      </c>
      <c r="M57" s="28">
        <v>0.05</v>
      </c>
      <c r="N57" s="28">
        <v>0.09</v>
      </c>
      <c r="O57" s="28">
        <v>0.01</v>
      </c>
      <c r="P57" s="28">
        <v>10.1</v>
      </c>
      <c r="Q57" s="28">
        <v>0.7</v>
      </c>
      <c r="R57" s="28">
        <v>58</v>
      </c>
      <c r="S57" s="28">
        <v>0.09</v>
      </c>
      <c r="T57" s="28">
        <v>3.4</v>
      </c>
      <c r="U57" s="28">
        <v>7.4</v>
      </c>
      <c r="V57" s="28">
        <v>23.1</v>
      </c>
      <c r="W57" s="28">
        <v>8.6999999999999993</v>
      </c>
      <c r="X57" s="28">
        <v>15</v>
      </c>
      <c r="Y57" s="28">
        <v>8.9999999999999993E-3</v>
      </c>
      <c r="Z57" s="28">
        <v>0.05</v>
      </c>
      <c r="AA57" s="28">
        <v>0.19</v>
      </c>
      <c r="AB57" s="28">
        <v>7.51</v>
      </c>
      <c r="AC57" s="28">
        <v>0.2</v>
      </c>
      <c r="AD57" s="28">
        <v>0.06</v>
      </c>
      <c r="AE57" s="28">
        <v>0.73</v>
      </c>
      <c r="AF57" s="28">
        <v>0.12</v>
      </c>
      <c r="AG57" s="28">
        <v>72</v>
      </c>
      <c r="AH57" s="28">
        <v>0.1</v>
      </c>
      <c r="AI57" s="28">
        <v>0.2</v>
      </c>
      <c r="AJ57" s="28">
        <v>0.04</v>
      </c>
      <c r="AK57" s="28">
        <v>8.4700000000000006</v>
      </c>
      <c r="AL57" s="28">
        <v>4.3</v>
      </c>
      <c r="AM57" s="28">
        <v>0.15</v>
      </c>
      <c r="AN57" s="28">
        <v>46.9</v>
      </c>
      <c r="AO57" s="28">
        <v>2</v>
      </c>
      <c r="AP57" s="28">
        <v>1.1000000000000001</v>
      </c>
      <c r="AQ57" s="28">
        <v>0.5</v>
      </c>
      <c r="AR57" s="28">
        <v>2.9</v>
      </c>
      <c r="AS57" s="28">
        <v>0.4</v>
      </c>
      <c r="AT57" s="28">
        <v>18.2</v>
      </c>
      <c r="AU57" s="28">
        <v>0.1</v>
      </c>
      <c r="AV57" s="28">
        <v>16.399999999999999</v>
      </c>
      <c r="AW57" s="28">
        <v>4.3</v>
      </c>
      <c r="AX57" s="28">
        <v>3.4</v>
      </c>
      <c r="AY57" s="28">
        <v>0.4</v>
      </c>
      <c r="AZ57" s="28">
        <v>0.1</v>
      </c>
      <c r="BA57" s="28">
        <v>0.8</v>
      </c>
      <c r="BB57" s="28">
        <v>50.1</v>
      </c>
      <c r="BC57" s="28">
        <v>0.2</v>
      </c>
      <c r="BD57" s="28">
        <v>0.75</v>
      </c>
      <c r="BE57" s="28">
        <v>7</v>
      </c>
      <c r="BF57" s="28">
        <v>105</v>
      </c>
      <c r="BG57" s="28">
        <v>9.6</v>
      </c>
      <c r="BH57" s="28">
        <v>8.1</v>
      </c>
      <c r="BI57" s="28">
        <v>5.5</v>
      </c>
      <c r="BJ57" s="28">
        <f>'no b.d.l.'!BJ57*10000</f>
        <v>31900</v>
      </c>
      <c r="BK57" s="28">
        <f>'no b.d.l.'!BK57*10000</f>
        <v>90</v>
      </c>
      <c r="BL57" s="28">
        <f>'no b.d.l.'!BL57*10000</f>
        <v>13300</v>
      </c>
      <c r="BM57" s="28">
        <f>'no b.d.l.'!BM57*10000</f>
        <v>900</v>
      </c>
      <c r="BN57" s="28">
        <f>'no b.d.l.'!BN57*10000</f>
        <v>600</v>
      </c>
      <c r="BO57" s="28">
        <f>'no b.d.l.'!BO57*10000</f>
        <v>120</v>
      </c>
      <c r="BP57" s="28">
        <f>'no b.d.l.'!BP57*10000</f>
        <v>50</v>
      </c>
      <c r="BQ57" s="28">
        <f>'no b.d.l.'!BQ57*10000</f>
        <v>9000</v>
      </c>
      <c r="CI57" s="28">
        <v>8.4700000000000006</v>
      </c>
      <c r="CL57" s="28">
        <v>4.3</v>
      </c>
    </row>
    <row r="58" spans="1:90" x14ac:dyDescent="0.3">
      <c r="A58" s="25">
        <f t="shared" si="0"/>
        <v>54</v>
      </c>
      <c r="B58" s="26">
        <v>687532</v>
      </c>
      <c r="C58" s="26">
        <v>846753</v>
      </c>
      <c r="D58" s="26">
        <v>359</v>
      </c>
      <c r="E58" s="26">
        <v>1</v>
      </c>
      <c r="F58" s="27" t="s">
        <v>55</v>
      </c>
      <c r="G58" s="28">
        <v>0.09</v>
      </c>
      <c r="H58" s="28">
        <f>'no b.d.l.'!H58/1000</f>
        <v>6.9999999999999999E-4</v>
      </c>
      <c r="I58" s="28">
        <f>'no b.d.l.'!I58/1000</f>
        <v>0.06</v>
      </c>
      <c r="J58" s="28">
        <v>2</v>
      </c>
      <c r="K58" s="28">
        <v>0.62</v>
      </c>
      <c r="L58" s="28">
        <v>8.9999999999999998E-4</v>
      </c>
      <c r="M58" s="28">
        <v>0.06</v>
      </c>
      <c r="N58" s="28">
        <v>0.09</v>
      </c>
      <c r="O58" s="28">
        <v>0.01</v>
      </c>
      <c r="P58" s="28">
        <v>9.8000000000000007</v>
      </c>
      <c r="Q58" s="28">
        <v>0.6</v>
      </c>
      <c r="R58" s="28">
        <v>64</v>
      </c>
      <c r="S58" s="28">
        <v>0.09</v>
      </c>
      <c r="T58" s="28">
        <v>3.6</v>
      </c>
      <c r="U58" s="28">
        <v>7.5</v>
      </c>
      <c r="V58" s="28">
        <v>23.8</v>
      </c>
      <c r="W58" s="28">
        <v>9.6</v>
      </c>
      <c r="X58" s="28">
        <v>12.9</v>
      </c>
      <c r="Y58" s="28">
        <v>8.9999999999999993E-3</v>
      </c>
      <c r="Z58" s="28">
        <v>0.05</v>
      </c>
      <c r="AA58" s="28">
        <v>0.03</v>
      </c>
      <c r="AB58" s="28">
        <v>7.59</v>
      </c>
      <c r="AC58" s="28">
        <v>0.2</v>
      </c>
      <c r="AD58" s="28">
        <v>0.06</v>
      </c>
      <c r="AE58" s="28">
        <v>0.75</v>
      </c>
      <c r="AF58" s="28">
        <v>0.12</v>
      </c>
      <c r="AG58" s="28">
        <v>75</v>
      </c>
      <c r="AH58" s="28">
        <v>0.2</v>
      </c>
      <c r="AI58" s="28">
        <v>0.2</v>
      </c>
      <c r="AJ58" s="28">
        <v>0.04</v>
      </c>
      <c r="AK58" s="28">
        <v>7.39</v>
      </c>
      <c r="AL58" s="28">
        <v>4.3</v>
      </c>
      <c r="AM58" s="28">
        <v>0.15</v>
      </c>
      <c r="AN58" s="28">
        <v>44.8</v>
      </c>
      <c r="AO58" s="28">
        <v>1.8</v>
      </c>
      <c r="AP58" s="28">
        <v>0.9</v>
      </c>
      <c r="AQ58" s="28">
        <v>0.4</v>
      </c>
      <c r="AR58" s="28">
        <v>2.2999999999999998</v>
      </c>
      <c r="AS58" s="28">
        <v>0.3</v>
      </c>
      <c r="AT58" s="28">
        <v>18.600000000000001</v>
      </c>
      <c r="AU58" s="28">
        <v>0.09</v>
      </c>
      <c r="AV58" s="28">
        <v>15.4</v>
      </c>
      <c r="AW58" s="28">
        <v>4.0999999999999996</v>
      </c>
      <c r="AX58" s="28">
        <v>2.8</v>
      </c>
      <c r="AY58" s="28">
        <v>0.3</v>
      </c>
      <c r="AZ58" s="28">
        <v>0.1</v>
      </c>
      <c r="BA58" s="28">
        <v>0.7</v>
      </c>
      <c r="BB58" s="28">
        <v>48.8</v>
      </c>
      <c r="BC58" s="28">
        <v>0.2</v>
      </c>
      <c r="BD58" s="28">
        <v>0.77</v>
      </c>
      <c r="BE58" s="28">
        <v>6.9</v>
      </c>
      <c r="BF58" s="28">
        <v>105</v>
      </c>
      <c r="BG58" s="28">
        <v>9.3000000000000007</v>
      </c>
      <c r="BH58" s="28">
        <v>7.1</v>
      </c>
      <c r="BI58" s="28">
        <v>4.7</v>
      </c>
      <c r="BJ58" s="28">
        <f>'no b.d.l.'!BJ58*10000</f>
        <v>31200</v>
      </c>
      <c r="BK58" s="28">
        <f>'no b.d.l.'!BK58*10000</f>
        <v>90</v>
      </c>
      <c r="BL58" s="28">
        <f>'no b.d.l.'!BL58*10000</f>
        <v>12100</v>
      </c>
      <c r="BM58" s="28">
        <f>'no b.d.l.'!BM58*10000</f>
        <v>800</v>
      </c>
      <c r="BN58" s="28">
        <f>'no b.d.l.'!BN58*10000</f>
        <v>600</v>
      </c>
      <c r="BO58" s="28">
        <f>'no b.d.l.'!BO58*10000</f>
        <v>100</v>
      </c>
      <c r="BP58" s="28">
        <f>'no b.d.l.'!BP58*10000</f>
        <v>50</v>
      </c>
      <c r="BQ58" s="28">
        <f>'no b.d.l.'!BQ58*10000</f>
        <v>9000</v>
      </c>
      <c r="CI58" s="28">
        <v>7.39</v>
      </c>
      <c r="CL58" s="28">
        <v>4.3</v>
      </c>
    </row>
    <row r="59" spans="1:90" x14ac:dyDescent="0.3">
      <c r="A59" s="25">
        <f t="shared" si="0"/>
        <v>55</v>
      </c>
      <c r="B59" s="26">
        <v>687533</v>
      </c>
      <c r="C59" s="26">
        <v>846755</v>
      </c>
      <c r="D59" s="26">
        <v>359</v>
      </c>
      <c r="E59" s="26">
        <v>1</v>
      </c>
      <c r="F59" s="27" t="s">
        <v>56</v>
      </c>
      <c r="G59" s="28">
        <v>1.7</v>
      </c>
      <c r="H59" s="28">
        <f>'no b.d.l.'!H59/1000</f>
        <v>1.6000000000000001E-3</v>
      </c>
      <c r="I59" s="28">
        <f>'no b.d.l.'!I59/1000</f>
        <v>0.05</v>
      </c>
      <c r="J59" s="28">
        <v>3</v>
      </c>
      <c r="K59" s="28">
        <v>0.61</v>
      </c>
      <c r="L59" s="28">
        <v>8.9999999999999998E-4</v>
      </c>
      <c r="M59" s="28">
        <v>7.0000000000000007E-2</v>
      </c>
      <c r="N59" s="28">
        <v>0.09</v>
      </c>
      <c r="O59" s="28">
        <v>0.03</v>
      </c>
      <c r="P59" s="28">
        <v>12.5</v>
      </c>
      <c r="Q59" s="28">
        <v>0.8</v>
      </c>
      <c r="R59" s="28">
        <v>77</v>
      </c>
      <c r="S59" s="28">
        <v>0.09</v>
      </c>
      <c r="T59" s="28">
        <v>4.0999999999999996</v>
      </c>
      <c r="U59" s="28">
        <v>10.7</v>
      </c>
      <c r="V59" s="28">
        <v>27.6</v>
      </c>
      <c r="W59" s="28">
        <v>10.1</v>
      </c>
      <c r="X59" s="28">
        <v>14.7</v>
      </c>
      <c r="Y59" s="28">
        <v>1.4E-2</v>
      </c>
      <c r="Z59" s="28">
        <v>0.06</v>
      </c>
      <c r="AA59" s="28">
        <v>0.2</v>
      </c>
      <c r="AB59" s="28">
        <v>9.26</v>
      </c>
      <c r="AC59" s="28">
        <v>0.2</v>
      </c>
      <c r="AD59" s="28">
        <v>0.08</v>
      </c>
      <c r="AE59" s="28">
        <v>0.96</v>
      </c>
      <c r="AF59" s="28">
        <v>0.15</v>
      </c>
      <c r="AG59" s="28">
        <v>99</v>
      </c>
      <c r="AH59" s="28">
        <v>0.9</v>
      </c>
      <c r="AI59" s="28">
        <v>0.3</v>
      </c>
      <c r="AJ59" s="28">
        <v>0.04</v>
      </c>
      <c r="AK59" s="28">
        <v>5.51</v>
      </c>
      <c r="AL59" s="28">
        <v>5.5</v>
      </c>
      <c r="AM59" s="28">
        <v>0.13600000000000001</v>
      </c>
      <c r="AN59" s="28">
        <v>36</v>
      </c>
      <c r="AO59" s="28">
        <v>1.5</v>
      </c>
      <c r="AP59" s="28">
        <v>0.7</v>
      </c>
      <c r="AQ59" s="28">
        <v>0.3</v>
      </c>
      <c r="AR59" s="28">
        <v>2</v>
      </c>
      <c r="AS59" s="28">
        <v>0.3</v>
      </c>
      <c r="AT59" s="28">
        <v>15.4</v>
      </c>
      <c r="AU59" s="28">
        <v>0.09</v>
      </c>
      <c r="AV59" s="28">
        <v>12.1</v>
      </c>
      <c r="AW59" s="28">
        <v>3.5</v>
      </c>
      <c r="AX59" s="28">
        <v>2.5</v>
      </c>
      <c r="AY59" s="28">
        <v>0.3</v>
      </c>
      <c r="AZ59" s="28">
        <v>0.09</v>
      </c>
      <c r="BA59" s="28">
        <v>0.5</v>
      </c>
      <c r="BB59" s="28">
        <v>59.4</v>
      </c>
      <c r="BC59" s="28">
        <v>0.3</v>
      </c>
      <c r="BD59" s="28">
        <v>0.98</v>
      </c>
      <c r="BE59" s="28">
        <v>7.6</v>
      </c>
      <c r="BF59" s="28">
        <v>111</v>
      </c>
      <c r="BG59" s="28">
        <v>11.8</v>
      </c>
      <c r="BH59" s="28">
        <v>9.1999999999999993</v>
      </c>
      <c r="BI59" s="28">
        <v>6.8</v>
      </c>
      <c r="BJ59" s="28">
        <f>'no b.d.l.'!BJ59*10000</f>
        <v>38400</v>
      </c>
      <c r="BK59" s="28">
        <f>'no b.d.l.'!BK59*10000</f>
        <v>100</v>
      </c>
      <c r="BL59" s="28">
        <f>'no b.d.l.'!BL59*10000</f>
        <v>20700</v>
      </c>
      <c r="BM59" s="28">
        <f>'no b.d.l.'!BM59*10000</f>
        <v>1000</v>
      </c>
      <c r="BN59" s="28">
        <f>'no b.d.l.'!BN59*10000</f>
        <v>800</v>
      </c>
      <c r="BO59" s="28">
        <f>'no b.d.l.'!BO59*10000</f>
        <v>130</v>
      </c>
      <c r="BP59" s="28">
        <f>'no b.d.l.'!BP59*10000</f>
        <v>70</v>
      </c>
      <c r="BQ59" s="28">
        <f>'no b.d.l.'!BQ59*10000</f>
        <v>9000</v>
      </c>
      <c r="CI59" s="28">
        <v>5.51</v>
      </c>
      <c r="CL59" s="28">
        <v>5.5</v>
      </c>
    </row>
    <row r="60" spans="1:90" x14ac:dyDescent="0.3">
      <c r="A60" s="25">
        <f t="shared" si="0"/>
        <v>56</v>
      </c>
      <c r="B60" s="26">
        <v>687535</v>
      </c>
      <c r="C60" s="26">
        <v>846758</v>
      </c>
      <c r="D60" s="26">
        <v>359</v>
      </c>
      <c r="E60" s="26">
        <v>1</v>
      </c>
      <c r="F60" s="27" t="s">
        <v>57</v>
      </c>
      <c r="G60" s="28">
        <v>0.8</v>
      </c>
      <c r="H60" s="28">
        <f>'no b.d.l.'!H60/1000</f>
        <v>1.6999999999999999E-3</v>
      </c>
      <c r="I60" s="28">
        <f>'no b.d.l.'!I60/1000</f>
        <v>0.12</v>
      </c>
      <c r="J60" s="28">
        <v>3</v>
      </c>
      <c r="K60" s="28">
        <v>0.76</v>
      </c>
      <c r="L60" s="28">
        <v>8.9999999999999998E-4</v>
      </c>
      <c r="M60" s="28">
        <v>0.05</v>
      </c>
      <c r="N60" s="28">
        <v>0.09</v>
      </c>
      <c r="O60" s="28">
        <v>0.01</v>
      </c>
      <c r="P60" s="28">
        <v>12.2</v>
      </c>
      <c r="Q60" s="28">
        <v>0.9</v>
      </c>
      <c r="R60" s="28">
        <v>69</v>
      </c>
      <c r="S60" s="28">
        <v>0.1</v>
      </c>
      <c r="T60" s="28">
        <v>4</v>
      </c>
      <c r="U60" s="28">
        <v>10.6</v>
      </c>
      <c r="V60" s="28">
        <v>27.4</v>
      </c>
      <c r="W60" s="28">
        <v>9.1999999999999993</v>
      </c>
      <c r="X60" s="28">
        <v>13.7</v>
      </c>
      <c r="Y60" s="28">
        <v>1.2999999999999999E-2</v>
      </c>
      <c r="Z60" s="28">
        <v>0.06</v>
      </c>
      <c r="AA60" s="28">
        <v>0.1</v>
      </c>
      <c r="AB60" s="28">
        <v>9.07</v>
      </c>
      <c r="AC60" s="28">
        <v>0.1</v>
      </c>
      <c r="AD60" s="28">
        <v>0.05</v>
      </c>
      <c r="AE60" s="28">
        <v>0.83</v>
      </c>
      <c r="AF60" s="28">
        <v>0.14000000000000001</v>
      </c>
      <c r="AG60" s="28">
        <v>120</v>
      </c>
      <c r="AH60" s="28">
        <v>0.2</v>
      </c>
      <c r="AI60" s="28">
        <v>0.3</v>
      </c>
      <c r="AJ60" s="28">
        <v>0.04</v>
      </c>
      <c r="AK60" s="28">
        <v>5.79</v>
      </c>
      <c r="AL60" s="28">
        <v>5.6</v>
      </c>
      <c r="AM60" s="28">
        <v>0.16600000000000001</v>
      </c>
      <c r="AN60" s="28">
        <v>35.6</v>
      </c>
      <c r="AO60" s="28">
        <v>1.5</v>
      </c>
      <c r="AP60" s="28">
        <v>0.7</v>
      </c>
      <c r="AQ60" s="28">
        <v>0.3</v>
      </c>
      <c r="AR60" s="28">
        <v>2</v>
      </c>
      <c r="AS60" s="28">
        <v>0.3</v>
      </c>
      <c r="AT60" s="28">
        <v>15</v>
      </c>
      <c r="AU60" s="28">
        <v>0.09</v>
      </c>
      <c r="AV60" s="28">
        <v>12.1</v>
      </c>
      <c r="AW60" s="28">
        <v>3.3</v>
      </c>
      <c r="AX60" s="28">
        <v>2.4</v>
      </c>
      <c r="AY60" s="28">
        <v>0.3</v>
      </c>
      <c r="AZ60" s="28">
        <v>0.09</v>
      </c>
      <c r="BA60" s="28">
        <v>0.5</v>
      </c>
      <c r="BB60" s="28">
        <v>65.2</v>
      </c>
      <c r="BC60" s="28">
        <v>0.3</v>
      </c>
      <c r="BD60" s="28">
        <v>0.9</v>
      </c>
      <c r="BE60" s="28">
        <v>7.4</v>
      </c>
      <c r="BF60" s="28">
        <v>119</v>
      </c>
      <c r="BG60" s="28">
        <v>11.8</v>
      </c>
      <c r="BH60" s="28">
        <v>9.5</v>
      </c>
      <c r="BI60" s="28">
        <v>6.6</v>
      </c>
      <c r="BJ60" s="28">
        <f>'no b.d.l.'!BJ60*10000</f>
        <v>40800</v>
      </c>
      <c r="BK60" s="28">
        <f>'no b.d.l.'!BK60*10000</f>
        <v>100</v>
      </c>
      <c r="BL60" s="28">
        <f>'no b.d.l.'!BL60*10000</f>
        <v>22000</v>
      </c>
      <c r="BM60" s="28">
        <f>'no b.d.l.'!BM60*10000</f>
        <v>1300</v>
      </c>
      <c r="BN60" s="28">
        <f>'no b.d.l.'!BN60*10000</f>
        <v>900</v>
      </c>
      <c r="BO60" s="28">
        <f>'no b.d.l.'!BO60*10000</f>
        <v>140</v>
      </c>
      <c r="BP60" s="28">
        <f>'no b.d.l.'!BP60*10000</f>
        <v>70</v>
      </c>
      <c r="BQ60" s="28">
        <f>'no b.d.l.'!BQ60*10000</f>
        <v>9000</v>
      </c>
      <c r="CI60" s="28">
        <v>5.79</v>
      </c>
      <c r="CL60" s="28">
        <v>5.6</v>
      </c>
    </row>
    <row r="61" spans="1:90" x14ac:dyDescent="0.3">
      <c r="A61" s="25">
        <f t="shared" si="0"/>
        <v>57</v>
      </c>
      <c r="B61" s="26">
        <v>687537</v>
      </c>
      <c r="C61" s="26">
        <v>846760</v>
      </c>
      <c r="D61" s="26">
        <v>359</v>
      </c>
      <c r="E61" s="26">
        <v>1</v>
      </c>
      <c r="F61" s="27" t="s">
        <v>58</v>
      </c>
      <c r="G61" s="28">
        <v>0.3</v>
      </c>
      <c r="H61" s="28">
        <f>'no b.d.l.'!H61/1000</f>
        <v>1.6000000000000001E-3</v>
      </c>
      <c r="I61" s="28">
        <f>'no b.d.l.'!I61/1000</f>
        <v>0.09</v>
      </c>
      <c r="J61" s="28">
        <v>3</v>
      </c>
      <c r="K61" s="28">
        <v>0.56000000000000005</v>
      </c>
      <c r="L61" s="28">
        <v>8.9999999999999998E-4</v>
      </c>
      <c r="M61" s="28">
        <v>0.06</v>
      </c>
      <c r="N61" s="28">
        <v>0.09</v>
      </c>
      <c r="O61" s="28">
        <v>0.04</v>
      </c>
      <c r="P61" s="28">
        <v>11.1</v>
      </c>
      <c r="Q61" s="28">
        <v>0.7</v>
      </c>
      <c r="R61" s="28">
        <v>74</v>
      </c>
      <c r="S61" s="28">
        <v>0.09</v>
      </c>
      <c r="T61" s="28">
        <v>3.9</v>
      </c>
      <c r="U61" s="28">
        <v>8.6</v>
      </c>
      <c r="V61" s="28">
        <v>27</v>
      </c>
      <c r="W61" s="28">
        <v>9.9</v>
      </c>
      <c r="X61" s="28">
        <v>13.3</v>
      </c>
      <c r="Y61" s="28">
        <v>0.01</v>
      </c>
      <c r="Z61" s="28">
        <v>0.06</v>
      </c>
      <c r="AA61" s="28">
        <v>8.9999999999999993E-3</v>
      </c>
      <c r="AB61" s="28">
        <v>8.9</v>
      </c>
      <c r="AC61" s="28">
        <v>0.1</v>
      </c>
      <c r="AD61" s="28">
        <v>0.06</v>
      </c>
      <c r="AE61" s="28">
        <v>0.85</v>
      </c>
      <c r="AF61" s="28">
        <v>0.14000000000000001</v>
      </c>
      <c r="AG61" s="28">
        <v>83</v>
      </c>
      <c r="AH61" s="28">
        <v>0.1</v>
      </c>
      <c r="AI61" s="28">
        <v>0.2</v>
      </c>
      <c r="AJ61" s="28">
        <v>0.04</v>
      </c>
      <c r="AK61" s="28">
        <v>7.91</v>
      </c>
      <c r="AL61" s="28">
        <v>4.8</v>
      </c>
      <c r="AM61" s="28">
        <v>0.13800000000000001</v>
      </c>
      <c r="AN61" s="28">
        <v>44.6</v>
      </c>
      <c r="AO61" s="28">
        <v>1.8</v>
      </c>
      <c r="AP61" s="28">
        <v>1</v>
      </c>
      <c r="AQ61" s="28">
        <v>0.5</v>
      </c>
      <c r="AR61" s="28">
        <v>2.6</v>
      </c>
      <c r="AS61" s="28">
        <v>0.3</v>
      </c>
      <c r="AT61" s="28">
        <v>19.100000000000001</v>
      </c>
      <c r="AU61" s="28">
        <v>0.09</v>
      </c>
      <c r="AV61" s="28">
        <v>15.9</v>
      </c>
      <c r="AW61" s="28">
        <v>4.4000000000000004</v>
      </c>
      <c r="AX61" s="28">
        <v>2.6</v>
      </c>
      <c r="AY61" s="28">
        <v>0.4</v>
      </c>
      <c r="AZ61" s="28">
        <v>0.1</v>
      </c>
      <c r="BA61" s="28">
        <v>0.7</v>
      </c>
      <c r="BB61" s="28">
        <v>53.2</v>
      </c>
      <c r="BC61" s="28">
        <v>0.2</v>
      </c>
      <c r="BD61" s="28">
        <v>0.92</v>
      </c>
      <c r="BE61" s="28">
        <v>7.9</v>
      </c>
      <c r="BF61" s="28">
        <v>98</v>
      </c>
      <c r="BG61" s="28">
        <v>10.8</v>
      </c>
      <c r="BH61" s="28">
        <v>9</v>
      </c>
      <c r="BI61" s="28">
        <v>6.2</v>
      </c>
      <c r="BJ61" s="28">
        <f>'no b.d.l.'!BJ61*10000</f>
        <v>37200</v>
      </c>
      <c r="BK61" s="28">
        <f>'no b.d.l.'!BK61*10000</f>
        <v>100</v>
      </c>
      <c r="BL61" s="28">
        <f>'no b.d.l.'!BL61*10000</f>
        <v>14100</v>
      </c>
      <c r="BM61" s="28">
        <f>'no b.d.l.'!BM61*10000</f>
        <v>1000</v>
      </c>
      <c r="BN61" s="28">
        <f>'no b.d.l.'!BN61*10000</f>
        <v>700.00000000000011</v>
      </c>
      <c r="BO61" s="28">
        <f>'no b.d.l.'!BO61*10000</f>
        <v>150</v>
      </c>
      <c r="BP61" s="28">
        <f>'no b.d.l.'!BP61*10000</f>
        <v>40</v>
      </c>
      <c r="BQ61" s="28">
        <f>'no b.d.l.'!BQ61*10000</f>
        <v>9000</v>
      </c>
      <c r="CI61" s="28">
        <v>7.91</v>
      </c>
      <c r="CL61" s="28">
        <v>4.8</v>
      </c>
    </row>
    <row r="62" spans="1:90" x14ac:dyDescent="0.3">
      <c r="A62" s="25">
        <f t="shared" si="0"/>
        <v>58</v>
      </c>
      <c r="B62" s="26">
        <v>687538</v>
      </c>
      <c r="C62" s="26">
        <v>846763</v>
      </c>
      <c r="D62" s="26">
        <v>359</v>
      </c>
      <c r="E62" s="26">
        <v>1</v>
      </c>
      <c r="F62" s="27" t="s">
        <v>59</v>
      </c>
      <c r="G62" s="28">
        <v>0.5</v>
      </c>
      <c r="H62" s="28">
        <f>'no b.d.l.'!H62/1000</f>
        <v>1.5E-3</v>
      </c>
      <c r="I62" s="28">
        <f>'no b.d.l.'!I62/1000</f>
        <v>0.05</v>
      </c>
      <c r="J62" s="28">
        <v>3</v>
      </c>
      <c r="K62" s="28">
        <v>0.65</v>
      </c>
      <c r="L62" s="28">
        <v>8.9999999999999998E-4</v>
      </c>
      <c r="M62" s="28">
        <v>0.05</v>
      </c>
      <c r="N62" s="28">
        <v>0.09</v>
      </c>
      <c r="O62" s="28">
        <v>0.01</v>
      </c>
      <c r="P62" s="28">
        <v>8.6999999999999993</v>
      </c>
      <c r="Q62" s="28">
        <v>0.6</v>
      </c>
      <c r="R62" s="28">
        <v>49</v>
      </c>
      <c r="S62" s="28">
        <v>0.09</v>
      </c>
      <c r="T62" s="28">
        <v>2.8</v>
      </c>
      <c r="U62" s="28">
        <v>7.1</v>
      </c>
      <c r="V62" s="28">
        <v>18.600000000000001</v>
      </c>
      <c r="W62" s="28">
        <v>7.5</v>
      </c>
      <c r="X62" s="28">
        <v>11.2</v>
      </c>
      <c r="Y62" s="28">
        <v>6.0000000000000001E-3</v>
      </c>
      <c r="Z62" s="28">
        <v>0.04</v>
      </c>
      <c r="AA62" s="28">
        <v>0.15</v>
      </c>
      <c r="AB62" s="28">
        <v>6.35</v>
      </c>
      <c r="AC62" s="28">
        <v>0.1</v>
      </c>
      <c r="AD62" s="28">
        <v>0.04</v>
      </c>
      <c r="AE62" s="28">
        <v>0.62</v>
      </c>
      <c r="AF62" s="28">
        <v>0.09</v>
      </c>
      <c r="AG62" s="28">
        <v>65</v>
      </c>
      <c r="AH62" s="28">
        <v>0.1</v>
      </c>
      <c r="AI62" s="28">
        <v>0.2</v>
      </c>
      <c r="AJ62" s="28">
        <v>0.04</v>
      </c>
      <c r="AK62" s="28">
        <v>9.93</v>
      </c>
      <c r="AL62" s="28">
        <v>4.2</v>
      </c>
      <c r="AM62" s="28">
        <v>0.154</v>
      </c>
      <c r="AN62" s="28">
        <v>50.6</v>
      </c>
      <c r="AO62" s="28">
        <v>2.4</v>
      </c>
      <c r="AP62" s="28">
        <v>1.3</v>
      </c>
      <c r="AQ62" s="28">
        <v>0.6</v>
      </c>
      <c r="AR62" s="28">
        <v>3.2</v>
      </c>
      <c r="AS62" s="28">
        <v>0.5</v>
      </c>
      <c r="AT62" s="28">
        <v>19.100000000000001</v>
      </c>
      <c r="AU62" s="28">
        <v>0.1</v>
      </c>
      <c r="AV62" s="28">
        <v>19</v>
      </c>
      <c r="AW62" s="28">
        <v>5.0999999999999996</v>
      </c>
      <c r="AX62" s="28">
        <v>3.5</v>
      </c>
      <c r="AY62" s="28">
        <v>0.5</v>
      </c>
      <c r="AZ62" s="28">
        <v>0.2</v>
      </c>
      <c r="BA62" s="28">
        <v>1</v>
      </c>
      <c r="BB62" s="28">
        <v>36.700000000000003</v>
      </c>
      <c r="BC62" s="28">
        <v>0.2</v>
      </c>
      <c r="BD62" s="28">
        <v>0.57999999999999996</v>
      </c>
      <c r="BE62" s="28">
        <v>5.8</v>
      </c>
      <c r="BF62" s="28">
        <v>97</v>
      </c>
      <c r="BG62" s="28">
        <v>7.3</v>
      </c>
      <c r="BH62" s="28">
        <v>7</v>
      </c>
      <c r="BI62" s="28">
        <v>4.2</v>
      </c>
      <c r="BJ62" s="28">
        <f>'no b.d.l.'!BJ62*10000</f>
        <v>26800</v>
      </c>
      <c r="BK62" s="28">
        <f>'no b.d.l.'!BK62*10000</f>
        <v>90</v>
      </c>
      <c r="BL62" s="28">
        <f>'no b.d.l.'!BL62*10000</f>
        <v>16700</v>
      </c>
      <c r="BM62" s="28">
        <f>'no b.d.l.'!BM62*10000</f>
        <v>700.00000000000011</v>
      </c>
      <c r="BN62" s="28">
        <f>'no b.d.l.'!BN62*10000</f>
        <v>500</v>
      </c>
      <c r="BO62" s="28">
        <f>'no b.d.l.'!BO62*10000</f>
        <v>120</v>
      </c>
      <c r="BP62" s="28">
        <f>'no b.d.l.'!BP62*10000</f>
        <v>60</v>
      </c>
      <c r="BQ62" s="28">
        <f>'no b.d.l.'!BQ62*10000</f>
        <v>9000</v>
      </c>
      <c r="CI62" s="28">
        <v>9.93</v>
      </c>
      <c r="CL62" s="28">
        <v>4.2</v>
      </c>
    </row>
    <row r="63" spans="1:90" x14ac:dyDescent="0.3">
      <c r="A63" s="25">
        <f t="shared" si="0"/>
        <v>59</v>
      </c>
      <c r="B63" s="26">
        <v>687539</v>
      </c>
      <c r="C63" s="26">
        <v>846766</v>
      </c>
      <c r="D63" s="26">
        <v>359</v>
      </c>
      <c r="E63" s="26">
        <v>1</v>
      </c>
      <c r="F63" s="27" t="s">
        <v>60</v>
      </c>
      <c r="G63" s="28">
        <v>0.4</v>
      </c>
      <c r="H63" s="28">
        <f>'no b.d.l.'!H63/1000</f>
        <v>4.0000000000000002E-4</v>
      </c>
      <c r="I63" s="28">
        <f>'no b.d.l.'!I63/1000</f>
        <v>0.05</v>
      </c>
      <c r="J63" s="28">
        <v>2</v>
      </c>
      <c r="K63" s="28">
        <v>0.81</v>
      </c>
      <c r="L63" s="28">
        <v>8.9999999999999998E-4</v>
      </c>
      <c r="M63" s="28">
        <v>0.03</v>
      </c>
      <c r="N63" s="28">
        <v>0.09</v>
      </c>
      <c r="O63" s="28">
        <v>0.01</v>
      </c>
      <c r="P63" s="28">
        <v>10.1</v>
      </c>
      <c r="Q63" s="28">
        <v>0.4</v>
      </c>
      <c r="R63" s="28">
        <v>20</v>
      </c>
      <c r="S63" s="28">
        <v>0.09</v>
      </c>
      <c r="T63" s="28">
        <v>1.9</v>
      </c>
      <c r="U63" s="28">
        <v>3.1</v>
      </c>
      <c r="V63" s="28">
        <v>13</v>
      </c>
      <c r="W63" s="28">
        <v>6.3</v>
      </c>
      <c r="X63" s="28">
        <v>10.6</v>
      </c>
      <c r="Y63" s="28">
        <v>0.03</v>
      </c>
      <c r="Z63" s="28">
        <v>0.04</v>
      </c>
      <c r="AA63" s="28">
        <v>0.03</v>
      </c>
      <c r="AB63" s="28">
        <v>5.43</v>
      </c>
      <c r="AC63" s="28">
        <v>0.1</v>
      </c>
      <c r="AD63" s="28">
        <v>0.04</v>
      </c>
      <c r="AE63" s="28">
        <v>0.55000000000000004</v>
      </c>
      <c r="AF63" s="28">
        <v>7.0000000000000007E-2</v>
      </c>
      <c r="AG63" s="28">
        <v>52</v>
      </c>
      <c r="AH63" s="28">
        <v>0.2</v>
      </c>
      <c r="AI63" s="28">
        <v>0.09</v>
      </c>
      <c r="AJ63" s="28">
        <v>0.04</v>
      </c>
      <c r="AK63" s="28">
        <v>13.8</v>
      </c>
      <c r="AL63" s="28">
        <v>3.6</v>
      </c>
      <c r="AM63" s="28">
        <v>0.11600000000000001</v>
      </c>
      <c r="AN63" s="28">
        <v>49.4</v>
      </c>
      <c r="AO63" s="28">
        <v>3.4</v>
      </c>
      <c r="AP63" s="28">
        <v>1.7</v>
      </c>
      <c r="AQ63" s="28">
        <v>0.7</v>
      </c>
      <c r="AR63" s="28">
        <v>3.9</v>
      </c>
      <c r="AS63" s="28">
        <v>0.6</v>
      </c>
      <c r="AT63" s="28">
        <v>17.3</v>
      </c>
      <c r="AU63" s="28">
        <v>0.2</v>
      </c>
      <c r="AV63" s="28">
        <v>20.2</v>
      </c>
      <c r="AW63" s="28">
        <v>5.0999999999999996</v>
      </c>
      <c r="AX63" s="28">
        <v>4.5999999999999996</v>
      </c>
      <c r="AY63" s="28">
        <v>0.6</v>
      </c>
      <c r="AZ63" s="28">
        <v>0.2</v>
      </c>
      <c r="BA63" s="28">
        <v>1.4</v>
      </c>
      <c r="BB63" s="28">
        <v>47</v>
      </c>
      <c r="BC63" s="28">
        <v>0.2</v>
      </c>
      <c r="BD63" s="28">
        <v>0.47</v>
      </c>
      <c r="BE63" s="28">
        <v>8.6999999999999993</v>
      </c>
      <c r="BF63" s="28">
        <v>76</v>
      </c>
      <c r="BG63" s="28">
        <v>6.7</v>
      </c>
      <c r="BH63" s="28">
        <v>4.9000000000000004</v>
      </c>
      <c r="BI63" s="28">
        <v>5.7</v>
      </c>
      <c r="BJ63" s="28">
        <f>'no b.d.l.'!BJ63*10000</f>
        <v>23600</v>
      </c>
      <c r="BK63" s="28">
        <f>'no b.d.l.'!BK63*10000</f>
        <v>100</v>
      </c>
      <c r="BL63" s="28">
        <f>'no b.d.l.'!BL63*10000</f>
        <v>5300</v>
      </c>
      <c r="BM63" s="28">
        <f>'no b.d.l.'!BM63*10000</f>
        <v>800</v>
      </c>
      <c r="BN63" s="28">
        <f>'no b.d.l.'!BN63*10000</f>
        <v>500</v>
      </c>
      <c r="BO63" s="28">
        <f>'no b.d.l.'!BO63*10000</f>
        <v>120</v>
      </c>
      <c r="BP63" s="28">
        <f>'no b.d.l.'!BP63*10000</f>
        <v>50</v>
      </c>
      <c r="BQ63" s="28">
        <f>'no b.d.l.'!BQ63*10000</f>
        <v>9000</v>
      </c>
      <c r="CI63" s="28">
        <v>13.8</v>
      </c>
      <c r="CL63" s="28">
        <v>3.6</v>
      </c>
    </row>
    <row r="64" spans="1:90" x14ac:dyDescent="0.3">
      <c r="A64" s="25">
        <f t="shared" si="0"/>
        <v>60</v>
      </c>
      <c r="B64" s="26">
        <v>687541</v>
      </c>
      <c r="C64" s="26">
        <v>846768</v>
      </c>
      <c r="D64" s="26">
        <v>359</v>
      </c>
      <c r="E64" s="26">
        <v>1</v>
      </c>
      <c r="F64" s="27" t="s">
        <v>61</v>
      </c>
      <c r="G64" s="28">
        <v>0.9</v>
      </c>
      <c r="H64" s="28">
        <f>'no b.d.l.'!H64/1000</f>
        <v>1.2999999999999999E-3</v>
      </c>
      <c r="I64" s="28">
        <f>'no b.d.l.'!I64/1000</f>
        <v>0.05</v>
      </c>
      <c r="J64" s="28">
        <v>3</v>
      </c>
      <c r="K64" s="28">
        <v>0.71</v>
      </c>
      <c r="L64" s="28">
        <v>8.9999999999999998E-4</v>
      </c>
      <c r="M64" s="28">
        <v>0.06</v>
      </c>
      <c r="N64" s="28">
        <v>0.09</v>
      </c>
      <c r="O64" s="28">
        <v>0.01</v>
      </c>
      <c r="P64" s="28">
        <v>12.4</v>
      </c>
      <c r="Q64" s="28">
        <v>0.8</v>
      </c>
      <c r="R64" s="28">
        <v>75</v>
      </c>
      <c r="S64" s="28">
        <v>0.09</v>
      </c>
      <c r="T64" s="28">
        <v>4.0999999999999996</v>
      </c>
      <c r="U64" s="28">
        <v>11.5</v>
      </c>
      <c r="V64" s="28">
        <v>26.5</v>
      </c>
      <c r="W64" s="28">
        <v>10.6</v>
      </c>
      <c r="X64" s="28">
        <v>16.3</v>
      </c>
      <c r="Y64" s="28">
        <v>1.0999999999999999E-2</v>
      </c>
      <c r="Z64" s="28">
        <v>0.06</v>
      </c>
      <c r="AA64" s="28">
        <v>0.01</v>
      </c>
      <c r="AB64" s="28">
        <v>9.83</v>
      </c>
      <c r="AC64" s="28">
        <v>0.2</v>
      </c>
      <c r="AD64" s="28">
        <v>0.05</v>
      </c>
      <c r="AE64" s="28">
        <v>0.87</v>
      </c>
      <c r="AF64" s="28">
        <v>0.15</v>
      </c>
      <c r="AG64" s="28">
        <v>87</v>
      </c>
      <c r="AH64" s="28">
        <v>0.1</v>
      </c>
      <c r="AI64" s="28">
        <v>0.2</v>
      </c>
      <c r="AJ64" s="28">
        <v>0.04</v>
      </c>
      <c r="AK64" s="28">
        <v>7.45</v>
      </c>
      <c r="AL64" s="28">
        <v>5.4</v>
      </c>
      <c r="AM64" s="28">
        <v>0.128</v>
      </c>
      <c r="AN64" s="28">
        <v>42.6</v>
      </c>
      <c r="AO64" s="28">
        <v>1.8</v>
      </c>
      <c r="AP64" s="28">
        <v>0.8</v>
      </c>
      <c r="AQ64" s="28">
        <v>0.4</v>
      </c>
      <c r="AR64" s="28">
        <v>2.5</v>
      </c>
      <c r="AS64" s="28">
        <v>0.3</v>
      </c>
      <c r="AT64" s="28">
        <v>18.7</v>
      </c>
      <c r="AU64" s="28">
        <v>0.09</v>
      </c>
      <c r="AV64" s="28">
        <v>13.8</v>
      </c>
      <c r="AW64" s="28">
        <v>3.9</v>
      </c>
      <c r="AX64" s="28">
        <v>3</v>
      </c>
      <c r="AY64" s="28">
        <v>0.3</v>
      </c>
      <c r="AZ64" s="28">
        <v>0.1</v>
      </c>
      <c r="BA64" s="28">
        <v>0.6</v>
      </c>
      <c r="BB64" s="28">
        <v>61.5</v>
      </c>
      <c r="BC64" s="28">
        <v>0.3</v>
      </c>
      <c r="BD64" s="28">
        <v>0.97</v>
      </c>
      <c r="BE64" s="28">
        <v>7.3</v>
      </c>
      <c r="BF64" s="28">
        <v>108</v>
      </c>
      <c r="BG64" s="28">
        <v>12.3</v>
      </c>
      <c r="BH64" s="28">
        <v>9.1999999999999993</v>
      </c>
      <c r="BI64" s="28">
        <v>8.4</v>
      </c>
      <c r="BJ64" s="28">
        <f>'no b.d.l.'!BJ64*10000</f>
        <v>42100</v>
      </c>
      <c r="BK64" s="28">
        <f>'no b.d.l.'!BK64*10000</f>
        <v>400</v>
      </c>
      <c r="BL64" s="28">
        <f>'no b.d.l.'!BL64*10000</f>
        <v>27500</v>
      </c>
      <c r="BM64" s="28">
        <f>'no b.d.l.'!BM64*10000</f>
        <v>1200</v>
      </c>
      <c r="BN64" s="28">
        <f>'no b.d.l.'!BN64*10000</f>
        <v>800</v>
      </c>
      <c r="BO64" s="28">
        <f>'no b.d.l.'!BO64*10000</f>
        <v>130</v>
      </c>
      <c r="BP64" s="28">
        <f>'no b.d.l.'!BP64*10000</f>
        <v>70</v>
      </c>
      <c r="BQ64" s="28">
        <f>'no b.d.l.'!BQ64*10000</f>
        <v>9000</v>
      </c>
      <c r="CI64" s="28">
        <v>7.45</v>
      </c>
      <c r="CL64" s="28">
        <v>5.4</v>
      </c>
    </row>
    <row r="65" spans="1:90" x14ac:dyDescent="0.3">
      <c r="A65" s="25">
        <f t="shared" si="0"/>
        <v>61</v>
      </c>
      <c r="B65" s="26">
        <v>687544</v>
      </c>
      <c r="C65" s="26">
        <v>846771</v>
      </c>
      <c r="D65" s="26">
        <v>359</v>
      </c>
      <c r="E65" s="26">
        <v>1</v>
      </c>
      <c r="F65" s="27" t="s">
        <v>62</v>
      </c>
      <c r="G65" s="28">
        <v>0.09</v>
      </c>
      <c r="H65" s="28">
        <f>'no b.d.l.'!H65/1000</f>
        <v>1.4E-3</v>
      </c>
      <c r="I65" s="28">
        <f>'no b.d.l.'!I65/1000</f>
        <v>0.04</v>
      </c>
      <c r="J65" s="28">
        <v>2</v>
      </c>
      <c r="K65" s="28">
        <v>0.56999999999999995</v>
      </c>
      <c r="L65" s="28">
        <v>8.9999999999999998E-4</v>
      </c>
      <c r="M65" s="28">
        <v>0.05</v>
      </c>
      <c r="N65" s="28">
        <v>0.09</v>
      </c>
      <c r="O65" s="28">
        <v>0.01</v>
      </c>
      <c r="P65" s="28">
        <v>11.5</v>
      </c>
      <c r="Q65" s="28">
        <v>0.7</v>
      </c>
      <c r="R65" s="28">
        <v>89</v>
      </c>
      <c r="S65" s="28">
        <v>0.09</v>
      </c>
      <c r="T65" s="28">
        <v>3.6</v>
      </c>
      <c r="U65" s="28">
        <v>11.7</v>
      </c>
      <c r="V65" s="28">
        <v>26.3</v>
      </c>
      <c r="W65" s="28">
        <v>10.7</v>
      </c>
      <c r="X65" s="28">
        <v>14.2</v>
      </c>
      <c r="Y65" s="28">
        <v>8.0000000000000002E-3</v>
      </c>
      <c r="Z65" s="28">
        <v>0.06</v>
      </c>
      <c r="AA65" s="28">
        <v>0.22</v>
      </c>
      <c r="AB65" s="28">
        <v>9.58</v>
      </c>
      <c r="AC65" s="28">
        <v>0.2</v>
      </c>
      <c r="AD65" s="28">
        <v>0.06</v>
      </c>
      <c r="AE65" s="28">
        <v>0.86</v>
      </c>
      <c r="AF65" s="28">
        <v>0.14000000000000001</v>
      </c>
      <c r="AG65" s="28">
        <v>89</v>
      </c>
      <c r="AH65" s="28">
        <v>0.2</v>
      </c>
      <c r="AI65" s="28">
        <v>0.1</v>
      </c>
      <c r="AJ65" s="28">
        <v>0.04</v>
      </c>
      <c r="AK65" s="28">
        <v>11.2</v>
      </c>
      <c r="AL65" s="28">
        <v>4.4000000000000004</v>
      </c>
      <c r="AM65" s="28">
        <v>0.108</v>
      </c>
      <c r="AN65" s="28">
        <v>56.7</v>
      </c>
      <c r="AO65" s="28">
        <v>2.4</v>
      </c>
      <c r="AP65" s="28">
        <v>1.1000000000000001</v>
      </c>
      <c r="AQ65" s="28">
        <v>0.5</v>
      </c>
      <c r="AR65" s="28">
        <v>3.2</v>
      </c>
      <c r="AS65" s="28">
        <v>0.5</v>
      </c>
      <c r="AT65" s="28">
        <v>24.7</v>
      </c>
      <c r="AU65" s="28">
        <v>0.1</v>
      </c>
      <c r="AV65" s="28">
        <v>18.7</v>
      </c>
      <c r="AW65" s="28">
        <v>5.0999999999999996</v>
      </c>
      <c r="AX65" s="28">
        <v>2.8</v>
      </c>
      <c r="AY65" s="28">
        <v>0.4</v>
      </c>
      <c r="AZ65" s="28">
        <v>0.2</v>
      </c>
      <c r="BA65" s="28">
        <v>0.9</v>
      </c>
      <c r="BB65" s="28">
        <v>51</v>
      </c>
      <c r="BC65" s="28">
        <v>0.4</v>
      </c>
      <c r="BD65" s="28">
        <v>0.88</v>
      </c>
      <c r="BE65" s="28">
        <v>7.1</v>
      </c>
      <c r="BF65" s="28">
        <v>83</v>
      </c>
      <c r="BG65" s="28">
        <v>11</v>
      </c>
      <c r="BH65" s="28">
        <v>9.1</v>
      </c>
      <c r="BI65" s="28">
        <v>7.2</v>
      </c>
      <c r="BJ65" s="28">
        <f>'no b.d.l.'!BJ65*10000</f>
        <v>38900</v>
      </c>
      <c r="BK65" s="28">
        <f>'no b.d.l.'!BK65*10000</f>
        <v>200</v>
      </c>
      <c r="BL65" s="28">
        <f>'no b.d.l.'!BL65*10000</f>
        <v>24600</v>
      </c>
      <c r="BM65" s="28">
        <f>'no b.d.l.'!BM65*10000</f>
        <v>900</v>
      </c>
      <c r="BN65" s="28">
        <f>'no b.d.l.'!BN65*10000</f>
        <v>700.00000000000011</v>
      </c>
      <c r="BO65" s="28">
        <f>'no b.d.l.'!BO65*10000</f>
        <v>130</v>
      </c>
      <c r="BP65" s="28">
        <f>'no b.d.l.'!BP65*10000</f>
        <v>70</v>
      </c>
      <c r="BQ65" s="28">
        <f>'no b.d.l.'!BQ65*10000</f>
        <v>9000</v>
      </c>
      <c r="CI65" s="28">
        <v>11.2</v>
      </c>
      <c r="CL65" s="28">
        <v>4.4000000000000004</v>
      </c>
    </row>
    <row r="66" spans="1:90" x14ac:dyDescent="0.3">
      <c r="A66" s="25">
        <f t="shared" si="0"/>
        <v>62</v>
      </c>
      <c r="B66" s="26">
        <v>687547</v>
      </c>
      <c r="C66" s="26">
        <v>846773</v>
      </c>
      <c r="D66" s="26">
        <v>359</v>
      </c>
      <c r="E66" s="26">
        <v>1</v>
      </c>
      <c r="F66" s="27" t="s">
        <v>63</v>
      </c>
      <c r="G66" s="28">
        <v>1.8</v>
      </c>
      <c r="H66" s="28">
        <f>'no b.d.l.'!H66/1000</f>
        <v>1.9E-3</v>
      </c>
      <c r="I66" s="28">
        <f>'no b.d.l.'!I66/1000</f>
        <v>0.04</v>
      </c>
      <c r="J66" s="28">
        <v>2</v>
      </c>
      <c r="K66" s="28">
        <v>0.72</v>
      </c>
      <c r="L66" s="28">
        <v>8.9999999999999998E-4</v>
      </c>
      <c r="M66" s="28">
        <v>0.06</v>
      </c>
      <c r="N66" s="28">
        <v>0.09</v>
      </c>
      <c r="O66" s="28">
        <v>0.02</v>
      </c>
      <c r="P66" s="28">
        <v>11.3</v>
      </c>
      <c r="Q66" s="28">
        <v>0.8</v>
      </c>
      <c r="R66" s="28">
        <v>75</v>
      </c>
      <c r="S66" s="28">
        <v>0.09</v>
      </c>
      <c r="T66" s="28">
        <v>4</v>
      </c>
      <c r="U66" s="28">
        <v>13.2</v>
      </c>
      <c r="V66" s="28">
        <v>23</v>
      </c>
      <c r="W66" s="28">
        <v>10.4</v>
      </c>
      <c r="X66" s="28">
        <v>15.6</v>
      </c>
      <c r="Y66" s="28">
        <v>1.0999999999999999E-2</v>
      </c>
      <c r="Z66" s="28">
        <v>0.06</v>
      </c>
      <c r="AA66" s="28">
        <v>0.02</v>
      </c>
      <c r="AB66" s="28">
        <v>8.91</v>
      </c>
      <c r="AC66" s="28">
        <v>0.2</v>
      </c>
      <c r="AD66" s="28">
        <v>0.06</v>
      </c>
      <c r="AE66" s="28">
        <v>0.85</v>
      </c>
      <c r="AF66" s="28">
        <v>0.14000000000000001</v>
      </c>
      <c r="AG66" s="28">
        <v>81</v>
      </c>
      <c r="AH66" s="28">
        <v>0.1</v>
      </c>
      <c r="AI66" s="28">
        <v>0.3</v>
      </c>
      <c r="AJ66" s="28">
        <v>0.04</v>
      </c>
      <c r="AK66" s="28">
        <v>8.61</v>
      </c>
      <c r="AL66" s="28">
        <v>5.2</v>
      </c>
      <c r="AM66" s="28">
        <v>0.10199999999999999</v>
      </c>
      <c r="AN66" s="28">
        <v>45.4</v>
      </c>
      <c r="AO66" s="28">
        <v>2</v>
      </c>
      <c r="AP66" s="28">
        <v>1.1000000000000001</v>
      </c>
      <c r="AQ66" s="28">
        <v>0.4</v>
      </c>
      <c r="AR66" s="28">
        <v>2.5</v>
      </c>
      <c r="AS66" s="28">
        <v>0.4</v>
      </c>
      <c r="AT66" s="28">
        <v>19.5</v>
      </c>
      <c r="AU66" s="28">
        <v>0.1</v>
      </c>
      <c r="AV66" s="28">
        <v>15.3</v>
      </c>
      <c r="AW66" s="28">
        <v>4.2</v>
      </c>
      <c r="AX66" s="28">
        <v>2.5</v>
      </c>
      <c r="AY66" s="28">
        <v>0.4</v>
      </c>
      <c r="AZ66" s="28">
        <v>0.1</v>
      </c>
      <c r="BA66" s="28">
        <v>0.8</v>
      </c>
      <c r="BB66" s="28">
        <v>60.6</v>
      </c>
      <c r="BC66" s="28">
        <v>0.3</v>
      </c>
      <c r="BD66" s="28">
        <v>0.93</v>
      </c>
      <c r="BE66" s="28">
        <v>6.3</v>
      </c>
      <c r="BF66" s="28">
        <v>105</v>
      </c>
      <c r="BG66" s="28">
        <v>11</v>
      </c>
      <c r="BH66" s="28">
        <v>8.8000000000000007</v>
      </c>
      <c r="BI66" s="28">
        <v>8.5</v>
      </c>
      <c r="BJ66" s="28">
        <f>'no b.d.l.'!BJ66*10000</f>
        <v>37200</v>
      </c>
      <c r="BK66" s="28">
        <f>'no b.d.l.'!BK66*10000</f>
        <v>500</v>
      </c>
      <c r="BL66" s="28">
        <f>'no b.d.l.'!BL66*10000</f>
        <v>32300</v>
      </c>
      <c r="BM66" s="28">
        <f>'no b.d.l.'!BM66*10000</f>
        <v>900</v>
      </c>
      <c r="BN66" s="28">
        <f>'no b.d.l.'!BN66*10000</f>
        <v>800</v>
      </c>
      <c r="BO66" s="28">
        <f>'no b.d.l.'!BO66*10000</f>
        <v>130</v>
      </c>
      <c r="BP66" s="28">
        <f>'no b.d.l.'!BP66*10000</f>
        <v>90</v>
      </c>
      <c r="BQ66" s="28">
        <f>'no b.d.l.'!BQ66*10000</f>
        <v>9000</v>
      </c>
      <c r="CI66" s="28">
        <v>8.61</v>
      </c>
      <c r="CL66" s="28">
        <v>5.2</v>
      </c>
    </row>
    <row r="67" spans="1:90" x14ac:dyDescent="0.3">
      <c r="A67" s="25">
        <f t="shared" si="0"/>
        <v>63</v>
      </c>
      <c r="B67" s="26">
        <v>687549</v>
      </c>
      <c r="C67" s="26">
        <v>846775</v>
      </c>
      <c r="D67" s="26">
        <v>359</v>
      </c>
      <c r="E67" s="26">
        <v>1</v>
      </c>
      <c r="F67" s="27" t="s">
        <v>64</v>
      </c>
      <c r="G67" s="28">
        <v>0.09</v>
      </c>
      <c r="H67" s="28">
        <f>'no b.d.l.'!H67/1000</f>
        <v>3.5000000000000001E-3</v>
      </c>
      <c r="I67" s="28">
        <f>'no b.d.l.'!I67/1000</f>
        <v>0.03</v>
      </c>
      <c r="J67" s="28">
        <v>2</v>
      </c>
      <c r="K67" s="28">
        <v>0.56999999999999995</v>
      </c>
      <c r="L67" s="28">
        <v>8.9999999999999998E-4</v>
      </c>
      <c r="M67" s="28">
        <v>0.04</v>
      </c>
      <c r="N67" s="28">
        <v>0.09</v>
      </c>
      <c r="O67" s="28">
        <v>0.01</v>
      </c>
      <c r="P67" s="28">
        <v>9</v>
      </c>
      <c r="Q67" s="28">
        <v>0.5</v>
      </c>
      <c r="R67" s="28">
        <v>47</v>
      </c>
      <c r="S67" s="28">
        <v>0.09</v>
      </c>
      <c r="T67" s="28">
        <v>2.8</v>
      </c>
      <c r="U67" s="28">
        <v>6.4</v>
      </c>
      <c r="V67" s="28">
        <v>20.3</v>
      </c>
      <c r="W67" s="28">
        <v>8.3000000000000007</v>
      </c>
      <c r="X67" s="28">
        <v>15</v>
      </c>
      <c r="Y67" s="28">
        <v>7.0000000000000001E-3</v>
      </c>
      <c r="Z67" s="28">
        <v>0.04</v>
      </c>
      <c r="AA67" s="28">
        <v>0.02</v>
      </c>
      <c r="AB67" s="28">
        <v>6.87</v>
      </c>
      <c r="AC67" s="28">
        <v>0.1</v>
      </c>
      <c r="AD67" s="28">
        <v>0.04</v>
      </c>
      <c r="AE67" s="28">
        <v>0.63</v>
      </c>
      <c r="AF67" s="28">
        <v>0.1</v>
      </c>
      <c r="AG67" s="28">
        <v>65</v>
      </c>
      <c r="AH67" s="28">
        <v>2.7</v>
      </c>
      <c r="AI67" s="28">
        <v>0.2</v>
      </c>
      <c r="AJ67" s="28">
        <v>0.7</v>
      </c>
      <c r="AK67" s="28">
        <v>10.5</v>
      </c>
      <c r="AL67" s="28">
        <v>3.9</v>
      </c>
      <c r="AM67" s="28">
        <v>0.16200000000000001</v>
      </c>
      <c r="AN67" s="28">
        <v>53.7</v>
      </c>
      <c r="AO67" s="28">
        <v>2.5</v>
      </c>
      <c r="AP67" s="28">
        <v>1.1000000000000001</v>
      </c>
      <c r="AQ67" s="28">
        <v>0.5</v>
      </c>
      <c r="AR67" s="28">
        <v>3.2</v>
      </c>
      <c r="AS67" s="28">
        <v>0.5</v>
      </c>
      <c r="AT67" s="28">
        <v>21.2</v>
      </c>
      <c r="AU67" s="28">
        <v>0.1</v>
      </c>
      <c r="AV67" s="28">
        <v>19.3</v>
      </c>
      <c r="AW67" s="28">
        <v>5</v>
      </c>
      <c r="AX67" s="28">
        <v>3.8</v>
      </c>
      <c r="AY67" s="28">
        <v>0.5</v>
      </c>
      <c r="AZ67" s="28">
        <v>0.2</v>
      </c>
      <c r="BA67" s="28">
        <v>0.9</v>
      </c>
      <c r="BB67" s="28">
        <v>42.4</v>
      </c>
      <c r="BC67" s="28">
        <v>0.3</v>
      </c>
      <c r="BD67" s="28">
        <v>0.67</v>
      </c>
      <c r="BE67" s="28">
        <v>5.6</v>
      </c>
      <c r="BF67" s="28">
        <v>102</v>
      </c>
      <c r="BG67" s="28">
        <v>8</v>
      </c>
      <c r="BH67" s="28">
        <v>7.2</v>
      </c>
      <c r="BI67" s="28">
        <v>5.4</v>
      </c>
      <c r="BJ67" s="28">
        <f>'no b.d.l.'!BJ67*10000</f>
        <v>29500</v>
      </c>
      <c r="BK67" s="28">
        <f>'no b.d.l.'!BK67*10000</f>
        <v>200</v>
      </c>
      <c r="BL67" s="28">
        <f>'no b.d.l.'!BL67*10000</f>
        <v>11500</v>
      </c>
      <c r="BM67" s="28">
        <f>'no b.d.l.'!BM67*10000</f>
        <v>800</v>
      </c>
      <c r="BN67" s="28">
        <f>'no b.d.l.'!BN67*10000</f>
        <v>600</v>
      </c>
      <c r="BO67" s="28">
        <f>'no b.d.l.'!BO67*10000</f>
        <v>120</v>
      </c>
      <c r="BP67" s="28">
        <f>'no b.d.l.'!BP67*10000</f>
        <v>40</v>
      </c>
      <c r="BQ67" s="28">
        <f>'no b.d.l.'!BQ67*10000</f>
        <v>9000</v>
      </c>
      <c r="CI67" s="28">
        <v>10.5</v>
      </c>
      <c r="CL67" s="28">
        <v>3.9</v>
      </c>
    </row>
    <row r="68" spans="1:90" x14ac:dyDescent="0.3">
      <c r="A68" s="25">
        <f t="shared" si="0"/>
        <v>64</v>
      </c>
      <c r="B68" s="26">
        <v>687550</v>
      </c>
      <c r="C68" s="26">
        <v>846777</v>
      </c>
      <c r="D68" s="26">
        <v>359</v>
      </c>
      <c r="E68" s="26">
        <v>1</v>
      </c>
      <c r="F68" s="27" t="s">
        <v>65</v>
      </c>
      <c r="G68" s="28">
        <v>1.4</v>
      </c>
      <c r="H68" s="28">
        <f>'no b.d.l.'!H68/1000</f>
        <v>2.5000000000000001E-3</v>
      </c>
      <c r="I68" s="28">
        <f>'no b.d.l.'!I68/1000</f>
        <v>0.11</v>
      </c>
      <c r="J68" s="28">
        <v>3</v>
      </c>
      <c r="K68" s="28">
        <v>0.56999999999999995</v>
      </c>
      <c r="L68" s="28">
        <v>8.9999999999999998E-4</v>
      </c>
      <c r="M68" s="28">
        <v>0.06</v>
      </c>
      <c r="N68" s="28">
        <v>0.09</v>
      </c>
      <c r="O68" s="28">
        <v>0.03</v>
      </c>
      <c r="P68" s="28">
        <v>10.9</v>
      </c>
      <c r="Q68" s="28">
        <v>0.8</v>
      </c>
      <c r="R68" s="28">
        <v>74</v>
      </c>
      <c r="S68" s="28">
        <v>0.09</v>
      </c>
      <c r="T68" s="28">
        <v>4.3</v>
      </c>
      <c r="U68" s="28">
        <v>11.9</v>
      </c>
      <c r="V68" s="28">
        <v>25.4</v>
      </c>
      <c r="W68" s="28">
        <v>10</v>
      </c>
      <c r="X68" s="28">
        <v>16.399999999999999</v>
      </c>
      <c r="Y68" s="28">
        <v>3.0000000000000001E-3</v>
      </c>
      <c r="Z68" s="28">
        <v>0.05</v>
      </c>
      <c r="AA68" s="28">
        <v>0.31</v>
      </c>
      <c r="AB68" s="28">
        <v>9.5500000000000007</v>
      </c>
      <c r="AC68" s="28">
        <v>0.2</v>
      </c>
      <c r="AD68" s="28">
        <v>0.05</v>
      </c>
      <c r="AE68" s="28">
        <v>0.87</v>
      </c>
      <c r="AF68" s="28">
        <v>0.14000000000000001</v>
      </c>
      <c r="AG68" s="28">
        <v>86</v>
      </c>
      <c r="AH68" s="28">
        <v>0.2</v>
      </c>
      <c r="AI68" s="28">
        <v>0.2</v>
      </c>
      <c r="AJ68" s="28">
        <v>0.04</v>
      </c>
      <c r="AK68" s="28">
        <v>8.41</v>
      </c>
      <c r="AL68" s="28">
        <v>4.7</v>
      </c>
      <c r="AM68" s="28">
        <v>0.1</v>
      </c>
      <c r="AN68" s="28">
        <v>44.3</v>
      </c>
      <c r="AO68" s="28">
        <v>2</v>
      </c>
      <c r="AP68" s="28">
        <v>1</v>
      </c>
      <c r="AQ68" s="28">
        <v>0.4</v>
      </c>
      <c r="AR68" s="28">
        <v>2.5</v>
      </c>
      <c r="AS68" s="28">
        <v>0.3</v>
      </c>
      <c r="AT68" s="28">
        <v>19.399999999999999</v>
      </c>
      <c r="AU68" s="28">
        <v>0.1</v>
      </c>
      <c r="AV68" s="28">
        <v>14</v>
      </c>
      <c r="AW68" s="28">
        <v>4.0999999999999996</v>
      </c>
      <c r="AX68" s="28">
        <v>3.4</v>
      </c>
      <c r="AY68" s="28">
        <v>0.3</v>
      </c>
      <c r="AZ68" s="28">
        <v>0.1</v>
      </c>
      <c r="BA68" s="28">
        <v>0.8</v>
      </c>
      <c r="BB68" s="28">
        <v>54.5</v>
      </c>
      <c r="BC68" s="28">
        <v>0.3</v>
      </c>
      <c r="BD68" s="28">
        <v>0.85</v>
      </c>
      <c r="BE68" s="28">
        <v>6.2</v>
      </c>
      <c r="BF68" s="28">
        <v>101</v>
      </c>
      <c r="BG68" s="28">
        <v>10.8</v>
      </c>
      <c r="BH68" s="28">
        <v>9.1999999999999993</v>
      </c>
      <c r="BI68" s="28">
        <v>8</v>
      </c>
      <c r="BJ68" s="28">
        <f>'no b.d.l.'!BJ68*10000</f>
        <v>38700</v>
      </c>
      <c r="BK68" s="28">
        <f>'no b.d.l.'!BK68*10000</f>
        <v>500</v>
      </c>
      <c r="BL68" s="28">
        <f>'no b.d.l.'!BL68*10000</f>
        <v>31700</v>
      </c>
      <c r="BM68" s="28">
        <f>'no b.d.l.'!BM68*10000</f>
        <v>900</v>
      </c>
      <c r="BN68" s="28">
        <f>'no b.d.l.'!BN68*10000</f>
        <v>700.00000000000011</v>
      </c>
      <c r="BO68" s="28">
        <f>'no b.d.l.'!BO68*10000</f>
        <v>120</v>
      </c>
      <c r="BP68" s="28">
        <f>'no b.d.l.'!BP68*10000</f>
        <v>70</v>
      </c>
      <c r="BQ68" s="28">
        <f>'no b.d.l.'!BQ68*10000</f>
        <v>9000</v>
      </c>
      <c r="CI68" s="28">
        <v>8.41</v>
      </c>
      <c r="CL68" s="28">
        <v>4.7</v>
      </c>
    </row>
    <row r="69" spans="1:90" x14ac:dyDescent="0.3">
      <c r="A69" s="25">
        <f t="shared" si="0"/>
        <v>65</v>
      </c>
      <c r="B69" s="26">
        <v>687553</v>
      </c>
      <c r="C69" s="26">
        <v>846779</v>
      </c>
      <c r="D69" s="26">
        <v>357</v>
      </c>
      <c r="E69" s="26">
        <v>1</v>
      </c>
      <c r="F69" s="27" t="s">
        <v>66</v>
      </c>
      <c r="G69" s="28">
        <v>0.09</v>
      </c>
      <c r="H69" s="28">
        <f>'no b.d.l.'!H69/1000</f>
        <v>2.2000000000000001E-3</v>
      </c>
      <c r="I69" s="28">
        <f>'no b.d.l.'!I69/1000</f>
        <v>7.0000000000000007E-2</v>
      </c>
      <c r="J69" s="28">
        <v>2</v>
      </c>
      <c r="K69" s="28">
        <v>0.56000000000000005</v>
      </c>
      <c r="L69" s="28">
        <v>8.9999999999999998E-4</v>
      </c>
      <c r="M69" s="28">
        <v>0.06</v>
      </c>
      <c r="N69" s="28">
        <v>0.09</v>
      </c>
      <c r="O69" s="28">
        <v>0.01</v>
      </c>
      <c r="P69" s="28">
        <v>11.2</v>
      </c>
      <c r="Q69" s="28">
        <v>0.8</v>
      </c>
      <c r="R69" s="28">
        <v>64</v>
      </c>
      <c r="S69" s="28">
        <v>0.09</v>
      </c>
      <c r="T69" s="28">
        <v>5</v>
      </c>
      <c r="U69" s="28">
        <v>13.3</v>
      </c>
      <c r="V69" s="28">
        <v>25.1</v>
      </c>
      <c r="W69" s="28">
        <v>11.4</v>
      </c>
      <c r="X69" s="28">
        <v>24.1</v>
      </c>
      <c r="Y69" s="28">
        <v>8.0000000000000002E-3</v>
      </c>
      <c r="Z69" s="28">
        <v>0.05</v>
      </c>
      <c r="AA69" s="28">
        <v>8.9999999999999993E-3</v>
      </c>
      <c r="AB69" s="28">
        <v>8.82</v>
      </c>
      <c r="AC69" s="28">
        <v>0.09</v>
      </c>
      <c r="AD69" s="28">
        <v>7.0000000000000007E-2</v>
      </c>
      <c r="AE69" s="28">
        <v>0.85</v>
      </c>
      <c r="AF69" s="28">
        <v>0.14000000000000001</v>
      </c>
      <c r="AG69" s="28">
        <v>80</v>
      </c>
      <c r="AH69" s="28">
        <v>0.1</v>
      </c>
      <c r="AI69" s="28">
        <v>0.1</v>
      </c>
      <c r="AJ69" s="28">
        <v>0.04</v>
      </c>
      <c r="AK69" s="28">
        <v>48.2</v>
      </c>
      <c r="AL69" s="28">
        <v>3.9</v>
      </c>
      <c r="AM69" s="28">
        <v>0.106</v>
      </c>
      <c r="AN69" s="28">
        <v>174</v>
      </c>
      <c r="AO69" s="28">
        <v>12</v>
      </c>
      <c r="AP69" s="28">
        <v>6</v>
      </c>
      <c r="AQ69" s="28">
        <v>2.2000000000000002</v>
      </c>
      <c r="AR69" s="28">
        <v>12.4</v>
      </c>
      <c r="AS69" s="28">
        <v>2.2999999999999998</v>
      </c>
      <c r="AT69" s="28">
        <v>47.1</v>
      </c>
      <c r="AU69" s="28">
        <v>0.7</v>
      </c>
      <c r="AV69" s="28">
        <v>55.4</v>
      </c>
      <c r="AW69" s="28">
        <v>14.3</v>
      </c>
      <c r="AX69" s="28">
        <v>12.2</v>
      </c>
      <c r="AY69" s="28">
        <v>2.1</v>
      </c>
      <c r="AZ69" s="28">
        <v>0.8</v>
      </c>
      <c r="BA69" s="28">
        <v>5</v>
      </c>
      <c r="BB69" s="28">
        <v>61.9</v>
      </c>
      <c r="BC69" s="28">
        <v>0.9</v>
      </c>
      <c r="BD69" s="28">
        <v>0.77</v>
      </c>
      <c r="BE69" s="28">
        <v>11.9</v>
      </c>
      <c r="BF69" s="28">
        <v>93</v>
      </c>
      <c r="BG69" s="28">
        <v>11.1</v>
      </c>
      <c r="BH69" s="28">
        <v>9.1999999999999993</v>
      </c>
      <c r="BI69" s="28">
        <v>10.3</v>
      </c>
      <c r="BJ69" s="28">
        <f>'no b.d.l.'!BJ69*10000</f>
        <v>36100</v>
      </c>
      <c r="BK69" s="28">
        <f>'no b.d.l.'!BK69*10000</f>
        <v>400</v>
      </c>
      <c r="BL69" s="28">
        <f>'no b.d.l.'!BL69*10000</f>
        <v>19500</v>
      </c>
      <c r="BM69" s="28">
        <f>'no b.d.l.'!BM69*10000</f>
        <v>1000</v>
      </c>
      <c r="BN69" s="28">
        <f>'no b.d.l.'!BN69*10000</f>
        <v>800</v>
      </c>
      <c r="BO69" s="28">
        <f>'no b.d.l.'!BO69*10000</f>
        <v>140</v>
      </c>
      <c r="BP69" s="28">
        <f>'no b.d.l.'!BP69*10000</f>
        <v>90</v>
      </c>
      <c r="BQ69" s="28">
        <f>'no b.d.l.'!BQ69*10000</f>
        <v>9000</v>
      </c>
      <c r="CI69" s="28">
        <v>48.2</v>
      </c>
      <c r="CL69" s="28">
        <v>3.9</v>
      </c>
    </row>
    <row r="70" spans="1:90" x14ac:dyDescent="0.3">
      <c r="A70" s="25">
        <f t="shared" si="0"/>
        <v>66</v>
      </c>
      <c r="B70" s="26">
        <v>687555</v>
      </c>
      <c r="C70" s="26">
        <v>846782</v>
      </c>
      <c r="D70" s="26">
        <v>357</v>
      </c>
      <c r="E70" s="26">
        <v>1</v>
      </c>
      <c r="F70" s="27" t="s">
        <v>67</v>
      </c>
      <c r="G70" s="28">
        <v>0.6</v>
      </c>
      <c r="H70" s="28">
        <f>'no b.d.l.'!H70/1000</f>
        <v>3.0000000000000001E-3</v>
      </c>
      <c r="I70" s="28">
        <f>'no b.d.l.'!I70/1000</f>
        <v>0.06</v>
      </c>
      <c r="J70" s="28">
        <v>2</v>
      </c>
      <c r="K70" s="28">
        <v>0.89</v>
      </c>
      <c r="L70" s="28">
        <v>8.9999999999999998E-4</v>
      </c>
      <c r="M70" s="28">
        <v>0.06</v>
      </c>
      <c r="N70" s="28">
        <v>0.09</v>
      </c>
      <c r="O70" s="28">
        <v>0.01</v>
      </c>
      <c r="P70" s="28">
        <v>8.8000000000000007</v>
      </c>
      <c r="Q70" s="28">
        <v>0.7</v>
      </c>
      <c r="R70" s="28">
        <v>59</v>
      </c>
      <c r="S70" s="28">
        <v>0.09</v>
      </c>
      <c r="T70" s="28">
        <v>3.2</v>
      </c>
      <c r="U70" s="28">
        <v>11.3</v>
      </c>
      <c r="V70" s="28">
        <v>18.7</v>
      </c>
      <c r="W70" s="28">
        <v>8.6</v>
      </c>
      <c r="X70" s="28">
        <v>13.1</v>
      </c>
      <c r="Y70" s="28">
        <v>8.0000000000000002E-3</v>
      </c>
      <c r="Z70" s="28">
        <v>0.04</v>
      </c>
      <c r="AA70" s="28">
        <v>0.02</v>
      </c>
      <c r="AB70" s="28">
        <v>7.48</v>
      </c>
      <c r="AC70" s="28">
        <v>0.2</v>
      </c>
      <c r="AD70" s="28">
        <v>0.03</v>
      </c>
      <c r="AE70" s="28">
        <v>0.68</v>
      </c>
      <c r="AF70" s="28">
        <v>0.11</v>
      </c>
      <c r="AG70" s="28">
        <v>63</v>
      </c>
      <c r="AH70" s="28">
        <v>1.7</v>
      </c>
      <c r="AI70" s="28">
        <v>0.1</v>
      </c>
      <c r="AJ70" s="28">
        <v>0.04</v>
      </c>
      <c r="AK70" s="28">
        <v>16.3</v>
      </c>
      <c r="AL70" s="28">
        <v>3.8</v>
      </c>
      <c r="AM70" s="28">
        <v>0.113</v>
      </c>
      <c r="AN70" s="28">
        <v>68.2</v>
      </c>
      <c r="AO70" s="28">
        <v>3.8</v>
      </c>
      <c r="AP70" s="28">
        <v>1.8</v>
      </c>
      <c r="AQ70" s="28">
        <v>0.8</v>
      </c>
      <c r="AR70" s="28">
        <v>4.7</v>
      </c>
      <c r="AS70" s="28">
        <v>0.7</v>
      </c>
      <c r="AT70" s="28">
        <v>26.3</v>
      </c>
      <c r="AU70" s="28">
        <v>0.2</v>
      </c>
      <c r="AV70" s="28">
        <v>25.3</v>
      </c>
      <c r="AW70" s="28">
        <v>6.7</v>
      </c>
      <c r="AX70" s="28">
        <v>4.9000000000000004</v>
      </c>
      <c r="AY70" s="28">
        <v>0.7</v>
      </c>
      <c r="AZ70" s="28">
        <v>0.3</v>
      </c>
      <c r="BA70" s="28">
        <v>1.5</v>
      </c>
      <c r="BB70" s="28">
        <v>45</v>
      </c>
      <c r="BC70" s="28">
        <v>0.4</v>
      </c>
      <c r="BD70" s="28">
        <v>0.66</v>
      </c>
      <c r="BE70" s="28">
        <v>6.6</v>
      </c>
      <c r="BF70" s="28">
        <v>82</v>
      </c>
      <c r="BG70" s="28">
        <v>8.6999999999999993</v>
      </c>
      <c r="BH70" s="28">
        <v>8.1999999999999993</v>
      </c>
      <c r="BI70" s="28">
        <v>5.0999999999999996</v>
      </c>
      <c r="BJ70" s="28">
        <f>'no b.d.l.'!BJ70*10000</f>
        <v>31900</v>
      </c>
      <c r="BK70" s="28">
        <f>'no b.d.l.'!BK70*10000</f>
        <v>100</v>
      </c>
      <c r="BL70" s="28">
        <f>'no b.d.l.'!BL70*10000</f>
        <v>28700</v>
      </c>
      <c r="BM70" s="28">
        <f>'no b.d.l.'!BM70*10000</f>
        <v>800</v>
      </c>
      <c r="BN70" s="28">
        <f>'no b.d.l.'!BN70*10000</f>
        <v>500</v>
      </c>
      <c r="BO70" s="28">
        <f>'no b.d.l.'!BO70*10000</f>
        <v>110</v>
      </c>
      <c r="BP70" s="28">
        <f>'no b.d.l.'!BP70*10000</f>
        <v>100</v>
      </c>
      <c r="BQ70" s="28">
        <f>'no b.d.l.'!BQ70*10000</f>
        <v>9000</v>
      </c>
      <c r="CI70" s="28">
        <v>16.3</v>
      </c>
      <c r="CL70" s="28">
        <v>3.8</v>
      </c>
    </row>
    <row r="71" spans="1:90" x14ac:dyDescent="0.3">
      <c r="A71" s="25">
        <f t="shared" ref="A71:A134" si="1">A70+1</f>
        <v>67</v>
      </c>
      <c r="B71" s="26">
        <v>686911</v>
      </c>
      <c r="C71" s="26">
        <v>846777</v>
      </c>
      <c r="D71" s="26">
        <v>369</v>
      </c>
      <c r="E71" s="26">
        <v>1</v>
      </c>
      <c r="F71" s="27" t="s">
        <v>68</v>
      </c>
      <c r="G71" s="28">
        <v>4.5999999999999996</v>
      </c>
      <c r="H71" s="28">
        <f>'no b.d.l.'!H71/1000</f>
        <v>4.0000000000000002E-4</v>
      </c>
      <c r="I71" s="28">
        <f>'no b.d.l.'!I71/1000</f>
        <v>0.08</v>
      </c>
      <c r="J71" s="28">
        <v>4</v>
      </c>
      <c r="K71" s="28">
        <v>1.3</v>
      </c>
      <c r="L71" s="28">
        <v>8.9999999999999998E-4</v>
      </c>
      <c r="M71" s="28">
        <v>0.13</v>
      </c>
      <c r="N71" s="28">
        <v>0.09</v>
      </c>
      <c r="O71" s="28">
        <v>0.02</v>
      </c>
      <c r="P71" s="28">
        <v>9.1</v>
      </c>
      <c r="Q71" s="28">
        <v>0.9</v>
      </c>
      <c r="R71" s="28">
        <v>107</v>
      </c>
      <c r="S71" s="28">
        <v>0.4</v>
      </c>
      <c r="T71" s="28">
        <v>7</v>
      </c>
      <c r="U71" s="28">
        <v>25.4</v>
      </c>
      <c r="V71" s="28">
        <v>38.700000000000003</v>
      </c>
      <c r="W71" s="28">
        <v>13.2</v>
      </c>
      <c r="X71" s="28">
        <v>19.2</v>
      </c>
      <c r="Y71" s="28">
        <v>1.7000000000000001E-2</v>
      </c>
      <c r="Z71" s="28">
        <v>0.08</v>
      </c>
      <c r="AA71" s="28">
        <v>0.46</v>
      </c>
      <c r="AB71" s="28">
        <v>14.7</v>
      </c>
      <c r="AC71" s="28">
        <v>0.09</v>
      </c>
      <c r="AD71" s="28">
        <v>0.05</v>
      </c>
      <c r="AE71" s="28">
        <v>1.01</v>
      </c>
      <c r="AF71" s="28">
        <v>0.12</v>
      </c>
      <c r="AG71" s="28">
        <v>133</v>
      </c>
      <c r="AH71" s="28">
        <v>0.2</v>
      </c>
      <c r="AI71" s="28">
        <v>0.2</v>
      </c>
      <c r="AJ71" s="28">
        <v>0.04</v>
      </c>
      <c r="AK71" s="28">
        <v>11.7</v>
      </c>
      <c r="AL71" s="28">
        <v>5.8</v>
      </c>
      <c r="AM71" s="28">
        <v>8.4000000000000005E-2</v>
      </c>
      <c r="AN71" s="28">
        <v>89.7</v>
      </c>
      <c r="AO71" s="28">
        <v>2.9</v>
      </c>
      <c r="AP71" s="28">
        <v>1.4</v>
      </c>
      <c r="AQ71" s="28">
        <v>0.8</v>
      </c>
      <c r="AR71" s="28">
        <v>3.8</v>
      </c>
      <c r="AS71" s="28">
        <v>0.5</v>
      </c>
      <c r="AT71" s="28">
        <v>27.7</v>
      </c>
      <c r="AU71" s="28">
        <v>0.2</v>
      </c>
      <c r="AV71" s="28">
        <v>23.2</v>
      </c>
      <c r="AW71" s="28">
        <v>6.5</v>
      </c>
      <c r="AX71" s="28">
        <v>4.2</v>
      </c>
      <c r="AY71" s="28">
        <v>0.5</v>
      </c>
      <c r="AZ71" s="28">
        <v>0.2</v>
      </c>
      <c r="BA71" s="28">
        <v>1.3</v>
      </c>
      <c r="BB71" s="28">
        <v>53.8</v>
      </c>
      <c r="BC71" s="28">
        <v>0.4</v>
      </c>
      <c r="BD71" s="28">
        <v>1.03</v>
      </c>
      <c r="BE71" s="28">
        <v>7.8</v>
      </c>
      <c r="BF71" s="28">
        <v>216</v>
      </c>
      <c r="BG71" s="28">
        <v>12.5</v>
      </c>
      <c r="BH71" s="28">
        <v>13</v>
      </c>
      <c r="BI71" s="28">
        <v>8.3000000000000007</v>
      </c>
      <c r="BJ71" s="28">
        <f>'no b.d.l.'!BJ71*10000</f>
        <v>49500</v>
      </c>
      <c r="BK71" s="28">
        <f>'no b.d.l.'!BK71*10000</f>
        <v>200</v>
      </c>
      <c r="BL71" s="28">
        <f>'no b.d.l.'!BL71*10000</f>
        <v>55599.999999999993</v>
      </c>
      <c r="BM71" s="28">
        <f>'no b.d.l.'!BM71*10000</f>
        <v>800</v>
      </c>
      <c r="BN71" s="28">
        <f>'no b.d.l.'!BN71*10000</f>
        <v>600</v>
      </c>
      <c r="BO71" s="28">
        <f>'no b.d.l.'!BO71*10000</f>
        <v>70</v>
      </c>
      <c r="BP71" s="28">
        <f>'no b.d.l.'!BP71*10000</f>
        <v>160</v>
      </c>
      <c r="BQ71" s="28">
        <f>'no b.d.l.'!BQ71*10000</f>
        <v>9000</v>
      </c>
      <c r="CI71" s="28">
        <v>11.7</v>
      </c>
      <c r="CL71" s="28">
        <v>5.8</v>
      </c>
    </row>
    <row r="72" spans="1:90" x14ac:dyDescent="0.3">
      <c r="A72" s="25">
        <f t="shared" si="1"/>
        <v>68</v>
      </c>
      <c r="B72" s="26">
        <v>686910</v>
      </c>
      <c r="C72" s="26">
        <v>846777</v>
      </c>
      <c r="D72" s="26">
        <v>369</v>
      </c>
      <c r="E72" s="26">
        <v>1</v>
      </c>
      <c r="F72" s="27" t="s">
        <v>70</v>
      </c>
      <c r="G72" s="28">
        <v>5.6</v>
      </c>
      <c r="H72" s="28">
        <f>'no b.d.l.'!H72/1000</f>
        <v>4.0000000000000002E-4</v>
      </c>
      <c r="I72" s="28">
        <f>'no b.d.l.'!I72/1000</f>
        <v>0.05</v>
      </c>
      <c r="J72" s="28">
        <v>3</v>
      </c>
      <c r="K72" s="28">
        <v>1.46</v>
      </c>
      <c r="L72" s="28">
        <v>8.9999999999999998E-4</v>
      </c>
      <c r="M72" s="28">
        <v>0.12</v>
      </c>
      <c r="N72" s="28">
        <v>0.09</v>
      </c>
      <c r="O72" s="28">
        <v>0.03</v>
      </c>
      <c r="P72" s="28">
        <v>9.4</v>
      </c>
      <c r="Q72" s="28">
        <v>0.9</v>
      </c>
      <c r="R72" s="28">
        <v>110</v>
      </c>
      <c r="S72" s="28">
        <v>0.2</v>
      </c>
      <c r="T72" s="28">
        <v>6.4</v>
      </c>
      <c r="U72" s="28">
        <v>24.9</v>
      </c>
      <c r="V72" s="28">
        <v>34</v>
      </c>
      <c r="W72" s="28">
        <v>13</v>
      </c>
      <c r="X72" s="28">
        <v>19.7</v>
      </c>
      <c r="Y72" s="28">
        <v>1.7999999999999999E-2</v>
      </c>
      <c r="Z72" s="28">
        <v>7.0000000000000007E-2</v>
      </c>
      <c r="AA72" s="28">
        <v>0.02</v>
      </c>
      <c r="AB72" s="28">
        <v>13.7</v>
      </c>
      <c r="AC72" s="28">
        <v>0.09</v>
      </c>
      <c r="AD72" s="28">
        <v>7.0000000000000007E-2</v>
      </c>
      <c r="AE72" s="28">
        <v>1.05</v>
      </c>
      <c r="AF72" s="28">
        <v>0.11</v>
      </c>
      <c r="AG72" s="28">
        <v>133</v>
      </c>
      <c r="AH72" s="28">
        <v>0.2</v>
      </c>
      <c r="AI72" s="28">
        <v>0.2</v>
      </c>
      <c r="AJ72" s="28">
        <v>0.04</v>
      </c>
      <c r="AK72" s="28">
        <v>12</v>
      </c>
      <c r="AL72" s="28">
        <v>6.1</v>
      </c>
      <c r="AM72" s="28">
        <v>7.4999999999999997E-2</v>
      </c>
      <c r="AN72" s="28">
        <v>82.4</v>
      </c>
      <c r="AO72" s="28">
        <v>2.9</v>
      </c>
      <c r="AP72" s="28">
        <v>1.4</v>
      </c>
      <c r="AQ72" s="28">
        <v>0.8</v>
      </c>
      <c r="AR72" s="28">
        <v>3.8</v>
      </c>
      <c r="AS72" s="28">
        <v>0.5</v>
      </c>
      <c r="AT72" s="28">
        <v>28</v>
      </c>
      <c r="AU72" s="28">
        <v>0.2</v>
      </c>
      <c r="AV72" s="28">
        <v>23.6</v>
      </c>
      <c r="AW72" s="28">
        <v>6.9</v>
      </c>
      <c r="AX72" s="28">
        <v>4.5999999999999996</v>
      </c>
      <c r="AY72" s="28">
        <v>0.5</v>
      </c>
      <c r="AZ72" s="28">
        <v>0.2</v>
      </c>
      <c r="BA72" s="28">
        <v>1.3</v>
      </c>
      <c r="BB72" s="28">
        <v>48.5</v>
      </c>
      <c r="BC72" s="28">
        <v>0.4</v>
      </c>
      <c r="BD72" s="28">
        <v>0.9</v>
      </c>
      <c r="BE72" s="28">
        <v>6.8</v>
      </c>
      <c r="BF72" s="28">
        <v>209</v>
      </c>
      <c r="BG72" s="28">
        <v>11.2</v>
      </c>
      <c r="BH72" s="28">
        <v>12</v>
      </c>
      <c r="BI72" s="28">
        <v>7.9</v>
      </c>
      <c r="BJ72" s="28">
        <f>'no b.d.l.'!BJ72*10000</f>
        <v>43900</v>
      </c>
      <c r="BK72" s="28">
        <f>'no b.d.l.'!BK72*10000</f>
        <v>200</v>
      </c>
      <c r="BL72" s="28">
        <f>'no b.d.l.'!BL72*10000</f>
        <v>57500</v>
      </c>
      <c r="BM72" s="28">
        <f>'no b.d.l.'!BM72*10000</f>
        <v>600</v>
      </c>
      <c r="BN72" s="28">
        <f>'no b.d.l.'!BN72*10000</f>
        <v>500</v>
      </c>
      <c r="BO72" s="28">
        <f>'no b.d.l.'!BO72*10000</f>
        <v>70</v>
      </c>
      <c r="BP72" s="28">
        <f>'no b.d.l.'!BP72*10000</f>
        <v>140</v>
      </c>
      <c r="BQ72" s="28">
        <f>'no b.d.l.'!BQ72*10000</f>
        <v>9000</v>
      </c>
      <c r="CI72" s="28">
        <v>12</v>
      </c>
      <c r="CL72" s="28">
        <v>6.1</v>
      </c>
    </row>
    <row r="73" spans="1:90" x14ac:dyDescent="0.3">
      <c r="A73" s="25">
        <f t="shared" si="1"/>
        <v>69</v>
      </c>
      <c r="B73" s="26">
        <v>686909</v>
      </c>
      <c r="C73" s="26">
        <v>846778</v>
      </c>
      <c r="D73" s="26">
        <v>369</v>
      </c>
      <c r="E73" s="26">
        <v>1</v>
      </c>
      <c r="F73" s="27" t="s">
        <v>69</v>
      </c>
      <c r="G73" s="28">
        <v>6.9</v>
      </c>
      <c r="H73" s="28">
        <f>'no b.d.l.'!H73/1000</f>
        <v>4.0000000000000002E-4</v>
      </c>
      <c r="I73" s="28">
        <f>'no b.d.l.'!I73/1000</f>
        <v>0.05</v>
      </c>
      <c r="J73" s="28">
        <v>3</v>
      </c>
      <c r="K73" s="28">
        <v>1.36</v>
      </c>
      <c r="L73" s="28">
        <v>8.9999999999999998E-4</v>
      </c>
      <c r="M73" s="28">
        <v>0.1</v>
      </c>
      <c r="N73" s="28">
        <v>0.09</v>
      </c>
      <c r="O73" s="28">
        <v>0.01</v>
      </c>
      <c r="P73" s="28">
        <v>10.6</v>
      </c>
      <c r="Q73" s="28">
        <v>0.9</v>
      </c>
      <c r="R73" s="28">
        <v>131</v>
      </c>
      <c r="S73" s="28">
        <v>0.2</v>
      </c>
      <c r="T73" s="28">
        <v>5.9</v>
      </c>
      <c r="U73" s="28">
        <v>27.8</v>
      </c>
      <c r="V73" s="28">
        <v>36.799999999999997</v>
      </c>
      <c r="W73" s="28">
        <v>15</v>
      </c>
      <c r="X73" s="28">
        <v>20.3</v>
      </c>
      <c r="Y73" s="28">
        <v>1.2999999999999999E-2</v>
      </c>
      <c r="Z73" s="28">
        <v>0.09</v>
      </c>
      <c r="AA73" s="28">
        <v>0.02</v>
      </c>
      <c r="AB73" s="28">
        <v>15.8</v>
      </c>
      <c r="AC73" s="28">
        <v>0.09</v>
      </c>
      <c r="AD73" s="28">
        <v>0.08</v>
      </c>
      <c r="AE73" s="28">
        <v>1.17</v>
      </c>
      <c r="AF73" s="28">
        <v>0.15</v>
      </c>
      <c r="AG73" s="28">
        <v>147</v>
      </c>
      <c r="AH73" s="28">
        <v>0.2</v>
      </c>
      <c r="AI73" s="28">
        <v>0.09</v>
      </c>
      <c r="AJ73" s="28">
        <v>0.04</v>
      </c>
      <c r="AK73" s="28">
        <v>17.2</v>
      </c>
      <c r="AL73" s="28">
        <v>5.9</v>
      </c>
      <c r="AM73" s="28">
        <v>7.9000000000000001E-2</v>
      </c>
      <c r="AN73" s="28">
        <v>96</v>
      </c>
      <c r="AO73" s="28">
        <v>4.0999999999999996</v>
      </c>
      <c r="AP73" s="28">
        <v>2</v>
      </c>
      <c r="AQ73" s="28">
        <v>1.2</v>
      </c>
      <c r="AR73" s="28">
        <v>5.5</v>
      </c>
      <c r="AS73" s="28">
        <v>0.7</v>
      </c>
      <c r="AT73" s="28">
        <v>39.299999999999997</v>
      </c>
      <c r="AU73" s="28">
        <v>0.2</v>
      </c>
      <c r="AV73" s="28">
        <v>33.6</v>
      </c>
      <c r="AW73" s="28">
        <v>9.4</v>
      </c>
      <c r="AX73" s="28">
        <v>5.9</v>
      </c>
      <c r="AY73" s="28">
        <v>0.7</v>
      </c>
      <c r="AZ73" s="28">
        <v>0.2</v>
      </c>
      <c r="BA73" s="28">
        <v>1.8</v>
      </c>
      <c r="BB73" s="28">
        <v>53.6</v>
      </c>
      <c r="BC73" s="28">
        <v>0.4</v>
      </c>
      <c r="BD73" s="28">
        <v>1.04</v>
      </c>
      <c r="BE73" s="28">
        <v>7.4</v>
      </c>
      <c r="BF73" s="28">
        <v>196</v>
      </c>
      <c r="BG73" s="28">
        <v>12.2</v>
      </c>
      <c r="BH73" s="28">
        <v>13.6</v>
      </c>
      <c r="BI73" s="28">
        <v>8.9</v>
      </c>
      <c r="BJ73" s="28">
        <f>'no b.d.l.'!BJ73*10000</f>
        <v>50400</v>
      </c>
      <c r="BK73" s="28">
        <f>'no b.d.l.'!BK73*10000</f>
        <v>200</v>
      </c>
      <c r="BL73" s="28">
        <f>'no b.d.l.'!BL73*10000</f>
        <v>69400</v>
      </c>
      <c r="BM73" s="28">
        <f>'no b.d.l.'!BM73*10000</f>
        <v>700.00000000000011</v>
      </c>
      <c r="BN73" s="28">
        <f>'no b.d.l.'!BN73*10000</f>
        <v>600</v>
      </c>
      <c r="BO73" s="28">
        <f>'no b.d.l.'!BO73*10000</f>
        <v>80</v>
      </c>
      <c r="BP73" s="28">
        <f>'no b.d.l.'!BP73*10000</f>
        <v>150</v>
      </c>
      <c r="BQ73" s="28">
        <f>'no b.d.l.'!BQ73*10000</f>
        <v>9000</v>
      </c>
      <c r="CI73" s="28">
        <v>17.2</v>
      </c>
      <c r="CL73" s="28">
        <v>5.9</v>
      </c>
    </row>
    <row r="74" spans="1:90" x14ac:dyDescent="0.3">
      <c r="A74" s="25">
        <f t="shared" si="1"/>
        <v>70</v>
      </c>
      <c r="B74" s="26">
        <v>686908</v>
      </c>
      <c r="C74" s="26">
        <v>846778</v>
      </c>
      <c r="D74" s="26">
        <v>369</v>
      </c>
      <c r="E74" s="26">
        <v>1</v>
      </c>
      <c r="F74" s="27" t="s">
        <v>71</v>
      </c>
      <c r="G74" s="28">
        <v>8.1999999999999993</v>
      </c>
      <c r="H74" s="28">
        <f>'no b.d.l.'!H74/1000</f>
        <v>6.4999999999999997E-3</v>
      </c>
      <c r="I74" s="28">
        <f>'no b.d.l.'!I74/1000</f>
        <v>0.05</v>
      </c>
      <c r="J74" s="28">
        <v>3</v>
      </c>
      <c r="K74" s="28">
        <v>1.36</v>
      </c>
      <c r="L74" s="28">
        <v>8.9999999999999998E-4</v>
      </c>
      <c r="M74" s="28">
        <v>0.15</v>
      </c>
      <c r="N74" s="28">
        <v>0.09</v>
      </c>
      <c r="O74" s="28">
        <v>0.01</v>
      </c>
      <c r="P74" s="28">
        <v>10.6</v>
      </c>
      <c r="Q74" s="28">
        <v>1</v>
      </c>
      <c r="R74" s="28">
        <v>132</v>
      </c>
      <c r="S74" s="28">
        <v>0.2</v>
      </c>
      <c r="T74" s="28">
        <v>6.2</v>
      </c>
      <c r="U74" s="28">
        <v>28.1</v>
      </c>
      <c r="V74" s="28">
        <v>38.5</v>
      </c>
      <c r="W74" s="28">
        <v>15.2</v>
      </c>
      <c r="X74" s="28">
        <v>20.6</v>
      </c>
      <c r="Y74" s="28">
        <v>1.2E-2</v>
      </c>
      <c r="Z74" s="28">
        <v>0.09</v>
      </c>
      <c r="AA74" s="28">
        <v>0.38</v>
      </c>
      <c r="AB74" s="28">
        <v>15.8</v>
      </c>
      <c r="AC74" s="28">
        <v>0.09</v>
      </c>
      <c r="AD74" s="28">
        <v>7.0000000000000007E-2</v>
      </c>
      <c r="AE74" s="28">
        <v>1.17</v>
      </c>
      <c r="AF74" s="28">
        <v>0.17</v>
      </c>
      <c r="AG74" s="28">
        <v>152</v>
      </c>
      <c r="AH74" s="28">
        <v>0.2</v>
      </c>
      <c r="AI74" s="28">
        <v>0.1</v>
      </c>
      <c r="AJ74" s="28">
        <v>0.04</v>
      </c>
      <c r="AK74" s="28">
        <v>16.2</v>
      </c>
      <c r="AL74" s="28">
        <v>6.3</v>
      </c>
      <c r="AM74" s="28">
        <v>7.6999999999999999E-2</v>
      </c>
      <c r="AN74" s="28">
        <v>102</v>
      </c>
      <c r="AO74" s="28">
        <v>3.8</v>
      </c>
      <c r="AP74" s="28">
        <v>1.7</v>
      </c>
      <c r="AQ74" s="28">
        <v>1.1000000000000001</v>
      </c>
      <c r="AR74" s="28">
        <v>5.3</v>
      </c>
      <c r="AS74" s="28">
        <v>0.7</v>
      </c>
      <c r="AT74" s="28">
        <v>37.799999999999997</v>
      </c>
      <c r="AU74" s="28">
        <v>0.2</v>
      </c>
      <c r="AV74" s="28">
        <v>30.8</v>
      </c>
      <c r="AW74" s="28">
        <v>8.8000000000000007</v>
      </c>
      <c r="AX74" s="28">
        <v>5.2</v>
      </c>
      <c r="AY74" s="28">
        <v>0.7</v>
      </c>
      <c r="AZ74" s="28">
        <v>0.2</v>
      </c>
      <c r="BA74" s="28">
        <v>1.7</v>
      </c>
      <c r="BB74" s="28">
        <v>58</v>
      </c>
      <c r="BC74" s="28">
        <v>0.5</v>
      </c>
      <c r="BD74" s="28">
        <v>1.0900000000000001</v>
      </c>
      <c r="BE74" s="28">
        <v>7.7</v>
      </c>
      <c r="BF74" s="28">
        <v>209</v>
      </c>
      <c r="BG74" s="28">
        <v>12.9</v>
      </c>
      <c r="BH74" s="28">
        <v>14.1</v>
      </c>
      <c r="BI74" s="28">
        <v>9</v>
      </c>
      <c r="BJ74" s="28">
        <f>'no b.d.l.'!BJ74*10000</f>
        <v>52400</v>
      </c>
      <c r="BK74" s="28">
        <f>'no b.d.l.'!BK74*10000</f>
        <v>100</v>
      </c>
      <c r="BL74" s="28">
        <f>'no b.d.l.'!BL74*10000</f>
        <v>68200</v>
      </c>
      <c r="BM74" s="28">
        <f>'no b.d.l.'!BM74*10000</f>
        <v>800</v>
      </c>
      <c r="BN74" s="28">
        <f>'no b.d.l.'!BN74*10000</f>
        <v>600</v>
      </c>
      <c r="BO74" s="28">
        <f>'no b.d.l.'!BO74*10000</f>
        <v>110</v>
      </c>
      <c r="BP74" s="28">
        <f>'no b.d.l.'!BP74*10000</f>
        <v>140</v>
      </c>
      <c r="BQ74" s="28">
        <f>'no b.d.l.'!BQ74*10000</f>
        <v>9000</v>
      </c>
      <c r="CI74" s="28">
        <v>16.2</v>
      </c>
      <c r="CL74" s="28">
        <v>6.3</v>
      </c>
    </row>
    <row r="75" spans="1:90" x14ac:dyDescent="0.3">
      <c r="A75" s="25">
        <f t="shared" si="1"/>
        <v>71</v>
      </c>
      <c r="B75" s="26">
        <v>686907</v>
      </c>
      <c r="C75" s="26">
        <v>846778</v>
      </c>
      <c r="D75" s="26">
        <v>369</v>
      </c>
      <c r="E75" s="26">
        <v>1</v>
      </c>
      <c r="F75" s="27" t="s">
        <v>72</v>
      </c>
      <c r="G75" s="28">
        <v>6</v>
      </c>
      <c r="H75" s="28">
        <f>'no b.d.l.'!H75/1000</f>
        <v>4.0000000000000002E-4</v>
      </c>
      <c r="I75" s="28">
        <f>'no b.d.l.'!I75/1000</f>
        <v>0.04</v>
      </c>
      <c r="J75" s="28">
        <v>3</v>
      </c>
      <c r="K75" s="28">
        <v>1.25</v>
      </c>
      <c r="L75" s="28">
        <v>8.9999999999999998E-4</v>
      </c>
      <c r="M75" s="28">
        <v>0.11</v>
      </c>
      <c r="N75" s="28">
        <v>0.09</v>
      </c>
      <c r="O75" s="28">
        <v>0.01</v>
      </c>
      <c r="P75" s="28">
        <v>9.9</v>
      </c>
      <c r="Q75" s="28">
        <v>0.8</v>
      </c>
      <c r="R75" s="28">
        <v>105</v>
      </c>
      <c r="S75" s="28">
        <v>0.09</v>
      </c>
      <c r="T75" s="28">
        <v>6.6</v>
      </c>
      <c r="U75" s="28">
        <v>27.4</v>
      </c>
      <c r="V75" s="28">
        <v>44.1</v>
      </c>
      <c r="W75" s="28">
        <v>13.4</v>
      </c>
      <c r="X75" s="28">
        <v>24.8</v>
      </c>
      <c r="Y75" s="28">
        <v>0.02</v>
      </c>
      <c r="Z75" s="28">
        <v>0.08</v>
      </c>
      <c r="AA75" s="28">
        <v>8.9999999999999993E-3</v>
      </c>
      <c r="AB75" s="28">
        <v>15.7</v>
      </c>
      <c r="AC75" s="28">
        <v>0.09</v>
      </c>
      <c r="AD75" s="28">
        <v>7.0000000000000007E-2</v>
      </c>
      <c r="AE75" s="28">
        <v>1.1499999999999999</v>
      </c>
      <c r="AF75" s="28">
        <v>0.16</v>
      </c>
      <c r="AG75" s="28">
        <v>143</v>
      </c>
      <c r="AH75" s="28">
        <v>0.2</v>
      </c>
      <c r="AI75" s="28">
        <v>0.1</v>
      </c>
      <c r="AJ75" s="28">
        <v>0.04</v>
      </c>
      <c r="AK75" s="28">
        <v>15.9</v>
      </c>
      <c r="AL75" s="28">
        <v>6.5</v>
      </c>
      <c r="AM75" s="28">
        <v>9.2999999999999999E-2</v>
      </c>
      <c r="AN75" s="28">
        <v>100</v>
      </c>
      <c r="AO75" s="28">
        <v>3.9</v>
      </c>
      <c r="AP75" s="28">
        <v>1.9</v>
      </c>
      <c r="AQ75" s="28">
        <v>1.1000000000000001</v>
      </c>
      <c r="AR75" s="28">
        <v>5</v>
      </c>
      <c r="AS75" s="28">
        <v>0.6</v>
      </c>
      <c r="AT75" s="28">
        <v>34.6</v>
      </c>
      <c r="AU75" s="28">
        <v>0.2</v>
      </c>
      <c r="AV75" s="28">
        <v>30.4</v>
      </c>
      <c r="AW75" s="28">
        <v>8.6999999999999993</v>
      </c>
      <c r="AX75" s="28">
        <v>5.4</v>
      </c>
      <c r="AY75" s="28">
        <v>0.7</v>
      </c>
      <c r="AZ75" s="28">
        <v>0.2</v>
      </c>
      <c r="BA75" s="28">
        <v>1.8</v>
      </c>
      <c r="BB75" s="28">
        <v>65.400000000000006</v>
      </c>
      <c r="BC75" s="28">
        <v>0.5</v>
      </c>
      <c r="BD75" s="28">
        <v>1.1000000000000001</v>
      </c>
      <c r="BE75" s="28">
        <v>8.1999999999999993</v>
      </c>
      <c r="BF75" s="28">
        <v>217</v>
      </c>
      <c r="BG75" s="28">
        <v>14.5</v>
      </c>
      <c r="BH75" s="28">
        <v>13.6</v>
      </c>
      <c r="BI75" s="28">
        <v>8.1999999999999993</v>
      </c>
      <c r="BJ75" s="28">
        <f>'no b.d.l.'!BJ75*10000</f>
        <v>56200</v>
      </c>
      <c r="BK75" s="28">
        <f>'no b.d.l.'!BK75*10000</f>
        <v>200</v>
      </c>
      <c r="BL75" s="28">
        <f>'no b.d.l.'!BL75*10000</f>
        <v>56900.000000000007</v>
      </c>
      <c r="BM75" s="28">
        <f>'no b.d.l.'!BM75*10000</f>
        <v>1000</v>
      </c>
      <c r="BN75" s="28">
        <f>'no b.d.l.'!BN75*10000</f>
        <v>900</v>
      </c>
      <c r="BO75" s="28">
        <f>'no b.d.l.'!BO75*10000</f>
        <v>100</v>
      </c>
      <c r="BP75" s="28">
        <f>'no b.d.l.'!BP75*10000</f>
        <v>140</v>
      </c>
      <c r="BQ75" s="28">
        <f>'no b.d.l.'!BQ75*10000</f>
        <v>9000</v>
      </c>
      <c r="CI75" s="28">
        <v>15.9</v>
      </c>
      <c r="CL75" s="28">
        <v>6.5</v>
      </c>
    </row>
    <row r="76" spans="1:90" x14ac:dyDescent="0.3">
      <c r="A76" s="25">
        <f t="shared" si="1"/>
        <v>72</v>
      </c>
      <c r="B76" s="26">
        <v>686906</v>
      </c>
      <c r="C76" s="26">
        <v>846779</v>
      </c>
      <c r="D76" s="26">
        <v>369</v>
      </c>
      <c r="E76" s="26">
        <v>1</v>
      </c>
      <c r="F76" s="27" t="s">
        <v>73</v>
      </c>
      <c r="G76" s="28">
        <v>7.8</v>
      </c>
      <c r="H76" s="28">
        <f>'no b.d.l.'!H76/1000</f>
        <v>4.0000000000000002E-4</v>
      </c>
      <c r="I76" s="28">
        <f>'no b.d.l.'!I76/1000</f>
        <v>7.0000000000000007E-2</v>
      </c>
      <c r="J76" s="28">
        <v>3</v>
      </c>
      <c r="K76" s="28">
        <v>1.29</v>
      </c>
      <c r="L76" s="28">
        <v>8.9999999999999998E-4</v>
      </c>
      <c r="M76" s="28">
        <v>0.12</v>
      </c>
      <c r="N76" s="28">
        <v>0.09</v>
      </c>
      <c r="O76" s="28">
        <v>0.03</v>
      </c>
      <c r="P76" s="28">
        <v>11</v>
      </c>
      <c r="Q76" s="28">
        <v>1</v>
      </c>
      <c r="R76" s="28">
        <v>139</v>
      </c>
      <c r="S76" s="28">
        <v>0.1</v>
      </c>
      <c r="T76" s="28">
        <v>7.5</v>
      </c>
      <c r="U76" s="28">
        <v>31.7</v>
      </c>
      <c r="V76" s="28">
        <v>40.5</v>
      </c>
      <c r="W76" s="28">
        <v>16.100000000000001</v>
      </c>
      <c r="X76" s="28">
        <v>24</v>
      </c>
      <c r="Y76" s="28">
        <v>1.7999999999999999E-2</v>
      </c>
      <c r="Z76" s="28">
        <v>0.09</v>
      </c>
      <c r="AA76" s="28">
        <v>0.01</v>
      </c>
      <c r="AB76" s="28">
        <v>16.5</v>
      </c>
      <c r="AC76" s="28">
        <v>0.09</v>
      </c>
      <c r="AD76" s="28">
        <v>7.0000000000000007E-2</v>
      </c>
      <c r="AE76" s="28">
        <v>1.1100000000000001</v>
      </c>
      <c r="AF76" s="28">
        <v>0.17</v>
      </c>
      <c r="AG76" s="28">
        <v>158</v>
      </c>
      <c r="AH76" s="28">
        <v>0.2</v>
      </c>
      <c r="AI76" s="28">
        <v>0.09</v>
      </c>
      <c r="AJ76" s="28">
        <v>0.04</v>
      </c>
      <c r="AK76" s="28">
        <v>17.899999999999999</v>
      </c>
      <c r="AL76" s="28">
        <v>5.5</v>
      </c>
      <c r="AM76" s="28">
        <v>7.8E-2</v>
      </c>
      <c r="AN76" s="28">
        <v>112</v>
      </c>
      <c r="AO76" s="28">
        <v>4</v>
      </c>
      <c r="AP76" s="28">
        <v>1.9</v>
      </c>
      <c r="AQ76" s="28">
        <v>1.2</v>
      </c>
      <c r="AR76" s="28">
        <v>5.5</v>
      </c>
      <c r="AS76" s="28">
        <v>0.7</v>
      </c>
      <c r="AT76" s="28">
        <v>42.4</v>
      </c>
      <c r="AU76" s="28">
        <v>0.2</v>
      </c>
      <c r="AV76" s="28">
        <v>35.6</v>
      </c>
      <c r="AW76" s="28">
        <v>9.8000000000000007</v>
      </c>
      <c r="AX76" s="28">
        <v>6.1</v>
      </c>
      <c r="AY76" s="28">
        <v>0.7</v>
      </c>
      <c r="AZ76" s="28">
        <v>0.2</v>
      </c>
      <c r="BA76" s="28">
        <v>1.8</v>
      </c>
      <c r="BB76" s="28">
        <v>56.7</v>
      </c>
      <c r="BC76" s="28">
        <v>0.5</v>
      </c>
      <c r="BD76" s="28">
        <v>1</v>
      </c>
      <c r="BE76" s="28">
        <v>7.5</v>
      </c>
      <c r="BF76" s="28">
        <v>234</v>
      </c>
      <c r="BG76" s="28">
        <v>12.6</v>
      </c>
      <c r="BH76" s="28">
        <v>14.4</v>
      </c>
      <c r="BI76" s="28">
        <v>8.6</v>
      </c>
      <c r="BJ76" s="28">
        <f>'no b.d.l.'!BJ76*10000</f>
        <v>52500</v>
      </c>
      <c r="BK76" s="28">
        <f>'no b.d.l.'!BK76*10000</f>
        <v>100</v>
      </c>
      <c r="BL76" s="28">
        <f>'no b.d.l.'!BL76*10000</f>
        <v>72700</v>
      </c>
      <c r="BM76" s="28">
        <f>'no b.d.l.'!BM76*10000</f>
        <v>800</v>
      </c>
      <c r="BN76" s="28">
        <f>'no b.d.l.'!BN76*10000</f>
        <v>600</v>
      </c>
      <c r="BO76" s="28">
        <f>'no b.d.l.'!BO76*10000</f>
        <v>70</v>
      </c>
      <c r="BP76" s="28">
        <f>'no b.d.l.'!BP76*10000</f>
        <v>130</v>
      </c>
      <c r="BQ76" s="28">
        <f>'no b.d.l.'!BQ76*10000</f>
        <v>9000</v>
      </c>
      <c r="CI76" s="28">
        <v>17.899999999999999</v>
      </c>
      <c r="CL76" s="28">
        <v>5.5</v>
      </c>
    </row>
    <row r="77" spans="1:90" x14ac:dyDescent="0.3">
      <c r="A77" s="25">
        <f t="shared" si="1"/>
        <v>73</v>
      </c>
      <c r="B77" s="26">
        <v>686904</v>
      </c>
      <c r="C77" s="26">
        <v>846779</v>
      </c>
      <c r="D77" s="26">
        <v>369</v>
      </c>
      <c r="E77" s="26">
        <v>1</v>
      </c>
      <c r="F77" s="27" t="s">
        <v>75</v>
      </c>
      <c r="G77" s="28">
        <v>12.5</v>
      </c>
      <c r="H77" s="28">
        <f>'no b.d.l.'!H77/1000</f>
        <v>1.1999999999999999E-3</v>
      </c>
      <c r="I77" s="28">
        <f>'no b.d.l.'!I77/1000</f>
        <v>0.1</v>
      </c>
      <c r="J77" s="28">
        <v>3</v>
      </c>
      <c r="K77" s="28">
        <v>1.08</v>
      </c>
      <c r="L77" s="28">
        <v>8.9999999999999998E-4</v>
      </c>
      <c r="M77" s="28">
        <v>0.24</v>
      </c>
      <c r="N77" s="28">
        <v>0.09</v>
      </c>
      <c r="O77" s="28">
        <v>0.01</v>
      </c>
      <c r="P77" s="28">
        <v>13</v>
      </c>
      <c r="Q77" s="28">
        <v>1.6</v>
      </c>
      <c r="R77" s="28">
        <v>97</v>
      </c>
      <c r="S77" s="28">
        <v>0.09</v>
      </c>
      <c r="T77" s="28">
        <v>10.6</v>
      </c>
      <c r="U77" s="28">
        <v>40.700000000000003</v>
      </c>
      <c r="V77" s="28">
        <v>29.3</v>
      </c>
      <c r="W77" s="28">
        <v>44.2</v>
      </c>
      <c r="X77" s="28">
        <v>91.3</v>
      </c>
      <c r="Y77" s="28">
        <v>0.129</v>
      </c>
      <c r="Z77" s="28">
        <v>0.19</v>
      </c>
      <c r="AA77" s="28">
        <v>0.11</v>
      </c>
      <c r="AB77" s="28">
        <v>16.5</v>
      </c>
      <c r="AC77" s="28">
        <v>0.09</v>
      </c>
      <c r="AD77" s="28">
        <v>0.08</v>
      </c>
      <c r="AE77" s="28">
        <v>2.38</v>
      </c>
      <c r="AF77" s="28">
        <v>0.23</v>
      </c>
      <c r="AG77" s="28">
        <v>69</v>
      </c>
      <c r="AH77" s="28">
        <v>0.1</v>
      </c>
      <c r="AI77" s="28">
        <v>0.9</v>
      </c>
      <c r="AJ77" s="28">
        <v>0.04</v>
      </c>
      <c r="AK77" s="28">
        <v>10.7</v>
      </c>
      <c r="AL77" s="28">
        <v>6.3</v>
      </c>
      <c r="AM77" s="28">
        <v>3.7999999999999999E-2</v>
      </c>
      <c r="AN77" s="28">
        <v>108</v>
      </c>
      <c r="AO77" s="28">
        <v>2.7</v>
      </c>
      <c r="AP77" s="28">
        <v>1.2</v>
      </c>
      <c r="AQ77" s="28">
        <v>0.8</v>
      </c>
      <c r="AR77" s="28">
        <v>4</v>
      </c>
      <c r="AS77" s="28">
        <v>0.4</v>
      </c>
      <c r="AT77" s="28">
        <v>32.6</v>
      </c>
      <c r="AU77" s="28">
        <v>0.1</v>
      </c>
      <c r="AV77" s="28">
        <v>25.8</v>
      </c>
      <c r="AW77" s="28">
        <v>7.2</v>
      </c>
      <c r="AX77" s="28">
        <v>4.0999999999999996</v>
      </c>
      <c r="AY77" s="28">
        <v>0.5</v>
      </c>
      <c r="AZ77" s="28">
        <v>0.2</v>
      </c>
      <c r="BA77" s="28">
        <v>1.1000000000000001</v>
      </c>
      <c r="BB77" s="28">
        <v>137</v>
      </c>
      <c r="BC77" s="28">
        <v>0.6</v>
      </c>
      <c r="BD77" s="28">
        <v>1.96</v>
      </c>
      <c r="BE77" s="28">
        <v>12.2</v>
      </c>
      <c r="BF77" s="28">
        <v>233</v>
      </c>
      <c r="BG77" s="28">
        <v>30.6</v>
      </c>
      <c r="BH77" s="28">
        <v>12.2</v>
      </c>
      <c r="BI77" s="28">
        <v>19.7</v>
      </c>
      <c r="BJ77" s="28">
        <f>'no b.d.l.'!BJ77*10000</f>
        <v>58000</v>
      </c>
      <c r="BK77" s="28">
        <f>'no b.d.l.'!BK77*10000</f>
        <v>700.00000000000011</v>
      </c>
      <c r="BL77" s="28">
        <f>'no b.d.l.'!BL77*10000</f>
        <v>55400</v>
      </c>
      <c r="BM77" s="28">
        <f>'no b.d.l.'!BM77*10000</f>
        <v>2200</v>
      </c>
      <c r="BN77" s="28">
        <f>'no b.d.l.'!BN77*10000</f>
        <v>1100</v>
      </c>
      <c r="BO77" s="28">
        <f>'no b.d.l.'!BO77*10000</f>
        <v>220</v>
      </c>
      <c r="BP77" s="28">
        <f>'no b.d.l.'!BP77*10000</f>
        <v>700.00000000000011</v>
      </c>
      <c r="BQ77" s="28">
        <f>'no b.d.l.'!BQ77*10000</f>
        <v>9000</v>
      </c>
      <c r="CI77" s="28">
        <v>10.7</v>
      </c>
      <c r="CL77" s="28">
        <v>6.3</v>
      </c>
    </row>
    <row r="78" spans="1:90" x14ac:dyDescent="0.3">
      <c r="A78" s="25">
        <f t="shared" si="1"/>
        <v>74</v>
      </c>
      <c r="B78" s="26">
        <v>686901</v>
      </c>
      <c r="C78" s="26">
        <v>846779</v>
      </c>
      <c r="D78" s="26">
        <v>369</v>
      </c>
      <c r="E78" s="26">
        <v>1</v>
      </c>
      <c r="F78" s="27" t="s">
        <v>74</v>
      </c>
      <c r="G78" s="28">
        <v>6.5</v>
      </c>
      <c r="H78" s="28">
        <f>'no b.d.l.'!H78/1000</f>
        <v>4.0000000000000002E-4</v>
      </c>
      <c r="I78" s="28">
        <f>'no b.d.l.'!I78/1000</f>
        <v>0.05</v>
      </c>
      <c r="J78" s="28">
        <v>3</v>
      </c>
      <c r="K78" s="28">
        <v>1.28</v>
      </c>
      <c r="L78" s="28">
        <v>8.9999999999999998E-4</v>
      </c>
      <c r="M78" s="28">
        <v>0.12</v>
      </c>
      <c r="N78" s="28">
        <v>0.09</v>
      </c>
      <c r="O78" s="28">
        <v>0.01</v>
      </c>
      <c r="P78" s="28">
        <v>10.7</v>
      </c>
      <c r="Q78" s="28">
        <v>0.8</v>
      </c>
      <c r="R78" s="28">
        <v>119</v>
      </c>
      <c r="S78" s="28">
        <v>0.2</v>
      </c>
      <c r="T78" s="28">
        <v>6.5</v>
      </c>
      <c r="U78" s="28">
        <v>31</v>
      </c>
      <c r="V78" s="28">
        <v>43.6</v>
      </c>
      <c r="W78" s="28">
        <v>14.7</v>
      </c>
      <c r="X78" s="28">
        <v>23.5</v>
      </c>
      <c r="Y78" s="28">
        <v>2.1000000000000001E-2</v>
      </c>
      <c r="Z78" s="28">
        <v>7.0000000000000007E-2</v>
      </c>
      <c r="AA78" s="28">
        <v>0.02</v>
      </c>
      <c r="AB78" s="28">
        <v>16.8</v>
      </c>
      <c r="AC78" s="28">
        <v>0.09</v>
      </c>
      <c r="AD78" s="28">
        <v>7.0000000000000007E-2</v>
      </c>
      <c r="AE78" s="28">
        <v>1.1299999999999999</v>
      </c>
      <c r="AF78" s="28">
        <v>0.16</v>
      </c>
      <c r="AG78" s="28">
        <v>155</v>
      </c>
      <c r="AH78" s="28">
        <v>0.2</v>
      </c>
      <c r="AI78" s="28">
        <v>0.1</v>
      </c>
      <c r="AJ78" s="28">
        <v>0.04</v>
      </c>
      <c r="AK78" s="28">
        <v>17.5</v>
      </c>
      <c r="AL78" s="28">
        <v>6.2</v>
      </c>
      <c r="AM78" s="28">
        <v>0.08</v>
      </c>
      <c r="AN78" s="28">
        <v>102</v>
      </c>
      <c r="AO78" s="28">
        <v>4.2</v>
      </c>
      <c r="AP78" s="28">
        <v>2.1</v>
      </c>
      <c r="AQ78" s="28">
        <v>1.2</v>
      </c>
      <c r="AR78" s="28">
        <v>5.5</v>
      </c>
      <c r="AS78" s="28">
        <v>0.7</v>
      </c>
      <c r="AT78" s="28">
        <v>38.5</v>
      </c>
      <c r="AU78" s="28">
        <v>0.2</v>
      </c>
      <c r="AV78" s="28">
        <v>34.1</v>
      </c>
      <c r="AW78" s="28">
        <v>9.5</v>
      </c>
      <c r="AX78" s="28">
        <v>6</v>
      </c>
      <c r="AY78" s="28">
        <v>0.7</v>
      </c>
      <c r="AZ78" s="28">
        <v>0.3</v>
      </c>
      <c r="BA78" s="28">
        <v>1.9</v>
      </c>
      <c r="BB78" s="28">
        <v>65.599999999999994</v>
      </c>
      <c r="BC78" s="28">
        <v>0.4</v>
      </c>
      <c r="BD78" s="28">
        <v>1.1100000000000001</v>
      </c>
      <c r="BE78" s="28">
        <v>8.1</v>
      </c>
      <c r="BF78" s="28">
        <v>211</v>
      </c>
      <c r="BG78" s="28">
        <v>15.1</v>
      </c>
      <c r="BH78" s="28">
        <v>15</v>
      </c>
      <c r="BI78" s="28">
        <v>8.5</v>
      </c>
      <c r="BJ78" s="28">
        <f>'no b.d.l.'!BJ78*10000</f>
        <v>59500</v>
      </c>
      <c r="BK78" s="28">
        <f>'no b.d.l.'!BK78*10000</f>
        <v>200</v>
      </c>
      <c r="BL78" s="28">
        <f>'no b.d.l.'!BL78*10000</f>
        <v>64100</v>
      </c>
      <c r="BM78" s="28">
        <f>'no b.d.l.'!BM78*10000</f>
        <v>1200</v>
      </c>
      <c r="BN78" s="28">
        <f>'no b.d.l.'!BN78*10000</f>
        <v>900</v>
      </c>
      <c r="BO78" s="28">
        <f>'no b.d.l.'!BO78*10000</f>
        <v>90</v>
      </c>
      <c r="BP78" s="28">
        <f>'no b.d.l.'!BP78*10000</f>
        <v>150</v>
      </c>
      <c r="BQ78" s="28">
        <f>'no b.d.l.'!BQ78*10000</f>
        <v>9000</v>
      </c>
      <c r="CI78" s="28">
        <v>17.5</v>
      </c>
      <c r="CL78" s="28">
        <v>6.2</v>
      </c>
    </row>
    <row r="79" spans="1:90" x14ac:dyDescent="0.3">
      <c r="A79" s="25">
        <f t="shared" si="1"/>
        <v>75</v>
      </c>
      <c r="B79" s="26">
        <v>686899</v>
      </c>
      <c r="C79" s="26">
        <v>846778</v>
      </c>
      <c r="D79" s="26">
        <v>369</v>
      </c>
      <c r="E79" s="26">
        <v>1</v>
      </c>
      <c r="F79" s="27" t="s">
        <v>76</v>
      </c>
      <c r="G79" s="28">
        <v>7.4</v>
      </c>
      <c r="H79" s="28">
        <f>'no b.d.l.'!H79/1000</f>
        <v>5.7000000000000002E-3</v>
      </c>
      <c r="I79" s="28">
        <f>'no b.d.l.'!I79/1000</f>
        <v>0.06</v>
      </c>
      <c r="J79" s="28">
        <v>3</v>
      </c>
      <c r="K79" s="28">
        <v>1.55</v>
      </c>
      <c r="L79" s="28">
        <v>8.9999999999999998E-4</v>
      </c>
      <c r="M79" s="28">
        <v>0.12</v>
      </c>
      <c r="N79" s="28">
        <v>0.09</v>
      </c>
      <c r="O79" s="28">
        <v>0.02</v>
      </c>
      <c r="P79" s="28">
        <v>9.4</v>
      </c>
      <c r="Q79" s="28">
        <v>0.9</v>
      </c>
      <c r="R79" s="28">
        <v>111</v>
      </c>
      <c r="S79" s="28">
        <v>0.09</v>
      </c>
      <c r="T79" s="28">
        <v>7.6</v>
      </c>
      <c r="U79" s="28">
        <v>27.1</v>
      </c>
      <c r="V79" s="28">
        <v>38.1</v>
      </c>
      <c r="W79" s="28">
        <v>13.7</v>
      </c>
      <c r="X79" s="28">
        <v>22.2</v>
      </c>
      <c r="Y79" s="28">
        <v>1.9E-2</v>
      </c>
      <c r="Z79" s="28">
        <v>0.08</v>
      </c>
      <c r="AA79" s="28">
        <v>7.0000000000000007E-2</v>
      </c>
      <c r="AB79" s="28">
        <v>14.1</v>
      </c>
      <c r="AC79" s="28">
        <v>0.09</v>
      </c>
      <c r="AD79" s="28">
        <v>0.08</v>
      </c>
      <c r="AE79" s="28">
        <v>1.1100000000000001</v>
      </c>
      <c r="AF79" s="28">
        <v>0.15</v>
      </c>
      <c r="AG79" s="28">
        <v>130</v>
      </c>
      <c r="AH79" s="28">
        <v>0.2</v>
      </c>
      <c r="AI79" s="28">
        <v>0.2</v>
      </c>
      <c r="AJ79" s="28">
        <v>0.04</v>
      </c>
      <c r="AK79" s="28">
        <v>13</v>
      </c>
      <c r="AL79" s="28">
        <v>7.8</v>
      </c>
      <c r="AM79" s="28">
        <v>8.8999999999999996E-2</v>
      </c>
      <c r="AN79" s="28">
        <v>91.6</v>
      </c>
      <c r="AO79" s="28">
        <v>3.1</v>
      </c>
      <c r="AP79" s="28">
        <v>1.5</v>
      </c>
      <c r="AQ79" s="28">
        <v>0.9</v>
      </c>
      <c r="AR79" s="28">
        <v>4.2</v>
      </c>
      <c r="AS79" s="28">
        <v>0.6</v>
      </c>
      <c r="AT79" s="28">
        <v>30.5</v>
      </c>
      <c r="AU79" s="28">
        <v>0.2</v>
      </c>
      <c r="AV79" s="28">
        <v>25.8</v>
      </c>
      <c r="AW79" s="28">
        <v>6.9</v>
      </c>
      <c r="AX79" s="28">
        <v>4.3</v>
      </c>
      <c r="AY79" s="28">
        <v>0.5</v>
      </c>
      <c r="AZ79" s="28">
        <v>0.2</v>
      </c>
      <c r="BA79" s="28">
        <v>1.4</v>
      </c>
      <c r="BB79" s="28">
        <v>59.4</v>
      </c>
      <c r="BC79" s="28">
        <v>0.5</v>
      </c>
      <c r="BD79" s="28">
        <v>1.01</v>
      </c>
      <c r="BE79" s="28">
        <v>7.4</v>
      </c>
      <c r="BF79" s="28">
        <v>240</v>
      </c>
      <c r="BG79" s="28">
        <v>13</v>
      </c>
      <c r="BH79" s="28">
        <v>12.3</v>
      </c>
      <c r="BI79" s="28">
        <v>8</v>
      </c>
      <c r="BJ79" s="28">
        <f>'no b.d.l.'!BJ79*10000</f>
        <v>50400</v>
      </c>
      <c r="BK79" s="28">
        <f>'no b.d.l.'!BK79*10000</f>
        <v>200</v>
      </c>
      <c r="BL79" s="28">
        <f>'no b.d.l.'!BL79*10000</f>
        <v>58700</v>
      </c>
      <c r="BM79" s="28">
        <f>'no b.d.l.'!BM79*10000</f>
        <v>900</v>
      </c>
      <c r="BN79" s="28">
        <f>'no b.d.l.'!BN79*10000</f>
        <v>700.00000000000011</v>
      </c>
      <c r="BO79" s="28">
        <f>'no b.d.l.'!BO79*10000</f>
        <v>100</v>
      </c>
      <c r="BP79" s="28">
        <f>'no b.d.l.'!BP79*10000</f>
        <v>140</v>
      </c>
      <c r="BQ79" s="28">
        <f>'no b.d.l.'!BQ79*10000</f>
        <v>9000</v>
      </c>
      <c r="CI79" s="28">
        <v>13</v>
      </c>
      <c r="CL79" s="28">
        <v>7.8</v>
      </c>
    </row>
    <row r="80" spans="1:90" x14ac:dyDescent="0.3">
      <c r="A80" s="25">
        <f t="shared" si="1"/>
        <v>76</v>
      </c>
      <c r="B80" s="26">
        <v>686898</v>
      </c>
      <c r="C80" s="26">
        <v>846778</v>
      </c>
      <c r="D80" s="26">
        <v>369</v>
      </c>
      <c r="E80" s="26">
        <v>1</v>
      </c>
      <c r="F80" s="27" t="s">
        <v>77</v>
      </c>
      <c r="G80" s="28">
        <v>6.3</v>
      </c>
      <c r="H80" s="28">
        <f>'no b.d.l.'!H80/1000</f>
        <v>2.8E-3</v>
      </c>
      <c r="I80" s="28">
        <f>'no b.d.l.'!I80/1000</f>
        <v>0.05</v>
      </c>
      <c r="J80" s="28">
        <v>3</v>
      </c>
      <c r="K80" s="28">
        <v>1.08</v>
      </c>
      <c r="L80" s="28">
        <v>8.9999999999999998E-4</v>
      </c>
      <c r="M80" s="28">
        <v>0.08</v>
      </c>
      <c r="N80" s="28">
        <v>0.09</v>
      </c>
      <c r="O80" s="28">
        <v>0.01</v>
      </c>
      <c r="P80" s="28">
        <v>9.6999999999999993</v>
      </c>
      <c r="Q80" s="28">
        <v>0.8</v>
      </c>
      <c r="R80" s="28">
        <v>104</v>
      </c>
      <c r="S80" s="28">
        <v>0.09</v>
      </c>
      <c r="T80" s="28">
        <v>6.6</v>
      </c>
      <c r="U80" s="28">
        <v>24.7</v>
      </c>
      <c r="V80" s="28">
        <v>38.6</v>
      </c>
      <c r="W80" s="28">
        <v>13.1</v>
      </c>
      <c r="X80" s="28">
        <v>21.3</v>
      </c>
      <c r="Y80" s="28">
        <v>2.3E-2</v>
      </c>
      <c r="Z80" s="28">
        <v>0.08</v>
      </c>
      <c r="AA80" s="28">
        <v>8.9999999999999993E-3</v>
      </c>
      <c r="AB80" s="28">
        <v>14.8</v>
      </c>
      <c r="AC80" s="28">
        <v>0.09</v>
      </c>
      <c r="AD80" s="28">
        <v>0.08</v>
      </c>
      <c r="AE80" s="28">
        <v>1.1100000000000001</v>
      </c>
      <c r="AF80" s="28">
        <v>0.16</v>
      </c>
      <c r="AG80" s="28">
        <v>123</v>
      </c>
      <c r="AH80" s="28">
        <v>0.2</v>
      </c>
      <c r="AI80" s="28">
        <v>0.2</v>
      </c>
      <c r="AJ80" s="28">
        <v>0.04</v>
      </c>
      <c r="AK80" s="28">
        <v>14.1</v>
      </c>
      <c r="AL80" s="28">
        <v>7</v>
      </c>
      <c r="AM80" s="28">
        <v>7.5999999999999998E-2</v>
      </c>
      <c r="AN80" s="28">
        <v>100</v>
      </c>
      <c r="AO80" s="28">
        <v>3.6</v>
      </c>
      <c r="AP80" s="28">
        <v>1.7</v>
      </c>
      <c r="AQ80" s="28">
        <v>0.9</v>
      </c>
      <c r="AR80" s="28">
        <v>4.5</v>
      </c>
      <c r="AS80" s="28">
        <v>0.6</v>
      </c>
      <c r="AT80" s="28">
        <v>31.4</v>
      </c>
      <c r="AU80" s="28">
        <v>0.2</v>
      </c>
      <c r="AV80" s="28">
        <v>27.3</v>
      </c>
      <c r="AW80" s="28">
        <v>7.6</v>
      </c>
      <c r="AX80" s="28">
        <v>5</v>
      </c>
      <c r="AY80" s="28">
        <v>0.6</v>
      </c>
      <c r="AZ80" s="28">
        <v>0.2</v>
      </c>
      <c r="BA80" s="28">
        <v>1.5</v>
      </c>
      <c r="BB80" s="28">
        <v>54.5</v>
      </c>
      <c r="BC80" s="28">
        <v>0.3</v>
      </c>
      <c r="BD80" s="28">
        <v>0.99</v>
      </c>
      <c r="BE80" s="28">
        <v>7.7</v>
      </c>
      <c r="BF80" s="28">
        <v>215</v>
      </c>
      <c r="BG80" s="28">
        <v>13.5</v>
      </c>
      <c r="BH80" s="28">
        <v>13.3</v>
      </c>
      <c r="BI80" s="28">
        <v>8.4</v>
      </c>
      <c r="BJ80" s="28">
        <f>'no b.d.l.'!BJ80*10000</f>
        <v>48300</v>
      </c>
      <c r="BK80" s="28">
        <f>'no b.d.l.'!BK80*10000</f>
        <v>200</v>
      </c>
      <c r="BL80" s="28">
        <f>'no b.d.l.'!BL80*10000</f>
        <v>53600</v>
      </c>
      <c r="BM80" s="28">
        <f>'no b.d.l.'!BM80*10000</f>
        <v>800</v>
      </c>
      <c r="BN80" s="28">
        <f>'no b.d.l.'!BN80*10000</f>
        <v>700.00000000000011</v>
      </c>
      <c r="BO80" s="28">
        <f>'no b.d.l.'!BO80*10000</f>
        <v>80</v>
      </c>
      <c r="BP80" s="28">
        <f>'no b.d.l.'!BP80*10000</f>
        <v>150</v>
      </c>
      <c r="BQ80" s="28">
        <f>'no b.d.l.'!BQ80*10000</f>
        <v>9000</v>
      </c>
      <c r="CI80" s="28">
        <v>14.1</v>
      </c>
      <c r="CL80" s="28">
        <v>7</v>
      </c>
    </row>
    <row r="81" spans="1:90" x14ac:dyDescent="0.3">
      <c r="A81" s="25">
        <f t="shared" si="1"/>
        <v>77</v>
      </c>
      <c r="B81" s="26">
        <v>686897</v>
      </c>
      <c r="C81" s="26">
        <v>846777</v>
      </c>
      <c r="D81" s="26">
        <v>368</v>
      </c>
      <c r="E81" s="26">
        <v>1</v>
      </c>
      <c r="F81" s="27" t="s">
        <v>78</v>
      </c>
      <c r="G81" s="28">
        <v>4.2</v>
      </c>
      <c r="H81" s="28">
        <f>'no b.d.l.'!H81/1000</f>
        <v>4.0000000000000002E-4</v>
      </c>
      <c r="I81" s="28">
        <f>'no b.d.l.'!I81/1000</f>
        <v>0.06</v>
      </c>
      <c r="J81" s="28">
        <v>3</v>
      </c>
      <c r="K81" s="28">
        <v>1.22</v>
      </c>
      <c r="L81" s="28">
        <v>8.9999999999999998E-4</v>
      </c>
      <c r="M81" s="28">
        <v>0.11</v>
      </c>
      <c r="N81" s="28">
        <v>0.09</v>
      </c>
      <c r="O81" s="28">
        <v>0.01</v>
      </c>
      <c r="P81" s="28">
        <v>9.1</v>
      </c>
      <c r="Q81" s="28">
        <v>0.7</v>
      </c>
      <c r="R81" s="28">
        <v>89</v>
      </c>
      <c r="S81" s="28">
        <v>0.09</v>
      </c>
      <c r="T81" s="28">
        <v>6.9</v>
      </c>
      <c r="U81" s="28">
        <v>24.6</v>
      </c>
      <c r="V81" s="28">
        <v>42.1</v>
      </c>
      <c r="W81" s="28">
        <v>12.2</v>
      </c>
      <c r="X81" s="28">
        <v>23.8</v>
      </c>
      <c r="Y81" s="28">
        <v>1.4999999999999999E-2</v>
      </c>
      <c r="Z81" s="28">
        <v>7.0000000000000007E-2</v>
      </c>
      <c r="AA81" s="28">
        <v>0.14000000000000001</v>
      </c>
      <c r="AB81" s="28">
        <v>14.2</v>
      </c>
      <c r="AC81" s="28">
        <v>0.09</v>
      </c>
      <c r="AD81" s="28">
        <v>0.06</v>
      </c>
      <c r="AE81" s="28">
        <v>1.0900000000000001</v>
      </c>
      <c r="AF81" s="28">
        <v>0.14000000000000001</v>
      </c>
      <c r="AG81" s="28">
        <v>124</v>
      </c>
      <c r="AH81" s="28">
        <v>0.2</v>
      </c>
      <c r="AI81" s="28">
        <v>0.2</v>
      </c>
      <c r="AJ81" s="28">
        <v>0.04</v>
      </c>
      <c r="AK81" s="28">
        <v>12.9</v>
      </c>
      <c r="AL81" s="28">
        <v>6.9</v>
      </c>
      <c r="AM81" s="28">
        <v>8.8999999999999996E-2</v>
      </c>
      <c r="AN81" s="28">
        <v>96.3</v>
      </c>
      <c r="AO81" s="28">
        <v>3.2</v>
      </c>
      <c r="AP81" s="28">
        <v>1.6</v>
      </c>
      <c r="AQ81" s="28">
        <v>0.9</v>
      </c>
      <c r="AR81" s="28">
        <v>4.2</v>
      </c>
      <c r="AS81" s="28">
        <v>0.6</v>
      </c>
      <c r="AT81" s="28">
        <v>28.4</v>
      </c>
      <c r="AU81" s="28">
        <v>0.2</v>
      </c>
      <c r="AV81" s="28">
        <v>24.4</v>
      </c>
      <c r="AW81" s="28">
        <v>6.7</v>
      </c>
      <c r="AX81" s="28">
        <v>4.7</v>
      </c>
      <c r="AY81" s="28">
        <v>0.5</v>
      </c>
      <c r="AZ81" s="28">
        <v>0.2</v>
      </c>
      <c r="BA81" s="28">
        <v>1.4</v>
      </c>
      <c r="BB81" s="28">
        <v>58.3</v>
      </c>
      <c r="BC81" s="28">
        <v>0.4</v>
      </c>
      <c r="BD81" s="28">
        <v>0.99</v>
      </c>
      <c r="BE81" s="28">
        <v>8</v>
      </c>
      <c r="BF81" s="28">
        <v>218</v>
      </c>
      <c r="BG81" s="28">
        <v>13.6</v>
      </c>
      <c r="BH81" s="28">
        <v>12.9</v>
      </c>
      <c r="BI81" s="28">
        <v>9</v>
      </c>
      <c r="BJ81" s="28">
        <f>'no b.d.l.'!BJ81*10000</f>
        <v>50900</v>
      </c>
      <c r="BK81" s="28">
        <f>'no b.d.l.'!BK81*10000</f>
        <v>200</v>
      </c>
      <c r="BL81" s="28">
        <f>'no b.d.l.'!BL81*10000</f>
        <v>46900.000000000007</v>
      </c>
      <c r="BM81" s="28">
        <f>'no b.d.l.'!BM81*10000</f>
        <v>900</v>
      </c>
      <c r="BN81" s="28">
        <f>'no b.d.l.'!BN81*10000</f>
        <v>800</v>
      </c>
      <c r="BO81" s="28">
        <f>'no b.d.l.'!BO81*10000</f>
        <v>90</v>
      </c>
      <c r="BP81" s="28">
        <f>'no b.d.l.'!BP81*10000</f>
        <v>150</v>
      </c>
      <c r="BQ81" s="28">
        <f>'no b.d.l.'!BQ81*10000</f>
        <v>9000</v>
      </c>
      <c r="CI81" s="28">
        <v>12.9</v>
      </c>
      <c r="CL81" s="28">
        <v>6.9</v>
      </c>
    </row>
    <row r="82" spans="1:90" x14ac:dyDescent="0.3">
      <c r="A82" s="25">
        <f t="shared" si="1"/>
        <v>78</v>
      </c>
      <c r="B82" s="26">
        <v>686896</v>
      </c>
      <c r="C82" s="26">
        <v>846777</v>
      </c>
      <c r="D82" s="26">
        <v>368</v>
      </c>
      <c r="E82" s="26">
        <v>1</v>
      </c>
      <c r="F82" s="27" t="s">
        <v>79</v>
      </c>
      <c r="G82" s="28">
        <v>8.1</v>
      </c>
      <c r="H82" s="28">
        <f>'no b.d.l.'!H82/1000</f>
        <v>4.0000000000000002E-4</v>
      </c>
      <c r="I82" s="28">
        <f>'no b.d.l.'!I82/1000</f>
        <v>0.03</v>
      </c>
      <c r="J82" s="28">
        <v>3</v>
      </c>
      <c r="K82" s="28">
        <v>1.1399999999999999</v>
      </c>
      <c r="L82" s="28">
        <v>8.9999999999999998E-4</v>
      </c>
      <c r="M82" s="28">
        <v>0.1</v>
      </c>
      <c r="N82" s="28">
        <v>0.09</v>
      </c>
      <c r="O82" s="28">
        <v>0.04</v>
      </c>
      <c r="P82" s="28">
        <v>9.4</v>
      </c>
      <c r="Q82" s="28">
        <v>0.8</v>
      </c>
      <c r="R82" s="28">
        <v>93</v>
      </c>
      <c r="S82" s="28">
        <v>0.09</v>
      </c>
      <c r="T82" s="28">
        <v>7.9</v>
      </c>
      <c r="U82" s="28">
        <v>26.1</v>
      </c>
      <c r="V82" s="28">
        <v>46.2</v>
      </c>
      <c r="W82" s="28">
        <v>12.8</v>
      </c>
      <c r="X82" s="28">
        <v>23.5</v>
      </c>
      <c r="Y82" s="28">
        <v>0.02</v>
      </c>
      <c r="Z82" s="28">
        <v>7.0000000000000007E-2</v>
      </c>
      <c r="AA82" s="28">
        <v>8.9999999999999993E-3</v>
      </c>
      <c r="AB82" s="28">
        <v>14.1</v>
      </c>
      <c r="AC82" s="28">
        <v>0.09</v>
      </c>
      <c r="AD82" s="28">
        <v>0.05</v>
      </c>
      <c r="AE82" s="28">
        <v>1.05</v>
      </c>
      <c r="AF82" s="28">
        <v>0.15</v>
      </c>
      <c r="AG82" s="28">
        <v>139</v>
      </c>
      <c r="AH82" s="28">
        <v>0.2</v>
      </c>
      <c r="AI82" s="28">
        <v>0.2</v>
      </c>
      <c r="AJ82" s="28">
        <v>0.04</v>
      </c>
      <c r="AK82" s="28">
        <v>14.6</v>
      </c>
      <c r="AL82" s="28">
        <v>6.4</v>
      </c>
      <c r="AM82" s="28">
        <v>7.6999999999999999E-2</v>
      </c>
      <c r="AN82" s="28">
        <v>93.5</v>
      </c>
      <c r="AO82" s="28">
        <v>3.5</v>
      </c>
      <c r="AP82" s="28">
        <v>1.8</v>
      </c>
      <c r="AQ82" s="28">
        <v>0.9</v>
      </c>
      <c r="AR82" s="28">
        <v>4.5</v>
      </c>
      <c r="AS82" s="28">
        <v>0.6</v>
      </c>
      <c r="AT82" s="28">
        <v>28.8</v>
      </c>
      <c r="AU82" s="28">
        <v>0.2</v>
      </c>
      <c r="AV82" s="28">
        <v>24.9</v>
      </c>
      <c r="AW82" s="28">
        <v>7.1</v>
      </c>
      <c r="AX82" s="28">
        <v>4.0999999999999996</v>
      </c>
      <c r="AY82" s="28">
        <v>0.6</v>
      </c>
      <c r="AZ82" s="28">
        <v>0.2</v>
      </c>
      <c r="BA82" s="28">
        <v>1.6</v>
      </c>
      <c r="BB82" s="28">
        <v>61.7</v>
      </c>
      <c r="BC82" s="28">
        <v>0.5</v>
      </c>
      <c r="BD82" s="28">
        <v>0.93</v>
      </c>
      <c r="BE82" s="28">
        <v>8</v>
      </c>
      <c r="BF82" s="28">
        <v>230</v>
      </c>
      <c r="BG82" s="28">
        <v>14.8</v>
      </c>
      <c r="BH82" s="28">
        <v>13.2</v>
      </c>
      <c r="BI82" s="28">
        <v>8.5</v>
      </c>
      <c r="BJ82" s="28">
        <f>'no b.d.l.'!BJ82*10000</f>
        <v>48500</v>
      </c>
      <c r="BK82" s="28">
        <f>'no b.d.l.'!BK82*10000</f>
        <v>200</v>
      </c>
      <c r="BL82" s="28">
        <f>'no b.d.l.'!BL82*10000</f>
        <v>51300</v>
      </c>
      <c r="BM82" s="28">
        <f>'no b.d.l.'!BM82*10000</f>
        <v>1100</v>
      </c>
      <c r="BN82" s="28">
        <f>'no b.d.l.'!BN82*10000</f>
        <v>1300</v>
      </c>
      <c r="BO82" s="28">
        <f>'no b.d.l.'!BO82*10000</f>
        <v>90</v>
      </c>
      <c r="BP82" s="28">
        <f>'no b.d.l.'!BP82*10000</f>
        <v>140</v>
      </c>
      <c r="BQ82" s="28">
        <f>'no b.d.l.'!BQ82*10000</f>
        <v>9000</v>
      </c>
      <c r="CI82" s="28">
        <v>14.6</v>
      </c>
      <c r="CL82" s="28">
        <v>6.4</v>
      </c>
    </row>
    <row r="83" spans="1:90" x14ac:dyDescent="0.3">
      <c r="A83" s="25">
        <f t="shared" si="1"/>
        <v>79</v>
      </c>
      <c r="B83" s="26">
        <v>686803</v>
      </c>
      <c r="C83" s="26">
        <v>846974</v>
      </c>
      <c r="D83" s="26">
        <v>360</v>
      </c>
      <c r="E83" s="26">
        <v>1</v>
      </c>
      <c r="F83" s="27" t="s">
        <v>80</v>
      </c>
      <c r="G83" s="28">
        <v>9.9</v>
      </c>
      <c r="H83" s="28">
        <f>'no b.d.l.'!H83/1000</f>
        <v>2.7000000000000001E-3</v>
      </c>
      <c r="I83" s="28">
        <f>'no b.d.l.'!I83/1000</f>
        <v>0.1</v>
      </c>
      <c r="J83" s="28">
        <v>3</v>
      </c>
      <c r="K83" s="28">
        <v>1.88</v>
      </c>
      <c r="L83" s="28">
        <v>8.9999999999999998E-4</v>
      </c>
      <c r="M83" s="28">
        <v>0.12</v>
      </c>
      <c r="N83" s="28">
        <v>0.09</v>
      </c>
      <c r="O83" s="28">
        <v>0.06</v>
      </c>
      <c r="P83" s="28">
        <v>7</v>
      </c>
      <c r="Q83" s="28">
        <v>0.7</v>
      </c>
      <c r="R83" s="28">
        <v>124</v>
      </c>
      <c r="S83" s="28">
        <v>0.09</v>
      </c>
      <c r="T83" s="28">
        <v>7.5</v>
      </c>
      <c r="U83" s="28">
        <v>46.9</v>
      </c>
      <c r="V83" s="28">
        <v>30.7</v>
      </c>
      <c r="W83" s="28">
        <v>11.4</v>
      </c>
      <c r="X83" s="28">
        <v>27.6</v>
      </c>
      <c r="Y83" s="28">
        <v>0.05</v>
      </c>
      <c r="Z83" s="28">
        <v>0.06</v>
      </c>
      <c r="AA83" s="28">
        <v>0.1</v>
      </c>
      <c r="AB83" s="28">
        <v>11.1</v>
      </c>
      <c r="AC83" s="28">
        <v>0.09</v>
      </c>
      <c r="AD83" s="28">
        <v>0.08</v>
      </c>
      <c r="AE83" s="28">
        <v>0.68</v>
      </c>
      <c r="AF83" s="28">
        <v>0.1</v>
      </c>
      <c r="AG83" s="28">
        <v>235</v>
      </c>
      <c r="AH83" s="28">
        <v>0.1</v>
      </c>
      <c r="AI83" s="28">
        <v>0.5</v>
      </c>
      <c r="AJ83" s="28">
        <v>0.04</v>
      </c>
      <c r="AK83" s="28">
        <v>12.9</v>
      </c>
      <c r="AL83" s="28">
        <v>5</v>
      </c>
      <c r="AM83" s="28">
        <v>8.5999999999999993E-2</v>
      </c>
      <c r="AN83" s="28">
        <v>62.7</v>
      </c>
      <c r="AO83" s="28">
        <v>3.3</v>
      </c>
      <c r="AP83" s="28">
        <v>1.7</v>
      </c>
      <c r="AQ83" s="28">
        <v>1</v>
      </c>
      <c r="AR83" s="28">
        <v>4.3</v>
      </c>
      <c r="AS83" s="28">
        <v>0.6</v>
      </c>
      <c r="AT83" s="28">
        <v>33.299999999999997</v>
      </c>
      <c r="AU83" s="28">
        <v>0.3</v>
      </c>
      <c r="AV83" s="28">
        <v>29</v>
      </c>
      <c r="AW83" s="28">
        <v>7.9</v>
      </c>
      <c r="AX83" s="28">
        <v>5.0999999999999996</v>
      </c>
      <c r="AY83" s="28">
        <v>0.6</v>
      </c>
      <c r="AZ83" s="28">
        <v>0.2</v>
      </c>
      <c r="BA83" s="28">
        <v>1.9</v>
      </c>
      <c r="BB83" s="28">
        <v>68.599999999999994</v>
      </c>
      <c r="BC83" s="28">
        <v>0.4</v>
      </c>
      <c r="BD83" s="28">
        <v>0.48</v>
      </c>
      <c r="BE83" s="28">
        <v>3.4</v>
      </c>
      <c r="BF83" s="28">
        <v>412</v>
      </c>
      <c r="BG83" s="28">
        <v>11.2</v>
      </c>
      <c r="BH83" s="28">
        <v>17.3</v>
      </c>
      <c r="BI83" s="28">
        <v>13.4</v>
      </c>
      <c r="BJ83" s="28">
        <f>'no b.d.l.'!BJ83*10000</f>
        <v>40000</v>
      </c>
      <c r="BK83" s="28">
        <f>'no b.d.l.'!BK83*10000</f>
        <v>800</v>
      </c>
      <c r="BL83" s="28">
        <f>'no b.d.l.'!BL83*10000</f>
        <v>72300</v>
      </c>
      <c r="BM83" s="28">
        <f>'no b.d.l.'!BM83*10000</f>
        <v>1100</v>
      </c>
      <c r="BN83" s="28">
        <f>'no b.d.l.'!BN83*10000</f>
        <v>900</v>
      </c>
      <c r="BO83" s="28">
        <f>'no b.d.l.'!BO83*10000</f>
        <v>110</v>
      </c>
      <c r="BP83" s="28">
        <f>'no b.d.l.'!BP83*10000</f>
        <v>300</v>
      </c>
      <c r="BQ83" s="28">
        <f>'no b.d.l.'!BQ83*10000</f>
        <v>9000</v>
      </c>
      <c r="CI83" s="28">
        <v>12.9</v>
      </c>
      <c r="CL83" s="28">
        <v>5</v>
      </c>
    </row>
    <row r="84" spans="1:90" x14ac:dyDescent="0.3">
      <c r="A84" s="25">
        <f t="shared" si="1"/>
        <v>80</v>
      </c>
      <c r="B84" s="26">
        <v>686804</v>
      </c>
      <c r="C84" s="26">
        <v>846974</v>
      </c>
      <c r="D84" s="26">
        <v>360</v>
      </c>
      <c r="E84" s="26">
        <v>1</v>
      </c>
      <c r="F84" s="27" t="s">
        <v>81</v>
      </c>
      <c r="G84" s="28">
        <v>13.7</v>
      </c>
      <c r="H84" s="28">
        <f>'no b.d.l.'!H84/1000</f>
        <v>4.0000000000000002E-4</v>
      </c>
      <c r="I84" s="28">
        <f>'no b.d.l.'!I84/1000</f>
        <v>0.06</v>
      </c>
      <c r="J84" s="28">
        <v>3</v>
      </c>
      <c r="K84" s="28">
        <v>2.62</v>
      </c>
      <c r="L84" s="28">
        <v>8.9999999999999998E-4</v>
      </c>
      <c r="M84" s="28">
        <v>0.19</v>
      </c>
      <c r="N84" s="28">
        <v>0.09</v>
      </c>
      <c r="O84" s="28">
        <v>0.04</v>
      </c>
      <c r="P84" s="28">
        <v>5.0999999999999996</v>
      </c>
      <c r="Q84" s="28">
        <v>0.6</v>
      </c>
      <c r="R84" s="28">
        <v>84</v>
      </c>
      <c r="S84" s="28">
        <v>0.09</v>
      </c>
      <c r="T84" s="28">
        <v>7.9</v>
      </c>
      <c r="U84" s="28">
        <v>31.6</v>
      </c>
      <c r="V84" s="28">
        <v>20.399999999999999</v>
      </c>
      <c r="W84" s="28">
        <v>10.4</v>
      </c>
      <c r="X84" s="28">
        <v>22.4</v>
      </c>
      <c r="Y84" s="28">
        <v>0.05</v>
      </c>
      <c r="Z84" s="28">
        <v>0.04</v>
      </c>
      <c r="AA84" s="28">
        <v>0.1</v>
      </c>
      <c r="AB84" s="28">
        <v>7.21</v>
      </c>
      <c r="AC84" s="28">
        <v>0.1</v>
      </c>
      <c r="AD84" s="28">
        <v>0.05</v>
      </c>
      <c r="AE84" s="28">
        <v>0.52</v>
      </c>
      <c r="AF84" s="28">
        <v>0.1</v>
      </c>
      <c r="AG84" s="28">
        <v>216</v>
      </c>
      <c r="AH84" s="28">
        <v>0.09</v>
      </c>
      <c r="AI84" s="28">
        <v>0.4</v>
      </c>
      <c r="AJ84" s="28">
        <v>0.04</v>
      </c>
      <c r="AK84" s="28">
        <v>7.06</v>
      </c>
      <c r="AL84" s="28">
        <v>3.4</v>
      </c>
      <c r="AM84" s="28">
        <v>7.1999999999999995E-2</v>
      </c>
      <c r="AN84" s="28">
        <v>52.6</v>
      </c>
      <c r="AO84" s="28">
        <v>1.9</v>
      </c>
      <c r="AP84" s="28">
        <v>1</v>
      </c>
      <c r="AQ84" s="28">
        <v>0.6</v>
      </c>
      <c r="AR84" s="28">
        <v>2.5</v>
      </c>
      <c r="AS84" s="28">
        <v>0.3</v>
      </c>
      <c r="AT84" s="28">
        <v>19</v>
      </c>
      <c r="AU84" s="28">
        <v>0.1</v>
      </c>
      <c r="AV84" s="28">
        <v>15.2</v>
      </c>
      <c r="AW84" s="28">
        <v>4.3</v>
      </c>
      <c r="AX84" s="28">
        <v>2.4</v>
      </c>
      <c r="AY84" s="28">
        <v>0.3</v>
      </c>
      <c r="AZ84" s="28">
        <v>0.1</v>
      </c>
      <c r="BA84" s="28">
        <v>1</v>
      </c>
      <c r="BB84" s="28">
        <v>85.9</v>
      </c>
      <c r="BC84" s="28">
        <v>0.3</v>
      </c>
      <c r="BD84" s="28">
        <v>0.38</v>
      </c>
      <c r="BE84" s="28">
        <v>2.5</v>
      </c>
      <c r="BF84" s="28">
        <v>425</v>
      </c>
      <c r="BG84" s="28">
        <v>7.9</v>
      </c>
      <c r="BH84" s="28">
        <v>10.6</v>
      </c>
      <c r="BI84" s="28">
        <v>9.4</v>
      </c>
      <c r="BJ84" s="28">
        <f>'no b.d.l.'!BJ84*10000</f>
        <v>26800</v>
      </c>
      <c r="BK84" s="28">
        <f>'no b.d.l.'!BK84*10000</f>
        <v>500</v>
      </c>
      <c r="BL84" s="28">
        <f>'no b.d.l.'!BL84*10000</f>
        <v>50599.999999999993</v>
      </c>
      <c r="BM84" s="28">
        <f>'no b.d.l.'!BM84*10000</f>
        <v>900</v>
      </c>
      <c r="BN84" s="28">
        <f>'no b.d.l.'!BN84*10000</f>
        <v>400</v>
      </c>
      <c r="BO84" s="28">
        <f>'no b.d.l.'!BO84*10000</f>
        <v>110</v>
      </c>
      <c r="BP84" s="28">
        <f>'no b.d.l.'!BP84*10000</f>
        <v>250</v>
      </c>
      <c r="BQ84" s="28">
        <f>'no b.d.l.'!BQ84*10000</f>
        <v>9000</v>
      </c>
      <c r="CI84" s="28">
        <v>7.06</v>
      </c>
      <c r="CL84" s="28">
        <v>3.4</v>
      </c>
    </row>
    <row r="85" spans="1:90" x14ac:dyDescent="0.3">
      <c r="A85" s="25">
        <f t="shared" si="1"/>
        <v>81</v>
      </c>
      <c r="B85" s="26">
        <v>686805</v>
      </c>
      <c r="C85" s="26">
        <v>846974</v>
      </c>
      <c r="D85" s="26">
        <v>360</v>
      </c>
      <c r="E85" s="26">
        <v>1</v>
      </c>
      <c r="F85" s="27" t="s">
        <v>82</v>
      </c>
      <c r="G85" s="28">
        <v>5.8</v>
      </c>
      <c r="H85" s="28">
        <f>'no b.d.l.'!H85/1000</f>
        <v>8.9999999999999998E-4</v>
      </c>
      <c r="I85" s="28">
        <f>'no b.d.l.'!I85/1000</f>
        <v>0.06</v>
      </c>
      <c r="J85" s="28">
        <v>3</v>
      </c>
      <c r="K85" s="28">
        <v>1.97</v>
      </c>
      <c r="L85" s="28">
        <v>8.9999999999999998E-4</v>
      </c>
      <c r="M85" s="28">
        <v>0.08</v>
      </c>
      <c r="N85" s="28">
        <v>0.09</v>
      </c>
      <c r="O85" s="28">
        <v>0.06</v>
      </c>
      <c r="P85" s="28">
        <v>8.1999999999999993</v>
      </c>
      <c r="Q85" s="28">
        <v>0.7</v>
      </c>
      <c r="R85" s="28">
        <v>128</v>
      </c>
      <c r="S85" s="28">
        <v>0.09</v>
      </c>
      <c r="T85" s="28">
        <v>7.2</v>
      </c>
      <c r="U85" s="28">
        <v>46.9</v>
      </c>
      <c r="V85" s="28">
        <v>31.4</v>
      </c>
      <c r="W85" s="28">
        <v>11.8</v>
      </c>
      <c r="X85" s="28">
        <v>29.6</v>
      </c>
      <c r="Y85" s="28">
        <v>3.3000000000000002E-2</v>
      </c>
      <c r="Z85" s="28">
        <v>0.05</v>
      </c>
      <c r="AA85" s="28">
        <v>0.27</v>
      </c>
      <c r="AB85" s="28">
        <v>12.9</v>
      </c>
      <c r="AC85" s="28">
        <v>0.09</v>
      </c>
      <c r="AD85" s="28">
        <v>7.0000000000000007E-2</v>
      </c>
      <c r="AE85" s="28">
        <v>0.73</v>
      </c>
      <c r="AF85" s="28">
        <v>0.1</v>
      </c>
      <c r="AG85" s="28">
        <v>175</v>
      </c>
      <c r="AH85" s="28">
        <v>0.1</v>
      </c>
      <c r="AI85" s="28">
        <v>0.2</v>
      </c>
      <c r="AJ85" s="28">
        <v>0.04</v>
      </c>
      <c r="AK85" s="28">
        <v>15.3</v>
      </c>
      <c r="AL85" s="28">
        <v>4.9000000000000004</v>
      </c>
      <c r="AM85" s="28">
        <v>8.4000000000000005E-2</v>
      </c>
      <c r="AN85" s="28">
        <v>70.2</v>
      </c>
      <c r="AO85" s="28">
        <v>3.8</v>
      </c>
      <c r="AP85" s="28">
        <v>2</v>
      </c>
      <c r="AQ85" s="28">
        <v>1.2</v>
      </c>
      <c r="AR85" s="28">
        <v>5.2</v>
      </c>
      <c r="AS85" s="28">
        <v>0.7</v>
      </c>
      <c r="AT85" s="28">
        <v>41.6</v>
      </c>
      <c r="AU85" s="28">
        <v>0.3</v>
      </c>
      <c r="AV85" s="28">
        <v>33.299999999999997</v>
      </c>
      <c r="AW85" s="28">
        <v>9.5</v>
      </c>
      <c r="AX85" s="28">
        <v>6.4</v>
      </c>
      <c r="AY85" s="28">
        <v>0.7</v>
      </c>
      <c r="AZ85" s="28">
        <v>0.3</v>
      </c>
      <c r="BA85" s="28">
        <v>2.4</v>
      </c>
      <c r="BB85" s="28">
        <v>75.3</v>
      </c>
      <c r="BC85" s="28">
        <v>0.5</v>
      </c>
      <c r="BD85" s="28">
        <v>0.47</v>
      </c>
      <c r="BE85" s="28">
        <v>3.7</v>
      </c>
      <c r="BF85" s="28">
        <v>360</v>
      </c>
      <c r="BG85" s="28">
        <v>8.3000000000000007</v>
      </c>
      <c r="BH85" s="28">
        <v>19.399999999999999</v>
      </c>
      <c r="BI85" s="28">
        <v>15.8</v>
      </c>
      <c r="BJ85" s="28">
        <f>'no b.d.l.'!BJ85*10000</f>
        <v>44300</v>
      </c>
      <c r="BK85" s="28">
        <f>'no b.d.l.'!BK85*10000</f>
        <v>600</v>
      </c>
      <c r="BL85" s="28">
        <f>'no b.d.l.'!BL85*10000</f>
        <v>74500</v>
      </c>
      <c r="BM85" s="28">
        <f>'no b.d.l.'!BM85*10000</f>
        <v>1000</v>
      </c>
      <c r="BN85" s="28">
        <f>'no b.d.l.'!BN85*10000</f>
        <v>500</v>
      </c>
      <c r="BO85" s="28">
        <f>'no b.d.l.'!BO85*10000</f>
        <v>120</v>
      </c>
      <c r="BP85" s="28">
        <f>'no b.d.l.'!BP85*10000</f>
        <v>290</v>
      </c>
      <c r="BQ85" s="28">
        <f>'no b.d.l.'!BQ85*10000</f>
        <v>9000</v>
      </c>
      <c r="CI85" s="28">
        <v>15.3</v>
      </c>
      <c r="CL85" s="28">
        <v>4.9000000000000004</v>
      </c>
    </row>
    <row r="86" spans="1:90" x14ac:dyDescent="0.3">
      <c r="A86" s="25">
        <f t="shared" si="1"/>
        <v>82</v>
      </c>
      <c r="B86" s="26">
        <v>686806</v>
      </c>
      <c r="C86" s="26">
        <v>846973</v>
      </c>
      <c r="D86" s="26">
        <v>360</v>
      </c>
      <c r="E86" s="26">
        <v>1</v>
      </c>
      <c r="F86" s="27" t="s">
        <v>83</v>
      </c>
      <c r="G86" s="28">
        <v>5.0999999999999996</v>
      </c>
      <c r="H86" s="28">
        <f>'no b.d.l.'!H86/1000</f>
        <v>5.1999999999999998E-3</v>
      </c>
      <c r="I86" s="28">
        <f>'no b.d.l.'!I86/1000</f>
        <v>0.05</v>
      </c>
      <c r="J86" s="28">
        <v>3</v>
      </c>
      <c r="K86" s="28">
        <v>1.44</v>
      </c>
      <c r="L86" s="28">
        <v>8.9999999999999998E-4</v>
      </c>
      <c r="M86" s="28">
        <v>0.09</v>
      </c>
      <c r="N86" s="28">
        <v>0.09</v>
      </c>
      <c r="O86" s="28">
        <v>0.01</v>
      </c>
      <c r="P86" s="28">
        <v>8.3000000000000007</v>
      </c>
      <c r="Q86" s="28">
        <v>0.7</v>
      </c>
      <c r="R86" s="28">
        <v>93</v>
      </c>
      <c r="S86" s="28">
        <v>0.09</v>
      </c>
      <c r="T86" s="28">
        <v>7.5</v>
      </c>
      <c r="U86" s="28">
        <v>37.4</v>
      </c>
      <c r="V86" s="28">
        <v>26.5</v>
      </c>
      <c r="W86" s="28">
        <v>11.5</v>
      </c>
      <c r="X86" s="28">
        <v>29.2</v>
      </c>
      <c r="Y86" s="28">
        <v>0.03</v>
      </c>
      <c r="Z86" s="28">
        <v>0.06</v>
      </c>
      <c r="AA86" s="28">
        <v>0.13</v>
      </c>
      <c r="AB86" s="28">
        <v>11.8</v>
      </c>
      <c r="AC86" s="28">
        <v>0.09</v>
      </c>
      <c r="AD86" s="28">
        <v>0.06</v>
      </c>
      <c r="AE86" s="28">
        <v>0.8</v>
      </c>
      <c r="AF86" s="28">
        <v>0.12</v>
      </c>
      <c r="AG86" s="28">
        <v>124</v>
      </c>
      <c r="AH86" s="28">
        <v>0.1</v>
      </c>
      <c r="AI86" s="28">
        <v>0.5</v>
      </c>
      <c r="AJ86" s="28">
        <v>0.04</v>
      </c>
      <c r="AK86" s="28">
        <v>11</v>
      </c>
      <c r="AL86" s="28">
        <v>4.5999999999999996</v>
      </c>
      <c r="AM86" s="28">
        <v>9.4E-2</v>
      </c>
      <c r="AN86" s="28">
        <v>73.2</v>
      </c>
      <c r="AO86" s="28">
        <v>3.1</v>
      </c>
      <c r="AP86" s="28">
        <v>1.4</v>
      </c>
      <c r="AQ86" s="28">
        <v>0.9</v>
      </c>
      <c r="AR86" s="28">
        <v>4.0999999999999996</v>
      </c>
      <c r="AS86" s="28">
        <v>0.5</v>
      </c>
      <c r="AT86" s="28">
        <v>32.700000000000003</v>
      </c>
      <c r="AU86" s="28">
        <v>0.2</v>
      </c>
      <c r="AV86" s="28">
        <v>26.7</v>
      </c>
      <c r="AW86" s="28">
        <v>7.4</v>
      </c>
      <c r="AX86" s="28">
        <v>4.9000000000000004</v>
      </c>
      <c r="AY86" s="28">
        <v>0.5</v>
      </c>
      <c r="AZ86" s="28">
        <v>0.2</v>
      </c>
      <c r="BA86" s="28">
        <v>1.5</v>
      </c>
      <c r="BB86" s="28">
        <v>76.8</v>
      </c>
      <c r="BC86" s="28">
        <v>0.3</v>
      </c>
      <c r="BD86" s="28">
        <v>0.63</v>
      </c>
      <c r="BE86" s="28">
        <v>4.5999999999999996</v>
      </c>
      <c r="BF86" s="28">
        <v>416</v>
      </c>
      <c r="BG86" s="28">
        <v>12.2</v>
      </c>
      <c r="BH86" s="28">
        <v>13.1</v>
      </c>
      <c r="BI86" s="28">
        <v>12.6</v>
      </c>
      <c r="BJ86" s="28">
        <f>'no b.d.l.'!BJ86*10000</f>
        <v>42100</v>
      </c>
      <c r="BK86" s="28">
        <f>'no b.d.l.'!BK86*10000</f>
        <v>800</v>
      </c>
      <c r="BL86" s="28">
        <f>'no b.d.l.'!BL86*10000</f>
        <v>54200</v>
      </c>
      <c r="BM86" s="28">
        <f>'no b.d.l.'!BM86*10000</f>
        <v>1100</v>
      </c>
      <c r="BN86" s="28">
        <f>'no b.d.l.'!BN86*10000</f>
        <v>600</v>
      </c>
      <c r="BO86" s="28">
        <f>'no b.d.l.'!BO86*10000</f>
        <v>100</v>
      </c>
      <c r="BP86" s="28">
        <f>'no b.d.l.'!BP86*10000</f>
        <v>220</v>
      </c>
      <c r="BQ86" s="28">
        <f>'no b.d.l.'!BQ86*10000</f>
        <v>9000</v>
      </c>
      <c r="CI86" s="28">
        <v>11</v>
      </c>
      <c r="CL86" s="28">
        <v>4.5999999999999996</v>
      </c>
    </row>
    <row r="87" spans="1:90" x14ac:dyDescent="0.3">
      <c r="A87" s="25">
        <f t="shared" si="1"/>
        <v>83</v>
      </c>
      <c r="B87" s="26">
        <v>686807</v>
      </c>
      <c r="C87" s="26">
        <v>846973</v>
      </c>
      <c r="D87" s="26">
        <v>360</v>
      </c>
      <c r="E87" s="26">
        <v>1</v>
      </c>
      <c r="F87" s="27" t="s">
        <v>85</v>
      </c>
      <c r="G87" s="28">
        <v>337</v>
      </c>
      <c r="H87" s="28">
        <f>'no b.d.l.'!H87/1000</f>
        <v>1.0009999999999999</v>
      </c>
      <c r="I87" s="28">
        <f>'no b.d.l.'!I87/1000</f>
        <v>1.88</v>
      </c>
      <c r="J87" s="28">
        <v>17</v>
      </c>
      <c r="K87" s="28">
        <v>235</v>
      </c>
      <c r="L87" s="28">
        <v>0.13500000000000001</v>
      </c>
      <c r="M87" s="28">
        <v>46.2</v>
      </c>
      <c r="N87" s="28">
        <v>23.3</v>
      </c>
      <c r="O87" s="28">
        <v>2.09</v>
      </c>
      <c r="P87" s="28">
        <v>1.7</v>
      </c>
      <c r="Q87" s="28">
        <v>0.8</v>
      </c>
      <c r="R87" s="28">
        <v>74</v>
      </c>
      <c r="S87" s="28">
        <v>5.7</v>
      </c>
      <c r="T87" s="28">
        <v>52.7</v>
      </c>
      <c r="U87" s="28">
        <v>1001</v>
      </c>
      <c r="V87" s="28">
        <v>1460</v>
      </c>
      <c r="W87" s="28">
        <v>2840</v>
      </c>
      <c r="X87" s="28">
        <v>4860</v>
      </c>
      <c r="Y87" s="28">
        <v>43.9</v>
      </c>
      <c r="Z87" s="28">
        <v>5.61</v>
      </c>
      <c r="AA87" s="28">
        <v>26.4</v>
      </c>
      <c r="AB87" s="28">
        <v>5.89</v>
      </c>
      <c r="AC87" s="28">
        <v>0.3</v>
      </c>
      <c r="AD87" s="28">
        <v>1.1599999999999999</v>
      </c>
      <c r="AE87" s="28">
        <v>4.6399999999999997</v>
      </c>
      <c r="AF87" s="28">
        <v>1.55</v>
      </c>
      <c r="AG87" s="28">
        <v>185</v>
      </c>
      <c r="AH87" s="28">
        <v>0.1</v>
      </c>
      <c r="AI87" s="28">
        <v>0.09</v>
      </c>
      <c r="AJ87" s="28">
        <v>0.04</v>
      </c>
      <c r="AK87" s="28">
        <v>5.5</v>
      </c>
      <c r="AL87" s="28">
        <v>4.2</v>
      </c>
      <c r="AM87" s="28">
        <v>7.8E-2</v>
      </c>
      <c r="AN87" s="28">
        <v>16.2</v>
      </c>
      <c r="AO87" s="28">
        <v>1</v>
      </c>
      <c r="AP87" s="28">
        <v>0.7</v>
      </c>
      <c r="AQ87" s="28">
        <v>0.3</v>
      </c>
      <c r="AR87" s="28">
        <v>1.2</v>
      </c>
      <c r="AS87" s="28">
        <v>0.2</v>
      </c>
      <c r="AT87" s="28">
        <v>8.5</v>
      </c>
      <c r="AU87" s="28">
        <v>0.09</v>
      </c>
      <c r="AV87" s="28">
        <v>7.15</v>
      </c>
      <c r="AW87" s="28">
        <v>1.9</v>
      </c>
      <c r="AX87" s="28">
        <v>1.2</v>
      </c>
      <c r="AY87" s="28">
        <v>0.2</v>
      </c>
      <c r="AZ87" s="28">
        <v>0.09</v>
      </c>
      <c r="BA87" s="28">
        <v>0.5</v>
      </c>
      <c r="BB87" s="28">
        <v>4.7</v>
      </c>
      <c r="BC87" s="28">
        <v>0.2</v>
      </c>
      <c r="BD87" s="28">
        <v>1.71</v>
      </c>
      <c r="BE87" s="28">
        <v>10.9</v>
      </c>
      <c r="BF87" s="28">
        <v>843</v>
      </c>
      <c r="BG87" s="28">
        <v>8.6999999999999993</v>
      </c>
      <c r="BH87" s="28">
        <v>5.7</v>
      </c>
      <c r="BI87" s="28">
        <v>74.099999999999994</v>
      </c>
      <c r="BJ87" s="28">
        <f>'no b.d.l.'!BJ87*10000</f>
        <v>19800</v>
      </c>
      <c r="BK87" s="28">
        <f>'no b.d.l.'!BK87*10000</f>
        <v>19300</v>
      </c>
      <c r="BL87" s="28">
        <f>'no b.d.l.'!BL87*10000</f>
        <v>75900</v>
      </c>
      <c r="BM87" s="28">
        <f>'no b.d.l.'!BM87*10000</f>
        <v>1900</v>
      </c>
      <c r="BN87" s="28">
        <f>'no b.d.l.'!BN87*10000</f>
        <v>24700.000000000004</v>
      </c>
      <c r="BO87" s="28">
        <f>'no b.d.l.'!BO87*10000</f>
        <v>1100</v>
      </c>
      <c r="BP87" s="28">
        <f>'no b.d.l.'!BP87*10000</f>
        <v>420</v>
      </c>
      <c r="BQ87" s="28">
        <f>'no b.d.l.'!BQ87*10000</f>
        <v>40000</v>
      </c>
      <c r="CI87" s="28">
        <v>5.5</v>
      </c>
      <c r="CL87" s="28">
        <v>4.2</v>
      </c>
    </row>
    <row r="88" spans="1:90" x14ac:dyDescent="0.3">
      <c r="A88" s="25">
        <f t="shared" si="1"/>
        <v>84</v>
      </c>
      <c r="B88" s="26">
        <v>686808</v>
      </c>
      <c r="C88" s="26">
        <v>846973</v>
      </c>
      <c r="D88" s="26">
        <v>360</v>
      </c>
      <c r="E88" s="26">
        <v>1</v>
      </c>
      <c r="F88" s="27" t="s">
        <v>84</v>
      </c>
      <c r="G88" s="28">
        <v>13.3</v>
      </c>
      <c r="H88" s="28">
        <f>'no b.d.l.'!H88/1000</f>
        <v>3.2399999999999998E-2</v>
      </c>
      <c r="I88" s="28">
        <f>'no b.d.l.'!I88/1000</f>
        <v>0.05</v>
      </c>
      <c r="J88" s="28">
        <v>4</v>
      </c>
      <c r="K88" s="28">
        <v>4.38</v>
      </c>
      <c r="L88" s="28">
        <v>8.9999999999999998E-4</v>
      </c>
      <c r="M88" s="28">
        <v>0.15</v>
      </c>
      <c r="N88" s="28">
        <v>0.09</v>
      </c>
      <c r="O88" s="28">
        <v>0.04</v>
      </c>
      <c r="P88" s="28">
        <v>5.5</v>
      </c>
      <c r="Q88" s="28">
        <v>0.6</v>
      </c>
      <c r="R88" s="28">
        <v>89</v>
      </c>
      <c r="S88" s="28">
        <v>0.1</v>
      </c>
      <c r="T88" s="28">
        <v>5.8</v>
      </c>
      <c r="U88" s="28">
        <v>33.6</v>
      </c>
      <c r="V88" s="28">
        <v>22.8</v>
      </c>
      <c r="W88" s="28">
        <v>8</v>
      </c>
      <c r="X88" s="28">
        <v>27.7</v>
      </c>
      <c r="Y88" s="28">
        <v>6.5000000000000002E-2</v>
      </c>
      <c r="Z88" s="28">
        <v>0.05</v>
      </c>
      <c r="AA88" s="28">
        <v>0.27</v>
      </c>
      <c r="AB88" s="28">
        <v>8.94</v>
      </c>
      <c r="AC88" s="28">
        <v>0.1</v>
      </c>
      <c r="AD88" s="28">
        <v>0.06</v>
      </c>
      <c r="AE88" s="28">
        <v>0.61</v>
      </c>
      <c r="AF88" s="28">
        <v>0.06</v>
      </c>
      <c r="AG88" s="28">
        <v>185</v>
      </c>
      <c r="AH88" s="28">
        <v>0.09</v>
      </c>
      <c r="AI88" s="28">
        <v>0.4</v>
      </c>
      <c r="AJ88" s="28">
        <v>0.04</v>
      </c>
      <c r="AK88" s="28">
        <v>7.32</v>
      </c>
      <c r="AL88" s="28">
        <v>4.4000000000000004</v>
      </c>
      <c r="AM88" s="28">
        <v>8.5000000000000006E-2</v>
      </c>
      <c r="AN88" s="28">
        <v>46.1</v>
      </c>
      <c r="AO88" s="28">
        <v>2</v>
      </c>
      <c r="AP88" s="28">
        <v>0.9</v>
      </c>
      <c r="AQ88" s="28">
        <v>0.6</v>
      </c>
      <c r="AR88" s="28">
        <v>2.5</v>
      </c>
      <c r="AS88" s="28">
        <v>0.3</v>
      </c>
      <c r="AT88" s="28">
        <v>19.2</v>
      </c>
      <c r="AU88" s="28">
        <v>0.1</v>
      </c>
      <c r="AV88" s="28">
        <v>16.2</v>
      </c>
      <c r="AW88" s="28">
        <v>4.5</v>
      </c>
      <c r="AX88" s="28">
        <v>3.3</v>
      </c>
      <c r="AY88" s="28">
        <v>0.3</v>
      </c>
      <c r="AZ88" s="28">
        <v>0.1</v>
      </c>
      <c r="BA88" s="28">
        <v>1</v>
      </c>
      <c r="BB88" s="28">
        <v>63.9</v>
      </c>
      <c r="BC88" s="28">
        <v>0.2</v>
      </c>
      <c r="BD88" s="28">
        <v>0.33</v>
      </c>
      <c r="BE88" s="28">
        <v>2.7</v>
      </c>
      <c r="BF88" s="28">
        <v>303</v>
      </c>
      <c r="BG88" s="28">
        <v>7.8</v>
      </c>
      <c r="BH88" s="28">
        <v>11.3</v>
      </c>
      <c r="BI88" s="28">
        <v>9.1999999999999993</v>
      </c>
      <c r="BJ88" s="28">
        <f>'no b.d.l.'!BJ88*10000</f>
        <v>30500</v>
      </c>
      <c r="BK88" s="28">
        <f>'no b.d.l.'!BK88*10000</f>
        <v>500</v>
      </c>
      <c r="BL88" s="28">
        <f>'no b.d.l.'!BL88*10000</f>
        <v>74000</v>
      </c>
      <c r="BM88" s="28">
        <f>'no b.d.l.'!BM88*10000</f>
        <v>1000</v>
      </c>
      <c r="BN88" s="28">
        <f>'no b.d.l.'!BN88*10000</f>
        <v>400</v>
      </c>
      <c r="BO88" s="28">
        <f>'no b.d.l.'!BO88*10000</f>
        <v>140</v>
      </c>
      <c r="BP88" s="28">
        <f>'no b.d.l.'!BP88*10000</f>
        <v>230</v>
      </c>
      <c r="BQ88" s="28">
        <f>'no b.d.l.'!BQ88*10000</f>
        <v>9000</v>
      </c>
      <c r="CI88" s="28">
        <v>7.32</v>
      </c>
      <c r="CL88" s="28">
        <v>4.4000000000000004</v>
      </c>
    </row>
    <row r="89" spans="1:90" x14ac:dyDescent="0.3">
      <c r="A89" s="25">
        <f t="shared" si="1"/>
        <v>85</v>
      </c>
      <c r="B89" s="26">
        <v>686808</v>
      </c>
      <c r="C89" s="26">
        <v>846972</v>
      </c>
      <c r="D89" s="26">
        <v>360</v>
      </c>
      <c r="E89" s="26">
        <v>1</v>
      </c>
      <c r="F89" s="27" t="s">
        <v>86</v>
      </c>
      <c r="G89" s="28">
        <v>8.6999999999999993</v>
      </c>
      <c r="H89" s="28">
        <f>'no b.d.l.'!H89/1000</f>
        <v>7.9000000000000008E-3</v>
      </c>
      <c r="I89" s="28">
        <f>'no b.d.l.'!I89/1000</f>
        <v>0.04</v>
      </c>
      <c r="J89" s="28">
        <v>3</v>
      </c>
      <c r="K89" s="28">
        <v>2.0499999999999998</v>
      </c>
      <c r="L89" s="28">
        <v>8.9999999999999998E-4</v>
      </c>
      <c r="M89" s="28">
        <v>0.12</v>
      </c>
      <c r="N89" s="28">
        <v>0.09</v>
      </c>
      <c r="O89" s="28">
        <v>0.01</v>
      </c>
      <c r="P89" s="28">
        <v>11</v>
      </c>
      <c r="Q89" s="28">
        <v>0.8</v>
      </c>
      <c r="R89" s="28">
        <v>118</v>
      </c>
      <c r="S89" s="28">
        <v>0.09</v>
      </c>
      <c r="T89" s="28">
        <v>6.4</v>
      </c>
      <c r="U89" s="28">
        <v>39.799999999999997</v>
      </c>
      <c r="V89" s="28">
        <v>29.2</v>
      </c>
      <c r="W89" s="28">
        <v>13.1</v>
      </c>
      <c r="X89" s="28">
        <v>33.6</v>
      </c>
      <c r="Y89" s="28">
        <v>5.2999999999999999E-2</v>
      </c>
      <c r="Z89" s="28">
        <v>0.05</v>
      </c>
      <c r="AA89" s="28">
        <v>0.14000000000000001</v>
      </c>
      <c r="AB89" s="28">
        <v>13.4</v>
      </c>
      <c r="AC89" s="28">
        <v>0.09</v>
      </c>
      <c r="AD89" s="28">
        <v>7.0000000000000007E-2</v>
      </c>
      <c r="AE89" s="28">
        <v>0.81</v>
      </c>
      <c r="AF89" s="28">
        <v>0.1</v>
      </c>
      <c r="AG89" s="28">
        <v>242</v>
      </c>
      <c r="AH89" s="28">
        <v>0.1</v>
      </c>
      <c r="AI89" s="28">
        <v>0.2</v>
      </c>
      <c r="AJ89" s="28">
        <v>0.04</v>
      </c>
      <c r="AK89" s="28">
        <v>12.5</v>
      </c>
      <c r="AL89" s="28">
        <v>4.3</v>
      </c>
      <c r="AM89" s="28">
        <v>9.1999999999999998E-2</v>
      </c>
      <c r="AN89" s="28">
        <v>85.1</v>
      </c>
      <c r="AO89" s="28">
        <v>3.3</v>
      </c>
      <c r="AP89" s="28">
        <v>1.6</v>
      </c>
      <c r="AQ89" s="28">
        <v>1</v>
      </c>
      <c r="AR89" s="28">
        <v>4.5999999999999996</v>
      </c>
      <c r="AS89" s="28">
        <v>0.6</v>
      </c>
      <c r="AT89" s="28">
        <v>38.799999999999997</v>
      </c>
      <c r="AU89" s="28">
        <v>0.2</v>
      </c>
      <c r="AV89" s="28">
        <v>29.6</v>
      </c>
      <c r="AW89" s="28">
        <v>8.1999999999999993</v>
      </c>
      <c r="AX89" s="28">
        <v>4</v>
      </c>
      <c r="AY89" s="28">
        <v>0.6</v>
      </c>
      <c r="AZ89" s="28">
        <v>0.2</v>
      </c>
      <c r="BA89" s="28">
        <v>1.7</v>
      </c>
      <c r="BB89" s="28">
        <v>81</v>
      </c>
      <c r="BC89" s="28">
        <v>0.4</v>
      </c>
      <c r="BD89" s="28">
        <v>0.43</v>
      </c>
      <c r="BE89" s="28">
        <v>4.2</v>
      </c>
      <c r="BF89" s="28">
        <v>296</v>
      </c>
      <c r="BG89" s="28">
        <v>8.6999999999999993</v>
      </c>
      <c r="BH89" s="28">
        <v>14.5</v>
      </c>
      <c r="BI89" s="28">
        <v>14.7</v>
      </c>
      <c r="BJ89" s="28">
        <f>'no b.d.l.'!BJ89*10000</f>
        <v>46200</v>
      </c>
      <c r="BK89" s="28">
        <f>'no b.d.l.'!BK89*10000</f>
        <v>500</v>
      </c>
      <c r="BL89" s="28">
        <f>'no b.d.l.'!BL89*10000</f>
        <v>70800</v>
      </c>
      <c r="BM89" s="28">
        <f>'no b.d.l.'!BM89*10000</f>
        <v>1200</v>
      </c>
      <c r="BN89" s="28">
        <f>'no b.d.l.'!BN89*10000</f>
        <v>500</v>
      </c>
      <c r="BO89" s="28">
        <f>'no b.d.l.'!BO89*10000</f>
        <v>140</v>
      </c>
      <c r="BP89" s="28">
        <f>'no b.d.l.'!BP89*10000</f>
        <v>240</v>
      </c>
      <c r="BQ89" s="28">
        <f>'no b.d.l.'!BQ89*10000</f>
        <v>9000</v>
      </c>
      <c r="CI89" s="28">
        <v>12.5</v>
      </c>
      <c r="CL89" s="28">
        <v>4.3</v>
      </c>
    </row>
    <row r="90" spans="1:90" x14ac:dyDescent="0.3">
      <c r="A90" s="25">
        <f t="shared" si="1"/>
        <v>86</v>
      </c>
      <c r="B90" s="26">
        <v>686809</v>
      </c>
      <c r="C90" s="26">
        <v>846972</v>
      </c>
      <c r="D90" s="26">
        <v>360</v>
      </c>
      <c r="E90" s="26">
        <v>1</v>
      </c>
      <c r="F90" s="27" t="s">
        <v>87</v>
      </c>
      <c r="G90" s="28">
        <v>5.4</v>
      </c>
      <c r="H90" s="28">
        <f>'no b.d.l.'!H90/1000</f>
        <v>4.0000000000000002E-4</v>
      </c>
      <c r="I90" s="28">
        <f>'no b.d.l.'!I90/1000</f>
        <v>0.04</v>
      </c>
      <c r="J90" s="28">
        <v>3</v>
      </c>
      <c r="K90" s="28">
        <v>2.27</v>
      </c>
      <c r="L90" s="28">
        <v>8.9999999999999998E-4</v>
      </c>
      <c r="M90" s="28">
        <v>6.39</v>
      </c>
      <c r="N90" s="28">
        <v>0.09</v>
      </c>
      <c r="O90" s="28">
        <v>0.04</v>
      </c>
      <c r="P90" s="28">
        <v>10.9</v>
      </c>
      <c r="Q90" s="28">
        <v>0.8</v>
      </c>
      <c r="R90" s="28">
        <v>107</v>
      </c>
      <c r="S90" s="28">
        <v>0.2</v>
      </c>
      <c r="T90" s="28">
        <v>8.6</v>
      </c>
      <c r="U90" s="28">
        <v>41.2</v>
      </c>
      <c r="V90" s="28">
        <v>27.1</v>
      </c>
      <c r="W90" s="28">
        <v>14.2</v>
      </c>
      <c r="X90" s="28">
        <v>34.5</v>
      </c>
      <c r="Y90" s="28">
        <v>5.1999999999999998E-2</v>
      </c>
      <c r="Z90" s="28">
        <v>0.05</v>
      </c>
      <c r="AA90" s="28">
        <v>0.12</v>
      </c>
      <c r="AB90" s="28">
        <v>11.8</v>
      </c>
      <c r="AC90" s="28">
        <v>0.09</v>
      </c>
      <c r="AD90" s="28">
        <v>7.0000000000000007E-2</v>
      </c>
      <c r="AE90" s="28">
        <v>0.68</v>
      </c>
      <c r="AF90" s="28">
        <v>0.14000000000000001</v>
      </c>
      <c r="AG90" s="28">
        <v>193</v>
      </c>
      <c r="AH90" s="28">
        <v>0.1</v>
      </c>
      <c r="AI90" s="28">
        <v>0.2</v>
      </c>
      <c r="AJ90" s="28">
        <v>0.04</v>
      </c>
      <c r="AK90" s="28">
        <v>11.5</v>
      </c>
      <c r="AL90" s="28">
        <v>3.8</v>
      </c>
      <c r="AM90" s="28">
        <v>9.4E-2</v>
      </c>
      <c r="AN90" s="28">
        <v>103</v>
      </c>
      <c r="AO90" s="28">
        <v>3</v>
      </c>
      <c r="AP90" s="28">
        <v>1.4</v>
      </c>
      <c r="AQ90" s="28">
        <v>0.9</v>
      </c>
      <c r="AR90" s="28">
        <v>4.5</v>
      </c>
      <c r="AS90" s="28">
        <v>0.5</v>
      </c>
      <c r="AT90" s="28">
        <v>38.1</v>
      </c>
      <c r="AU90" s="28">
        <v>0.2</v>
      </c>
      <c r="AV90" s="28">
        <v>27.8</v>
      </c>
      <c r="AW90" s="28">
        <v>8.1</v>
      </c>
      <c r="AX90" s="28">
        <v>4.8</v>
      </c>
      <c r="AY90" s="28">
        <v>0.6</v>
      </c>
      <c r="AZ90" s="28">
        <v>0.2</v>
      </c>
      <c r="BA90" s="28">
        <v>1.7</v>
      </c>
      <c r="BB90" s="28">
        <v>167</v>
      </c>
      <c r="BC90" s="28">
        <v>0.5</v>
      </c>
      <c r="BD90" s="28">
        <v>0.34</v>
      </c>
      <c r="BE90" s="28">
        <v>3.7</v>
      </c>
      <c r="BF90" s="28">
        <v>936</v>
      </c>
      <c r="BG90" s="28">
        <v>7.5</v>
      </c>
      <c r="BH90" s="28">
        <v>13.4</v>
      </c>
      <c r="BI90" s="28">
        <v>14.3</v>
      </c>
      <c r="BJ90" s="28">
        <f>'no b.d.l.'!BJ90*10000</f>
        <v>46100</v>
      </c>
      <c r="BK90" s="28">
        <f>'no b.d.l.'!BK90*10000</f>
        <v>600</v>
      </c>
      <c r="BL90" s="28">
        <f>'no b.d.l.'!BL90*10000</f>
        <v>68800</v>
      </c>
      <c r="BM90" s="28">
        <f>'no b.d.l.'!BM90*10000</f>
        <v>1400.0000000000002</v>
      </c>
      <c r="BN90" s="28">
        <f>'no b.d.l.'!BN90*10000</f>
        <v>500</v>
      </c>
      <c r="BO90" s="28">
        <f>'no b.d.l.'!BO90*10000</f>
        <v>170</v>
      </c>
      <c r="BP90" s="28">
        <f>'no b.d.l.'!BP90*10000</f>
        <v>260</v>
      </c>
      <c r="BQ90" s="28">
        <f>'no b.d.l.'!BQ90*10000</f>
        <v>9000</v>
      </c>
      <c r="CI90" s="28">
        <v>11.5</v>
      </c>
      <c r="CL90" s="28">
        <v>3.8</v>
      </c>
    </row>
    <row r="91" spans="1:90" x14ac:dyDescent="0.3">
      <c r="A91" s="25">
        <f t="shared" si="1"/>
        <v>87</v>
      </c>
      <c r="B91" s="26">
        <v>686810</v>
      </c>
      <c r="C91" s="26">
        <v>846972</v>
      </c>
      <c r="D91" s="26">
        <v>360</v>
      </c>
      <c r="E91" s="26">
        <v>1</v>
      </c>
      <c r="F91" s="27" t="s">
        <v>88</v>
      </c>
      <c r="G91" s="28">
        <v>3.7</v>
      </c>
      <c r="H91" s="28">
        <f>'no b.d.l.'!H91/1000</f>
        <v>4.0000000000000002E-4</v>
      </c>
      <c r="I91" s="28">
        <f>'no b.d.l.'!I91/1000</f>
        <v>0.06</v>
      </c>
      <c r="J91" s="28">
        <v>3</v>
      </c>
      <c r="K91" s="28">
        <v>6.05</v>
      </c>
      <c r="L91" s="28">
        <v>8.9999999999999998E-4</v>
      </c>
      <c r="M91" s="28">
        <v>0.8</v>
      </c>
      <c r="N91" s="28">
        <v>0.09</v>
      </c>
      <c r="O91" s="28">
        <v>0.04</v>
      </c>
      <c r="P91" s="28">
        <v>3.3</v>
      </c>
      <c r="Q91" s="28">
        <v>0.3</v>
      </c>
      <c r="R91" s="28">
        <v>37</v>
      </c>
      <c r="S91" s="28">
        <v>0.1</v>
      </c>
      <c r="T91" s="28">
        <v>6.3</v>
      </c>
      <c r="U91" s="28">
        <v>16.100000000000001</v>
      </c>
      <c r="V91" s="28">
        <v>13.4</v>
      </c>
      <c r="W91" s="28">
        <v>4.7</v>
      </c>
      <c r="X91" s="28">
        <v>14.7</v>
      </c>
      <c r="Y91" s="28">
        <v>2.1999999999999999E-2</v>
      </c>
      <c r="Z91" s="28">
        <v>0.03</v>
      </c>
      <c r="AA91" s="28">
        <v>0.36</v>
      </c>
      <c r="AB91" s="28">
        <v>4.5</v>
      </c>
      <c r="AC91" s="28">
        <v>0.1</v>
      </c>
      <c r="AD91" s="28">
        <v>0.02</v>
      </c>
      <c r="AE91" s="28">
        <v>0.42</v>
      </c>
      <c r="AF91" s="28">
        <v>0.05</v>
      </c>
      <c r="AG91" s="28">
        <v>136</v>
      </c>
      <c r="AH91" s="28">
        <v>0.09</v>
      </c>
      <c r="AI91" s="28">
        <v>0.3</v>
      </c>
      <c r="AJ91" s="28">
        <v>0.04</v>
      </c>
      <c r="AK91" s="28">
        <v>3.93</v>
      </c>
      <c r="AL91" s="28">
        <v>2.2000000000000002</v>
      </c>
      <c r="AM91" s="28">
        <v>6.6000000000000003E-2</v>
      </c>
      <c r="AN91" s="28">
        <v>29</v>
      </c>
      <c r="AO91" s="28">
        <v>1</v>
      </c>
      <c r="AP91" s="28">
        <v>0.5</v>
      </c>
      <c r="AQ91" s="28">
        <v>0.3</v>
      </c>
      <c r="AR91" s="28">
        <v>1.3</v>
      </c>
      <c r="AS91" s="28">
        <v>0.2</v>
      </c>
      <c r="AT91" s="28">
        <v>10.7</v>
      </c>
      <c r="AU91" s="28">
        <v>0.09</v>
      </c>
      <c r="AV91" s="28">
        <v>8.25</v>
      </c>
      <c r="AW91" s="28">
        <v>2.2000000000000002</v>
      </c>
      <c r="AX91" s="28">
        <v>1.4</v>
      </c>
      <c r="AY91" s="28">
        <v>0.2</v>
      </c>
      <c r="AZ91" s="28">
        <v>0.09</v>
      </c>
      <c r="BA91" s="28">
        <v>0.6</v>
      </c>
      <c r="BB91" s="28">
        <v>54.2</v>
      </c>
      <c r="BC91" s="28">
        <v>0.1</v>
      </c>
      <c r="BD91" s="28">
        <v>0.19</v>
      </c>
      <c r="BE91" s="28">
        <v>1.7</v>
      </c>
      <c r="BF91" s="28">
        <v>198</v>
      </c>
      <c r="BG91" s="28">
        <v>4.0999999999999996</v>
      </c>
      <c r="BH91" s="28">
        <v>4.9000000000000004</v>
      </c>
      <c r="BI91" s="28">
        <v>5.9</v>
      </c>
      <c r="BJ91" s="28">
        <f>'no b.d.l.'!BJ91*10000</f>
        <v>17200</v>
      </c>
      <c r="BK91" s="28">
        <f>'no b.d.l.'!BK91*10000</f>
        <v>200</v>
      </c>
      <c r="BL91" s="28">
        <f>'no b.d.l.'!BL91*10000</f>
        <v>24800</v>
      </c>
      <c r="BM91" s="28">
        <f>'no b.d.l.'!BM91*10000</f>
        <v>800</v>
      </c>
      <c r="BN91" s="28">
        <f>'no b.d.l.'!BN91*10000</f>
        <v>200</v>
      </c>
      <c r="BO91" s="28">
        <f>'no b.d.l.'!BO91*10000</f>
        <v>130</v>
      </c>
      <c r="BP91" s="28">
        <f>'no b.d.l.'!BP91*10000</f>
        <v>60</v>
      </c>
      <c r="BQ91" s="28">
        <f>'no b.d.l.'!BQ91*10000</f>
        <v>9000</v>
      </c>
      <c r="CI91" s="28">
        <v>3.93</v>
      </c>
      <c r="CL91" s="28">
        <v>2.2000000000000002</v>
      </c>
    </row>
    <row r="92" spans="1:90" x14ac:dyDescent="0.3">
      <c r="A92" s="25">
        <f t="shared" si="1"/>
        <v>88</v>
      </c>
      <c r="B92" s="26">
        <v>686811</v>
      </c>
      <c r="C92" s="26">
        <v>846972</v>
      </c>
      <c r="D92" s="26">
        <v>360</v>
      </c>
      <c r="E92" s="26">
        <v>1</v>
      </c>
      <c r="F92" s="27" t="s">
        <v>89</v>
      </c>
      <c r="G92" s="28">
        <v>5</v>
      </c>
      <c r="H92" s="28">
        <f>'no b.d.l.'!H92/1000</f>
        <v>3.2000000000000002E-3</v>
      </c>
      <c r="I92" s="28">
        <f>'no b.d.l.'!I92/1000</f>
        <v>7.0000000000000007E-2</v>
      </c>
      <c r="J92" s="28">
        <v>2</v>
      </c>
      <c r="K92" s="28">
        <v>1.84</v>
      </c>
      <c r="L92" s="28">
        <v>8.9999999999999998E-4</v>
      </c>
      <c r="M92" s="28">
        <v>0.1</v>
      </c>
      <c r="N92" s="28">
        <v>0.09</v>
      </c>
      <c r="O92" s="28">
        <v>0.01</v>
      </c>
      <c r="P92" s="28">
        <v>9.6</v>
      </c>
      <c r="Q92" s="28">
        <v>0.8</v>
      </c>
      <c r="R92" s="28">
        <v>89</v>
      </c>
      <c r="S92" s="28">
        <v>0.09</v>
      </c>
      <c r="T92" s="28">
        <v>11.5</v>
      </c>
      <c r="U92" s="28">
        <v>37.700000000000003</v>
      </c>
      <c r="V92" s="28">
        <v>27.1</v>
      </c>
      <c r="W92" s="28">
        <v>12.2</v>
      </c>
      <c r="X92" s="28">
        <v>24.5</v>
      </c>
      <c r="Y92" s="28">
        <v>3.6999999999999998E-2</v>
      </c>
      <c r="Z92" s="28">
        <v>0.04</v>
      </c>
      <c r="AA92" s="28">
        <v>0.13</v>
      </c>
      <c r="AB92" s="28">
        <v>11.5</v>
      </c>
      <c r="AC92" s="28">
        <v>0.09</v>
      </c>
      <c r="AD92" s="28">
        <v>0.06</v>
      </c>
      <c r="AE92" s="28">
        <v>0.68</v>
      </c>
      <c r="AF92" s="28">
        <v>0.1</v>
      </c>
      <c r="AG92" s="28">
        <v>162</v>
      </c>
      <c r="AH92" s="28">
        <v>0.09</v>
      </c>
      <c r="AI92" s="28">
        <v>0.3</v>
      </c>
      <c r="AJ92" s="28">
        <v>0.04</v>
      </c>
      <c r="AK92" s="28">
        <v>10.4</v>
      </c>
      <c r="AL92" s="28">
        <v>3.7</v>
      </c>
      <c r="AM92" s="28">
        <v>8.6999999999999994E-2</v>
      </c>
      <c r="AN92" s="28">
        <v>91.8</v>
      </c>
      <c r="AO92" s="28">
        <v>2.7</v>
      </c>
      <c r="AP92" s="28">
        <v>1.4</v>
      </c>
      <c r="AQ92" s="28">
        <v>0.8</v>
      </c>
      <c r="AR92" s="28">
        <v>3.8</v>
      </c>
      <c r="AS92" s="28">
        <v>0.5</v>
      </c>
      <c r="AT92" s="28">
        <v>31.1</v>
      </c>
      <c r="AU92" s="28">
        <v>0.2</v>
      </c>
      <c r="AV92" s="28">
        <v>24</v>
      </c>
      <c r="AW92" s="28">
        <v>6.8</v>
      </c>
      <c r="AX92" s="28">
        <v>4.4000000000000004</v>
      </c>
      <c r="AY92" s="28">
        <v>0.5</v>
      </c>
      <c r="AZ92" s="28">
        <v>0.2</v>
      </c>
      <c r="BA92" s="28">
        <v>1.5</v>
      </c>
      <c r="BB92" s="28">
        <v>90.2</v>
      </c>
      <c r="BC92" s="28">
        <v>0.4</v>
      </c>
      <c r="BD92" s="28">
        <v>0.39</v>
      </c>
      <c r="BE92" s="28">
        <v>4</v>
      </c>
      <c r="BF92" s="28">
        <v>361</v>
      </c>
      <c r="BG92" s="28">
        <v>7.8</v>
      </c>
      <c r="BH92" s="28">
        <v>11.1</v>
      </c>
      <c r="BI92" s="28">
        <v>12.9</v>
      </c>
      <c r="BJ92" s="28">
        <f>'no b.d.l.'!BJ92*10000</f>
        <v>40199.999999999993</v>
      </c>
      <c r="BK92" s="28">
        <f>'no b.d.l.'!BK92*10000</f>
        <v>500</v>
      </c>
      <c r="BL92" s="28">
        <f>'no b.d.l.'!BL92*10000</f>
        <v>57400</v>
      </c>
      <c r="BM92" s="28">
        <f>'no b.d.l.'!BM92*10000</f>
        <v>1200</v>
      </c>
      <c r="BN92" s="28">
        <f>'no b.d.l.'!BN92*10000</f>
        <v>400</v>
      </c>
      <c r="BO92" s="28">
        <f>'no b.d.l.'!BO92*10000</f>
        <v>130</v>
      </c>
      <c r="BP92" s="28">
        <f>'no b.d.l.'!BP92*10000</f>
        <v>220</v>
      </c>
      <c r="BQ92" s="28">
        <f>'no b.d.l.'!BQ92*10000</f>
        <v>9000</v>
      </c>
      <c r="CI92" s="28">
        <v>10.4</v>
      </c>
      <c r="CL92" s="28">
        <v>3.7</v>
      </c>
    </row>
    <row r="93" spans="1:90" ht="15.75" customHeight="1" x14ac:dyDescent="0.3">
      <c r="A93" s="25">
        <f t="shared" si="1"/>
        <v>89</v>
      </c>
      <c r="B93" s="26">
        <v>686812</v>
      </c>
      <c r="C93" s="26">
        <v>846971</v>
      </c>
      <c r="D93" s="26">
        <v>360</v>
      </c>
      <c r="E93" s="26">
        <v>1</v>
      </c>
      <c r="F93" s="27" t="s">
        <v>90</v>
      </c>
      <c r="G93" s="28">
        <v>9</v>
      </c>
      <c r="H93" s="28">
        <f>'no b.d.l.'!H93/1000</f>
        <v>1.1000000000000001E-3</v>
      </c>
      <c r="I93" s="28">
        <f>'no b.d.l.'!I93/1000</f>
        <v>0.05</v>
      </c>
      <c r="J93" s="28">
        <v>3</v>
      </c>
      <c r="K93" s="28">
        <v>1.6</v>
      </c>
      <c r="L93" s="28">
        <v>8.9999999999999998E-4</v>
      </c>
      <c r="M93" s="28">
        <v>0.1</v>
      </c>
      <c r="N93" s="28">
        <v>0.09</v>
      </c>
      <c r="O93" s="28">
        <v>0.01</v>
      </c>
      <c r="P93" s="28">
        <v>11.1</v>
      </c>
      <c r="Q93" s="28">
        <v>0.9</v>
      </c>
      <c r="R93" s="28">
        <v>118</v>
      </c>
      <c r="S93" s="28">
        <v>0.09</v>
      </c>
      <c r="T93" s="28">
        <v>6.2</v>
      </c>
      <c r="U93" s="28">
        <v>41.5</v>
      </c>
      <c r="V93" s="28">
        <v>27.3</v>
      </c>
      <c r="W93" s="28">
        <v>13.1</v>
      </c>
      <c r="X93" s="28">
        <v>25.5</v>
      </c>
      <c r="Y93" s="28">
        <v>3.5000000000000003E-2</v>
      </c>
      <c r="Z93" s="28">
        <v>0.06</v>
      </c>
      <c r="AA93" s="28">
        <v>0.02</v>
      </c>
      <c r="AB93" s="28">
        <v>13.1</v>
      </c>
      <c r="AC93" s="28">
        <v>0.09</v>
      </c>
      <c r="AD93" s="28">
        <v>0.09</v>
      </c>
      <c r="AE93" s="28">
        <v>0.79</v>
      </c>
      <c r="AF93" s="28">
        <v>0.11</v>
      </c>
      <c r="AG93" s="28">
        <v>220</v>
      </c>
      <c r="AH93" s="28">
        <v>0.1</v>
      </c>
      <c r="AI93" s="28">
        <v>0.2</v>
      </c>
      <c r="AJ93" s="28">
        <v>0.04</v>
      </c>
      <c r="AK93" s="28">
        <v>11.7</v>
      </c>
      <c r="AL93" s="28">
        <v>4.3</v>
      </c>
      <c r="AM93" s="28">
        <v>8.3000000000000004E-2</v>
      </c>
      <c r="AN93" s="28">
        <v>82.4</v>
      </c>
      <c r="AO93" s="28">
        <v>3</v>
      </c>
      <c r="AP93" s="28">
        <v>1.4</v>
      </c>
      <c r="AQ93" s="28">
        <v>0.9</v>
      </c>
      <c r="AR93" s="28">
        <v>4.3</v>
      </c>
      <c r="AS93" s="28">
        <v>0.5</v>
      </c>
      <c r="AT93" s="28">
        <v>36.700000000000003</v>
      </c>
      <c r="AU93" s="28">
        <v>0.2</v>
      </c>
      <c r="AV93" s="28">
        <v>27.6</v>
      </c>
      <c r="AW93" s="28">
        <v>7.9</v>
      </c>
      <c r="AX93" s="28">
        <v>5.0999999999999996</v>
      </c>
      <c r="AY93" s="28">
        <v>0.6</v>
      </c>
      <c r="AZ93" s="28">
        <v>0.2</v>
      </c>
      <c r="BA93" s="28">
        <v>1.6</v>
      </c>
      <c r="BB93" s="28">
        <v>76.900000000000006</v>
      </c>
      <c r="BC93" s="28">
        <v>0.4</v>
      </c>
      <c r="BD93" s="28">
        <v>0.46</v>
      </c>
      <c r="BE93" s="28">
        <v>3.9</v>
      </c>
      <c r="BF93" s="28">
        <v>339</v>
      </c>
      <c r="BG93" s="28">
        <v>8.3000000000000007</v>
      </c>
      <c r="BH93" s="28">
        <v>13.7</v>
      </c>
      <c r="BI93" s="28">
        <v>11.5</v>
      </c>
      <c r="BJ93" s="28">
        <f>'no b.d.l.'!BJ93*10000</f>
        <v>42900</v>
      </c>
      <c r="BK93" s="28">
        <f>'no b.d.l.'!BK93*10000</f>
        <v>600</v>
      </c>
      <c r="BL93" s="28">
        <f>'no b.d.l.'!BL93*10000</f>
        <v>70100</v>
      </c>
      <c r="BM93" s="28">
        <f>'no b.d.l.'!BM93*10000</f>
        <v>1000</v>
      </c>
      <c r="BN93" s="28">
        <f>'no b.d.l.'!BN93*10000</f>
        <v>400</v>
      </c>
      <c r="BO93" s="28">
        <f>'no b.d.l.'!BO93*10000</f>
        <v>100</v>
      </c>
      <c r="BP93" s="28">
        <f>'no b.d.l.'!BP93*10000</f>
        <v>240</v>
      </c>
      <c r="BQ93" s="28">
        <f>'no b.d.l.'!BQ93*10000</f>
        <v>9000</v>
      </c>
      <c r="CI93" s="28">
        <v>11.7</v>
      </c>
      <c r="CL93" s="28">
        <v>4.3</v>
      </c>
    </row>
    <row r="94" spans="1:90" x14ac:dyDescent="0.3">
      <c r="A94" s="25">
        <f t="shared" si="1"/>
        <v>90</v>
      </c>
      <c r="B94" s="26">
        <v>686813</v>
      </c>
      <c r="C94" s="26">
        <v>846971</v>
      </c>
      <c r="D94" s="26">
        <v>360</v>
      </c>
      <c r="E94" s="26">
        <v>1</v>
      </c>
      <c r="F94" s="27" t="s">
        <v>91</v>
      </c>
      <c r="G94" s="28">
        <v>20.7</v>
      </c>
      <c r="H94" s="28">
        <f>'no b.d.l.'!H94/1000</f>
        <v>4.0000000000000002E-4</v>
      </c>
      <c r="I94" s="28">
        <f>'no b.d.l.'!I94/1000</f>
        <v>0.05</v>
      </c>
      <c r="J94" s="28">
        <v>4</v>
      </c>
      <c r="K94" s="28">
        <v>2.66</v>
      </c>
      <c r="L94" s="28">
        <v>8.9999999999999998E-4</v>
      </c>
      <c r="M94" s="28">
        <v>0.17</v>
      </c>
      <c r="N94" s="28">
        <v>0.09</v>
      </c>
      <c r="O94" s="28">
        <v>0.14000000000000001</v>
      </c>
      <c r="P94" s="28">
        <v>12.1</v>
      </c>
      <c r="Q94" s="28">
        <v>1</v>
      </c>
      <c r="R94" s="28">
        <v>155</v>
      </c>
      <c r="S94" s="28">
        <v>0.09</v>
      </c>
      <c r="T94" s="28">
        <v>5.7</v>
      </c>
      <c r="U94" s="28">
        <v>45.3</v>
      </c>
      <c r="V94" s="28">
        <v>26.6</v>
      </c>
      <c r="W94" s="28">
        <v>14.5</v>
      </c>
      <c r="X94" s="28">
        <v>26.6</v>
      </c>
      <c r="Y94" s="28">
        <v>9.8000000000000004E-2</v>
      </c>
      <c r="Z94" s="28">
        <v>7.0000000000000007E-2</v>
      </c>
      <c r="AA94" s="28">
        <v>0.06</v>
      </c>
      <c r="AB94" s="28">
        <v>13.5</v>
      </c>
      <c r="AC94" s="28">
        <v>0.09</v>
      </c>
      <c r="AD94" s="28">
        <v>0.08</v>
      </c>
      <c r="AE94" s="28">
        <v>0.8</v>
      </c>
      <c r="AF94" s="28">
        <v>0.09</v>
      </c>
      <c r="AG94" s="28">
        <v>423</v>
      </c>
      <c r="AH94" s="28">
        <v>0.09</v>
      </c>
      <c r="AI94" s="28">
        <v>0.2</v>
      </c>
      <c r="AJ94" s="28">
        <v>0.04</v>
      </c>
      <c r="AK94" s="28">
        <v>8.73</v>
      </c>
      <c r="AL94" s="28">
        <v>4</v>
      </c>
      <c r="AM94" s="28">
        <v>7.6999999999999999E-2</v>
      </c>
      <c r="AN94" s="28">
        <v>72.5</v>
      </c>
      <c r="AO94" s="28">
        <v>2.2999999999999998</v>
      </c>
      <c r="AP94" s="28">
        <v>1.3</v>
      </c>
      <c r="AQ94" s="28">
        <v>0.8</v>
      </c>
      <c r="AR94" s="28">
        <v>3.4</v>
      </c>
      <c r="AS94" s="28">
        <v>0.4</v>
      </c>
      <c r="AT94" s="28">
        <v>30.8</v>
      </c>
      <c r="AU94" s="28">
        <v>0.2</v>
      </c>
      <c r="AV94" s="28">
        <v>23.5</v>
      </c>
      <c r="AW94" s="28">
        <v>6.8</v>
      </c>
      <c r="AX94" s="28">
        <v>3.6</v>
      </c>
      <c r="AY94" s="28">
        <v>0.4</v>
      </c>
      <c r="AZ94" s="28">
        <v>0.2</v>
      </c>
      <c r="BA94" s="28">
        <v>1.3</v>
      </c>
      <c r="BB94" s="28">
        <v>79.2</v>
      </c>
      <c r="BC94" s="28">
        <v>0.4</v>
      </c>
      <c r="BD94" s="28">
        <v>0.43</v>
      </c>
      <c r="BE94" s="28">
        <v>3.6</v>
      </c>
      <c r="BF94" s="28">
        <v>353</v>
      </c>
      <c r="BG94" s="28">
        <v>7.9</v>
      </c>
      <c r="BH94" s="28">
        <v>14.8</v>
      </c>
      <c r="BI94" s="28">
        <v>10.4</v>
      </c>
      <c r="BJ94" s="28">
        <f>'no b.d.l.'!BJ94*10000</f>
        <v>41600</v>
      </c>
      <c r="BK94" s="28">
        <f>'no b.d.l.'!BK94*10000</f>
        <v>400</v>
      </c>
      <c r="BL94" s="28">
        <f>'no b.d.l.'!BL94*10000</f>
        <v>92300</v>
      </c>
      <c r="BM94" s="28">
        <f>'no b.d.l.'!BM94*10000</f>
        <v>1100</v>
      </c>
      <c r="BN94" s="28">
        <f>'no b.d.l.'!BN94*10000</f>
        <v>400</v>
      </c>
      <c r="BO94" s="28">
        <f>'no b.d.l.'!BO94*10000</f>
        <v>110</v>
      </c>
      <c r="BP94" s="28">
        <f>'no b.d.l.'!BP94*10000</f>
        <v>250</v>
      </c>
      <c r="BQ94" s="28">
        <f>'no b.d.l.'!BQ94*10000</f>
        <v>9000</v>
      </c>
      <c r="CI94" s="28">
        <v>8.73</v>
      </c>
      <c r="CL94" s="28">
        <v>4</v>
      </c>
    </row>
    <row r="95" spans="1:90" x14ac:dyDescent="0.3">
      <c r="A95" s="25">
        <f t="shared" si="1"/>
        <v>91</v>
      </c>
      <c r="B95" s="26">
        <v>686814</v>
      </c>
      <c r="C95" s="26">
        <v>846971</v>
      </c>
      <c r="D95" s="26">
        <v>360</v>
      </c>
      <c r="E95" s="26">
        <v>1</v>
      </c>
      <c r="F95" s="27" t="s">
        <v>109</v>
      </c>
      <c r="G95" s="28">
        <v>93.6</v>
      </c>
      <c r="H95" s="28">
        <f>'no b.d.l.'!H95/1000</f>
        <v>4.0000000000000002E-4</v>
      </c>
      <c r="I95" s="28">
        <f>'no b.d.l.'!I95/1000</f>
        <v>0.06</v>
      </c>
      <c r="J95" s="28">
        <v>3</v>
      </c>
      <c r="K95" s="28">
        <v>4.75</v>
      </c>
      <c r="L95" s="28">
        <v>8.9999999999999998E-4</v>
      </c>
      <c r="M95" s="28">
        <v>0.25</v>
      </c>
      <c r="N95" s="28">
        <v>0.3</v>
      </c>
      <c r="O95" s="28">
        <v>0.12</v>
      </c>
      <c r="P95" s="28">
        <v>10.7</v>
      </c>
      <c r="Q95" s="28">
        <v>1.7</v>
      </c>
      <c r="R95" s="28">
        <v>173</v>
      </c>
      <c r="S95" s="28">
        <v>0.2</v>
      </c>
      <c r="T95" s="28">
        <v>53.1</v>
      </c>
      <c r="U95" s="28">
        <v>61.9</v>
      </c>
      <c r="V95" s="28">
        <v>49.3</v>
      </c>
      <c r="W95" s="28">
        <v>21.3</v>
      </c>
      <c r="X95" s="28">
        <v>32.200000000000003</v>
      </c>
      <c r="Y95" s="28">
        <v>0.218</v>
      </c>
      <c r="Z95" s="28">
        <v>0.05</v>
      </c>
      <c r="AA95" s="28">
        <v>0.11</v>
      </c>
      <c r="AB95" s="28">
        <v>5.14</v>
      </c>
      <c r="AC95" s="28">
        <v>0.1</v>
      </c>
      <c r="AD95" s="28">
        <v>0.1</v>
      </c>
      <c r="AE95" s="28">
        <v>0.74</v>
      </c>
      <c r="AF95" s="28">
        <v>0.74</v>
      </c>
      <c r="AG95" s="28">
        <v>457</v>
      </c>
      <c r="AH95" s="28">
        <v>0.09</v>
      </c>
      <c r="AI95" s="28">
        <v>0.2</v>
      </c>
      <c r="AJ95" s="28">
        <v>0.04</v>
      </c>
      <c r="AK95" s="28">
        <v>14.4</v>
      </c>
      <c r="AL95" s="28">
        <v>4</v>
      </c>
      <c r="AM95" s="28">
        <v>5.8999999999999997E-2</v>
      </c>
      <c r="AN95" s="28">
        <v>273</v>
      </c>
      <c r="AO95" s="28">
        <v>3.5</v>
      </c>
      <c r="AP95" s="28">
        <v>2</v>
      </c>
      <c r="AQ95" s="28">
        <v>1</v>
      </c>
      <c r="AR95" s="28">
        <v>5.4</v>
      </c>
      <c r="AS95" s="28">
        <v>0.6</v>
      </c>
      <c r="AT95" s="28">
        <v>32</v>
      </c>
      <c r="AU95" s="28">
        <v>0.2</v>
      </c>
      <c r="AV95" s="28">
        <v>25.4</v>
      </c>
      <c r="AW95" s="28">
        <v>7.2</v>
      </c>
      <c r="AX95" s="28">
        <v>4.5</v>
      </c>
      <c r="AY95" s="28">
        <v>0.6</v>
      </c>
      <c r="AZ95" s="28">
        <v>0.2</v>
      </c>
      <c r="BA95" s="28">
        <v>2</v>
      </c>
      <c r="BB95" s="28">
        <v>1100</v>
      </c>
      <c r="BC95" s="28">
        <v>1</v>
      </c>
      <c r="BD95" s="28">
        <v>0.44</v>
      </c>
      <c r="BE95" s="28">
        <v>3.7</v>
      </c>
      <c r="BF95" s="28">
        <v>4350</v>
      </c>
      <c r="BG95" s="28">
        <v>8.4</v>
      </c>
      <c r="BH95" s="28">
        <v>20.7</v>
      </c>
      <c r="BI95" s="28">
        <v>14.6</v>
      </c>
      <c r="BJ95" s="28">
        <f>'no b.d.l.'!BJ95*10000</f>
        <v>45300</v>
      </c>
      <c r="BK95" s="28">
        <f>'no b.d.l.'!BK95*10000</f>
        <v>400</v>
      </c>
      <c r="BL95" s="28">
        <f>'no b.d.l.'!BL95*10000</f>
        <v>130000</v>
      </c>
      <c r="BM95" s="28">
        <f>'no b.d.l.'!BM95*10000</f>
        <v>1300</v>
      </c>
      <c r="BN95" s="28">
        <f>'no b.d.l.'!BN95*10000</f>
        <v>400</v>
      </c>
      <c r="BO95" s="28">
        <f>'no b.d.l.'!BO95*10000</f>
        <v>120</v>
      </c>
      <c r="BP95" s="28">
        <f>'no b.d.l.'!BP95*10000</f>
        <v>859.99999999999989</v>
      </c>
      <c r="BQ95" s="28">
        <f>'no b.d.l.'!BQ95*10000</f>
        <v>9000</v>
      </c>
      <c r="CI95" s="28">
        <v>14.4</v>
      </c>
      <c r="CL95" s="28">
        <v>4</v>
      </c>
    </row>
    <row r="96" spans="1:90" x14ac:dyDescent="0.3">
      <c r="A96" s="25">
        <f t="shared" si="1"/>
        <v>92</v>
      </c>
      <c r="B96" s="26">
        <v>686814</v>
      </c>
      <c r="C96" s="26">
        <v>846971</v>
      </c>
      <c r="D96" s="26">
        <v>360</v>
      </c>
      <c r="E96" s="26">
        <v>1</v>
      </c>
      <c r="F96" s="27" t="s">
        <v>92</v>
      </c>
      <c r="G96" s="28">
        <v>17.7</v>
      </c>
      <c r="H96" s="28">
        <f>'no b.d.l.'!H96/1000</f>
        <v>7.4999999999999997E-3</v>
      </c>
      <c r="I96" s="28">
        <f>'no b.d.l.'!I96/1000</f>
        <v>0.06</v>
      </c>
      <c r="J96" s="28">
        <v>3</v>
      </c>
      <c r="K96" s="28">
        <v>3.54</v>
      </c>
      <c r="L96" s="28">
        <v>8.9999999999999998E-4</v>
      </c>
      <c r="M96" s="28">
        <v>0.14000000000000001</v>
      </c>
      <c r="N96" s="28">
        <v>0.09</v>
      </c>
      <c r="O96" s="28">
        <v>0.08</v>
      </c>
      <c r="P96" s="28">
        <v>7.8</v>
      </c>
      <c r="Q96" s="28">
        <v>0.9</v>
      </c>
      <c r="R96" s="28">
        <v>105</v>
      </c>
      <c r="S96" s="28">
        <v>0.09</v>
      </c>
      <c r="T96" s="28">
        <v>5.6</v>
      </c>
      <c r="U96" s="28">
        <v>38.4</v>
      </c>
      <c r="V96" s="28">
        <v>28.2</v>
      </c>
      <c r="W96" s="28">
        <v>9.6999999999999993</v>
      </c>
      <c r="X96" s="28">
        <v>26.5</v>
      </c>
      <c r="Y96" s="28">
        <v>5.2999999999999999E-2</v>
      </c>
      <c r="Z96" s="28">
        <v>0.05</v>
      </c>
      <c r="AA96" s="28">
        <v>0.06</v>
      </c>
      <c r="AB96" s="28">
        <v>11.2</v>
      </c>
      <c r="AC96" s="28">
        <v>0.1</v>
      </c>
      <c r="AD96" s="28">
        <v>0.04</v>
      </c>
      <c r="AE96" s="28">
        <v>0.63</v>
      </c>
      <c r="AF96" s="28">
        <v>7.0000000000000007E-2</v>
      </c>
      <c r="AG96" s="28">
        <v>303</v>
      </c>
      <c r="AH96" s="28">
        <v>0.09</v>
      </c>
      <c r="AI96" s="28">
        <v>0.2</v>
      </c>
      <c r="AJ96" s="28">
        <v>0.04</v>
      </c>
      <c r="AK96" s="28">
        <v>7.41</v>
      </c>
      <c r="AL96" s="28">
        <v>4.5</v>
      </c>
      <c r="AM96" s="28">
        <v>0.06</v>
      </c>
      <c r="AN96" s="28">
        <v>55</v>
      </c>
      <c r="AO96" s="28">
        <v>2.1</v>
      </c>
      <c r="AP96" s="28">
        <v>0.9</v>
      </c>
      <c r="AQ96" s="28">
        <v>0.6</v>
      </c>
      <c r="AR96" s="28">
        <v>2.9</v>
      </c>
      <c r="AS96" s="28">
        <v>0.4</v>
      </c>
      <c r="AT96" s="28">
        <v>25.3</v>
      </c>
      <c r="AU96" s="28">
        <v>0.1</v>
      </c>
      <c r="AV96" s="28">
        <v>19.2</v>
      </c>
      <c r="AW96" s="28">
        <v>5.4</v>
      </c>
      <c r="AX96" s="28">
        <v>2.8</v>
      </c>
      <c r="AY96" s="28">
        <v>0.4</v>
      </c>
      <c r="AZ96" s="28">
        <v>0.1</v>
      </c>
      <c r="BA96" s="28">
        <v>1.1000000000000001</v>
      </c>
      <c r="BB96" s="28">
        <v>63.7</v>
      </c>
      <c r="BC96" s="28">
        <v>0.5</v>
      </c>
      <c r="BD96" s="28">
        <v>0.34</v>
      </c>
      <c r="BE96" s="28">
        <v>2.9</v>
      </c>
      <c r="BF96" s="28">
        <v>254</v>
      </c>
      <c r="BG96" s="28">
        <v>6.8</v>
      </c>
      <c r="BH96" s="28">
        <v>13.5</v>
      </c>
      <c r="BI96" s="28">
        <v>9.4</v>
      </c>
      <c r="BJ96" s="28">
        <f>'no b.d.l.'!BJ96*10000</f>
        <v>39300</v>
      </c>
      <c r="BK96" s="28">
        <f>'no b.d.l.'!BK96*10000</f>
        <v>400</v>
      </c>
      <c r="BL96" s="28">
        <f>'no b.d.l.'!BL96*10000</f>
        <v>72400</v>
      </c>
      <c r="BM96" s="28">
        <f>'no b.d.l.'!BM96*10000</f>
        <v>1000</v>
      </c>
      <c r="BN96" s="28">
        <f>'no b.d.l.'!BN96*10000</f>
        <v>400</v>
      </c>
      <c r="BO96" s="28">
        <f>'no b.d.l.'!BO96*10000</f>
        <v>110</v>
      </c>
      <c r="BP96" s="28">
        <f>'no b.d.l.'!BP96*10000</f>
        <v>200</v>
      </c>
      <c r="BQ96" s="28">
        <f>'no b.d.l.'!BQ96*10000</f>
        <v>9000</v>
      </c>
      <c r="CI96" s="28">
        <v>7.41</v>
      </c>
      <c r="CL96" s="28">
        <v>4.5</v>
      </c>
    </row>
    <row r="97" spans="1:90" x14ac:dyDescent="0.3">
      <c r="A97" s="25">
        <f t="shared" si="1"/>
        <v>93</v>
      </c>
      <c r="B97" s="26">
        <v>686815</v>
      </c>
      <c r="C97" s="26">
        <v>846971</v>
      </c>
      <c r="D97" s="26">
        <v>361</v>
      </c>
      <c r="E97" s="26">
        <v>1</v>
      </c>
      <c r="F97" s="27" t="s">
        <v>93</v>
      </c>
      <c r="G97" s="28">
        <v>19.7</v>
      </c>
      <c r="H97" s="28">
        <f>'no b.d.l.'!H97/1000</f>
        <v>1.4E-3</v>
      </c>
      <c r="I97" s="28">
        <f>'no b.d.l.'!I97/1000</f>
        <v>7.0000000000000007E-2</v>
      </c>
      <c r="J97" s="28">
        <v>3</v>
      </c>
      <c r="K97" s="28">
        <v>2.6</v>
      </c>
      <c r="L97" s="28">
        <v>8.9999999999999998E-4</v>
      </c>
      <c r="M97" s="28">
        <v>0.16</v>
      </c>
      <c r="N97" s="28">
        <v>0.09</v>
      </c>
      <c r="O97" s="28">
        <v>0.08</v>
      </c>
      <c r="P97" s="28">
        <v>8</v>
      </c>
      <c r="Q97" s="28">
        <v>1</v>
      </c>
      <c r="R97" s="28">
        <v>109</v>
      </c>
      <c r="S97" s="28">
        <v>0.1</v>
      </c>
      <c r="T97" s="28">
        <v>5.7</v>
      </c>
      <c r="U97" s="28">
        <v>39.700000000000003</v>
      </c>
      <c r="V97" s="28">
        <v>30.2</v>
      </c>
      <c r="W97" s="28">
        <v>10.1</v>
      </c>
      <c r="X97" s="28">
        <v>27.3</v>
      </c>
      <c r="Y97" s="28">
        <v>6.2E-2</v>
      </c>
      <c r="Z97" s="28">
        <v>0.06</v>
      </c>
      <c r="AA97" s="28">
        <v>0.06</v>
      </c>
      <c r="AB97" s="28">
        <v>11.5</v>
      </c>
      <c r="AC97" s="28">
        <v>0.09</v>
      </c>
      <c r="AD97" s="28">
        <v>0.05</v>
      </c>
      <c r="AE97" s="28">
        <v>0.6</v>
      </c>
      <c r="AF97" s="28">
        <v>7.0000000000000007E-2</v>
      </c>
      <c r="AG97" s="28">
        <v>312</v>
      </c>
      <c r="AH97" s="28">
        <v>0.09</v>
      </c>
      <c r="AI97" s="28">
        <v>0.2</v>
      </c>
      <c r="AJ97" s="28">
        <v>0.04</v>
      </c>
      <c r="AK97" s="28">
        <v>8.1300000000000008</v>
      </c>
      <c r="AL97" s="28">
        <v>4.2</v>
      </c>
      <c r="AM97" s="28">
        <v>5.5E-2</v>
      </c>
      <c r="AN97" s="28">
        <v>56.4</v>
      </c>
      <c r="AO97" s="28">
        <v>2.2000000000000002</v>
      </c>
      <c r="AP97" s="28">
        <v>1.1000000000000001</v>
      </c>
      <c r="AQ97" s="28">
        <v>0.6</v>
      </c>
      <c r="AR97" s="28">
        <v>2.9</v>
      </c>
      <c r="AS97" s="28">
        <v>0.3</v>
      </c>
      <c r="AT97" s="28">
        <v>26.6</v>
      </c>
      <c r="AU97" s="28">
        <v>0.1</v>
      </c>
      <c r="AV97" s="28">
        <v>19.8</v>
      </c>
      <c r="AW97" s="28">
        <v>5.8</v>
      </c>
      <c r="AX97" s="28">
        <v>3</v>
      </c>
      <c r="AY97" s="28">
        <v>0.4</v>
      </c>
      <c r="AZ97" s="28">
        <v>0.1</v>
      </c>
      <c r="BA97" s="28">
        <v>1.1000000000000001</v>
      </c>
      <c r="BB97" s="28">
        <v>58.7</v>
      </c>
      <c r="BC97" s="28">
        <v>0.4</v>
      </c>
      <c r="BD97" s="28">
        <v>0.35</v>
      </c>
      <c r="BE97" s="28">
        <v>2.8</v>
      </c>
      <c r="BF97" s="28">
        <v>249</v>
      </c>
      <c r="BG97" s="28">
        <v>6.4</v>
      </c>
      <c r="BH97" s="28">
        <v>13.9</v>
      </c>
      <c r="BI97" s="28">
        <v>8.3000000000000007</v>
      </c>
      <c r="BJ97" s="28">
        <f>'no b.d.l.'!BJ97*10000</f>
        <v>38900</v>
      </c>
      <c r="BK97" s="28">
        <f>'no b.d.l.'!BK97*10000</f>
        <v>500</v>
      </c>
      <c r="BL97" s="28">
        <f>'no b.d.l.'!BL97*10000</f>
        <v>78700</v>
      </c>
      <c r="BM97" s="28">
        <f>'no b.d.l.'!BM97*10000</f>
        <v>900</v>
      </c>
      <c r="BN97" s="28">
        <f>'no b.d.l.'!BN97*10000</f>
        <v>400</v>
      </c>
      <c r="BO97" s="28">
        <f>'no b.d.l.'!BO97*10000</f>
        <v>110</v>
      </c>
      <c r="BP97" s="28">
        <f>'no b.d.l.'!BP97*10000</f>
        <v>220</v>
      </c>
      <c r="BQ97" s="28">
        <f>'no b.d.l.'!BQ97*10000</f>
        <v>9000</v>
      </c>
      <c r="CI97" s="28">
        <v>8.1300000000000008</v>
      </c>
      <c r="CL97" s="28">
        <v>4.2</v>
      </c>
    </row>
    <row r="98" spans="1:90" x14ac:dyDescent="0.3">
      <c r="A98" s="25">
        <f t="shared" si="1"/>
        <v>94</v>
      </c>
      <c r="B98" s="26">
        <v>687901</v>
      </c>
      <c r="C98" s="26">
        <v>846364</v>
      </c>
      <c r="D98" s="26">
        <v>379</v>
      </c>
      <c r="E98" s="26">
        <v>1</v>
      </c>
      <c r="F98" s="27" t="s">
        <v>94</v>
      </c>
      <c r="G98" s="28">
        <v>2.6</v>
      </c>
      <c r="H98" s="28">
        <f>'no b.d.l.'!H98/1000</f>
        <v>3.0999999999999999E-3</v>
      </c>
      <c r="I98" s="28">
        <f>'no b.d.l.'!I98/1000</f>
        <v>0.06</v>
      </c>
      <c r="J98" s="28">
        <v>3</v>
      </c>
      <c r="K98" s="28">
        <v>1.72</v>
      </c>
      <c r="L98" s="28">
        <v>8.9999999999999998E-4</v>
      </c>
      <c r="M98" s="28">
        <v>0.22</v>
      </c>
      <c r="N98" s="28">
        <v>0.09</v>
      </c>
      <c r="O98" s="28">
        <v>0.06</v>
      </c>
      <c r="P98" s="28">
        <v>8.6999999999999993</v>
      </c>
      <c r="Q98" s="28">
        <v>0.7</v>
      </c>
      <c r="R98" s="28">
        <v>123</v>
      </c>
      <c r="S98" s="28">
        <v>0.09</v>
      </c>
      <c r="T98" s="28">
        <v>8.4</v>
      </c>
      <c r="U98" s="28">
        <v>24.3</v>
      </c>
      <c r="V98" s="28">
        <v>34.799999999999997</v>
      </c>
      <c r="W98" s="28">
        <v>13</v>
      </c>
      <c r="X98" s="28">
        <v>36.700000000000003</v>
      </c>
      <c r="Y98" s="28">
        <v>1.4999999999999999E-2</v>
      </c>
      <c r="Z98" s="28">
        <v>0.04</v>
      </c>
      <c r="AA98" s="28">
        <v>0.08</v>
      </c>
      <c r="AB98" s="28">
        <v>14.5</v>
      </c>
      <c r="AC98" s="28">
        <v>0.09</v>
      </c>
      <c r="AD98" s="28">
        <v>0.08</v>
      </c>
      <c r="AE98" s="28">
        <v>0.79</v>
      </c>
      <c r="AF98" s="28">
        <v>0.15</v>
      </c>
      <c r="AG98" s="28">
        <v>156</v>
      </c>
      <c r="AH98" s="28">
        <v>0.1</v>
      </c>
      <c r="AI98" s="28">
        <v>0.2</v>
      </c>
      <c r="AJ98" s="28">
        <v>0.04</v>
      </c>
      <c r="AK98" s="28">
        <v>20.8</v>
      </c>
      <c r="AL98" s="28">
        <v>3.8</v>
      </c>
      <c r="AM98" s="28">
        <v>0.13400000000000001</v>
      </c>
      <c r="AN98" s="28">
        <v>60</v>
      </c>
      <c r="AO98" s="28">
        <v>4.5</v>
      </c>
      <c r="AP98" s="28">
        <v>2.8</v>
      </c>
      <c r="AQ98" s="28">
        <v>0.9</v>
      </c>
      <c r="AR98" s="28">
        <v>4.8</v>
      </c>
      <c r="AS98" s="28">
        <v>0.8</v>
      </c>
      <c r="AT98" s="28">
        <v>32.200000000000003</v>
      </c>
      <c r="AU98" s="28">
        <v>0.3</v>
      </c>
      <c r="AV98" s="28">
        <v>27.6</v>
      </c>
      <c r="AW98" s="28">
        <v>7.7</v>
      </c>
      <c r="AX98" s="28">
        <v>5.5</v>
      </c>
      <c r="AY98" s="28">
        <v>0.7</v>
      </c>
      <c r="AZ98" s="28">
        <v>0.3</v>
      </c>
      <c r="BA98" s="28">
        <v>2.2999999999999998</v>
      </c>
      <c r="BB98" s="28">
        <v>118</v>
      </c>
      <c r="BC98" s="28">
        <v>0.4</v>
      </c>
      <c r="BD98" s="28">
        <v>0.38</v>
      </c>
      <c r="BE98" s="28">
        <v>5.7</v>
      </c>
      <c r="BF98" s="28">
        <v>330</v>
      </c>
      <c r="BG98" s="28">
        <v>20.6</v>
      </c>
      <c r="BH98" s="28">
        <v>14.6</v>
      </c>
      <c r="BI98" s="28">
        <v>15.4</v>
      </c>
      <c r="BJ98" s="28">
        <f>'no b.d.l.'!BJ98*10000</f>
        <v>50599.999999999993</v>
      </c>
      <c r="BK98" s="28">
        <f>'no b.d.l.'!BK98*10000</f>
        <v>400</v>
      </c>
      <c r="BL98" s="28">
        <f>'no b.d.l.'!BL98*10000</f>
        <v>74200</v>
      </c>
      <c r="BM98" s="28">
        <f>'no b.d.l.'!BM98*10000</f>
        <v>2700</v>
      </c>
      <c r="BN98" s="28">
        <f>'no b.d.l.'!BN98*10000</f>
        <v>2000</v>
      </c>
      <c r="BO98" s="28">
        <f>'no b.d.l.'!BO98*10000</f>
        <v>120</v>
      </c>
      <c r="BP98" s="28">
        <f>'no b.d.l.'!BP98*10000</f>
        <v>160</v>
      </c>
      <c r="BQ98" s="28">
        <f>'no b.d.l.'!BQ98*10000</f>
        <v>9000</v>
      </c>
      <c r="CI98" s="28">
        <v>20.8</v>
      </c>
      <c r="CL98" s="28">
        <v>3.8</v>
      </c>
    </row>
    <row r="99" spans="1:90" x14ac:dyDescent="0.3">
      <c r="A99" s="25">
        <f t="shared" si="1"/>
        <v>95</v>
      </c>
      <c r="B99" s="26">
        <v>687902</v>
      </c>
      <c r="C99" s="26">
        <v>846364</v>
      </c>
      <c r="D99" s="26">
        <v>379</v>
      </c>
      <c r="E99" s="26">
        <v>1</v>
      </c>
      <c r="F99" s="27" t="s">
        <v>95</v>
      </c>
      <c r="G99" s="28">
        <v>3</v>
      </c>
      <c r="H99" s="28">
        <f>'no b.d.l.'!H99/1000</f>
        <v>4.0000000000000002E-4</v>
      </c>
      <c r="I99" s="28">
        <f>'no b.d.l.'!I99/1000</f>
        <v>0.06</v>
      </c>
      <c r="J99" s="28">
        <v>3</v>
      </c>
      <c r="K99" s="28">
        <v>1.05</v>
      </c>
      <c r="L99" s="28">
        <v>8.9999999999999998E-4</v>
      </c>
      <c r="M99" s="28">
        <v>0.13</v>
      </c>
      <c r="N99" s="28">
        <v>0.09</v>
      </c>
      <c r="O99" s="28">
        <v>0.05</v>
      </c>
      <c r="P99" s="28">
        <v>9.9</v>
      </c>
      <c r="Q99" s="28">
        <v>0.8</v>
      </c>
      <c r="R99" s="28">
        <v>115</v>
      </c>
      <c r="S99" s="28">
        <v>0.09</v>
      </c>
      <c r="T99" s="28">
        <v>8.5</v>
      </c>
      <c r="U99" s="28">
        <v>23.8</v>
      </c>
      <c r="V99" s="28">
        <v>36.299999999999997</v>
      </c>
      <c r="W99" s="28">
        <v>13</v>
      </c>
      <c r="X99" s="28">
        <v>27.5</v>
      </c>
      <c r="Y99" s="28">
        <v>1.2999999999999999E-2</v>
      </c>
      <c r="Z99" s="28">
        <v>0.05</v>
      </c>
      <c r="AA99" s="28">
        <v>0.09</v>
      </c>
      <c r="AB99" s="28">
        <v>14.8</v>
      </c>
      <c r="AC99" s="28">
        <v>0.1</v>
      </c>
      <c r="AD99" s="28">
        <v>0.08</v>
      </c>
      <c r="AE99" s="28">
        <v>0.77</v>
      </c>
      <c r="AF99" s="28">
        <v>0.12</v>
      </c>
      <c r="AG99" s="28">
        <v>172</v>
      </c>
      <c r="AH99" s="28">
        <v>0.1</v>
      </c>
      <c r="AI99" s="28">
        <v>0.1</v>
      </c>
      <c r="AJ99" s="28">
        <v>0.04</v>
      </c>
      <c r="AK99" s="28">
        <v>22</v>
      </c>
      <c r="AL99" s="28">
        <v>3.8</v>
      </c>
      <c r="AM99" s="28">
        <v>0.11899999999999999</v>
      </c>
      <c r="AN99" s="28">
        <v>69.7</v>
      </c>
      <c r="AO99" s="28">
        <v>4.8</v>
      </c>
      <c r="AP99" s="28">
        <v>2.8</v>
      </c>
      <c r="AQ99" s="28">
        <v>0.9</v>
      </c>
      <c r="AR99" s="28">
        <v>4.9000000000000004</v>
      </c>
      <c r="AS99" s="28">
        <v>0.9</v>
      </c>
      <c r="AT99" s="28">
        <v>35.799999999999997</v>
      </c>
      <c r="AU99" s="28">
        <v>0.3</v>
      </c>
      <c r="AV99" s="28">
        <v>28.5</v>
      </c>
      <c r="AW99" s="28">
        <v>8.5</v>
      </c>
      <c r="AX99" s="28">
        <v>6</v>
      </c>
      <c r="AY99" s="28">
        <v>0.8</v>
      </c>
      <c r="AZ99" s="28">
        <v>0.3</v>
      </c>
      <c r="BA99" s="28">
        <v>2.4</v>
      </c>
      <c r="BB99" s="28">
        <v>80.099999999999994</v>
      </c>
      <c r="BC99" s="28">
        <v>0.3</v>
      </c>
      <c r="BD99" s="28">
        <v>0.52</v>
      </c>
      <c r="BE99" s="28">
        <v>5.0999999999999996</v>
      </c>
      <c r="BF99" s="28">
        <v>304</v>
      </c>
      <c r="BG99" s="28">
        <v>12.3</v>
      </c>
      <c r="BH99" s="28">
        <v>15.2</v>
      </c>
      <c r="BI99" s="28">
        <v>13.3</v>
      </c>
      <c r="BJ99" s="28">
        <f>'no b.d.l.'!BJ99*10000</f>
        <v>49300</v>
      </c>
      <c r="BK99" s="28">
        <f>'no b.d.l.'!BK99*10000</f>
        <v>200</v>
      </c>
      <c r="BL99" s="28">
        <f>'no b.d.l.'!BL99*10000</f>
        <v>71800</v>
      </c>
      <c r="BM99" s="28">
        <f>'no b.d.l.'!BM99*10000</f>
        <v>1400.0000000000002</v>
      </c>
      <c r="BN99" s="28">
        <f>'no b.d.l.'!BN99*10000</f>
        <v>1000</v>
      </c>
      <c r="BO99" s="28">
        <f>'no b.d.l.'!BO99*10000</f>
        <v>80</v>
      </c>
      <c r="BP99" s="28">
        <f>'no b.d.l.'!BP99*10000</f>
        <v>130</v>
      </c>
      <c r="BQ99" s="28">
        <f>'no b.d.l.'!BQ99*10000</f>
        <v>9000</v>
      </c>
      <c r="CI99" s="28">
        <v>22</v>
      </c>
      <c r="CL99" s="28">
        <v>3.8</v>
      </c>
    </row>
    <row r="100" spans="1:90" x14ac:dyDescent="0.3">
      <c r="A100" s="25">
        <f t="shared" si="1"/>
        <v>96</v>
      </c>
      <c r="B100" s="26">
        <v>687903</v>
      </c>
      <c r="C100" s="26">
        <v>846364</v>
      </c>
      <c r="D100" s="26">
        <v>379</v>
      </c>
      <c r="E100" s="26">
        <v>1</v>
      </c>
      <c r="F100" s="27" t="s">
        <v>96</v>
      </c>
      <c r="G100" s="28">
        <v>3</v>
      </c>
      <c r="H100" s="28">
        <f>'no b.d.l.'!H100/1000</f>
        <v>4.0000000000000002E-4</v>
      </c>
      <c r="I100" s="28">
        <f>'no b.d.l.'!I100/1000</f>
        <v>0.04</v>
      </c>
      <c r="J100" s="28">
        <v>3</v>
      </c>
      <c r="K100" s="28">
        <v>1.19</v>
      </c>
      <c r="L100" s="28">
        <v>8.9999999999999998E-4</v>
      </c>
      <c r="M100" s="28">
        <v>0.16</v>
      </c>
      <c r="N100" s="28">
        <v>0.09</v>
      </c>
      <c r="O100" s="28">
        <v>0.01</v>
      </c>
      <c r="P100" s="28">
        <v>8.6999999999999993</v>
      </c>
      <c r="Q100" s="28">
        <v>0.7</v>
      </c>
      <c r="R100" s="28">
        <v>109</v>
      </c>
      <c r="S100" s="28">
        <v>0.09</v>
      </c>
      <c r="T100" s="28">
        <v>8.4</v>
      </c>
      <c r="U100" s="28">
        <v>22.9</v>
      </c>
      <c r="V100" s="28">
        <v>31.4</v>
      </c>
      <c r="W100" s="28">
        <v>11.8</v>
      </c>
      <c r="X100" s="28">
        <v>30.3</v>
      </c>
      <c r="Y100" s="28">
        <v>1.4999999999999999E-2</v>
      </c>
      <c r="Z100" s="28">
        <v>0.04</v>
      </c>
      <c r="AA100" s="28">
        <v>0.14000000000000001</v>
      </c>
      <c r="AB100" s="28">
        <v>13</v>
      </c>
      <c r="AC100" s="28">
        <v>0.1</v>
      </c>
      <c r="AD100" s="28">
        <v>7.0000000000000007E-2</v>
      </c>
      <c r="AE100" s="28">
        <v>0.65</v>
      </c>
      <c r="AF100" s="28">
        <v>0.13</v>
      </c>
      <c r="AG100" s="28">
        <v>161</v>
      </c>
      <c r="AH100" s="28">
        <v>0.1</v>
      </c>
      <c r="AI100" s="28">
        <v>0.2</v>
      </c>
      <c r="AJ100" s="28">
        <v>0.04</v>
      </c>
      <c r="AK100" s="28">
        <v>20.9</v>
      </c>
      <c r="AL100" s="28">
        <v>3.4</v>
      </c>
      <c r="AM100" s="28">
        <v>0.14199999999999999</v>
      </c>
      <c r="AN100" s="28">
        <v>62.6</v>
      </c>
      <c r="AO100" s="28">
        <v>4.4000000000000004</v>
      </c>
      <c r="AP100" s="28">
        <v>2.9</v>
      </c>
      <c r="AQ100" s="28">
        <v>0.9</v>
      </c>
      <c r="AR100" s="28">
        <v>4.8</v>
      </c>
      <c r="AS100" s="28">
        <v>0.8</v>
      </c>
      <c r="AT100" s="28">
        <v>32.1</v>
      </c>
      <c r="AU100" s="28">
        <v>0.3</v>
      </c>
      <c r="AV100" s="28">
        <v>27.8</v>
      </c>
      <c r="AW100" s="28">
        <v>7.9</v>
      </c>
      <c r="AX100" s="28">
        <v>4.8</v>
      </c>
      <c r="AY100" s="28">
        <v>0.7</v>
      </c>
      <c r="AZ100" s="28">
        <v>0.3</v>
      </c>
      <c r="BA100" s="28">
        <v>2.2000000000000002</v>
      </c>
      <c r="BB100" s="28">
        <v>104</v>
      </c>
      <c r="BC100" s="28">
        <v>0.4</v>
      </c>
      <c r="BD100" s="28">
        <v>0.41</v>
      </c>
      <c r="BE100" s="28">
        <v>5.0999999999999996</v>
      </c>
      <c r="BF100" s="28">
        <v>334</v>
      </c>
      <c r="BG100" s="28">
        <v>18.3</v>
      </c>
      <c r="BH100" s="28">
        <v>13.8</v>
      </c>
      <c r="BI100" s="28">
        <v>12.5</v>
      </c>
      <c r="BJ100" s="28">
        <f>'no b.d.l.'!BJ100*10000</f>
        <v>46500</v>
      </c>
      <c r="BK100" s="28">
        <f>'no b.d.l.'!BK100*10000</f>
        <v>400</v>
      </c>
      <c r="BL100" s="28">
        <f>'no b.d.l.'!BL100*10000</f>
        <v>66400</v>
      </c>
      <c r="BM100" s="28">
        <f>'no b.d.l.'!BM100*10000</f>
        <v>2500</v>
      </c>
      <c r="BN100" s="28">
        <f>'no b.d.l.'!BN100*10000</f>
        <v>1900</v>
      </c>
      <c r="BO100" s="28">
        <f>'no b.d.l.'!BO100*10000</f>
        <v>100</v>
      </c>
      <c r="BP100" s="28">
        <f>'no b.d.l.'!BP100*10000</f>
        <v>140</v>
      </c>
      <c r="BQ100" s="28">
        <f>'no b.d.l.'!BQ100*10000</f>
        <v>9000</v>
      </c>
      <c r="CI100" s="28">
        <v>20.9</v>
      </c>
      <c r="CL100" s="28">
        <v>3.4</v>
      </c>
    </row>
    <row r="101" spans="1:90" x14ac:dyDescent="0.3">
      <c r="A101" s="25">
        <f t="shared" si="1"/>
        <v>97</v>
      </c>
      <c r="B101" s="26">
        <v>687905</v>
      </c>
      <c r="C101" s="26">
        <v>846363</v>
      </c>
      <c r="D101" s="26">
        <v>379</v>
      </c>
      <c r="E101" s="26">
        <v>1</v>
      </c>
      <c r="F101" s="27" t="s">
        <v>97</v>
      </c>
      <c r="G101" s="28">
        <v>2.5</v>
      </c>
      <c r="H101" s="28">
        <f>'no b.d.l.'!H101/1000</f>
        <v>4.0000000000000002E-4</v>
      </c>
      <c r="I101" s="28">
        <f>'no b.d.l.'!I101/1000</f>
        <v>0.05</v>
      </c>
      <c r="J101" s="28">
        <v>2</v>
      </c>
      <c r="K101" s="28">
        <v>1.1000000000000001</v>
      </c>
      <c r="L101" s="28">
        <v>8.9999999999999998E-4</v>
      </c>
      <c r="M101" s="28">
        <v>0.14000000000000001</v>
      </c>
      <c r="N101" s="28">
        <v>0.09</v>
      </c>
      <c r="O101" s="28">
        <v>0.01</v>
      </c>
      <c r="P101" s="28">
        <v>8.4</v>
      </c>
      <c r="Q101" s="28">
        <v>0.6</v>
      </c>
      <c r="R101" s="28">
        <v>107</v>
      </c>
      <c r="S101" s="28">
        <v>0.09</v>
      </c>
      <c r="T101" s="28">
        <v>9.8000000000000007</v>
      </c>
      <c r="U101" s="28">
        <v>23</v>
      </c>
      <c r="V101" s="28">
        <v>31.8</v>
      </c>
      <c r="W101" s="28">
        <v>11.4</v>
      </c>
      <c r="X101" s="28">
        <v>42.8</v>
      </c>
      <c r="Y101" s="28">
        <v>1.6E-2</v>
      </c>
      <c r="Z101" s="28">
        <v>0.04</v>
      </c>
      <c r="AA101" s="28">
        <v>0.1</v>
      </c>
      <c r="AB101" s="28">
        <v>12.7</v>
      </c>
      <c r="AC101" s="28">
        <v>0.1</v>
      </c>
      <c r="AD101" s="28">
        <v>7.0000000000000007E-2</v>
      </c>
      <c r="AE101" s="28">
        <v>0.72</v>
      </c>
      <c r="AF101" s="28">
        <v>0.21</v>
      </c>
      <c r="AG101" s="28">
        <v>144</v>
      </c>
      <c r="AH101" s="28">
        <v>0.1</v>
      </c>
      <c r="AI101" s="28">
        <v>0.2</v>
      </c>
      <c r="AJ101" s="28">
        <v>0.04</v>
      </c>
      <c r="AK101" s="28">
        <v>21.6</v>
      </c>
      <c r="AL101" s="28">
        <v>2.9</v>
      </c>
      <c r="AM101" s="28">
        <v>0.16</v>
      </c>
      <c r="AN101" s="28">
        <v>64.900000000000006</v>
      </c>
      <c r="AO101" s="28">
        <v>4.5999999999999996</v>
      </c>
      <c r="AP101" s="28">
        <v>2.6</v>
      </c>
      <c r="AQ101" s="28">
        <v>1</v>
      </c>
      <c r="AR101" s="28">
        <v>5.4</v>
      </c>
      <c r="AS101" s="28">
        <v>0.9</v>
      </c>
      <c r="AT101" s="28">
        <v>32.299999999999997</v>
      </c>
      <c r="AU101" s="28">
        <v>0.3</v>
      </c>
      <c r="AV101" s="28">
        <v>27.7</v>
      </c>
      <c r="AW101" s="28">
        <v>7.9</v>
      </c>
      <c r="AX101" s="28">
        <v>5.9</v>
      </c>
      <c r="AY101" s="28">
        <v>0.8</v>
      </c>
      <c r="AZ101" s="28">
        <v>0.3</v>
      </c>
      <c r="BA101" s="28">
        <v>2.2999999999999998</v>
      </c>
      <c r="BB101" s="28">
        <v>159</v>
      </c>
      <c r="BC101" s="28">
        <v>0.4</v>
      </c>
      <c r="BD101" s="28">
        <v>0.4</v>
      </c>
      <c r="BE101" s="28">
        <v>6.8</v>
      </c>
      <c r="BF101" s="28">
        <v>323</v>
      </c>
      <c r="BG101" s="28">
        <v>34.200000000000003</v>
      </c>
      <c r="BH101" s="28">
        <v>14.6</v>
      </c>
      <c r="BI101" s="28">
        <v>14.7</v>
      </c>
      <c r="BJ101" s="28">
        <f>'no b.d.l.'!BJ101*10000</f>
        <v>49000</v>
      </c>
      <c r="BK101" s="28">
        <f>'no b.d.l.'!BK101*10000</f>
        <v>400</v>
      </c>
      <c r="BL101" s="28">
        <f>'no b.d.l.'!BL101*10000</f>
        <v>63500</v>
      </c>
      <c r="BM101" s="28">
        <f>'no b.d.l.'!BM101*10000</f>
        <v>4600</v>
      </c>
      <c r="BN101" s="28">
        <f>'no b.d.l.'!BN101*10000</f>
        <v>3700</v>
      </c>
      <c r="BO101" s="28">
        <f>'no b.d.l.'!BO101*10000</f>
        <v>150</v>
      </c>
      <c r="BP101" s="28">
        <f>'no b.d.l.'!BP101*10000</f>
        <v>150</v>
      </c>
      <c r="BQ101" s="28">
        <f>'no b.d.l.'!BQ101*10000</f>
        <v>9000</v>
      </c>
      <c r="CI101" s="28">
        <v>21.6</v>
      </c>
      <c r="CL101" s="28">
        <v>2.9</v>
      </c>
    </row>
    <row r="102" spans="1:90" x14ac:dyDescent="0.3">
      <c r="A102" s="25">
        <f t="shared" si="1"/>
        <v>98</v>
      </c>
      <c r="B102" s="26">
        <v>687906</v>
      </c>
      <c r="C102" s="26">
        <v>846363</v>
      </c>
      <c r="D102" s="26">
        <v>379</v>
      </c>
      <c r="E102" s="26">
        <v>1</v>
      </c>
      <c r="F102" s="27" t="s">
        <v>98</v>
      </c>
      <c r="G102" s="28">
        <v>3.1</v>
      </c>
      <c r="H102" s="28">
        <f>'no b.d.l.'!H102/1000</f>
        <v>4.0000000000000002E-4</v>
      </c>
      <c r="I102" s="28">
        <f>'no b.d.l.'!I102/1000</f>
        <v>0.05</v>
      </c>
      <c r="J102" s="28">
        <v>4</v>
      </c>
      <c r="K102" s="28">
        <v>1.65</v>
      </c>
      <c r="L102" s="28">
        <v>8.9999999999999998E-4</v>
      </c>
      <c r="M102" s="28">
        <v>0.18</v>
      </c>
      <c r="N102" s="28">
        <v>0.5</v>
      </c>
      <c r="O102" s="28">
        <v>0.04</v>
      </c>
      <c r="P102" s="28">
        <v>11.6</v>
      </c>
      <c r="Q102" s="28">
        <v>0.8</v>
      </c>
      <c r="R102" s="28">
        <v>111</v>
      </c>
      <c r="S102" s="28">
        <v>0.09</v>
      </c>
      <c r="T102" s="28">
        <v>7</v>
      </c>
      <c r="U102" s="28">
        <v>21.3</v>
      </c>
      <c r="V102" s="28">
        <v>36.799999999999997</v>
      </c>
      <c r="W102" s="28">
        <v>12.1</v>
      </c>
      <c r="X102" s="28">
        <v>25.5</v>
      </c>
      <c r="Y102" s="28">
        <v>1.7999999999999999E-2</v>
      </c>
      <c r="Z102" s="28">
        <v>0.05</v>
      </c>
      <c r="AA102" s="28">
        <v>12.2</v>
      </c>
      <c r="AB102" s="28">
        <v>14</v>
      </c>
      <c r="AC102" s="28">
        <v>0.09</v>
      </c>
      <c r="AD102" s="28">
        <v>0.09</v>
      </c>
      <c r="AE102" s="28">
        <v>0.86</v>
      </c>
      <c r="AF102" s="28">
        <v>0.11</v>
      </c>
      <c r="AG102" s="28">
        <v>170</v>
      </c>
      <c r="AH102" s="28">
        <v>0.1</v>
      </c>
      <c r="AI102" s="28">
        <v>0.2</v>
      </c>
      <c r="AJ102" s="28">
        <v>0.04</v>
      </c>
      <c r="AK102" s="28">
        <v>18.5</v>
      </c>
      <c r="AL102" s="28">
        <v>3.8</v>
      </c>
      <c r="AM102" s="28">
        <v>0.14299999999999999</v>
      </c>
      <c r="AN102" s="28">
        <v>55.8</v>
      </c>
      <c r="AO102" s="28">
        <v>3.9</v>
      </c>
      <c r="AP102" s="28">
        <v>2.2999999999999998</v>
      </c>
      <c r="AQ102" s="28">
        <v>0.8</v>
      </c>
      <c r="AR102" s="28">
        <v>4.5</v>
      </c>
      <c r="AS102" s="28">
        <v>0.7</v>
      </c>
      <c r="AT102" s="28">
        <v>31.5</v>
      </c>
      <c r="AU102" s="28">
        <v>0.3</v>
      </c>
      <c r="AV102" s="28">
        <v>26</v>
      </c>
      <c r="AW102" s="28">
        <v>7.3</v>
      </c>
      <c r="AX102" s="28">
        <v>4.0999999999999996</v>
      </c>
      <c r="AY102" s="28">
        <v>0.6</v>
      </c>
      <c r="AZ102" s="28">
        <v>0.3</v>
      </c>
      <c r="BA102" s="28">
        <v>2.1</v>
      </c>
      <c r="BB102" s="28">
        <v>98.2</v>
      </c>
      <c r="BC102" s="28">
        <v>0.3</v>
      </c>
      <c r="BD102" s="28">
        <v>0.42</v>
      </c>
      <c r="BE102" s="28">
        <v>5.0999999999999996</v>
      </c>
      <c r="BF102" s="28">
        <v>304</v>
      </c>
      <c r="BG102" s="28">
        <v>10.4</v>
      </c>
      <c r="BH102" s="28">
        <v>14.9</v>
      </c>
      <c r="BI102" s="28">
        <v>10.8</v>
      </c>
      <c r="BJ102" s="28">
        <f>'no b.d.l.'!BJ102*10000</f>
        <v>51600</v>
      </c>
      <c r="BK102" s="28">
        <f>'no b.d.l.'!BK102*10000</f>
        <v>300</v>
      </c>
      <c r="BL102" s="28">
        <f>'no b.d.l.'!BL102*10000</f>
        <v>67300</v>
      </c>
      <c r="BM102" s="28">
        <f>'no b.d.l.'!BM102*10000</f>
        <v>1600</v>
      </c>
      <c r="BN102" s="28">
        <f>'no b.d.l.'!BN102*10000</f>
        <v>800</v>
      </c>
      <c r="BO102" s="28">
        <f>'no b.d.l.'!BO102*10000</f>
        <v>100</v>
      </c>
      <c r="BP102" s="28">
        <f>'no b.d.l.'!BP102*10000</f>
        <v>120</v>
      </c>
      <c r="BQ102" s="28">
        <f>'no b.d.l.'!BQ102*10000</f>
        <v>9000</v>
      </c>
      <c r="CI102" s="28">
        <v>18.5</v>
      </c>
      <c r="CL102" s="28">
        <v>3.8</v>
      </c>
    </row>
    <row r="103" spans="1:90" x14ac:dyDescent="0.3">
      <c r="A103" s="25">
        <f t="shared" si="1"/>
        <v>99</v>
      </c>
      <c r="B103" s="26">
        <v>687907</v>
      </c>
      <c r="C103" s="26">
        <v>846363</v>
      </c>
      <c r="D103" s="26">
        <v>379</v>
      </c>
      <c r="E103" s="26">
        <v>1</v>
      </c>
      <c r="F103" s="27" t="s">
        <v>99</v>
      </c>
      <c r="G103" s="28">
        <v>2</v>
      </c>
      <c r="H103" s="28">
        <f>'no b.d.l.'!H103/1000</f>
        <v>4.0000000000000002E-4</v>
      </c>
      <c r="I103" s="28">
        <f>'no b.d.l.'!I103/1000</f>
        <v>0.04</v>
      </c>
      <c r="J103" s="28">
        <v>3</v>
      </c>
      <c r="K103" s="28">
        <v>1.77</v>
      </c>
      <c r="L103" s="28">
        <v>8.9999999999999998E-4</v>
      </c>
      <c r="M103" s="28">
        <v>0.18</v>
      </c>
      <c r="N103" s="28">
        <v>0.09</v>
      </c>
      <c r="O103" s="28">
        <v>0.01</v>
      </c>
      <c r="P103" s="28">
        <v>9.5</v>
      </c>
      <c r="Q103" s="28">
        <v>0.8</v>
      </c>
      <c r="R103" s="28">
        <v>123</v>
      </c>
      <c r="S103" s="28">
        <v>0.09</v>
      </c>
      <c r="T103" s="28">
        <v>8.1999999999999993</v>
      </c>
      <c r="U103" s="28">
        <v>24.2</v>
      </c>
      <c r="V103" s="28">
        <v>36.799999999999997</v>
      </c>
      <c r="W103" s="28">
        <v>12.5</v>
      </c>
      <c r="X103" s="28">
        <v>29.7</v>
      </c>
      <c r="Y103" s="28">
        <v>3.1E-2</v>
      </c>
      <c r="Z103" s="28">
        <v>0.04</v>
      </c>
      <c r="AA103" s="28">
        <v>0.13</v>
      </c>
      <c r="AB103" s="28">
        <v>14.4</v>
      </c>
      <c r="AC103" s="28">
        <v>0.1</v>
      </c>
      <c r="AD103" s="28">
        <v>0.06</v>
      </c>
      <c r="AE103" s="28">
        <v>0.77</v>
      </c>
      <c r="AF103" s="28">
        <v>0.09</v>
      </c>
      <c r="AG103" s="28">
        <v>223</v>
      </c>
      <c r="AH103" s="28">
        <v>0.1</v>
      </c>
      <c r="AI103" s="28">
        <v>0.2</v>
      </c>
      <c r="AJ103" s="28">
        <v>0.04</v>
      </c>
      <c r="AK103" s="28">
        <v>16.899999999999999</v>
      </c>
      <c r="AL103" s="28">
        <v>3.4</v>
      </c>
      <c r="AM103" s="28">
        <v>0.157</v>
      </c>
      <c r="AN103" s="28">
        <v>61.2</v>
      </c>
      <c r="AO103" s="28">
        <v>3.9</v>
      </c>
      <c r="AP103" s="28">
        <v>2.1</v>
      </c>
      <c r="AQ103" s="28">
        <v>0.8</v>
      </c>
      <c r="AR103" s="28">
        <v>4.5</v>
      </c>
      <c r="AS103" s="28">
        <v>0.7</v>
      </c>
      <c r="AT103" s="28">
        <v>31.3</v>
      </c>
      <c r="AU103" s="28">
        <v>0.2</v>
      </c>
      <c r="AV103" s="28">
        <v>25.8</v>
      </c>
      <c r="AW103" s="28">
        <v>7.5</v>
      </c>
      <c r="AX103" s="28">
        <v>3.7</v>
      </c>
      <c r="AY103" s="28">
        <v>0.6</v>
      </c>
      <c r="AZ103" s="28">
        <v>0.3</v>
      </c>
      <c r="BA103" s="28">
        <v>2</v>
      </c>
      <c r="BB103" s="28">
        <v>109</v>
      </c>
      <c r="BC103" s="28">
        <v>0.4</v>
      </c>
      <c r="BD103" s="28">
        <v>0.4</v>
      </c>
      <c r="BE103" s="28">
        <v>5.0999999999999996</v>
      </c>
      <c r="BF103" s="28">
        <v>336</v>
      </c>
      <c r="BG103" s="28">
        <v>10.3</v>
      </c>
      <c r="BH103" s="28">
        <v>16.3</v>
      </c>
      <c r="BI103" s="28">
        <v>13.4</v>
      </c>
      <c r="BJ103" s="28">
        <f>'no b.d.l.'!BJ103*10000</f>
        <v>53800</v>
      </c>
      <c r="BK103" s="28">
        <f>'no b.d.l.'!BK103*10000</f>
        <v>300</v>
      </c>
      <c r="BL103" s="28">
        <f>'no b.d.l.'!BL103*10000</f>
        <v>77200</v>
      </c>
      <c r="BM103" s="28">
        <f>'no b.d.l.'!BM103*10000</f>
        <v>1700.0000000000002</v>
      </c>
      <c r="BN103" s="28">
        <f>'no b.d.l.'!BN103*10000</f>
        <v>1000</v>
      </c>
      <c r="BO103" s="28">
        <f>'no b.d.l.'!BO103*10000</f>
        <v>120</v>
      </c>
      <c r="BP103" s="28">
        <f>'no b.d.l.'!BP103*10000</f>
        <v>150</v>
      </c>
      <c r="BQ103" s="28">
        <f>'no b.d.l.'!BQ103*10000</f>
        <v>9000</v>
      </c>
      <c r="CI103" s="28">
        <v>16.899999999999999</v>
      </c>
      <c r="CL103" s="28">
        <v>3.4</v>
      </c>
    </row>
    <row r="104" spans="1:90" x14ac:dyDescent="0.3">
      <c r="A104" s="25">
        <f t="shared" si="1"/>
        <v>100</v>
      </c>
      <c r="B104" s="26">
        <v>687908</v>
      </c>
      <c r="C104" s="26">
        <v>846362</v>
      </c>
      <c r="D104" s="26">
        <v>379</v>
      </c>
      <c r="E104" s="26">
        <v>1</v>
      </c>
      <c r="F104" s="27" t="s">
        <v>100</v>
      </c>
      <c r="G104" s="28">
        <v>2.5</v>
      </c>
      <c r="H104" s="28">
        <f>'no b.d.l.'!H104/1000</f>
        <v>4.0000000000000002E-4</v>
      </c>
      <c r="I104" s="28">
        <f>'no b.d.l.'!I104/1000</f>
        <v>0.03</v>
      </c>
      <c r="J104" s="28">
        <v>3</v>
      </c>
      <c r="K104" s="28">
        <v>1.54</v>
      </c>
      <c r="L104" s="28">
        <v>8.9999999999999998E-4</v>
      </c>
      <c r="M104" s="28">
        <v>0.15</v>
      </c>
      <c r="N104" s="28">
        <v>0.09</v>
      </c>
      <c r="O104" s="28">
        <v>0.01</v>
      </c>
      <c r="P104" s="28">
        <v>9.1999999999999993</v>
      </c>
      <c r="Q104" s="28">
        <v>0.8</v>
      </c>
      <c r="R104" s="28">
        <v>104</v>
      </c>
      <c r="S104" s="28">
        <v>0.09</v>
      </c>
      <c r="T104" s="28">
        <v>8</v>
      </c>
      <c r="U104" s="28">
        <v>22.7</v>
      </c>
      <c r="V104" s="28">
        <v>37.799999999999997</v>
      </c>
      <c r="W104" s="28">
        <v>13.1</v>
      </c>
      <c r="X104" s="28">
        <v>28.3</v>
      </c>
      <c r="Y104" s="28">
        <v>2.4E-2</v>
      </c>
      <c r="Z104" s="28">
        <v>0.05</v>
      </c>
      <c r="AA104" s="28">
        <v>0.09</v>
      </c>
      <c r="AB104" s="28">
        <v>13.9</v>
      </c>
      <c r="AC104" s="28">
        <v>0.1</v>
      </c>
      <c r="AD104" s="28">
        <v>0.06</v>
      </c>
      <c r="AE104" s="28">
        <v>0.81</v>
      </c>
      <c r="AF104" s="28">
        <v>0.11</v>
      </c>
      <c r="AG104" s="28">
        <v>143</v>
      </c>
      <c r="AH104" s="28">
        <v>0.2</v>
      </c>
      <c r="AI104" s="28">
        <v>0.3</v>
      </c>
      <c r="AJ104" s="28">
        <v>0.04</v>
      </c>
      <c r="AK104" s="28">
        <v>18.2</v>
      </c>
      <c r="AL104" s="28">
        <v>4.0999999999999996</v>
      </c>
      <c r="AM104" s="28">
        <v>0.13400000000000001</v>
      </c>
      <c r="AN104" s="28">
        <v>69.8</v>
      </c>
      <c r="AO104" s="28">
        <v>4</v>
      </c>
      <c r="AP104" s="28">
        <v>2.2999999999999998</v>
      </c>
      <c r="AQ104" s="28">
        <v>0.9</v>
      </c>
      <c r="AR104" s="28">
        <v>4.5</v>
      </c>
      <c r="AS104" s="28">
        <v>0.7</v>
      </c>
      <c r="AT104" s="28">
        <v>34</v>
      </c>
      <c r="AU104" s="28">
        <v>0.3</v>
      </c>
      <c r="AV104" s="28">
        <v>26.5</v>
      </c>
      <c r="AW104" s="28">
        <v>7.5</v>
      </c>
      <c r="AX104" s="28">
        <v>4.8</v>
      </c>
      <c r="AY104" s="28">
        <v>0.7</v>
      </c>
      <c r="AZ104" s="28">
        <v>0.3</v>
      </c>
      <c r="BA104" s="28">
        <v>2</v>
      </c>
      <c r="BB104" s="28">
        <v>99.3</v>
      </c>
      <c r="BC104" s="28">
        <v>0.4</v>
      </c>
      <c r="BD104" s="28">
        <v>0.5</v>
      </c>
      <c r="BE104" s="28">
        <v>5.5</v>
      </c>
      <c r="BF104" s="28">
        <v>344</v>
      </c>
      <c r="BG104" s="28">
        <v>11.7</v>
      </c>
      <c r="BH104" s="28">
        <v>13.8</v>
      </c>
      <c r="BI104" s="28">
        <v>15.5</v>
      </c>
      <c r="BJ104" s="28">
        <f>'no b.d.l.'!BJ104*10000</f>
        <v>52500</v>
      </c>
      <c r="BK104" s="28">
        <f>'no b.d.l.'!BK104*10000</f>
        <v>500</v>
      </c>
      <c r="BL104" s="28">
        <f>'no b.d.l.'!BL104*10000</f>
        <v>64400.000000000007</v>
      </c>
      <c r="BM104" s="28">
        <f>'no b.d.l.'!BM104*10000</f>
        <v>1500</v>
      </c>
      <c r="BN104" s="28">
        <f>'no b.d.l.'!BN104*10000</f>
        <v>1000</v>
      </c>
      <c r="BO104" s="28">
        <f>'no b.d.l.'!BO104*10000</f>
        <v>130</v>
      </c>
      <c r="BP104" s="28">
        <f>'no b.d.l.'!BP104*10000</f>
        <v>150</v>
      </c>
      <c r="BQ104" s="28">
        <f>'no b.d.l.'!BQ104*10000</f>
        <v>9000</v>
      </c>
      <c r="CI104" s="28">
        <v>18.2</v>
      </c>
      <c r="CL104" s="28">
        <v>4.0999999999999996</v>
      </c>
    </row>
    <row r="105" spans="1:90" x14ac:dyDescent="0.3">
      <c r="A105" s="25">
        <f t="shared" si="1"/>
        <v>101</v>
      </c>
      <c r="B105" s="26">
        <v>687909</v>
      </c>
      <c r="C105" s="26">
        <v>846362</v>
      </c>
      <c r="D105" s="26">
        <v>379</v>
      </c>
      <c r="E105" s="26">
        <v>1</v>
      </c>
      <c r="F105" s="27" t="s">
        <v>101</v>
      </c>
      <c r="G105" s="28">
        <v>2.2000000000000002</v>
      </c>
      <c r="H105" s="28">
        <f>'no b.d.l.'!H105/1000</f>
        <v>4.0000000000000002E-4</v>
      </c>
      <c r="I105" s="28">
        <f>'no b.d.l.'!I105/1000</f>
        <v>7.0000000000000007E-2</v>
      </c>
      <c r="J105" s="28">
        <v>4</v>
      </c>
      <c r="K105" s="28">
        <v>1.27</v>
      </c>
      <c r="L105" s="28">
        <v>8.9999999999999998E-4</v>
      </c>
      <c r="M105" s="28">
        <v>0.16</v>
      </c>
      <c r="N105" s="28">
        <v>0.09</v>
      </c>
      <c r="O105" s="28">
        <v>0.04</v>
      </c>
      <c r="P105" s="28">
        <v>9.6</v>
      </c>
      <c r="Q105" s="28">
        <v>0.8</v>
      </c>
      <c r="R105" s="28">
        <v>115</v>
      </c>
      <c r="S105" s="28">
        <v>0.09</v>
      </c>
      <c r="T105" s="28">
        <v>7.8</v>
      </c>
      <c r="U105" s="28">
        <v>21.9</v>
      </c>
      <c r="V105" s="28">
        <v>35</v>
      </c>
      <c r="W105" s="28">
        <v>12.2</v>
      </c>
      <c r="X105" s="28">
        <v>26.6</v>
      </c>
      <c r="Y105" s="28">
        <v>1.4999999999999999E-2</v>
      </c>
      <c r="Z105" s="28">
        <v>0.04</v>
      </c>
      <c r="AA105" s="28">
        <v>0.91</v>
      </c>
      <c r="AB105" s="28">
        <v>14.3</v>
      </c>
      <c r="AC105" s="28">
        <v>0.1</v>
      </c>
      <c r="AD105" s="28">
        <v>0.08</v>
      </c>
      <c r="AE105" s="28">
        <v>0.75</v>
      </c>
      <c r="AF105" s="28">
        <v>0.11</v>
      </c>
      <c r="AG105" s="28">
        <v>148</v>
      </c>
      <c r="AH105" s="28">
        <v>0.1</v>
      </c>
      <c r="AI105" s="28">
        <v>0.2</v>
      </c>
      <c r="AJ105" s="28">
        <v>0.04</v>
      </c>
      <c r="AK105" s="28">
        <v>19.600000000000001</v>
      </c>
      <c r="AL105" s="28">
        <v>3.2</v>
      </c>
      <c r="AM105" s="28">
        <v>0.153</v>
      </c>
      <c r="AN105" s="28">
        <v>69.3</v>
      </c>
      <c r="AO105" s="28">
        <v>4.5</v>
      </c>
      <c r="AP105" s="28">
        <v>2.5</v>
      </c>
      <c r="AQ105" s="28">
        <v>1</v>
      </c>
      <c r="AR105" s="28">
        <v>5.0999999999999996</v>
      </c>
      <c r="AS105" s="28">
        <v>0.8</v>
      </c>
      <c r="AT105" s="28">
        <v>34.700000000000003</v>
      </c>
      <c r="AU105" s="28">
        <v>0.3</v>
      </c>
      <c r="AV105" s="28">
        <v>29.6</v>
      </c>
      <c r="AW105" s="28">
        <v>8.3000000000000007</v>
      </c>
      <c r="AX105" s="28">
        <v>5</v>
      </c>
      <c r="AY105" s="28">
        <v>0.7</v>
      </c>
      <c r="AZ105" s="28">
        <v>0.3</v>
      </c>
      <c r="BA105" s="28">
        <v>2.2000000000000002</v>
      </c>
      <c r="BB105" s="28">
        <v>105</v>
      </c>
      <c r="BC105" s="28">
        <v>0.4</v>
      </c>
      <c r="BD105" s="28">
        <v>0.39</v>
      </c>
      <c r="BE105" s="28">
        <v>5.6</v>
      </c>
      <c r="BF105" s="28">
        <v>300</v>
      </c>
      <c r="BG105" s="28">
        <v>11.2</v>
      </c>
      <c r="BH105" s="28">
        <v>15.4</v>
      </c>
      <c r="BI105" s="28">
        <v>16.600000000000001</v>
      </c>
      <c r="BJ105" s="28">
        <f>'no b.d.l.'!BJ105*10000</f>
        <v>53900</v>
      </c>
      <c r="BK105" s="28">
        <f>'no b.d.l.'!BK105*10000</f>
        <v>300</v>
      </c>
      <c r="BL105" s="28">
        <f>'no b.d.l.'!BL105*10000</f>
        <v>69000</v>
      </c>
      <c r="BM105" s="28">
        <f>'no b.d.l.'!BM105*10000</f>
        <v>1600</v>
      </c>
      <c r="BN105" s="28">
        <f>'no b.d.l.'!BN105*10000</f>
        <v>1100</v>
      </c>
      <c r="BO105" s="28">
        <f>'no b.d.l.'!BO105*10000</f>
        <v>110</v>
      </c>
      <c r="BP105" s="28">
        <f>'no b.d.l.'!BP105*10000</f>
        <v>160</v>
      </c>
      <c r="BQ105" s="28">
        <f>'no b.d.l.'!BQ105*10000</f>
        <v>9000</v>
      </c>
      <c r="CI105" s="28">
        <v>19.600000000000001</v>
      </c>
      <c r="CL105" s="28">
        <v>3.2</v>
      </c>
    </row>
    <row r="106" spans="1:90" x14ac:dyDescent="0.3">
      <c r="A106" s="25">
        <f t="shared" si="1"/>
        <v>102</v>
      </c>
      <c r="B106" s="26">
        <v>687910</v>
      </c>
      <c r="C106" s="26">
        <v>846361</v>
      </c>
      <c r="D106" s="26">
        <v>379</v>
      </c>
      <c r="E106" s="26">
        <v>1</v>
      </c>
      <c r="F106" s="27" t="s">
        <v>102</v>
      </c>
      <c r="G106" s="28">
        <v>1.6</v>
      </c>
      <c r="H106" s="28">
        <f>'no b.d.l.'!H106/1000</f>
        <v>4.0000000000000001E-3</v>
      </c>
      <c r="I106" s="28">
        <f>'no b.d.l.'!I106/1000</f>
        <v>0.1</v>
      </c>
      <c r="J106" s="28">
        <v>3</v>
      </c>
      <c r="K106" s="28">
        <v>1.1299999999999999</v>
      </c>
      <c r="L106" s="28">
        <v>8.9999999999999998E-4</v>
      </c>
      <c r="M106" s="28">
        <v>0.16</v>
      </c>
      <c r="N106" s="28">
        <v>0.09</v>
      </c>
      <c r="O106" s="28">
        <v>0.01</v>
      </c>
      <c r="P106" s="28">
        <v>8.9</v>
      </c>
      <c r="Q106" s="28">
        <v>0.6</v>
      </c>
      <c r="R106" s="28">
        <v>92</v>
      </c>
      <c r="S106" s="28">
        <v>0.09</v>
      </c>
      <c r="T106" s="28">
        <v>10.8</v>
      </c>
      <c r="U106" s="28">
        <v>19.899999999999999</v>
      </c>
      <c r="V106" s="28">
        <v>31.7</v>
      </c>
      <c r="W106" s="28">
        <v>11.5</v>
      </c>
      <c r="X106" s="28">
        <v>23.2</v>
      </c>
      <c r="Y106" s="28">
        <v>2.4E-2</v>
      </c>
      <c r="Z106" s="28">
        <v>0.04</v>
      </c>
      <c r="AA106" s="28">
        <v>0.87</v>
      </c>
      <c r="AB106" s="28">
        <v>11.4</v>
      </c>
      <c r="AC106" s="28">
        <v>0.09</v>
      </c>
      <c r="AD106" s="28">
        <v>7.0000000000000007E-2</v>
      </c>
      <c r="AE106" s="28">
        <v>0.65</v>
      </c>
      <c r="AF106" s="28">
        <v>0.1</v>
      </c>
      <c r="AG106" s="28">
        <v>122</v>
      </c>
      <c r="AH106" s="28">
        <v>0.1</v>
      </c>
      <c r="AI106" s="28">
        <v>0.5</v>
      </c>
      <c r="AJ106" s="28">
        <v>0.04</v>
      </c>
      <c r="AK106" s="28">
        <v>15.3</v>
      </c>
      <c r="AL106" s="28">
        <v>3.3</v>
      </c>
      <c r="AM106" s="28">
        <v>0.14399999999999999</v>
      </c>
      <c r="AN106" s="28">
        <v>63.7</v>
      </c>
      <c r="AO106" s="28">
        <v>3.7</v>
      </c>
      <c r="AP106" s="28">
        <v>2</v>
      </c>
      <c r="AQ106" s="28">
        <v>0.8</v>
      </c>
      <c r="AR106" s="28">
        <v>4.2</v>
      </c>
      <c r="AS106" s="28">
        <v>0.7</v>
      </c>
      <c r="AT106" s="28">
        <v>28.8</v>
      </c>
      <c r="AU106" s="28">
        <v>0.2</v>
      </c>
      <c r="AV106" s="28">
        <v>24.1</v>
      </c>
      <c r="AW106" s="28">
        <v>6.7</v>
      </c>
      <c r="AX106" s="28">
        <v>3.9</v>
      </c>
      <c r="AY106" s="28">
        <v>0.6</v>
      </c>
      <c r="AZ106" s="28">
        <v>0.2</v>
      </c>
      <c r="BA106" s="28">
        <v>1.6</v>
      </c>
      <c r="BB106" s="28">
        <v>82.6</v>
      </c>
      <c r="BC106" s="28">
        <v>0.4</v>
      </c>
      <c r="BD106" s="28">
        <v>0.42</v>
      </c>
      <c r="BE106" s="28">
        <v>5.0999999999999996</v>
      </c>
      <c r="BF106" s="28">
        <v>440</v>
      </c>
      <c r="BG106" s="28">
        <v>10.9</v>
      </c>
      <c r="BH106" s="28">
        <v>12.3</v>
      </c>
      <c r="BI106" s="28">
        <v>15.3</v>
      </c>
      <c r="BJ106" s="28">
        <f>'no b.d.l.'!BJ106*10000</f>
        <v>40300</v>
      </c>
      <c r="BK106" s="28">
        <f>'no b.d.l.'!BK106*10000</f>
        <v>300</v>
      </c>
      <c r="BL106" s="28">
        <f>'no b.d.l.'!BL106*10000</f>
        <v>55199.999999999993</v>
      </c>
      <c r="BM106" s="28">
        <f>'no b.d.l.'!BM106*10000</f>
        <v>1000</v>
      </c>
      <c r="BN106" s="28">
        <f>'no b.d.l.'!BN106*10000</f>
        <v>900</v>
      </c>
      <c r="BO106" s="28">
        <f>'no b.d.l.'!BO106*10000</f>
        <v>70</v>
      </c>
      <c r="BP106" s="28">
        <f>'no b.d.l.'!BP106*10000</f>
        <v>160</v>
      </c>
      <c r="BQ106" s="28">
        <f>'no b.d.l.'!BQ106*10000</f>
        <v>9000</v>
      </c>
      <c r="CI106" s="28">
        <v>15.3</v>
      </c>
      <c r="CL106" s="28">
        <v>3.3</v>
      </c>
    </row>
    <row r="107" spans="1:90" x14ac:dyDescent="0.3">
      <c r="A107" s="25">
        <f t="shared" si="1"/>
        <v>103</v>
      </c>
      <c r="B107" s="26">
        <v>687911</v>
      </c>
      <c r="C107" s="26">
        <v>846361</v>
      </c>
      <c r="D107" s="26">
        <v>379</v>
      </c>
      <c r="E107" s="26">
        <v>1</v>
      </c>
      <c r="F107" s="27" t="s">
        <v>103</v>
      </c>
      <c r="G107" s="28">
        <v>1.8</v>
      </c>
      <c r="H107" s="28">
        <f>'no b.d.l.'!H107/1000</f>
        <v>4.0000000000000002E-4</v>
      </c>
      <c r="I107" s="28">
        <f>'no b.d.l.'!I107/1000</f>
        <v>0.08</v>
      </c>
      <c r="J107" s="28">
        <v>3</v>
      </c>
      <c r="K107" s="28">
        <v>0.77</v>
      </c>
      <c r="L107" s="28">
        <v>8.9999999999999998E-4</v>
      </c>
      <c r="M107" s="28">
        <v>0.12</v>
      </c>
      <c r="N107" s="28">
        <v>0.09</v>
      </c>
      <c r="O107" s="28">
        <v>0.05</v>
      </c>
      <c r="P107" s="28">
        <v>10.7</v>
      </c>
      <c r="Q107" s="28">
        <v>0.7</v>
      </c>
      <c r="R107" s="28">
        <v>102</v>
      </c>
      <c r="S107" s="28">
        <v>0.09</v>
      </c>
      <c r="T107" s="28">
        <v>9.3000000000000007</v>
      </c>
      <c r="U107" s="28">
        <v>21.8</v>
      </c>
      <c r="V107" s="28">
        <v>31.1</v>
      </c>
      <c r="W107" s="28">
        <v>12.2</v>
      </c>
      <c r="X107" s="28">
        <v>30.8</v>
      </c>
      <c r="Y107" s="28">
        <v>2.4E-2</v>
      </c>
      <c r="Z107" s="28">
        <v>0.04</v>
      </c>
      <c r="AA107" s="28">
        <v>0.03</v>
      </c>
      <c r="AB107" s="28">
        <v>13.1</v>
      </c>
      <c r="AC107" s="28">
        <v>0.1</v>
      </c>
      <c r="AD107" s="28">
        <v>0.06</v>
      </c>
      <c r="AE107" s="28">
        <v>0.69</v>
      </c>
      <c r="AF107" s="28">
        <v>0.12</v>
      </c>
      <c r="AG107" s="28">
        <v>113</v>
      </c>
      <c r="AH107" s="28">
        <v>0.1</v>
      </c>
      <c r="AI107" s="28">
        <v>0.4</v>
      </c>
      <c r="AJ107" s="28">
        <v>0.04</v>
      </c>
      <c r="AK107" s="28">
        <v>19</v>
      </c>
      <c r="AL107" s="28">
        <v>3.3</v>
      </c>
      <c r="AM107" s="28">
        <v>0.13200000000000001</v>
      </c>
      <c r="AN107" s="28">
        <v>71.400000000000006</v>
      </c>
      <c r="AO107" s="28">
        <v>4.4000000000000004</v>
      </c>
      <c r="AP107" s="28">
        <v>2.5</v>
      </c>
      <c r="AQ107" s="28">
        <v>0.9</v>
      </c>
      <c r="AR107" s="28">
        <v>5.2</v>
      </c>
      <c r="AS107" s="28">
        <v>0.8</v>
      </c>
      <c r="AT107" s="28">
        <v>34.9</v>
      </c>
      <c r="AU107" s="28">
        <v>0.3</v>
      </c>
      <c r="AV107" s="28">
        <v>28.5</v>
      </c>
      <c r="AW107" s="28">
        <v>8.3000000000000007</v>
      </c>
      <c r="AX107" s="28">
        <v>5</v>
      </c>
      <c r="AY107" s="28">
        <v>0.7</v>
      </c>
      <c r="AZ107" s="28">
        <v>0.3</v>
      </c>
      <c r="BA107" s="28">
        <v>2</v>
      </c>
      <c r="BB107" s="28">
        <v>84.3</v>
      </c>
      <c r="BC107" s="28">
        <v>0.3</v>
      </c>
      <c r="BD107" s="28">
        <v>0.46</v>
      </c>
      <c r="BE107" s="28">
        <v>5.8</v>
      </c>
      <c r="BF107" s="28">
        <v>348</v>
      </c>
      <c r="BG107" s="28">
        <v>13</v>
      </c>
      <c r="BH107" s="28">
        <v>14.5</v>
      </c>
      <c r="BI107" s="28">
        <v>16.8</v>
      </c>
      <c r="BJ107" s="28">
        <f>'no b.d.l.'!BJ107*10000</f>
        <v>44400.000000000007</v>
      </c>
      <c r="BK107" s="28">
        <f>'no b.d.l.'!BK107*10000</f>
        <v>400</v>
      </c>
      <c r="BL107" s="28">
        <f>'no b.d.l.'!BL107*10000</f>
        <v>59200</v>
      </c>
      <c r="BM107" s="28">
        <f>'no b.d.l.'!BM107*10000</f>
        <v>1400.0000000000002</v>
      </c>
      <c r="BN107" s="28">
        <f>'no b.d.l.'!BN107*10000</f>
        <v>1100</v>
      </c>
      <c r="BO107" s="28">
        <f>'no b.d.l.'!BO107*10000</f>
        <v>70</v>
      </c>
      <c r="BP107" s="28">
        <f>'no b.d.l.'!BP107*10000</f>
        <v>160</v>
      </c>
      <c r="BQ107" s="28">
        <f>'no b.d.l.'!BQ107*10000</f>
        <v>9000</v>
      </c>
      <c r="CI107" s="28">
        <v>19</v>
      </c>
      <c r="CL107" s="28">
        <v>3.3</v>
      </c>
    </row>
    <row r="108" spans="1:90" x14ac:dyDescent="0.3">
      <c r="A108" s="25">
        <f t="shared" si="1"/>
        <v>104</v>
      </c>
      <c r="B108" s="26">
        <v>687912</v>
      </c>
      <c r="C108" s="26">
        <v>846360</v>
      </c>
      <c r="D108" s="26">
        <v>379</v>
      </c>
      <c r="E108" s="26">
        <v>1</v>
      </c>
      <c r="F108" s="27" t="s">
        <v>104</v>
      </c>
      <c r="G108" s="28">
        <v>1.3</v>
      </c>
      <c r="H108" s="28">
        <f>'no b.d.l.'!H108/1000</f>
        <v>5.7999999999999996E-3</v>
      </c>
      <c r="I108" s="28">
        <f>'no b.d.l.'!I108/1000</f>
        <v>0.05</v>
      </c>
      <c r="J108" s="28">
        <v>3</v>
      </c>
      <c r="K108" s="28">
        <v>0.9</v>
      </c>
      <c r="L108" s="28">
        <v>8.9999999999999998E-4</v>
      </c>
      <c r="M108" s="28">
        <v>0.11</v>
      </c>
      <c r="N108" s="28">
        <v>0.09</v>
      </c>
      <c r="O108" s="28">
        <v>0.01</v>
      </c>
      <c r="P108" s="28">
        <v>8.9</v>
      </c>
      <c r="Q108" s="28">
        <v>0.6</v>
      </c>
      <c r="R108" s="28">
        <v>90</v>
      </c>
      <c r="S108" s="28">
        <v>1.4</v>
      </c>
      <c r="T108" s="28">
        <v>9.4</v>
      </c>
      <c r="U108" s="28">
        <v>21.4</v>
      </c>
      <c r="V108" s="28">
        <v>30.7</v>
      </c>
      <c r="W108" s="28">
        <v>12.7</v>
      </c>
      <c r="X108" s="28">
        <v>32.5</v>
      </c>
      <c r="Y108" s="28">
        <v>0.02</v>
      </c>
      <c r="Z108" s="28">
        <v>0.04</v>
      </c>
      <c r="AA108" s="28">
        <v>0.45</v>
      </c>
      <c r="AB108" s="28">
        <v>12.6</v>
      </c>
      <c r="AC108" s="28">
        <v>0.1</v>
      </c>
      <c r="AD108" s="28">
        <v>0.06</v>
      </c>
      <c r="AE108" s="28">
        <v>0.67</v>
      </c>
      <c r="AF108" s="28">
        <v>0.13</v>
      </c>
      <c r="AG108" s="28">
        <v>101</v>
      </c>
      <c r="AH108" s="28">
        <v>0.1</v>
      </c>
      <c r="AI108" s="28">
        <v>0.3</v>
      </c>
      <c r="AJ108" s="28">
        <v>0.04</v>
      </c>
      <c r="AK108" s="28">
        <v>18.2</v>
      </c>
      <c r="AL108" s="28">
        <v>3.4</v>
      </c>
      <c r="AM108" s="28">
        <v>0.126</v>
      </c>
      <c r="AN108" s="28">
        <v>72.3</v>
      </c>
      <c r="AO108" s="28">
        <v>4.2</v>
      </c>
      <c r="AP108" s="28">
        <v>2.2999999999999998</v>
      </c>
      <c r="AQ108" s="28">
        <v>0.9</v>
      </c>
      <c r="AR108" s="28">
        <v>4.7</v>
      </c>
      <c r="AS108" s="28">
        <v>0.7</v>
      </c>
      <c r="AT108" s="28">
        <v>32.299999999999997</v>
      </c>
      <c r="AU108" s="28">
        <v>0.3</v>
      </c>
      <c r="AV108" s="28">
        <v>25.9</v>
      </c>
      <c r="AW108" s="28">
        <v>7.7</v>
      </c>
      <c r="AX108" s="28">
        <v>4.7</v>
      </c>
      <c r="AY108" s="28">
        <v>0.7</v>
      </c>
      <c r="AZ108" s="28">
        <v>0.3</v>
      </c>
      <c r="BA108" s="28">
        <v>1.9</v>
      </c>
      <c r="BB108" s="28">
        <v>88.8</v>
      </c>
      <c r="BC108" s="28">
        <v>0.3</v>
      </c>
      <c r="BD108" s="28">
        <v>0.52</v>
      </c>
      <c r="BE108" s="28">
        <v>6.3</v>
      </c>
      <c r="BF108" s="28">
        <v>356</v>
      </c>
      <c r="BG108" s="28">
        <v>14.7</v>
      </c>
      <c r="BH108" s="28">
        <v>12.7</v>
      </c>
      <c r="BI108" s="28">
        <v>16.899999999999999</v>
      </c>
      <c r="BJ108" s="28">
        <f>'no b.d.l.'!BJ108*10000</f>
        <v>44600</v>
      </c>
      <c r="BK108" s="28">
        <f>'no b.d.l.'!BK108*10000</f>
        <v>500</v>
      </c>
      <c r="BL108" s="28">
        <f>'no b.d.l.'!BL108*10000</f>
        <v>54800.000000000007</v>
      </c>
      <c r="BM108" s="28">
        <f>'no b.d.l.'!BM108*10000</f>
        <v>1600</v>
      </c>
      <c r="BN108" s="28">
        <f>'no b.d.l.'!BN108*10000</f>
        <v>1200</v>
      </c>
      <c r="BO108" s="28">
        <f>'no b.d.l.'!BO108*10000</f>
        <v>90</v>
      </c>
      <c r="BP108" s="28">
        <f>'no b.d.l.'!BP108*10000</f>
        <v>150</v>
      </c>
      <c r="BQ108" s="28">
        <f>'no b.d.l.'!BQ108*10000</f>
        <v>9000</v>
      </c>
      <c r="CI108" s="28">
        <v>18.2</v>
      </c>
      <c r="CL108" s="28">
        <v>3.4</v>
      </c>
    </row>
    <row r="109" spans="1:90" x14ac:dyDescent="0.3">
      <c r="A109" s="25">
        <f t="shared" si="1"/>
        <v>105</v>
      </c>
      <c r="B109" s="26">
        <v>687913</v>
      </c>
      <c r="C109" s="26">
        <v>846360</v>
      </c>
      <c r="D109" s="26">
        <v>379</v>
      </c>
      <c r="E109" s="26">
        <v>1</v>
      </c>
      <c r="F109" s="27" t="s">
        <v>105</v>
      </c>
      <c r="G109" s="28">
        <v>1.7</v>
      </c>
      <c r="H109" s="28">
        <f>'no b.d.l.'!H109/1000</f>
        <v>4.0000000000000002E-4</v>
      </c>
      <c r="I109" s="28">
        <f>'no b.d.l.'!I109/1000</f>
        <v>0.04</v>
      </c>
      <c r="J109" s="28">
        <v>3</v>
      </c>
      <c r="K109" s="28">
        <v>0.9</v>
      </c>
      <c r="L109" s="28">
        <v>8.9999999999999998E-4</v>
      </c>
      <c r="M109" s="28">
        <v>0.12</v>
      </c>
      <c r="N109" s="28">
        <v>0.09</v>
      </c>
      <c r="O109" s="28">
        <v>0.01</v>
      </c>
      <c r="P109" s="28">
        <v>9.6</v>
      </c>
      <c r="Q109" s="28">
        <v>0.6</v>
      </c>
      <c r="R109" s="28">
        <v>102</v>
      </c>
      <c r="S109" s="28">
        <v>0.09</v>
      </c>
      <c r="T109" s="28">
        <v>9.5</v>
      </c>
      <c r="U109" s="28">
        <v>21.7</v>
      </c>
      <c r="V109" s="28">
        <v>30.5</v>
      </c>
      <c r="W109" s="28">
        <v>13.1</v>
      </c>
      <c r="X109" s="28">
        <v>35.799999999999997</v>
      </c>
      <c r="Y109" s="28">
        <v>1.7000000000000001E-2</v>
      </c>
      <c r="Z109" s="28">
        <v>0.04</v>
      </c>
      <c r="AA109" s="28">
        <v>0.21</v>
      </c>
      <c r="AB109" s="28">
        <v>13.4</v>
      </c>
      <c r="AC109" s="28">
        <v>0.1</v>
      </c>
      <c r="AD109" s="28">
        <v>7.0000000000000007E-2</v>
      </c>
      <c r="AE109" s="28">
        <v>0.71</v>
      </c>
      <c r="AF109" s="28">
        <v>0.15</v>
      </c>
      <c r="AG109" s="28">
        <v>101</v>
      </c>
      <c r="AH109" s="28">
        <v>0.1</v>
      </c>
      <c r="AI109" s="28">
        <v>0.3</v>
      </c>
      <c r="AJ109" s="28">
        <v>0.04</v>
      </c>
      <c r="AK109" s="28">
        <v>19</v>
      </c>
      <c r="AL109" s="28">
        <v>3.4</v>
      </c>
      <c r="AM109" s="28">
        <v>0.156</v>
      </c>
      <c r="AN109" s="28">
        <v>73.3</v>
      </c>
      <c r="AO109" s="28">
        <v>4.4000000000000004</v>
      </c>
      <c r="AP109" s="28">
        <v>2.6</v>
      </c>
      <c r="AQ109" s="28">
        <v>0.9</v>
      </c>
      <c r="AR109" s="28">
        <v>5</v>
      </c>
      <c r="AS109" s="28">
        <v>0.8</v>
      </c>
      <c r="AT109" s="28">
        <v>32.799999999999997</v>
      </c>
      <c r="AU109" s="28">
        <v>0.3</v>
      </c>
      <c r="AV109" s="28">
        <v>26.5</v>
      </c>
      <c r="AW109" s="28">
        <v>7.8</v>
      </c>
      <c r="AX109" s="28">
        <v>5.6</v>
      </c>
      <c r="AY109" s="28">
        <v>0.7</v>
      </c>
      <c r="AZ109" s="28">
        <v>0.3</v>
      </c>
      <c r="BA109" s="28">
        <v>2</v>
      </c>
      <c r="BB109" s="28">
        <v>89.1</v>
      </c>
      <c r="BC109" s="28">
        <v>0.4</v>
      </c>
      <c r="BD109" s="28">
        <v>0.47</v>
      </c>
      <c r="BE109" s="28">
        <v>6.2</v>
      </c>
      <c r="BF109" s="28">
        <v>345</v>
      </c>
      <c r="BG109" s="28">
        <v>15.5</v>
      </c>
      <c r="BH109" s="28">
        <v>13.9</v>
      </c>
      <c r="BI109" s="28">
        <v>14.7</v>
      </c>
      <c r="BJ109" s="28">
        <f>'no b.d.l.'!BJ109*10000</f>
        <v>48500</v>
      </c>
      <c r="BK109" s="28">
        <f>'no b.d.l.'!BK109*10000</f>
        <v>500</v>
      </c>
      <c r="BL109" s="28">
        <f>'no b.d.l.'!BL109*10000</f>
        <v>60199.999999999993</v>
      </c>
      <c r="BM109" s="28">
        <f>'no b.d.l.'!BM109*10000</f>
        <v>1900</v>
      </c>
      <c r="BN109" s="28">
        <f>'no b.d.l.'!BN109*10000</f>
        <v>1500</v>
      </c>
      <c r="BO109" s="28">
        <f>'no b.d.l.'!BO109*10000</f>
        <v>80</v>
      </c>
      <c r="BP109" s="28">
        <f>'no b.d.l.'!BP109*10000</f>
        <v>130</v>
      </c>
      <c r="BQ109" s="28">
        <f>'no b.d.l.'!BQ109*10000</f>
        <v>9000</v>
      </c>
      <c r="CI109" s="28">
        <v>19</v>
      </c>
      <c r="CL109" s="28">
        <v>3.4</v>
      </c>
    </row>
    <row r="110" spans="1:90" x14ac:dyDescent="0.3">
      <c r="A110" s="25">
        <f t="shared" si="1"/>
        <v>106</v>
      </c>
      <c r="B110" s="26">
        <v>687915</v>
      </c>
      <c r="C110" s="26">
        <v>846359</v>
      </c>
      <c r="D110" s="26">
        <v>379</v>
      </c>
      <c r="E110" s="26">
        <v>1</v>
      </c>
      <c r="F110" s="27" t="s">
        <v>106</v>
      </c>
      <c r="G110" s="28">
        <v>1.5</v>
      </c>
      <c r="H110" s="28">
        <f>'no b.d.l.'!H110/1000</f>
        <v>1.6000000000000001E-3</v>
      </c>
      <c r="I110" s="28">
        <f>'no b.d.l.'!I110/1000</f>
        <v>0.06</v>
      </c>
      <c r="J110" s="28">
        <v>3</v>
      </c>
      <c r="K110" s="28">
        <v>1</v>
      </c>
      <c r="L110" s="28">
        <v>8.9999999999999998E-4</v>
      </c>
      <c r="M110" s="28">
        <v>0.13</v>
      </c>
      <c r="N110" s="28">
        <v>0.09</v>
      </c>
      <c r="O110" s="28">
        <v>0.04</v>
      </c>
      <c r="P110" s="28">
        <v>10</v>
      </c>
      <c r="Q110" s="28">
        <v>0.6</v>
      </c>
      <c r="R110" s="28">
        <v>100</v>
      </c>
      <c r="S110" s="28">
        <v>0.09</v>
      </c>
      <c r="T110" s="28">
        <v>10.7</v>
      </c>
      <c r="U110" s="28">
        <v>23.9</v>
      </c>
      <c r="V110" s="28">
        <v>31.9</v>
      </c>
      <c r="W110" s="28">
        <v>12.5</v>
      </c>
      <c r="X110" s="28">
        <v>32.4</v>
      </c>
      <c r="Y110" s="28">
        <v>2.1999999999999999E-2</v>
      </c>
      <c r="Z110" s="28">
        <v>0.05</v>
      </c>
      <c r="AA110" s="28">
        <v>0.14000000000000001</v>
      </c>
      <c r="AB110" s="28">
        <v>13.1</v>
      </c>
      <c r="AC110" s="28">
        <v>0.1</v>
      </c>
      <c r="AD110" s="28">
        <v>0.06</v>
      </c>
      <c r="AE110" s="28">
        <v>0.79</v>
      </c>
      <c r="AF110" s="28">
        <v>0.14000000000000001</v>
      </c>
      <c r="AG110" s="28">
        <v>119</v>
      </c>
      <c r="AH110" s="28">
        <v>0.1</v>
      </c>
      <c r="AI110" s="28">
        <v>0.3</v>
      </c>
      <c r="AJ110" s="28">
        <v>0.04</v>
      </c>
      <c r="AK110" s="28">
        <v>20.100000000000001</v>
      </c>
      <c r="AL110" s="28">
        <v>2.8</v>
      </c>
      <c r="AM110" s="28">
        <v>0.129</v>
      </c>
      <c r="AN110" s="28">
        <v>78.8</v>
      </c>
      <c r="AO110" s="28">
        <v>4.8</v>
      </c>
      <c r="AP110" s="28">
        <v>2.4</v>
      </c>
      <c r="AQ110" s="28">
        <v>0.9</v>
      </c>
      <c r="AR110" s="28">
        <v>5.2</v>
      </c>
      <c r="AS110" s="28">
        <v>0.9</v>
      </c>
      <c r="AT110" s="28">
        <v>35.1</v>
      </c>
      <c r="AU110" s="28">
        <v>0.3</v>
      </c>
      <c r="AV110" s="28">
        <v>29.1</v>
      </c>
      <c r="AW110" s="28">
        <v>8.1999999999999993</v>
      </c>
      <c r="AX110" s="28">
        <v>5.2</v>
      </c>
      <c r="AY110" s="28">
        <v>0.8</v>
      </c>
      <c r="AZ110" s="28">
        <v>0.3</v>
      </c>
      <c r="BA110" s="28">
        <v>2.2999999999999998</v>
      </c>
      <c r="BB110" s="28">
        <v>85.9</v>
      </c>
      <c r="BC110" s="28">
        <v>0.4</v>
      </c>
      <c r="BD110" s="28">
        <v>0.54</v>
      </c>
      <c r="BE110" s="28">
        <v>6.4</v>
      </c>
      <c r="BF110" s="28">
        <v>377</v>
      </c>
      <c r="BG110" s="28">
        <v>14.5</v>
      </c>
      <c r="BH110" s="28">
        <v>14.2</v>
      </c>
      <c r="BI110" s="28">
        <v>15</v>
      </c>
      <c r="BJ110" s="28">
        <f>'no b.d.l.'!BJ110*10000</f>
        <v>45900</v>
      </c>
      <c r="BK110" s="28">
        <f>'no b.d.l.'!BK110*10000</f>
        <v>400</v>
      </c>
      <c r="BL110" s="28">
        <f>'no b.d.l.'!BL110*10000</f>
        <v>59400.000000000007</v>
      </c>
      <c r="BM110" s="28">
        <f>'no b.d.l.'!BM110*10000</f>
        <v>1400.0000000000002</v>
      </c>
      <c r="BN110" s="28">
        <f>'no b.d.l.'!BN110*10000</f>
        <v>1100</v>
      </c>
      <c r="BO110" s="28">
        <f>'no b.d.l.'!BO110*10000</f>
        <v>80</v>
      </c>
      <c r="BP110" s="28">
        <f>'no b.d.l.'!BP110*10000</f>
        <v>140</v>
      </c>
      <c r="BQ110" s="28">
        <f>'no b.d.l.'!BQ110*10000</f>
        <v>9000</v>
      </c>
      <c r="CI110" s="28">
        <v>20.100000000000001</v>
      </c>
      <c r="CL110" s="28">
        <v>2.8</v>
      </c>
    </row>
    <row r="111" spans="1:90" x14ac:dyDescent="0.3">
      <c r="A111" s="25">
        <f t="shared" si="1"/>
        <v>107</v>
      </c>
      <c r="B111" s="26">
        <v>687916</v>
      </c>
      <c r="C111" s="26">
        <v>846359</v>
      </c>
      <c r="D111" s="26">
        <v>379</v>
      </c>
      <c r="E111" s="26">
        <v>1</v>
      </c>
      <c r="F111" s="27" t="s">
        <v>107</v>
      </c>
      <c r="G111" s="28">
        <v>1.6</v>
      </c>
      <c r="H111" s="28">
        <f>'no b.d.l.'!H111/1000</f>
        <v>1.2999999999999999E-3</v>
      </c>
      <c r="I111" s="28">
        <f>'no b.d.l.'!I111/1000</f>
        <v>0.05</v>
      </c>
      <c r="J111" s="28">
        <v>3</v>
      </c>
      <c r="K111" s="28">
        <v>0.77</v>
      </c>
      <c r="L111" s="28">
        <v>8.9999999999999998E-4</v>
      </c>
      <c r="M111" s="28">
        <v>0.11</v>
      </c>
      <c r="N111" s="28">
        <v>0.09</v>
      </c>
      <c r="O111" s="28">
        <v>0.01</v>
      </c>
      <c r="P111" s="28">
        <v>11.2</v>
      </c>
      <c r="Q111" s="28">
        <v>0.7</v>
      </c>
      <c r="R111" s="28">
        <v>108</v>
      </c>
      <c r="S111" s="28">
        <v>0.09</v>
      </c>
      <c r="T111" s="28">
        <v>9.6</v>
      </c>
      <c r="U111" s="28">
        <v>22.8</v>
      </c>
      <c r="V111" s="28">
        <v>34.299999999999997</v>
      </c>
      <c r="W111" s="28">
        <v>13.4</v>
      </c>
      <c r="X111" s="28">
        <v>33.6</v>
      </c>
      <c r="Y111" s="28">
        <v>1.6E-2</v>
      </c>
      <c r="Z111" s="28">
        <v>0.05</v>
      </c>
      <c r="AA111" s="28">
        <v>0.08</v>
      </c>
      <c r="AB111" s="28">
        <v>13.7</v>
      </c>
      <c r="AC111" s="28">
        <v>0.1</v>
      </c>
      <c r="AD111" s="28">
        <v>0.09</v>
      </c>
      <c r="AE111" s="28">
        <v>0.73</v>
      </c>
      <c r="AF111" s="28">
        <v>0.14000000000000001</v>
      </c>
      <c r="AG111" s="28">
        <v>113</v>
      </c>
      <c r="AH111" s="28">
        <v>0.1</v>
      </c>
      <c r="AI111" s="28">
        <v>0.2</v>
      </c>
      <c r="AJ111" s="28">
        <v>0.04</v>
      </c>
      <c r="AK111" s="28">
        <v>21.8</v>
      </c>
      <c r="AL111" s="28">
        <v>2.9</v>
      </c>
      <c r="AM111" s="28">
        <v>0.13500000000000001</v>
      </c>
      <c r="AN111" s="28">
        <v>93.9</v>
      </c>
      <c r="AO111" s="28">
        <v>5</v>
      </c>
      <c r="AP111" s="28">
        <v>2.7</v>
      </c>
      <c r="AQ111" s="28">
        <v>1.1000000000000001</v>
      </c>
      <c r="AR111" s="28">
        <v>5.6</v>
      </c>
      <c r="AS111" s="28">
        <v>0.9</v>
      </c>
      <c r="AT111" s="28">
        <v>39.299999999999997</v>
      </c>
      <c r="AU111" s="28">
        <v>0.3</v>
      </c>
      <c r="AV111" s="28">
        <v>32.299999999999997</v>
      </c>
      <c r="AW111" s="28">
        <v>9.4</v>
      </c>
      <c r="AX111" s="28">
        <v>5.9</v>
      </c>
      <c r="AY111" s="28">
        <v>0.8</v>
      </c>
      <c r="AZ111" s="28">
        <v>0.3</v>
      </c>
      <c r="BA111" s="28">
        <v>2.2999999999999998</v>
      </c>
      <c r="BB111" s="28">
        <v>98.2</v>
      </c>
      <c r="BC111" s="28">
        <v>0.5</v>
      </c>
      <c r="BD111" s="28">
        <v>0.5</v>
      </c>
      <c r="BE111" s="28">
        <v>6.7</v>
      </c>
      <c r="BF111" s="28">
        <v>339</v>
      </c>
      <c r="BG111" s="28">
        <v>13.9</v>
      </c>
      <c r="BH111" s="28">
        <v>15.6</v>
      </c>
      <c r="BI111" s="28">
        <v>19.600000000000001</v>
      </c>
      <c r="BJ111" s="28">
        <f>'no b.d.l.'!BJ111*10000</f>
        <v>48500</v>
      </c>
      <c r="BK111" s="28">
        <f>'no b.d.l.'!BK111*10000</f>
        <v>300</v>
      </c>
      <c r="BL111" s="28">
        <f>'no b.d.l.'!BL111*10000</f>
        <v>63000</v>
      </c>
      <c r="BM111" s="28">
        <f>'no b.d.l.'!BM111*10000</f>
        <v>1600</v>
      </c>
      <c r="BN111" s="28">
        <f>'no b.d.l.'!BN111*10000</f>
        <v>1200</v>
      </c>
      <c r="BO111" s="28">
        <f>'no b.d.l.'!BO111*10000</f>
        <v>80</v>
      </c>
      <c r="BP111" s="28">
        <f>'no b.d.l.'!BP111*10000</f>
        <v>180</v>
      </c>
      <c r="BQ111" s="28">
        <f>'no b.d.l.'!BQ111*10000</f>
        <v>9000</v>
      </c>
      <c r="CI111" s="28">
        <v>21.8</v>
      </c>
      <c r="CL111" s="28">
        <v>2.9</v>
      </c>
    </row>
    <row r="112" spans="1:90" x14ac:dyDescent="0.3">
      <c r="A112" s="25">
        <f t="shared" si="1"/>
        <v>108</v>
      </c>
      <c r="B112" s="26">
        <v>687917</v>
      </c>
      <c r="C112" s="26">
        <v>846358</v>
      </c>
      <c r="D112" s="26">
        <v>379</v>
      </c>
      <c r="E112" s="26">
        <v>1</v>
      </c>
      <c r="F112" s="27" t="s">
        <v>108</v>
      </c>
      <c r="G112" s="28">
        <v>1.4</v>
      </c>
      <c r="H112" s="28">
        <f>'no b.d.l.'!H112/1000</f>
        <v>1.1999999999999999E-3</v>
      </c>
      <c r="I112" s="28">
        <f>'no b.d.l.'!I112/1000</f>
        <v>0.09</v>
      </c>
      <c r="J112" s="28">
        <v>3</v>
      </c>
      <c r="K112" s="28">
        <v>0.87</v>
      </c>
      <c r="L112" s="28">
        <v>8.9999999999999998E-4</v>
      </c>
      <c r="M112" s="28">
        <v>0.11</v>
      </c>
      <c r="N112" s="28">
        <v>0.09</v>
      </c>
      <c r="O112" s="28">
        <v>0.06</v>
      </c>
      <c r="P112" s="28">
        <v>9.5</v>
      </c>
      <c r="Q112" s="28">
        <v>0.6</v>
      </c>
      <c r="R112" s="28">
        <v>105</v>
      </c>
      <c r="S112" s="28">
        <v>0.3</v>
      </c>
      <c r="T112" s="28">
        <v>9.5</v>
      </c>
      <c r="U112" s="28">
        <v>26.4</v>
      </c>
      <c r="V112" s="28">
        <v>29.5</v>
      </c>
      <c r="W112" s="28">
        <v>14.7</v>
      </c>
      <c r="X112" s="28">
        <v>33.799999999999997</v>
      </c>
      <c r="Y112" s="28">
        <v>2.1000000000000001E-2</v>
      </c>
      <c r="Z112" s="28">
        <v>0.04</v>
      </c>
      <c r="AA112" s="28">
        <v>0.15</v>
      </c>
      <c r="AB112" s="28">
        <v>13.8</v>
      </c>
      <c r="AC112" s="28">
        <v>0.1</v>
      </c>
      <c r="AD112" s="28">
        <v>0.06</v>
      </c>
      <c r="AE112" s="28">
        <v>0.77</v>
      </c>
      <c r="AF112" s="28">
        <v>0.15</v>
      </c>
      <c r="AG112" s="28">
        <v>119</v>
      </c>
      <c r="AH112" s="28">
        <v>0.1</v>
      </c>
      <c r="AI112" s="28">
        <v>0.2</v>
      </c>
      <c r="AJ112" s="28">
        <v>0.04</v>
      </c>
      <c r="AK112" s="28">
        <v>21.4</v>
      </c>
      <c r="AL112" s="28">
        <v>3.3</v>
      </c>
      <c r="AM112" s="28">
        <v>0.129</v>
      </c>
      <c r="AN112" s="28">
        <v>87.4</v>
      </c>
      <c r="AO112" s="28">
        <v>4.9000000000000004</v>
      </c>
      <c r="AP112" s="28">
        <v>2.7</v>
      </c>
      <c r="AQ112" s="28">
        <v>1</v>
      </c>
      <c r="AR112" s="28">
        <v>5.7</v>
      </c>
      <c r="AS112" s="28">
        <v>0.8</v>
      </c>
      <c r="AT112" s="28">
        <v>37.200000000000003</v>
      </c>
      <c r="AU112" s="28">
        <v>0.3</v>
      </c>
      <c r="AV112" s="28">
        <v>31.3</v>
      </c>
      <c r="AW112" s="28">
        <v>8.9</v>
      </c>
      <c r="AX112" s="28">
        <v>5.7</v>
      </c>
      <c r="AY112" s="28">
        <v>0.9</v>
      </c>
      <c r="AZ112" s="28">
        <v>0.3</v>
      </c>
      <c r="BA112" s="28">
        <v>2.2999999999999998</v>
      </c>
      <c r="BB112" s="28">
        <v>95.6</v>
      </c>
      <c r="BC112" s="28">
        <v>0.4</v>
      </c>
      <c r="BD112" s="28">
        <v>0.51</v>
      </c>
      <c r="BE112" s="28">
        <v>6.6</v>
      </c>
      <c r="BF112" s="28">
        <v>343</v>
      </c>
      <c r="BG112" s="28">
        <v>15.5</v>
      </c>
      <c r="BH112" s="28">
        <v>14.5</v>
      </c>
      <c r="BI112" s="28">
        <v>19.3</v>
      </c>
      <c r="BJ112" s="28">
        <f>'no b.d.l.'!BJ112*10000</f>
        <v>47100</v>
      </c>
      <c r="BK112" s="28">
        <f>'no b.d.l.'!BK112*10000</f>
        <v>400</v>
      </c>
      <c r="BL112" s="28">
        <f>'no b.d.l.'!BL112*10000</f>
        <v>61100</v>
      </c>
      <c r="BM112" s="28">
        <f>'no b.d.l.'!BM112*10000</f>
        <v>1900</v>
      </c>
      <c r="BN112" s="28">
        <f>'no b.d.l.'!BN112*10000</f>
        <v>1400.0000000000002</v>
      </c>
      <c r="BO112" s="28">
        <f>'no b.d.l.'!BO112*10000</f>
        <v>80</v>
      </c>
      <c r="BP112" s="28">
        <f>'no b.d.l.'!BP112*10000</f>
        <v>150</v>
      </c>
      <c r="BQ112" s="28">
        <f>'no b.d.l.'!BQ112*10000</f>
        <v>9000</v>
      </c>
      <c r="CI112" s="28">
        <v>21.4</v>
      </c>
      <c r="CL112" s="28">
        <v>3.3</v>
      </c>
    </row>
    <row r="113" spans="1:90" x14ac:dyDescent="0.3">
      <c r="A113" s="25">
        <f t="shared" si="1"/>
        <v>109</v>
      </c>
      <c r="B113" s="26">
        <v>687918</v>
      </c>
      <c r="C113" s="26">
        <v>846358</v>
      </c>
      <c r="D113" s="26">
        <v>379</v>
      </c>
      <c r="E113" s="26">
        <v>1</v>
      </c>
      <c r="F113" s="27" t="s">
        <v>110</v>
      </c>
      <c r="G113" s="28">
        <v>9.8000000000000007</v>
      </c>
      <c r="H113" s="28">
        <f>'no b.d.l.'!H113/1000</f>
        <v>5.9999999999999995E-4</v>
      </c>
      <c r="I113" s="28">
        <f>'no b.d.l.'!I113/1000</f>
        <v>0.1</v>
      </c>
      <c r="J113" s="28">
        <v>3</v>
      </c>
      <c r="K113" s="28">
        <v>1.5</v>
      </c>
      <c r="L113" s="28">
        <v>8.9999999999999998E-4</v>
      </c>
      <c r="M113" s="28">
        <v>0.28000000000000003</v>
      </c>
      <c r="N113" s="28">
        <v>0.09</v>
      </c>
      <c r="O113" s="28">
        <v>0.05</v>
      </c>
      <c r="P113" s="28">
        <v>13.4</v>
      </c>
      <c r="Q113" s="28">
        <v>1.5</v>
      </c>
      <c r="R113" s="28">
        <v>94</v>
      </c>
      <c r="S113" s="28">
        <v>1</v>
      </c>
      <c r="T113" s="28">
        <v>11</v>
      </c>
      <c r="U113" s="28">
        <v>36.200000000000003</v>
      </c>
      <c r="V113" s="28">
        <v>30.1</v>
      </c>
      <c r="W113" s="28">
        <v>38.6</v>
      </c>
      <c r="X113" s="28">
        <v>81.400000000000006</v>
      </c>
      <c r="Y113" s="28">
        <v>0.11799999999999999</v>
      </c>
      <c r="Z113" s="28">
        <v>0.16</v>
      </c>
      <c r="AA113" s="28">
        <v>0.76</v>
      </c>
      <c r="AB113" s="28">
        <v>16.899999999999999</v>
      </c>
      <c r="AC113" s="28">
        <v>0.1</v>
      </c>
      <c r="AD113" s="28">
        <v>7.0000000000000007E-2</v>
      </c>
      <c r="AE113" s="28">
        <v>2.27</v>
      </c>
      <c r="AF113" s="28">
        <v>0.26</v>
      </c>
      <c r="AG113" s="28">
        <v>72</v>
      </c>
      <c r="AH113" s="28">
        <v>0.2</v>
      </c>
      <c r="AI113" s="28">
        <v>0.7</v>
      </c>
      <c r="AJ113" s="28">
        <v>0.04</v>
      </c>
      <c r="AK113" s="28">
        <v>10.5</v>
      </c>
      <c r="AL113" s="28">
        <v>6.9</v>
      </c>
      <c r="AM113" s="28">
        <v>5.1999999999999998E-2</v>
      </c>
      <c r="AN113" s="28">
        <v>100</v>
      </c>
      <c r="AO113" s="28">
        <v>2.5</v>
      </c>
      <c r="AP113" s="28">
        <v>1.1000000000000001</v>
      </c>
      <c r="AQ113" s="28">
        <v>0.8</v>
      </c>
      <c r="AR113" s="28">
        <v>3.9</v>
      </c>
      <c r="AS113" s="28">
        <v>0.4</v>
      </c>
      <c r="AT113" s="28">
        <v>31.5</v>
      </c>
      <c r="AU113" s="28">
        <v>0.1</v>
      </c>
      <c r="AV113" s="28">
        <v>24.6</v>
      </c>
      <c r="AW113" s="28">
        <v>7.3</v>
      </c>
      <c r="AX113" s="28">
        <v>4.5999999999999996</v>
      </c>
      <c r="AY113" s="28">
        <v>0.5</v>
      </c>
      <c r="AZ113" s="28">
        <v>0.2</v>
      </c>
      <c r="BA113" s="28">
        <v>1.1000000000000001</v>
      </c>
      <c r="BB113" s="28">
        <v>157</v>
      </c>
      <c r="BC113" s="28">
        <v>0.8</v>
      </c>
      <c r="BD113" s="28">
        <v>2.06</v>
      </c>
      <c r="BE113" s="28">
        <v>12.3</v>
      </c>
      <c r="BF113" s="28">
        <v>247</v>
      </c>
      <c r="BG113" s="28">
        <v>31.4</v>
      </c>
      <c r="BH113" s="28">
        <v>12.5</v>
      </c>
      <c r="BI113" s="28">
        <v>18.8</v>
      </c>
      <c r="BJ113" s="28">
        <f>'no b.d.l.'!BJ113*10000</f>
        <v>60400</v>
      </c>
      <c r="BK113" s="28">
        <f>'no b.d.l.'!BK113*10000</f>
        <v>800</v>
      </c>
      <c r="BL113" s="28">
        <f>'no b.d.l.'!BL113*10000</f>
        <v>53300</v>
      </c>
      <c r="BM113" s="28">
        <f>'no b.d.l.'!BM113*10000</f>
        <v>3000</v>
      </c>
      <c r="BN113" s="28">
        <f>'no b.d.l.'!BN113*10000</f>
        <v>1200</v>
      </c>
      <c r="BO113" s="28">
        <f>'no b.d.l.'!BO113*10000</f>
        <v>280</v>
      </c>
      <c r="BP113" s="28">
        <f>'no b.d.l.'!BP113*10000</f>
        <v>570</v>
      </c>
      <c r="BQ113" s="28">
        <f>'no b.d.l.'!BQ113*10000</f>
        <v>9000</v>
      </c>
      <c r="CI113" s="28">
        <v>10.5</v>
      </c>
      <c r="CL113" s="28">
        <v>6.9</v>
      </c>
    </row>
    <row r="114" spans="1:90" x14ac:dyDescent="0.3">
      <c r="A114" s="25">
        <f t="shared" si="1"/>
        <v>110</v>
      </c>
      <c r="B114" s="26">
        <v>687316</v>
      </c>
      <c r="C114" s="26">
        <v>846238</v>
      </c>
      <c r="D114" s="26">
        <v>371</v>
      </c>
      <c r="E114" s="26">
        <v>1</v>
      </c>
      <c r="F114" s="27" t="s">
        <v>111</v>
      </c>
      <c r="G114" s="28">
        <v>1.3</v>
      </c>
      <c r="H114" s="28">
        <f>'no b.d.l.'!H114/1000</f>
        <v>4.0000000000000002E-4</v>
      </c>
      <c r="I114" s="28">
        <f>'no b.d.l.'!I114/1000</f>
        <v>0.06</v>
      </c>
      <c r="J114" s="28">
        <v>3</v>
      </c>
      <c r="K114" s="28">
        <v>1</v>
      </c>
      <c r="L114" s="28">
        <v>8.9999999999999998E-4</v>
      </c>
      <c r="M114" s="28">
        <v>0.1</v>
      </c>
      <c r="N114" s="28">
        <v>0.09</v>
      </c>
      <c r="O114" s="28">
        <v>0.01</v>
      </c>
      <c r="P114" s="28">
        <v>10</v>
      </c>
      <c r="Q114" s="28">
        <v>0.9</v>
      </c>
      <c r="R114" s="28">
        <v>92</v>
      </c>
      <c r="S114" s="28">
        <v>1</v>
      </c>
      <c r="T114" s="28">
        <v>7.5</v>
      </c>
      <c r="U114" s="28">
        <v>21.8</v>
      </c>
      <c r="V114" s="28">
        <v>28.7</v>
      </c>
      <c r="W114" s="28">
        <v>12.7</v>
      </c>
      <c r="X114" s="28">
        <v>29.1</v>
      </c>
      <c r="Y114" s="28">
        <v>0.01</v>
      </c>
      <c r="Z114" s="28">
        <v>0.1</v>
      </c>
      <c r="AA114" s="28">
        <v>0.28000000000000003</v>
      </c>
      <c r="AB114" s="28">
        <v>16.100000000000001</v>
      </c>
      <c r="AC114" s="28">
        <v>0.09</v>
      </c>
      <c r="AD114" s="28">
        <v>0.06</v>
      </c>
      <c r="AE114" s="28">
        <v>1.23</v>
      </c>
      <c r="AF114" s="28">
        <v>0.14000000000000001</v>
      </c>
      <c r="AG114" s="28">
        <v>67</v>
      </c>
      <c r="AH114" s="28">
        <v>0.2</v>
      </c>
      <c r="AI114" s="28">
        <v>0.09</v>
      </c>
      <c r="AJ114" s="28">
        <v>0.04</v>
      </c>
      <c r="AK114" s="28">
        <v>18.899999999999999</v>
      </c>
      <c r="AL114" s="28">
        <v>5.7</v>
      </c>
      <c r="AM114" s="28">
        <v>8.3000000000000004E-2</v>
      </c>
      <c r="AN114" s="28">
        <v>94.8</v>
      </c>
      <c r="AO114" s="28">
        <v>4.5999999999999996</v>
      </c>
      <c r="AP114" s="28">
        <v>2.7</v>
      </c>
      <c r="AQ114" s="28">
        <v>1.2</v>
      </c>
      <c r="AR114" s="28">
        <v>5.4</v>
      </c>
      <c r="AS114" s="28">
        <v>0.9</v>
      </c>
      <c r="AT114" s="28">
        <v>30.5</v>
      </c>
      <c r="AU114" s="28">
        <v>0.3</v>
      </c>
      <c r="AV114" s="28">
        <v>30.8</v>
      </c>
      <c r="AW114" s="28">
        <v>8.4</v>
      </c>
      <c r="AX114" s="28">
        <v>5</v>
      </c>
      <c r="AY114" s="28">
        <v>0.8</v>
      </c>
      <c r="AZ114" s="28">
        <v>0.3</v>
      </c>
      <c r="BA114" s="28">
        <v>2.5</v>
      </c>
      <c r="BB114" s="28">
        <v>45.2</v>
      </c>
      <c r="BC114" s="28">
        <v>0.4</v>
      </c>
      <c r="BD114" s="28">
        <v>1.29</v>
      </c>
      <c r="BE114" s="28">
        <v>9.1</v>
      </c>
      <c r="BF114" s="28">
        <v>212</v>
      </c>
      <c r="BG114" s="28">
        <v>12.9</v>
      </c>
      <c r="BH114" s="28">
        <v>13.1</v>
      </c>
      <c r="BI114" s="28">
        <v>9.9</v>
      </c>
      <c r="BJ114" s="28">
        <f>'no b.d.l.'!BJ114*10000</f>
        <v>50199.999999999993</v>
      </c>
      <c r="BK114" s="28">
        <f>'no b.d.l.'!BK114*10000</f>
        <v>400</v>
      </c>
      <c r="BL114" s="28">
        <f>'no b.d.l.'!BL114*10000</f>
        <v>45700</v>
      </c>
      <c r="BM114" s="28">
        <f>'no b.d.l.'!BM114*10000</f>
        <v>700.00000000000011</v>
      </c>
      <c r="BN114" s="28">
        <f>'no b.d.l.'!BN114*10000</f>
        <v>600</v>
      </c>
      <c r="BO114" s="28">
        <f>'no b.d.l.'!BO114*10000</f>
        <v>70</v>
      </c>
      <c r="BP114" s="28">
        <f>'no b.d.l.'!BP114*10000</f>
        <v>170</v>
      </c>
      <c r="BQ114" s="28">
        <f>'no b.d.l.'!BQ114*10000</f>
        <v>9000</v>
      </c>
      <c r="CI114" s="28">
        <v>18.899999999999999</v>
      </c>
      <c r="CL114" s="28">
        <v>5.7</v>
      </c>
    </row>
    <row r="115" spans="1:90" x14ac:dyDescent="0.3">
      <c r="A115" s="25">
        <f t="shared" si="1"/>
        <v>111</v>
      </c>
      <c r="B115" s="26">
        <v>687319</v>
      </c>
      <c r="C115" s="26">
        <v>846238</v>
      </c>
      <c r="D115" s="26">
        <v>371</v>
      </c>
      <c r="E115" s="26">
        <v>1</v>
      </c>
      <c r="F115" s="27" t="s">
        <v>112</v>
      </c>
      <c r="G115" s="28">
        <v>0.7</v>
      </c>
      <c r="H115" s="28">
        <f>'no b.d.l.'!H115/1000</f>
        <v>4.0000000000000002E-4</v>
      </c>
      <c r="I115" s="28">
        <f>'no b.d.l.'!I115/1000</f>
        <v>0.04</v>
      </c>
      <c r="J115" s="28">
        <v>3</v>
      </c>
      <c r="K115" s="28">
        <v>1.02</v>
      </c>
      <c r="L115" s="28">
        <v>8.9999999999999998E-4</v>
      </c>
      <c r="M115" s="28">
        <v>0.11</v>
      </c>
      <c r="N115" s="28">
        <v>0.09</v>
      </c>
      <c r="O115" s="28">
        <v>0.01</v>
      </c>
      <c r="P115" s="28">
        <v>9.6</v>
      </c>
      <c r="Q115" s="28">
        <v>0.9</v>
      </c>
      <c r="R115" s="28">
        <v>84</v>
      </c>
      <c r="S115" s="28">
        <v>0.09</v>
      </c>
      <c r="T115" s="28">
        <v>7.3</v>
      </c>
      <c r="U115" s="28">
        <v>19.899999999999999</v>
      </c>
      <c r="V115" s="28">
        <v>27.8</v>
      </c>
      <c r="W115" s="28">
        <v>11.8</v>
      </c>
      <c r="X115" s="28">
        <v>22.3</v>
      </c>
      <c r="Y115" s="28">
        <v>1.0999999999999999E-2</v>
      </c>
      <c r="Z115" s="28">
        <v>0.09</v>
      </c>
      <c r="AA115" s="28">
        <v>0.09</v>
      </c>
      <c r="AB115" s="28">
        <v>15</v>
      </c>
      <c r="AC115" s="28">
        <v>0.1</v>
      </c>
      <c r="AD115" s="28">
        <v>0.06</v>
      </c>
      <c r="AE115" s="28">
        <v>1.1399999999999999</v>
      </c>
      <c r="AF115" s="28">
        <v>0.14000000000000001</v>
      </c>
      <c r="AG115" s="28">
        <v>67</v>
      </c>
      <c r="AH115" s="28">
        <v>0.1</v>
      </c>
      <c r="AI115" s="28">
        <v>0.1</v>
      </c>
      <c r="AJ115" s="28">
        <v>0.04</v>
      </c>
      <c r="AK115" s="28">
        <v>14.8</v>
      </c>
      <c r="AL115" s="28">
        <v>4.8</v>
      </c>
      <c r="AM115" s="28">
        <v>9.7000000000000003E-2</v>
      </c>
      <c r="AN115" s="28">
        <v>92.4</v>
      </c>
      <c r="AO115" s="28">
        <v>3.6</v>
      </c>
      <c r="AP115" s="28">
        <v>2</v>
      </c>
      <c r="AQ115" s="28">
        <v>0.9</v>
      </c>
      <c r="AR115" s="28">
        <v>4.2</v>
      </c>
      <c r="AS115" s="28">
        <v>0.6</v>
      </c>
      <c r="AT115" s="28">
        <v>27.2</v>
      </c>
      <c r="AU115" s="28">
        <v>0.2</v>
      </c>
      <c r="AV115" s="28">
        <v>25.2</v>
      </c>
      <c r="AW115" s="28">
        <v>7.2</v>
      </c>
      <c r="AX115" s="28">
        <v>5.2</v>
      </c>
      <c r="AY115" s="28">
        <v>0.6</v>
      </c>
      <c r="AZ115" s="28">
        <v>0.3</v>
      </c>
      <c r="BA115" s="28">
        <v>1.9</v>
      </c>
      <c r="BB115" s="28">
        <v>45.7</v>
      </c>
      <c r="BC115" s="28">
        <v>0.4</v>
      </c>
      <c r="BD115" s="28">
        <v>1.29</v>
      </c>
      <c r="BE115" s="28">
        <v>9</v>
      </c>
      <c r="BF115" s="28">
        <v>213</v>
      </c>
      <c r="BG115" s="28">
        <v>12.2</v>
      </c>
      <c r="BH115" s="28">
        <v>12</v>
      </c>
      <c r="BI115" s="28">
        <v>9.5</v>
      </c>
      <c r="BJ115" s="28">
        <f>'no b.d.l.'!BJ115*10000</f>
        <v>47699.999999999993</v>
      </c>
      <c r="BK115" s="28">
        <f>'no b.d.l.'!BK115*10000</f>
        <v>400</v>
      </c>
      <c r="BL115" s="28">
        <f>'no b.d.l.'!BL115*10000</f>
        <v>41600</v>
      </c>
      <c r="BM115" s="28">
        <f>'no b.d.l.'!BM115*10000</f>
        <v>700.00000000000011</v>
      </c>
      <c r="BN115" s="28">
        <f>'no b.d.l.'!BN115*10000</f>
        <v>500</v>
      </c>
      <c r="BO115" s="28">
        <f>'no b.d.l.'!BO115*10000</f>
        <v>80</v>
      </c>
      <c r="BP115" s="28">
        <f>'no b.d.l.'!BP115*10000</f>
        <v>150</v>
      </c>
      <c r="BQ115" s="28">
        <f>'no b.d.l.'!BQ115*10000</f>
        <v>9000</v>
      </c>
      <c r="CI115" s="28">
        <v>14.8</v>
      </c>
      <c r="CL115" s="28">
        <v>4.8</v>
      </c>
    </row>
    <row r="116" spans="1:90" x14ac:dyDescent="0.3">
      <c r="A116" s="25">
        <f t="shared" si="1"/>
        <v>112</v>
      </c>
      <c r="B116" s="26">
        <v>687320</v>
      </c>
      <c r="C116" s="26">
        <v>846238</v>
      </c>
      <c r="D116" s="26">
        <v>371</v>
      </c>
      <c r="E116" s="26">
        <v>1</v>
      </c>
      <c r="F116" s="27" t="s">
        <v>113</v>
      </c>
      <c r="G116" s="28">
        <v>1.2</v>
      </c>
      <c r="H116" s="28">
        <f>'no b.d.l.'!H116/1000</f>
        <v>1.4E-3</v>
      </c>
      <c r="I116" s="28">
        <f>'no b.d.l.'!I116/1000</f>
        <v>0.03</v>
      </c>
      <c r="J116" s="28">
        <v>3</v>
      </c>
      <c r="K116" s="28">
        <v>1.57</v>
      </c>
      <c r="L116" s="28">
        <v>8.9999999999999998E-4</v>
      </c>
      <c r="M116" s="28">
        <v>0.13</v>
      </c>
      <c r="N116" s="28">
        <v>0.09</v>
      </c>
      <c r="O116" s="28">
        <v>0.01</v>
      </c>
      <c r="P116" s="28">
        <v>10.5</v>
      </c>
      <c r="Q116" s="28">
        <v>1</v>
      </c>
      <c r="R116" s="28">
        <v>95</v>
      </c>
      <c r="S116" s="28">
        <v>0.09</v>
      </c>
      <c r="T116" s="28">
        <v>8.1999999999999993</v>
      </c>
      <c r="U116" s="28">
        <v>24.5</v>
      </c>
      <c r="V116" s="28">
        <v>33.1</v>
      </c>
      <c r="W116" s="28">
        <v>12.6</v>
      </c>
      <c r="X116" s="28">
        <v>29</v>
      </c>
      <c r="Y116" s="28">
        <v>1.0999999999999999E-2</v>
      </c>
      <c r="Z116" s="28">
        <v>0.1</v>
      </c>
      <c r="AA116" s="28">
        <v>0.04</v>
      </c>
      <c r="AB116" s="28">
        <v>17.2</v>
      </c>
      <c r="AC116" s="28">
        <v>0.2</v>
      </c>
      <c r="AD116" s="28">
        <v>0.08</v>
      </c>
      <c r="AE116" s="28">
        <v>1.33</v>
      </c>
      <c r="AF116" s="28">
        <v>0.15</v>
      </c>
      <c r="AG116" s="28">
        <v>80</v>
      </c>
      <c r="AH116" s="28">
        <v>0.2</v>
      </c>
      <c r="AI116" s="28">
        <v>0.09</v>
      </c>
      <c r="AJ116" s="28">
        <v>0.04</v>
      </c>
      <c r="AK116" s="28">
        <v>19</v>
      </c>
      <c r="AL116" s="28">
        <v>6.1</v>
      </c>
      <c r="AM116" s="28">
        <v>0.10199999999999999</v>
      </c>
      <c r="AN116" s="28">
        <v>106</v>
      </c>
      <c r="AO116" s="28">
        <v>4.5</v>
      </c>
      <c r="AP116" s="28">
        <v>2.5</v>
      </c>
      <c r="AQ116" s="28">
        <v>1.1000000000000001</v>
      </c>
      <c r="AR116" s="28">
        <v>5.2</v>
      </c>
      <c r="AS116" s="28">
        <v>0.8</v>
      </c>
      <c r="AT116" s="28">
        <v>31.6</v>
      </c>
      <c r="AU116" s="28">
        <v>0.3</v>
      </c>
      <c r="AV116" s="28">
        <v>30.6</v>
      </c>
      <c r="AW116" s="28">
        <v>8.4</v>
      </c>
      <c r="AX116" s="28">
        <v>5.4</v>
      </c>
      <c r="AY116" s="28">
        <v>0.7</v>
      </c>
      <c r="AZ116" s="28">
        <v>0.3</v>
      </c>
      <c r="BA116" s="28">
        <v>2.2999999999999998</v>
      </c>
      <c r="BB116" s="28">
        <v>49.9</v>
      </c>
      <c r="BC116" s="28">
        <v>0.5</v>
      </c>
      <c r="BD116" s="28">
        <v>1.36</v>
      </c>
      <c r="BE116" s="28">
        <v>10.1</v>
      </c>
      <c r="BF116" s="28">
        <v>236</v>
      </c>
      <c r="BG116" s="28">
        <v>13.6</v>
      </c>
      <c r="BH116" s="28">
        <v>13.4</v>
      </c>
      <c r="BI116" s="28">
        <v>10.7</v>
      </c>
      <c r="BJ116" s="28">
        <f>'no b.d.l.'!BJ116*10000</f>
        <v>55000</v>
      </c>
      <c r="BK116" s="28">
        <f>'no b.d.l.'!BK116*10000</f>
        <v>400</v>
      </c>
      <c r="BL116" s="28">
        <f>'no b.d.l.'!BL116*10000</f>
        <v>46900.000000000007</v>
      </c>
      <c r="BM116" s="28">
        <f>'no b.d.l.'!BM116*10000</f>
        <v>900</v>
      </c>
      <c r="BN116" s="28">
        <f>'no b.d.l.'!BN116*10000</f>
        <v>600</v>
      </c>
      <c r="BO116" s="28">
        <f>'no b.d.l.'!BO116*10000</f>
        <v>80</v>
      </c>
      <c r="BP116" s="28">
        <f>'no b.d.l.'!BP116*10000</f>
        <v>160</v>
      </c>
      <c r="BQ116" s="28">
        <f>'no b.d.l.'!BQ116*10000</f>
        <v>9000</v>
      </c>
      <c r="CI116" s="28">
        <v>19</v>
      </c>
      <c r="CL116" s="28">
        <v>6.1</v>
      </c>
    </row>
    <row r="117" spans="1:90" x14ac:dyDescent="0.3">
      <c r="A117" s="25">
        <f t="shared" si="1"/>
        <v>113</v>
      </c>
      <c r="B117" s="26">
        <v>687322</v>
      </c>
      <c r="C117" s="26">
        <v>846238</v>
      </c>
      <c r="D117" s="26">
        <v>371</v>
      </c>
      <c r="E117" s="26">
        <v>1</v>
      </c>
      <c r="F117" s="27" t="s">
        <v>127</v>
      </c>
      <c r="G117" s="28">
        <v>1.1000000000000001</v>
      </c>
      <c r="H117" s="28">
        <f>'no b.d.l.'!H117/1000</f>
        <v>3.0999999999999999E-3</v>
      </c>
      <c r="I117" s="28">
        <f>'no b.d.l.'!I117/1000</f>
        <v>0.04</v>
      </c>
      <c r="J117" s="28">
        <v>3</v>
      </c>
      <c r="K117" s="28">
        <v>1.42</v>
      </c>
      <c r="L117" s="28">
        <v>8.9999999999999998E-4</v>
      </c>
      <c r="M117" s="28">
        <v>0.09</v>
      </c>
      <c r="N117" s="28">
        <v>0.09</v>
      </c>
      <c r="O117" s="28">
        <v>0.02</v>
      </c>
      <c r="P117" s="28">
        <v>10.5</v>
      </c>
      <c r="Q117" s="28">
        <v>1</v>
      </c>
      <c r="R117" s="28">
        <v>97</v>
      </c>
      <c r="S117" s="28">
        <v>0.09</v>
      </c>
      <c r="T117" s="28">
        <v>7.7</v>
      </c>
      <c r="U117" s="28">
        <v>23.8</v>
      </c>
      <c r="V117" s="28">
        <v>31.9</v>
      </c>
      <c r="W117" s="28">
        <v>12.6</v>
      </c>
      <c r="X117" s="28">
        <v>26.7</v>
      </c>
      <c r="Y117" s="28">
        <v>1.0999999999999999E-2</v>
      </c>
      <c r="Z117" s="28">
        <v>0.1</v>
      </c>
      <c r="AA117" s="28">
        <v>0.11</v>
      </c>
      <c r="AB117" s="28">
        <v>17.2</v>
      </c>
      <c r="AC117" s="28">
        <v>0.2</v>
      </c>
      <c r="AD117" s="28">
        <v>0.09</v>
      </c>
      <c r="AE117" s="28">
        <v>1.24</v>
      </c>
      <c r="AF117" s="28">
        <v>0.15</v>
      </c>
      <c r="AG117" s="28">
        <v>86</v>
      </c>
      <c r="AH117" s="28">
        <v>0.2</v>
      </c>
      <c r="AI117" s="28">
        <v>0.09</v>
      </c>
      <c r="AJ117" s="28">
        <v>0.04</v>
      </c>
      <c r="AK117" s="28">
        <v>18.600000000000001</v>
      </c>
      <c r="AL117" s="28">
        <v>5.6</v>
      </c>
      <c r="AM117" s="28">
        <v>9.9000000000000005E-2</v>
      </c>
      <c r="AN117" s="28">
        <v>106</v>
      </c>
      <c r="AO117" s="28">
        <v>4.4000000000000004</v>
      </c>
      <c r="AP117" s="28">
        <v>2.4</v>
      </c>
      <c r="AQ117" s="28">
        <v>1.1000000000000001</v>
      </c>
      <c r="AR117" s="28">
        <v>5</v>
      </c>
      <c r="AS117" s="28">
        <v>0.8</v>
      </c>
      <c r="AT117" s="28">
        <v>31.5</v>
      </c>
      <c r="AU117" s="28">
        <v>0.3</v>
      </c>
      <c r="AV117" s="28">
        <v>29.5</v>
      </c>
      <c r="AW117" s="28">
        <v>8.1</v>
      </c>
      <c r="AX117" s="28">
        <v>5.6</v>
      </c>
      <c r="AY117" s="28">
        <v>0.8</v>
      </c>
      <c r="AZ117" s="28">
        <v>0.3</v>
      </c>
      <c r="BA117" s="28">
        <v>2.2999999999999998</v>
      </c>
      <c r="BB117" s="28">
        <v>50</v>
      </c>
      <c r="BC117" s="28">
        <v>0.5</v>
      </c>
      <c r="BD117" s="28">
        <v>1.41</v>
      </c>
      <c r="BE117" s="28">
        <v>10.1</v>
      </c>
      <c r="BF117" s="28">
        <v>222</v>
      </c>
      <c r="BG117" s="28">
        <v>13.4</v>
      </c>
      <c r="BH117" s="28">
        <v>13</v>
      </c>
      <c r="BI117" s="28">
        <v>10.3</v>
      </c>
      <c r="BJ117" s="28">
        <f>'no b.d.l.'!BJ117*10000</f>
        <v>54600</v>
      </c>
      <c r="BK117" s="28">
        <f>'no b.d.l.'!BK117*10000</f>
        <v>400</v>
      </c>
      <c r="BL117" s="28">
        <f>'no b.d.l.'!BL117*10000</f>
        <v>48200</v>
      </c>
      <c r="BM117" s="28">
        <f>'no b.d.l.'!BM117*10000</f>
        <v>800</v>
      </c>
      <c r="BN117" s="28">
        <f>'no b.d.l.'!BN117*10000</f>
        <v>600</v>
      </c>
      <c r="BO117" s="28">
        <f>'no b.d.l.'!BO117*10000</f>
        <v>80</v>
      </c>
      <c r="BP117" s="28">
        <f>'no b.d.l.'!BP117*10000</f>
        <v>150</v>
      </c>
      <c r="BQ117" s="28">
        <f>'no b.d.l.'!BQ117*10000</f>
        <v>9000</v>
      </c>
      <c r="CI117" s="28">
        <v>18.600000000000001</v>
      </c>
      <c r="CL117" s="28">
        <v>5.6</v>
      </c>
    </row>
    <row r="118" spans="1:90" x14ac:dyDescent="0.3">
      <c r="A118" s="25">
        <f t="shared" si="1"/>
        <v>114</v>
      </c>
      <c r="B118" s="26">
        <v>687323</v>
      </c>
      <c r="C118" s="26">
        <v>846238</v>
      </c>
      <c r="D118" s="26">
        <v>371</v>
      </c>
      <c r="E118" s="26">
        <v>1</v>
      </c>
      <c r="F118" s="27" t="s">
        <v>114</v>
      </c>
      <c r="G118" s="28">
        <v>0.7</v>
      </c>
      <c r="H118" s="28">
        <f>'no b.d.l.'!H118/1000</f>
        <v>4.7000000000000002E-3</v>
      </c>
      <c r="I118" s="28">
        <f>'no b.d.l.'!I118/1000</f>
        <v>0.03</v>
      </c>
      <c r="J118" s="28">
        <v>3</v>
      </c>
      <c r="K118" s="28">
        <v>2.27</v>
      </c>
      <c r="L118" s="28">
        <v>8.9999999999999998E-4</v>
      </c>
      <c r="M118" s="28">
        <v>0.09</v>
      </c>
      <c r="N118" s="28">
        <v>0.09</v>
      </c>
      <c r="O118" s="28">
        <v>0.01</v>
      </c>
      <c r="P118" s="28">
        <v>4.3</v>
      </c>
      <c r="Q118" s="28">
        <v>0.4</v>
      </c>
      <c r="R118" s="28">
        <v>34</v>
      </c>
      <c r="S118" s="28">
        <v>0.09</v>
      </c>
      <c r="T118" s="28">
        <v>3</v>
      </c>
      <c r="U118" s="28">
        <v>11.2</v>
      </c>
      <c r="V118" s="28">
        <v>13.6</v>
      </c>
      <c r="W118" s="28">
        <v>4.9000000000000004</v>
      </c>
      <c r="X118" s="28">
        <v>23.1</v>
      </c>
      <c r="Y118" s="28">
        <v>8.0000000000000002E-3</v>
      </c>
      <c r="Z118" s="28">
        <v>0.03</v>
      </c>
      <c r="AA118" s="28">
        <v>0.12</v>
      </c>
      <c r="AB118" s="28">
        <v>6.11</v>
      </c>
      <c r="AC118" s="28">
        <v>0.2</v>
      </c>
      <c r="AD118" s="28">
        <v>0.01</v>
      </c>
      <c r="AE118" s="28">
        <v>0.57999999999999996</v>
      </c>
      <c r="AF118" s="28">
        <v>0.05</v>
      </c>
      <c r="AG118" s="28">
        <v>48</v>
      </c>
      <c r="AH118" s="28">
        <v>0.09</v>
      </c>
      <c r="AI118" s="28">
        <v>0.09</v>
      </c>
      <c r="AJ118" s="28">
        <v>0.04</v>
      </c>
      <c r="AK118" s="28">
        <v>6.79</v>
      </c>
      <c r="AL118" s="28">
        <v>3.7</v>
      </c>
      <c r="AM118" s="28">
        <v>6.2E-2</v>
      </c>
      <c r="AN118" s="28">
        <v>39.4</v>
      </c>
      <c r="AO118" s="28">
        <v>1.7</v>
      </c>
      <c r="AP118" s="28">
        <v>0.8</v>
      </c>
      <c r="AQ118" s="28">
        <v>0.4</v>
      </c>
      <c r="AR118" s="28">
        <v>2.1</v>
      </c>
      <c r="AS118" s="28">
        <v>0.3</v>
      </c>
      <c r="AT118" s="28">
        <v>14.4</v>
      </c>
      <c r="AU118" s="28">
        <v>0.1</v>
      </c>
      <c r="AV118" s="28">
        <v>12.3</v>
      </c>
      <c r="AW118" s="28">
        <v>3.5</v>
      </c>
      <c r="AX118" s="28">
        <v>1.8</v>
      </c>
      <c r="AY118" s="28">
        <v>0.3</v>
      </c>
      <c r="AZ118" s="28">
        <v>0.1</v>
      </c>
      <c r="BA118" s="28">
        <v>0.8</v>
      </c>
      <c r="BB118" s="28">
        <v>26.5</v>
      </c>
      <c r="BC118" s="28">
        <v>0.1</v>
      </c>
      <c r="BD118" s="28">
        <v>0.48</v>
      </c>
      <c r="BE118" s="28">
        <v>3.7</v>
      </c>
      <c r="BF118" s="28">
        <v>96</v>
      </c>
      <c r="BG118" s="28">
        <v>5.2</v>
      </c>
      <c r="BH118" s="28">
        <v>4.5999999999999996</v>
      </c>
      <c r="BI118" s="28">
        <v>5.4</v>
      </c>
      <c r="BJ118" s="28">
        <f>'no b.d.l.'!BJ118*10000</f>
        <v>21400</v>
      </c>
      <c r="BK118" s="28">
        <f>'no b.d.l.'!BK118*10000</f>
        <v>100</v>
      </c>
      <c r="BL118" s="28">
        <f>'no b.d.l.'!BL118*10000</f>
        <v>18000</v>
      </c>
      <c r="BM118" s="28">
        <f>'no b.d.l.'!BM118*10000</f>
        <v>500</v>
      </c>
      <c r="BN118" s="28">
        <f>'no b.d.l.'!BN118*10000</f>
        <v>200</v>
      </c>
      <c r="BO118" s="28">
        <f>'no b.d.l.'!BO118*10000</f>
        <v>60</v>
      </c>
      <c r="BP118" s="28">
        <f>'no b.d.l.'!BP118*10000</f>
        <v>50</v>
      </c>
      <c r="BQ118" s="28">
        <f>'no b.d.l.'!BQ118*10000</f>
        <v>9000</v>
      </c>
      <c r="CI118" s="28">
        <v>6.79</v>
      </c>
      <c r="CL118" s="28">
        <v>3.7</v>
      </c>
    </row>
    <row r="119" spans="1:90" x14ac:dyDescent="0.3">
      <c r="A119" s="25">
        <f t="shared" si="1"/>
        <v>115</v>
      </c>
      <c r="B119" s="26">
        <v>687324</v>
      </c>
      <c r="C119" s="26">
        <v>846238</v>
      </c>
      <c r="D119" s="26">
        <v>371</v>
      </c>
      <c r="E119" s="26">
        <v>1</v>
      </c>
      <c r="F119" s="27" t="s">
        <v>115</v>
      </c>
      <c r="G119" s="28">
        <v>5.6</v>
      </c>
      <c r="H119" s="28">
        <f>'no b.d.l.'!H119/1000</f>
        <v>5.1999999999999998E-3</v>
      </c>
      <c r="I119" s="28">
        <f>'no b.d.l.'!I119/1000</f>
        <v>0.03</v>
      </c>
      <c r="J119" s="28">
        <v>3</v>
      </c>
      <c r="K119" s="28">
        <v>2.5299999999999998</v>
      </c>
      <c r="L119" s="28">
        <v>8.9999999999999998E-4</v>
      </c>
      <c r="M119" s="28">
        <v>0.25</v>
      </c>
      <c r="N119" s="28">
        <v>0.09</v>
      </c>
      <c r="O119" s="28">
        <v>0.1</v>
      </c>
      <c r="P119" s="28">
        <v>11.6</v>
      </c>
      <c r="Q119" s="28">
        <v>1.4</v>
      </c>
      <c r="R119" s="28">
        <v>186</v>
      </c>
      <c r="S119" s="28">
        <v>0.09</v>
      </c>
      <c r="T119" s="28">
        <v>6.4</v>
      </c>
      <c r="U119" s="28">
        <v>23.8</v>
      </c>
      <c r="V119" s="28">
        <v>26.9</v>
      </c>
      <c r="W119" s="28">
        <v>19</v>
      </c>
      <c r="X119" s="28">
        <v>19.7</v>
      </c>
      <c r="Y119" s="28">
        <v>0.02</v>
      </c>
      <c r="Z119" s="28">
        <v>0.09</v>
      </c>
      <c r="AA119" s="28">
        <v>0.04</v>
      </c>
      <c r="AB119" s="28">
        <v>16.8</v>
      </c>
      <c r="AC119" s="28">
        <v>0.2</v>
      </c>
      <c r="AD119" s="28">
        <v>7.0000000000000007E-2</v>
      </c>
      <c r="AE119" s="28">
        <v>1.21</v>
      </c>
      <c r="AF119" s="28">
        <v>0.13</v>
      </c>
      <c r="AG119" s="28">
        <v>227</v>
      </c>
      <c r="AH119" s="28">
        <v>0.2</v>
      </c>
      <c r="AI119" s="28">
        <v>0.1</v>
      </c>
      <c r="AJ119" s="28">
        <v>0.04</v>
      </c>
      <c r="AK119" s="28">
        <v>17.100000000000001</v>
      </c>
      <c r="AL119" s="28">
        <v>7.9</v>
      </c>
      <c r="AM119" s="28">
        <v>8.1000000000000003E-2</v>
      </c>
      <c r="AN119" s="28">
        <v>84.7</v>
      </c>
      <c r="AO119" s="28">
        <v>4.2</v>
      </c>
      <c r="AP119" s="28">
        <v>2.4</v>
      </c>
      <c r="AQ119" s="28">
        <v>1.1000000000000001</v>
      </c>
      <c r="AR119" s="28">
        <v>5</v>
      </c>
      <c r="AS119" s="28">
        <v>0.8</v>
      </c>
      <c r="AT119" s="28">
        <v>29.2</v>
      </c>
      <c r="AU119" s="28">
        <v>0.3</v>
      </c>
      <c r="AV119" s="28">
        <v>29.1</v>
      </c>
      <c r="AW119" s="28">
        <v>7.9</v>
      </c>
      <c r="AX119" s="28">
        <v>5.0999999999999996</v>
      </c>
      <c r="AY119" s="28">
        <v>0.7</v>
      </c>
      <c r="AZ119" s="28">
        <v>0.3</v>
      </c>
      <c r="BA119" s="28">
        <v>2.2000000000000002</v>
      </c>
      <c r="BB119" s="28">
        <v>48</v>
      </c>
      <c r="BC119" s="28">
        <v>0.6</v>
      </c>
      <c r="BD119" s="28">
        <v>1.21</v>
      </c>
      <c r="BE119" s="28">
        <v>8.1</v>
      </c>
      <c r="BF119" s="28">
        <v>190</v>
      </c>
      <c r="BG119" s="28">
        <v>11</v>
      </c>
      <c r="BH119" s="28">
        <v>14.9</v>
      </c>
      <c r="BI119" s="28">
        <v>7.1</v>
      </c>
      <c r="BJ119" s="28">
        <f>'no b.d.l.'!BJ119*10000</f>
        <v>49000</v>
      </c>
      <c r="BK119" s="28">
        <f>'no b.d.l.'!BK119*10000</f>
        <v>300</v>
      </c>
      <c r="BL119" s="28">
        <f>'no b.d.l.'!BL119*10000</f>
        <v>94500</v>
      </c>
      <c r="BM119" s="28">
        <f>'no b.d.l.'!BM119*10000</f>
        <v>700.00000000000011</v>
      </c>
      <c r="BN119" s="28">
        <f>'no b.d.l.'!BN119*10000</f>
        <v>500</v>
      </c>
      <c r="BO119" s="28">
        <f>'no b.d.l.'!BO119*10000</f>
        <v>80</v>
      </c>
      <c r="BP119" s="28">
        <f>'no b.d.l.'!BP119*10000</f>
        <v>190</v>
      </c>
      <c r="BQ119" s="28">
        <f>'no b.d.l.'!BQ119*10000</f>
        <v>9000</v>
      </c>
      <c r="CI119" s="28">
        <v>17.100000000000001</v>
      </c>
      <c r="CL119" s="28">
        <v>7.9</v>
      </c>
    </row>
    <row r="120" spans="1:90" x14ac:dyDescent="0.3">
      <c r="A120" s="25">
        <f t="shared" si="1"/>
        <v>116</v>
      </c>
      <c r="B120" s="26">
        <v>687325</v>
      </c>
      <c r="C120" s="26">
        <v>846238</v>
      </c>
      <c r="D120" s="26">
        <v>371</v>
      </c>
      <c r="E120" s="26">
        <v>1</v>
      </c>
      <c r="F120" s="27" t="s">
        <v>116</v>
      </c>
      <c r="G120" s="28">
        <v>0.9</v>
      </c>
      <c r="H120" s="28">
        <f>'no b.d.l.'!H120/1000</f>
        <v>8.9999999999999998E-4</v>
      </c>
      <c r="I120" s="28">
        <f>'no b.d.l.'!I120/1000</f>
        <v>0.02</v>
      </c>
      <c r="J120" s="28">
        <v>4</v>
      </c>
      <c r="K120" s="28">
        <v>1.86</v>
      </c>
      <c r="L120" s="28">
        <v>8.9999999999999998E-4</v>
      </c>
      <c r="M120" s="28">
        <v>0.12</v>
      </c>
      <c r="N120" s="28">
        <v>0.09</v>
      </c>
      <c r="O120" s="28">
        <v>0.01</v>
      </c>
      <c r="P120" s="28">
        <v>10.3</v>
      </c>
      <c r="Q120" s="28">
        <v>1</v>
      </c>
      <c r="R120" s="28">
        <v>95</v>
      </c>
      <c r="S120" s="28">
        <v>0.09</v>
      </c>
      <c r="T120" s="28">
        <v>7.5</v>
      </c>
      <c r="U120" s="28">
        <v>25.1</v>
      </c>
      <c r="V120" s="28">
        <v>31.4</v>
      </c>
      <c r="W120" s="28">
        <v>12.7</v>
      </c>
      <c r="X120" s="28">
        <v>31.6</v>
      </c>
      <c r="Y120" s="28">
        <v>1.2999999999999999E-2</v>
      </c>
      <c r="Z120" s="28">
        <v>0.09</v>
      </c>
      <c r="AA120" s="28">
        <v>0.18</v>
      </c>
      <c r="AB120" s="28">
        <v>16.899999999999999</v>
      </c>
      <c r="AC120" s="28">
        <v>0.2</v>
      </c>
      <c r="AD120" s="28">
        <v>0.08</v>
      </c>
      <c r="AE120" s="28">
        <v>1.3</v>
      </c>
      <c r="AF120" s="28">
        <v>0.15</v>
      </c>
      <c r="AG120" s="28">
        <v>89</v>
      </c>
      <c r="AH120" s="28">
        <v>0.2</v>
      </c>
      <c r="AI120" s="28">
        <v>0.09</v>
      </c>
      <c r="AJ120" s="28">
        <v>0.04</v>
      </c>
      <c r="AK120" s="28">
        <v>18.2</v>
      </c>
      <c r="AL120" s="28">
        <v>6.2</v>
      </c>
      <c r="AM120" s="28">
        <v>0.11</v>
      </c>
      <c r="AN120" s="28">
        <v>105</v>
      </c>
      <c r="AO120" s="28">
        <v>4.2</v>
      </c>
      <c r="AP120" s="28">
        <v>2.5</v>
      </c>
      <c r="AQ120" s="28">
        <v>1.1000000000000001</v>
      </c>
      <c r="AR120" s="28">
        <v>5.4</v>
      </c>
      <c r="AS120" s="28">
        <v>0.7</v>
      </c>
      <c r="AT120" s="28">
        <v>31</v>
      </c>
      <c r="AU120" s="28">
        <v>0.3</v>
      </c>
      <c r="AV120" s="28">
        <v>29.6</v>
      </c>
      <c r="AW120" s="28">
        <v>8.4</v>
      </c>
      <c r="AX120" s="28">
        <v>5.6</v>
      </c>
      <c r="AY120" s="28">
        <v>0.7</v>
      </c>
      <c r="AZ120" s="28">
        <v>0.3</v>
      </c>
      <c r="BA120" s="28">
        <v>2.2000000000000002</v>
      </c>
      <c r="BB120" s="28">
        <v>50.4</v>
      </c>
      <c r="BC120" s="28">
        <v>0.5</v>
      </c>
      <c r="BD120" s="28">
        <v>1.39</v>
      </c>
      <c r="BE120" s="28">
        <v>9.6999999999999993</v>
      </c>
      <c r="BF120" s="28">
        <v>224</v>
      </c>
      <c r="BG120" s="28">
        <v>13.2</v>
      </c>
      <c r="BH120" s="28">
        <v>13</v>
      </c>
      <c r="BI120" s="28">
        <v>8.8000000000000007</v>
      </c>
      <c r="BJ120" s="28">
        <f>'no b.d.l.'!BJ120*10000</f>
        <v>55000</v>
      </c>
      <c r="BK120" s="28">
        <f>'no b.d.l.'!BK120*10000</f>
        <v>300</v>
      </c>
      <c r="BL120" s="28">
        <f>'no b.d.l.'!BL120*10000</f>
        <v>47900</v>
      </c>
      <c r="BM120" s="28">
        <f>'no b.d.l.'!BM120*10000</f>
        <v>900</v>
      </c>
      <c r="BN120" s="28">
        <f>'no b.d.l.'!BN120*10000</f>
        <v>600</v>
      </c>
      <c r="BO120" s="28">
        <f>'no b.d.l.'!BO120*10000</f>
        <v>80</v>
      </c>
      <c r="BP120" s="28">
        <f>'no b.d.l.'!BP120*10000</f>
        <v>140</v>
      </c>
      <c r="BQ120" s="28">
        <f>'no b.d.l.'!BQ120*10000</f>
        <v>9000</v>
      </c>
      <c r="CI120" s="28">
        <v>18.2</v>
      </c>
      <c r="CL120" s="28">
        <v>6.2</v>
      </c>
    </row>
    <row r="121" spans="1:90" x14ac:dyDescent="0.3">
      <c r="A121" s="25">
        <f t="shared" si="1"/>
        <v>117</v>
      </c>
      <c r="B121" s="26">
        <v>687326</v>
      </c>
      <c r="C121" s="26">
        <v>846238</v>
      </c>
      <c r="D121" s="26">
        <v>371</v>
      </c>
      <c r="E121" s="26">
        <v>1</v>
      </c>
      <c r="F121" s="27" t="s">
        <v>117</v>
      </c>
      <c r="G121" s="28">
        <v>2.5</v>
      </c>
      <c r="H121" s="28">
        <f>'no b.d.l.'!H121/1000</f>
        <v>1.4E-3</v>
      </c>
      <c r="I121" s="28">
        <f>'no b.d.l.'!I121/1000</f>
        <v>0.09</v>
      </c>
      <c r="J121" s="28">
        <v>4</v>
      </c>
      <c r="K121" s="28">
        <v>2.5499999999999998</v>
      </c>
      <c r="L121" s="28">
        <v>8.9999999999999998E-4</v>
      </c>
      <c r="M121" s="28">
        <v>0.19</v>
      </c>
      <c r="N121" s="28">
        <v>0.09</v>
      </c>
      <c r="O121" s="28">
        <v>0.02</v>
      </c>
      <c r="P121" s="28">
        <v>8.9</v>
      </c>
      <c r="Q121" s="28">
        <v>1</v>
      </c>
      <c r="R121" s="28">
        <v>115</v>
      </c>
      <c r="S121" s="28">
        <v>0.09</v>
      </c>
      <c r="T121" s="28">
        <v>6</v>
      </c>
      <c r="U121" s="28">
        <v>21.4</v>
      </c>
      <c r="V121" s="28">
        <v>25.2</v>
      </c>
      <c r="W121" s="28">
        <v>13.5</v>
      </c>
      <c r="X121" s="28">
        <v>21.5</v>
      </c>
      <c r="Y121" s="28">
        <v>1.2999999999999999E-2</v>
      </c>
      <c r="Z121" s="28">
        <v>0.08</v>
      </c>
      <c r="AA121" s="28">
        <v>0.1</v>
      </c>
      <c r="AB121" s="28">
        <v>14.5</v>
      </c>
      <c r="AC121" s="28">
        <v>0.2</v>
      </c>
      <c r="AD121" s="28">
        <v>0.06</v>
      </c>
      <c r="AE121" s="28">
        <v>1.05</v>
      </c>
      <c r="AF121" s="28">
        <v>0.12</v>
      </c>
      <c r="AG121" s="28">
        <v>141</v>
      </c>
      <c r="AH121" s="28">
        <v>0.1</v>
      </c>
      <c r="AI121" s="28">
        <v>0.1</v>
      </c>
      <c r="AJ121" s="28">
        <v>0.04</v>
      </c>
      <c r="AK121" s="28">
        <v>11.5</v>
      </c>
      <c r="AL121" s="28">
        <v>5.6</v>
      </c>
      <c r="AM121" s="28">
        <v>9.9000000000000005E-2</v>
      </c>
      <c r="AN121" s="28">
        <v>83.6</v>
      </c>
      <c r="AO121" s="28">
        <v>3.1</v>
      </c>
      <c r="AP121" s="28">
        <v>1.8</v>
      </c>
      <c r="AQ121" s="28">
        <v>0.7</v>
      </c>
      <c r="AR121" s="28">
        <v>3.6</v>
      </c>
      <c r="AS121" s="28">
        <v>0.5</v>
      </c>
      <c r="AT121" s="28">
        <v>22.6</v>
      </c>
      <c r="AU121" s="28">
        <v>0.2</v>
      </c>
      <c r="AV121" s="28">
        <v>21.7</v>
      </c>
      <c r="AW121" s="28">
        <v>5.9</v>
      </c>
      <c r="AX121" s="28">
        <v>3.8</v>
      </c>
      <c r="AY121" s="28">
        <v>0.5</v>
      </c>
      <c r="AZ121" s="28">
        <v>0.2</v>
      </c>
      <c r="BA121" s="28">
        <v>1.5</v>
      </c>
      <c r="BB121" s="28">
        <v>44</v>
      </c>
      <c r="BC121" s="28">
        <v>0.5</v>
      </c>
      <c r="BD121" s="28">
        <v>1.07</v>
      </c>
      <c r="BE121" s="28">
        <v>7.6</v>
      </c>
      <c r="BF121" s="28">
        <v>174</v>
      </c>
      <c r="BG121" s="28">
        <v>10.199999999999999</v>
      </c>
      <c r="BH121" s="28">
        <v>12.2</v>
      </c>
      <c r="BI121" s="28">
        <v>7.1</v>
      </c>
      <c r="BJ121" s="28">
        <f>'no b.d.l.'!BJ121*10000</f>
        <v>44500</v>
      </c>
      <c r="BK121" s="28">
        <f>'no b.d.l.'!BK121*10000</f>
        <v>200</v>
      </c>
      <c r="BL121" s="28">
        <f>'no b.d.l.'!BL121*10000</f>
        <v>60300</v>
      </c>
      <c r="BM121" s="28">
        <f>'no b.d.l.'!BM121*10000</f>
        <v>700.00000000000011</v>
      </c>
      <c r="BN121" s="28">
        <f>'no b.d.l.'!BN121*10000</f>
        <v>500</v>
      </c>
      <c r="BO121" s="28">
        <f>'no b.d.l.'!BO121*10000</f>
        <v>80</v>
      </c>
      <c r="BP121" s="28">
        <f>'no b.d.l.'!BP121*10000</f>
        <v>150</v>
      </c>
      <c r="BQ121" s="28">
        <f>'no b.d.l.'!BQ121*10000</f>
        <v>9000</v>
      </c>
      <c r="CI121" s="28">
        <v>11.5</v>
      </c>
      <c r="CL121" s="28">
        <v>5.6</v>
      </c>
    </row>
    <row r="122" spans="1:90" x14ac:dyDescent="0.3">
      <c r="A122" s="25">
        <f t="shared" si="1"/>
        <v>118</v>
      </c>
      <c r="B122" s="26">
        <v>687327</v>
      </c>
      <c r="C122" s="26">
        <v>846238</v>
      </c>
      <c r="D122" s="26">
        <v>371</v>
      </c>
      <c r="E122" s="26">
        <v>1</v>
      </c>
      <c r="F122" s="27" t="s">
        <v>118</v>
      </c>
      <c r="G122" s="28">
        <v>3.6</v>
      </c>
      <c r="H122" s="28">
        <f>'no b.d.l.'!H122/1000</f>
        <v>5.0000000000000001E-3</v>
      </c>
      <c r="I122" s="28">
        <f>'no b.d.l.'!I122/1000</f>
        <v>0.09</v>
      </c>
      <c r="J122" s="28">
        <v>3</v>
      </c>
      <c r="K122" s="28">
        <v>2.2599999999999998</v>
      </c>
      <c r="L122" s="28">
        <v>8.9999999999999998E-4</v>
      </c>
      <c r="M122" s="28">
        <v>0.19</v>
      </c>
      <c r="N122" s="28">
        <v>0.09</v>
      </c>
      <c r="O122" s="28">
        <v>7.0000000000000007E-2</v>
      </c>
      <c r="P122" s="28">
        <v>10.8</v>
      </c>
      <c r="Q122" s="28">
        <v>1.4</v>
      </c>
      <c r="R122" s="28">
        <v>147</v>
      </c>
      <c r="S122" s="28">
        <v>0.09</v>
      </c>
      <c r="T122" s="28">
        <v>6.4</v>
      </c>
      <c r="U122" s="28">
        <v>25.5</v>
      </c>
      <c r="V122" s="28">
        <v>28.8</v>
      </c>
      <c r="W122" s="28">
        <v>16.3</v>
      </c>
      <c r="X122" s="28">
        <v>28.7</v>
      </c>
      <c r="Y122" s="28">
        <v>2.1999999999999999E-2</v>
      </c>
      <c r="Z122" s="28">
        <v>0.09</v>
      </c>
      <c r="AA122" s="28">
        <v>0.08</v>
      </c>
      <c r="AB122" s="28">
        <v>17.2</v>
      </c>
      <c r="AC122" s="28">
        <v>0.3</v>
      </c>
      <c r="AD122" s="28">
        <v>7.0000000000000007E-2</v>
      </c>
      <c r="AE122" s="28">
        <v>1.08</v>
      </c>
      <c r="AF122" s="28">
        <v>0.13</v>
      </c>
      <c r="AG122" s="28">
        <v>191</v>
      </c>
      <c r="AH122" s="28">
        <v>0.1</v>
      </c>
      <c r="AI122" s="28">
        <v>0.09</v>
      </c>
      <c r="AJ122" s="28">
        <v>0.04</v>
      </c>
      <c r="AK122" s="28">
        <v>9.92</v>
      </c>
      <c r="AL122" s="28">
        <v>5.0999999999999996</v>
      </c>
      <c r="AM122" s="28">
        <v>8.5999999999999993E-2</v>
      </c>
      <c r="AN122" s="28">
        <v>84.9</v>
      </c>
      <c r="AO122" s="28">
        <v>2.7</v>
      </c>
      <c r="AP122" s="28">
        <v>1.4</v>
      </c>
      <c r="AQ122" s="28">
        <v>0.7</v>
      </c>
      <c r="AR122" s="28">
        <v>3.5</v>
      </c>
      <c r="AS122" s="28">
        <v>0.5</v>
      </c>
      <c r="AT122" s="28">
        <v>21.8</v>
      </c>
      <c r="AU122" s="28">
        <v>0.2</v>
      </c>
      <c r="AV122" s="28">
        <v>19.7</v>
      </c>
      <c r="AW122" s="28">
        <v>5.5</v>
      </c>
      <c r="AX122" s="28">
        <v>3.4</v>
      </c>
      <c r="AY122" s="28">
        <v>0.4</v>
      </c>
      <c r="AZ122" s="28">
        <v>0.2</v>
      </c>
      <c r="BA122" s="28">
        <v>1.4</v>
      </c>
      <c r="BB122" s="28">
        <v>43.9</v>
      </c>
      <c r="BC122" s="28">
        <v>0.5</v>
      </c>
      <c r="BD122" s="28">
        <v>1.07</v>
      </c>
      <c r="BE122" s="28">
        <v>8.3000000000000007</v>
      </c>
      <c r="BF122" s="28">
        <v>197</v>
      </c>
      <c r="BG122" s="28">
        <v>11</v>
      </c>
      <c r="BH122" s="28">
        <v>13.5</v>
      </c>
      <c r="BI122" s="28">
        <v>9.3000000000000007</v>
      </c>
      <c r="BJ122" s="28">
        <f>'no b.d.l.'!BJ122*10000</f>
        <v>50100</v>
      </c>
      <c r="BK122" s="28">
        <f>'no b.d.l.'!BK122*10000</f>
        <v>400</v>
      </c>
      <c r="BL122" s="28">
        <f>'no b.d.l.'!BL122*10000</f>
        <v>78400</v>
      </c>
      <c r="BM122" s="28">
        <f>'no b.d.l.'!BM122*10000</f>
        <v>800</v>
      </c>
      <c r="BN122" s="28">
        <f>'no b.d.l.'!BN122*10000</f>
        <v>500</v>
      </c>
      <c r="BO122" s="28">
        <f>'no b.d.l.'!BO122*10000</f>
        <v>80</v>
      </c>
      <c r="BP122" s="28">
        <f>'no b.d.l.'!BP122*10000</f>
        <v>180</v>
      </c>
      <c r="BQ122" s="28">
        <f>'no b.d.l.'!BQ122*10000</f>
        <v>9000</v>
      </c>
      <c r="CI122" s="28">
        <v>9.92</v>
      </c>
      <c r="CL122" s="28">
        <v>5.0999999999999996</v>
      </c>
    </row>
    <row r="123" spans="1:90" x14ac:dyDescent="0.3">
      <c r="A123" s="25">
        <f t="shared" si="1"/>
        <v>119</v>
      </c>
      <c r="B123" s="26">
        <v>687328</v>
      </c>
      <c r="C123" s="26">
        <v>846238</v>
      </c>
      <c r="D123" s="26">
        <v>371</v>
      </c>
      <c r="E123" s="26">
        <v>1</v>
      </c>
      <c r="F123" s="27" t="s">
        <v>119</v>
      </c>
      <c r="G123" s="28">
        <v>4.0999999999999996</v>
      </c>
      <c r="H123" s="28">
        <f>'no b.d.l.'!H123/1000</f>
        <v>4.0000000000000002E-4</v>
      </c>
      <c r="I123" s="28">
        <f>'no b.d.l.'!I123/1000</f>
        <v>7.0000000000000007E-2</v>
      </c>
      <c r="J123" s="28">
        <v>3</v>
      </c>
      <c r="K123" s="28">
        <v>2.3199999999999998</v>
      </c>
      <c r="L123" s="28">
        <v>8.9999999999999998E-4</v>
      </c>
      <c r="M123" s="28">
        <v>0.19</v>
      </c>
      <c r="N123" s="28">
        <v>0.09</v>
      </c>
      <c r="O123" s="28">
        <v>0.05</v>
      </c>
      <c r="P123" s="28">
        <v>11.7</v>
      </c>
      <c r="Q123" s="28">
        <v>1.6</v>
      </c>
      <c r="R123" s="28">
        <v>169</v>
      </c>
      <c r="S123" s="28">
        <v>0.09</v>
      </c>
      <c r="T123" s="28">
        <v>6.6</v>
      </c>
      <c r="U123" s="28">
        <v>24.1</v>
      </c>
      <c r="V123" s="28">
        <v>28.5</v>
      </c>
      <c r="W123" s="28">
        <v>17.7</v>
      </c>
      <c r="X123" s="28">
        <v>22.1</v>
      </c>
      <c r="Y123" s="28">
        <v>1.2E-2</v>
      </c>
      <c r="Z123" s="28">
        <v>0.1</v>
      </c>
      <c r="AA123" s="28">
        <v>0.67</v>
      </c>
      <c r="AB123" s="28">
        <v>17.899999999999999</v>
      </c>
      <c r="AC123" s="28">
        <v>0.3</v>
      </c>
      <c r="AD123" s="28">
        <v>0.08</v>
      </c>
      <c r="AE123" s="28">
        <v>1.1599999999999999</v>
      </c>
      <c r="AF123" s="28">
        <v>0.13</v>
      </c>
      <c r="AG123" s="28">
        <v>180</v>
      </c>
      <c r="AH123" s="28">
        <v>0.1</v>
      </c>
      <c r="AI123" s="28">
        <v>0.09</v>
      </c>
      <c r="AJ123" s="28">
        <v>0.04</v>
      </c>
      <c r="AK123" s="28">
        <v>13</v>
      </c>
      <c r="AL123" s="28">
        <v>6.3</v>
      </c>
      <c r="AM123" s="28">
        <v>9.1999999999999998E-2</v>
      </c>
      <c r="AN123" s="28">
        <v>79.3</v>
      </c>
      <c r="AO123" s="28">
        <v>3.4</v>
      </c>
      <c r="AP123" s="28">
        <v>1.8</v>
      </c>
      <c r="AQ123" s="28">
        <v>0.8</v>
      </c>
      <c r="AR123" s="28">
        <v>4</v>
      </c>
      <c r="AS123" s="28">
        <v>0.6</v>
      </c>
      <c r="AT123" s="28">
        <v>26.1</v>
      </c>
      <c r="AU123" s="28">
        <v>0.2</v>
      </c>
      <c r="AV123" s="28">
        <v>23</v>
      </c>
      <c r="AW123" s="28">
        <v>6.5</v>
      </c>
      <c r="AX123" s="28">
        <v>4.9000000000000004</v>
      </c>
      <c r="AY123" s="28">
        <v>0.5</v>
      </c>
      <c r="AZ123" s="28">
        <v>0.2</v>
      </c>
      <c r="BA123" s="28">
        <v>1.6</v>
      </c>
      <c r="BB123" s="28">
        <v>48.5</v>
      </c>
      <c r="BC123" s="28">
        <v>0.5</v>
      </c>
      <c r="BD123" s="28">
        <v>1.1599999999999999</v>
      </c>
      <c r="BE123" s="28">
        <v>8.6</v>
      </c>
      <c r="BF123" s="28">
        <v>180</v>
      </c>
      <c r="BG123" s="28">
        <v>10.4</v>
      </c>
      <c r="BH123" s="28">
        <v>15.3</v>
      </c>
      <c r="BI123" s="28">
        <v>8.9</v>
      </c>
      <c r="BJ123" s="28">
        <f>'no b.d.l.'!BJ123*10000</f>
        <v>52000</v>
      </c>
      <c r="BK123" s="28">
        <f>'no b.d.l.'!BK123*10000</f>
        <v>300</v>
      </c>
      <c r="BL123" s="28">
        <f>'no b.d.l.'!BL123*10000</f>
        <v>88800.000000000015</v>
      </c>
      <c r="BM123" s="28">
        <f>'no b.d.l.'!BM123*10000</f>
        <v>800</v>
      </c>
      <c r="BN123" s="28">
        <f>'no b.d.l.'!BN123*10000</f>
        <v>500</v>
      </c>
      <c r="BO123" s="28">
        <f>'no b.d.l.'!BO123*10000</f>
        <v>80</v>
      </c>
      <c r="BP123" s="28">
        <f>'no b.d.l.'!BP123*10000</f>
        <v>160</v>
      </c>
      <c r="BQ123" s="28">
        <f>'no b.d.l.'!BQ123*10000</f>
        <v>9000</v>
      </c>
      <c r="CI123" s="28">
        <v>13</v>
      </c>
      <c r="CL123" s="28">
        <v>6.3</v>
      </c>
    </row>
    <row r="124" spans="1:90" x14ac:dyDescent="0.3">
      <c r="A124" s="25">
        <f t="shared" si="1"/>
        <v>120</v>
      </c>
      <c r="B124" s="26">
        <v>687329</v>
      </c>
      <c r="C124" s="26">
        <v>846238</v>
      </c>
      <c r="D124" s="26">
        <v>371</v>
      </c>
      <c r="E124" s="26">
        <v>1</v>
      </c>
      <c r="F124" s="27" t="s">
        <v>120</v>
      </c>
      <c r="G124" s="28">
        <v>4</v>
      </c>
      <c r="H124" s="28">
        <f>'no b.d.l.'!H124/1000</f>
        <v>5.0000000000000001E-3</v>
      </c>
      <c r="I124" s="28">
        <f>'no b.d.l.'!I124/1000</f>
        <v>0.06</v>
      </c>
      <c r="J124" s="28">
        <v>3</v>
      </c>
      <c r="K124" s="28">
        <v>2.19</v>
      </c>
      <c r="L124" s="28">
        <v>8.9999999999999998E-4</v>
      </c>
      <c r="M124" s="28">
        <v>0.21</v>
      </c>
      <c r="N124" s="28">
        <v>0.09</v>
      </c>
      <c r="O124" s="28">
        <v>0.06</v>
      </c>
      <c r="P124" s="28">
        <v>11.5</v>
      </c>
      <c r="Q124" s="28">
        <v>1.5</v>
      </c>
      <c r="R124" s="28">
        <v>163</v>
      </c>
      <c r="S124" s="28">
        <v>0.09</v>
      </c>
      <c r="T124" s="28">
        <v>6.4</v>
      </c>
      <c r="U124" s="28">
        <v>24.5</v>
      </c>
      <c r="V124" s="28">
        <v>29</v>
      </c>
      <c r="W124" s="28">
        <v>16.399999999999999</v>
      </c>
      <c r="X124" s="28">
        <v>22.4</v>
      </c>
      <c r="Y124" s="28">
        <v>1.4999999999999999E-2</v>
      </c>
      <c r="Z124" s="28">
        <v>0.09</v>
      </c>
      <c r="AA124" s="28">
        <v>0.17</v>
      </c>
      <c r="AB124" s="28">
        <v>17.600000000000001</v>
      </c>
      <c r="AC124" s="28">
        <v>0.2</v>
      </c>
      <c r="AD124" s="28">
        <v>0.09</v>
      </c>
      <c r="AE124" s="28">
        <v>1.1599999999999999</v>
      </c>
      <c r="AF124" s="28">
        <v>0.13</v>
      </c>
      <c r="AG124" s="28">
        <v>162</v>
      </c>
      <c r="AH124" s="28">
        <v>0.1</v>
      </c>
      <c r="AI124" s="28">
        <v>0.09</v>
      </c>
      <c r="AJ124" s="28">
        <v>0.04</v>
      </c>
      <c r="AK124" s="28">
        <v>13.8</v>
      </c>
      <c r="AL124" s="28">
        <v>5.4</v>
      </c>
      <c r="AM124" s="28">
        <v>9.2999999999999999E-2</v>
      </c>
      <c r="AN124" s="28">
        <v>77.400000000000006</v>
      </c>
      <c r="AO124" s="28">
        <v>3.5</v>
      </c>
      <c r="AP124" s="28">
        <v>2</v>
      </c>
      <c r="AQ124" s="28">
        <v>0.9</v>
      </c>
      <c r="AR124" s="28">
        <v>4.0999999999999996</v>
      </c>
      <c r="AS124" s="28">
        <v>0.6</v>
      </c>
      <c r="AT124" s="28">
        <v>26.2</v>
      </c>
      <c r="AU124" s="28">
        <v>0.2</v>
      </c>
      <c r="AV124" s="28">
        <v>24.5</v>
      </c>
      <c r="AW124" s="28">
        <v>6.8</v>
      </c>
      <c r="AX124" s="28">
        <v>4.4000000000000004</v>
      </c>
      <c r="AY124" s="28">
        <v>0.5</v>
      </c>
      <c r="AZ124" s="28">
        <v>0.2</v>
      </c>
      <c r="BA124" s="28">
        <v>1.7</v>
      </c>
      <c r="BB124" s="28">
        <v>50.7</v>
      </c>
      <c r="BC124" s="28">
        <v>0.5</v>
      </c>
      <c r="BD124" s="28">
        <v>1.1200000000000001</v>
      </c>
      <c r="BE124" s="28">
        <v>8.3000000000000007</v>
      </c>
      <c r="BF124" s="28">
        <v>182</v>
      </c>
      <c r="BG124" s="28">
        <v>10</v>
      </c>
      <c r="BH124" s="28">
        <v>14.4</v>
      </c>
      <c r="BI124" s="28">
        <v>8.8000000000000007</v>
      </c>
      <c r="BJ124" s="28">
        <f>'no b.d.l.'!BJ124*10000</f>
        <v>51700</v>
      </c>
      <c r="BK124" s="28">
        <f>'no b.d.l.'!BK124*10000</f>
        <v>400</v>
      </c>
      <c r="BL124" s="28">
        <f>'no b.d.l.'!BL124*10000</f>
        <v>84000</v>
      </c>
      <c r="BM124" s="28">
        <f>'no b.d.l.'!BM124*10000</f>
        <v>800</v>
      </c>
      <c r="BN124" s="28">
        <f>'no b.d.l.'!BN124*10000</f>
        <v>500</v>
      </c>
      <c r="BO124" s="28">
        <f>'no b.d.l.'!BO124*10000</f>
        <v>100</v>
      </c>
      <c r="BP124" s="28">
        <f>'no b.d.l.'!BP124*10000</f>
        <v>170</v>
      </c>
      <c r="BQ124" s="28">
        <f>'no b.d.l.'!BQ124*10000</f>
        <v>9000</v>
      </c>
      <c r="CI124" s="28">
        <v>13.8</v>
      </c>
      <c r="CL124" s="28">
        <v>5.4</v>
      </c>
    </row>
    <row r="125" spans="1:90" x14ac:dyDescent="0.3">
      <c r="A125" s="25">
        <f t="shared" si="1"/>
        <v>121</v>
      </c>
      <c r="B125" s="26">
        <v>687330</v>
      </c>
      <c r="C125" s="26">
        <v>846238</v>
      </c>
      <c r="D125" s="26">
        <v>371</v>
      </c>
      <c r="E125" s="26">
        <v>1</v>
      </c>
      <c r="F125" s="27" t="s">
        <v>121</v>
      </c>
      <c r="G125" s="28">
        <v>3.3</v>
      </c>
      <c r="H125" s="28">
        <f>'no b.d.l.'!H125/1000</f>
        <v>7.4999999999999997E-3</v>
      </c>
      <c r="I125" s="28">
        <f>'no b.d.l.'!I125/1000</f>
        <v>0.05</v>
      </c>
      <c r="J125" s="28">
        <v>2</v>
      </c>
      <c r="K125" s="28">
        <v>1.49</v>
      </c>
      <c r="L125" s="28">
        <v>8.9999999999999998E-4</v>
      </c>
      <c r="M125" s="28">
        <v>0.15</v>
      </c>
      <c r="N125" s="28">
        <v>0.09</v>
      </c>
      <c r="O125" s="28">
        <v>0.03</v>
      </c>
      <c r="P125" s="28">
        <v>11.7</v>
      </c>
      <c r="Q125" s="28">
        <v>1.4</v>
      </c>
      <c r="R125" s="28">
        <v>146</v>
      </c>
      <c r="S125" s="28">
        <v>0.09</v>
      </c>
      <c r="T125" s="28">
        <v>6.4</v>
      </c>
      <c r="U125" s="28">
        <v>22.6</v>
      </c>
      <c r="V125" s="28">
        <v>24.7</v>
      </c>
      <c r="W125" s="28">
        <v>15.2</v>
      </c>
      <c r="X125" s="28">
        <v>20.3</v>
      </c>
      <c r="Y125" s="28">
        <v>7.0000000000000001E-3</v>
      </c>
      <c r="Z125" s="28">
        <v>0.1</v>
      </c>
      <c r="AA125" s="28">
        <v>8.9999999999999993E-3</v>
      </c>
      <c r="AB125" s="28">
        <v>16.600000000000001</v>
      </c>
      <c r="AC125" s="28">
        <v>0.3</v>
      </c>
      <c r="AD125" s="28">
        <v>7.0000000000000007E-2</v>
      </c>
      <c r="AE125" s="28">
        <v>1.19</v>
      </c>
      <c r="AF125" s="28">
        <v>0.13</v>
      </c>
      <c r="AG125" s="28">
        <v>143</v>
      </c>
      <c r="AH125" s="28">
        <v>0.1</v>
      </c>
      <c r="AI125" s="28">
        <v>0.09</v>
      </c>
      <c r="AJ125" s="28">
        <v>0.04</v>
      </c>
      <c r="AK125" s="28">
        <v>13.8</v>
      </c>
      <c r="AL125" s="28">
        <v>6.3</v>
      </c>
      <c r="AM125" s="28">
        <v>7.9000000000000001E-2</v>
      </c>
      <c r="AN125" s="28">
        <v>86.6</v>
      </c>
      <c r="AO125" s="28">
        <v>3.4</v>
      </c>
      <c r="AP125" s="28">
        <v>1.9</v>
      </c>
      <c r="AQ125" s="28">
        <v>0.9</v>
      </c>
      <c r="AR125" s="28">
        <v>4</v>
      </c>
      <c r="AS125" s="28">
        <v>0.6</v>
      </c>
      <c r="AT125" s="28">
        <v>27.3</v>
      </c>
      <c r="AU125" s="28">
        <v>0.2</v>
      </c>
      <c r="AV125" s="28">
        <v>24.3</v>
      </c>
      <c r="AW125" s="28">
        <v>6.8</v>
      </c>
      <c r="AX125" s="28">
        <v>4.5</v>
      </c>
      <c r="AY125" s="28">
        <v>0.6</v>
      </c>
      <c r="AZ125" s="28">
        <v>0.2</v>
      </c>
      <c r="BA125" s="28">
        <v>1.7</v>
      </c>
      <c r="BB125" s="28">
        <v>38.1</v>
      </c>
      <c r="BC125" s="28">
        <v>0.4</v>
      </c>
      <c r="BD125" s="28">
        <v>1.08</v>
      </c>
      <c r="BE125" s="28">
        <v>8.3000000000000007</v>
      </c>
      <c r="BF125" s="28">
        <v>192</v>
      </c>
      <c r="BG125" s="28">
        <v>9.1999999999999993</v>
      </c>
      <c r="BH125" s="28">
        <v>13.1</v>
      </c>
      <c r="BI125" s="28">
        <v>10.7</v>
      </c>
      <c r="BJ125" s="28">
        <f>'no b.d.l.'!BJ125*10000</f>
        <v>44800.000000000007</v>
      </c>
      <c r="BK125" s="28">
        <f>'no b.d.l.'!BK125*10000</f>
        <v>400</v>
      </c>
      <c r="BL125" s="28">
        <f>'no b.d.l.'!BL125*10000</f>
        <v>71700</v>
      </c>
      <c r="BM125" s="28">
        <f>'no b.d.l.'!BM125*10000</f>
        <v>500</v>
      </c>
      <c r="BN125" s="28">
        <f>'no b.d.l.'!BN125*10000</f>
        <v>500</v>
      </c>
      <c r="BO125" s="28">
        <f>'no b.d.l.'!BO125*10000</f>
        <v>50</v>
      </c>
      <c r="BP125" s="28">
        <f>'no b.d.l.'!BP125*10000</f>
        <v>160</v>
      </c>
      <c r="BQ125" s="28">
        <f>'no b.d.l.'!BQ125*10000</f>
        <v>9000</v>
      </c>
      <c r="CI125" s="28">
        <v>13.8</v>
      </c>
      <c r="CL125" s="28">
        <v>6.3</v>
      </c>
    </row>
    <row r="126" spans="1:90" x14ac:dyDescent="0.3">
      <c r="A126" s="25">
        <f t="shared" si="1"/>
        <v>122</v>
      </c>
      <c r="B126" s="26">
        <v>687331</v>
      </c>
      <c r="C126" s="26">
        <v>846239</v>
      </c>
      <c r="D126" s="26">
        <v>371</v>
      </c>
      <c r="E126" s="26">
        <v>1</v>
      </c>
      <c r="F126" s="27" t="s">
        <v>122</v>
      </c>
      <c r="G126" s="28">
        <v>10.4</v>
      </c>
      <c r="H126" s="28">
        <f>'no b.d.l.'!H126/1000</f>
        <v>9.8000000000000014E-3</v>
      </c>
      <c r="I126" s="28">
        <f>'no b.d.l.'!I126/1000</f>
        <v>0.04</v>
      </c>
      <c r="J126" s="28">
        <v>2</v>
      </c>
      <c r="K126" s="28">
        <v>2.71</v>
      </c>
      <c r="L126" s="28">
        <v>8.9999999999999998E-4</v>
      </c>
      <c r="M126" s="28">
        <v>0.26</v>
      </c>
      <c r="N126" s="28">
        <v>0.3</v>
      </c>
      <c r="O126" s="28">
        <v>0.15</v>
      </c>
      <c r="P126" s="28">
        <v>13.5</v>
      </c>
      <c r="Q126" s="28">
        <v>2.1</v>
      </c>
      <c r="R126" s="28">
        <v>252</v>
      </c>
      <c r="S126" s="28">
        <v>0.09</v>
      </c>
      <c r="T126" s="28">
        <v>5.6</v>
      </c>
      <c r="U126" s="28">
        <v>33.4</v>
      </c>
      <c r="V126" s="28">
        <v>23.3</v>
      </c>
      <c r="W126" s="28">
        <v>22.9</v>
      </c>
      <c r="X126" s="28">
        <v>21.7</v>
      </c>
      <c r="Y126" s="28">
        <v>0.11899999999999999</v>
      </c>
      <c r="Z126" s="28">
        <v>0.09</v>
      </c>
      <c r="AA126" s="28">
        <v>8.9999999999999993E-3</v>
      </c>
      <c r="AB126" s="28">
        <v>18.600000000000001</v>
      </c>
      <c r="AC126" s="28">
        <v>0.4</v>
      </c>
      <c r="AD126" s="28">
        <v>0.11</v>
      </c>
      <c r="AE126" s="28">
        <v>1.1299999999999999</v>
      </c>
      <c r="AF126" s="28">
        <v>0.12</v>
      </c>
      <c r="AG126" s="28">
        <v>293</v>
      </c>
      <c r="AH126" s="28">
        <v>0.2</v>
      </c>
      <c r="AI126" s="28">
        <v>0.09</v>
      </c>
      <c r="AJ126" s="28">
        <v>0.04</v>
      </c>
      <c r="AK126" s="28">
        <v>13.8</v>
      </c>
      <c r="AL126" s="28">
        <v>7.2</v>
      </c>
      <c r="AM126" s="28">
        <v>7.0000000000000007E-2</v>
      </c>
      <c r="AN126" s="28">
        <v>73.5</v>
      </c>
      <c r="AO126" s="28">
        <v>3.4</v>
      </c>
      <c r="AP126" s="28">
        <v>1.9</v>
      </c>
      <c r="AQ126" s="28">
        <v>0.9</v>
      </c>
      <c r="AR126" s="28">
        <v>4</v>
      </c>
      <c r="AS126" s="28">
        <v>0.6</v>
      </c>
      <c r="AT126" s="28">
        <v>26.4</v>
      </c>
      <c r="AU126" s="28">
        <v>0.2</v>
      </c>
      <c r="AV126" s="28">
        <v>23.8</v>
      </c>
      <c r="AW126" s="28">
        <v>6.6</v>
      </c>
      <c r="AX126" s="28">
        <v>4.2</v>
      </c>
      <c r="AY126" s="28">
        <v>0.6</v>
      </c>
      <c r="AZ126" s="28">
        <v>0.2</v>
      </c>
      <c r="BA126" s="28">
        <v>1.8</v>
      </c>
      <c r="BB126" s="28">
        <v>35.4</v>
      </c>
      <c r="BC126" s="28">
        <v>0.5</v>
      </c>
      <c r="BD126" s="28">
        <v>0.92</v>
      </c>
      <c r="BE126" s="28">
        <v>7.1</v>
      </c>
      <c r="BF126" s="28">
        <v>185</v>
      </c>
      <c r="BG126" s="28">
        <v>7.8</v>
      </c>
      <c r="BH126" s="28">
        <v>18.3</v>
      </c>
      <c r="BI126" s="28">
        <v>9.5</v>
      </c>
      <c r="BJ126" s="28">
        <f>'no b.d.l.'!BJ126*10000</f>
        <v>42800</v>
      </c>
      <c r="BK126" s="28">
        <f>'no b.d.l.'!BK126*10000</f>
        <v>400</v>
      </c>
      <c r="BL126" s="28">
        <f>'no b.d.l.'!BL126*10000</f>
        <v>131000</v>
      </c>
      <c r="BM126" s="28">
        <f>'no b.d.l.'!BM126*10000</f>
        <v>400</v>
      </c>
      <c r="BN126" s="28">
        <f>'no b.d.l.'!BN126*10000</f>
        <v>400</v>
      </c>
      <c r="BO126" s="28">
        <f>'no b.d.l.'!BO126*10000</f>
        <v>130</v>
      </c>
      <c r="BP126" s="28">
        <f>'no b.d.l.'!BP126*10000</f>
        <v>230</v>
      </c>
      <c r="BQ126" s="28">
        <f>'no b.d.l.'!BQ126*10000</f>
        <v>9000</v>
      </c>
      <c r="CI126" s="28">
        <v>13.8</v>
      </c>
      <c r="CL126" s="28">
        <v>7.2</v>
      </c>
    </row>
    <row r="127" spans="1:90" x14ac:dyDescent="0.3">
      <c r="A127" s="25">
        <f t="shared" si="1"/>
        <v>123</v>
      </c>
      <c r="B127" s="26">
        <v>687333</v>
      </c>
      <c r="C127" s="26">
        <v>846239</v>
      </c>
      <c r="D127" s="26">
        <v>371</v>
      </c>
      <c r="E127" s="26">
        <v>1</v>
      </c>
      <c r="F127" s="27" t="s">
        <v>123</v>
      </c>
      <c r="G127" s="28">
        <v>11.7</v>
      </c>
      <c r="H127" s="28">
        <f>'no b.d.l.'!H127/1000</f>
        <v>2.1100000000000001E-2</v>
      </c>
      <c r="I127" s="28">
        <f>'no b.d.l.'!I127/1000</f>
        <v>0.03</v>
      </c>
      <c r="J127" s="28">
        <v>2</v>
      </c>
      <c r="K127" s="28">
        <v>2.75</v>
      </c>
      <c r="L127" s="28">
        <v>8.9999999999999998E-4</v>
      </c>
      <c r="M127" s="28">
        <v>0.28999999999999998</v>
      </c>
      <c r="N127" s="28">
        <v>0.5</v>
      </c>
      <c r="O127" s="28">
        <v>0.15</v>
      </c>
      <c r="P127" s="28">
        <v>14</v>
      </c>
      <c r="Q127" s="28">
        <v>2.2000000000000002</v>
      </c>
      <c r="R127" s="28">
        <v>265</v>
      </c>
      <c r="S127" s="28">
        <v>0.09</v>
      </c>
      <c r="T127" s="28">
        <v>5.7</v>
      </c>
      <c r="U127" s="28">
        <v>33.4</v>
      </c>
      <c r="V127" s="28">
        <v>23.6</v>
      </c>
      <c r="W127" s="28">
        <v>23.2</v>
      </c>
      <c r="X127" s="28">
        <v>23.3</v>
      </c>
      <c r="Y127" s="28">
        <v>0.13100000000000001</v>
      </c>
      <c r="Z127" s="28">
        <v>0.09</v>
      </c>
      <c r="AA127" s="28">
        <v>8.9999999999999993E-3</v>
      </c>
      <c r="AB127" s="28">
        <v>19.100000000000001</v>
      </c>
      <c r="AC127" s="28">
        <v>0.4</v>
      </c>
      <c r="AD127" s="28">
        <v>0.11</v>
      </c>
      <c r="AE127" s="28">
        <v>1.1200000000000001</v>
      </c>
      <c r="AF127" s="28">
        <v>0.13</v>
      </c>
      <c r="AG127" s="28">
        <v>309</v>
      </c>
      <c r="AH127" s="28">
        <v>0.2</v>
      </c>
      <c r="AI127" s="28">
        <v>0.1</v>
      </c>
      <c r="AJ127" s="28">
        <v>0.04</v>
      </c>
      <c r="AK127" s="28">
        <v>14.2</v>
      </c>
      <c r="AL127" s="28">
        <v>6.2</v>
      </c>
      <c r="AM127" s="28">
        <v>6.5000000000000002E-2</v>
      </c>
      <c r="AN127" s="28">
        <v>74.400000000000006</v>
      </c>
      <c r="AO127" s="28">
        <v>3.6</v>
      </c>
      <c r="AP127" s="28">
        <v>1.8</v>
      </c>
      <c r="AQ127" s="28">
        <v>0.9</v>
      </c>
      <c r="AR127" s="28">
        <v>4.3</v>
      </c>
      <c r="AS127" s="28">
        <v>0.6</v>
      </c>
      <c r="AT127" s="28">
        <v>27.1</v>
      </c>
      <c r="AU127" s="28">
        <v>0.2</v>
      </c>
      <c r="AV127" s="28">
        <v>24.4</v>
      </c>
      <c r="AW127" s="28">
        <v>6.4</v>
      </c>
      <c r="AX127" s="28">
        <v>4.2</v>
      </c>
      <c r="AY127" s="28">
        <v>0.6</v>
      </c>
      <c r="AZ127" s="28">
        <v>0.2</v>
      </c>
      <c r="BA127" s="28">
        <v>1.8</v>
      </c>
      <c r="BB127" s="28">
        <v>34.799999999999997</v>
      </c>
      <c r="BC127" s="28">
        <v>0.5</v>
      </c>
      <c r="BD127" s="28">
        <v>0.98</v>
      </c>
      <c r="BE127" s="28">
        <v>7.3</v>
      </c>
      <c r="BF127" s="28">
        <v>185</v>
      </c>
      <c r="BG127" s="28">
        <v>7.9</v>
      </c>
      <c r="BH127" s="28">
        <v>18.8</v>
      </c>
      <c r="BI127" s="28">
        <v>9.8000000000000007</v>
      </c>
      <c r="BJ127" s="28">
        <f>'no b.d.l.'!BJ127*10000</f>
        <v>45500</v>
      </c>
      <c r="BK127" s="28">
        <f>'no b.d.l.'!BK127*10000</f>
        <v>300</v>
      </c>
      <c r="BL127" s="28">
        <f>'no b.d.l.'!BL127*10000</f>
        <v>136000</v>
      </c>
      <c r="BM127" s="28">
        <f>'no b.d.l.'!BM127*10000</f>
        <v>400</v>
      </c>
      <c r="BN127" s="28">
        <f>'no b.d.l.'!BN127*10000</f>
        <v>400</v>
      </c>
      <c r="BO127" s="28">
        <f>'no b.d.l.'!BO127*10000</f>
        <v>50</v>
      </c>
      <c r="BP127" s="28">
        <f>'no b.d.l.'!BP127*10000</f>
        <v>200</v>
      </c>
      <c r="BQ127" s="28">
        <f>'no b.d.l.'!BQ127*10000</f>
        <v>9000</v>
      </c>
      <c r="CI127" s="28">
        <v>14.2</v>
      </c>
      <c r="CL127" s="28">
        <v>6.2</v>
      </c>
    </row>
    <row r="128" spans="1:90" x14ac:dyDescent="0.3">
      <c r="A128" s="25">
        <f t="shared" si="1"/>
        <v>124</v>
      </c>
      <c r="B128" s="26">
        <v>687336</v>
      </c>
      <c r="C128" s="26">
        <v>846239</v>
      </c>
      <c r="D128" s="26">
        <v>371</v>
      </c>
      <c r="E128" s="26">
        <v>1</v>
      </c>
      <c r="F128" s="27" t="s">
        <v>124</v>
      </c>
      <c r="G128" s="28">
        <v>5.4</v>
      </c>
      <c r="H128" s="28">
        <f>'no b.d.l.'!H128/1000</f>
        <v>1.1699999999999999E-2</v>
      </c>
      <c r="I128" s="28">
        <f>'no b.d.l.'!I128/1000</f>
        <v>0.03</v>
      </c>
      <c r="J128" s="28">
        <v>2</v>
      </c>
      <c r="K128" s="28">
        <v>1.9</v>
      </c>
      <c r="L128" s="28">
        <v>8.9999999999999998E-4</v>
      </c>
      <c r="M128" s="28">
        <v>0.19</v>
      </c>
      <c r="N128" s="28">
        <v>0.09</v>
      </c>
      <c r="O128" s="28">
        <v>0.17</v>
      </c>
      <c r="P128" s="28">
        <v>12.4</v>
      </c>
      <c r="Q128" s="28">
        <v>1.8</v>
      </c>
      <c r="R128" s="28">
        <v>175</v>
      </c>
      <c r="S128" s="28">
        <v>0.09</v>
      </c>
      <c r="T128" s="28">
        <v>6.1</v>
      </c>
      <c r="U128" s="28">
        <v>23.5</v>
      </c>
      <c r="V128" s="28">
        <v>23.9</v>
      </c>
      <c r="W128" s="28">
        <v>19.2</v>
      </c>
      <c r="X128" s="28">
        <v>21.1</v>
      </c>
      <c r="Y128" s="28">
        <v>1.4E-2</v>
      </c>
      <c r="Z128" s="28">
        <v>0.1</v>
      </c>
      <c r="AA128" s="28">
        <v>0.02</v>
      </c>
      <c r="AB128" s="28">
        <v>18.3</v>
      </c>
      <c r="AC128" s="28">
        <v>0.3</v>
      </c>
      <c r="AD128" s="28">
        <v>0.08</v>
      </c>
      <c r="AE128" s="28">
        <v>1.25</v>
      </c>
      <c r="AF128" s="28">
        <v>0.13</v>
      </c>
      <c r="AG128" s="28">
        <v>144</v>
      </c>
      <c r="AH128" s="28">
        <v>0.2</v>
      </c>
      <c r="AI128" s="28">
        <v>0.09</v>
      </c>
      <c r="AJ128" s="28">
        <v>0.04</v>
      </c>
      <c r="AK128" s="28">
        <v>13.3</v>
      </c>
      <c r="AL128" s="28">
        <v>7.4</v>
      </c>
      <c r="AM128" s="28">
        <v>8.2000000000000003E-2</v>
      </c>
      <c r="AN128" s="28">
        <v>85.3</v>
      </c>
      <c r="AO128" s="28">
        <v>3.2</v>
      </c>
      <c r="AP128" s="28">
        <v>1.5</v>
      </c>
      <c r="AQ128" s="28">
        <v>0.9</v>
      </c>
      <c r="AR128" s="28">
        <v>3.9</v>
      </c>
      <c r="AS128" s="28">
        <v>0.5</v>
      </c>
      <c r="AT128" s="28">
        <v>28.9</v>
      </c>
      <c r="AU128" s="28">
        <v>0.2</v>
      </c>
      <c r="AV128" s="28">
        <v>25</v>
      </c>
      <c r="AW128" s="28">
        <v>7</v>
      </c>
      <c r="AX128" s="28">
        <v>4.3</v>
      </c>
      <c r="AY128" s="28">
        <v>0.5</v>
      </c>
      <c r="AZ128" s="28">
        <v>0.2</v>
      </c>
      <c r="BA128" s="28">
        <v>1.6</v>
      </c>
      <c r="BB128" s="28">
        <v>37.299999999999997</v>
      </c>
      <c r="BC128" s="28">
        <v>0.4</v>
      </c>
      <c r="BD128" s="28">
        <v>1.05</v>
      </c>
      <c r="BE128" s="28">
        <v>8.1</v>
      </c>
      <c r="BF128" s="28">
        <v>202</v>
      </c>
      <c r="BG128" s="28">
        <v>8.9</v>
      </c>
      <c r="BH128" s="28">
        <v>14.5</v>
      </c>
      <c r="BI128" s="28">
        <v>11.9</v>
      </c>
      <c r="BJ128" s="28">
        <f>'no b.d.l.'!BJ128*10000</f>
        <v>46000</v>
      </c>
      <c r="BK128" s="28">
        <f>'no b.d.l.'!BK128*10000</f>
        <v>500</v>
      </c>
      <c r="BL128" s="28">
        <f>'no b.d.l.'!BL128*10000</f>
        <v>95300</v>
      </c>
      <c r="BM128" s="28">
        <f>'no b.d.l.'!BM128*10000</f>
        <v>500</v>
      </c>
      <c r="BN128" s="28">
        <f>'no b.d.l.'!BN128*10000</f>
        <v>400</v>
      </c>
      <c r="BO128" s="28">
        <f>'no b.d.l.'!BO128*10000</f>
        <v>60</v>
      </c>
      <c r="BP128" s="28">
        <f>'no b.d.l.'!BP128*10000</f>
        <v>180</v>
      </c>
      <c r="BQ128" s="28">
        <f>'no b.d.l.'!BQ128*10000</f>
        <v>9000</v>
      </c>
      <c r="CI128" s="28">
        <v>13.3</v>
      </c>
      <c r="CL128" s="28">
        <v>7.4</v>
      </c>
    </row>
    <row r="129" spans="1:90" x14ac:dyDescent="0.3">
      <c r="A129" s="25">
        <f t="shared" si="1"/>
        <v>125</v>
      </c>
      <c r="B129" s="26">
        <v>687338</v>
      </c>
      <c r="C129" s="26">
        <v>846239</v>
      </c>
      <c r="D129" s="26">
        <v>371</v>
      </c>
      <c r="E129" s="26">
        <v>1</v>
      </c>
      <c r="F129" s="27" t="s">
        <v>125</v>
      </c>
      <c r="G129" s="28">
        <v>3.4</v>
      </c>
      <c r="H129" s="28">
        <f>'no b.d.l.'!H129/1000</f>
        <v>5.4999999999999997E-3</v>
      </c>
      <c r="I129" s="28">
        <f>'no b.d.l.'!I129/1000</f>
        <v>7.0000000000000007E-2</v>
      </c>
      <c r="J129" s="28">
        <v>2</v>
      </c>
      <c r="K129" s="28">
        <v>1.44</v>
      </c>
      <c r="L129" s="28">
        <v>8.9999999999999998E-4</v>
      </c>
      <c r="M129" s="28">
        <v>0.12</v>
      </c>
      <c r="N129" s="28">
        <v>0.09</v>
      </c>
      <c r="O129" s="28">
        <v>7.0000000000000007E-2</v>
      </c>
      <c r="P129" s="28">
        <v>12.7</v>
      </c>
      <c r="Q129" s="28">
        <v>1.7</v>
      </c>
      <c r="R129" s="28">
        <v>152</v>
      </c>
      <c r="S129" s="28">
        <v>0.09</v>
      </c>
      <c r="T129" s="28">
        <v>6</v>
      </c>
      <c r="U129" s="28">
        <v>24</v>
      </c>
      <c r="V129" s="28">
        <v>23.1</v>
      </c>
      <c r="W129" s="28">
        <v>17.100000000000001</v>
      </c>
      <c r="X129" s="28">
        <v>17.3</v>
      </c>
      <c r="Y129" s="28">
        <v>0.01</v>
      </c>
      <c r="Z129" s="28">
        <v>0.1</v>
      </c>
      <c r="AA129" s="28">
        <v>8.9999999999999993E-3</v>
      </c>
      <c r="AB129" s="28">
        <v>18.100000000000001</v>
      </c>
      <c r="AC129" s="28">
        <v>0.2</v>
      </c>
      <c r="AD129" s="28">
        <v>0.08</v>
      </c>
      <c r="AE129" s="28">
        <v>1.27</v>
      </c>
      <c r="AF129" s="28">
        <v>0.14000000000000001</v>
      </c>
      <c r="AG129" s="28">
        <v>129</v>
      </c>
      <c r="AH129" s="28">
        <v>0.1</v>
      </c>
      <c r="AI129" s="28">
        <v>0.09</v>
      </c>
      <c r="AJ129" s="28">
        <v>0.04</v>
      </c>
      <c r="AK129" s="28">
        <v>15.8</v>
      </c>
      <c r="AL129" s="28">
        <v>5.3</v>
      </c>
      <c r="AM129" s="28">
        <v>7.0000000000000007E-2</v>
      </c>
      <c r="AN129" s="28">
        <v>96.4</v>
      </c>
      <c r="AO129" s="28">
        <v>3.9</v>
      </c>
      <c r="AP129" s="28">
        <v>2</v>
      </c>
      <c r="AQ129" s="28">
        <v>1.1000000000000001</v>
      </c>
      <c r="AR129" s="28">
        <v>4.8</v>
      </c>
      <c r="AS129" s="28">
        <v>0.6</v>
      </c>
      <c r="AT129" s="28">
        <v>33.200000000000003</v>
      </c>
      <c r="AU129" s="28">
        <v>0.2</v>
      </c>
      <c r="AV129" s="28">
        <v>30.6</v>
      </c>
      <c r="AW129" s="28">
        <v>8.5</v>
      </c>
      <c r="AX129" s="28">
        <v>5.6</v>
      </c>
      <c r="AY129" s="28">
        <v>0.7</v>
      </c>
      <c r="AZ129" s="28">
        <v>0.2</v>
      </c>
      <c r="BA129" s="28">
        <v>1.9</v>
      </c>
      <c r="BB129" s="28">
        <v>39</v>
      </c>
      <c r="BC129" s="28">
        <v>0.4</v>
      </c>
      <c r="BD129" s="28">
        <v>1.08</v>
      </c>
      <c r="BE129" s="28">
        <v>8.1999999999999993</v>
      </c>
      <c r="BF129" s="28">
        <v>169</v>
      </c>
      <c r="BG129" s="28">
        <v>8.5</v>
      </c>
      <c r="BH129" s="28">
        <v>15.4</v>
      </c>
      <c r="BI129" s="28">
        <v>11.7</v>
      </c>
      <c r="BJ129" s="28">
        <f>'no b.d.l.'!BJ129*10000</f>
        <v>46300</v>
      </c>
      <c r="BK129" s="28">
        <f>'no b.d.l.'!BK129*10000</f>
        <v>400</v>
      </c>
      <c r="BL129" s="28">
        <f>'no b.d.l.'!BL129*10000</f>
        <v>77800</v>
      </c>
      <c r="BM129" s="28">
        <f>'no b.d.l.'!BM129*10000</f>
        <v>400</v>
      </c>
      <c r="BN129" s="28">
        <f>'no b.d.l.'!BN129*10000</f>
        <v>400</v>
      </c>
      <c r="BO129" s="28">
        <f>'no b.d.l.'!BO129*10000</f>
        <v>60</v>
      </c>
      <c r="BP129" s="28">
        <f>'no b.d.l.'!BP129*10000</f>
        <v>170</v>
      </c>
      <c r="BQ129" s="28">
        <f>'no b.d.l.'!BQ129*10000</f>
        <v>9000</v>
      </c>
      <c r="CI129" s="28">
        <v>15.8</v>
      </c>
      <c r="CL129" s="28">
        <v>5.3</v>
      </c>
    </row>
    <row r="130" spans="1:90" x14ac:dyDescent="0.3">
      <c r="A130" s="25">
        <f t="shared" si="1"/>
        <v>126</v>
      </c>
      <c r="B130" s="26">
        <v>687340</v>
      </c>
      <c r="C130" s="26">
        <v>846239</v>
      </c>
      <c r="D130" s="26">
        <v>371</v>
      </c>
      <c r="E130" s="26">
        <v>1</v>
      </c>
      <c r="F130" s="27" t="s">
        <v>126</v>
      </c>
      <c r="G130" s="28">
        <v>5.2</v>
      </c>
      <c r="H130" s="28">
        <f>'no b.d.l.'!H130/1000</f>
        <v>5.1999999999999998E-3</v>
      </c>
      <c r="I130" s="28">
        <f>'no b.d.l.'!I130/1000</f>
        <v>0.06</v>
      </c>
      <c r="J130" s="28">
        <v>2</v>
      </c>
      <c r="K130" s="28">
        <v>1.71</v>
      </c>
      <c r="L130" s="28">
        <v>8.9999999999999998E-4</v>
      </c>
      <c r="M130" s="28">
        <v>0.14000000000000001</v>
      </c>
      <c r="N130" s="28">
        <v>0.09</v>
      </c>
      <c r="O130" s="28">
        <v>7.0000000000000007E-2</v>
      </c>
      <c r="P130" s="28">
        <v>12.4</v>
      </c>
      <c r="Q130" s="28">
        <v>1.9</v>
      </c>
      <c r="R130" s="28">
        <v>171</v>
      </c>
      <c r="S130" s="28">
        <v>0.6</v>
      </c>
      <c r="T130" s="28">
        <v>6.5</v>
      </c>
      <c r="U130" s="28">
        <v>25.5</v>
      </c>
      <c r="V130" s="28">
        <v>23.7</v>
      </c>
      <c r="W130" s="28">
        <v>19</v>
      </c>
      <c r="X130" s="28">
        <v>17.899999999999999</v>
      </c>
      <c r="Y130" s="28">
        <v>1.6E-2</v>
      </c>
      <c r="Z130" s="28">
        <v>0.09</v>
      </c>
      <c r="AA130" s="28">
        <v>0.02</v>
      </c>
      <c r="AB130" s="28">
        <v>18.8</v>
      </c>
      <c r="AC130" s="28">
        <v>0.3</v>
      </c>
      <c r="AD130" s="28">
        <v>0.09</v>
      </c>
      <c r="AE130" s="28">
        <v>1.1499999999999999</v>
      </c>
      <c r="AF130" s="28">
        <v>0.14000000000000001</v>
      </c>
      <c r="AG130" s="28">
        <v>140</v>
      </c>
      <c r="AH130" s="28">
        <v>0.1</v>
      </c>
      <c r="AI130" s="28">
        <v>0.09</v>
      </c>
      <c r="AJ130" s="28">
        <v>0.04</v>
      </c>
      <c r="AK130" s="28">
        <v>12.3</v>
      </c>
      <c r="AL130" s="28">
        <v>4.8</v>
      </c>
      <c r="AM130" s="28">
        <v>7.1999999999999995E-2</v>
      </c>
      <c r="AN130" s="28">
        <v>89</v>
      </c>
      <c r="AO130" s="28">
        <v>2.8</v>
      </c>
      <c r="AP130" s="28">
        <v>1.5</v>
      </c>
      <c r="AQ130" s="28">
        <v>0.8</v>
      </c>
      <c r="AR130" s="28">
        <v>3.9</v>
      </c>
      <c r="AS130" s="28">
        <v>0.6</v>
      </c>
      <c r="AT130" s="28">
        <v>27.9</v>
      </c>
      <c r="AU130" s="28">
        <v>0.2</v>
      </c>
      <c r="AV130" s="28">
        <v>24.2</v>
      </c>
      <c r="AW130" s="28">
        <v>6.7</v>
      </c>
      <c r="AX130" s="28">
        <v>4</v>
      </c>
      <c r="AY130" s="28">
        <v>0.5</v>
      </c>
      <c r="AZ130" s="28">
        <v>0.2</v>
      </c>
      <c r="BA130" s="28">
        <v>1.4</v>
      </c>
      <c r="BB130" s="28">
        <v>40.5</v>
      </c>
      <c r="BC130" s="28">
        <v>0.4</v>
      </c>
      <c r="BD130" s="28">
        <v>1.1200000000000001</v>
      </c>
      <c r="BE130" s="28">
        <v>8.5</v>
      </c>
      <c r="BF130" s="28">
        <v>209</v>
      </c>
      <c r="BG130" s="28">
        <v>8.5</v>
      </c>
      <c r="BH130" s="28">
        <v>15.8</v>
      </c>
      <c r="BI130" s="28">
        <v>10.4</v>
      </c>
      <c r="BJ130" s="28">
        <f>'no b.d.l.'!BJ130*10000</f>
        <v>47500</v>
      </c>
      <c r="BK130" s="28">
        <f>'no b.d.l.'!BK130*10000</f>
        <v>300</v>
      </c>
      <c r="BL130" s="28">
        <f>'no b.d.l.'!BL130*10000</f>
        <v>94300</v>
      </c>
      <c r="BM130" s="28">
        <f>'no b.d.l.'!BM130*10000</f>
        <v>500</v>
      </c>
      <c r="BN130" s="28">
        <f>'no b.d.l.'!BN130*10000</f>
        <v>400</v>
      </c>
      <c r="BO130" s="28">
        <f>'no b.d.l.'!BO130*10000</f>
        <v>230</v>
      </c>
      <c r="BP130" s="28">
        <f>'no b.d.l.'!BP130*10000</f>
        <v>180</v>
      </c>
      <c r="BQ130" s="28">
        <f>'no b.d.l.'!BQ130*10000</f>
        <v>9000</v>
      </c>
      <c r="CI130" s="28">
        <v>12.3</v>
      </c>
      <c r="CL130" s="28">
        <v>4.8</v>
      </c>
    </row>
    <row r="131" spans="1:90" x14ac:dyDescent="0.3">
      <c r="A131" s="25">
        <f t="shared" si="1"/>
        <v>127</v>
      </c>
      <c r="B131" s="26">
        <v>687342</v>
      </c>
      <c r="C131" s="26">
        <v>846239</v>
      </c>
      <c r="D131" s="26">
        <v>371</v>
      </c>
      <c r="E131" s="26">
        <v>1</v>
      </c>
      <c r="F131" s="27" t="s">
        <v>128</v>
      </c>
      <c r="G131" s="28">
        <v>3.4</v>
      </c>
      <c r="H131" s="28">
        <f>'no b.d.l.'!H131/1000</f>
        <v>4.0999999999999995E-3</v>
      </c>
      <c r="I131" s="28">
        <f>'no b.d.l.'!I131/1000</f>
        <v>0.05</v>
      </c>
      <c r="J131" s="28">
        <v>2</v>
      </c>
      <c r="K131" s="28">
        <v>1.39</v>
      </c>
      <c r="L131" s="28">
        <v>8.9999999999999998E-4</v>
      </c>
      <c r="M131" s="28">
        <v>0.12</v>
      </c>
      <c r="N131" s="28">
        <v>0.09</v>
      </c>
      <c r="O131" s="28">
        <v>0.01</v>
      </c>
      <c r="P131" s="28">
        <v>12.9</v>
      </c>
      <c r="Q131" s="28">
        <v>1.7</v>
      </c>
      <c r="R131" s="28">
        <v>148</v>
      </c>
      <c r="S131" s="28">
        <v>0.09</v>
      </c>
      <c r="T131" s="28">
        <v>6.2</v>
      </c>
      <c r="U131" s="28">
        <v>25</v>
      </c>
      <c r="V131" s="28">
        <v>23.4</v>
      </c>
      <c r="W131" s="28">
        <v>16.600000000000001</v>
      </c>
      <c r="X131" s="28">
        <v>18.3</v>
      </c>
      <c r="Y131" s="28">
        <v>1.9E-2</v>
      </c>
      <c r="Z131" s="28">
        <v>0.11</v>
      </c>
      <c r="AA131" s="28">
        <v>0.02</v>
      </c>
      <c r="AB131" s="28">
        <v>18.7</v>
      </c>
      <c r="AC131" s="28">
        <v>0.2</v>
      </c>
      <c r="AD131" s="28">
        <v>0.09</v>
      </c>
      <c r="AE131" s="28">
        <v>1.22</v>
      </c>
      <c r="AF131" s="28">
        <v>0.14000000000000001</v>
      </c>
      <c r="AG131" s="28">
        <v>123</v>
      </c>
      <c r="AH131" s="28">
        <v>0.1</v>
      </c>
      <c r="AI131" s="28">
        <v>0.09</v>
      </c>
      <c r="AJ131" s="28">
        <v>0.04</v>
      </c>
      <c r="AK131" s="28">
        <v>12.4</v>
      </c>
      <c r="AL131" s="28">
        <v>5.0999999999999996</v>
      </c>
      <c r="AM131" s="28">
        <v>7.3999999999999996E-2</v>
      </c>
      <c r="AN131" s="28">
        <v>96.2</v>
      </c>
      <c r="AO131" s="28">
        <v>2.9</v>
      </c>
      <c r="AP131" s="28">
        <v>1.4</v>
      </c>
      <c r="AQ131" s="28">
        <v>0.9</v>
      </c>
      <c r="AR131" s="28">
        <v>4</v>
      </c>
      <c r="AS131" s="28">
        <v>0.5</v>
      </c>
      <c r="AT131" s="28">
        <v>30</v>
      </c>
      <c r="AU131" s="28">
        <v>0.2</v>
      </c>
      <c r="AV131" s="28">
        <v>25.4</v>
      </c>
      <c r="AW131" s="28">
        <v>7.3</v>
      </c>
      <c r="AX131" s="28">
        <v>5.0999999999999996</v>
      </c>
      <c r="AY131" s="28">
        <v>0.5</v>
      </c>
      <c r="AZ131" s="28">
        <v>0.2</v>
      </c>
      <c r="BA131" s="28">
        <v>1.4</v>
      </c>
      <c r="BB131" s="28">
        <v>41</v>
      </c>
      <c r="BC131" s="28">
        <v>0.4</v>
      </c>
      <c r="BD131" s="28">
        <v>1.1200000000000001</v>
      </c>
      <c r="BE131" s="28">
        <v>8.8000000000000007</v>
      </c>
      <c r="BF131" s="28">
        <v>187</v>
      </c>
      <c r="BG131" s="28">
        <v>8.6999999999999993</v>
      </c>
      <c r="BH131" s="28">
        <v>15.5</v>
      </c>
      <c r="BI131" s="28">
        <v>11.4</v>
      </c>
      <c r="BJ131" s="28">
        <f>'no b.d.l.'!BJ131*10000</f>
        <v>48700</v>
      </c>
      <c r="BK131" s="28">
        <f>'no b.d.l.'!BK131*10000</f>
        <v>400</v>
      </c>
      <c r="BL131" s="28">
        <f>'no b.d.l.'!BL131*10000</f>
        <v>76500</v>
      </c>
      <c r="BM131" s="28">
        <f>'no b.d.l.'!BM131*10000</f>
        <v>500</v>
      </c>
      <c r="BN131" s="28">
        <f>'no b.d.l.'!BN131*10000</f>
        <v>400</v>
      </c>
      <c r="BO131" s="28">
        <f>'no b.d.l.'!BO131*10000</f>
        <v>70</v>
      </c>
      <c r="BP131" s="28">
        <f>'no b.d.l.'!BP131*10000</f>
        <v>170</v>
      </c>
      <c r="BQ131" s="28">
        <f>'no b.d.l.'!BQ131*10000</f>
        <v>9000</v>
      </c>
      <c r="CI131" s="28">
        <v>12.4</v>
      </c>
      <c r="CL131" s="28">
        <v>5.0999999999999996</v>
      </c>
    </row>
    <row r="132" spans="1:90" ht="15.75" customHeight="1" x14ac:dyDescent="0.3">
      <c r="A132" s="25">
        <f t="shared" si="1"/>
        <v>128</v>
      </c>
      <c r="B132" s="26">
        <v>687343</v>
      </c>
      <c r="C132" s="26">
        <v>846239</v>
      </c>
      <c r="D132" s="26">
        <v>371</v>
      </c>
      <c r="E132" s="26">
        <v>1</v>
      </c>
      <c r="F132" s="27" t="s">
        <v>129</v>
      </c>
      <c r="G132" s="28">
        <v>4.5999999999999996</v>
      </c>
      <c r="H132" s="28">
        <f>'no b.d.l.'!H132/1000</f>
        <v>5.9000000000000007E-3</v>
      </c>
      <c r="I132" s="28">
        <f>'no b.d.l.'!I132/1000</f>
        <v>0.04</v>
      </c>
      <c r="J132" s="28">
        <v>2</v>
      </c>
      <c r="K132" s="28">
        <v>1.75</v>
      </c>
      <c r="L132" s="28">
        <v>8.9999999999999998E-4</v>
      </c>
      <c r="M132" s="28">
        <v>0.15</v>
      </c>
      <c r="N132" s="28">
        <v>0.09</v>
      </c>
      <c r="O132" s="28">
        <v>7.0000000000000007E-2</v>
      </c>
      <c r="P132" s="28">
        <v>12.9</v>
      </c>
      <c r="Q132" s="28">
        <v>1.7</v>
      </c>
      <c r="R132" s="28">
        <v>171</v>
      </c>
      <c r="S132" s="28">
        <v>0.09</v>
      </c>
      <c r="T132" s="28">
        <v>6.3</v>
      </c>
      <c r="U132" s="28">
        <v>26.2</v>
      </c>
      <c r="V132" s="28">
        <v>24.9</v>
      </c>
      <c r="W132" s="28">
        <v>18.399999999999999</v>
      </c>
      <c r="X132" s="28">
        <v>17.899999999999999</v>
      </c>
      <c r="Y132" s="28">
        <v>1.7999999999999999E-2</v>
      </c>
      <c r="Z132" s="28">
        <v>0.1</v>
      </c>
      <c r="AA132" s="28">
        <v>0.04</v>
      </c>
      <c r="AB132" s="28">
        <v>19.3</v>
      </c>
      <c r="AC132" s="28">
        <v>0.3</v>
      </c>
      <c r="AD132" s="28">
        <v>0.11</v>
      </c>
      <c r="AE132" s="28">
        <v>1.23</v>
      </c>
      <c r="AF132" s="28">
        <v>0.15</v>
      </c>
      <c r="AG132" s="28">
        <v>145</v>
      </c>
      <c r="AH132" s="28">
        <v>0.1</v>
      </c>
      <c r="AI132" s="28">
        <v>0.1</v>
      </c>
      <c r="AJ132" s="28">
        <v>0.04</v>
      </c>
      <c r="AK132" s="28">
        <v>12.2</v>
      </c>
      <c r="AL132" s="28">
        <v>5.7</v>
      </c>
      <c r="AM132" s="28">
        <v>7.2999999999999995E-2</v>
      </c>
      <c r="AN132" s="28">
        <v>108</v>
      </c>
      <c r="AO132" s="28">
        <v>3.2</v>
      </c>
      <c r="AP132" s="28">
        <v>1.5</v>
      </c>
      <c r="AQ132" s="28">
        <v>0.8</v>
      </c>
      <c r="AR132" s="28">
        <v>4</v>
      </c>
      <c r="AS132" s="28">
        <v>0.5</v>
      </c>
      <c r="AT132" s="28">
        <v>29.8</v>
      </c>
      <c r="AU132" s="28">
        <v>0.2</v>
      </c>
      <c r="AV132" s="28">
        <v>25.1</v>
      </c>
      <c r="AW132" s="28">
        <v>7.2</v>
      </c>
      <c r="AX132" s="28">
        <v>4.0999999999999996</v>
      </c>
      <c r="AY132" s="28">
        <v>0.5</v>
      </c>
      <c r="AZ132" s="28">
        <v>0.2</v>
      </c>
      <c r="BA132" s="28">
        <v>1.4</v>
      </c>
      <c r="BB132" s="28">
        <v>46.9</v>
      </c>
      <c r="BC132" s="28">
        <v>0.4</v>
      </c>
      <c r="BD132" s="28">
        <v>1.17</v>
      </c>
      <c r="BE132" s="28">
        <v>9.1999999999999993</v>
      </c>
      <c r="BF132" s="28">
        <v>199</v>
      </c>
      <c r="BG132" s="28">
        <v>9</v>
      </c>
      <c r="BH132" s="28">
        <v>15.6</v>
      </c>
      <c r="BI132" s="28">
        <v>11.3</v>
      </c>
      <c r="BJ132" s="28">
        <f>'no b.d.l.'!BJ132*10000</f>
        <v>50500</v>
      </c>
      <c r="BK132" s="28">
        <f>'no b.d.l.'!BK132*10000</f>
        <v>500</v>
      </c>
      <c r="BL132" s="28">
        <f>'no b.d.l.'!BL132*10000</f>
        <v>86900</v>
      </c>
      <c r="BM132" s="28">
        <f>'no b.d.l.'!BM132*10000</f>
        <v>500</v>
      </c>
      <c r="BN132" s="28">
        <f>'no b.d.l.'!BN132*10000</f>
        <v>400</v>
      </c>
      <c r="BO132" s="28">
        <f>'no b.d.l.'!BO132*10000</f>
        <v>80</v>
      </c>
      <c r="BP132" s="28">
        <f>'no b.d.l.'!BP132*10000</f>
        <v>190</v>
      </c>
      <c r="BQ132" s="28">
        <f>'no b.d.l.'!BQ132*10000</f>
        <v>9000</v>
      </c>
      <c r="CI132" s="28">
        <v>12.2</v>
      </c>
      <c r="CL132" s="28">
        <v>5.7</v>
      </c>
    </row>
    <row r="133" spans="1:90" x14ac:dyDescent="0.3">
      <c r="A133" s="25">
        <f t="shared" si="1"/>
        <v>129</v>
      </c>
      <c r="B133" s="26">
        <v>687345</v>
      </c>
      <c r="C133" s="26">
        <v>846239</v>
      </c>
      <c r="D133" s="26">
        <v>371</v>
      </c>
      <c r="E133" s="26">
        <v>1</v>
      </c>
      <c r="F133" s="27" t="s">
        <v>130</v>
      </c>
      <c r="G133" s="28">
        <v>11.3</v>
      </c>
      <c r="H133" s="28">
        <f>'no b.d.l.'!H133/1000</f>
        <v>5.9999999999999995E-4</v>
      </c>
      <c r="I133" s="28">
        <f>'no b.d.l.'!I133/1000</f>
        <v>8.9999999999999998E-4</v>
      </c>
      <c r="J133" s="28">
        <v>1</v>
      </c>
      <c r="K133" s="28">
        <v>3.71</v>
      </c>
      <c r="L133" s="28">
        <v>8.9999999999999998E-4</v>
      </c>
      <c r="M133" s="28">
        <v>0.57999999999999996</v>
      </c>
      <c r="N133" s="28">
        <v>1.2</v>
      </c>
      <c r="O133" s="28">
        <v>0.1</v>
      </c>
      <c r="P133" s="28">
        <v>14.3</v>
      </c>
      <c r="Q133" s="28">
        <v>2.2999999999999998</v>
      </c>
      <c r="R133" s="28">
        <v>267</v>
      </c>
      <c r="S133" s="28">
        <v>0.09</v>
      </c>
      <c r="T133" s="28">
        <v>6</v>
      </c>
      <c r="U133" s="28">
        <v>32.299999999999997</v>
      </c>
      <c r="V133" s="28">
        <v>22.4</v>
      </c>
      <c r="W133" s="28">
        <v>23.5</v>
      </c>
      <c r="X133" s="28">
        <v>21.7</v>
      </c>
      <c r="Y133" s="28">
        <v>8.2000000000000003E-2</v>
      </c>
      <c r="Z133" s="28">
        <v>0.1</v>
      </c>
      <c r="AA133" s="28">
        <v>0.02</v>
      </c>
      <c r="AB133" s="28">
        <v>18.8</v>
      </c>
      <c r="AC133" s="28">
        <v>0.09</v>
      </c>
      <c r="AD133" s="28">
        <v>0.1</v>
      </c>
      <c r="AE133" s="28">
        <v>1.23</v>
      </c>
      <c r="AF133" s="28">
        <v>0.12</v>
      </c>
      <c r="AG133" s="28">
        <v>372</v>
      </c>
      <c r="AH133" s="28">
        <v>0.2</v>
      </c>
      <c r="AI133" s="28">
        <v>0.1</v>
      </c>
      <c r="AJ133" s="28">
        <v>0.04</v>
      </c>
      <c r="AK133" s="28">
        <v>11.3</v>
      </c>
      <c r="AL133" s="28">
        <v>7.9</v>
      </c>
      <c r="AM133" s="28">
        <v>0.08</v>
      </c>
      <c r="AN133" s="28">
        <v>98.5</v>
      </c>
      <c r="AO133" s="28">
        <v>2.7</v>
      </c>
      <c r="AP133" s="28">
        <v>1.4</v>
      </c>
      <c r="AQ133" s="28">
        <v>0.7</v>
      </c>
      <c r="AR133" s="28">
        <v>4</v>
      </c>
      <c r="AS133" s="28">
        <v>0.5</v>
      </c>
      <c r="AT133" s="28">
        <v>28.2</v>
      </c>
      <c r="AU133" s="28">
        <v>0.2</v>
      </c>
      <c r="AV133" s="28">
        <v>22.1</v>
      </c>
      <c r="AW133" s="28">
        <v>5.7</v>
      </c>
      <c r="AX133" s="28">
        <v>4.5</v>
      </c>
      <c r="AY133" s="28">
        <v>0.5</v>
      </c>
      <c r="AZ133" s="28">
        <v>0.2</v>
      </c>
      <c r="BA133" s="28">
        <v>1.3</v>
      </c>
      <c r="BB133" s="28">
        <v>38.299999999999997</v>
      </c>
      <c r="BC133" s="28">
        <v>0.5</v>
      </c>
      <c r="BD133" s="28">
        <v>0.98</v>
      </c>
      <c r="BE133" s="28">
        <v>6.7</v>
      </c>
      <c r="BF133" s="28">
        <v>233</v>
      </c>
      <c r="BG133" s="28">
        <v>7.6</v>
      </c>
      <c r="BH133" s="28">
        <v>17.399999999999999</v>
      </c>
      <c r="BI133" s="28">
        <v>9.4</v>
      </c>
      <c r="BJ133" s="28">
        <f>'no b.d.l.'!BJ133*10000</f>
        <v>43700</v>
      </c>
      <c r="BK133" s="28">
        <f>'no b.d.l.'!BK133*10000</f>
        <v>400</v>
      </c>
      <c r="BL133" s="28">
        <f>'no b.d.l.'!BL133*10000</f>
        <v>130000</v>
      </c>
      <c r="BM133" s="28">
        <f>'no b.d.l.'!BM133*10000</f>
        <v>500</v>
      </c>
      <c r="BN133" s="28">
        <f>'no b.d.l.'!BN133*10000</f>
        <v>300</v>
      </c>
      <c r="BO133" s="28">
        <f>'no b.d.l.'!BO133*10000</f>
        <v>100</v>
      </c>
      <c r="BP133" s="28">
        <f>'no b.d.l.'!BP133*10000</f>
        <v>220</v>
      </c>
      <c r="BQ133" s="28">
        <f>'no b.d.l.'!BQ133*10000</f>
        <v>9000</v>
      </c>
      <c r="CI133" s="28">
        <v>11.3</v>
      </c>
      <c r="CL133" s="28">
        <v>7.9</v>
      </c>
    </row>
    <row r="134" spans="1:90" x14ac:dyDescent="0.3">
      <c r="A134" s="25">
        <f t="shared" si="1"/>
        <v>130</v>
      </c>
      <c r="B134" s="26">
        <v>687348</v>
      </c>
      <c r="C134" s="26">
        <v>846239</v>
      </c>
      <c r="D134" s="26">
        <v>371</v>
      </c>
      <c r="E134" s="26">
        <v>1</v>
      </c>
      <c r="F134" s="27" t="s">
        <v>131</v>
      </c>
      <c r="G134" s="28">
        <v>14.3</v>
      </c>
      <c r="H134" s="28">
        <f>'no b.d.l.'!H134/1000</f>
        <v>1.1999999999999999E-3</v>
      </c>
      <c r="I134" s="28">
        <f>'no b.d.l.'!I134/1000</f>
        <v>0.05</v>
      </c>
      <c r="J134" s="28">
        <v>2</v>
      </c>
      <c r="K134" s="28">
        <v>4.04</v>
      </c>
      <c r="L134" s="28">
        <v>8.9999999999999998E-4</v>
      </c>
      <c r="M134" s="28">
        <v>0.56999999999999995</v>
      </c>
      <c r="N134" s="28">
        <v>1.5</v>
      </c>
      <c r="O134" s="28">
        <v>0.12</v>
      </c>
      <c r="P134" s="28">
        <v>15.3</v>
      </c>
      <c r="Q134" s="28">
        <v>2.4</v>
      </c>
      <c r="R134" s="28">
        <v>305</v>
      </c>
      <c r="S134" s="28">
        <v>0.09</v>
      </c>
      <c r="T134" s="28">
        <v>6.3</v>
      </c>
      <c r="U134" s="28">
        <v>35.5</v>
      </c>
      <c r="V134" s="28">
        <v>23.4</v>
      </c>
      <c r="W134" s="28">
        <v>25.3</v>
      </c>
      <c r="X134" s="28">
        <v>25.3</v>
      </c>
      <c r="Y134" s="28">
        <v>8.5000000000000006E-2</v>
      </c>
      <c r="Z134" s="28">
        <v>0.1</v>
      </c>
      <c r="AA134" s="28">
        <v>8.9999999999999993E-3</v>
      </c>
      <c r="AB134" s="28">
        <v>20.100000000000001</v>
      </c>
      <c r="AC134" s="28">
        <v>0.1</v>
      </c>
      <c r="AD134" s="28">
        <v>0.12</v>
      </c>
      <c r="AE134" s="28">
        <v>1.24</v>
      </c>
      <c r="AF134" s="28">
        <v>0.12</v>
      </c>
      <c r="AG134" s="28">
        <v>426</v>
      </c>
      <c r="AH134" s="28">
        <v>0.2</v>
      </c>
      <c r="AI134" s="28">
        <v>0.1</v>
      </c>
      <c r="AJ134" s="28">
        <v>0.04</v>
      </c>
      <c r="AK134" s="28">
        <v>11.4</v>
      </c>
      <c r="AL134" s="28">
        <v>7.3</v>
      </c>
      <c r="AM134" s="28">
        <v>7.8E-2</v>
      </c>
      <c r="AN134" s="28">
        <v>114</v>
      </c>
      <c r="AO134" s="28">
        <v>2.9</v>
      </c>
      <c r="AP134" s="28">
        <v>1.4</v>
      </c>
      <c r="AQ134" s="28">
        <v>0.7</v>
      </c>
      <c r="AR134" s="28">
        <v>4.2</v>
      </c>
      <c r="AS134" s="28">
        <v>0.5</v>
      </c>
      <c r="AT134" s="28">
        <v>30.3</v>
      </c>
      <c r="AU134" s="28">
        <v>0.2</v>
      </c>
      <c r="AV134" s="28">
        <v>23</v>
      </c>
      <c r="AW134" s="28">
        <v>6</v>
      </c>
      <c r="AX134" s="28">
        <v>3.9</v>
      </c>
      <c r="AY134" s="28">
        <v>0.5</v>
      </c>
      <c r="AZ134" s="28">
        <v>0.2</v>
      </c>
      <c r="BA134" s="28">
        <v>1.4</v>
      </c>
      <c r="BB134" s="28">
        <v>41.5</v>
      </c>
      <c r="BC134" s="28">
        <v>0.6</v>
      </c>
      <c r="BD134" s="28">
        <v>0.99</v>
      </c>
      <c r="BE134" s="28">
        <v>6.5</v>
      </c>
      <c r="BF134" s="28">
        <v>253</v>
      </c>
      <c r="BG134" s="28">
        <v>8</v>
      </c>
      <c r="BH134" s="28">
        <v>18.100000000000001</v>
      </c>
      <c r="BI134" s="28">
        <v>10.199999999999999</v>
      </c>
      <c r="BJ134" s="28">
        <f>'no b.d.l.'!BJ134*10000</f>
        <v>47200</v>
      </c>
      <c r="BK134" s="28">
        <f>'no b.d.l.'!BK134*10000</f>
        <v>400</v>
      </c>
      <c r="BL134" s="28">
        <f>'no b.d.l.'!BL134*10000</f>
        <v>140000</v>
      </c>
      <c r="BM134" s="28">
        <f>'no b.d.l.'!BM134*10000</f>
        <v>500</v>
      </c>
      <c r="BN134" s="28">
        <f>'no b.d.l.'!BN134*10000</f>
        <v>400</v>
      </c>
      <c r="BO134" s="28">
        <f>'no b.d.l.'!BO134*10000</f>
        <v>110</v>
      </c>
      <c r="BP134" s="28">
        <f>'no b.d.l.'!BP134*10000</f>
        <v>230</v>
      </c>
      <c r="BQ134" s="28">
        <f>'no b.d.l.'!BQ134*10000</f>
        <v>9000</v>
      </c>
      <c r="CI134" s="28">
        <v>11.4</v>
      </c>
      <c r="CL134" s="28">
        <v>7.3</v>
      </c>
    </row>
    <row r="135" spans="1:90" x14ac:dyDescent="0.3">
      <c r="A135" s="25">
        <f t="shared" ref="A135:A198" si="2">A134+1</f>
        <v>131</v>
      </c>
      <c r="B135" s="26">
        <v>687351</v>
      </c>
      <c r="C135" s="26">
        <v>846239</v>
      </c>
      <c r="D135" s="26">
        <v>371</v>
      </c>
      <c r="E135" s="26">
        <v>1</v>
      </c>
      <c r="F135" s="27" t="s">
        <v>132</v>
      </c>
      <c r="G135" s="28">
        <v>13.1</v>
      </c>
      <c r="H135" s="28">
        <f>'no b.d.l.'!H135/1000</f>
        <v>1.4E-3</v>
      </c>
      <c r="I135" s="28">
        <f>'no b.d.l.'!I135/1000</f>
        <v>0.04</v>
      </c>
      <c r="J135" s="28">
        <v>1</v>
      </c>
      <c r="K135" s="28">
        <v>4.25</v>
      </c>
      <c r="L135" s="28">
        <v>8.9999999999999998E-4</v>
      </c>
      <c r="M135" s="28">
        <v>0.56999999999999995</v>
      </c>
      <c r="N135" s="28">
        <v>1.4</v>
      </c>
      <c r="O135" s="28">
        <v>0.13</v>
      </c>
      <c r="P135" s="28">
        <v>15.1</v>
      </c>
      <c r="Q135" s="28">
        <v>2.5</v>
      </c>
      <c r="R135" s="28">
        <v>307</v>
      </c>
      <c r="S135" s="28">
        <v>0.09</v>
      </c>
      <c r="T135" s="28">
        <v>8.6</v>
      </c>
      <c r="U135" s="28">
        <v>44.2</v>
      </c>
      <c r="V135" s="28">
        <v>24.3</v>
      </c>
      <c r="W135" s="28">
        <v>29</v>
      </c>
      <c r="X135" s="28">
        <v>36.6</v>
      </c>
      <c r="Y135" s="28">
        <v>0.11799999999999999</v>
      </c>
      <c r="Z135" s="28">
        <v>0.09</v>
      </c>
      <c r="AA135" s="28">
        <v>0.03</v>
      </c>
      <c r="AB135" s="28">
        <v>19.3</v>
      </c>
      <c r="AC135" s="28">
        <v>0.1</v>
      </c>
      <c r="AD135" s="28">
        <v>0.12</v>
      </c>
      <c r="AE135" s="28">
        <v>1.17</v>
      </c>
      <c r="AF135" s="28">
        <v>0.14000000000000001</v>
      </c>
      <c r="AG135" s="28">
        <v>462</v>
      </c>
      <c r="AH135" s="28">
        <v>0.2</v>
      </c>
      <c r="AI135" s="28">
        <v>0.2</v>
      </c>
      <c r="AJ135" s="28">
        <v>0.04</v>
      </c>
      <c r="AK135" s="28">
        <v>12.6</v>
      </c>
      <c r="AL135" s="28">
        <v>6.7</v>
      </c>
      <c r="AM135" s="28">
        <v>7.9000000000000001E-2</v>
      </c>
      <c r="AN135" s="28">
        <v>133</v>
      </c>
      <c r="AO135" s="28">
        <v>3.3</v>
      </c>
      <c r="AP135" s="28">
        <v>1.6</v>
      </c>
      <c r="AQ135" s="28">
        <v>0.8</v>
      </c>
      <c r="AR135" s="28">
        <v>4.5</v>
      </c>
      <c r="AS135" s="28">
        <v>0.6</v>
      </c>
      <c r="AT135" s="28">
        <v>31.7</v>
      </c>
      <c r="AU135" s="28">
        <v>0.2</v>
      </c>
      <c r="AV135" s="28">
        <v>25</v>
      </c>
      <c r="AW135" s="28">
        <v>6.2</v>
      </c>
      <c r="AX135" s="28">
        <v>4.5</v>
      </c>
      <c r="AY135" s="28">
        <v>0.6</v>
      </c>
      <c r="AZ135" s="28">
        <v>0.2</v>
      </c>
      <c r="BA135" s="28">
        <v>1.6</v>
      </c>
      <c r="BB135" s="28">
        <v>62.5</v>
      </c>
      <c r="BC135" s="28">
        <v>0.6</v>
      </c>
      <c r="BD135" s="28">
        <v>0.99</v>
      </c>
      <c r="BE135" s="28">
        <v>6.1</v>
      </c>
      <c r="BF135" s="28">
        <v>452</v>
      </c>
      <c r="BG135" s="28">
        <v>8.3000000000000007</v>
      </c>
      <c r="BH135" s="28">
        <v>20.2</v>
      </c>
      <c r="BI135" s="28">
        <v>10</v>
      </c>
      <c r="BJ135" s="28">
        <f>'no b.d.l.'!BJ135*10000</f>
        <v>47699.999999999993</v>
      </c>
      <c r="BK135" s="28">
        <f>'no b.d.l.'!BK135*10000</f>
        <v>500</v>
      </c>
      <c r="BL135" s="28">
        <f>'no b.d.l.'!BL135*10000</f>
        <v>144000</v>
      </c>
      <c r="BM135" s="28">
        <f>'no b.d.l.'!BM135*10000</f>
        <v>600</v>
      </c>
      <c r="BN135" s="28">
        <f>'no b.d.l.'!BN135*10000</f>
        <v>400</v>
      </c>
      <c r="BO135" s="28">
        <f>'no b.d.l.'!BO135*10000</f>
        <v>120</v>
      </c>
      <c r="BP135" s="28">
        <f>'no b.d.l.'!BP135*10000</f>
        <v>240</v>
      </c>
      <c r="BQ135" s="28">
        <f>'no b.d.l.'!BQ135*10000</f>
        <v>9000</v>
      </c>
      <c r="CI135" s="28">
        <v>12.6</v>
      </c>
      <c r="CL135" s="28">
        <v>6.7</v>
      </c>
    </row>
    <row r="136" spans="1:90" x14ac:dyDescent="0.3">
      <c r="A136" s="25">
        <f t="shared" si="2"/>
        <v>132</v>
      </c>
      <c r="B136" s="26">
        <v>687352</v>
      </c>
      <c r="C136" s="26">
        <v>846239</v>
      </c>
      <c r="D136" s="26">
        <v>371</v>
      </c>
      <c r="E136" s="26">
        <v>1</v>
      </c>
      <c r="F136" s="27" t="s">
        <v>133</v>
      </c>
      <c r="G136" s="28">
        <v>18.600000000000001</v>
      </c>
      <c r="H136" s="28">
        <f>'no b.d.l.'!H136/1000</f>
        <v>1.6999999999999999E-3</v>
      </c>
      <c r="I136" s="28">
        <f>'no b.d.l.'!I136/1000</f>
        <v>0.03</v>
      </c>
      <c r="J136" s="28">
        <v>1</v>
      </c>
      <c r="K136" s="28">
        <v>4.22</v>
      </c>
      <c r="L136" s="28">
        <v>8.9999999999999998E-4</v>
      </c>
      <c r="M136" s="28">
        <v>0.57999999999999996</v>
      </c>
      <c r="N136" s="28">
        <v>1.2</v>
      </c>
      <c r="O136" s="28">
        <v>0.14000000000000001</v>
      </c>
      <c r="P136" s="28">
        <v>15</v>
      </c>
      <c r="Q136" s="28">
        <v>2.5</v>
      </c>
      <c r="R136" s="28">
        <v>316</v>
      </c>
      <c r="S136" s="28">
        <v>0.09</v>
      </c>
      <c r="T136" s="28">
        <v>8.6</v>
      </c>
      <c r="U136" s="28">
        <v>52.1</v>
      </c>
      <c r="V136" s="28">
        <v>23.1</v>
      </c>
      <c r="W136" s="28">
        <v>30.9</v>
      </c>
      <c r="X136" s="28">
        <v>40.5</v>
      </c>
      <c r="Y136" s="28">
        <v>0.18</v>
      </c>
      <c r="Z136" s="28">
        <v>0.09</v>
      </c>
      <c r="AA136" s="28">
        <v>0.02</v>
      </c>
      <c r="AB136" s="28">
        <v>18.8</v>
      </c>
      <c r="AC136" s="28">
        <v>0.1</v>
      </c>
      <c r="AD136" s="28">
        <v>0.15</v>
      </c>
      <c r="AE136" s="28">
        <v>1.1499999999999999</v>
      </c>
      <c r="AF136" s="28">
        <v>0.13</v>
      </c>
      <c r="AG136" s="28">
        <v>460</v>
      </c>
      <c r="AH136" s="28">
        <v>0.2</v>
      </c>
      <c r="AI136" s="28">
        <v>0.2</v>
      </c>
      <c r="AJ136" s="28">
        <v>0.04</v>
      </c>
      <c r="AK136" s="28">
        <v>14.3</v>
      </c>
      <c r="AL136" s="28">
        <v>6.7</v>
      </c>
      <c r="AM136" s="28">
        <v>6.0999999999999999E-2</v>
      </c>
      <c r="AN136" s="28">
        <v>142</v>
      </c>
      <c r="AO136" s="28">
        <v>3.6</v>
      </c>
      <c r="AP136" s="28">
        <v>1.8</v>
      </c>
      <c r="AQ136" s="28">
        <v>0.8</v>
      </c>
      <c r="AR136" s="28">
        <v>5.0999999999999996</v>
      </c>
      <c r="AS136" s="28">
        <v>0.6</v>
      </c>
      <c r="AT136" s="28">
        <v>35.1</v>
      </c>
      <c r="AU136" s="28">
        <v>0.2</v>
      </c>
      <c r="AV136" s="28">
        <v>28.7</v>
      </c>
      <c r="AW136" s="28">
        <v>7.1</v>
      </c>
      <c r="AX136" s="28">
        <v>4.8</v>
      </c>
      <c r="AY136" s="28">
        <v>0.7</v>
      </c>
      <c r="AZ136" s="28">
        <v>0.3</v>
      </c>
      <c r="BA136" s="28">
        <v>1.8</v>
      </c>
      <c r="BB136" s="28">
        <v>68.400000000000006</v>
      </c>
      <c r="BC136" s="28">
        <v>0.6</v>
      </c>
      <c r="BD136" s="28">
        <v>0.87</v>
      </c>
      <c r="BE136" s="28">
        <v>5.4</v>
      </c>
      <c r="BF136" s="28">
        <v>494</v>
      </c>
      <c r="BG136" s="28">
        <v>7.2</v>
      </c>
      <c r="BH136" s="28">
        <v>20.3</v>
      </c>
      <c r="BI136" s="28">
        <v>10.5</v>
      </c>
      <c r="BJ136" s="28">
        <f>'no b.d.l.'!BJ136*10000</f>
        <v>40900</v>
      </c>
      <c r="BK136" s="28">
        <f>'no b.d.l.'!BK136*10000</f>
        <v>500</v>
      </c>
      <c r="BL136" s="28">
        <f>'no b.d.l.'!BL136*10000</f>
        <v>155000</v>
      </c>
      <c r="BM136" s="28">
        <f>'no b.d.l.'!BM136*10000</f>
        <v>400</v>
      </c>
      <c r="BN136" s="28">
        <f>'no b.d.l.'!BN136*10000</f>
        <v>300</v>
      </c>
      <c r="BO136" s="28">
        <f>'no b.d.l.'!BO136*10000</f>
        <v>90</v>
      </c>
      <c r="BP136" s="28">
        <f>'no b.d.l.'!BP136*10000</f>
        <v>290</v>
      </c>
      <c r="BQ136" s="28">
        <f>'no b.d.l.'!BQ136*10000</f>
        <v>9000</v>
      </c>
      <c r="CI136" s="28">
        <v>14.3</v>
      </c>
      <c r="CL136" s="28">
        <v>6.7</v>
      </c>
    </row>
    <row r="137" spans="1:90" x14ac:dyDescent="0.3">
      <c r="A137" s="25">
        <f t="shared" si="2"/>
        <v>133</v>
      </c>
      <c r="B137" s="26">
        <v>687353</v>
      </c>
      <c r="C137" s="26">
        <v>846239</v>
      </c>
      <c r="D137" s="26">
        <v>371</v>
      </c>
      <c r="E137" s="26">
        <v>1</v>
      </c>
      <c r="F137" s="27" t="s">
        <v>134</v>
      </c>
      <c r="G137" s="28">
        <v>12.9</v>
      </c>
      <c r="H137" s="28">
        <f>'no b.d.l.'!H137/1000</f>
        <v>4.0000000000000002E-4</v>
      </c>
      <c r="I137" s="28">
        <f>'no b.d.l.'!I137/1000</f>
        <v>8.9999999999999998E-4</v>
      </c>
      <c r="J137" s="28">
        <v>1</v>
      </c>
      <c r="K137" s="28">
        <v>4.47</v>
      </c>
      <c r="L137" s="28">
        <v>8.9999999999999998E-4</v>
      </c>
      <c r="M137" s="28">
        <v>0.54</v>
      </c>
      <c r="N137" s="28">
        <v>1</v>
      </c>
      <c r="O137" s="28">
        <v>0.11</v>
      </c>
      <c r="P137" s="28">
        <v>14.6</v>
      </c>
      <c r="Q137" s="28">
        <v>3.2</v>
      </c>
      <c r="R137" s="28">
        <v>309</v>
      </c>
      <c r="S137" s="28">
        <v>0.09</v>
      </c>
      <c r="T137" s="28">
        <v>8.4</v>
      </c>
      <c r="U137" s="28">
        <v>50.1</v>
      </c>
      <c r="V137" s="28">
        <v>22.8</v>
      </c>
      <c r="W137" s="28">
        <v>27</v>
      </c>
      <c r="X137" s="28">
        <v>31.5</v>
      </c>
      <c r="Y137" s="28">
        <v>6.7000000000000004E-2</v>
      </c>
      <c r="Z137" s="28">
        <v>0.09</v>
      </c>
      <c r="AA137" s="28">
        <v>0.01</v>
      </c>
      <c r="AB137" s="28">
        <v>20.100000000000001</v>
      </c>
      <c r="AC137" s="28">
        <v>0.1</v>
      </c>
      <c r="AD137" s="28">
        <v>0.15</v>
      </c>
      <c r="AE137" s="28">
        <v>1.2</v>
      </c>
      <c r="AF137" s="28">
        <v>0.13</v>
      </c>
      <c r="AG137" s="28">
        <v>367</v>
      </c>
      <c r="AH137" s="28">
        <v>0.2</v>
      </c>
      <c r="AI137" s="28">
        <v>0.2</v>
      </c>
      <c r="AJ137" s="28">
        <v>0.04</v>
      </c>
      <c r="AK137" s="28">
        <v>17.100000000000001</v>
      </c>
      <c r="AL137" s="28">
        <v>5.9</v>
      </c>
      <c r="AM137" s="28">
        <v>7.5999999999999998E-2</v>
      </c>
      <c r="AN137" s="28">
        <v>106</v>
      </c>
      <c r="AO137" s="28">
        <v>4.0999999999999996</v>
      </c>
      <c r="AP137" s="28">
        <v>2</v>
      </c>
      <c r="AQ137" s="28">
        <v>1</v>
      </c>
      <c r="AR137" s="28">
        <v>5.7</v>
      </c>
      <c r="AS137" s="28">
        <v>0.7</v>
      </c>
      <c r="AT137" s="28">
        <v>39.799999999999997</v>
      </c>
      <c r="AU137" s="28">
        <v>0.2</v>
      </c>
      <c r="AV137" s="28">
        <v>33.6</v>
      </c>
      <c r="AW137" s="28">
        <v>8.3000000000000007</v>
      </c>
      <c r="AX137" s="28">
        <v>6.1</v>
      </c>
      <c r="AY137" s="28">
        <v>0.7</v>
      </c>
      <c r="AZ137" s="28">
        <v>0.3</v>
      </c>
      <c r="BA137" s="28">
        <v>2</v>
      </c>
      <c r="BB137" s="28">
        <v>49.8</v>
      </c>
      <c r="BC137" s="28">
        <v>0.6</v>
      </c>
      <c r="BD137" s="28">
        <v>0.87</v>
      </c>
      <c r="BE137" s="28">
        <v>6.2</v>
      </c>
      <c r="BF137" s="28">
        <v>384</v>
      </c>
      <c r="BG137" s="28">
        <v>8</v>
      </c>
      <c r="BH137" s="28">
        <v>20.7</v>
      </c>
      <c r="BI137" s="28">
        <v>11.3</v>
      </c>
      <c r="BJ137" s="28">
        <f>'no b.d.l.'!BJ137*10000</f>
        <v>46800</v>
      </c>
      <c r="BK137" s="28">
        <f>'no b.d.l.'!BK137*10000</f>
        <v>600</v>
      </c>
      <c r="BL137" s="28">
        <f>'no b.d.l.'!BL137*10000</f>
        <v>153000</v>
      </c>
      <c r="BM137" s="28">
        <f>'no b.d.l.'!BM137*10000</f>
        <v>600</v>
      </c>
      <c r="BN137" s="28">
        <f>'no b.d.l.'!BN137*10000</f>
        <v>400</v>
      </c>
      <c r="BO137" s="28">
        <f>'no b.d.l.'!BO137*10000</f>
        <v>130</v>
      </c>
      <c r="BP137" s="28">
        <f>'no b.d.l.'!BP137*10000</f>
        <v>240</v>
      </c>
      <c r="BQ137" s="28">
        <f>'no b.d.l.'!BQ137*10000</f>
        <v>9000</v>
      </c>
      <c r="CI137" s="28">
        <v>17.100000000000001</v>
      </c>
      <c r="CL137" s="28">
        <v>5.9</v>
      </c>
    </row>
    <row r="138" spans="1:90" x14ac:dyDescent="0.3">
      <c r="A138" s="25">
        <f t="shared" si="2"/>
        <v>134</v>
      </c>
      <c r="B138" s="26">
        <v>687355</v>
      </c>
      <c r="C138" s="26">
        <v>846239</v>
      </c>
      <c r="D138" s="26">
        <v>371</v>
      </c>
      <c r="E138" s="26">
        <v>1</v>
      </c>
      <c r="F138" s="27" t="s">
        <v>138</v>
      </c>
      <c r="G138" s="28">
        <v>13.6</v>
      </c>
      <c r="H138" s="28">
        <f>'no b.d.l.'!H138/1000</f>
        <v>4.0000000000000002E-4</v>
      </c>
      <c r="I138" s="28">
        <f>'no b.d.l.'!I138/1000</f>
        <v>8.9999999999999998E-4</v>
      </c>
      <c r="J138" s="28">
        <v>2</v>
      </c>
      <c r="K138" s="28">
        <v>4.46</v>
      </c>
      <c r="L138" s="28">
        <v>8.9999999999999998E-4</v>
      </c>
      <c r="M138" s="28">
        <v>0.56000000000000005</v>
      </c>
      <c r="N138" s="28">
        <v>1.1000000000000001</v>
      </c>
      <c r="O138" s="28">
        <v>0.11</v>
      </c>
      <c r="P138" s="28">
        <v>14.3</v>
      </c>
      <c r="Q138" s="28">
        <v>3.1</v>
      </c>
      <c r="R138" s="28">
        <v>301</v>
      </c>
      <c r="S138" s="28">
        <v>0.09</v>
      </c>
      <c r="T138" s="28">
        <v>7.9</v>
      </c>
      <c r="U138" s="28">
        <v>50.1</v>
      </c>
      <c r="V138" s="28">
        <v>22</v>
      </c>
      <c r="W138" s="28">
        <v>24.8</v>
      </c>
      <c r="X138" s="28">
        <v>35.4</v>
      </c>
      <c r="Y138" s="28">
        <v>7.1999999999999995E-2</v>
      </c>
      <c r="Z138" s="28">
        <v>0.09</v>
      </c>
      <c r="AA138" s="28">
        <v>0.01</v>
      </c>
      <c r="AB138" s="28">
        <v>19.899999999999999</v>
      </c>
      <c r="AC138" s="28">
        <v>0.2</v>
      </c>
      <c r="AD138" s="28">
        <v>0.11</v>
      </c>
      <c r="AE138" s="28">
        <v>1.17</v>
      </c>
      <c r="AF138" s="28">
        <v>0.13</v>
      </c>
      <c r="AG138" s="28">
        <v>394</v>
      </c>
      <c r="AH138" s="28">
        <v>0.2</v>
      </c>
      <c r="AI138" s="28">
        <v>0.1</v>
      </c>
      <c r="AJ138" s="28">
        <v>0.04</v>
      </c>
      <c r="AK138" s="28">
        <v>15.1</v>
      </c>
      <c r="AL138" s="28">
        <v>6.6</v>
      </c>
      <c r="AM138" s="28">
        <v>7.5999999999999998E-2</v>
      </c>
      <c r="AN138" s="28">
        <v>98.1</v>
      </c>
      <c r="AO138" s="28">
        <v>3.6</v>
      </c>
      <c r="AP138" s="28">
        <v>2</v>
      </c>
      <c r="AQ138" s="28">
        <v>0.9</v>
      </c>
      <c r="AR138" s="28">
        <v>5.4</v>
      </c>
      <c r="AS138" s="28">
        <v>0.6</v>
      </c>
      <c r="AT138" s="28">
        <v>37.1</v>
      </c>
      <c r="AU138" s="28">
        <v>0.2</v>
      </c>
      <c r="AV138" s="28">
        <v>30.2</v>
      </c>
      <c r="AW138" s="28">
        <v>7.7</v>
      </c>
      <c r="AX138" s="28">
        <v>6.7</v>
      </c>
      <c r="AY138" s="28">
        <v>0.7</v>
      </c>
      <c r="AZ138" s="28">
        <v>0.3</v>
      </c>
      <c r="BA138" s="28">
        <v>1.8</v>
      </c>
      <c r="BB138" s="28">
        <v>44</v>
      </c>
      <c r="BC138" s="28">
        <v>0.6</v>
      </c>
      <c r="BD138" s="28">
        <v>0.89</v>
      </c>
      <c r="BE138" s="28">
        <v>5.8</v>
      </c>
      <c r="BF138" s="28">
        <v>363</v>
      </c>
      <c r="BG138" s="28">
        <v>7.5</v>
      </c>
      <c r="BH138" s="28">
        <v>20.2</v>
      </c>
      <c r="BI138" s="28">
        <v>12</v>
      </c>
      <c r="BJ138" s="28">
        <f>'no b.d.l.'!BJ138*10000</f>
        <v>47000</v>
      </c>
      <c r="BK138" s="28">
        <f>'no b.d.l.'!BK138*10000</f>
        <v>600</v>
      </c>
      <c r="BL138" s="28">
        <f>'no b.d.l.'!BL138*10000</f>
        <v>154000</v>
      </c>
      <c r="BM138" s="28">
        <f>'no b.d.l.'!BM138*10000</f>
        <v>600</v>
      </c>
      <c r="BN138" s="28">
        <f>'no b.d.l.'!BN138*10000</f>
        <v>400</v>
      </c>
      <c r="BO138" s="28">
        <f>'no b.d.l.'!BO138*10000</f>
        <v>120</v>
      </c>
      <c r="BP138" s="28">
        <f>'no b.d.l.'!BP138*10000</f>
        <v>230</v>
      </c>
      <c r="BQ138" s="28">
        <f>'no b.d.l.'!BQ138*10000</f>
        <v>9000</v>
      </c>
      <c r="CI138" s="28">
        <v>15.1</v>
      </c>
      <c r="CL138" s="28">
        <v>6.6</v>
      </c>
    </row>
    <row r="139" spans="1:90" x14ac:dyDescent="0.3">
      <c r="A139" s="25">
        <f t="shared" si="2"/>
        <v>135</v>
      </c>
      <c r="B139" s="26">
        <v>687356</v>
      </c>
      <c r="C139" s="26">
        <v>846239</v>
      </c>
      <c r="D139" s="26">
        <v>371</v>
      </c>
      <c r="E139" s="26">
        <v>1</v>
      </c>
      <c r="F139" s="27" t="s">
        <v>135</v>
      </c>
      <c r="G139" s="28">
        <v>11.5</v>
      </c>
      <c r="H139" s="28">
        <f>'no b.d.l.'!H139/1000</f>
        <v>4.0000000000000002E-4</v>
      </c>
      <c r="I139" s="28">
        <f>'no b.d.l.'!I139/1000</f>
        <v>7.0000000000000007E-2</v>
      </c>
      <c r="J139" s="28">
        <v>2</v>
      </c>
      <c r="K139" s="28">
        <v>3.78</v>
      </c>
      <c r="L139" s="28">
        <v>8.9999999999999998E-4</v>
      </c>
      <c r="M139" s="28">
        <v>0.45</v>
      </c>
      <c r="N139" s="28">
        <v>1.1000000000000001</v>
      </c>
      <c r="O139" s="28">
        <v>0.1</v>
      </c>
      <c r="P139" s="28">
        <v>15.4</v>
      </c>
      <c r="Q139" s="28">
        <v>2.5</v>
      </c>
      <c r="R139" s="28">
        <v>263</v>
      </c>
      <c r="S139" s="28">
        <v>0.09</v>
      </c>
      <c r="T139" s="28">
        <v>6.7</v>
      </c>
      <c r="U139" s="28">
        <v>39.9</v>
      </c>
      <c r="V139" s="28">
        <v>21.9</v>
      </c>
      <c r="W139" s="28">
        <v>21.1</v>
      </c>
      <c r="X139" s="28">
        <v>31.4</v>
      </c>
      <c r="Y139" s="28">
        <v>8.8999999999999996E-2</v>
      </c>
      <c r="Z139" s="28">
        <v>0.09</v>
      </c>
      <c r="AA139" s="28">
        <v>8.9999999999999993E-3</v>
      </c>
      <c r="AB139" s="28">
        <v>19.7</v>
      </c>
      <c r="AC139" s="28">
        <v>0.1</v>
      </c>
      <c r="AD139" s="28">
        <v>0.13</v>
      </c>
      <c r="AE139" s="28">
        <v>1.25</v>
      </c>
      <c r="AF139" s="28">
        <v>0.12</v>
      </c>
      <c r="AG139" s="28">
        <v>384</v>
      </c>
      <c r="AH139" s="28">
        <v>0.2</v>
      </c>
      <c r="AI139" s="28">
        <v>0.1</v>
      </c>
      <c r="AJ139" s="28">
        <v>0.04</v>
      </c>
      <c r="AK139" s="28">
        <v>12.9</v>
      </c>
      <c r="AL139" s="28">
        <v>7.1</v>
      </c>
      <c r="AM139" s="28">
        <v>7.6999999999999999E-2</v>
      </c>
      <c r="AN139" s="28">
        <v>95.7</v>
      </c>
      <c r="AO139" s="28">
        <v>3.1</v>
      </c>
      <c r="AP139" s="28">
        <v>1.5</v>
      </c>
      <c r="AQ139" s="28">
        <v>0.8</v>
      </c>
      <c r="AR139" s="28">
        <v>4.5</v>
      </c>
      <c r="AS139" s="28">
        <v>0.5</v>
      </c>
      <c r="AT139" s="28">
        <v>36</v>
      </c>
      <c r="AU139" s="28">
        <v>0.2</v>
      </c>
      <c r="AV139" s="28">
        <v>27.8</v>
      </c>
      <c r="AW139" s="28">
        <v>6.9</v>
      </c>
      <c r="AX139" s="28">
        <v>4.2</v>
      </c>
      <c r="AY139" s="28">
        <v>0.6</v>
      </c>
      <c r="AZ139" s="28">
        <v>0.2</v>
      </c>
      <c r="BA139" s="28">
        <v>1.5</v>
      </c>
      <c r="BB139" s="28">
        <v>45.4</v>
      </c>
      <c r="BC139" s="28">
        <v>0.5</v>
      </c>
      <c r="BD139" s="28">
        <v>0.89</v>
      </c>
      <c r="BE139" s="28">
        <v>5.9</v>
      </c>
      <c r="BF139" s="28">
        <v>316</v>
      </c>
      <c r="BG139" s="28">
        <v>8.3000000000000007</v>
      </c>
      <c r="BH139" s="28">
        <v>18.7</v>
      </c>
      <c r="BI139" s="28">
        <v>11</v>
      </c>
      <c r="BJ139" s="28">
        <f>'no b.d.l.'!BJ139*10000</f>
        <v>47000</v>
      </c>
      <c r="BK139" s="28">
        <f>'no b.d.l.'!BK139*10000</f>
        <v>600</v>
      </c>
      <c r="BL139" s="28">
        <f>'no b.d.l.'!BL139*10000</f>
        <v>131000</v>
      </c>
      <c r="BM139" s="28">
        <f>'no b.d.l.'!BM139*10000</f>
        <v>500</v>
      </c>
      <c r="BN139" s="28">
        <f>'no b.d.l.'!BN139*10000</f>
        <v>400</v>
      </c>
      <c r="BO139" s="28">
        <f>'no b.d.l.'!BO139*10000</f>
        <v>100</v>
      </c>
      <c r="BP139" s="28">
        <f>'no b.d.l.'!BP139*10000</f>
        <v>230</v>
      </c>
      <c r="BQ139" s="28">
        <f>'no b.d.l.'!BQ139*10000</f>
        <v>9000</v>
      </c>
      <c r="CI139" s="28">
        <v>12.9</v>
      </c>
      <c r="CL139" s="28">
        <v>7.1</v>
      </c>
    </row>
    <row r="140" spans="1:90" x14ac:dyDescent="0.3">
      <c r="A140" s="25">
        <f t="shared" si="2"/>
        <v>136</v>
      </c>
      <c r="B140" s="26">
        <v>687357</v>
      </c>
      <c r="C140" s="26">
        <v>846237</v>
      </c>
      <c r="D140" s="26">
        <v>371</v>
      </c>
      <c r="E140" s="26">
        <v>1</v>
      </c>
      <c r="F140" s="27" t="s">
        <v>136</v>
      </c>
      <c r="G140" s="28">
        <v>19.899999999999999</v>
      </c>
      <c r="H140" s="28">
        <f>'no b.d.l.'!H140/1000</f>
        <v>4.0000000000000002E-4</v>
      </c>
      <c r="I140" s="28">
        <f>'no b.d.l.'!I140/1000</f>
        <v>0.05</v>
      </c>
      <c r="J140" s="28">
        <v>2</v>
      </c>
      <c r="K140" s="28">
        <v>5</v>
      </c>
      <c r="L140" s="28">
        <v>8.9999999999999998E-4</v>
      </c>
      <c r="M140" s="28">
        <v>0.73</v>
      </c>
      <c r="N140" s="28">
        <v>1.5</v>
      </c>
      <c r="O140" s="28">
        <v>0.18</v>
      </c>
      <c r="P140" s="28">
        <v>14.4</v>
      </c>
      <c r="Q140" s="28">
        <v>3.2</v>
      </c>
      <c r="R140" s="28">
        <v>342</v>
      </c>
      <c r="S140" s="28">
        <v>0.09</v>
      </c>
      <c r="T140" s="28">
        <v>5.5</v>
      </c>
      <c r="U140" s="28">
        <v>45.7</v>
      </c>
      <c r="V140" s="28">
        <v>20.3</v>
      </c>
      <c r="W140" s="28">
        <v>24.6</v>
      </c>
      <c r="X140" s="28">
        <v>33.700000000000003</v>
      </c>
      <c r="Y140" s="28">
        <v>0.151</v>
      </c>
      <c r="Z140" s="28">
        <v>0.08</v>
      </c>
      <c r="AA140" s="28">
        <v>8.9999999999999993E-3</v>
      </c>
      <c r="AB140" s="28">
        <v>17.8</v>
      </c>
      <c r="AC140" s="28">
        <v>0.2</v>
      </c>
      <c r="AD140" s="28">
        <v>0.13</v>
      </c>
      <c r="AE140" s="28">
        <v>0.9</v>
      </c>
      <c r="AF140" s="28">
        <v>0.08</v>
      </c>
      <c r="AG140" s="28">
        <v>552</v>
      </c>
      <c r="AH140" s="28">
        <v>0.1</v>
      </c>
      <c r="AI140" s="28">
        <v>0.1</v>
      </c>
      <c r="AJ140" s="28">
        <v>0.04</v>
      </c>
      <c r="AK140" s="28">
        <v>10.4</v>
      </c>
      <c r="AL140" s="28">
        <v>7</v>
      </c>
      <c r="AM140" s="28">
        <v>7.1999999999999995E-2</v>
      </c>
      <c r="AN140" s="28">
        <v>68.099999999999994</v>
      </c>
      <c r="AO140" s="28">
        <v>2.8</v>
      </c>
      <c r="AP140" s="28">
        <v>1.5</v>
      </c>
      <c r="AQ140" s="28">
        <v>0.6</v>
      </c>
      <c r="AR140" s="28">
        <v>3.5</v>
      </c>
      <c r="AS140" s="28">
        <v>0.5</v>
      </c>
      <c r="AT140" s="28">
        <v>26.3</v>
      </c>
      <c r="AU140" s="28">
        <v>0.2</v>
      </c>
      <c r="AV140" s="28">
        <v>19.899999999999999</v>
      </c>
      <c r="AW140" s="28">
        <v>5.2</v>
      </c>
      <c r="AX140" s="28">
        <v>4</v>
      </c>
      <c r="AY140" s="28">
        <v>0.5</v>
      </c>
      <c r="AZ140" s="28">
        <v>0.2</v>
      </c>
      <c r="BA140" s="28">
        <v>1.5</v>
      </c>
      <c r="BB140" s="28">
        <v>38.5</v>
      </c>
      <c r="BC140" s="28">
        <v>0.6</v>
      </c>
      <c r="BD140" s="28">
        <v>0.69</v>
      </c>
      <c r="BE140" s="28">
        <v>3.6</v>
      </c>
      <c r="BF140" s="28">
        <v>249</v>
      </c>
      <c r="BG140" s="28">
        <v>6</v>
      </c>
      <c r="BH140" s="28">
        <v>21</v>
      </c>
      <c r="BI140" s="28">
        <v>8.6999999999999993</v>
      </c>
      <c r="BJ140" s="28">
        <f>'no b.d.l.'!BJ140*10000</f>
        <v>40300</v>
      </c>
      <c r="BK140" s="28">
        <f>'no b.d.l.'!BK140*10000</f>
        <v>300</v>
      </c>
      <c r="BL140" s="28">
        <f>'no b.d.l.'!BL140*10000</f>
        <v>163000</v>
      </c>
      <c r="BM140" s="28">
        <f>'no b.d.l.'!BM140*10000</f>
        <v>500</v>
      </c>
      <c r="BN140" s="28">
        <f>'no b.d.l.'!BN140*10000</f>
        <v>200</v>
      </c>
      <c r="BO140" s="28">
        <f>'no b.d.l.'!BO140*10000</f>
        <v>130</v>
      </c>
      <c r="BP140" s="28">
        <f>'no b.d.l.'!BP140*10000</f>
        <v>260</v>
      </c>
      <c r="BQ140" s="28">
        <f>'no b.d.l.'!BQ140*10000</f>
        <v>9000</v>
      </c>
      <c r="CI140" s="28">
        <v>10.4</v>
      </c>
      <c r="CL140" s="28">
        <v>7</v>
      </c>
    </row>
    <row r="141" spans="1:90" x14ac:dyDescent="0.3">
      <c r="A141" s="25">
        <f t="shared" si="2"/>
        <v>137</v>
      </c>
      <c r="B141" s="26">
        <v>687358</v>
      </c>
      <c r="C141" s="26">
        <v>846237</v>
      </c>
      <c r="D141" s="26">
        <v>371</v>
      </c>
      <c r="E141" s="26">
        <v>1</v>
      </c>
      <c r="F141" s="27" t="s">
        <v>137</v>
      </c>
      <c r="G141" s="28">
        <v>316</v>
      </c>
      <c r="H141" s="28">
        <f>'no b.d.l.'!H141/1000</f>
        <v>1.0009999999999999</v>
      </c>
      <c r="I141" s="28">
        <f>'no b.d.l.'!I141/1000</f>
        <v>2.25</v>
      </c>
      <c r="J141" s="28">
        <v>24</v>
      </c>
      <c r="K141" s="28">
        <v>213</v>
      </c>
      <c r="L141" s="28">
        <v>0.109</v>
      </c>
      <c r="M141" s="28">
        <v>41.4</v>
      </c>
      <c r="N141" s="28">
        <v>17.7</v>
      </c>
      <c r="O141" s="28">
        <v>1.59</v>
      </c>
      <c r="P141" s="28">
        <v>2</v>
      </c>
      <c r="Q141" s="28">
        <v>1.1000000000000001</v>
      </c>
      <c r="R141" s="28">
        <v>104</v>
      </c>
      <c r="S141" s="28">
        <v>3.5</v>
      </c>
      <c r="T141" s="28">
        <v>54</v>
      </c>
      <c r="U141" s="28">
        <v>1001</v>
      </c>
      <c r="V141" s="28">
        <v>1380</v>
      </c>
      <c r="W141" s="28">
        <v>2650</v>
      </c>
      <c r="X141" s="28">
        <v>4360</v>
      </c>
      <c r="Y141" s="28">
        <v>41.6</v>
      </c>
      <c r="Z141" s="28">
        <v>5.14</v>
      </c>
      <c r="AA141" s="28">
        <v>28.2</v>
      </c>
      <c r="AB141" s="28">
        <v>9.01</v>
      </c>
      <c r="AC141" s="28">
        <v>0.2</v>
      </c>
      <c r="AD141" s="28">
        <v>1.1000000000000001</v>
      </c>
      <c r="AE141" s="28">
        <v>4.97</v>
      </c>
      <c r="AF141" s="28">
        <v>1.65</v>
      </c>
      <c r="AG141" s="28">
        <v>236</v>
      </c>
      <c r="AH141" s="28">
        <v>0.1</v>
      </c>
      <c r="AI141" s="28">
        <v>0.09</v>
      </c>
      <c r="AJ141" s="28">
        <v>0.04</v>
      </c>
      <c r="AK141" s="28">
        <v>8.2899999999999991</v>
      </c>
      <c r="AL141" s="28">
        <v>5.7</v>
      </c>
      <c r="AM141" s="28">
        <v>0.105</v>
      </c>
      <c r="AN141" s="28">
        <v>21.6</v>
      </c>
      <c r="AO141" s="28">
        <v>1.6</v>
      </c>
      <c r="AP141" s="28">
        <v>0.9</v>
      </c>
      <c r="AQ141" s="28">
        <v>0.4</v>
      </c>
      <c r="AR141" s="28">
        <v>1.9</v>
      </c>
      <c r="AS141" s="28">
        <v>0.3</v>
      </c>
      <c r="AT141" s="28">
        <v>10.7</v>
      </c>
      <c r="AU141" s="28">
        <v>0.1</v>
      </c>
      <c r="AV141" s="28">
        <v>9.77</v>
      </c>
      <c r="AW141" s="28">
        <v>2.2999999999999998</v>
      </c>
      <c r="AX141" s="28">
        <v>2.1</v>
      </c>
      <c r="AY141" s="28">
        <v>0.3</v>
      </c>
      <c r="AZ141" s="28">
        <v>0.1</v>
      </c>
      <c r="BA141" s="28">
        <v>0.9</v>
      </c>
      <c r="BB141" s="28">
        <v>4.3</v>
      </c>
      <c r="BC141" s="28">
        <v>0.3</v>
      </c>
      <c r="BD141" s="28">
        <v>2.27</v>
      </c>
      <c r="BE141" s="28">
        <v>12.3</v>
      </c>
      <c r="BF141" s="28">
        <v>962</v>
      </c>
      <c r="BG141" s="28">
        <v>18.399999999999999</v>
      </c>
      <c r="BH141" s="28">
        <v>11.1</v>
      </c>
      <c r="BI141" s="28">
        <v>96.9</v>
      </c>
      <c r="BJ141" s="28">
        <f>'no b.d.l.'!BJ141*10000</f>
        <v>30700</v>
      </c>
      <c r="BK141" s="28">
        <f>'no b.d.l.'!BK141*10000</f>
        <v>22300</v>
      </c>
      <c r="BL141" s="28">
        <f>'no b.d.l.'!BL141*10000</f>
        <v>81100</v>
      </c>
      <c r="BM141" s="28">
        <f>'no b.d.l.'!BM141*10000</f>
        <v>4200</v>
      </c>
      <c r="BN141" s="28">
        <f>'no b.d.l.'!BN141*10000</f>
        <v>30500</v>
      </c>
      <c r="BO141" s="28">
        <f>'no b.d.l.'!BO141*10000</f>
        <v>2890</v>
      </c>
      <c r="BP141" s="28">
        <f>'no b.d.l.'!BP141*10000</f>
        <v>420</v>
      </c>
      <c r="BQ141" s="28">
        <f>'no b.d.l.'!BQ141*10000</f>
        <v>30000</v>
      </c>
      <c r="CI141" s="28">
        <v>8.2899999999999991</v>
      </c>
      <c r="CL141" s="28">
        <v>5.7</v>
      </c>
    </row>
    <row r="142" spans="1:90" x14ac:dyDescent="0.3">
      <c r="A142" s="25">
        <f t="shared" si="2"/>
        <v>138</v>
      </c>
      <c r="B142" s="26">
        <v>687359</v>
      </c>
      <c r="C142" s="26">
        <v>846237</v>
      </c>
      <c r="D142" s="26">
        <v>371</v>
      </c>
      <c r="E142" s="26">
        <v>1</v>
      </c>
      <c r="F142" s="27" t="s">
        <v>139</v>
      </c>
      <c r="G142" s="28">
        <v>25.2</v>
      </c>
      <c r="H142" s="28">
        <f>'no b.d.l.'!H142/1000</f>
        <v>0.124</v>
      </c>
      <c r="I142" s="28">
        <f>'no b.d.l.'!I142/1000</f>
        <v>0.04</v>
      </c>
      <c r="J142" s="28">
        <v>2</v>
      </c>
      <c r="K142" s="28">
        <v>6.53</v>
      </c>
      <c r="L142" s="28">
        <v>8.9999999999999998E-4</v>
      </c>
      <c r="M142" s="28">
        <v>1.07</v>
      </c>
      <c r="N142" s="28">
        <v>1.8</v>
      </c>
      <c r="O142" s="28">
        <v>0.27</v>
      </c>
      <c r="P142" s="28">
        <v>15.6</v>
      </c>
      <c r="Q142" s="28">
        <v>3.4</v>
      </c>
      <c r="R142" s="28">
        <v>438</v>
      </c>
      <c r="S142" s="28">
        <v>0.09</v>
      </c>
      <c r="T142" s="28">
        <v>5.8</v>
      </c>
      <c r="U142" s="28">
        <v>114</v>
      </c>
      <c r="V142" s="28">
        <v>27.2</v>
      </c>
      <c r="W142" s="28">
        <v>37</v>
      </c>
      <c r="X142" s="28">
        <v>57.5</v>
      </c>
      <c r="Y142" s="28">
        <v>0.32900000000000001</v>
      </c>
      <c r="Z142" s="28">
        <v>0.1</v>
      </c>
      <c r="AA142" s="28">
        <v>0.1</v>
      </c>
      <c r="AB142" s="28">
        <v>18.3</v>
      </c>
      <c r="AC142" s="28">
        <v>0.2</v>
      </c>
      <c r="AD142" s="28">
        <v>0.16</v>
      </c>
      <c r="AE142" s="28">
        <v>0.84</v>
      </c>
      <c r="AF142" s="28">
        <v>0.08</v>
      </c>
      <c r="AG142" s="28">
        <v>695</v>
      </c>
      <c r="AH142" s="28">
        <v>0.2</v>
      </c>
      <c r="AI142" s="28">
        <v>0.2</v>
      </c>
      <c r="AJ142" s="28">
        <v>0.04</v>
      </c>
      <c r="AK142" s="28">
        <v>10.9</v>
      </c>
      <c r="AL142" s="28">
        <v>8.1</v>
      </c>
      <c r="AM142" s="28">
        <v>7.4999999999999997E-2</v>
      </c>
      <c r="AN142" s="28">
        <v>55</v>
      </c>
      <c r="AO142" s="28">
        <v>3</v>
      </c>
      <c r="AP142" s="28">
        <v>1.6</v>
      </c>
      <c r="AQ142" s="28">
        <v>0.6</v>
      </c>
      <c r="AR142" s="28">
        <v>3.5</v>
      </c>
      <c r="AS142" s="28">
        <v>0.5</v>
      </c>
      <c r="AT142" s="28">
        <v>23.9</v>
      </c>
      <c r="AU142" s="28">
        <v>0.2</v>
      </c>
      <c r="AV142" s="28">
        <v>19</v>
      </c>
      <c r="AW142" s="28">
        <v>4.8</v>
      </c>
      <c r="AX142" s="28">
        <v>4.2</v>
      </c>
      <c r="AY142" s="28">
        <v>0.5</v>
      </c>
      <c r="AZ142" s="28">
        <v>0.3</v>
      </c>
      <c r="BA142" s="28">
        <v>1.8</v>
      </c>
      <c r="BB142" s="28">
        <v>35.200000000000003</v>
      </c>
      <c r="BC142" s="28">
        <v>0.6</v>
      </c>
      <c r="BD142" s="28">
        <v>0.53</v>
      </c>
      <c r="BE142" s="28">
        <v>3.3</v>
      </c>
      <c r="BF142" s="28">
        <v>238</v>
      </c>
      <c r="BG142" s="28">
        <v>5.3</v>
      </c>
      <c r="BH142" s="28">
        <v>26.4</v>
      </c>
      <c r="BI142" s="28">
        <v>7.2</v>
      </c>
      <c r="BJ142" s="28">
        <f>'no b.d.l.'!BJ142*10000</f>
        <v>39500</v>
      </c>
      <c r="BK142" s="28">
        <f>'no b.d.l.'!BK142*10000</f>
        <v>300</v>
      </c>
      <c r="BL142" s="28">
        <f>'no b.d.l.'!BL142*10000</f>
        <v>191000</v>
      </c>
      <c r="BM142" s="28">
        <f>'no b.d.l.'!BM142*10000</f>
        <v>500</v>
      </c>
      <c r="BN142" s="28">
        <f>'no b.d.l.'!BN142*10000</f>
        <v>300</v>
      </c>
      <c r="BO142" s="28">
        <f>'no b.d.l.'!BO142*10000</f>
        <v>110</v>
      </c>
      <c r="BP142" s="28">
        <f>'no b.d.l.'!BP142*10000</f>
        <v>320</v>
      </c>
      <c r="BQ142" s="28">
        <f>'no b.d.l.'!BQ142*10000</f>
        <v>9000</v>
      </c>
      <c r="CI142" s="28">
        <v>10.9</v>
      </c>
      <c r="CL142" s="28">
        <v>8.1</v>
      </c>
    </row>
    <row r="143" spans="1:90" x14ac:dyDescent="0.3">
      <c r="A143" s="25">
        <f t="shared" si="2"/>
        <v>139</v>
      </c>
      <c r="B143" s="26">
        <v>687360</v>
      </c>
      <c r="C143" s="26">
        <v>846237</v>
      </c>
      <c r="D143" s="26">
        <v>371</v>
      </c>
      <c r="E143" s="26">
        <v>1</v>
      </c>
      <c r="F143" s="27" t="s">
        <v>140</v>
      </c>
      <c r="G143" s="28">
        <v>22.4</v>
      </c>
      <c r="H143" s="28">
        <f>'no b.d.l.'!H143/1000</f>
        <v>5.7000000000000002E-3</v>
      </c>
      <c r="I143" s="28">
        <f>'no b.d.l.'!I143/1000</f>
        <v>0.03</v>
      </c>
      <c r="J143" s="28">
        <v>2</v>
      </c>
      <c r="K143" s="28">
        <v>5.12</v>
      </c>
      <c r="L143" s="28">
        <v>8.9999999999999998E-4</v>
      </c>
      <c r="M143" s="28">
        <v>0.73</v>
      </c>
      <c r="N143" s="28">
        <v>1.4</v>
      </c>
      <c r="O143" s="28">
        <v>0.21</v>
      </c>
      <c r="P143" s="28">
        <v>15.4</v>
      </c>
      <c r="Q143" s="28">
        <v>3.4</v>
      </c>
      <c r="R143" s="28">
        <v>388</v>
      </c>
      <c r="S143" s="28">
        <v>0.09</v>
      </c>
      <c r="T143" s="28">
        <v>5.3</v>
      </c>
      <c r="U143" s="28">
        <v>59</v>
      </c>
      <c r="V143" s="28">
        <v>21.9</v>
      </c>
      <c r="W143" s="28">
        <v>25.6</v>
      </c>
      <c r="X143" s="28">
        <v>39.4</v>
      </c>
      <c r="Y143" s="28">
        <v>0.16800000000000001</v>
      </c>
      <c r="Z143" s="28">
        <v>0.08</v>
      </c>
      <c r="AA143" s="28">
        <v>8.9999999999999993E-3</v>
      </c>
      <c r="AB143" s="28">
        <v>18.600000000000001</v>
      </c>
      <c r="AC143" s="28">
        <v>0.2</v>
      </c>
      <c r="AD143" s="28">
        <v>0.17</v>
      </c>
      <c r="AE143" s="28">
        <v>0.88</v>
      </c>
      <c r="AF143" s="28">
        <v>0.08</v>
      </c>
      <c r="AG143" s="28">
        <v>592</v>
      </c>
      <c r="AH143" s="28">
        <v>0.2</v>
      </c>
      <c r="AI143" s="28">
        <v>0.1</v>
      </c>
      <c r="AJ143" s="28">
        <v>0.04</v>
      </c>
      <c r="AK143" s="28">
        <v>11.2</v>
      </c>
      <c r="AL143" s="28">
        <v>6.1</v>
      </c>
      <c r="AM143" s="28">
        <v>7.2999999999999995E-2</v>
      </c>
      <c r="AN143" s="28">
        <v>61.5</v>
      </c>
      <c r="AO143" s="28">
        <v>3.1</v>
      </c>
      <c r="AP143" s="28">
        <v>1.6</v>
      </c>
      <c r="AQ143" s="28">
        <v>0.6</v>
      </c>
      <c r="AR143" s="28">
        <v>3.5</v>
      </c>
      <c r="AS143" s="28">
        <v>0.5</v>
      </c>
      <c r="AT143" s="28">
        <v>26.5</v>
      </c>
      <c r="AU143" s="28">
        <v>0.2</v>
      </c>
      <c r="AV143" s="28">
        <v>20.2</v>
      </c>
      <c r="AW143" s="28">
        <v>5.0999999999999996</v>
      </c>
      <c r="AX143" s="28">
        <v>3.8</v>
      </c>
      <c r="AY143" s="28">
        <v>0.5</v>
      </c>
      <c r="AZ143" s="28">
        <v>0.2</v>
      </c>
      <c r="BA143" s="28">
        <v>1.7</v>
      </c>
      <c r="BB143" s="28">
        <v>36.200000000000003</v>
      </c>
      <c r="BC143" s="28">
        <v>0.6</v>
      </c>
      <c r="BD143" s="28">
        <v>0.55000000000000004</v>
      </c>
      <c r="BE143" s="28">
        <v>3.3</v>
      </c>
      <c r="BF143" s="28">
        <v>229</v>
      </c>
      <c r="BG143" s="28">
        <v>5.5</v>
      </c>
      <c r="BH143" s="28">
        <v>23.7</v>
      </c>
      <c r="BI143" s="28">
        <v>8.4</v>
      </c>
      <c r="BJ143" s="28">
        <f>'no b.d.l.'!BJ143*10000</f>
        <v>40400</v>
      </c>
      <c r="BK143" s="28">
        <f>'no b.d.l.'!BK143*10000</f>
        <v>400</v>
      </c>
      <c r="BL143" s="28">
        <f>'no b.d.l.'!BL143*10000</f>
        <v>181000</v>
      </c>
      <c r="BM143" s="28">
        <f>'no b.d.l.'!BM143*10000</f>
        <v>500</v>
      </c>
      <c r="BN143" s="28">
        <f>'no b.d.l.'!BN143*10000</f>
        <v>200</v>
      </c>
      <c r="BO143" s="28">
        <f>'no b.d.l.'!BO143*10000</f>
        <v>110</v>
      </c>
      <c r="BP143" s="28">
        <f>'no b.d.l.'!BP143*10000</f>
        <v>340</v>
      </c>
      <c r="BQ143" s="28">
        <f>'no b.d.l.'!BQ143*10000</f>
        <v>9000</v>
      </c>
      <c r="CI143" s="28">
        <v>11.2</v>
      </c>
      <c r="CL143" s="28">
        <v>6.1</v>
      </c>
    </row>
    <row r="144" spans="1:90" x14ac:dyDescent="0.3">
      <c r="A144" s="25">
        <f t="shared" si="2"/>
        <v>140</v>
      </c>
      <c r="B144" s="26">
        <v>687361</v>
      </c>
      <c r="C144" s="26">
        <v>846237</v>
      </c>
      <c r="D144" s="26">
        <v>371</v>
      </c>
      <c r="E144" s="26">
        <v>1</v>
      </c>
      <c r="F144" s="27" t="s">
        <v>141</v>
      </c>
      <c r="G144" s="28">
        <v>20.2</v>
      </c>
      <c r="H144" s="28">
        <f>'no b.d.l.'!H144/1000</f>
        <v>2.2200000000000001E-2</v>
      </c>
      <c r="I144" s="28">
        <f>'no b.d.l.'!I144/1000</f>
        <v>8.9999999999999998E-4</v>
      </c>
      <c r="J144" s="28">
        <v>2</v>
      </c>
      <c r="K144" s="28">
        <v>4.83</v>
      </c>
      <c r="L144" s="28">
        <v>8.9999999999999998E-4</v>
      </c>
      <c r="M144" s="28">
        <v>0.75</v>
      </c>
      <c r="N144" s="28">
        <v>1.3</v>
      </c>
      <c r="O144" s="28">
        <v>0.19</v>
      </c>
      <c r="P144" s="28">
        <v>12.2</v>
      </c>
      <c r="Q144" s="28">
        <v>3.1</v>
      </c>
      <c r="R144" s="28">
        <v>336</v>
      </c>
      <c r="S144" s="28">
        <v>0.09</v>
      </c>
      <c r="T144" s="28">
        <v>5.0999999999999996</v>
      </c>
      <c r="U144" s="28">
        <v>65.7</v>
      </c>
      <c r="V144" s="28">
        <v>22.8</v>
      </c>
      <c r="W144" s="28">
        <v>19.7</v>
      </c>
      <c r="X144" s="28">
        <v>48.9</v>
      </c>
      <c r="Y144" s="28">
        <v>0.13500000000000001</v>
      </c>
      <c r="Z144" s="28">
        <v>7.0000000000000007E-2</v>
      </c>
      <c r="AA144" s="28">
        <v>7.0000000000000007E-2</v>
      </c>
      <c r="AB144" s="28">
        <v>15.5</v>
      </c>
      <c r="AC144" s="28">
        <v>0.2</v>
      </c>
      <c r="AD144" s="28">
        <v>0.12</v>
      </c>
      <c r="AE144" s="28">
        <v>0.69</v>
      </c>
      <c r="AF144" s="28">
        <v>0.06</v>
      </c>
      <c r="AG144" s="28">
        <v>541</v>
      </c>
      <c r="AH144" s="28">
        <v>0.2</v>
      </c>
      <c r="AI144" s="28">
        <v>0.1</v>
      </c>
      <c r="AJ144" s="28">
        <v>0.04</v>
      </c>
      <c r="AK144" s="28">
        <v>9.1999999999999993</v>
      </c>
      <c r="AL144" s="28">
        <v>6.5</v>
      </c>
      <c r="AM144" s="28">
        <v>6.9000000000000006E-2</v>
      </c>
      <c r="AN144" s="28">
        <v>38.299999999999997</v>
      </c>
      <c r="AO144" s="28">
        <v>2.9</v>
      </c>
      <c r="AP144" s="28">
        <v>1.6</v>
      </c>
      <c r="AQ144" s="28">
        <v>0.5</v>
      </c>
      <c r="AR144" s="28">
        <v>2.9</v>
      </c>
      <c r="AS144" s="28">
        <v>0.5</v>
      </c>
      <c r="AT144" s="28">
        <v>19.3</v>
      </c>
      <c r="AU144" s="28">
        <v>0.2</v>
      </c>
      <c r="AV144" s="28">
        <v>15.5</v>
      </c>
      <c r="AW144" s="28">
        <v>3.8</v>
      </c>
      <c r="AX144" s="28">
        <v>3.4</v>
      </c>
      <c r="AY144" s="28">
        <v>0.5</v>
      </c>
      <c r="AZ144" s="28">
        <v>0.2</v>
      </c>
      <c r="BA144" s="28">
        <v>1.6</v>
      </c>
      <c r="BB144" s="28">
        <v>30.8</v>
      </c>
      <c r="BC144" s="28">
        <v>0.5</v>
      </c>
      <c r="BD144" s="28">
        <v>0.44</v>
      </c>
      <c r="BE144" s="28">
        <v>3</v>
      </c>
      <c r="BF144" s="28">
        <v>193</v>
      </c>
      <c r="BG144" s="28">
        <v>4.5</v>
      </c>
      <c r="BH144" s="28">
        <v>22.3</v>
      </c>
      <c r="BI144" s="28">
        <v>6</v>
      </c>
      <c r="BJ144" s="28">
        <f>'no b.d.l.'!BJ144*10000</f>
        <v>36300</v>
      </c>
      <c r="BK144" s="28">
        <f>'no b.d.l.'!BK144*10000</f>
        <v>300</v>
      </c>
      <c r="BL144" s="28">
        <f>'no b.d.l.'!BL144*10000</f>
        <v>157000</v>
      </c>
      <c r="BM144" s="28">
        <f>'no b.d.l.'!BM144*10000</f>
        <v>500</v>
      </c>
      <c r="BN144" s="28">
        <f>'no b.d.l.'!BN144*10000</f>
        <v>200</v>
      </c>
      <c r="BO144" s="28">
        <f>'no b.d.l.'!BO144*10000</f>
        <v>110</v>
      </c>
      <c r="BP144" s="28">
        <f>'no b.d.l.'!BP144*10000</f>
        <v>300</v>
      </c>
      <c r="BQ144" s="28">
        <f>'no b.d.l.'!BQ144*10000</f>
        <v>9000</v>
      </c>
      <c r="CI144" s="28">
        <v>9.1999999999999993</v>
      </c>
      <c r="CL144" s="28">
        <v>6.5</v>
      </c>
    </row>
    <row r="145" spans="1:90" x14ac:dyDescent="0.3">
      <c r="A145" s="25">
        <f t="shared" si="2"/>
        <v>141</v>
      </c>
      <c r="B145" s="26">
        <v>687363</v>
      </c>
      <c r="C145" s="26">
        <v>846237</v>
      </c>
      <c r="D145" s="26">
        <v>371</v>
      </c>
      <c r="E145" s="26">
        <v>1</v>
      </c>
      <c r="F145" s="27" t="s">
        <v>142</v>
      </c>
      <c r="G145" s="28">
        <v>12.3</v>
      </c>
      <c r="H145" s="28">
        <f>'no b.d.l.'!H145/1000</f>
        <v>2.3E-3</v>
      </c>
      <c r="I145" s="28">
        <f>'no b.d.l.'!I145/1000</f>
        <v>8.9999999999999998E-4</v>
      </c>
      <c r="J145" s="28">
        <v>2</v>
      </c>
      <c r="K145" s="28">
        <v>3.39</v>
      </c>
      <c r="L145" s="28">
        <v>8.9999999999999998E-4</v>
      </c>
      <c r="M145" s="28">
        <v>0.45</v>
      </c>
      <c r="N145" s="28">
        <v>1.2</v>
      </c>
      <c r="O145" s="28">
        <v>0.13</v>
      </c>
      <c r="P145" s="28">
        <v>13.2</v>
      </c>
      <c r="Q145" s="28">
        <v>2.5</v>
      </c>
      <c r="R145" s="28">
        <v>255</v>
      </c>
      <c r="S145" s="28">
        <v>0.09</v>
      </c>
      <c r="T145" s="28">
        <v>5.2</v>
      </c>
      <c r="U145" s="28">
        <v>44.1</v>
      </c>
      <c r="V145" s="28">
        <v>21.6</v>
      </c>
      <c r="W145" s="28">
        <v>18.600000000000001</v>
      </c>
      <c r="X145" s="28">
        <v>34.799999999999997</v>
      </c>
      <c r="Y145" s="28">
        <v>9.5000000000000001E-2</v>
      </c>
      <c r="Z145" s="28">
        <v>7.0000000000000007E-2</v>
      </c>
      <c r="AA145" s="28">
        <v>0.03</v>
      </c>
      <c r="AB145" s="28">
        <v>17.3</v>
      </c>
      <c r="AC145" s="28">
        <v>0.1</v>
      </c>
      <c r="AD145" s="28">
        <v>0.1</v>
      </c>
      <c r="AE145" s="28">
        <v>1.03</v>
      </c>
      <c r="AF145" s="28">
        <v>0.09</v>
      </c>
      <c r="AG145" s="28">
        <v>377</v>
      </c>
      <c r="AH145" s="28">
        <v>0.2</v>
      </c>
      <c r="AI145" s="28">
        <v>0.1</v>
      </c>
      <c r="AJ145" s="28">
        <v>0.04</v>
      </c>
      <c r="AK145" s="28">
        <v>10.7</v>
      </c>
      <c r="AL145" s="28">
        <v>6.2</v>
      </c>
      <c r="AM145" s="28">
        <v>7.4999999999999997E-2</v>
      </c>
      <c r="AN145" s="28">
        <v>59.6</v>
      </c>
      <c r="AO145" s="28">
        <v>2.9</v>
      </c>
      <c r="AP145" s="28">
        <v>1.4</v>
      </c>
      <c r="AQ145" s="28">
        <v>0.6</v>
      </c>
      <c r="AR145" s="28">
        <v>3.3</v>
      </c>
      <c r="AS145" s="28">
        <v>0.5</v>
      </c>
      <c r="AT145" s="28">
        <v>29.2</v>
      </c>
      <c r="AU145" s="28">
        <v>0.2</v>
      </c>
      <c r="AV145" s="28">
        <v>20.6</v>
      </c>
      <c r="AW145" s="28">
        <v>4.9000000000000004</v>
      </c>
      <c r="AX145" s="28">
        <v>3.7</v>
      </c>
      <c r="AY145" s="28">
        <v>0.5</v>
      </c>
      <c r="AZ145" s="28">
        <v>0.2</v>
      </c>
      <c r="BA145" s="28">
        <v>1.5</v>
      </c>
      <c r="BB145" s="28">
        <v>38.5</v>
      </c>
      <c r="BC145" s="28">
        <v>0.5</v>
      </c>
      <c r="BD145" s="28">
        <v>0.7</v>
      </c>
      <c r="BE145" s="28">
        <v>4.8</v>
      </c>
      <c r="BF145" s="28">
        <v>226</v>
      </c>
      <c r="BG145" s="28">
        <v>6.8</v>
      </c>
      <c r="BH145" s="28">
        <v>18.899999999999999</v>
      </c>
      <c r="BI145" s="28">
        <v>9.9</v>
      </c>
      <c r="BJ145" s="28">
        <f>'no b.d.l.'!BJ145*10000</f>
        <v>46300</v>
      </c>
      <c r="BK145" s="28">
        <f>'no b.d.l.'!BK145*10000</f>
        <v>400</v>
      </c>
      <c r="BL145" s="28">
        <f>'no b.d.l.'!BL145*10000</f>
        <v>126000</v>
      </c>
      <c r="BM145" s="28">
        <f>'no b.d.l.'!BM145*10000</f>
        <v>600</v>
      </c>
      <c r="BN145" s="28">
        <f>'no b.d.l.'!BN145*10000</f>
        <v>300</v>
      </c>
      <c r="BO145" s="28">
        <f>'no b.d.l.'!BO145*10000</f>
        <v>120</v>
      </c>
      <c r="BP145" s="28">
        <f>'no b.d.l.'!BP145*10000</f>
        <v>260</v>
      </c>
      <c r="BQ145" s="28">
        <f>'no b.d.l.'!BQ145*10000</f>
        <v>9000</v>
      </c>
      <c r="CI145" s="28">
        <v>10.7</v>
      </c>
      <c r="CL145" s="28">
        <v>6.2</v>
      </c>
    </row>
    <row r="146" spans="1:90" x14ac:dyDescent="0.3">
      <c r="A146" s="25">
        <f t="shared" si="2"/>
        <v>142</v>
      </c>
      <c r="B146" s="26">
        <v>687366</v>
      </c>
      <c r="C146" s="26">
        <v>846237</v>
      </c>
      <c r="D146" s="26">
        <v>371</v>
      </c>
      <c r="E146" s="26">
        <v>1</v>
      </c>
      <c r="F146" s="27" t="s">
        <v>143</v>
      </c>
      <c r="G146" s="28">
        <v>23.6</v>
      </c>
      <c r="H146" s="28">
        <f>'no b.d.l.'!H146/1000</f>
        <v>8.9999999999999998E-4</v>
      </c>
      <c r="I146" s="28">
        <f>'no b.d.l.'!I146/1000</f>
        <v>0.1</v>
      </c>
      <c r="J146" s="28">
        <v>2</v>
      </c>
      <c r="K146" s="28">
        <v>4.6100000000000003</v>
      </c>
      <c r="L146" s="28">
        <v>8.9999999999999998E-4</v>
      </c>
      <c r="M146" s="28">
        <v>0.75</v>
      </c>
      <c r="N146" s="28">
        <v>1.6</v>
      </c>
      <c r="O146" s="28">
        <v>0.22</v>
      </c>
      <c r="P146" s="28">
        <v>15.7</v>
      </c>
      <c r="Q146" s="28">
        <v>3</v>
      </c>
      <c r="R146" s="28">
        <v>372</v>
      </c>
      <c r="S146" s="28">
        <v>0.09</v>
      </c>
      <c r="T146" s="28">
        <v>5.6</v>
      </c>
      <c r="U146" s="28">
        <v>65.3</v>
      </c>
      <c r="V146" s="28">
        <v>21.1</v>
      </c>
      <c r="W146" s="28">
        <v>24.9</v>
      </c>
      <c r="X146" s="28">
        <v>39.799999999999997</v>
      </c>
      <c r="Y146" s="28">
        <v>0.19700000000000001</v>
      </c>
      <c r="Z146" s="28">
        <v>7.0000000000000007E-2</v>
      </c>
      <c r="AA146" s="28">
        <v>8.9999999999999993E-3</v>
      </c>
      <c r="AB146" s="28">
        <v>17.5</v>
      </c>
      <c r="AC146" s="28">
        <v>0.2</v>
      </c>
      <c r="AD146" s="28">
        <v>0.14000000000000001</v>
      </c>
      <c r="AE146" s="28">
        <v>0.9</v>
      </c>
      <c r="AF146" s="28">
        <v>0.09</v>
      </c>
      <c r="AG146" s="28">
        <v>599</v>
      </c>
      <c r="AH146" s="28">
        <v>0.2</v>
      </c>
      <c r="AI146" s="28">
        <v>0.2</v>
      </c>
      <c r="AJ146" s="28">
        <v>0.04</v>
      </c>
      <c r="AK146" s="28">
        <v>8.66</v>
      </c>
      <c r="AL146" s="28">
        <v>6.7</v>
      </c>
      <c r="AM146" s="28">
        <v>7.0999999999999994E-2</v>
      </c>
      <c r="AN146" s="28">
        <v>71.5</v>
      </c>
      <c r="AO146" s="28">
        <v>2.8</v>
      </c>
      <c r="AP146" s="28">
        <v>1.5</v>
      </c>
      <c r="AQ146" s="28">
        <v>0.5</v>
      </c>
      <c r="AR146" s="28">
        <v>3.1</v>
      </c>
      <c r="AS146" s="28">
        <v>0.5</v>
      </c>
      <c r="AT146" s="28">
        <v>21.4</v>
      </c>
      <c r="AU146" s="28">
        <v>0.2</v>
      </c>
      <c r="AV146" s="28">
        <v>15.4</v>
      </c>
      <c r="AW146" s="28">
        <v>4</v>
      </c>
      <c r="AX146" s="28">
        <v>3.1</v>
      </c>
      <c r="AY146" s="28">
        <v>0.4</v>
      </c>
      <c r="AZ146" s="28">
        <v>0.2</v>
      </c>
      <c r="BA146" s="28">
        <v>1.6</v>
      </c>
      <c r="BB146" s="28">
        <v>34</v>
      </c>
      <c r="BC146" s="28">
        <v>0.5</v>
      </c>
      <c r="BD146" s="28">
        <v>0.57999999999999996</v>
      </c>
      <c r="BE146" s="28">
        <v>3.3</v>
      </c>
      <c r="BF146" s="28">
        <v>220</v>
      </c>
      <c r="BG146" s="28">
        <v>5.3</v>
      </c>
      <c r="BH146" s="28">
        <v>25.3</v>
      </c>
      <c r="BI146" s="28">
        <v>7.2</v>
      </c>
      <c r="BJ146" s="28">
        <f>'no b.d.l.'!BJ146*10000</f>
        <v>39000</v>
      </c>
      <c r="BK146" s="28">
        <f>'no b.d.l.'!BK146*10000</f>
        <v>300</v>
      </c>
      <c r="BL146" s="28">
        <f>'no b.d.l.'!BL146*10000</f>
        <v>172000</v>
      </c>
      <c r="BM146" s="28">
        <f>'no b.d.l.'!BM146*10000</f>
        <v>400</v>
      </c>
      <c r="BN146" s="28">
        <f>'no b.d.l.'!BN146*10000</f>
        <v>200</v>
      </c>
      <c r="BO146" s="28">
        <f>'no b.d.l.'!BO146*10000</f>
        <v>90</v>
      </c>
      <c r="BP146" s="28">
        <f>'no b.d.l.'!BP146*10000</f>
        <v>280</v>
      </c>
      <c r="BQ146" s="28">
        <f>'no b.d.l.'!BQ146*10000</f>
        <v>9000</v>
      </c>
      <c r="CI146" s="28">
        <v>8.66</v>
      </c>
      <c r="CL146" s="28">
        <v>6.7</v>
      </c>
    </row>
    <row r="147" spans="1:90" x14ac:dyDescent="0.3">
      <c r="A147" s="25">
        <f t="shared" si="2"/>
        <v>143</v>
      </c>
      <c r="B147" s="26">
        <v>687367</v>
      </c>
      <c r="C147" s="26">
        <v>846237</v>
      </c>
      <c r="D147" s="26">
        <v>371</v>
      </c>
      <c r="E147" s="26">
        <v>1</v>
      </c>
      <c r="F147" s="27" t="s">
        <v>144</v>
      </c>
      <c r="G147" s="28">
        <v>22.2</v>
      </c>
      <c r="H147" s="28">
        <f>'no b.d.l.'!H147/1000</f>
        <v>5.3E-3</v>
      </c>
      <c r="I147" s="28">
        <f>'no b.d.l.'!I147/1000</f>
        <v>0.06</v>
      </c>
      <c r="J147" s="28">
        <v>2</v>
      </c>
      <c r="K147" s="28">
        <v>4.71</v>
      </c>
      <c r="L147" s="28">
        <v>8.9999999999999998E-4</v>
      </c>
      <c r="M147" s="28">
        <v>0.85</v>
      </c>
      <c r="N147" s="28">
        <v>1.8</v>
      </c>
      <c r="O147" s="28">
        <v>0.22</v>
      </c>
      <c r="P147" s="28">
        <v>14.7</v>
      </c>
      <c r="Q147" s="28">
        <v>2.7</v>
      </c>
      <c r="R147" s="28">
        <v>349</v>
      </c>
      <c r="S147" s="28">
        <v>0.09</v>
      </c>
      <c r="T147" s="28">
        <v>5.5</v>
      </c>
      <c r="U147" s="28">
        <v>53.9</v>
      </c>
      <c r="V147" s="28">
        <v>20.3</v>
      </c>
      <c r="W147" s="28">
        <v>22.3</v>
      </c>
      <c r="X147" s="28">
        <v>35.1</v>
      </c>
      <c r="Y147" s="28">
        <v>0.20599999999999999</v>
      </c>
      <c r="Z147" s="28">
        <v>7.0000000000000007E-2</v>
      </c>
      <c r="AA147" s="28">
        <v>0.03</v>
      </c>
      <c r="AB147" s="28">
        <v>16.100000000000001</v>
      </c>
      <c r="AC147" s="28">
        <v>0.1</v>
      </c>
      <c r="AD147" s="28">
        <v>0.12</v>
      </c>
      <c r="AE147" s="28">
        <v>0.84</v>
      </c>
      <c r="AF147" s="28">
        <v>0.08</v>
      </c>
      <c r="AG147" s="28">
        <v>547</v>
      </c>
      <c r="AH147" s="28">
        <v>0.2</v>
      </c>
      <c r="AI147" s="28">
        <v>0.2</v>
      </c>
      <c r="AJ147" s="28">
        <v>0.04</v>
      </c>
      <c r="AK147" s="28">
        <v>8.39</v>
      </c>
      <c r="AL147" s="28">
        <v>8.4</v>
      </c>
      <c r="AM147" s="28">
        <v>6.6000000000000003E-2</v>
      </c>
      <c r="AN147" s="28">
        <v>61</v>
      </c>
      <c r="AO147" s="28">
        <v>2.5</v>
      </c>
      <c r="AP147" s="28">
        <v>1.2</v>
      </c>
      <c r="AQ147" s="28">
        <v>0.5</v>
      </c>
      <c r="AR147" s="28">
        <v>2.8</v>
      </c>
      <c r="AS147" s="28">
        <v>0.4</v>
      </c>
      <c r="AT147" s="28">
        <v>21.3</v>
      </c>
      <c r="AU147" s="28">
        <v>0.2</v>
      </c>
      <c r="AV147" s="28">
        <v>15.1</v>
      </c>
      <c r="AW147" s="28">
        <v>4</v>
      </c>
      <c r="AX147" s="28">
        <v>3.2</v>
      </c>
      <c r="AY147" s="28">
        <v>0.4</v>
      </c>
      <c r="AZ147" s="28">
        <v>0.2</v>
      </c>
      <c r="BA147" s="28">
        <v>1.4</v>
      </c>
      <c r="BB147" s="28">
        <v>36.700000000000003</v>
      </c>
      <c r="BC147" s="28">
        <v>0.5</v>
      </c>
      <c r="BD147" s="28">
        <v>0.53</v>
      </c>
      <c r="BE147" s="28">
        <v>3.5</v>
      </c>
      <c r="BF147" s="28">
        <v>216</v>
      </c>
      <c r="BG147" s="28">
        <v>5.6</v>
      </c>
      <c r="BH147" s="28">
        <v>23</v>
      </c>
      <c r="BI147" s="28">
        <v>7.2</v>
      </c>
      <c r="BJ147" s="28">
        <f>'no b.d.l.'!BJ147*10000</f>
        <v>37200</v>
      </c>
      <c r="BK147" s="28">
        <f>'no b.d.l.'!BK147*10000</f>
        <v>300</v>
      </c>
      <c r="BL147" s="28">
        <f>'no b.d.l.'!BL147*10000</f>
        <v>149000</v>
      </c>
      <c r="BM147" s="28">
        <f>'no b.d.l.'!BM147*10000</f>
        <v>400</v>
      </c>
      <c r="BN147" s="28">
        <f>'no b.d.l.'!BN147*10000</f>
        <v>200</v>
      </c>
      <c r="BO147" s="28">
        <f>'no b.d.l.'!BO147*10000</f>
        <v>90</v>
      </c>
      <c r="BP147" s="28">
        <f>'no b.d.l.'!BP147*10000</f>
        <v>290</v>
      </c>
      <c r="BQ147" s="28">
        <f>'no b.d.l.'!BQ147*10000</f>
        <v>9000</v>
      </c>
      <c r="CI147" s="28">
        <v>8.39</v>
      </c>
      <c r="CL147" s="28">
        <v>8.4</v>
      </c>
    </row>
    <row r="148" spans="1:90" x14ac:dyDescent="0.3">
      <c r="A148" s="25">
        <f t="shared" si="2"/>
        <v>144</v>
      </c>
      <c r="B148" s="26">
        <v>687369</v>
      </c>
      <c r="C148" s="26">
        <v>846237</v>
      </c>
      <c r="D148" s="26">
        <v>371</v>
      </c>
      <c r="E148" s="26">
        <v>1</v>
      </c>
      <c r="F148" s="27" t="s">
        <v>145</v>
      </c>
      <c r="G148" s="28">
        <v>27.8</v>
      </c>
      <c r="H148" s="28">
        <f>'no b.d.l.'!H148/1000</f>
        <v>2.5999999999999999E-3</v>
      </c>
      <c r="I148" s="28">
        <f>'no b.d.l.'!I148/1000</f>
        <v>0.05</v>
      </c>
      <c r="J148" s="28">
        <v>2</v>
      </c>
      <c r="K148" s="28">
        <v>5.41</v>
      </c>
      <c r="L148" s="28">
        <v>8.9999999999999998E-4</v>
      </c>
      <c r="M148" s="28">
        <v>1.05</v>
      </c>
      <c r="N148" s="28">
        <v>2</v>
      </c>
      <c r="O148" s="28">
        <v>0.24</v>
      </c>
      <c r="P148" s="28">
        <v>16</v>
      </c>
      <c r="Q148" s="28">
        <v>3.1</v>
      </c>
      <c r="R148" s="28">
        <v>406</v>
      </c>
      <c r="S148" s="28">
        <v>0.09</v>
      </c>
      <c r="T148" s="28">
        <v>8.6</v>
      </c>
      <c r="U148" s="28">
        <v>50.2</v>
      </c>
      <c r="V148" s="28">
        <v>20.6</v>
      </c>
      <c r="W148" s="28">
        <v>28.3</v>
      </c>
      <c r="X148" s="28">
        <v>29.4</v>
      </c>
      <c r="Y148" s="28">
        <v>0.249</v>
      </c>
      <c r="Z148" s="28">
        <v>7.0000000000000007E-2</v>
      </c>
      <c r="AA148" s="28">
        <v>8.9999999999999993E-3</v>
      </c>
      <c r="AB148" s="28">
        <v>17.2</v>
      </c>
      <c r="AC148" s="28">
        <v>0.2</v>
      </c>
      <c r="AD148" s="28">
        <v>0.15</v>
      </c>
      <c r="AE148" s="28">
        <v>0.91</v>
      </c>
      <c r="AF148" s="28">
        <v>0.11</v>
      </c>
      <c r="AG148" s="28">
        <v>624</v>
      </c>
      <c r="AH148" s="28">
        <v>0.2</v>
      </c>
      <c r="AI148" s="28">
        <v>0.2</v>
      </c>
      <c r="AJ148" s="28">
        <v>0.04</v>
      </c>
      <c r="AK148" s="28">
        <v>8.59</v>
      </c>
      <c r="AL148" s="28">
        <v>8.5</v>
      </c>
      <c r="AM148" s="28">
        <v>7.0000000000000007E-2</v>
      </c>
      <c r="AN148" s="28">
        <v>67.7</v>
      </c>
      <c r="AO148" s="28">
        <v>2.7</v>
      </c>
      <c r="AP148" s="28">
        <v>1.3</v>
      </c>
      <c r="AQ148" s="28">
        <v>0.6</v>
      </c>
      <c r="AR148" s="28">
        <v>3.1</v>
      </c>
      <c r="AS148" s="28">
        <v>0.4</v>
      </c>
      <c r="AT148" s="28">
        <v>21.7</v>
      </c>
      <c r="AU148" s="28">
        <v>0.2</v>
      </c>
      <c r="AV148" s="28">
        <v>17.2</v>
      </c>
      <c r="AW148" s="28">
        <v>4.4000000000000004</v>
      </c>
      <c r="AX148" s="28">
        <v>3.7</v>
      </c>
      <c r="AY148" s="28">
        <v>0.5</v>
      </c>
      <c r="AZ148" s="28">
        <v>0.2</v>
      </c>
      <c r="BA148" s="28">
        <v>1.4</v>
      </c>
      <c r="BB148" s="28">
        <v>41.4</v>
      </c>
      <c r="BC148" s="28">
        <v>0.7</v>
      </c>
      <c r="BD148" s="28">
        <v>0.62</v>
      </c>
      <c r="BE148" s="28">
        <v>4</v>
      </c>
      <c r="BF148" s="28">
        <v>335</v>
      </c>
      <c r="BG148" s="28">
        <v>6.1</v>
      </c>
      <c r="BH148" s="28">
        <v>22.4</v>
      </c>
      <c r="BI148" s="28">
        <v>6.3</v>
      </c>
      <c r="BJ148" s="28">
        <f>'no b.d.l.'!BJ148*10000</f>
        <v>41400</v>
      </c>
      <c r="BK148" s="28">
        <f>'no b.d.l.'!BK148*10000</f>
        <v>300</v>
      </c>
      <c r="BL148" s="28">
        <f>'no b.d.l.'!BL148*10000</f>
        <v>197000</v>
      </c>
      <c r="BM148" s="28">
        <f>'no b.d.l.'!BM148*10000</f>
        <v>500</v>
      </c>
      <c r="BN148" s="28">
        <f>'no b.d.l.'!BN148*10000</f>
        <v>300</v>
      </c>
      <c r="BO148" s="28">
        <f>'no b.d.l.'!BO148*10000</f>
        <v>100</v>
      </c>
      <c r="BP148" s="28">
        <f>'no b.d.l.'!BP148*10000</f>
        <v>320</v>
      </c>
      <c r="BQ148" s="28">
        <f>'no b.d.l.'!BQ148*10000</f>
        <v>9000</v>
      </c>
      <c r="CI148" s="28">
        <v>8.59</v>
      </c>
      <c r="CL148" s="28">
        <v>8.5</v>
      </c>
    </row>
    <row r="149" spans="1:90" x14ac:dyDescent="0.3">
      <c r="A149" s="25">
        <f t="shared" si="2"/>
        <v>145</v>
      </c>
      <c r="B149" s="26">
        <v>687404</v>
      </c>
      <c r="C149" s="26">
        <v>846636</v>
      </c>
      <c r="D149" s="26">
        <v>359</v>
      </c>
      <c r="E149" s="26">
        <v>1</v>
      </c>
      <c r="F149" s="27" t="s">
        <v>146</v>
      </c>
      <c r="G149" s="28">
        <v>41.4</v>
      </c>
      <c r="H149" s="28">
        <f>'no b.d.l.'!H149/1000</f>
        <v>2.1000000000000003E-3</v>
      </c>
      <c r="I149" s="28">
        <f>'no b.d.l.'!I149/1000</f>
        <v>0.01</v>
      </c>
      <c r="J149" s="28">
        <v>2</v>
      </c>
      <c r="K149" s="28">
        <v>3.65</v>
      </c>
      <c r="L149" s="28">
        <v>8.9999999999999998E-4</v>
      </c>
      <c r="M149" s="28">
        <v>0.37</v>
      </c>
      <c r="N149" s="28">
        <v>1.1000000000000001</v>
      </c>
      <c r="O149" s="28">
        <v>0.14000000000000001</v>
      </c>
      <c r="P149" s="28">
        <v>13</v>
      </c>
      <c r="Q149" s="28">
        <v>1.9</v>
      </c>
      <c r="R149" s="28">
        <v>236</v>
      </c>
      <c r="S149" s="28">
        <v>0.09</v>
      </c>
      <c r="T149" s="28">
        <v>6.6</v>
      </c>
      <c r="U149" s="28">
        <v>38.700000000000003</v>
      </c>
      <c r="V149" s="28">
        <v>26.3</v>
      </c>
      <c r="W149" s="28">
        <v>19.3</v>
      </c>
      <c r="X149" s="28">
        <v>26.5</v>
      </c>
      <c r="Y149" s="28">
        <v>3.5999999999999997E-2</v>
      </c>
      <c r="Z149" s="28">
        <v>0.06</v>
      </c>
      <c r="AA149" s="28">
        <v>0.03</v>
      </c>
      <c r="AB149" s="28">
        <v>16</v>
      </c>
      <c r="AC149" s="28">
        <v>0.1</v>
      </c>
      <c r="AD149" s="28">
        <v>0.1</v>
      </c>
      <c r="AE149" s="28">
        <v>0.86</v>
      </c>
      <c r="AF149" s="28">
        <v>0.12</v>
      </c>
      <c r="AG149" s="28">
        <v>309</v>
      </c>
      <c r="AH149" s="28">
        <v>0.1</v>
      </c>
      <c r="AI149" s="28">
        <v>0.2</v>
      </c>
      <c r="AJ149" s="28">
        <v>0.04</v>
      </c>
      <c r="AK149" s="28">
        <v>10.6</v>
      </c>
      <c r="AL149" s="28">
        <v>6</v>
      </c>
      <c r="AM149" s="28">
        <v>6.9000000000000006E-2</v>
      </c>
      <c r="AN149" s="28">
        <v>69.400000000000006</v>
      </c>
      <c r="AO149" s="28">
        <v>2.9</v>
      </c>
      <c r="AP149" s="28">
        <v>1.5</v>
      </c>
      <c r="AQ149" s="28">
        <v>0.8</v>
      </c>
      <c r="AR149" s="28">
        <v>3.9</v>
      </c>
      <c r="AS149" s="28">
        <v>0.5</v>
      </c>
      <c r="AT149" s="28">
        <v>30.6</v>
      </c>
      <c r="AU149" s="28">
        <v>0.2</v>
      </c>
      <c r="AV149" s="28">
        <v>25.1</v>
      </c>
      <c r="AW149" s="28">
        <v>6.4</v>
      </c>
      <c r="AX149" s="28">
        <v>4.5999999999999996</v>
      </c>
      <c r="AY149" s="28">
        <v>0.5</v>
      </c>
      <c r="AZ149" s="28">
        <v>0.2</v>
      </c>
      <c r="BA149" s="28">
        <v>1.5</v>
      </c>
      <c r="BB149" s="28">
        <v>52.3</v>
      </c>
      <c r="BC149" s="28">
        <v>0.5</v>
      </c>
      <c r="BD149" s="28">
        <v>0.79</v>
      </c>
      <c r="BE149" s="28">
        <v>4.9000000000000004</v>
      </c>
      <c r="BF149" s="28">
        <v>241</v>
      </c>
      <c r="BG149" s="28">
        <v>9.6999999999999993</v>
      </c>
      <c r="BH149" s="28">
        <v>17</v>
      </c>
      <c r="BI149" s="28">
        <v>7.8</v>
      </c>
      <c r="BJ149" s="28">
        <f>'no b.d.l.'!BJ149*10000</f>
        <v>45300</v>
      </c>
      <c r="BK149" s="28">
        <f>'no b.d.l.'!BK149*10000</f>
        <v>200</v>
      </c>
      <c r="BL149" s="28">
        <f>'no b.d.l.'!BL149*10000</f>
        <v>140000</v>
      </c>
      <c r="BM149" s="28">
        <f>'no b.d.l.'!BM149*10000</f>
        <v>700.00000000000011</v>
      </c>
      <c r="BN149" s="28">
        <f>'no b.d.l.'!BN149*10000</f>
        <v>400</v>
      </c>
      <c r="BO149" s="28">
        <f>'no b.d.l.'!BO149*10000</f>
        <v>120</v>
      </c>
      <c r="BP149" s="28">
        <f>'no b.d.l.'!BP149*10000</f>
        <v>280</v>
      </c>
      <c r="BQ149" s="28">
        <f>'no b.d.l.'!BQ149*10000</f>
        <v>9000</v>
      </c>
      <c r="CI149" s="28">
        <v>10.6</v>
      </c>
      <c r="CL149" s="28">
        <v>6</v>
      </c>
    </row>
    <row r="150" spans="1:90" x14ac:dyDescent="0.3">
      <c r="A150" s="25">
        <f t="shared" si="2"/>
        <v>146</v>
      </c>
      <c r="B150" s="26">
        <v>687405</v>
      </c>
      <c r="C150" s="26">
        <v>846636</v>
      </c>
      <c r="D150" s="26">
        <v>359</v>
      </c>
      <c r="E150" s="26">
        <v>1</v>
      </c>
      <c r="F150" s="27" t="s">
        <v>147</v>
      </c>
      <c r="G150" s="28">
        <v>11.9</v>
      </c>
      <c r="H150" s="28">
        <f>'no b.d.l.'!H150/1000</f>
        <v>6.0999999999999995E-3</v>
      </c>
      <c r="I150" s="28">
        <f>'no b.d.l.'!I150/1000</f>
        <v>0.08</v>
      </c>
      <c r="J150" s="28">
        <v>0.9</v>
      </c>
      <c r="K150" s="28">
        <v>1.1299999999999999</v>
      </c>
      <c r="L150" s="28">
        <v>8.9999999999999998E-4</v>
      </c>
      <c r="M150" s="28">
        <v>0.39</v>
      </c>
      <c r="N150" s="28">
        <v>1</v>
      </c>
      <c r="O150" s="28">
        <v>0.02</v>
      </c>
      <c r="P150" s="28">
        <v>12.6</v>
      </c>
      <c r="Q150" s="28">
        <v>1.6</v>
      </c>
      <c r="R150" s="28">
        <v>85</v>
      </c>
      <c r="S150" s="28">
        <v>0.09</v>
      </c>
      <c r="T150" s="28">
        <v>9.6999999999999993</v>
      </c>
      <c r="U150" s="28">
        <v>37.299999999999997</v>
      </c>
      <c r="V150" s="28">
        <v>22.8</v>
      </c>
      <c r="W150" s="28">
        <v>43.5</v>
      </c>
      <c r="X150" s="28">
        <v>84.8</v>
      </c>
      <c r="Y150" s="28">
        <v>0.11799999999999999</v>
      </c>
      <c r="Z150" s="28">
        <v>0.16</v>
      </c>
      <c r="AA150" s="28">
        <v>7.0000000000000007E-2</v>
      </c>
      <c r="AB150" s="28">
        <v>14.7</v>
      </c>
      <c r="AC150" s="28">
        <v>0.09</v>
      </c>
      <c r="AD150" s="28">
        <v>0.08</v>
      </c>
      <c r="AE150" s="28">
        <v>2.38</v>
      </c>
      <c r="AF150" s="28">
        <v>0.23</v>
      </c>
      <c r="AG150" s="28">
        <v>65</v>
      </c>
      <c r="AH150" s="28">
        <v>0.09</v>
      </c>
      <c r="AI150" s="28">
        <v>0.9</v>
      </c>
      <c r="AJ150" s="28">
        <v>0.04</v>
      </c>
      <c r="AK150" s="28">
        <v>9.85</v>
      </c>
      <c r="AL150" s="28">
        <v>4.3</v>
      </c>
      <c r="AM150" s="28">
        <v>2.5000000000000001E-2</v>
      </c>
      <c r="AN150" s="28">
        <v>104</v>
      </c>
      <c r="AO150" s="28">
        <v>2.5</v>
      </c>
      <c r="AP150" s="28">
        <v>1.2</v>
      </c>
      <c r="AQ150" s="28">
        <v>0.8</v>
      </c>
      <c r="AR150" s="28">
        <v>4.0999999999999996</v>
      </c>
      <c r="AS150" s="28">
        <v>0.4</v>
      </c>
      <c r="AT150" s="28">
        <v>33.299999999999997</v>
      </c>
      <c r="AU150" s="28">
        <v>0.1</v>
      </c>
      <c r="AV150" s="28">
        <v>23.9</v>
      </c>
      <c r="AW150" s="28">
        <v>6.2</v>
      </c>
      <c r="AX150" s="28">
        <v>3.9</v>
      </c>
      <c r="AY150" s="28">
        <v>0.5</v>
      </c>
      <c r="AZ150" s="28">
        <v>0.2</v>
      </c>
      <c r="BA150" s="28">
        <v>1</v>
      </c>
      <c r="BB150" s="28">
        <v>100</v>
      </c>
      <c r="BC150" s="28">
        <v>0.7</v>
      </c>
      <c r="BD150" s="28">
        <v>1.87</v>
      </c>
      <c r="BE150" s="28">
        <v>10.4</v>
      </c>
      <c r="BF150" s="28">
        <v>221</v>
      </c>
      <c r="BG150" s="28">
        <v>24.7</v>
      </c>
      <c r="BH150" s="28">
        <v>9.5</v>
      </c>
      <c r="BI150" s="28">
        <v>14.8</v>
      </c>
      <c r="BJ150" s="28">
        <f>'no b.d.l.'!BJ150*10000</f>
        <v>42400</v>
      </c>
      <c r="BK150" s="28">
        <f>'no b.d.l.'!BK150*10000</f>
        <v>600</v>
      </c>
      <c r="BL150" s="28">
        <f>'no b.d.l.'!BL150*10000</f>
        <v>49600</v>
      </c>
      <c r="BM150" s="28">
        <f>'no b.d.l.'!BM150*10000</f>
        <v>1500</v>
      </c>
      <c r="BN150" s="28">
        <f>'no b.d.l.'!BN150*10000</f>
        <v>900</v>
      </c>
      <c r="BO150" s="28">
        <f>'no b.d.l.'!BO150*10000</f>
        <v>180</v>
      </c>
      <c r="BP150" s="28">
        <f>'no b.d.l.'!BP150*10000</f>
        <v>610</v>
      </c>
      <c r="BQ150" s="28">
        <f>'no b.d.l.'!BQ150*10000</f>
        <v>9000</v>
      </c>
      <c r="CI150" s="28">
        <v>9.85</v>
      </c>
      <c r="CL150" s="28">
        <v>4.3</v>
      </c>
    </row>
    <row r="151" spans="1:90" x14ac:dyDescent="0.3">
      <c r="A151" s="25">
        <f t="shared" si="2"/>
        <v>147</v>
      </c>
      <c r="B151" s="26">
        <v>687407</v>
      </c>
      <c r="C151" s="26">
        <v>846636</v>
      </c>
      <c r="D151" s="26">
        <v>359</v>
      </c>
      <c r="E151" s="26">
        <v>1</v>
      </c>
      <c r="F151" s="27" t="s">
        <v>148</v>
      </c>
      <c r="G151" s="28">
        <v>25.3</v>
      </c>
      <c r="H151" s="28">
        <f>'no b.d.l.'!H151/1000</f>
        <v>3.2000000000000002E-3</v>
      </c>
      <c r="I151" s="28">
        <f>'no b.d.l.'!I151/1000</f>
        <v>0.02</v>
      </c>
      <c r="J151" s="28">
        <v>2</v>
      </c>
      <c r="K151" s="28">
        <v>2.2200000000000002</v>
      </c>
      <c r="L151" s="28">
        <v>8.9999999999999998E-4</v>
      </c>
      <c r="M151" s="28">
        <v>0.25</v>
      </c>
      <c r="N151" s="28">
        <v>1.3</v>
      </c>
      <c r="O151" s="28">
        <v>7.0000000000000007E-2</v>
      </c>
      <c r="P151" s="28">
        <v>13.7</v>
      </c>
      <c r="Q151" s="28">
        <v>1.3</v>
      </c>
      <c r="R151" s="28">
        <v>165</v>
      </c>
      <c r="S151" s="28">
        <v>0.09</v>
      </c>
      <c r="T151" s="28">
        <v>5.7</v>
      </c>
      <c r="U151" s="28">
        <v>32.799999999999997</v>
      </c>
      <c r="V151" s="28">
        <v>29.3</v>
      </c>
      <c r="W151" s="28">
        <v>15.5</v>
      </c>
      <c r="X151" s="28">
        <v>24.3</v>
      </c>
      <c r="Y151" s="28">
        <v>3.6999999999999998E-2</v>
      </c>
      <c r="Z151" s="28">
        <v>7.0000000000000007E-2</v>
      </c>
      <c r="AA151" s="28">
        <v>8.9999999999999993E-3</v>
      </c>
      <c r="AB151" s="28">
        <v>15.9</v>
      </c>
      <c r="AC151" s="28">
        <v>0.09</v>
      </c>
      <c r="AD151" s="28">
        <v>0.09</v>
      </c>
      <c r="AE151" s="28">
        <v>1</v>
      </c>
      <c r="AF151" s="28">
        <v>0.15</v>
      </c>
      <c r="AG151" s="28">
        <v>258</v>
      </c>
      <c r="AH151" s="28">
        <v>0.2</v>
      </c>
      <c r="AI151" s="28">
        <v>0.2</v>
      </c>
      <c r="AJ151" s="28">
        <v>0.04</v>
      </c>
      <c r="AK151" s="28">
        <v>10</v>
      </c>
      <c r="AL151" s="28">
        <v>6.6</v>
      </c>
      <c r="AM151" s="28">
        <v>7.2999999999999995E-2</v>
      </c>
      <c r="AN151" s="28">
        <v>76.3</v>
      </c>
      <c r="AO151" s="28">
        <v>2.9</v>
      </c>
      <c r="AP151" s="28">
        <v>1.4</v>
      </c>
      <c r="AQ151" s="28">
        <v>0.7</v>
      </c>
      <c r="AR151" s="28">
        <v>3.8</v>
      </c>
      <c r="AS151" s="28">
        <v>0.4</v>
      </c>
      <c r="AT151" s="28">
        <v>30.4</v>
      </c>
      <c r="AU151" s="28">
        <v>0.2</v>
      </c>
      <c r="AV151" s="28">
        <v>23</v>
      </c>
      <c r="AW151" s="28">
        <v>5.9</v>
      </c>
      <c r="AX151" s="28">
        <v>4.5</v>
      </c>
      <c r="AY151" s="28">
        <v>0.5</v>
      </c>
      <c r="AZ151" s="28">
        <v>0.2</v>
      </c>
      <c r="BA151" s="28">
        <v>1.4</v>
      </c>
      <c r="BB151" s="28">
        <v>50.3</v>
      </c>
      <c r="BC151" s="28">
        <v>0.4</v>
      </c>
      <c r="BD151" s="28">
        <v>1.03</v>
      </c>
      <c r="BE151" s="28">
        <v>7.3</v>
      </c>
      <c r="BF151" s="28">
        <v>172</v>
      </c>
      <c r="BG151" s="28">
        <v>11.6</v>
      </c>
      <c r="BH151" s="28">
        <v>16.2</v>
      </c>
      <c r="BI151" s="28">
        <v>9.1</v>
      </c>
      <c r="BJ151" s="28">
        <f>'no b.d.l.'!BJ151*10000</f>
        <v>46800</v>
      </c>
      <c r="BK151" s="28">
        <f>'no b.d.l.'!BK151*10000</f>
        <v>300</v>
      </c>
      <c r="BL151" s="28">
        <f>'no b.d.l.'!BL151*10000</f>
        <v>84800</v>
      </c>
      <c r="BM151" s="28">
        <f>'no b.d.l.'!BM151*10000</f>
        <v>700.00000000000011</v>
      </c>
      <c r="BN151" s="28">
        <f>'no b.d.l.'!BN151*10000</f>
        <v>500</v>
      </c>
      <c r="BO151" s="28">
        <f>'no b.d.l.'!BO151*10000</f>
        <v>120</v>
      </c>
      <c r="BP151" s="28">
        <f>'no b.d.l.'!BP151*10000</f>
        <v>220</v>
      </c>
      <c r="BQ151" s="28">
        <f>'no b.d.l.'!BQ151*10000</f>
        <v>9000</v>
      </c>
      <c r="CI151" s="28">
        <v>10</v>
      </c>
      <c r="CL151" s="28">
        <v>6.6</v>
      </c>
    </row>
    <row r="152" spans="1:90" x14ac:dyDescent="0.3">
      <c r="A152" s="25">
        <f t="shared" si="2"/>
        <v>148</v>
      </c>
      <c r="B152" s="26">
        <v>687409</v>
      </c>
      <c r="C152" s="26">
        <v>846636</v>
      </c>
      <c r="D152" s="26">
        <v>359</v>
      </c>
      <c r="E152" s="26">
        <v>1</v>
      </c>
      <c r="F152" s="27" t="s">
        <v>149</v>
      </c>
      <c r="G152" s="28">
        <v>18.7</v>
      </c>
      <c r="H152" s="28">
        <f>'no b.d.l.'!H152/1000</f>
        <v>8.9999999999999998E-4</v>
      </c>
      <c r="I152" s="28">
        <f>'no b.d.l.'!I152/1000</f>
        <v>0.02</v>
      </c>
      <c r="J152" s="28">
        <v>2</v>
      </c>
      <c r="K152" s="28">
        <v>1.94</v>
      </c>
      <c r="L152" s="28">
        <v>8.9999999999999998E-4</v>
      </c>
      <c r="M152" s="28">
        <v>0.18</v>
      </c>
      <c r="N152" s="28">
        <v>1.1000000000000001</v>
      </c>
      <c r="O152" s="28">
        <v>0.04</v>
      </c>
      <c r="P152" s="28">
        <v>9.8000000000000007</v>
      </c>
      <c r="Q152" s="28">
        <v>1.1000000000000001</v>
      </c>
      <c r="R152" s="28">
        <v>122</v>
      </c>
      <c r="S152" s="28">
        <v>0.09</v>
      </c>
      <c r="T152" s="28">
        <v>4.7</v>
      </c>
      <c r="U152" s="28">
        <v>28.9</v>
      </c>
      <c r="V152" s="28">
        <v>28</v>
      </c>
      <c r="W152" s="28">
        <v>11.6</v>
      </c>
      <c r="X152" s="28">
        <v>31.2</v>
      </c>
      <c r="Y152" s="28">
        <v>4.3999999999999997E-2</v>
      </c>
      <c r="Z152" s="28">
        <v>0.05</v>
      </c>
      <c r="AA152" s="28">
        <v>0.03</v>
      </c>
      <c r="AB152" s="28">
        <v>11.9</v>
      </c>
      <c r="AC152" s="28">
        <v>0.09</v>
      </c>
      <c r="AD152" s="28">
        <v>0.05</v>
      </c>
      <c r="AE152" s="28">
        <v>0.76</v>
      </c>
      <c r="AF152" s="28">
        <v>0.11</v>
      </c>
      <c r="AG152" s="28">
        <v>221</v>
      </c>
      <c r="AH152" s="28">
        <v>0.2</v>
      </c>
      <c r="AI152" s="28">
        <v>0.2</v>
      </c>
      <c r="AJ152" s="28">
        <v>0.04</v>
      </c>
      <c r="AK152" s="28">
        <v>12.2</v>
      </c>
      <c r="AL152" s="28">
        <v>5.5</v>
      </c>
      <c r="AM152" s="28">
        <v>7.5999999999999998E-2</v>
      </c>
      <c r="AN152" s="28">
        <v>55.8</v>
      </c>
      <c r="AO152" s="28">
        <v>3.5</v>
      </c>
      <c r="AP152" s="28">
        <v>1.9</v>
      </c>
      <c r="AQ152" s="28">
        <v>0.7</v>
      </c>
      <c r="AR152" s="28">
        <v>3.9</v>
      </c>
      <c r="AS152" s="28">
        <v>0.6</v>
      </c>
      <c r="AT152" s="28">
        <v>25.8</v>
      </c>
      <c r="AU152" s="28">
        <v>0.2</v>
      </c>
      <c r="AV152" s="28">
        <v>21.1</v>
      </c>
      <c r="AW152" s="28">
        <v>5.5</v>
      </c>
      <c r="AX152" s="28">
        <v>4.5999999999999996</v>
      </c>
      <c r="AY152" s="28">
        <v>0.6</v>
      </c>
      <c r="AZ152" s="28">
        <v>0.3</v>
      </c>
      <c r="BA152" s="28">
        <v>1.8</v>
      </c>
      <c r="BB152" s="28">
        <v>38.5</v>
      </c>
      <c r="BC152" s="28">
        <v>0.4</v>
      </c>
      <c r="BD152" s="28">
        <v>0.74</v>
      </c>
      <c r="BE152" s="28">
        <v>5.4</v>
      </c>
      <c r="BF152" s="28">
        <v>128</v>
      </c>
      <c r="BG152" s="28">
        <v>8.3000000000000007</v>
      </c>
      <c r="BH152" s="28">
        <v>14.4</v>
      </c>
      <c r="BI152" s="28">
        <v>6.4</v>
      </c>
      <c r="BJ152" s="28">
        <f>'no b.d.l.'!BJ152*10000</f>
        <v>36300</v>
      </c>
      <c r="BK152" s="28">
        <f>'no b.d.l.'!BK152*10000</f>
        <v>200</v>
      </c>
      <c r="BL152" s="28">
        <f>'no b.d.l.'!BL152*10000</f>
        <v>86800</v>
      </c>
      <c r="BM152" s="28">
        <f>'no b.d.l.'!BM152*10000</f>
        <v>600</v>
      </c>
      <c r="BN152" s="28">
        <f>'no b.d.l.'!BN152*10000</f>
        <v>400</v>
      </c>
      <c r="BO152" s="28">
        <f>'no b.d.l.'!BO152*10000</f>
        <v>100</v>
      </c>
      <c r="BP152" s="28">
        <f>'no b.d.l.'!BP152*10000</f>
        <v>190</v>
      </c>
      <c r="BQ152" s="28">
        <f>'no b.d.l.'!BQ152*10000</f>
        <v>9000</v>
      </c>
      <c r="CI152" s="28">
        <v>12.2</v>
      </c>
      <c r="CL152" s="28">
        <v>5.5</v>
      </c>
    </row>
    <row r="153" spans="1:90" x14ac:dyDescent="0.3">
      <c r="A153" s="25">
        <f t="shared" si="2"/>
        <v>149</v>
      </c>
      <c r="B153" s="26">
        <v>687411</v>
      </c>
      <c r="C153" s="26">
        <v>846636</v>
      </c>
      <c r="D153" s="26">
        <v>359</v>
      </c>
      <c r="E153" s="26">
        <v>1</v>
      </c>
      <c r="F153" s="27" t="s">
        <v>150</v>
      </c>
      <c r="G153" s="28">
        <v>16.8</v>
      </c>
      <c r="H153" s="28">
        <f>'no b.d.l.'!H153/1000</f>
        <v>2.3999999999999998E-3</v>
      </c>
      <c r="I153" s="28">
        <f>'no b.d.l.'!I153/1000</f>
        <v>0.01</v>
      </c>
      <c r="J153" s="28">
        <v>2</v>
      </c>
      <c r="K153" s="28">
        <v>1.71</v>
      </c>
      <c r="L153" s="28">
        <v>8.9999999999999998E-4</v>
      </c>
      <c r="M153" s="28">
        <v>0.15</v>
      </c>
      <c r="N153" s="28">
        <v>1</v>
      </c>
      <c r="O153" s="28">
        <v>7.0000000000000007E-2</v>
      </c>
      <c r="P153" s="28">
        <v>13.8</v>
      </c>
      <c r="Q153" s="28">
        <v>1.2</v>
      </c>
      <c r="R153" s="28">
        <v>136</v>
      </c>
      <c r="S153" s="28">
        <v>0.09</v>
      </c>
      <c r="T153" s="28">
        <v>5.9</v>
      </c>
      <c r="U153" s="28">
        <v>30.7</v>
      </c>
      <c r="V153" s="28">
        <v>31.5</v>
      </c>
      <c r="W153" s="28">
        <v>14.3</v>
      </c>
      <c r="X153" s="28">
        <v>20.5</v>
      </c>
      <c r="Y153" s="28">
        <v>1.4E-2</v>
      </c>
      <c r="Z153" s="28">
        <v>7.0000000000000007E-2</v>
      </c>
      <c r="AA153" s="28">
        <v>8.9999999999999993E-3</v>
      </c>
      <c r="AB153" s="28">
        <v>15.6</v>
      </c>
      <c r="AC153" s="28">
        <v>0.09</v>
      </c>
      <c r="AD153" s="28">
        <v>0.1</v>
      </c>
      <c r="AE153" s="28">
        <v>1.05</v>
      </c>
      <c r="AF153" s="28">
        <v>0.15</v>
      </c>
      <c r="AG153" s="28">
        <v>119</v>
      </c>
      <c r="AH153" s="28">
        <v>0.2</v>
      </c>
      <c r="AI153" s="28">
        <v>0.2</v>
      </c>
      <c r="AJ153" s="28">
        <v>0.04</v>
      </c>
      <c r="AK153" s="28">
        <v>21.6</v>
      </c>
      <c r="AL153" s="28">
        <v>6.3</v>
      </c>
      <c r="AM153" s="28">
        <v>0.08</v>
      </c>
      <c r="AN153" s="28">
        <v>85.8</v>
      </c>
      <c r="AO153" s="28">
        <v>5.0999999999999996</v>
      </c>
      <c r="AP153" s="28">
        <v>2.5</v>
      </c>
      <c r="AQ153" s="28">
        <v>1.2</v>
      </c>
      <c r="AR153" s="28">
        <v>6.5</v>
      </c>
      <c r="AS153" s="28">
        <v>0.8</v>
      </c>
      <c r="AT153" s="28">
        <v>47.2</v>
      </c>
      <c r="AU153" s="28">
        <v>0.3</v>
      </c>
      <c r="AV153" s="28">
        <v>37.9</v>
      </c>
      <c r="AW153" s="28">
        <v>9.6999999999999993</v>
      </c>
      <c r="AX153" s="28">
        <v>7.1</v>
      </c>
      <c r="AY153" s="28">
        <v>0.9</v>
      </c>
      <c r="AZ153" s="28">
        <v>0.4</v>
      </c>
      <c r="BA153" s="28">
        <v>2.4</v>
      </c>
      <c r="BB153" s="28">
        <v>50</v>
      </c>
      <c r="BC153" s="28">
        <v>0.5</v>
      </c>
      <c r="BD153" s="28">
        <v>1.1100000000000001</v>
      </c>
      <c r="BE153" s="28">
        <v>7.9</v>
      </c>
      <c r="BF153" s="28">
        <v>158</v>
      </c>
      <c r="BG153" s="28">
        <v>12.2</v>
      </c>
      <c r="BH153" s="28">
        <v>14.5</v>
      </c>
      <c r="BI153" s="28">
        <v>8.8000000000000007</v>
      </c>
      <c r="BJ153" s="28">
        <f>'no b.d.l.'!BJ153*10000</f>
        <v>45700</v>
      </c>
      <c r="BK153" s="28">
        <f>'no b.d.l.'!BK153*10000</f>
        <v>200</v>
      </c>
      <c r="BL153" s="28">
        <f>'no b.d.l.'!BL153*10000</f>
        <v>75200</v>
      </c>
      <c r="BM153" s="28">
        <f>'no b.d.l.'!BM153*10000</f>
        <v>700.00000000000011</v>
      </c>
      <c r="BN153" s="28">
        <f>'no b.d.l.'!BN153*10000</f>
        <v>600</v>
      </c>
      <c r="BO153" s="28">
        <f>'no b.d.l.'!BO153*10000</f>
        <v>100</v>
      </c>
      <c r="BP153" s="28">
        <f>'no b.d.l.'!BP153*10000</f>
        <v>150</v>
      </c>
      <c r="BQ153" s="28">
        <f>'no b.d.l.'!BQ153*10000</f>
        <v>9000</v>
      </c>
      <c r="CI153" s="28">
        <v>21.6</v>
      </c>
      <c r="CL153" s="28">
        <v>6.3</v>
      </c>
    </row>
    <row r="154" spans="1:90" x14ac:dyDescent="0.3">
      <c r="A154" s="25">
        <f t="shared" si="2"/>
        <v>150</v>
      </c>
      <c r="B154" s="26">
        <v>687412</v>
      </c>
      <c r="C154" s="26">
        <v>846636</v>
      </c>
      <c r="D154" s="26">
        <v>359</v>
      </c>
      <c r="E154" s="26">
        <v>1</v>
      </c>
      <c r="F154" s="27" t="s">
        <v>151</v>
      </c>
      <c r="G154" s="28">
        <v>16.5</v>
      </c>
      <c r="H154" s="28">
        <f>'no b.d.l.'!H154/1000</f>
        <v>1.5E-3</v>
      </c>
      <c r="I154" s="28">
        <f>'no b.d.l.'!I154/1000</f>
        <v>0.08</v>
      </c>
      <c r="J154" s="28">
        <v>2</v>
      </c>
      <c r="K154" s="28">
        <v>1.58</v>
      </c>
      <c r="L154" s="28">
        <v>8.9999999999999998E-4</v>
      </c>
      <c r="M154" s="28">
        <v>0.15</v>
      </c>
      <c r="N154" s="28">
        <v>0.8</v>
      </c>
      <c r="O154" s="28">
        <v>0.06</v>
      </c>
      <c r="P154" s="28">
        <v>13.1</v>
      </c>
      <c r="Q154" s="28">
        <v>1.1000000000000001</v>
      </c>
      <c r="R154" s="28">
        <v>131</v>
      </c>
      <c r="S154" s="28">
        <v>0.09</v>
      </c>
      <c r="T154" s="28">
        <v>5.6</v>
      </c>
      <c r="U154" s="28">
        <v>29.2</v>
      </c>
      <c r="V154" s="28">
        <v>31.9</v>
      </c>
      <c r="W154" s="28">
        <v>13.9</v>
      </c>
      <c r="X154" s="28">
        <v>21.3</v>
      </c>
      <c r="Y154" s="28">
        <v>1.7999999999999999E-2</v>
      </c>
      <c r="Z154" s="28">
        <v>7.0000000000000007E-2</v>
      </c>
      <c r="AA154" s="28">
        <v>8.9999999999999993E-3</v>
      </c>
      <c r="AB154" s="28">
        <v>15.9</v>
      </c>
      <c r="AC154" s="28">
        <v>0.09</v>
      </c>
      <c r="AD154" s="28">
        <v>0.09</v>
      </c>
      <c r="AE154" s="28">
        <v>1.05</v>
      </c>
      <c r="AF154" s="28">
        <v>0.15</v>
      </c>
      <c r="AG154" s="28">
        <v>125</v>
      </c>
      <c r="AH154" s="28">
        <v>0.2</v>
      </c>
      <c r="AI154" s="28">
        <v>0.2</v>
      </c>
      <c r="AJ154" s="28">
        <v>0.04</v>
      </c>
      <c r="AK154" s="28">
        <v>20</v>
      </c>
      <c r="AL154" s="28">
        <v>6</v>
      </c>
      <c r="AM154" s="28">
        <v>8.7999999999999995E-2</v>
      </c>
      <c r="AN154" s="28">
        <v>80.5</v>
      </c>
      <c r="AO154" s="28">
        <v>4.9000000000000004</v>
      </c>
      <c r="AP154" s="28">
        <v>2.4</v>
      </c>
      <c r="AQ154" s="28">
        <v>1.2</v>
      </c>
      <c r="AR154" s="28">
        <v>6.4</v>
      </c>
      <c r="AS154" s="28">
        <v>0.8</v>
      </c>
      <c r="AT154" s="28">
        <v>43.7</v>
      </c>
      <c r="AU154" s="28">
        <v>0.3</v>
      </c>
      <c r="AV154" s="28">
        <v>35.200000000000003</v>
      </c>
      <c r="AW154" s="28">
        <v>8.9</v>
      </c>
      <c r="AX154" s="28">
        <v>6.5</v>
      </c>
      <c r="AY154" s="28">
        <v>0.8</v>
      </c>
      <c r="AZ154" s="28">
        <v>0.4</v>
      </c>
      <c r="BA154" s="28">
        <v>2.2999999999999998</v>
      </c>
      <c r="BB154" s="28">
        <v>51.6</v>
      </c>
      <c r="BC154" s="28">
        <v>0.5</v>
      </c>
      <c r="BD154" s="28">
        <v>1.1499999999999999</v>
      </c>
      <c r="BE154" s="28">
        <v>8.3000000000000007</v>
      </c>
      <c r="BF154" s="28">
        <v>160</v>
      </c>
      <c r="BG154" s="28">
        <v>12.6</v>
      </c>
      <c r="BH154" s="28">
        <v>14.9</v>
      </c>
      <c r="BI154" s="28">
        <v>10.199999999999999</v>
      </c>
      <c r="BJ154" s="28">
        <f>'no b.d.l.'!BJ154*10000</f>
        <v>47900</v>
      </c>
      <c r="BK154" s="28">
        <f>'no b.d.l.'!BK154*10000</f>
        <v>300</v>
      </c>
      <c r="BL154" s="28">
        <f>'no b.d.l.'!BL154*10000</f>
        <v>71800</v>
      </c>
      <c r="BM154" s="28">
        <f>'no b.d.l.'!BM154*10000</f>
        <v>700.00000000000011</v>
      </c>
      <c r="BN154" s="28">
        <f>'no b.d.l.'!BN154*10000</f>
        <v>600</v>
      </c>
      <c r="BO154" s="28">
        <f>'no b.d.l.'!BO154*10000</f>
        <v>120</v>
      </c>
      <c r="BP154" s="28">
        <f>'no b.d.l.'!BP154*10000</f>
        <v>160</v>
      </c>
      <c r="BQ154" s="28">
        <f>'no b.d.l.'!BQ154*10000</f>
        <v>9000</v>
      </c>
      <c r="CI154" s="28">
        <v>20</v>
      </c>
      <c r="CL154" s="28">
        <v>6</v>
      </c>
    </row>
    <row r="155" spans="1:90" ht="15.75" customHeight="1" x14ac:dyDescent="0.3">
      <c r="A155" s="25">
        <f t="shared" si="2"/>
        <v>151</v>
      </c>
      <c r="B155" s="26">
        <v>687413</v>
      </c>
      <c r="C155" s="26">
        <v>846636</v>
      </c>
      <c r="D155" s="26">
        <v>359</v>
      </c>
      <c r="E155" s="26">
        <v>1</v>
      </c>
      <c r="F155" s="27" t="s">
        <v>152</v>
      </c>
      <c r="G155" s="28">
        <v>22.8</v>
      </c>
      <c r="H155" s="28">
        <f>'no b.d.l.'!H155/1000</f>
        <v>3.0999999999999999E-3</v>
      </c>
      <c r="I155" s="28">
        <f>'no b.d.l.'!I155/1000</f>
        <v>0.04</v>
      </c>
      <c r="J155" s="28">
        <v>2</v>
      </c>
      <c r="K155" s="28">
        <v>1.85</v>
      </c>
      <c r="L155" s="28">
        <v>8.9999999999999998E-4</v>
      </c>
      <c r="M155" s="28">
        <v>0.18</v>
      </c>
      <c r="N155" s="28">
        <v>1.2</v>
      </c>
      <c r="O155" s="28">
        <v>0.05</v>
      </c>
      <c r="P155" s="28">
        <v>13.8</v>
      </c>
      <c r="Q155" s="28">
        <v>1.3</v>
      </c>
      <c r="R155" s="28">
        <v>159</v>
      </c>
      <c r="S155" s="28">
        <v>0.09</v>
      </c>
      <c r="T155" s="28">
        <v>5.8</v>
      </c>
      <c r="U155" s="28">
        <v>29.9</v>
      </c>
      <c r="V155" s="28">
        <v>33.1</v>
      </c>
      <c r="W155" s="28">
        <v>15.2</v>
      </c>
      <c r="X155" s="28">
        <v>21.9</v>
      </c>
      <c r="Y155" s="28">
        <v>2.9000000000000001E-2</v>
      </c>
      <c r="Z155" s="28">
        <v>7.0000000000000007E-2</v>
      </c>
      <c r="AA155" s="28">
        <v>0.02</v>
      </c>
      <c r="AB155" s="28">
        <v>15.8</v>
      </c>
      <c r="AC155" s="28">
        <v>0.09</v>
      </c>
      <c r="AD155" s="28">
        <v>0.08</v>
      </c>
      <c r="AE155" s="28">
        <v>1.04</v>
      </c>
      <c r="AF155" s="28">
        <v>0.15</v>
      </c>
      <c r="AG155" s="28">
        <v>204</v>
      </c>
      <c r="AH155" s="28">
        <v>0.2</v>
      </c>
      <c r="AI155" s="28">
        <v>0.2</v>
      </c>
      <c r="AJ155" s="28">
        <v>0.04</v>
      </c>
      <c r="AK155" s="28">
        <v>20.8</v>
      </c>
      <c r="AL155" s="28">
        <v>6.2</v>
      </c>
      <c r="AM155" s="28">
        <v>8.3000000000000004E-2</v>
      </c>
      <c r="AN155" s="28">
        <v>91.4</v>
      </c>
      <c r="AO155" s="28">
        <v>5.0999999999999996</v>
      </c>
      <c r="AP155" s="28">
        <v>2.7</v>
      </c>
      <c r="AQ155" s="28">
        <v>1.2</v>
      </c>
      <c r="AR155" s="28">
        <v>6.5</v>
      </c>
      <c r="AS155" s="28">
        <v>0.9</v>
      </c>
      <c r="AT155" s="28">
        <v>44.8</v>
      </c>
      <c r="AU155" s="28">
        <v>0.3</v>
      </c>
      <c r="AV155" s="28">
        <v>37.1</v>
      </c>
      <c r="AW155" s="28">
        <v>9.4</v>
      </c>
      <c r="AX155" s="28">
        <v>6.8</v>
      </c>
      <c r="AY155" s="28">
        <v>0.9</v>
      </c>
      <c r="AZ155" s="28">
        <v>0.4</v>
      </c>
      <c r="BA155" s="28">
        <v>2.5</v>
      </c>
      <c r="BB155" s="28">
        <v>48.2</v>
      </c>
      <c r="BC155" s="28">
        <v>0.6</v>
      </c>
      <c r="BD155" s="28">
        <v>1.1200000000000001</v>
      </c>
      <c r="BE155" s="28">
        <v>7.8</v>
      </c>
      <c r="BF155" s="28">
        <v>156</v>
      </c>
      <c r="BG155" s="28">
        <v>11.5</v>
      </c>
      <c r="BH155" s="28">
        <v>16</v>
      </c>
      <c r="BI155" s="28">
        <v>9.3000000000000007</v>
      </c>
      <c r="BJ155" s="28">
        <f>'no b.d.l.'!BJ155*10000</f>
        <v>45400</v>
      </c>
      <c r="BK155" s="28">
        <f>'no b.d.l.'!BK155*10000</f>
        <v>400</v>
      </c>
      <c r="BL155" s="28">
        <f>'no b.d.l.'!BL155*10000</f>
        <v>84900</v>
      </c>
      <c r="BM155" s="28">
        <f>'no b.d.l.'!BM155*10000</f>
        <v>600</v>
      </c>
      <c r="BN155" s="28">
        <f>'no b.d.l.'!BN155*10000</f>
        <v>600</v>
      </c>
      <c r="BO155" s="28">
        <f>'no b.d.l.'!BO155*10000</f>
        <v>100</v>
      </c>
      <c r="BP155" s="28">
        <f>'no b.d.l.'!BP155*10000</f>
        <v>170</v>
      </c>
      <c r="BQ155" s="28">
        <f>'no b.d.l.'!BQ155*10000</f>
        <v>9000</v>
      </c>
      <c r="CI155" s="28">
        <v>20.8</v>
      </c>
      <c r="CL155" s="28">
        <v>6.2</v>
      </c>
    </row>
    <row r="156" spans="1:90" x14ac:dyDescent="0.3">
      <c r="A156" s="25">
        <f t="shared" si="2"/>
        <v>152</v>
      </c>
      <c r="B156" s="26">
        <v>687415</v>
      </c>
      <c r="C156" s="26">
        <v>846636</v>
      </c>
      <c r="D156" s="26">
        <v>359</v>
      </c>
      <c r="E156" s="26">
        <v>1</v>
      </c>
      <c r="F156" s="27" t="s">
        <v>153</v>
      </c>
      <c r="G156" s="28">
        <v>23.5</v>
      </c>
      <c r="H156" s="28">
        <f>'no b.d.l.'!H156/1000</f>
        <v>3.8E-3</v>
      </c>
      <c r="I156" s="28">
        <f>'no b.d.l.'!I156/1000</f>
        <v>0.03</v>
      </c>
      <c r="J156" s="28">
        <v>2</v>
      </c>
      <c r="K156" s="28">
        <v>1.87</v>
      </c>
      <c r="L156" s="28">
        <v>8.9999999999999998E-4</v>
      </c>
      <c r="M156" s="28">
        <v>0.19</v>
      </c>
      <c r="N156" s="28">
        <v>1.2</v>
      </c>
      <c r="O156" s="28">
        <v>0.08</v>
      </c>
      <c r="P156" s="28">
        <v>13.4</v>
      </c>
      <c r="Q156" s="28">
        <v>1.3</v>
      </c>
      <c r="R156" s="28">
        <v>155</v>
      </c>
      <c r="S156" s="28">
        <v>0.09</v>
      </c>
      <c r="T156" s="28">
        <v>5.6</v>
      </c>
      <c r="U156" s="28">
        <v>30</v>
      </c>
      <c r="V156" s="28">
        <v>30.8</v>
      </c>
      <c r="W156" s="28">
        <v>15</v>
      </c>
      <c r="X156" s="28">
        <v>23.4</v>
      </c>
      <c r="Y156" s="28">
        <v>2.3E-2</v>
      </c>
      <c r="Z156" s="28">
        <v>7.0000000000000007E-2</v>
      </c>
      <c r="AA156" s="28">
        <v>0.01</v>
      </c>
      <c r="AB156" s="28">
        <v>15.5</v>
      </c>
      <c r="AC156" s="28">
        <v>0.09</v>
      </c>
      <c r="AD156" s="28">
        <v>0.08</v>
      </c>
      <c r="AE156" s="28">
        <v>0.96</v>
      </c>
      <c r="AF156" s="28">
        <v>0.15</v>
      </c>
      <c r="AG156" s="28">
        <v>188</v>
      </c>
      <c r="AH156" s="28">
        <v>0.2</v>
      </c>
      <c r="AI156" s="28">
        <v>0.2</v>
      </c>
      <c r="AJ156" s="28">
        <v>0.04</v>
      </c>
      <c r="AK156" s="28">
        <v>21.6</v>
      </c>
      <c r="AL156" s="28">
        <v>6.6</v>
      </c>
      <c r="AM156" s="28">
        <v>6.6000000000000003E-2</v>
      </c>
      <c r="AN156" s="28">
        <v>85.6</v>
      </c>
      <c r="AO156" s="28">
        <v>5.4</v>
      </c>
      <c r="AP156" s="28">
        <v>2.8</v>
      </c>
      <c r="AQ156" s="28">
        <v>1.3</v>
      </c>
      <c r="AR156" s="28">
        <v>7</v>
      </c>
      <c r="AS156" s="28">
        <v>0.9</v>
      </c>
      <c r="AT156" s="28">
        <v>44.6</v>
      </c>
      <c r="AU156" s="28">
        <v>0.3</v>
      </c>
      <c r="AV156" s="28">
        <v>38</v>
      </c>
      <c r="AW156" s="28">
        <v>9.6</v>
      </c>
      <c r="AX156" s="28">
        <v>7.9</v>
      </c>
      <c r="AY156" s="28">
        <v>1</v>
      </c>
      <c r="AZ156" s="28">
        <v>0.4</v>
      </c>
      <c r="BA156" s="28">
        <v>2.6</v>
      </c>
      <c r="BB156" s="28">
        <v>49.5</v>
      </c>
      <c r="BC156" s="28">
        <v>0.5</v>
      </c>
      <c r="BD156" s="28">
        <v>1</v>
      </c>
      <c r="BE156" s="28">
        <v>7.7</v>
      </c>
      <c r="BF156" s="28">
        <v>149</v>
      </c>
      <c r="BG156" s="28">
        <v>11.2</v>
      </c>
      <c r="BH156" s="28">
        <v>16.2</v>
      </c>
      <c r="BI156" s="28">
        <v>8.6999999999999993</v>
      </c>
      <c r="BJ156" s="28">
        <f>'no b.d.l.'!BJ156*10000</f>
        <v>44500</v>
      </c>
      <c r="BK156" s="28">
        <f>'no b.d.l.'!BK156*10000</f>
        <v>400</v>
      </c>
      <c r="BL156" s="28">
        <f>'no b.d.l.'!BL156*10000</f>
        <v>83100</v>
      </c>
      <c r="BM156" s="28">
        <f>'no b.d.l.'!BM156*10000</f>
        <v>700.00000000000011</v>
      </c>
      <c r="BN156" s="28">
        <f>'no b.d.l.'!BN156*10000</f>
        <v>500</v>
      </c>
      <c r="BO156" s="28">
        <f>'no b.d.l.'!BO156*10000</f>
        <v>100</v>
      </c>
      <c r="BP156" s="28">
        <f>'no b.d.l.'!BP156*10000</f>
        <v>170</v>
      </c>
      <c r="BQ156" s="28">
        <f>'no b.d.l.'!BQ156*10000</f>
        <v>9000</v>
      </c>
      <c r="CI156" s="28">
        <v>21.6</v>
      </c>
      <c r="CL156" s="28">
        <v>6.6</v>
      </c>
    </row>
    <row r="157" spans="1:90" x14ac:dyDescent="0.3">
      <c r="A157" s="25">
        <f t="shared" si="2"/>
        <v>153</v>
      </c>
      <c r="B157" s="26">
        <v>687416</v>
      </c>
      <c r="C157" s="26">
        <v>846636</v>
      </c>
      <c r="D157" s="26">
        <v>359</v>
      </c>
      <c r="E157" s="26">
        <v>1</v>
      </c>
      <c r="F157" s="27" t="s">
        <v>154</v>
      </c>
      <c r="G157" s="28">
        <v>17.399999999999999</v>
      </c>
      <c r="H157" s="28">
        <f>'no b.d.l.'!H157/1000</f>
        <v>1.8E-3</v>
      </c>
      <c r="I157" s="28">
        <f>'no b.d.l.'!I157/1000</f>
        <v>0.02</v>
      </c>
      <c r="J157" s="28">
        <v>2</v>
      </c>
      <c r="K157" s="28">
        <v>1.63</v>
      </c>
      <c r="L157" s="28">
        <v>8.9999999999999998E-4</v>
      </c>
      <c r="M157" s="28">
        <v>0.18</v>
      </c>
      <c r="N157" s="28">
        <v>0.9</v>
      </c>
      <c r="O157" s="28">
        <v>0.05</v>
      </c>
      <c r="P157" s="28">
        <v>15.1</v>
      </c>
      <c r="Q157" s="28">
        <v>1.3</v>
      </c>
      <c r="R157" s="28">
        <v>145</v>
      </c>
      <c r="S157" s="28">
        <v>0.09</v>
      </c>
      <c r="T157" s="28">
        <v>5.5</v>
      </c>
      <c r="U157" s="28">
        <v>29.3</v>
      </c>
      <c r="V157" s="28">
        <v>34.6</v>
      </c>
      <c r="W157" s="28">
        <v>14.3</v>
      </c>
      <c r="X157" s="28">
        <v>24.5</v>
      </c>
      <c r="Y157" s="28">
        <v>1.4E-2</v>
      </c>
      <c r="Z157" s="28">
        <v>7.0000000000000007E-2</v>
      </c>
      <c r="AA157" s="28">
        <v>8.9999999999999993E-3</v>
      </c>
      <c r="AB157" s="28">
        <v>16.3</v>
      </c>
      <c r="AC157" s="28">
        <v>0.09</v>
      </c>
      <c r="AD157" s="28">
        <v>0.08</v>
      </c>
      <c r="AE157" s="28">
        <v>1.1499999999999999</v>
      </c>
      <c r="AF157" s="28">
        <v>0.16</v>
      </c>
      <c r="AG157" s="28">
        <v>127</v>
      </c>
      <c r="AH157" s="28">
        <v>0.2</v>
      </c>
      <c r="AI157" s="28">
        <v>0.3</v>
      </c>
      <c r="AJ157" s="28">
        <v>0.04</v>
      </c>
      <c r="AK157" s="28">
        <v>25.9</v>
      </c>
      <c r="AL157" s="28">
        <v>8.1999999999999993</v>
      </c>
      <c r="AM157" s="28">
        <v>0.09</v>
      </c>
      <c r="AN157" s="28">
        <v>106</v>
      </c>
      <c r="AO157" s="28">
        <v>6.5</v>
      </c>
      <c r="AP157" s="28">
        <v>3.2</v>
      </c>
      <c r="AQ157" s="28">
        <v>1.5</v>
      </c>
      <c r="AR157" s="28">
        <v>8</v>
      </c>
      <c r="AS157" s="28">
        <v>1</v>
      </c>
      <c r="AT157" s="28">
        <v>53.5</v>
      </c>
      <c r="AU157" s="28">
        <v>0.4</v>
      </c>
      <c r="AV157" s="28">
        <v>44.2</v>
      </c>
      <c r="AW157" s="28">
        <v>11.6</v>
      </c>
      <c r="AX157" s="28">
        <v>9.5</v>
      </c>
      <c r="AY157" s="28">
        <v>1.1000000000000001</v>
      </c>
      <c r="AZ157" s="28">
        <v>0.4</v>
      </c>
      <c r="BA157" s="28">
        <v>2.9</v>
      </c>
      <c r="BB157" s="28">
        <v>59.3</v>
      </c>
      <c r="BC157" s="28">
        <v>0.5</v>
      </c>
      <c r="BD157" s="28">
        <v>1.21</v>
      </c>
      <c r="BE157" s="28">
        <v>8.6999999999999993</v>
      </c>
      <c r="BF157" s="28">
        <v>141</v>
      </c>
      <c r="BG157" s="28">
        <v>13.1</v>
      </c>
      <c r="BH157" s="28">
        <v>16</v>
      </c>
      <c r="BI157" s="28">
        <v>11.2</v>
      </c>
      <c r="BJ157" s="28">
        <f>'no b.d.l.'!BJ157*10000</f>
        <v>51600</v>
      </c>
      <c r="BK157" s="28">
        <f>'no b.d.l.'!BK157*10000</f>
        <v>400</v>
      </c>
      <c r="BL157" s="28">
        <f>'no b.d.l.'!BL157*10000</f>
        <v>66400</v>
      </c>
      <c r="BM157" s="28">
        <f>'no b.d.l.'!BM157*10000</f>
        <v>800</v>
      </c>
      <c r="BN157" s="28">
        <f>'no b.d.l.'!BN157*10000</f>
        <v>700.00000000000011</v>
      </c>
      <c r="BO157" s="28">
        <f>'no b.d.l.'!BO157*10000</f>
        <v>120</v>
      </c>
      <c r="BP157" s="28">
        <f>'no b.d.l.'!BP157*10000</f>
        <v>150</v>
      </c>
      <c r="BQ157" s="28">
        <f>'no b.d.l.'!BQ157*10000</f>
        <v>9000</v>
      </c>
      <c r="CI157" s="28">
        <v>25.9</v>
      </c>
      <c r="CL157" s="28">
        <v>8.1999999999999993</v>
      </c>
    </row>
    <row r="158" spans="1:90" x14ac:dyDescent="0.3">
      <c r="A158" s="25">
        <f t="shared" si="2"/>
        <v>154</v>
      </c>
      <c r="B158" s="26">
        <v>687417</v>
      </c>
      <c r="C158" s="26">
        <v>846636</v>
      </c>
      <c r="D158" s="26">
        <v>359</v>
      </c>
      <c r="E158" s="26">
        <v>1</v>
      </c>
      <c r="F158" s="27" t="s">
        <v>155</v>
      </c>
      <c r="G158" s="28">
        <v>14.4</v>
      </c>
      <c r="H158" s="28">
        <f>'no b.d.l.'!H158/1000</f>
        <v>8.9999999999999998E-4</v>
      </c>
      <c r="I158" s="28">
        <f>'no b.d.l.'!I158/1000</f>
        <v>0.02</v>
      </c>
      <c r="J158" s="28">
        <v>2</v>
      </c>
      <c r="K158" s="28">
        <v>1.31</v>
      </c>
      <c r="L158" s="28">
        <v>8.9999999999999998E-4</v>
      </c>
      <c r="M158" s="28">
        <v>0.14000000000000001</v>
      </c>
      <c r="N158" s="28">
        <v>0.9</v>
      </c>
      <c r="O158" s="28">
        <v>0.04</v>
      </c>
      <c r="P158" s="28">
        <v>15.6</v>
      </c>
      <c r="Q158" s="28">
        <v>1.3</v>
      </c>
      <c r="R158" s="28">
        <v>135</v>
      </c>
      <c r="S158" s="28">
        <v>0.09</v>
      </c>
      <c r="T158" s="28">
        <v>6</v>
      </c>
      <c r="U158" s="28">
        <v>30.3</v>
      </c>
      <c r="V158" s="28">
        <v>35.6</v>
      </c>
      <c r="W158" s="28">
        <v>14.7</v>
      </c>
      <c r="X158" s="28">
        <v>23</v>
      </c>
      <c r="Y158" s="28">
        <v>1.7999999999999999E-2</v>
      </c>
      <c r="Z158" s="28">
        <v>7.0000000000000007E-2</v>
      </c>
      <c r="AA158" s="28">
        <v>0.03</v>
      </c>
      <c r="AB158" s="28">
        <v>17.100000000000001</v>
      </c>
      <c r="AC158" s="28">
        <v>0.09</v>
      </c>
      <c r="AD158" s="28">
        <v>0.09</v>
      </c>
      <c r="AE158" s="28">
        <v>1.1499999999999999</v>
      </c>
      <c r="AF158" s="28">
        <v>0.18</v>
      </c>
      <c r="AG158" s="28">
        <v>120</v>
      </c>
      <c r="AH158" s="28">
        <v>0.2</v>
      </c>
      <c r="AI158" s="28">
        <v>0.3</v>
      </c>
      <c r="AJ158" s="28">
        <v>0.04</v>
      </c>
      <c r="AK158" s="28">
        <v>25.5</v>
      </c>
      <c r="AL158" s="28">
        <v>6.3</v>
      </c>
      <c r="AM158" s="28">
        <v>9.1999999999999998E-2</v>
      </c>
      <c r="AN158" s="28">
        <v>121</v>
      </c>
      <c r="AO158" s="28">
        <v>6.2</v>
      </c>
      <c r="AP158" s="28">
        <v>3.1</v>
      </c>
      <c r="AQ158" s="28">
        <v>1.6</v>
      </c>
      <c r="AR158" s="28">
        <v>8.6</v>
      </c>
      <c r="AS158" s="28">
        <v>1.1000000000000001</v>
      </c>
      <c r="AT158" s="28">
        <v>56.7</v>
      </c>
      <c r="AU158" s="28">
        <v>0.4</v>
      </c>
      <c r="AV158" s="28">
        <v>48.2</v>
      </c>
      <c r="AW158" s="28">
        <v>12.2</v>
      </c>
      <c r="AX158" s="28">
        <v>8.8000000000000007</v>
      </c>
      <c r="AY158" s="28">
        <v>1.1000000000000001</v>
      </c>
      <c r="AZ158" s="28">
        <v>0.5</v>
      </c>
      <c r="BA158" s="28">
        <v>3</v>
      </c>
      <c r="BB158" s="28">
        <v>63.1</v>
      </c>
      <c r="BC158" s="28">
        <v>0.5</v>
      </c>
      <c r="BD158" s="28">
        <v>1.2</v>
      </c>
      <c r="BE158" s="28">
        <v>9.4</v>
      </c>
      <c r="BF158" s="28">
        <v>168</v>
      </c>
      <c r="BG158" s="28">
        <v>13.9</v>
      </c>
      <c r="BH158" s="28">
        <v>17.399999999999999</v>
      </c>
      <c r="BI158" s="28">
        <v>10.5</v>
      </c>
      <c r="BJ158" s="28">
        <f>'no b.d.l.'!BJ158*10000</f>
        <v>51500</v>
      </c>
      <c r="BK158" s="28">
        <f>'no b.d.l.'!BK158*10000</f>
        <v>500</v>
      </c>
      <c r="BL158" s="28">
        <f>'no b.d.l.'!BL158*10000</f>
        <v>61300</v>
      </c>
      <c r="BM158" s="28">
        <f>'no b.d.l.'!BM158*10000</f>
        <v>800</v>
      </c>
      <c r="BN158" s="28">
        <f>'no b.d.l.'!BN158*10000</f>
        <v>700.00000000000011</v>
      </c>
      <c r="BO158" s="28">
        <f>'no b.d.l.'!BO158*10000</f>
        <v>140</v>
      </c>
      <c r="BP158" s="28">
        <f>'no b.d.l.'!BP158*10000</f>
        <v>160</v>
      </c>
      <c r="BQ158" s="28">
        <f>'no b.d.l.'!BQ158*10000</f>
        <v>9000</v>
      </c>
      <c r="CI158" s="28">
        <v>25.5</v>
      </c>
      <c r="CL158" s="28">
        <v>6.3</v>
      </c>
    </row>
    <row r="159" spans="1:90" x14ac:dyDescent="0.3">
      <c r="A159" s="25">
        <f t="shared" si="2"/>
        <v>155</v>
      </c>
      <c r="B159" s="26">
        <v>687419</v>
      </c>
      <c r="C159" s="26">
        <v>846636</v>
      </c>
      <c r="D159" s="26">
        <v>359</v>
      </c>
      <c r="E159" s="26">
        <v>1</v>
      </c>
      <c r="F159" s="27" t="s">
        <v>156</v>
      </c>
      <c r="G159" s="28">
        <v>7.1</v>
      </c>
      <c r="H159" s="28">
        <f>'no b.d.l.'!H159/1000</f>
        <v>1.4E-3</v>
      </c>
      <c r="I159" s="28">
        <f>'no b.d.l.'!I159/1000</f>
        <v>0.03</v>
      </c>
      <c r="J159" s="28">
        <v>2</v>
      </c>
      <c r="K159" s="28">
        <v>1.24</v>
      </c>
      <c r="L159" s="28">
        <v>8.9999999999999998E-4</v>
      </c>
      <c r="M159" s="28">
        <v>0.13</v>
      </c>
      <c r="N159" s="28">
        <v>0.8</v>
      </c>
      <c r="O159" s="28">
        <v>0.04</v>
      </c>
      <c r="P159" s="28">
        <v>16.399999999999999</v>
      </c>
      <c r="Q159" s="28">
        <v>1.2</v>
      </c>
      <c r="R159" s="28">
        <v>150</v>
      </c>
      <c r="S159" s="28">
        <v>0.09</v>
      </c>
      <c r="T159" s="28">
        <v>6.1</v>
      </c>
      <c r="U159" s="28">
        <v>29</v>
      </c>
      <c r="V159" s="28">
        <v>38.9</v>
      </c>
      <c r="W159" s="28">
        <v>13.9</v>
      </c>
      <c r="X159" s="28">
        <v>22.9</v>
      </c>
      <c r="Y159" s="28">
        <v>1.9E-2</v>
      </c>
      <c r="Z159" s="28">
        <v>0.08</v>
      </c>
      <c r="AA159" s="28">
        <v>8.9999999999999993E-3</v>
      </c>
      <c r="AB159" s="28">
        <v>16.600000000000001</v>
      </c>
      <c r="AC159" s="28">
        <v>0.09</v>
      </c>
      <c r="AD159" s="28">
        <v>0.08</v>
      </c>
      <c r="AE159" s="28">
        <v>1.1100000000000001</v>
      </c>
      <c r="AF159" s="28">
        <v>0.18</v>
      </c>
      <c r="AG159" s="28">
        <v>136</v>
      </c>
      <c r="AH159" s="28">
        <v>0.2</v>
      </c>
      <c r="AI159" s="28">
        <v>0.3</v>
      </c>
      <c r="AJ159" s="28">
        <v>0.04</v>
      </c>
      <c r="AK159" s="28">
        <v>32.200000000000003</v>
      </c>
      <c r="AL159" s="28">
        <v>6.8</v>
      </c>
      <c r="AM159" s="28">
        <v>0.1</v>
      </c>
      <c r="AN159" s="28">
        <v>106</v>
      </c>
      <c r="AO159" s="28">
        <v>8.1</v>
      </c>
      <c r="AP159" s="28">
        <v>4</v>
      </c>
      <c r="AQ159" s="28">
        <v>1.9</v>
      </c>
      <c r="AR159" s="28">
        <v>10.3</v>
      </c>
      <c r="AS159" s="28">
        <v>1.4</v>
      </c>
      <c r="AT159" s="28">
        <v>62.4</v>
      </c>
      <c r="AU159" s="28">
        <v>0.5</v>
      </c>
      <c r="AV159" s="28">
        <v>54.3</v>
      </c>
      <c r="AW159" s="28">
        <v>14.2</v>
      </c>
      <c r="AX159" s="28">
        <v>12.1</v>
      </c>
      <c r="AY159" s="28">
        <v>1.4</v>
      </c>
      <c r="AZ159" s="28">
        <v>0.6</v>
      </c>
      <c r="BA159" s="28">
        <v>3.7</v>
      </c>
      <c r="BB159" s="28">
        <v>69.2</v>
      </c>
      <c r="BC159" s="28">
        <v>0.5</v>
      </c>
      <c r="BD159" s="28">
        <v>1.28</v>
      </c>
      <c r="BE159" s="28">
        <v>10.1</v>
      </c>
      <c r="BF159" s="28">
        <v>127</v>
      </c>
      <c r="BG159" s="28">
        <v>13.7</v>
      </c>
      <c r="BH159" s="28">
        <v>17.5</v>
      </c>
      <c r="BI159" s="28">
        <v>12.6</v>
      </c>
      <c r="BJ159" s="28">
        <f>'no b.d.l.'!BJ159*10000</f>
        <v>54300</v>
      </c>
      <c r="BK159" s="28">
        <f>'no b.d.l.'!BK159*10000</f>
        <v>700.00000000000011</v>
      </c>
      <c r="BL159" s="28">
        <f>'no b.d.l.'!BL159*10000</f>
        <v>46500</v>
      </c>
      <c r="BM159" s="28">
        <f>'no b.d.l.'!BM159*10000</f>
        <v>900</v>
      </c>
      <c r="BN159" s="28">
        <f>'no b.d.l.'!BN159*10000</f>
        <v>900</v>
      </c>
      <c r="BO159" s="28">
        <f>'no b.d.l.'!BO159*10000</f>
        <v>150</v>
      </c>
      <c r="BP159" s="28">
        <f>'no b.d.l.'!BP159*10000</f>
        <v>170</v>
      </c>
      <c r="BQ159" s="28">
        <f>'no b.d.l.'!BQ159*10000</f>
        <v>9000</v>
      </c>
      <c r="CI159" s="28">
        <v>32.200000000000003</v>
      </c>
      <c r="CL159" s="28">
        <v>6.8</v>
      </c>
    </row>
    <row r="160" spans="1:90" x14ac:dyDescent="0.3">
      <c r="A160" s="25">
        <f t="shared" si="2"/>
        <v>156</v>
      </c>
      <c r="B160" s="26">
        <v>687420</v>
      </c>
      <c r="C160" s="26">
        <v>846636</v>
      </c>
      <c r="D160" s="26">
        <v>359</v>
      </c>
      <c r="E160" s="26">
        <v>1</v>
      </c>
      <c r="F160" s="27" t="s">
        <v>157</v>
      </c>
      <c r="G160" s="28">
        <v>7</v>
      </c>
      <c r="H160" s="28">
        <f>'no b.d.l.'!H160/1000</f>
        <v>2.5999999999999999E-3</v>
      </c>
      <c r="I160" s="28">
        <f>'no b.d.l.'!I160/1000</f>
        <v>0.02</v>
      </c>
      <c r="J160" s="28">
        <v>2</v>
      </c>
      <c r="K160" s="28">
        <v>1.17</v>
      </c>
      <c r="L160" s="28">
        <v>8.9999999999999998E-4</v>
      </c>
      <c r="M160" s="28">
        <v>0.13</v>
      </c>
      <c r="N160" s="28">
        <v>0.7</v>
      </c>
      <c r="O160" s="28">
        <v>0.01</v>
      </c>
      <c r="P160" s="28">
        <v>14.3</v>
      </c>
      <c r="Q160" s="28">
        <v>1.1000000000000001</v>
      </c>
      <c r="R160" s="28">
        <v>129</v>
      </c>
      <c r="S160" s="28">
        <v>0.09</v>
      </c>
      <c r="T160" s="28">
        <v>5.8</v>
      </c>
      <c r="U160" s="28">
        <v>24.6</v>
      </c>
      <c r="V160" s="28">
        <v>34.799999999999997</v>
      </c>
      <c r="W160" s="28">
        <v>12.1</v>
      </c>
      <c r="X160" s="28">
        <v>23.2</v>
      </c>
      <c r="Y160" s="28">
        <v>1.6E-2</v>
      </c>
      <c r="Z160" s="28">
        <v>7.0000000000000007E-2</v>
      </c>
      <c r="AA160" s="28">
        <v>8.9999999999999993E-3</v>
      </c>
      <c r="AB160" s="28">
        <v>15.2</v>
      </c>
      <c r="AC160" s="28">
        <v>0.09</v>
      </c>
      <c r="AD160" s="28">
        <v>0.08</v>
      </c>
      <c r="AE160" s="28">
        <v>1.01</v>
      </c>
      <c r="AF160" s="28">
        <v>0.16</v>
      </c>
      <c r="AG160" s="28">
        <v>131</v>
      </c>
      <c r="AH160" s="28">
        <v>0.2</v>
      </c>
      <c r="AI160" s="28">
        <v>0.3</v>
      </c>
      <c r="AJ160" s="28">
        <v>0.04</v>
      </c>
      <c r="AK160" s="28">
        <v>28.2</v>
      </c>
      <c r="AL160" s="28">
        <v>5.9</v>
      </c>
      <c r="AM160" s="28">
        <v>0.108</v>
      </c>
      <c r="AN160" s="28">
        <v>102</v>
      </c>
      <c r="AO160" s="28">
        <v>6.9</v>
      </c>
      <c r="AP160" s="28">
        <v>3.4</v>
      </c>
      <c r="AQ160" s="28">
        <v>1.6</v>
      </c>
      <c r="AR160" s="28">
        <v>8.4</v>
      </c>
      <c r="AS160" s="28">
        <v>1.2</v>
      </c>
      <c r="AT160" s="28">
        <v>56</v>
      </c>
      <c r="AU160" s="28">
        <v>0.4</v>
      </c>
      <c r="AV160" s="28">
        <v>48.1</v>
      </c>
      <c r="AW160" s="28">
        <v>12.3</v>
      </c>
      <c r="AX160" s="28">
        <v>9.9</v>
      </c>
      <c r="AY160" s="28">
        <v>1.2</v>
      </c>
      <c r="AZ160" s="28">
        <v>0.5</v>
      </c>
      <c r="BA160" s="28">
        <v>3.2</v>
      </c>
      <c r="BB160" s="28">
        <v>65.900000000000006</v>
      </c>
      <c r="BC160" s="28">
        <v>0.4</v>
      </c>
      <c r="BD160" s="28">
        <v>1.2</v>
      </c>
      <c r="BE160" s="28">
        <v>8.4</v>
      </c>
      <c r="BF160" s="28">
        <v>134</v>
      </c>
      <c r="BG160" s="28">
        <v>12.9</v>
      </c>
      <c r="BH160" s="28">
        <v>15.8</v>
      </c>
      <c r="BI160" s="28">
        <v>11.8</v>
      </c>
      <c r="BJ160" s="28">
        <f>'no b.d.l.'!BJ160*10000</f>
        <v>43600</v>
      </c>
      <c r="BK160" s="28">
        <f>'no b.d.l.'!BK160*10000</f>
        <v>600</v>
      </c>
      <c r="BL160" s="28">
        <f>'no b.d.l.'!BL160*10000</f>
        <v>42100</v>
      </c>
      <c r="BM160" s="28">
        <f>'no b.d.l.'!BM160*10000</f>
        <v>800</v>
      </c>
      <c r="BN160" s="28">
        <f>'no b.d.l.'!BN160*10000</f>
        <v>700.00000000000011</v>
      </c>
      <c r="BO160" s="28">
        <f>'no b.d.l.'!BO160*10000</f>
        <v>140</v>
      </c>
      <c r="BP160" s="28">
        <f>'no b.d.l.'!BP160*10000</f>
        <v>140</v>
      </c>
      <c r="BQ160" s="28">
        <f>'no b.d.l.'!BQ160*10000</f>
        <v>9000</v>
      </c>
      <c r="CI160" s="28">
        <v>28.2</v>
      </c>
      <c r="CL160" s="28">
        <v>5.9</v>
      </c>
    </row>
    <row r="161" spans="1:90" x14ac:dyDescent="0.3">
      <c r="A161" s="25">
        <f t="shared" si="2"/>
        <v>157</v>
      </c>
      <c r="B161" s="26">
        <v>687422</v>
      </c>
      <c r="C161" s="26">
        <v>846636</v>
      </c>
      <c r="D161" s="26">
        <v>359</v>
      </c>
      <c r="E161" s="26">
        <v>1</v>
      </c>
      <c r="F161" s="27" t="s">
        <v>158</v>
      </c>
      <c r="G161" s="28">
        <v>6.6</v>
      </c>
      <c r="H161" s="28">
        <f>'no b.d.l.'!H161/1000</f>
        <v>1.6999999999999999E-3</v>
      </c>
      <c r="I161" s="28">
        <f>'no b.d.l.'!I161/1000</f>
        <v>8.9999999999999998E-4</v>
      </c>
      <c r="J161" s="28">
        <v>2</v>
      </c>
      <c r="K161" s="28">
        <v>1.1599999999999999</v>
      </c>
      <c r="L161" s="28">
        <v>8.9999999999999998E-4</v>
      </c>
      <c r="M161" s="28">
        <v>0.12</v>
      </c>
      <c r="N161" s="28">
        <v>0.8</v>
      </c>
      <c r="O161" s="28">
        <v>0.01</v>
      </c>
      <c r="P161" s="28">
        <v>13.4</v>
      </c>
      <c r="Q161" s="28">
        <v>1</v>
      </c>
      <c r="R161" s="28">
        <v>121</v>
      </c>
      <c r="S161" s="28">
        <v>0.09</v>
      </c>
      <c r="T161" s="28">
        <v>5.4</v>
      </c>
      <c r="U161" s="28">
        <v>25</v>
      </c>
      <c r="V161" s="28">
        <v>32.700000000000003</v>
      </c>
      <c r="W161" s="28">
        <v>11.3</v>
      </c>
      <c r="X161" s="28">
        <v>21.6</v>
      </c>
      <c r="Y161" s="28">
        <v>1.7999999999999999E-2</v>
      </c>
      <c r="Z161" s="28">
        <v>7.0000000000000007E-2</v>
      </c>
      <c r="AA161" s="28">
        <v>8.9999999999999993E-3</v>
      </c>
      <c r="AB161" s="28">
        <v>14.5</v>
      </c>
      <c r="AC161" s="28">
        <v>0.09</v>
      </c>
      <c r="AD161" s="28">
        <v>7.0000000000000007E-2</v>
      </c>
      <c r="AE161" s="28">
        <v>0.94</v>
      </c>
      <c r="AF161" s="28">
        <v>0.16</v>
      </c>
      <c r="AG161" s="28">
        <v>128</v>
      </c>
      <c r="AH161" s="28">
        <v>0.2</v>
      </c>
      <c r="AI161" s="28">
        <v>0.3</v>
      </c>
      <c r="AJ161" s="28">
        <v>0.04</v>
      </c>
      <c r="AK161" s="28">
        <v>27</v>
      </c>
      <c r="AL161" s="28">
        <v>6.2</v>
      </c>
      <c r="AM161" s="28">
        <v>0.10100000000000001</v>
      </c>
      <c r="AN161" s="28">
        <v>90.8</v>
      </c>
      <c r="AO161" s="28">
        <v>6.1</v>
      </c>
      <c r="AP161" s="28">
        <v>3</v>
      </c>
      <c r="AQ161" s="28">
        <v>1.5</v>
      </c>
      <c r="AR161" s="28">
        <v>8.3000000000000007</v>
      </c>
      <c r="AS161" s="28">
        <v>1.1000000000000001</v>
      </c>
      <c r="AT161" s="28">
        <v>51.5</v>
      </c>
      <c r="AU161" s="28">
        <v>0.4</v>
      </c>
      <c r="AV161" s="28">
        <v>45</v>
      </c>
      <c r="AW161" s="28">
        <v>11.1</v>
      </c>
      <c r="AX161" s="28">
        <v>7.9</v>
      </c>
      <c r="AY161" s="28">
        <v>1.1000000000000001</v>
      </c>
      <c r="AZ161" s="28">
        <v>0.5</v>
      </c>
      <c r="BA161" s="28">
        <v>2.9</v>
      </c>
      <c r="BB161" s="28">
        <v>60.1</v>
      </c>
      <c r="BC161" s="28">
        <v>0.4</v>
      </c>
      <c r="BD161" s="28">
        <v>1.1200000000000001</v>
      </c>
      <c r="BE161" s="28">
        <v>8.3000000000000007</v>
      </c>
      <c r="BF161" s="28">
        <v>124</v>
      </c>
      <c r="BG161" s="28">
        <v>12.4</v>
      </c>
      <c r="BH161" s="28">
        <v>14.5</v>
      </c>
      <c r="BI161" s="28">
        <v>11.1</v>
      </c>
      <c r="BJ161" s="28">
        <f>'no b.d.l.'!BJ161*10000</f>
        <v>44100</v>
      </c>
      <c r="BK161" s="28">
        <f>'no b.d.l.'!BK161*10000</f>
        <v>500</v>
      </c>
      <c r="BL161" s="28">
        <f>'no b.d.l.'!BL161*10000</f>
        <v>39500</v>
      </c>
      <c r="BM161" s="28">
        <f>'no b.d.l.'!BM161*10000</f>
        <v>800</v>
      </c>
      <c r="BN161" s="28">
        <f>'no b.d.l.'!BN161*10000</f>
        <v>700.00000000000011</v>
      </c>
      <c r="BO161" s="28">
        <f>'no b.d.l.'!BO161*10000</f>
        <v>130</v>
      </c>
      <c r="BP161" s="28">
        <f>'no b.d.l.'!BP161*10000</f>
        <v>130</v>
      </c>
      <c r="BQ161" s="28">
        <f>'no b.d.l.'!BQ161*10000</f>
        <v>9000</v>
      </c>
      <c r="CI161" s="28">
        <v>27</v>
      </c>
      <c r="CL161" s="28">
        <v>6.2</v>
      </c>
    </row>
    <row r="162" spans="1:90" x14ac:dyDescent="0.3">
      <c r="A162" s="25">
        <f t="shared" si="2"/>
        <v>158</v>
      </c>
      <c r="B162" s="26">
        <v>687423</v>
      </c>
      <c r="C162" s="26">
        <v>846636</v>
      </c>
      <c r="D162" s="26">
        <v>359</v>
      </c>
      <c r="E162" s="26">
        <v>1</v>
      </c>
      <c r="F162" s="27" t="s">
        <v>159</v>
      </c>
      <c r="G162" s="28">
        <v>7.1</v>
      </c>
      <c r="H162" s="28">
        <f>'no b.d.l.'!H162/1000</f>
        <v>8.0000000000000004E-4</v>
      </c>
      <c r="I162" s="28">
        <f>'no b.d.l.'!I162/1000</f>
        <v>8.9999999999999998E-4</v>
      </c>
      <c r="J162" s="28">
        <v>2</v>
      </c>
      <c r="K162" s="28">
        <v>1.05</v>
      </c>
      <c r="L162" s="28">
        <v>8.9999999999999998E-4</v>
      </c>
      <c r="M162" s="28">
        <v>0.12</v>
      </c>
      <c r="N162" s="28">
        <v>0.8</v>
      </c>
      <c r="O162" s="28">
        <v>0.03</v>
      </c>
      <c r="P162" s="28">
        <v>13.8</v>
      </c>
      <c r="Q162" s="28">
        <v>1</v>
      </c>
      <c r="R162" s="28">
        <v>121</v>
      </c>
      <c r="S162" s="28">
        <v>0.09</v>
      </c>
      <c r="T162" s="28">
        <v>5.6</v>
      </c>
      <c r="U162" s="28">
        <v>24.9</v>
      </c>
      <c r="V162" s="28">
        <v>34</v>
      </c>
      <c r="W162" s="28">
        <v>11.9</v>
      </c>
      <c r="X162" s="28">
        <v>25.4</v>
      </c>
      <c r="Y162" s="28">
        <v>1.6E-2</v>
      </c>
      <c r="Z162" s="28">
        <v>7.0000000000000007E-2</v>
      </c>
      <c r="AA162" s="28">
        <v>8.9999999999999993E-3</v>
      </c>
      <c r="AB162" s="28">
        <v>14.8</v>
      </c>
      <c r="AC162" s="28">
        <v>0.09</v>
      </c>
      <c r="AD162" s="28">
        <v>0.08</v>
      </c>
      <c r="AE162" s="28">
        <v>0.97</v>
      </c>
      <c r="AF162" s="28">
        <v>0.16</v>
      </c>
      <c r="AG162" s="28">
        <v>133</v>
      </c>
      <c r="AH162" s="28">
        <v>0.2</v>
      </c>
      <c r="AI162" s="28">
        <v>0.3</v>
      </c>
      <c r="AJ162" s="28">
        <v>0.04</v>
      </c>
      <c r="AK162" s="28">
        <v>26.1</v>
      </c>
      <c r="AL162" s="28">
        <v>6.1</v>
      </c>
      <c r="AM162" s="28">
        <v>9.8000000000000004E-2</v>
      </c>
      <c r="AN162" s="28">
        <v>98.1</v>
      </c>
      <c r="AO162" s="28">
        <v>6.6</v>
      </c>
      <c r="AP162" s="28">
        <v>3.2</v>
      </c>
      <c r="AQ162" s="28">
        <v>1.4</v>
      </c>
      <c r="AR162" s="28">
        <v>8.1</v>
      </c>
      <c r="AS162" s="28">
        <v>1.1000000000000001</v>
      </c>
      <c r="AT162" s="28">
        <v>52.3</v>
      </c>
      <c r="AU162" s="28">
        <v>0.4</v>
      </c>
      <c r="AV162" s="28">
        <v>43.7</v>
      </c>
      <c r="AW162" s="28">
        <v>11.2</v>
      </c>
      <c r="AX162" s="28">
        <v>8.6999999999999993</v>
      </c>
      <c r="AY162" s="28">
        <v>1.1000000000000001</v>
      </c>
      <c r="AZ162" s="28">
        <v>0.5</v>
      </c>
      <c r="BA162" s="28">
        <v>3</v>
      </c>
      <c r="BB162" s="28">
        <v>65.3</v>
      </c>
      <c r="BC162" s="28">
        <v>0.4</v>
      </c>
      <c r="BD162" s="28">
        <v>1.1499999999999999</v>
      </c>
      <c r="BE162" s="28">
        <v>8.5</v>
      </c>
      <c r="BF162" s="28">
        <v>127</v>
      </c>
      <c r="BG162" s="28">
        <v>12.4</v>
      </c>
      <c r="BH162" s="28">
        <v>14.7</v>
      </c>
      <c r="BI162" s="28">
        <v>12.4</v>
      </c>
      <c r="BJ162" s="28">
        <f>'no b.d.l.'!BJ162*10000</f>
        <v>44900</v>
      </c>
      <c r="BK162" s="28">
        <f>'no b.d.l.'!BK162*10000</f>
        <v>600</v>
      </c>
      <c r="BL162" s="28">
        <f>'no b.d.l.'!BL162*10000</f>
        <v>39800</v>
      </c>
      <c r="BM162" s="28">
        <f>'no b.d.l.'!BM162*10000</f>
        <v>700.00000000000011</v>
      </c>
      <c r="BN162" s="28">
        <f>'no b.d.l.'!BN162*10000</f>
        <v>700.00000000000011</v>
      </c>
      <c r="BO162" s="28">
        <f>'no b.d.l.'!BO162*10000</f>
        <v>110</v>
      </c>
      <c r="BP162" s="28">
        <f>'no b.d.l.'!BP162*10000</f>
        <v>130</v>
      </c>
      <c r="BQ162" s="28">
        <f>'no b.d.l.'!BQ162*10000</f>
        <v>9000</v>
      </c>
      <c r="CI162" s="28">
        <v>26.1</v>
      </c>
      <c r="CL162" s="28">
        <v>6.1</v>
      </c>
    </row>
    <row r="163" spans="1:90" x14ac:dyDescent="0.3">
      <c r="A163" s="25">
        <f t="shared" si="2"/>
        <v>159</v>
      </c>
      <c r="B163" s="26">
        <v>687425</v>
      </c>
      <c r="C163" s="26">
        <v>846636</v>
      </c>
      <c r="D163" s="26">
        <v>359</v>
      </c>
      <c r="E163" s="26">
        <v>1</v>
      </c>
      <c r="F163" s="27" t="s">
        <v>160</v>
      </c>
      <c r="G163" s="28">
        <v>10.1</v>
      </c>
      <c r="H163" s="28">
        <f>'no b.d.l.'!H163/1000</f>
        <v>5.7000000000000002E-3</v>
      </c>
      <c r="I163" s="28">
        <f>'no b.d.l.'!I163/1000</f>
        <v>0.03</v>
      </c>
      <c r="J163" s="28">
        <v>3</v>
      </c>
      <c r="K163" s="28">
        <v>1.03</v>
      </c>
      <c r="L163" s="28">
        <v>8.9999999999999998E-4</v>
      </c>
      <c r="M163" s="28">
        <v>0.11</v>
      </c>
      <c r="N163" s="28">
        <v>0.09</v>
      </c>
      <c r="O163" s="28">
        <v>0.02</v>
      </c>
      <c r="P163" s="28">
        <v>16.8</v>
      </c>
      <c r="Q163" s="28">
        <v>1.2</v>
      </c>
      <c r="R163" s="28">
        <v>118</v>
      </c>
      <c r="S163" s="28">
        <v>0.09</v>
      </c>
      <c r="T163" s="28">
        <v>5.8</v>
      </c>
      <c r="U163" s="28">
        <v>33.6</v>
      </c>
      <c r="V163" s="28">
        <v>37.9</v>
      </c>
      <c r="W163" s="28">
        <v>12.4</v>
      </c>
      <c r="X163" s="28">
        <v>29.3</v>
      </c>
      <c r="Y163" s="28">
        <v>1.7999999999999999E-2</v>
      </c>
      <c r="Z163" s="28">
        <v>0.08</v>
      </c>
      <c r="AA163" s="28">
        <v>8.9999999999999993E-3</v>
      </c>
      <c r="AB163" s="28">
        <v>14.6</v>
      </c>
      <c r="AC163" s="28">
        <v>0.09</v>
      </c>
      <c r="AD163" s="28">
        <v>0.08</v>
      </c>
      <c r="AE163" s="28">
        <v>0.97</v>
      </c>
      <c r="AF163" s="28">
        <v>0.16</v>
      </c>
      <c r="AG163" s="28">
        <v>223</v>
      </c>
      <c r="AH163" s="28">
        <v>0.2</v>
      </c>
      <c r="AI163" s="28">
        <v>0.3</v>
      </c>
      <c r="AJ163" s="28">
        <v>0.04</v>
      </c>
      <c r="AK163" s="28">
        <v>30</v>
      </c>
      <c r="AL163" s="28">
        <v>6.1</v>
      </c>
      <c r="AM163" s="28">
        <v>8.5999999999999993E-2</v>
      </c>
      <c r="AN163" s="28">
        <v>102</v>
      </c>
      <c r="AO163" s="28">
        <v>6.8</v>
      </c>
      <c r="AP163" s="28">
        <v>3.4</v>
      </c>
      <c r="AQ163" s="28">
        <v>1.5</v>
      </c>
      <c r="AR163" s="28">
        <v>8.1999999999999993</v>
      </c>
      <c r="AS163" s="28">
        <v>1.2</v>
      </c>
      <c r="AT163" s="28">
        <v>55.8</v>
      </c>
      <c r="AU163" s="28">
        <v>0.4</v>
      </c>
      <c r="AV163" s="28">
        <v>46.6</v>
      </c>
      <c r="AW163" s="28">
        <v>12.7</v>
      </c>
      <c r="AX163" s="28">
        <v>9.3000000000000007</v>
      </c>
      <c r="AY163" s="28">
        <v>1.2</v>
      </c>
      <c r="AZ163" s="28">
        <v>0.5</v>
      </c>
      <c r="BA163" s="28">
        <v>3.1</v>
      </c>
      <c r="BB163" s="28">
        <v>54.9</v>
      </c>
      <c r="BC163" s="28">
        <v>0.5</v>
      </c>
      <c r="BD163" s="28">
        <v>1.04</v>
      </c>
      <c r="BE163" s="28">
        <v>8.1999999999999993</v>
      </c>
      <c r="BF163" s="28">
        <v>144</v>
      </c>
      <c r="BG163" s="28">
        <v>11.5</v>
      </c>
      <c r="BH163" s="28">
        <v>17.899999999999999</v>
      </c>
      <c r="BI163" s="28">
        <v>10.9</v>
      </c>
      <c r="BJ163" s="28">
        <f>'no b.d.l.'!BJ163*10000</f>
        <v>43600</v>
      </c>
      <c r="BK163" s="28">
        <f>'no b.d.l.'!BK163*10000</f>
        <v>400</v>
      </c>
      <c r="BL163" s="28">
        <f>'no b.d.l.'!BL163*10000</f>
        <v>50700</v>
      </c>
      <c r="BM163" s="28">
        <f>'no b.d.l.'!BM163*10000</f>
        <v>800</v>
      </c>
      <c r="BN163" s="28">
        <f>'no b.d.l.'!BN163*10000</f>
        <v>900</v>
      </c>
      <c r="BO163" s="28">
        <f>'no b.d.l.'!BO163*10000</f>
        <v>120</v>
      </c>
      <c r="BP163" s="28">
        <f>'no b.d.l.'!BP163*10000</f>
        <v>150</v>
      </c>
      <c r="BQ163" s="28">
        <f>'no b.d.l.'!BQ163*10000</f>
        <v>9000</v>
      </c>
      <c r="CI163" s="28">
        <v>30</v>
      </c>
      <c r="CL163" s="28">
        <v>6.1</v>
      </c>
    </row>
    <row r="164" spans="1:90" x14ac:dyDescent="0.3">
      <c r="A164" s="25">
        <f t="shared" si="2"/>
        <v>160</v>
      </c>
      <c r="B164" s="26">
        <v>687427</v>
      </c>
      <c r="C164" s="26">
        <v>846636</v>
      </c>
      <c r="D164" s="26">
        <v>358</v>
      </c>
      <c r="E164" s="26">
        <v>1</v>
      </c>
      <c r="F164" s="27" t="s">
        <v>161</v>
      </c>
      <c r="G164" s="28">
        <v>9.5</v>
      </c>
      <c r="H164" s="28">
        <f>'no b.d.l.'!H164/1000</f>
        <v>2.8999999999999998E-3</v>
      </c>
      <c r="I164" s="28">
        <f>'no b.d.l.'!I164/1000</f>
        <v>0.01</v>
      </c>
      <c r="J164" s="28">
        <v>3</v>
      </c>
      <c r="K164" s="28">
        <v>0.84</v>
      </c>
      <c r="L164" s="28">
        <v>8.9999999999999998E-4</v>
      </c>
      <c r="M164" s="28">
        <v>7.0000000000000007E-2</v>
      </c>
      <c r="N164" s="28">
        <v>0.09</v>
      </c>
      <c r="O164" s="28">
        <v>0.01</v>
      </c>
      <c r="P164" s="28">
        <v>14.3</v>
      </c>
      <c r="Q164" s="28">
        <v>1.2</v>
      </c>
      <c r="R164" s="28">
        <v>117</v>
      </c>
      <c r="S164" s="28">
        <v>0.09</v>
      </c>
      <c r="T164" s="28">
        <v>6.3</v>
      </c>
      <c r="U164" s="28">
        <v>34.5</v>
      </c>
      <c r="V164" s="28">
        <v>38.200000000000003</v>
      </c>
      <c r="W164" s="28">
        <v>13.5</v>
      </c>
      <c r="X164" s="28">
        <v>24</v>
      </c>
      <c r="Y164" s="28">
        <v>1.6E-2</v>
      </c>
      <c r="Z164" s="28">
        <v>0.09</v>
      </c>
      <c r="AA164" s="28">
        <v>0.01</v>
      </c>
      <c r="AB164" s="28">
        <v>16.600000000000001</v>
      </c>
      <c r="AC164" s="28">
        <v>0.09</v>
      </c>
      <c r="AD164" s="28">
        <v>0.09</v>
      </c>
      <c r="AE164" s="28">
        <v>1.1499999999999999</v>
      </c>
      <c r="AF164" s="28">
        <v>0.19</v>
      </c>
      <c r="AG164" s="28">
        <v>116</v>
      </c>
      <c r="AH164" s="28">
        <v>1.7</v>
      </c>
      <c r="AI164" s="28">
        <v>0.3</v>
      </c>
      <c r="AJ164" s="28">
        <v>0.04</v>
      </c>
      <c r="AK164" s="28">
        <v>23.2</v>
      </c>
      <c r="AL164" s="28">
        <v>53.4</v>
      </c>
      <c r="AM164" s="28">
        <v>7.0999999999999994E-2</v>
      </c>
      <c r="AN164" s="28">
        <v>115</v>
      </c>
      <c r="AO164" s="28">
        <v>5.2</v>
      </c>
      <c r="AP164" s="28">
        <v>2.8</v>
      </c>
      <c r="AQ164" s="28">
        <v>1.2</v>
      </c>
      <c r="AR164" s="28">
        <v>6.3</v>
      </c>
      <c r="AS164" s="28">
        <v>0.9</v>
      </c>
      <c r="AT164" s="28">
        <v>49.3</v>
      </c>
      <c r="AU164" s="28">
        <v>0.4</v>
      </c>
      <c r="AV164" s="28">
        <v>37.200000000000003</v>
      </c>
      <c r="AW164" s="28">
        <v>10.1</v>
      </c>
      <c r="AX164" s="28">
        <v>6.8</v>
      </c>
      <c r="AY164" s="28">
        <v>0.9</v>
      </c>
      <c r="AZ164" s="28">
        <v>0.4</v>
      </c>
      <c r="BA164" s="28">
        <v>2.6</v>
      </c>
      <c r="BB164" s="28">
        <v>58.9</v>
      </c>
      <c r="BC164" s="28">
        <v>0.5</v>
      </c>
      <c r="BD164" s="28">
        <v>1.1599999999999999</v>
      </c>
      <c r="BE164" s="28">
        <v>9.4</v>
      </c>
      <c r="BF164" s="28">
        <v>162</v>
      </c>
      <c r="BG164" s="28">
        <v>14</v>
      </c>
      <c r="BH164" s="28">
        <v>19.3</v>
      </c>
      <c r="BI164" s="28">
        <v>10.9</v>
      </c>
      <c r="BJ164" s="28">
        <f>'no b.d.l.'!BJ164*10000</f>
        <v>51700</v>
      </c>
      <c r="BK164" s="28">
        <f>'no b.d.l.'!BK164*10000</f>
        <v>400</v>
      </c>
      <c r="BL164" s="28">
        <f>'no b.d.l.'!BL164*10000</f>
        <v>50599.999999999993</v>
      </c>
      <c r="BM164" s="28">
        <f>'no b.d.l.'!BM164*10000</f>
        <v>900</v>
      </c>
      <c r="BN164" s="28">
        <f>'no b.d.l.'!BN164*10000</f>
        <v>800</v>
      </c>
      <c r="BO164" s="28">
        <f>'no b.d.l.'!BO164*10000</f>
        <v>120</v>
      </c>
      <c r="BP164" s="28">
        <f>'no b.d.l.'!BP164*10000</f>
        <v>160</v>
      </c>
      <c r="BQ164" s="28">
        <f>'no b.d.l.'!BQ164*10000</f>
        <v>9000</v>
      </c>
      <c r="CI164" s="28">
        <v>23.2</v>
      </c>
      <c r="CL164" s="28">
        <v>53.4</v>
      </c>
    </row>
    <row r="165" spans="1:90" x14ac:dyDescent="0.3">
      <c r="A165" s="25">
        <f t="shared" si="2"/>
        <v>161</v>
      </c>
      <c r="B165" s="26">
        <v>687428</v>
      </c>
      <c r="C165" s="26">
        <v>846636</v>
      </c>
      <c r="D165" s="26">
        <v>358</v>
      </c>
      <c r="E165" s="26">
        <v>1</v>
      </c>
      <c r="F165" s="27" t="s">
        <v>162</v>
      </c>
      <c r="G165" s="28">
        <v>8.8000000000000007</v>
      </c>
      <c r="H165" s="28">
        <f>'no b.d.l.'!H165/1000</f>
        <v>6.0999999999999995E-3</v>
      </c>
      <c r="I165" s="28">
        <f>'no b.d.l.'!I165/1000</f>
        <v>0.01</v>
      </c>
      <c r="J165" s="28">
        <v>3</v>
      </c>
      <c r="K165" s="28">
        <v>0.84</v>
      </c>
      <c r="L165" s="28">
        <v>8.9999999999999998E-4</v>
      </c>
      <c r="M165" s="28">
        <v>7.0000000000000007E-2</v>
      </c>
      <c r="N165" s="28">
        <v>0.09</v>
      </c>
      <c r="O165" s="28">
        <v>0.01</v>
      </c>
      <c r="P165" s="28">
        <v>12.5</v>
      </c>
      <c r="Q165" s="28">
        <v>1</v>
      </c>
      <c r="R165" s="28">
        <v>101</v>
      </c>
      <c r="S165" s="28">
        <v>0.09</v>
      </c>
      <c r="T165" s="28">
        <v>6</v>
      </c>
      <c r="U165" s="28">
        <v>29.8</v>
      </c>
      <c r="V165" s="28">
        <v>33.200000000000003</v>
      </c>
      <c r="W165" s="28">
        <v>11.6</v>
      </c>
      <c r="X165" s="28">
        <v>22.3</v>
      </c>
      <c r="Y165" s="28">
        <v>2.3E-2</v>
      </c>
      <c r="Z165" s="28">
        <v>0.08</v>
      </c>
      <c r="AA165" s="28">
        <v>8.9999999999999993E-3</v>
      </c>
      <c r="AB165" s="28">
        <v>14.3</v>
      </c>
      <c r="AC165" s="28">
        <v>0.09</v>
      </c>
      <c r="AD165" s="28">
        <v>7.0000000000000007E-2</v>
      </c>
      <c r="AE165" s="28">
        <v>0.94</v>
      </c>
      <c r="AF165" s="28">
        <v>0.16</v>
      </c>
      <c r="AG165" s="28">
        <v>112</v>
      </c>
      <c r="AH165" s="28">
        <v>0.2</v>
      </c>
      <c r="AI165" s="28">
        <v>0.5</v>
      </c>
      <c r="AJ165" s="28">
        <v>0.04</v>
      </c>
      <c r="AK165" s="28">
        <v>14.1</v>
      </c>
      <c r="AL165" s="28">
        <v>5.4</v>
      </c>
      <c r="AM165" s="28">
        <v>7.0999999999999994E-2</v>
      </c>
      <c r="AN165" s="28">
        <v>96.6</v>
      </c>
      <c r="AO165" s="28">
        <v>3.1</v>
      </c>
      <c r="AP165" s="28">
        <v>1.6</v>
      </c>
      <c r="AQ165" s="28">
        <v>0.8</v>
      </c>
      <c r="AR165" s="28">
        <v>4.0999999999999996</v>
      </c>
      <c r="AS165" s="28">
        <v>0.6</v>
      </c>
      <c r="AT165" s="28">
        <v>32.700000000000003</v>
      </c>
      <c r="AU165" s="28">
        <v>0.2</v>
      </c>
      <c r="AV165" s="28">
        <v>23.4</v>
      </c>
      <c r="AW165" s="28">
        <v>6.5</v>
      </c>
      <c r="AX165" s="28">
        <v>4.0999999999999996</v>
      </c>
      <c r="AY165" s="28">
        <v>0.6</v>
      </c>
      <c r="AZ165" s="28">
        <v>0.2</v>
      </c>
      <c r="BA165" s="28">
        <v>1.6</v>
      </c>
      <c r="BB165" s="28">
        <v>55.4</v>
      </c>
      <c r="BC165" s="28">
        <v>0.3</v>
      </c>
      <c r="BD165" s="28">
        <v>1.06</v>
      </c>
      <c r="BE165" s="28">
        <v>7.8</v>
      </c>
      <c r="BF165" s="28">
        <v>175</v>
      </c>
      <c r="BG165" s="28">
        <v>13.1</v>
      </c>
      <c r="BH165" s="28">
        <v>15.7</v>
      </c>
      <c r="BI165" s="28">
        <v>11</v>
      </c>
      <c r="BJ165" s="28">
        <f>'no b.d.l.'!BJ165*10000</f>
        <v>43900</v>
      </c>
      <c r="BK165" s="28">
        <f>'no b.d.l.'!BK165*10000</f>
        <v>400</v>
      </c>
      <c r="BL165" s="28">
        <f>'no b.d.l.'!BL165*10000</f>
        <v>44300</v>
      </c>
      <c r="BM165" s="28">
        <f>'no b.d.l.'!BM165*10000</f>
        <v>800</v>
      </c>
      <c r="BN165" s="28">
        <f>'no b.d.l.'!BN165*10000</f>
        <v>700.00000000000011</v>
      </c>
      <c r="BO165" s="28">
        <f>'no b.d.l.'!BO165*10000</f>
        <v>120</v>
      </c>
      <c r="BP165" s="28">
        <f>'no b.d.l.'!BP165*10000</f>
        <v>160</v>
      </c>
      <c r="BQ165" s="28">
        <f>'no b.d.l.'!BQ165*10000</f>
        <v>9000</v>
      </c>
      <c r="CI165" s="28">
        <v>14.1</v>
      </c>
      <c r="CL165" s="28">
        <v>5.4</v>
      </c>
    </row>
    <row r="166" spans="1:90" x14ac:dyDescent="0.3">
      <c r="A166" s="25">
        <f t="shared" si="2"/>
        <v>162</v>
      </c>
      <c r="B166" s="26">
        <v>687185</v>
      </c>
      <c r="C166" s="26">
        <v>847230</v>
      </c>
      <c r="D166" s="26">
        <v>368</v>
      </c>
      <c r="E166" s="26">
        <v>1</v>
      </c>
      <c r="F166" s="27" t="s">
        <v>163</v>
      </c>
      <c r="G166" s="28">
        <v>33.4</v>
      </c>
      <c r="H166" s="28">
        <f>'no b.d.l.'!H166/1000</f>
        <v>6.9000000000000008E-3</v>
      </c>
      <c r="I166" s="28">
        <f>'no b.d.l.'!I166/1000</f>
        <v>8.9999999999999998E-4</v>
      </c>
      <c r="J166" s="28">
        <v>3</v>
      </c>
      <c r="K166" s="28">
        <v>2.48</v>
      </c>
      <c r="L166" s="28">
        <v>8.9999999999999998E-4</v>
      </c>
      <c r="M166" s="28">
        <v>0.26</v>
      </c>
      <c r="N166" s="28">
        <v>0.8</v>
      </c>
      <c r="O166" s="28">
        <v>0.13</v>
      </c>
      <c r="P166" s="28">
        <v>9.4</v>
      </c>
      <c r="Q166" s="28">
        <v>1.3</v>
      </c>
      <c r="R166" s="28">
        <v>189</v>
      </c>
      <c r="S166" s="28">
        <v>0.09</v>
      </c>
      <c r="T166" s="28">
        <v>7.8</v>
      </c>
      <c r="U166" s="28">
        <v>45.1</v>
      </c>
      <c r="V166" s="28">
        <v>21.7</v>
      </c>
      <c r="W166" s="28">
        <v>14</v>
      </c>
      <c r="X166" s="28">
        <v>28.1</v>
      </c>
      <c r="Y166" s="28">
        <v>0.185</v>
      </c>
      <c r="Z166" s="28">
        <v>7.0000000000000007E-2</v>
      </c>
      <c r="AA166" s="28">
        <v>8.9999999999999993E-3</v>
      </c>
      <c r="AB166" s="28">
        <v>12.1</v>
      </c>
      <c r="AC166" s="28">
        <v>0.09</v>
      </c>
      <c r="AD166" s="28">
        <v>0.08</v>
      </c>
      <c r="AE166" s="28">
        <v>0.7</v>
      </c>
      <c r="AF166" s="28">
        <v>0.08</v>
      </c>
      <c r="AG166" s="28">
        <v>602</v>
      </c>
      <c r="AH166" s="28">
        <v>0.2</v>
      </c>
      <c r="AI166" s="28">
        <v>0.2</v>
      </c>
      <c r="AJ166" s="28">
        <v>0.04</v>
      </c>
      <c r="AK166" s="28">
        <v>5.65</v>
      </c>
      <c r="AL166" s="28">
        <v>6.3</v>
      </c>
      <c r="AM166" s="28">
        <v>6.7000000000000004E-2</v>
      </c>
      <c r="AN166" s="28">
        <v>47.4</v>
      </c>
      <c r="AO166" s="28">
        <v>1.6</v>
      </c>
      <c r="AP166" s="28">
        <v>0.9</v>
      </c>
      <c r="AQ166" s="28">
        <v>0.4</v>
      </c>
      <c r="AR166" s="28">
        <v>2.1</v>
      </c>
      <c r="AS166" s="28">
        <v>0.3</v>
      </c>
      <c r="AT166" s="28">
        <v>16.7</v>
      </c>
      <c r="AU166" s="28">
        <v>0.1</v>
      </c>
      <c r="AV166" s="28">
        <v>11.6</v>
      </c>
      <c r="AW166" s="28">
        <v>3.3</v>
      </c>
      <c r="AX166" s="28">
        <v>2.2999999999999998</v>
      </c>
      <c r="AY166" s="28">
        <v>0.3</v>
      </c>
      <c r="AZ166" s="28">
        <v>0.1</v>
      </c>
      <c r="BA166" s="28">
        <v>0.9</v>
      </c>
      <c r="BB166" s="28">
        <v>41.4</v>
      </c>
      <c r="BC166" s="28">
        <v>0.3</v>
      </c>
      <c r="BD166" s="28">
        <v>0.38</v>
      </c>
      <c r="BE166" s="28">
        <v>2.6</v>
      </c>
      <c r="BF166" s="28">
        <v>326</v>
      </c>
      <c r="BG166" s="28">
        <v>7.6</v>
      </c>
      <c r="BH166" s="28">
        <v>16.399999999999999</v>
      </c>
      <c r="BI166" s="28">
        <v>7.5</v>
      </c>
      <c r="BJ166" s="28">
        <f>'no b.d.l.'!BJ166*10000</f>
        <v>29500</v>
      </c>
      <c r="BK166" s="28">
        <f>'no b.d.l.'!BK166*10000</f>
        <v>200</v>
      </c>
      <c r="BL166" s="28">
        <f>'no b.d.l.'!BL166*10000</f>
        <v>122000</v>
      </c>
      <c r="BM166" s="28">
        <f>'no b.d.l.'!BM166*10000</f>
        <v>700.00000000000011</v>
      </c>
      <c r="BN166" s="28">
        <f>'no b.d.l.'!BN166*10000</f>
        <v>300</v>
      </c>
      <c r="BO166" s="28">
        <f>'no b.d.l.'!BO166*10000</f>
        <v>120</v>
      </c>
      <c r="BP166" s="28">
        <f>'no b.d.l.'!BP166*10000</f>
        <v>260</v>
      </c>
      <c r="BQ166" s="28">
        <f>'no b.d.l.'!BQ166*10000</f>
        <v>9000</v>
      </c>
      <c r="CI166" s="28">
        <v>5.65</v>
      </c>
      <c r="CL166" s="28">
        <v>6.3</v>
      </c>
    </row>
    <row r="167" spans="1:90" x14ac:dyDescent="0.3">
      <c r="A167" s="25">
        <f t="shared" si="2"/>
        <v>163</v>
      </c>
      <c r="B167" s="26">
        <v>687186</v>
      </c>
      <c r="C167" s="26">
        <v>847230</v>
      </c>
      <c r="D167" s="26">
        <v>368</v>
      </c>
      <c r="E167" s="26">
        <v>1</v>
      </c>
      <c r="F167" s="27" t="s">
        <v>164</v>
      </c>
      <c r="G167" s="28">
        <v>16.100000000000001</v>
      </c>
      <c r="H167" s="28">
        <f>'no b.d.l.'!H167/1000</f>
        <v>3.5000000000000001E-3</v>
      </c>
      <c r="I167" s="28">
        <f>'no b.d.l.'!I167/1000</f>
        <v>8.9999999999999998E-4</v>
      </c>
      <c r="J167" s="28">
        <v>3</v>
      </c>
      <c r="K167" s="28">
        <v>2.19</v>
      </c>
      <c r="L167" s="28">
        <v>8.9999999999999998E-4</v>
      </c>
      <c r="M167" s="28">
        <v>0.18</v>
      </c>
      <c r="N167" s="28">
        <v>0.5</v>
      </c>
      <c r="O167" s="28">
        <v>0.04</v>
      </c>
      <c r="P167" s="28">
        <v>5.0999999999999996</v>
      </c>
      <c r="Q167" s="28">
        <v>0.7</v>
      </c>
      <c r="R167" s="28">
        <v>82</v>
      </c>
      <c r="S167" s="28">
        <v>0.09</v>
      </c>
      <c r="T167" s="28">
        <v>8.4</v>
      </c>
      <c r="U167" s="28">
        <v>24</v>
      </c>
      <c r="V167" s="28">
        <v>12.4</v>
      </c>
      <c r="W167" s="28">
        <v>14.2</v>
      </c>
      <c r="X167" s="28">
        <v>13.5</v>
      </c>
      <c r="Y167" s="28">
        <v>8.3000000000000004E-2</v>
      </c>
      <c r="Z167" s="28">
        <v>0.04</v>
      </c>
      <c r="AA167" s="28">
        <v>0.01</v>
      </c>
      <c r="AB167" s="28">
        <v>5.96</v>
      </c>
      <c r="AC167" s="28">
        <v>0.09</v>
      </c>
      <c r="AD167" s="28">
        <v>0.03</v>
      </c>
      <c r="AE167" s="28">
        <v>0.38</v>
      </c>
      <c r="AF167" s="28">
        <v>0.1</v>
      </c>
      <c r="AG167" s="28">
        <v>267</v>
      </c>
      <c r="AH167" s="28">
        <v>0.1</v>
      </c>
      <c r="AI167" s="28">
        <v>0.2</v>
      </c>
      <c r="AJ167" s="28">
        <v>0.04</v>
      </c>
      <c r="AK167" s="28">
        <v>4.07</v>
      </c>
      <c r="AL167" s="28">
        <v>4.3</v>
      </c>
      <c r="AM167" s="28">
        <v>4.2999999999999997E-2</v>
      </c>
      <c r="AN167" s="28">
        <v>101</v>
      </c>
      <c r="AO167" s="28">
        <v>1.1000000000000001</v>
      </c>
      <c r="AP167" s="28">
        <v>0.6</v>
      </c>
      <c r="AQ167" s="28">
        <v>0.3</v>
      </c>
      <c r="AR167" s="28">
        <v>1.6</v>
      </c>
      <c r="AS167" s="28">
        <v>0.2</v>
      </c>
      <c r="AT167" s="28">
        <v>10.9</v>
      </c>
      <c r="AU167" s="28">
        <v>0.09</v>
      </c>
      <c r="AV167" s="28">
        <v>8.1</v>
      </c>
      <c r="AW167" s="28">
        <v>2.2000000000000002</v>
      </c>
      <c r="AX167" s="28">
        <v>1.4</v>
      </c>
      <c r="AY167" s="28">
        <v>0.2</v>
      </c>
      <c r="AZ167" s="28">
        <v>0.09</v>
      </c>
      <c r="BA167" s="28">
        <v>0.6</v>
      </c>
      <c r="BB167" s="28">
        <v>98.6</v>
      </c>
      <c r="BC167" s="28">
        <v>0.1</v>
      </c>
      <c r="BD167" s="28">
        <v>0.3</v>
      </c>
      <c r="BE167" s="28">
        <v>1.7</v>
      </c>
      <c r="BF167" s="28">
        <v>687</v>
      </c>
      <c r="BG167" s="28">
        <v>5.8</v>
      </c>
      <c r="BH167" s="28">
        <v>7.5</v>
      </c>
      <c r="BI167" s="28">
        <v>4.5999999999999996</v>
      </c>
      <c r="BJ167" s="28">
        <f>'no b.d.l.'!BJ167*10000</f>
        <v>18700</v>
      </c>
      <c r="BK167" s="28">
        <f>'no b.d.l.'!BK167*10000</f>
        <v>100</v>
      </c>
      <c r="BL167" s="28">
        <f>'no b.d.l.'!BL167*10000</f>
        <v>58300</v>
      </c>
      <c r="BM167" s="28">
        <f>'no b.d.l.'!BM167*10000</f>
        <v>500</v>
      </c>
      <c r="BN167" s="28">
        <f>'no b.d.l.'!BN167*10000</f>
        <v>200</v>
      </c>
      <c r="BO167" s="28">
        <f>'no b.d.l.'!BO167*10000</f>
        <v>120</v>
      </c>
      <c r="BP167" s="28">
        <f>'no b.d.l.'!BP167*10000</f>
        <v>100</v>
      </c>
      <c r="BQ167" s="28">
        <f>'no b.d.l.'!BQ167*10000</f>
        <v>9000</v>
      </c>
      <c r="CI167" s="28">
        <v>4.07</v>
      </c>
      <c r="CL167" s="28">
        <v>4.3</v>
      </c>
    </row>
    <row r="168" spans="1:90" x14ac:dyDescent="0.3">
      <c r="A168" s="25">
        <f t="shared" si="2"/>
        <v>164</v>
      </c>
      <c r="B168" s="26">
        <v>687187</v>
      </c>
      <c r="C168" s="26">
        <v>847230</v>
      </c>
      <c r="D168" s="26">
        <v>368</v>
      </c>
      <c r="E168" s="26">
        <v>1</v>
      </c>
      <c r="F168" s="27" t="s">
        <v>165</v>
      </c>
      <c r="G168" s="28">
        <v>21.1</v>
      </c>
      <c r="H168" s="28">
        <f>'no b.d.l.'!H168/1000</f>
        <v>6.4999999999999997E-3</v>
      </c>
      <c r="I168" s="28">
        <f>'no b.d.l.'!I168/1000</f>
        <v>8.9999999999999998E-4</v>
      </c>
      <c r="J168" s="28">
        <v>3</v>
      </c>
      <c r="K168" s="28">
        <v>1.91</v>
      </c>
      <c r="L168" s="28">
        <v>8.9999999999999998E-4</v>
      </c>
      <c r="M168" s="28">
        <v>0.17</v>
      </c>
      <c r="N168" s="28">
        <v>0.2</v>
      </c>
      <c r="O168" s="28">
        <v>0.05</v>
      </c>
      <c r="P168" s="28">
        <v>10.8</v>
      </c>
      <c r="Q168" s="28">
        <v>1.2</v>
      </c>
      <c r="R168" s="28">
        <v>126</v>
      </c>
      <c r="S168" s="28">
        <v>0.09</v>
      </c>
      <c r="T168" s="28">
        <v>8.9</v>
      </c>
      <c r="U168" s="28">
        <v>40.9</v>
      </c>
      <c r="V168" s="28">
        <v>22.3</v>
      </c>
      <c r="W168" s="28">
        <v>18.600000000000001</v>
      </c>
      <c r="X168" s="28">
        <v>27.3</v>
      </c>
      <c r="Y168" s="28">
        <v>0.112</v>
      </c>
      <c r="Z168" s="28">
        <v>7.0000000000000007E-2</v>
      </c>
      <c r="AA168" s="28">
        <v>0.02</v>
      </c>
      <c r="AB168" s="28">
        <v>12.7</v>
      </c>
      <c r="AC168" s="28">
        <v>0.09</v>
      </c>
      <c r="AD168" s="28">
        <v>0.06</v>
      </c>
      <c r="AE168" s="28">
        <v>0.88</v>
      </c>
      <c r="AF168" s="28">
        <v>0.15</v>
      </c>
      <c r="AG168" s="28">
        <v>392</v>
      </c>
      <c r="AH168" s="28">
        <v>0.1</v>
      </c>
      <c r="AI168" s="28">
        <v>0.2</v>
      </c>
      <c r="AJ168" s="28">
        <v>0.04</v>
      </c>
      <c r="AK168" s="28">
        <v>9.43</v>
      </c>
      <c r="AL168" s="28">
        <v>5.8</v>
      </c>
      <c r="AM168" s="28">
        <v>5.7000000000000002E-2</v>
      </c>
      <c r="AN168" s="28">
        <v>120</v>
      </c>
      <c r="AO168" s="28">
        <v>2.6</v>
      </c>
      <c r="AP168" s="28">
        <v>1.3</v>
      </c>
      <c r="AQ168" s="28">
        <v>0.7</v>
      </c>
      <c r="AR168" s="28">
        <v>3.5</v>
      </c>
      <c r="AS168" s="28">
        <v>0.4</v>
      </c>
      <c r="AT168" s="28">
        <v>27.8</v>
      </c>
      <c r="AU168" s="28">
        <v>0.2</v>
      </c>
      <c r="AV168" s="28">
        <v>19.600000000000001</v>
      </c>
      <c r="AW168" s="28">
        <v>5.3</v>
      </c>
      <c r="AX168" s="28">
        <v>3.4</v>
      </c>
      <c r="AY168" s="28">
        <v>0.4</v>
      </c>
      <c r="AZ168" s="28">
        <v>0.2</v>
      </c>
      <c r="BA168" s="28">
        <v>1.3</v>
      </c>
      <c r="BB168" s="28">
        <v>81.900000000000006</v>
      </c>
      <c r="BC168" s="28">
        <v>0.3</v>
      </c>
      <c r="BD168" s="28">
        <v>0.64</v>
      </c>
      <c r="BE168" s="28">
        <v>3.9</v>
      </c>
      <c r="BF168" s="28">
        <v>505</v>
      </c>
      <c r="BG168" s="28">
        <v>12</v>
      </c>
      <c r="BH168" s="28">
        <v>13.6</v>
      </c>
      <c r="BI168" s="28">
        <v>10.1</v>
      </c>
      <c r="BJ168" s="28">
        <f>'no b.d.l.'!BJ168*10000</f>
        <v>36300</v>
      </c>
      <c r="BK168" s="28">
        <f>'no b.d.l.'!BK168*10000</f>
        <v>300</v>
      </c>
      <c r="BL168" s="28">
        <f>'no b.d.l.'!BL168*10000</f>
        <v>92100.000000000015</v>
      </c>
      <c r="BM168" s="28">
        <f>'no b.d.l.'!BM168*10000</f>
        <v>1000</v>
      </c>
      <c r="BN168" s="28">
        <f>'no b.d.l.'!BN168*10000</f>
        <v>400</v>
      </c>
      <c r="BO168" s="28">
        <f>'no b.d.l.'!BO168*10000</f>
        <v>130</v>
      </c>
      <c r="BP168" s="28">
        <f>'no b.d.l.'!BP168*10000</f>
        <v>180</v>
      </c>
      <c r="BQ168" s="28">
        <f>'no b.d.l.'!BQ168*10000</f>
        <v>9000</v>
      </c>
      <c r="CI168" s="28">
        <v>9.43</v>
      </c>
      <c r="CL168" s="28">
        <v>5.8</v>
      </c>
    </row>
    <row r="169" spans="1:90" x14ac:dyDescent="0.3">
      <c r="A169" s="25">
        <f t="shared" si="2"/>
        <v>165</v>
      </c>
      <c r="B169" s="26">
        <v>687188</v>
      </c>
      <c r="C169" s="26">
        <v>847230</v>
      </c>
      <c r="D169" s="26">
        <v>368</v>
      </c>
      <c r="E169" s="26">
        <v>1</v>
      </c>
      <c r="F169" s="27" t="s">
        <v>166</v>
      </c>
      <c r="G169" s="28">
        <v>7.7</v>
      </c>
      <c r="H169" s="28">
        <f>'no b.d.l.'!H169/1000</f>
        <v>3.7000000000000002E-3</v>
      </c>
      <c r="I169" s="28">
        <f>'no b.d.l.'!I169/1000</f>
        <v>0.06</v>
      </c>
      <c r="J169" s="28">
        <v>4</v>
      </c>
      <c r="K169" s="28">
        <v>1.0900000000000001</v>
      </c>
      <c r="L169" s="28">
        <v>8.9999999999999998E-4</v>
      </c>
      <c r="M169" s="28">
        <v>0.1</v>
      </c>
      <c r="N169" s="28">
        <v>0.09</v>
      </c>
      <c r="O169" s="28">
        <v>0.01</v>
      </c>
      <c r="P169" s="28">
        <v>10.7</v>
      </c>
      <c r="Q169" s="28">
        <v>0.9</v>
      </c>
      <c r="R169" s="28">
        <v>84</v>
      </c>
      <c r="S169" s="28">
        <v>0.09</v>
      </c>
      <c r="T169" s="28">
        <v>3.7</v>
      </c>
      <c r="U169" s="28">
        <v>30.1</v>
      </c>
      <c r="V169" s="28">
        <v>16.8</v>
      </c>
      <c r="W169" s="28">
        <v>14.3</v>
      </c>
      <c r="X169" s="28">
        <v>18.600000000000001</v>
      </c>
      <c r="Y169" s="28">
        <v>2.5000000000000001E-2</v>
      </c>
      <c r="Z169" s="28">
        <v>0.06</v>
      </c>
      <c r="AA169" s="28">
        <v>0.02</v>
      </c>
      <c r="AB169" s="28">
        <v>12.3</v>
      </c>
      <c r="AC169" s="28">
        <v>0.09</v>
      </c>
      <c r="AD169" s="28">
        <v>0.06</v>
      </c>
      <c r="AE169" s="28">
        <v>0.83</v>
      </c>
      <c r="AF169" s="28">
        <v>0.11</v>
      </c>
      <c r="AG169" s="28">
        <v>114</v>
      </c>
      <c r="AH169" s="28">
        <v>0.1</v>
      </c>
      <c r="AI169" s="28">
        <v>0.09</v>
      </c>
      <c r="AJ169" s="28">
        <v>0.04</v>
      </c>
      <c r="AK169" s="28">
        <v>12.5</v>
      </c>
      <c r="AL169" s="28">
        <v>4</v>
      </c>
      <c r="AM169" s="28">
        <v>7.2999999999999995E-2</v>
      </c>
      <c r="AN169" s="28">
        <v>71.2</v>
      </c>
      <c r="AO169" s="28">
        <v>2.8</v>
      </c>
      <c r="AP169" s="28">
        <v>1.5</v>
      </c>
      <c r="AQ169" s="28">
        <v>0.9</v>
      </c>
      <c r="AR169" s="28">
        <v>4.3</v>
      </c>
      <c r="AS169" s="28">
        <v>0.5</v>
      </c>
      <c r="AT169" s="28">
        <v>38.9</v>
      </c>
      <c r="AU169" s="28">
        <v>0.2</v>
      </c>
      <c r="AV169" s="28">
        <v>27.9</v>
      </c>
      <c r="AW169" s="28">
        <v>7.8</v>
      </c>
      <c r="AX169" s="28">
        <v>5.3</v>
      </c>
      <c r="AY169" s="28">
        <v>0.6</v>
      </c>
      <c r="AZ169" s="28">
        <v>0.2</v>
      </c>
      <c r="BA169" s="28">
        <v>1.4</v>
      </c>
      <c r="BB169" s="28">
        <v>66.900000000000006</v>
      </c>
      <c r="BC169" s="28">
        <v>0.3</v>
      </c>
      <c r="BD169" s="28">
        <v>0.51</v>
      </c>
      <c r="BE169" s="28">
        <v>3.2</v>
      </c>
      <c r="BF169" s="28">
        <v>179</v>
      </c>
      <c r="BG169" s="28">
        <v>8.9</v>
      </c>
      <c r="BH169" s="28">
        <v>10</v>
      </c>
      <c r="BI169" s="28">
        <v>13.3</v>
      </c>
      <c r="BJ169" s="28">
        <f>'no b.d.l.'!BJ169*10000</f>
        <v>36500</v>
      </c>
      <c r="BK169" s="28">
        <f>'no b.d.l.'!BK169*10000</f>
        <v>300</v>
      </c>
      <c r="BL169" s="28">
        <f>'no b.d.l.'!BL169*10000</f>
        <v>66100</v>
      </c>
      <c r="BM169" s="28">
        <f>'no b.d.l.'!BM169*10000</f>
        <v>1000</v>
      </c>
      <c r="BN169" s="28">
        <f>'no b.d.l.'!BN169*10000</f>
        <v>400</v>
      </c>
      <c r="BO169" s="28">
        <f>'no b.d.l.'!BO169*10000</f>
        <v>160</v>
      </c>
      <c r="BP169" s="28">
        <f>'no b.d.l.'!BP169*10000</f>
        <v>90</v>
      </c>
      <c r="BQ169" s="28">
        <f>'no b.d.l.'!BQ169*10000</f>
        <v>9000</v>
      </c>
      <c r="CI169" s="28">
        <v>12.5</v>
      </c>
      <c r="CL169" s="28">
        <v>4</v>
      </c>
    </row>
    <row r="170" spans="1:90" x14ac:dyDescent="0.3">
      <c r="A170" s="25">
        <f t="shared" si="2"/>
        <v>166</v>
      </c>
      <c r="B170" s="26">
        <v>687189</v>
      </c>
      <c r="C170" s="26">
        <v>847230</v>
      </c>
      <c r="D170" s="26">
        <v>368</v>
      </c>
      <c r="E170" s="26">
        <v>1</v>
      </c>
      <c r="F170" s="27" t="s">
        <v>167</v>
      </c>
      <c r="G170" s="28">
        <v>7.4</v>
      </c>
      <c r="H170" s="28">
        <f>'no b.d.l.'!H170/1000</f>
        <v>3.3E-3</v>
      </c>
      <c r="I170" s="28">
        <f>'no b.d.l.'!I170/1000</f>
        <v>0.02</v>
      </c>
      <c r="J170" s="28">
        <v>3</v>
      </c>
      <c r="K170" s="28">
        <v>1.1599999999999999</v>
      </c>
      <c r="L170" s="28">
        <v>8.9999999999999998E-4</v>
      </c>
      <c r="M170" s="28">
        <v>0.08</v>
      </c>
      <c r="N170" s="28">
        <v>0.09</v>
      </c>
      <c r="O170" s="28">
        <v>0.01</v>
      </c>
      <c r="P170" s="28">
        <v>9.1999999999999993</v>
      </c>
      <c r="Q170" s="28">
        <v>0.9</v>
      </c>
      <c r="R170" s="28">
        <v>76</v>
      </c>
      <c r="S170" s="28">
        <v>0.09</v>
      </c>
      <c r="T170" s="28">
        <v>3.4</v>
      </c>
      <c r="U170" s="28">
        <v>27.8</v>
      </c>
      <c r="V170" s="28">
        <v>14.5</v>
      </c>
      <c r="W170" s="28">
        <v>11.1</v>
      </c>
      <c r="X170" s="28">
        <v>23.9</v>
      </c>
      <c r="Y170" s="28">
        <v>2.3E-2</v>
      </c>
      <c r="Z170" s="28">
        <v>0.05</v>
      </c>
      <c r="AA170" s="28">
        <v>0.01</v>
      </c>
      <c r="AB170" s="28">
        <v>10.9</v>
      </c>
      <c r="AC170" s="28">
        <v>0.09</v>
      </c>
      <c r="AD170" s="28">
        <v>0.06</v>
      </c>
      <c r="AE170" s="28">
        <v>0.72</v>
      </c>
      <c r="AF170" s="28">
        <v>0.1</v>
      </c>
      <c r="AG170" s="28">
        <v>106</v>
      </c>
      <c r="AH170" s="28">
        <v>0.1</v>
      </c>
      <c r="AI170" s="28">
        <v>0.1</v>
      </c>
      <c r="AJ170" s="28">
        <v>0.04</v>
      </c>
      <c r="AK170" s="28">
        <v>10.4</v>
      </c>
      <c r="AL170" s="28">
        <v>3.8</v>
      </c>
      <c r="AM170" s="28">
        <v>6.9000000000000006E-2</v>
      </c>
      <c r="AN170" s="28">
        <v>55.9</v>
      </c>
      <c r="AO170" s="28">
        <v>2.5</v>
      </c>
      <c r="AP170" s="28">
        <v>1.3</v>
      </c>
      <c r="AQ170" s="28">
        <v>0.8</v>
      </c>
      <c r="AR170" s="28">
        <v>3.5</v>
      </c>
      <c r="AS170" s="28">
        <v>0.4</v>
      </c>
      <c r="AT170" s="28">
        <v>36.5</v>
      </c>
      <c r="AU170" s="28">
        <v>0.2</v>
      </c>
      <c r="AV170" s="28">
        <v>23.7</v>
      </c>
      <c r="AW170" s="28">
        <v>6.8</v>
      </c>
      <c r="AX170" s="28">
        <v>4.4000000000000004</v>
      </c>
      <c r="AY170" s="28">
        <v>0.5</v>
      </c>
      <c r="AZ170" s="28">
        <v>0.2</v>
      </c>
      <c r="BA170" s="28">
        <v>1.1000000000000001</v>
      </c>
      <c r="BB170" s="28">
        <v>55.4</v>
      </c>
      <c r="BC170" s="28">
        <v>0.3</v>
      </c>
      <c r="BD170" s="28">
        <v>0.49</v>
      </c>
      <c r="BE170" s="28">
        <v>3</v>
      </c>
      <c r="BF170" s="28">
        <v>150</v>
      </c>
      <c r="BG170" s="28">
        <v>8.1999999999999993</v>
      </c>
      <c r="BH170" s="28">
        <v>9.1999999999999993</v>
      </c>
      <c r="BI170" s="28">
        <v>12.3</v>
      </c>
      <c r="BJ170" s="28">
        <f>'no b.d.l.'!BJ170*10000</f>
        <v>32500</v>
      </c>
      <c r="BK170" s="28">
        <f>'no b.d.l.'!BK170*10000</f>
        <v>200</v>
      </c>
      <c r="BL170" s="28">
        <f>'no b.d.l.'!BL170*10000</f>
        <v>58099.999999999993</v>
      </c>
      <c r="BM170" s="28">
        <f>'no b.d.l.'!BM170*10000</f>
        <v>900</v>
      </c>
      <c r="BN170" s="28">
        <f>'no b.d.l.'!BN170*10000</f>
        <v>400</v>
      </c>
      <c r="BO170" s="28">
        <f>'no b.d.l.'!BO170*10000</f>
        <v>140</v>
      </c>
      <c r="BP170" s="28">
        <f>'no b.d.l.'!BP170*10000</f>
        <v>90</v>
      </c>
      <c r="BQ170" s="28">
        <f>'no b.d.l.'!BQ170*10000</f>
        <v>9000</v>
      </c>
      <c r="CI170" s="28">
        <v>10.4</v>
      </c>
      <c r="CL170" s="28">
        <v>3.8</v>
      </c>
    </row>
    <row r="171" spans="1:90" x14ac:dyDescent="0.3">
      <c r="A171" s="25">
        <f t="shared" si="2"/>
        <v>167</v>
      </c>
      <c r="B171" s="26">
        <v>687190</v>
      </c>
      <c r="C171" s="26">
        <v>847230</v>
      </c>
      <c r="D171" s="26">
        <v>368</v>
      </c>
      <c r="E171" s="26">
        <v>1</v>
      </c>
      <c r="F171" s="27" t="s">
        <v>168</v>
      </c>
      <c r="G171" s="28">
        <v>8.6999999999999993</v>
      </c>
      <c r="H171" s="28">
        <f>'no b.d.l.'!H171/1000</f>
        <v>1.8E-3</v>
      </c>
      <c r="I171" s="28">
        <f>'no b.d.l.'!I171/1000</f>
        <v>8.9999999999999998E-4</v>
      </c>
      <c r="J171" s="28">
        <v>2</v>
      </c>
      <c r="K171" s="28">
        <v>1.31</v>
      </c>
      <c r="L171" s="28">
        <v>8.9999999999999998E-4</v>
      </c>
      <c r="M171" s="28">
        <v>0.1</v>
      </c>
      <c r="N171" s="28">
        <v>0.09</v>
      </c>
      <c r="O171" s="28">
        <v>0.03</v>
      </c>
      <c r="P171" s="28">
        <v>12.6</v>
      </c>
      <c r="Q171" s="28">
        <v>1.3</v>
      </c>
      <c r="R171" s="28">
        <v>110</v>
      </c>
      <c r="S171" s="28">
        <v>0.09</v>
      </c>
      <c r="T171" s="28">
        <v>5.5</v>
      </c>
      <c r="U171" s="28">
        <v>41</v>
      </c>
      <c r="V171" s="28">
        <v>19.7</v>
      </c>
      <c r="W171" s="28">
        <v>15.9</v>
      </c>
      <c r="X171" s="28">
        <v>29.7</v>
      </c>
      <c r="Y171" s="28">
        <v>1.4E-2</v>
      </c>
      <c r="Z171" s="28">
        <v>0.06</v>
      </c>
      <c r="AA171" s="28">
        <v>8.9999999999999993E-3</v>
      </c>
      <c r="AB171" s="28">
        <v>15</v>
      </c>
      <c r="AC171" s="28">
        <v>0.09</v>
      </c>
      <c r="AD171" s="28">
        <v>0.08</v>
      </c>
      <c r="AE171" s="28">
        <v>0.92</v>
      </c>
      <c r="AF171" s="28">
        <v>0.14000000000000001</v>
      </c>
      <c r="AG171" s="28">
        <v>133</v>
      </c>
      <c r="AH171" s="28">
        <v>0.1</v>
      </c>
      <c r="AI171" s="28">
        <v>0.1</v>
      </c>
      <c r="AJ171" s="28">
        <v>0.04</v>
      </c>
      <c r="AK171" s="28">
        <v>18.899999999999999</v>
      </c>
      <c r="AL171" s="28">
        <v>4.0999999999999996</v>
      </c>
      <c r="AM171" s="28">
        <v>6.8000000000000005E-2</v>
      </c>
      <c r="AN171" s="28">
        <v>99.7</v>
      </c>
      <c r="AO171" s="28">
        <v>4.3</v>
      </c>
      <c r="AP171" s="28">
        <v>2.2000000000000002</v>
      </c>
      <c r="AQ171" s="28">
        <v>1.3</v>
      </c>
      <c r="AR171" s="28">
        <v>6.4</v>
      </c>
      <c r="AS171" s="28">
        <v>0.8</v>
      </c>
      <c r="AT171" s="28">
        <v>54.2</v>
      </c>
      <c r="AU171" s="28">
        <v>0.3</v>
      </c>
      <c r="AV171" s="28">
        <v>39.799999999999997</v>
      </c>
      <c r="AW171" s="28">
        <v>10.8</v>
      </c>
      <c r="AX171" s="28">
        <v>7</v>
      </c>
      <c r="AY171" s="28">
        <v>0.8</v>
      </c>
      <c r="AZ171" s="28">
        <v>0.3</v>
      </c>
      <c r="BA171" s="28">
        <v>2.2000000000000002</v>
      </c>
      <c r="BB171" s="28">
        <v>54.8</v>
      </c>
      <c r="BC171" s="28">
        <v>0.4</v>
      </c>
      <c r="BD171" s="28">
        <v>0.65</v>
      </c>
      <c r="BE171" s="28">
        <v>4.2</v>
      </c>
      <c r="BF171" s="28">
        <v>218</v>
      </c>
      <c r="BG171" s="28">
        <v>11.1</v>
      </c>
      <c r="BH171" s="28">
        <v>14.3</v>
      </c>
      <c r="BI171" s="28">
        <v>12.8</v>
      </c>
      <c r="BJ171" s="28">
        <f>'no b.d.l.'!BJ171*10000</f>
        <v>42699.999999999993</v>
      </c>
      <c r="BK171" s="28">
        <f>'no b.d.l.'!BK171*10000</f>
        <v>300</v>
      </c>
      <c r="BL171" s="28">
        <f>'no b.d.l.'!BL171*10000</f>
        <v>87100.000000000015</v>
      </c>
      <c r="BM171" s="28">
        <f>'no b.d.l.'!BM171*10000</f>
        <v>1000</v>
      </c>
      <c r="BN171" s="28">
        <f>'no b.d.l.'!BN171*10000</f>
        <v>500</v>
      </c>
      <c r="BO171" s="28">
        <f>'no b.d.l.'!BO171*10000</f>
        <v>150</v>
      </c>
      <c r="BP171" s="28">
        <f>'no b.d.l.'!BP171*10000</f>
        <v>110</v>
      </c>
      <c r="BQ171" s="28">
        <f>'no b.d.l.'!BQ171*10000</f>
        <v>9000</v>
      </c>
      <c r="CI171" s="28">
        <v>18.899999999999999</v>
      </c>
      <c r="CL171" s="28">
        <v>4.0999999999999996</v>
      </c>
    </row>
    <row r="172" spans="1:90" x14ac:dyDescent="0.3">
      <c r="A172" s="25">
        <f t="shared" si="2"/>
        <v>168</v>
      </c>
      <c r="B172" s="26">
        <v>687191</v>
      </c>
      <c r="C172" s="26">
        <v>847230</v>
      </c>
      <c r="D172" s="26">
        <v>368</v>
      </c>
      <c r="E172" s="26">
        <v>1</v>
      </c>
      <c r="F172" s="27" t="s">
        <v>169</v>
      </c>
      <c r="G172" s="28">
        <v>8</v>
      </c>
      <c r="H172" s="28">
        <f>'no b.d.l.'!H172/1000</f>
        <v>5.3E-3</v>
      </c>
      <c r="I172" s="28">
        <f>'no b.d.l.'!I172/1000</f>
        <v>8.9999999999999998E-4</v>
      </c>
      <c r="J172" s="28">
        <v>2</v>
      </c>
      <c r="K172" s="28">
        <v>1.27</v>
      </c>
      <c r="L172" s="28">
        <v>8.9999999999999998E-4</v>
      </c>
      <c r="M172" s="28">
        <v>7.0000000000000007E-2</v>
      </c>
      <c r="N172" s="28">
        <v>0.09</v>
      </c>
      <c r="O172" s="28">
        <v>0.01</v>
      </c>
      <c r="P172" s="28">
        <v>14.1</v>
      </c>
      <c r="Q172" s="28">
        <v>1.4</v>
      </c>
      <c r="R172" s="28">
        <v>115</v>
      </c>
      <c r="S172" s="28">
        <v>0.09</v>
      </c>
      <c r="T172" s="28">
        <v>4.7</v>
      </c>
      <c r="U172" s="28">
        <v>39.4</v>
      </c>
      <c r="V172" s="28">
        <v>19.100000000000001</v>
      </c>
      <c r="W172" s="28">
        <v>17.100000000000001</v>
      </c>
      <c r="X172" s="28">
        <v>17.899999999999999</v>
      </c>
      <c r="Y172" s="28">
        <v>0.01</v>
      </c>
      <c r="Z172" s="28">
        <v>0.05</v>
      </c>
      <c r="AA172" s="28">
        <v>0.02</v>
      </c>
      <c r="AB172" s="28">
        <v>14.4</v>
      </c>
      <c r="AC172" s="28">
        <v>0.09</v>
      </c>
      <c r="AD172" s="28">
        <v>0.09</v>
      </c>
      <c r="AE172" s="28">
        <v>0.71</v>
      </c>
      <c r="AF172" s="28">
        <v>0.11</v>
      </c>
      <c r="AG172" s="28">
        <v>119</v>
      </c>
      <c r="AH172" s="28">
        <v>0.1</v>
      </c>
      <c r="AI172" s="28">
        <v>0.1</v>
      </c>
      <c r="AJ172" s="28">
        <v>0.04</v>
      </c>
      <c r="AK172" s="28">
        <v>14.5</v>
      </c>
      <c r="AL172" s="28">
        <v>3.4</v>
      </c>
      <c r="AM172" s="28">
        <v>7.4999999999999997E-2</v>
      </c>
      <c r="AN172" s="28">
        <v>79.5</v>
      </c>
      <c r="AO172" s="28">
        <v>3.7</v>
      </c>
      <c r="AP172" s="28">
        <v>1.8</v>
      </c>
      <c r="AQ172" s="28">
        <v>1.1000000000000001</v>
      </c>
      <c r="AR172" s="28">
        <v>5.2</v>
      </c>
      <c r="AS172" s="28">
        <v>0.6</v>
      </c>
      <c r="AT172" s="28">
        <v>55.5</v>
      </c>
      <c r="AU172" s="28">
        <v>0.2</v>
      </c>
      <c r="AV172" s="28">
        <v>34.700000000000003</v>
      </c>
      <c r="AW172" s="28">
        <v>10.1</v>
      </c>
      <c r="AX172" s="28">
        <v>6.8</v>
      </c>
      <c r="AY172" s="28">
        <v>0.7</v>
      </c>
      <c r="AZ172" s="28">
        <v>0.2</v>
      </c>
      <c r="BA172" s="28">
        <v>1.8</v>
      </c>
      <c r="BB172" s="28">
        <v>59.4</v>
      </c>
      <c r="BC172" s="28">
        <v>0.4</v>
      </c>
      <c r="BD172" s="28">
        <v>0.52</v>
      </c>
      <c r="BE172" s="28">
        <v>3.7</v>
      </c>
      <c r="BF172" s="28">
        <v>211</v>
      </c>
      <c r="BG172" s="28">
        <v>9</v>
      </c>
      <c r="BH172" s="28">
        <v>12.9</v>
      </c>
      <c r="BI172" s="28">
        <v>15.7</v>
      </c>
      <c r="BJ172" s="28">
        <f>'no b.d.l.'!BJ172*10000</f>
        <v>38800</v>
      </c>
      <c r="BK172" s="28">
        <f>'no b.d.l.'!BK172*10000</f>
        <v>200</v>
      </c>
      <c r="BL172" s="28">
        <f>'no b.d.l.'!BL172*10000</f>
        <v>93500</v>
      </c>
      <c r="BM172" s="28">
        <f>'no b.d.l.'!BM172*10000</f>
        <v>1000</v>
      </c>
      <c r="BN172" s="28">
        <f>'no b.d.l.'!BN172*10000</f>
        <v>400</v>
      </c>
      <c r="BO172" s="28">
        <f>'no b.d.l.'!BO172*10000</f>
        <v>140</v>
      </c>
      <c r="BP172" s="28">
        <f>'no b.d.l.'!BP172*10000</f>
        <v>140</v>
      </c>
      <c r="BQ172" s="28">
        <f>'no b.d.l.'!BQ172*10000</f>
        <v>9000</v>
      </c>
      <c r="CI172" s="28">
        <v>14.5</v>
      </c>
      <c r="CL172" s="28">
        <v>3.4</v>
      </c>
    </row>
    <row r="173" spans="1:90" x14ac:dyDescent="0.3">
      <c r="A173" s="25">
        <f t="shared" si="2"/>
        <v>169</v>
      </c>
      <c r="B173" s="26">
        <v>687192</v>
      </c>
      <c r="C173" s="26">
        <v>847230</v>
      </c>
      <c r="D173" s="26">
        <v>368</v>
      </c>
      <c r="E173" s="26">
        <v>1</v>
      </c>
      <c r="F173" s="27" t="s">
        <v>170</v>
      </c>
      <c r="G173" s="28">
        <v>6.8</v>
      </c>
      <c r="H173" s="28">
        <f>'no b.d.l.'!H173/1000</f>
        <v>6.6E-3</v>
      </c>
      <c r="I173" s="28">
        <f>'no b.d.l.'!I173/1000</f>
        <v>8.9999999999999998E-4</v>
      </c>
      <c r="J173" s="28">
        <v>3</v>
      </c>
      <c r="K173" s="28">
        <v>1.22</v>
      </c>
      <c r="L173" s="28">
        <v>8.9999999999999998E-4</v>
      </c>
      <c r="M173" s="28">
        <v>0.09</v>
      </c>
      <c r="N173" s="28">
        <v>0.09</v>
      </c>
      <c r="O173" s="28">
        <v>0.01</v>
      </c>
      <c r="P173" s="28">
        <v>10.5</v>
      </c>
      <c r="Q173" s="28">
        <v>1.1000000000000001</v>
      </c>
      <c r="R173" s="28">
        <v>87</v>
      </c>
      <c r="S173" s="28">
        <v>0.3</v>
      </c>
      <c r="T173" s="28">
        <v>4.0999999999999996</v>
      </c>
      <c r="U173" s="28">
        <v>32.9</v>
      </c>
      <c r="V173" s="28">
        <v>17.7</v>
      </c>
      <c r="W173" s="28">
        <v>13.4</v>
      </c>
      <c r="X173" s="28">
        <v>15.4</v>
      </c>
      <c r="Y173" s="28">
        <v>8.0000000000000002E-3</v>
      </c>
      <c r="Z173" s="28">
        <v>0.05</v>
      </c>
      <c r="AA173" s="28">
        <v>0.05</v>
      </c>
      <c r="AB173" s="28">
        <v>12.2</v>
      </c>
      <c r="AC173" s="28">
        <v>0.09</v>
      </c>
      <c r="AD173" s="28">
        <v>0.05</v>
      </c>
      <c r="AE173" s="28">
        <v>0.69</v>
      </c>
      <c r="AF173" s="28">
        <v>0.11</v>
      </c>
      <c r="AG173" s="28">
        <v>91</v>
      </c>
      <c r="AH173" s="28">
        <v>0.1</v>
      </c>
      <c r="AI173" s="28">
        <v>0.1</v>
      </c>
      <c r="AJ173" s="28">
        <v>0.04</v>
      </c>
      <c r="AK173" s="28">
        <v>11.7</v>
      </c>
      <c r="AL173" s="28">
        <v>3.6</v>
      </c>
      <c r="AM173" s="28">
        <v>0.08</v>
      </c>
      <c r="AN173" s="28">
        <v>61.6</v>
      </c>
      <c r="AO173" s="28">
        <v>2.9</v>
      </c>
      <c r="AP173" s="28">
        <v>1.5</v>
      </c>
      <c r="AQ173" s="28">
        <v>0.9</v>
      </c>
      <c r="AR173" s="28">
        <v>4.0999999999999996</v>
      </c>
      <c r="AS173" s="28">
        <v>0.5</v>
      </c>
      <c r="AT173" s="28">
        <v>40.700000000000003</v>
      </c>
      <c r="AU173" s="28">
        <v>0.2</v>
      </c>
      <c r="AV173" s="28">
        <v>26.7</v>
      </c>
      <c r="AW173" s="28">
        <v>7.6</v>
      </c>
      <c r="AX173" s="28">
        <v>4.5</v>
      </c>
      <c r="AY173" s="28">
        <v>0.5</v>
      </c>
      <c r="AZ173" s="28">
        <v>0.2</v>
      </c>
      <c r="BA173" s="28">
        <v>1.5</v>
      </c>
      <c r="BB173" s="28">
        <v>57.5</v>
      </c>
      <c r="BC173" s="28">
        <v>0.3</v>
      </c>
      <c r="BD173" s="28">
        <v>0.55000000000000004</v>
      </c>
      <c r="BE173" s="28">
        <v>3.7</v>
      </c>
      <c r="BF173" s="28">
        <v>179</v>
      </c>
      <c r="BG173" s="28">
        <v>9</v>
      </c>
      <c r="BH173" s="28">
        <v>10.6</v>
      </c>
      <c r="BI173" s="28">
        <v>13.1</v>
      </c>
      <c r="BJ173" s="28">
        <f>'no b.d.l.'!BJ173*10000</f>
        <v>37200</v>
      </c>
      <c r="BK173" s="28">
        <f>'no b.d.l.'!BK173*10000</f>
        <v>90</v>
      </c>
      <c r="BL173" s="28">
        <f>'no b.d.l.'!BL173*10000</f>
        <v>70700</v>
      </c>
      <c r="BM173" s="28">
        <f>'no b.d.l.'!BM173*10000</f>
        <v>1100</v>
      </c>
      <c r="BN173" s="28">
        <f>'no b.d.l.'!BN173*10000</f>
        <v>300</v>
      </c>
      <c r="BO173" s="28">
        <f>'no b.d.l.'!BO173*10000</f>
        <v>160</v>
      </c>
      <c r="BP173" s="28">
        <f>'no b.d.l.'!BP173*10000</f>
        <v>130</v>
      </c>
      <c r="BQ173" s="28">
        <f>'no b.d.l.'!BQ173*10000</f>
        <v>9000</v>
      </c>
      <c r="CI173" s="28">
        <v>11.7</v>
      </c>
      <c r="CL173" s="28">
        <v>3.6</v>
      </c>
    </row>
    <row r="174" spans="1:90" x14ac:dyDescent="0.3">
      <c r="A174" s="25">
        <f t="shared" si="2"/>
        <v>170</v>
      </c>
      <c r="B174" s="26">
        <v>687193</v>
      </c>
      <c r="C174" s="26">
        <v>847230</v>
      </c>
      <c r="D174" s="26">
        <v>368</v>
      </c>
      <c r="E174" s="26">
        <v>1</v>
      </c>
      <c r="F174" s="27" t="s">
        <v>171</v>
      </c>
      <c r="G174" s="28">
        <v>9</v>
      </c>
      <c r="H174" s="28">
        <f>'no b.d.l.'!H174/1000</f>
        <v>4.4000000000000003E-3</v>
      </c>
      <c r="I174" s="28">
        <f>'no b.d.l.'!I174/1000</f>
        <v>8.9999999999999998E-4</v>
      </c>
      <c r="J174" s="28">
        <v>2</v>
      </c>
      <c r="K174" s="28">
        <v>1.84</v>
      </c>
      <c r="L174" s="28">
        <v>8.9999999999999998E-4</v>
      </c>
      <c r="M174" s="28">
        <v>0.15</v>
      </c>
      <c r="N174" s="28">
        <v>0.1</v>
      </c>
      <c r="O174" s="28">
        <v>0.02</v>
      </c>
      <c r="P174" s="28">
        <v>13.5</v>
      </c>
      <c r="Q174" s="28">
        <v>1.5</v>
      </c>
      <c r="R174" s="28">
        <v>128</v>
      </c>
      <c r="S174" s="28">
        <v>0.09</v>
      </c>
      <c r="T174" s="28">
        <v>4.9000000000000004</v>
      </c>
      <c r="U174" s="28">
        <v>61.4</v>
      </c>
      <c r="V174" s="28">
        <v>20.399999999999999</v>
      </c>
      <c r="W174" s="28">
        <v>16.2</v>
      </c>
      <c r="X174" s="28">
        <v>23</v>
      </c>
      <c r="Y174" s="28">
        <v>1.2E-2</v>
      </c>
      <c r="Z174" s="28">
        <v>0.05</v>
      </c>
      <c r="AA174" s="28">
        <v>0.02</v>
      </c>
      <c r="AB174" s="28">
        <v>14.2</v>
      </c>
      <c r="AC174" s="28">
        <v>0.09</v>
      </c>
      <c r="AD174" s="28">
        <v>7.0000000000000007E-2</v>
      </c>
      <c r="AE174" s="28">
        <v>0.72</v>
      </c>
      <c r="AF174" s="28">
        <v>0.11</v>
      </c>
      <c r="AG174" s="28">
        <v>169</v>
      </c>
      <c r="AH174" s="28">
        <v>0.2</v>
      </c>
      <c r="AI174" s="28">
        <v>0.1</v>
      </c>
      <c r="AJ174" s="28">
        <v>0.04</v>
      </c>
      <c r="AK174" s="28">
        <v>13.2</v>
      </c>
      <c r="AL174" s="28">
        <v>4.8</v>
      </c>
      <c r="AM174" s="28">
        <v>7.9000000000000001E-2</v>
      </c>
      <c r="AN174" s="28">
        <v>86.6</v>
      </c>
      <c r="AO174" s="28">
        <v>3.5</v>
      </c>
      <c r="AP174" s="28">
        <v>1.7</v>
      </c>
      <c r="AQ174" s="28">
        <v>1</v>
      </c>
      <c r="AR174" s="28">
        <v>4.9000000000000004</v>
      </c>
      <c r="AS174" s="28">
        <v>0.6</v>
      </c>
      <c r="AT174" s="28">
        <v>51.1</v>
      </c>
      <c r="AU174" s="28">
        <v>0.2</v>
      </c>
      <c r="AV174" s="28">
        <v>33.299999999999997</v>
      </c>
      <c r="AW174" s="28">
        <v>9.3000000000000007</v>
      </c>
      <c r="AX174" s="28">
        <v>5.9</v>
      </c>
      <c r="AY174" s="28">
        <v>0.7</v>
      </c>
      <c r="AZ174" s="28">
        <v>0.2</v>
      </c>
      <c r="BA174" s="28">
        <v>1.7</v>
      </c>
      <c r="BB174" s="28">
        <v>58.2</v>
      </c>
      <c r="BC174" s="28">
        <v>0.4</v>
      </c>
      <c r="BD174" s="28">
        <v>0.57999999999999996</v>
      </c>
      <c r="BE174" s="28">
        <v>3.4</v>
      </c>
      <c r="BF174" s="28">
        <v>177</v>
      </c>
      <c r="BG174" s="28">
        <v>8.8000000000000007</v>
      </c>
      <c r="BH174" s="28">
        <v>15.3</v>
      </c>
      <c r="BI174" s="28">
        <v>16.600000000000001</v>
      </c>
      <c r="BJ174" s="28">
        <f>'no b.d.l.'!BJ174*10000</f>
        <v>37500</v>
      </c>
      <c r="BK174" s="28">
        <f>'no b.d.l.'!BK174*10000</f>
        <v>90</v>
      </c>
      <c r="BL174" s="28">
        <f>'no b.d.l.'!BL174*10000</f>
        <v>103000</v>
      </c>
      <c r="BM174" s="28">
        <f>'no b.d.l.'!BM174*10000</f>
        <v>1000</v>
      </c>
      <c r="BN174" s="28">
        <f>'no b.d.l.'!BN174*10000</f>
        <v>400</v>
      </c>
      <c r="BO174" s="28">
        <f>'no b.d.l.'!BO174*10000</f>
        <v>150</v>
      </c>
      <c r="BP174" s="28">
        <f>'no b.d.l.'!BP174*10000</f>
        <v>140</v>
      </c>
      <c r="BQ174" s="28">
        <f>'no b.d.l.'!BQ174*10000</f>
        <v>9000</v>
      </c>
      <c r="CI174" s="28">
        <v>13.2</v>
      </c>
      <c r="CL174" s="28">
        <v>4.8</v>
      </c>
    </row>
    <row r="175" spans="1:90" x14ac:dyDescent="0.3">
      <c r="A175" s="25">
        <f t="shared" si="2"/>
        <v>171</v>
      </c>
      <c r="B175" s="26">
        <v>687194</v>
      </c>
      <c r="C175" s="26">
        <v>847230</v>
      </c>
      <c r="D175" s="26">
        <v>368</v>
      </c>
      <c r="E175" s="26">
        <v>1</v>
      </c>
      <c r="F175" s="27" t="s">
        <v>172</v>
      </c>
      <c r="G175" s="28">
        <v>10.4</v>
      </c>
      <c r="H175" s="28">
        <f>'no b.d.l.'!H175/1000</f>
        <v>5.0000000000000001E-3</v>
      </c>
      <c r="I175" s="28">
        <f>'no b.d.l.'!I175/1000</f>
        <v>0.06</v>
      </c>
      <c r="J175" s="28">
        <v>3</v>
      </c>
      <c r="K175" s="28">
        <v>1.67</v>
      </c>
      <c r="L175" s="28">
        <v>8.9999999999999998E-4</v>
      </c>
      <c r="M175" s="28">
        <v>0.13</v>
      </c>
      <c r="N175" s="28">
        <v>0.09</v>
      </c>
      <c r="O175" s="28">
        <v>0.01</v>
      </c>
      <c r="P175" s="28">
        <v>13.4</v>
      </c>
      <c r="Q175" s="28">
        <v>1.6</v>
      </c>
      <c r="R175" s="28">
        <v>126</v>
      </c>
      <c r="S175" s="28">
        <v>0.09</v>
      </c>
      <c r="T175" s="28">
        <v>5.6</v>
      </c>
      <c r="U175" s="28">
        <v>47.5</v>
      </c>
      <c r="V175" s="28">
        <v>21.7</v>
      </c>
      <c r="W175" s="28">
        <v>17.600000000000001</v>
      </c>
      <c r="X175" s="28">
        <v>20.8</v>
      </c>
      <c r="Y175" s="28">
        <v>1.4E-2</v>
      </c>
      <c r="Z175" s="28">
        <v>0.08</v>
      </c>
      <c r="AA175" s="28">
        <v>8.9999999999999993E-3</v>
      </c>
      <c r="AB175" s="28">
        <v>15.6</v>
      </c>
      <c r="AC175" s="28">
        <v>0.09</v>
      </c>
      <c r="AD175" s="28">
        <v>0.08</v>
      </c>
      <c r="AE175" s="28">
        <v>0.91</v>
      </c>
      <c r="AF175" s="28">
        <v>0.14000000000000001</v>
      </c>
      <c r="AG175" s="28">
        <v>134</v>
      </c>
      <c r="AH175" s="28">
        <v>0.1</v>
      </c>
      <c r="AI175" s="28">
        <v>0.1</v>
      </c>
      <c r="AJ175" s="28">
        <v>0.04</v>
      </c>
      <c r="AK175" s="28">
        <v>16</v>
      </c>
      <c r="AL175" s="28">
        <v>4.4000000000000004</v>
      </c>
      <c r="AM175" s="28">
        <v>7.9000000000000001E-2</v>
      </c>
      <c r="AN175" s="28">
        <v>73.7</v>
      </c>
      <c r="AO175" s="28">
        <v>4</v>
      </c>
      <c r="AP175" s="28">
        <v>2.1</v>
      </c>
      <c r="AQ175" s="28">
        <v>1.2</v>
      </c>
      <c r="AR175" s="28">
        <v>5.4</v>
      </c>
      <c r="AS175" s="28">
        <v>0.7</v>
      </c>
      <c r="AT175" s="28">
        <v>48.9</v>
      </c>
      <c r="AU175" s="28">
        <v>0.3</v>
      </c>
      <c r="AV175" s="28">
        <v>34.1</v>
      </c>
      <c r="AW175" s="28">
        <v>9.5</v>
      </c>
      <c r="AX175" s="28">
        <v>6.6</v>
      </c>
      <c r="AY175" s="28">
        <v>0.7</v>
      </c>
      <c r="AZ175" s="28">
        <v>0.3</v>
      </c>
      <c r="BA175" s="28">
        <v>2</v>
      </c>
      <c r="BB175" s="28">
        <v>55.6</v>
      </c>
      <c r="BC175" s="28">
        <v>0.3</v>
      </c>
      <c r="BD175" s="28">
        <v>0.68</v>
      </c>
      <c r="BE175" s="28">
        <v>4.8</v>
      </c>
      <c r="BF175" s="28">
        <v>227</v>
      </c>
      <c r="BG175" s="28">
        <v>10.8</v>
      </c>
      <c r="BH175" s="28">
        <v>14.6</v>
      </c>
      <c r="BI175" s="28">
        <v>13.4</v>
      </c>
      <c r="BJ175" s="28">
        <f>'no b.d.l.'!BJ175*10000</f>
        <v>45100</v>
      </c>
      <c r="BK175" s="28">
        <f>'no b.d.l.'!BK175*10000</f>
        <v>90</v>
      </c>
      <c r="BL175" s="28">
        <f>'no b.d.l.'!BL175*10000</f>
        <v>105000</v>
      </c>
      <c r="BM175" s="28">
        <f>'no b.d.l.'!BM175*10000</f>
        <v>900</v>
      </c>
      <c r="BN175" s="28">
        <f>'no b.d.l.'!BN175*10000</f>
        <v>400</v>
      </c>
      <c r="BO175" s="28">
        <f>'no b.d.l.'!BO175*10000</f>
        <v>130</v>
      </c>
      <c r="BP175" s="28">
        <f>'no b.d.l.'!BP175*10000</f>
        <v>130</v>
      </c>
      <c r="BQ175" s="28">
        <f>'no b.d.l.'!BQ175*10000</f>
        <v>9000</v>
      </c>
      <c r="CI175" s="28">
        <v>16</v>
      </c>
      <c r="CL175" s="28">
        <v>4.4000000000000004</v>
      </c>
    </row>
    <row r="176" spans="1:90" x14ac:dyDescent="0.3">
      <c r="A176" s="25">
        <f t="shared" si="2"/>
        <v>172</v>
      </c>
      <c r="B176" s="26">
        <v>687195</v>
      </c>
      <c r="C176" s="26">
        <v>847230</v>
      </c>
      <c r="D176" s="26">
        <v>368</v>
      </c>
      <c r="E176" s="26">
        <v>1</v>
      </c>
      <c r="F176" s="27" t="s">
        <v>173</v>
      </c>
      <c r="G176" s="28">
        <v>8.4</v>
      </c>
      <c r="H176" s="28">
        <f>'no b.d.l.'!H176/1000</f>
        <v>4.2000000000000006E-3</v>
      </c>
      <c r="I176" s="28">
        <f>'no b.d.l.'!I176/1000</f>
        <v>0.05</v>
      </c>
      <c r="J176" s="28">
        <v>3</v>
      </c>
      <c r="K176" s="28">
        <v>1.36</v>
      </c>
      <c r="L176" s="28">
        <v>8.9999999999999998E-4</v>
      </c>
      <c r="M176" s="28">
        <v>0.12</v>
      </c>
      <c r="N176" s="28">
        <v>0.09</v>
      </c>
      <c r="O176" s="28">
        <v>0.01</v>
      </c>
      <c r="P176" s="28">
        <v>12.4</v>
      </c>
      <c r="Q176" s="28">
        <v>1.3</v>
      </c>
      <c r="R176" s="28">
        <v>102</v>
      </c>
      <c r="S176" s="28">
        <v>0.09</v>
      </c>
      <c r="T176" s="28">
        <v>5.0999999999999996</v>
      </c>
      <c r="U176" s="28">
        <v>37.700000000000003</v>
      </c>
      <c r="V176" s="28">
        <v>20.6</v>
      </c>
      <c r="W176" s="28">
        <v>14.4</v>
      </c>
      <c r="X176" s="28">
        <v>20.8</v>
      </c>
      <c r="Y176" s="28">
        <v>1.7000000000000001E-2</v>
      </c>
      <c r="Z176" s="28">
        <v>0.08</v>
      </c>
      <c r="AA176" s="28">
        <v>0.02</v>
      </c>
      <c r="AB176" s="28">
        <v>14</v>
      </c>
      <c r="AC176" s="28">
        <v>0.09</v>
      </c>
      <c r="AD176" s="28">
        <v>7.0000000000000007E-2</v>
      </c>
      <c r="AE176" s="28">
        <v>0.86</v>
      </c>
      <c r="AF176" s="28">
        <v>0.15</v>
      </c>
      <c r="AG176" s="28">
        <v>114</v>
      </c>
      <c r="AH176" s="28">
        <v>0.1</v>
      </c>
      <c r="AI176" s="28">
        <v>0.1</v>
      </c>
      <c r="AJ176" s="28">
        <v>0.04</v>
      </c>
      <c r="AK176" s="28">
        <v>14</v>
      </c>
      <c r="AL176" s="28">
        <v>4.9000000000000004</v>
      </c>
      <c r="AM176" s="28">
        <v>6.8000000000000005E-2</v>
      </c>
      <c r="AN176" s="28">
        <v>69.3</v>
      </c>
      <c r="AO176" s="28">
        <v>3.5</v>
      </c>
      <c r="AP176" s="28">
        <v>1.7</v>
      </c>
      <c r="AQ176" s="28">
        <v>1</v>
      </c>
      <c r="AR176" s="28">
        <v>4.7</v>
      </c>
      <c r="AS176" s="28">
        <v>0.6</v>
      </c>
      <c r="AT176" s="28">
        <v>41.9</v>
      </c>
      <c r="AU176" s="28">
        <v>0.2</v>
      </c>
      <c r="AV176" s="28">
        <v>29.8</v>
      </c>
      <c r="AW176" s="28">
        <v>7.9</v>
      </c>
      <c r="AX176" s="28">
        <v>5.2</v>
      </c>
      <c r="AY176" s="28">
        <v>0.6</v>
      </c>
      <c r="AZ176" s="28">
        <v>0.3</v>
      </c>
      <c r="BA176" s="28">
        <v>1.7</v>
      </c>
      <c r="BB176" s="28">
        <v>58</v>
      </c>
      <c r="BC176" s="28">
        <v>0.3</v>
      </c>
      <c r="BD176" s="28">
        <v>0.78</v>
      </c>
      <c r="BE176" s="28">
        <v>5</v>
      </c>
      <c r="BF176" s="28">
        <v>208</v>
      </c>
      <c r="BG176" s="28">
        <v>11.6</v>
      </c>
      <c r="BH176" s="28">
        <v>12.7</v>
      </c>
      <c r="BI176" s="28">
        <v>11.9</v>
      </c>
      <c r="BJ176" s="28">
        <f>'no b.d.l.'!BJ176*10000</f>
        <v>40599.999999999993</v>
      </c>
      <c r="BK176" s="28">
        <f>'no b.d.l.'!BK176*10000</f>
        <v>90</v>
      </c>
      <c r="BL176" s="28">
        <f>'no b.d.l.'!BL176*10000</f>
        <v>79300</v>
      </c>
      <c r="BM176" s="28">
        <f>'no b.d.l.'!BM176*10000</f>
        <v>1000</v>
      </c>
      <c r="BN176" s="28">
        <f>'no b.d.l.'!BN176*10000</f>
        <v>400</v>
      </c>
      <c r="BO176" s="28">
        <f>'no b.d.l.'!BO176*10000</f>
        <v>150</v>
      </c>
      <c r="BP176" s="28">
        <f>'no b.d.l.'!BP176*10000</f>
        <v>120</v>
      </c>
      <c r="BQ176" s="28">
        <f>'no b.d.l.'!BQ176*10000</f>
        <v>9000</v>
      </c>
      <c r="CI176" s="28">
        <v>14</v>
      </c>
      <c r="CL176" s="28">
        <v>4.9000000000000004</v>
      </c>
    </row>
    <row r="177" spans="1:90" x14ac:dyDescent="0.3">
      <c r="A177" s="25">
        <f t="shared" si="2"/>
        <v>173</v>
      </c>
      <c r="B177" s="26">
        <v>687196</v>
      </c>
      <c r="C177" s="26">
        <v>847230</v>
      </c>
      <c r="D177" s="26">
        <v>368</v>
      </c>
      <c r="E177" s="26">
        <v>1</v>
      </c>
      <c r="F177" s="27" t="s">
        <v>174</v>
      </c>
      <c r="G177" s="28">
        <v>5.3</v>
      </c>
      <c r="H177" s="28">
        <f>'no b.d.l.'!H177/1000</f>
        <v>3.0000000000000001E-3</v>
      </c>
      <c r="I177" s="28">
        <f>'no b.d.l.'!I177/1000</f>
        <v>0.01</v>
      </c>
      <c r="J177" s="28">
        <v>3</v>
      </c>
      <c r="K177" s="28">
        <v>1.07</v>
      </c>
      <c r="L177" s="28">
        <v>8.9999999999999998E-4</v>
      </c>
      <c r="M177" s="28">
        <v>0.08</v>
      </c>
      <c r="N177" s="28">
        <v>0.09</v>
      </c>
      <c r="O177" s="28">
        <v>0.01</v>
      </c>
      <c r="P177" s="28">
        <v>9.1999999999999993</v>
      </c>
      <c r="Q177" s="28">
        <v>0.9</v>
      </c>
      <c r="R177" s="28">
        <v>70</v>
      </c>
      <c r="S177" s="28">
        <v>0.09</v>
      </c>
      <c r="T177" s="28">
        <v>4.5999999999999996</v>
      </c>
      <c r="U177" s="28">
        <v>29</v>
      </c>
      <c r="V177" s="28">
        <v>18.7</v>
      </c>
      <c r="W177" s="28">
        <v>10.9</v>
      </c>
      <c r="X177" s="28">
        <v>19.100000000000001</v>
      </c>
      <c r="Y177" s="28">
        <v>1.6E-2</v>
      </c>
      <c r="Z177" s="28">
        <v>7.0000000000000007E-2</v>
      </c>
      <c r="AA177" s="28">
        <v>0.04</v>
      </c>
      <c r="AB177" s="28">
        <v>11.6</v>
      </c>
      <c r="AC177" s="28">
        <v>0.09</v>
      </c>
      <c r="AD177" s="28">
        <v>0.04</v>
      </c>
      <c r="AE177" s="28">
        <v>0.76</v>
      </c>
      <c r="AF177" s="28">
        <v>0.13</v>
      </c>
      <c r="AG177" s="28">
        <v>95</v>
      </c>
      <c r="AH177" s="28">
        <v>0.1</v>
      </c>
      <c r="AI177" s="28">
        <v>0.2</v>
      </c>
      <c r="AJ177" s="28">
        <v>0.04</v>
      </c>
      <c r="AK177" s="28">
        <v>13.7</v>
      </c>
      <c r="AL177" s="28">
        <v>4.8</v>
      </c>
      <c r="AM177" s="28">
        <v>6.9000000000000006E-2</v>
      </c>
      <c r="AN177" s="28">
        <v>63.6</v>
      </c>
      <c r="AO177" s="28">
        <v>3.1</v>
      </c>
      <c r="AP177" s="28">
        <v>1.5</v>
      </c>
      <c r="AQ177" s="28">
        <v>1</v>
      </c>
      <c r="AR177" s="28">
        <v>4.5</v>
      </c>
      <c r="AS177" s="28">
        <v>0.6</v>
      </c>
      <c r="AT177" s="28">
        <v>42.7</v>
      </c>
      <c r="AU177" s="28">
        <v>0.2</v>
      </c>
      <c r="AV177" s="28">
        <v>28.2</v>
      </c>
      <c r="AW177" s="28">
        <v>8.1</v>
      </c>
      <c r="AX177" s="28">
        <v>5.4</v>
      </c>
      <c r="AY177" s="28">
        <v>0.6</v>
      </c>
      <c r="AZ177" s="28">
        <v>0.2</v>
      </c>
      <c r="BA177" s="28">
        <v>1.6</v>
      </c>
      <c r="BB177" s="28">
        <v>58.2</v>
      </c>
      <c r="BC177" s="28">
        <v>0.3</v>
      </c>
      <c r="BD177" s="28">
        <v>0.73</v>
      </c>
      <c r="BE177" s="28">
        <v>4.5999999999999996</v>
      </c>
      <c r="BF177" s="28">
        <v>165</v>
      </c>
      <c r="BG177" s="28">
        <v>11.9</v>
      </c>
      <c r="BH177" s="28">
        <v>9.3000000000000007</v>
      </c>
      <c r="BI177" s="28">
        <v>13.5</v>
      </c>
      <c r="BJ177" s="28">
        <f>'no b.d.l.'!BJ177*10000</f>
        <v>38000</v>
      </c>
      <c r="BK177" s="28">
        <f>'no b.d.l.'!BK177*10000</f>
        <v>90</v>
      </c>
      <c r="BL177" s="28">
        <f>'no b.d.l.'!BL177*10000</f>
        <v>51700</v>
      </c>
      <c r="BM177" s="28">
        <f>'no b.d.l.'!BM177*10000</f>
        <v>1000</v>
      </c>
      <c r="BN177" s="28">
        <f>'no b.d.l.'!BN177*10000</f>
        <v>400</v>
      </c>
      <c r="BO177" s="28">
        <f>'no b.d.l.'!BO177*10000</f>
        <v>160</v>
      </c>
      <c r="BP177" s="28">
        <f>'no b.d.l.'!BP177*10000</f>
        <v>90</v>
      </c>
      <c r="BQ177" s="28">
        <f>'no b.d.l.'!BQ177*10000</f>
        <v>9000</v>
      </c>
      <c r="CI177" s="28">
        <v>13.7</v>
      </c>
      <c r="CL177" s="28">
        <v>4.8</v>
      </c>
    </row>
    <row r="178" spans="1:90" x14ac:dyDescent="0.3">
      <c r="A178" s="25">
        <f t="shared" si="2"/>
        <v>174</v>
      </c>
      <c r="B178" s="26">
        <v>687197</v>
      </c>
      <c r="C178" s="26">
        <v>847230</v>
      </c>
      <c r="D178" s="26">
        <v>368</v>
      </c>
      <c r="E178" s="26">
        <v>1</v>
      </c>
      <c r="F178" s="27" t="s">
        <v>175</v>
      </c>
      <c r="G178" s="28">
        <v>8.8000000000000007</v>
      </c>
      <c r="H178" s="28">
        <f>'no b.d.l.'!H178/1000</f>
        <v>4.3E-3</v>
      </c>
      <c r="I178" s="28">
        <f>'no b.d.l.'!I178/1000</f>
        <v>0.02</v>
      </c>
      <c r="J178" s="28">
        <v>2</v>
      </c>
      <c r="K178" s="28">
        <v>1.66</v>
      </c>
      <c r="L178" s="28">
        <v>8.9999999999999998E-4</v>
      </c>
      <c r="M178" s="28">
        <v>0.11</v>
      </c>
      <c r="N178" s="28">
        <v>0.09</v>
      </c>
      <c r="O178" s="28">
        <v>0.01</v>
      </c>
      <c r="P178" s="28">
        <v>13.3</v>
      </c>
      <c r="Q178" s="28">
        <v>1.5</v>
      </c>
      <c r="R178" s="28">
        <v>112</v>
      </c>
      <c r="S178" s="28">
        <v>0.09</v>
      </c>
      <c r="T178" s="28">
        <v>5.2</v>
      </c>
      <c r="U178" s="28">
        <v>42.8</v>
      </c>
      <c r="V178" s="28">
        <v>21.6</v>
      </c>
      <c r="W178" s="28">
        <v>15.3</v>
      </c>
      <c r="X178" s="28">
        <v>22</v>
      </c>
      <c r="Y178" s="28">
        <v>1.2E-2</v>
      </c>
      <c r="Z178" s="28">
        <v>0.08</v>
      </c>
      <c r="AA178" s="28">
        <v>8.9999999999999993E-3</v>
      </c>
      <c r="AB178" s="28">
        <v>15.3</v>
      </c>
      <c r="AC178" s="28">
        <v>0.09</v>
      </c>
      <c r="AD178" s="28">
        <v>0.08</v>
      </c>
      <c r="AE178" s="28">
        <v>1.04</v>
      </c>
      <c r="AF178" s="28">
        <v>0.14000000000000001</v>
      </c>
      <c r="AG178" s="28">
        <v>122</v>
      </c>
      <c r="AH178" s="28">
        <v>0.1</v>
      </c>
      <c r="AI178" s="28">
        <v>0.09</v>
      </c>
      <c r="AJ178" s="28">
        <v>0.04</v>
      </c>
      <c r="AK178" s="28">
        <v>16.899999999999999</v>
      </c>
      <c r="AL178" s="28">
        <v>4.3</v>
      </c>
      <c r="AM178" s="28">
        <v>7.0000000000000007E-2</v>
      </c>
      <c r="AN178" s="28">
        <v>75.900000000000006</v>
      </c>
      <c r="AO178" s="28">
        <v>3.8</v>
      </c>
      <c r="AP178" s="28">
        <v>1.9</v>
      </c>
      <c r="AQ178" s="28">
        <v>1.1000000000000001</v>
      </c>
      <c r="AR178" s="28">
        <v>5.2</v>
      </c>
      <c r="AS178" s="28">
        <v>0.6</v>
      </c>
      <c r="AT178" s="28">
        <v>52.9</v>
      </c>
      <c r="AU178" s="28">
        <v>0.3</v>
      </c>
      <c r="AV178" s="28">
        <v>35.1</v>
      </c>
      <c r="AW178" s="28">
        <v>10.1</v>
      </c>
      <c r="AX178" s="28">
        <v>6.1</v>
      </c>
      <c r="AY178" s="28">
        <v>0.7</v>
      </c>
      <c r="AZ178" s="28">
        <v>0.3</v>
      </c>
      <c r="BA178" s="28">
        <v>1.9</v>
      </c>
      <c r="BB178" s="28">
        <v>57.7</v>
      </c>
      <c r="BC178" s="28">
        <v>0.4</v>
      </c>
      <c r="BD178" s="28">
        <v>0.75</v>
      </c>
      <c r="BE178" s="28">
        <v>4.5</v>
      </c>
      <c r="BF178" s="28">
        <v>198</v>
      </c>
      <c r="BG178" s="28">
        <v>12</v>
      </c>
      <c r="BH178" s="28">
        <v>13.4</v>
      </c>
      <c r="BI178" s="28">
        <v>13.8</v>
      </c>
      <c r="BJ178" s="28">
        <f>'no b.d.l.'!BJ178*10000</f>
        <v>43800</v>
      </c>
      <c r="BK178" s="28">
        <f>'no b.d.l.'!BK178*10000</f>
        <v>90</v>
      </c>
      <c r="BL178" s="28">
        <f>'no b.d.l.'!BL178*10000</f>
        <v>92600</v>
      </c>
      <c r="BM178" s="28">
        <f>'no b.d.l.'!BM178*10000</f>
        <v>900</v>
      </c>
      <c r="BN178" s="28">
        <f>'no b.d.l.'!BN178*10000</f>
        <v>400</v>
      </c>
      <c r="BO178" s="28">
        <f>'no b.d.l.'!BO178*10000</f>
        <v>140</v>
      </c>
      <c r="BP178" s="28">
        <f>'no b.d.l.'!BP178*10000</f>
        <v>110</v>
      </c>
      <c r="BQ178" s="28">
        <f>'no b.d.l.'!BQ178*10000</f>
        <v>9000</v>
      </c>
      <c r="CI178" s="28">
        <v>16.899999999999999</v>
      </c>
      <c r="CL178" s="28">
        <v>4.3</v>
      </c>
    </row>
    <row r="179" spans="1:90" x14ac:dyDescent="0.3">
      <c r="A179" s="25">
        <f t="shared" si="2"/>
        <v>175</v>
      </c>
      <c r="B179" s="26">
        <v>687199</v>
      </c>
      <c r="C179" s="26">
        <v>847230</v>
      </c>
      <c r="D179" s="26">
        <v>368</v>
      </c>
      <c r="E179" s="26">
        <v>1</v>
      </c>
      <c r="F179" s="27" t="s">
        <v>176</v>
      </c>
      <c r="G179" s="28">
        <v>11.6</v>
      </c>
      <c r="H179" s="28">
        <f>'no b.d.l.'!H179/1000</f>
        <v>1.2999999999999999E-3</v>
      </c>
      <c r="I179" s="28">
        <f>'no b.d.l.'!I179/1000</f>
        <v>8.9999999999999998E-4</v>
      </c>
      <c r="J179" s="28">
        <v>2</v>
      </c>
      <c r="K179" s="28">
        <v>1.84</v>
      </c>
      <c r="L179" s="28">
        <v>8.9999999999999998E-4</v>
      </c>
      <c r="M179" s="28">
        <v>0.14000000000000001</v>
      </c>
      <c r="N179" s="28">
        <v>0.09</v>
      </c>
      <c r="O179" s="28">
        <v>0.02</v>
      </c>
      <c r="P179" s="28">
        <v>12.8</v>
      </c>
      <c r="Q179" s="28">
        <v>1.6</v>
      </c>
      <c r="R179" s="28">
        <v>129</v>
      </c>
      <c r="S179" s="28">
        <v>0.09</v>
      </c>
      <c r="T179" s="28">
        <v>4.7</v>
      </c>
      <c r="U179" s="28">
        <v>43.7</v>
      </c>
      <c r="V179" s="28">
        <v>19</v>
      </c>
      <c r="W179" s="28">
        <v>16.5</v>
      </c>
      <c r="X179" s="28">
        <v>20.8</v>
      </c>
      <c r="Y179" s="28">
        <v>2.1000000000000001E-2</v>
      </c>
      <c r="Z179" s="28">
        <v>7.0000000000000007E-2</v>
      </c>
      <c r="AA179" s="28">
        <v>8.9999999999999993E-3</v>
      </c>
      <c r="AB179" s="28">
        <v>15.1</v>
      </c>
      <c r="AC179" s="28">
        <v>0.09</v>
      </c>
      <c r="AD179" s="28">
        <v>0.08</v>
      </c>
      <c r="AE179" s="28">
        <v>0.96</v>
      </c>
      <c r="AF179" s="28">
        <v>0.13</v>
      </c>
      <c r="AG179" s="28">
        <v>160</v>
      </c>
      <c r="AH179" s="28">
        <v>0.2</v>
      </c>
      <c r="AI179" s="28">
        <v>0.1</v>
      </c>
      <c r="AJ179" s="28">
        <v>0.04</v>
      </c>
      <c r="AK179" s="28">
        <v>17.3</v>
      </c>
      <c r="AL179" s="28">
        <v>5.5</v>
      </c>
      <c r="AM179" s="28">
        <v>6.8000000000000005E-2</v>
      </c>
      <c r="AN179" s="28">
        <v>78.5</v>
      </c>
      <c r="AO179" s="28">
        <v>3.8</v>
      </c>
      <c r="AP179" s="28">
        <v>2</v>
      </c>
      <c r="AQ179" s="28">
        <v>1.2</v>
      </c>
      <c r="AR179" s="28">
        <v>5.6</v>
      </c>
      <c r="AS179" s="28">
        <v>0.6</v>
      </c>
      <c r="AT179" s="28">
        <v>50.1</v>
      </c>
      <c r="AU179" s="28">
        <v>0.2</v>
      </c>
      <c r="AV179" s="28">
        <v>36.6</v>
      </c>
      <c r="AW179" s="28">
        <v>10</v>
      </c>
      <c r="AX179" s="28">
        <v>6.2</v>
      </c>
      <c r="AY179" s="28">
        <v>0.7</v>
      </c>
      <c r="AZ179" s="28">
        <v>0.3</v>
      </c>
      <c r="BA179" s="28">
        <v>1.9</v>
      </c>
      <c r="BB179" s="28">
        <v>49.6</v>
      </c>
      <c r="BC179" s="28">
        <v>0.3</v>
      </c>
      <c r="BD179" s="28">
        <v>0.72</v>
      </c>
      <c r="BE179" s="28">
        <v>4</v>
      </c>
      <c r="BF179" s="28">
        <v>211</v>
      </c>
      <c r="BG179" s="28">
        <v>11</v>
      </c>
      <c r="BH179" s="28">
        <v>13.2</v>
      </c>
      <c r="BI179" s="28">
        <v>10.7</v>
      </c>
      <c r="BJ179" s="28">
        <f>'no b.d.l.'!BJ179*10000</f>
        <v>40900</v>
      </c>
      <c r="BK179" s="28">
        <f>'no b.d.l.'!BK179*10000</f>
        <v>90</v>
      </c>
      <c r="BL179" s="28">
        <f>'no b.d.l.'!BL179*10000</f>
        <v>96600</v>
      </c>
      <c r="BM179" s="28">
        <f>'no b.d.l.'!BM179*10000</f>
        <v>800</v>
      </c>
      <c r="BN179" s="28">
        <f>'no b.d.l.'!BN179*10000</f>
        <v>400</v>
      </c>
      <c r="BO179" s="28">
        <f>'no b.d.l.'!BO179*10000</f>
        <v>110</v>
      </c>
      <c r="BP179" s="28">
        <f>'no b.d.l.'!BP179*10000</f>
        <v>100</v>
      </c>
      <c r="BQ179" s="28">
        <f>'no b.d.l.'!BQ179*10000</f>
        <v>9000</v>
      </c>
      <c r="CI179" s="28">
        <v>17.3</v>
      </c>
      <c r="CL179" s="28">
        <v>5.5</v>
      </c>
    </row>
    <row r="180" spans="1:90" x14ac:dyDescent="0.3">
      <c r="A180" s="25">
        <f t="shared" si="2"/>
        <v>176</v>
      </c>
      <c r="B180" s="26">
        <v>687120</v>
      </c>
      <c r="C180" s="26">
        <v>847230</v>
      </c>
      <c r="D180" s="26">
        <v>368</v>
      </c>
      <c r="E180" s="26">
        <v>1</v>
      </c>
      <c r="F180" s="27" t="s">
        <v>177</v>
      </c>
      <c r="G180" s="28">
        <v>9.3000000000000007</v>
      </c>
      <c r="H180" s="28">
        <f>'no b.d.l.'!H180/1000</f>
        <v>4.3E-3</v>
      </c>
      <c r="I180" s="28">
        <f>'no b.d.l.'!I180/1000</f>
        <v>8.9999999999999998E-4</v>
      </c>
      <c r="J180" s="28">
        <v>2</v>
      </c>
      <c r="K180" s="28">
        <v>1.41</v>
      </c>
      <c r="L180" s="28">
        <v>8.9999999999999998E-4</v>
      </c>
      <c r="M180" s="28">
        <v>0.11</v>
      </c>
      <c r="N180" s="28">
        <v>0.09</v>
      </c>
      <c r="O180" s="28">
        <v>0.02</v>
      </c>
      <c r="P180" s="28">
        <v>13.2</v>
      </c>
      <c r="Q180" s="28">
        <v>1.3</v>
      </c>
      <c r="R180" s="28">
        <v>119</v>
      </c>
      <c r="S180" s="28">
        <v>0.09</v>
      </c>
      <c r="T180" s="28">
        <v>4.9000000000000004</v>
      </c>
      <c r="U180" s="28">
        <v>43.1</v>
      </c>
      <c r="V180" s="28">
        <v>20.399999999999999</v>
      </c>
      <c r="W180" s="28">
        <v>17.100000000000001</v>
      </c>
      <c r="X180" s="28">
        <v>22.3</v>
      </c>
      <c r="Y180" s="28">
        <v>1.2E-2</v>
      </c>
      <c r="Z180" s="28">
        <v>7.0000000000000007E-2</v>
      </c>
      <c r="AA180" s="28">
        <v>8.9999999999999993E-3</v>
      </c>
      <c r="AB180" s="28">
        <v>15.4</v>
      </c>
      <c r="AC180" s="28">
        <v>0.09</v>
      </c>
      <c r="AD180" s="28">
        <v>0.08</v>
      </c>
      <c r="AE180" s="28">
        <v>0.95</v>
      </c>
      <c r="AF180" s="28">
        <v>0.14000000000000001</v>
      </c>
      <c r="AG180" s="28">
        <v>121</v>
      </c>
      <c r="AH180" s="28">
        <v>0.2</v>
      </c>
      <c r="AI180" s="28">
        <v>0.09</v>
      </c>
      <c r="AJ180" s="28">
        <v>0.04</v>
      </c>
      <c r="AK180" s="28">
        <v>22</v>
      </c>
      <c r="AL180" s="28">
        <v>4.5999999999999996</v>
      </c>
      <c r="AM180" s="28">
        <v>6.7000000000000004E-2</v>
      </c>
      <c r="AN180" s="28">
        <v>97.4</v>
      </c>
      <c r="AO180" s="28">
        <v>4.8</v>
      </c>
      <c r="AP180" s="28">
        <v>2.4</v>
      </c>
      <c r="AQ180" s="28">
        <v>1.6</v>
      </c>
      <c r="AR180" s="28">
        <v>7.4</v>
      </c>
      <c r="AS180" s="28">
        <v>0.9</v>
      </c>
      <c r="AT180" s="28">
        <v>66.099999999999994</v>
      </c>
      <c r="AU180" s="28">
        <v>0.3</v>
      </c>
      <c r="AV180" s="28">
        <v>49.2</v>
      </c>
      <c r="AW180" s="28">
        <v>13.5</v>
      </c>
      <c r="AX180" s="28">
        <v>8</v>
      </c>
      <c r="AY180" s="28">
        <v>0.9</v>
      </c>
      <c r="AZ180" s="28">
        <v>0.3</v>
      </c>
      <c r="BA180" s="28">
        <v>2.4</v>
      </c>
      <c r="BB180" s="28">
        <v>59.9</v>
      </c>
      <c r="BC180" s="28">
        <v>0.5</v>
      </c>
      <c r="BD180" s="28">
        <v>0.73</v>
      </c>
      <c r="BE180" s="28">
        <v>4.5</v>
      </c>
      <c r="BF180" s="28">
        <v>186</v>
      </c>
      <c r="BG180" s="28">
        <v>12</v>
      </c>
      <c r="BH180" s="28">
        <v>14.1</v>
      </c>
      <c r="BI180" s="28">
        <v>16.2</v>
      </c>
      <c r="BJ180" s="28">
        <f>'no b.d.l.'!BJ180*10000</f>
        <v>43200</v>
      </c>
      <c r="BK180" s="28">
        <f>'no b.d.l.'!BK180*10000</f>
        <v>90</v>
      </c>
      <c r="BL180" s="28">
        <f>'no b.d.l.'!BL180*10000</f>
        <v>90600</v>
      </c>
      <c r="BM180" s="28">
        <f>'no b.d.l.'!BM180*10000</f>
        <v>900</v>
      </c>
      <c r="BN180" s="28">
        <f>'no b.d.l.'!BN180*10000</f>
        <v>400</v>
      </c>
      <c r="BO180" s="28">
        <f>'no b.d.l.'!BO180*10000</f>
        <v>140</v>
      </c>
      <c r="BP180" s="28">
        <f>'no b.d.l.'!BP180*10000</f>
        <v>140</v>
      </c>
      <c r="BQ180" s="28">
        <f>'no b.d.l.'!BQ180*10000</f>
        <v>9000</v>
      </c>
      <c r="CI180" s="28">
        <v>22</v>
      </c>
      <c r="CL180" s="28">
        <v>4.5999999999999996</v>
      </c>
    </row>
    <row r="181" spans="1:90" x14ac:dyDescent="0.3">
      <c r="A181" s="25">
        <f t="shared" si="2"/>
        <v>177</v>
      </c>
      <c r="B181" s="26">
        <v>687122</v>
      </c>
      <c r="C181" s="26">
        <v>847230</v>
      </c>
      <c r="D181" s="26">
        <v>368</v>
      </c>
      <c r="E181" s="26">
        <v>1</v>
      </c>
      <c r="F181" s="27" t="s">
        <v>178</v>
      </c>
      <c r="G181" s="28">
        <v>10.1</v>
      </c>
      <c r="H181" s="28">
        <f>'no b.d.l.'!H181/1000</f>
        <v>4.4999999999999997E-3</v>
      </c>
      <c r="I181" s="28">
        <f>'no b.d.l.'!I181/1000</f>
        <v>8.9999999999999998E-4</v>
      </c>
      <c r="J181" s="28">
        <v>2</v>
      </c>
      <c r="K181" s="28">
        <v>1.39</v>
      </c>
      <c r="L181" s="28">
        <v>8.9999999999999998E-4</v>
      </c>
      <c r="M181" s="28">
        <v>0.12</v>
      </c>
      <c r="N181" s="28">
        <v>0.09</v>
      </c>
      <c r="O181" s="28">
        <v>0.01</v>
      </c>
      <c r="P181" s="28">
        <v>14.4</v>
      </c>
      <c r="Q181" s="28">
        <v>1.2</v>
      </c>
      <c r="R181" s="28">
        <v>122</v>
      </c>
      <c r="S181" s="28">
        <v>0.09</v>
      </c>
      <c r="T181" s="28">
        <v>4.9000000000000004</v>
      </c>
      <c r="U181" s="28">
        <v>45.8</v>
      </c>
      <c r="V181" s="28">
        <v>20.5</v>
      </c>
      <c r="W181" s="28">
        <v>17.5</v>
      </c>
      <c r="X181" s="28">
        <v>21.6</v>
      </c>
      <c r="Y181" s="28">
        <v>1.2999999999999999E-2</v>
      </c>
      <c r="Z181" s="28">
        <v>0.08</v>
      </c>
      <c r="AA181" s="28">
        <v>8.9999999999999993E-3</v>
      </c>
      <c r="AB181" s="28">
        <v>15.9</v>
      </c>
      <c r="AC181" s="28">
        <v>0.09</v>
      </c>
      <c r="AD181" s="28">
        <v>0.08</v>
      </c>
      <c r="AE181" s="28">
        <v>0.97</v>
      </c>
      <c r="AF181" s="28">
        <v>0.14000000000000001</v>
      </c>
      <c r="AG181" s="28">
        <v>128</v>
      </c>
      <c r="AH181" s="28">
        <v>0.1</v>
      </c>
      <c r="AI181" s="28">
        <v>0.09</v>
      </c>
      <c r="AJ181" s="28">
        <v>0.04</v>
      </c>
      <c r="AK181" s="28">
        <v>21.2</v>
      </c>
      <c r="AL181" s="28">
        <v>4.9000000000000004</v>
      </c>
      <c r="AM181" s="28">
        <v>7.1999999999999995E-2</v>
      </c>
      <c r="AN181" s="28">
        <v>107</v>
      </c>
      <c r="AO181" s="28">
        <v>4.5999999999999996</v>
      </c>
      <c r="AP181" s="28">
        <v>2.4</v>
      </c>
      <c r="AQ181" s="28">
        <v>1.4</v>
      </c>
      <c r="AR181" s="28">
        <v>6.9</v>
      </c>
      <c r="AS181" s="28">
        <v>0.8</v>
      </c>
      <c r="AT181" s="28">
        <v>69.099999999999994</v>
      </c>
      <c r="AU181" s="28">
        <v>0.3</v>
      </c>
      <c r="AV181" s="28">
        <v>48</v>
      </c>
      <c r="AW181" s="28">
        <v>13.6</v>
      </c>
      <c r="AX181" s="28">
        <v>8.5</v>
      </c>
      <c r="AY181" s="28">
        <v>0.9</v>
      </c>
      <c r="AZ181" s="28">
        <v>0.3</v>
      </c>
      <c r="BA181" s="28">
        <v>2.2999999999999998</v>
      </c>
      <c r="BB181" s="28">
        <v>57.9</v>
      </c>
      <c r="BC181" s="28">
        <v>0.4</v>
      </c>
      <c r="BD181" s="28">
        <v>0.72</v>
      </c>
      <c r="BE181" s="28">
        <v>4.3</v>
      </c>
      <c r="BF181" s="28">
        <v>216</v>
      </c>
      <c r="BG181" s="28">
        <v>11.7</v>
      </c>
      <c r="BH181" s="28">
        <v>15</v>
      </c>
      <c r="BI181" s="28">
        <v>14.2</v>
      </c>
      <c r="BJ181" s="28">
        <f>'no b.d.l.'!BJ181*10000</f>
        <v>43000</v>
      </c>
      <c r="BK181" s="28">
        <f>'no b.d.l.'!BK181*10000</f>
        <v>90</v>
      </c>
      <c r="BL181" s="28">
        <f>'no b.d.l.'!BL181*10000</f>
        <v>94100</v>
      </c>
      <c r="BM181" s="28">
        <f>'no b.d.l.'!BM181*10000</f>
        <v>900</v>
      </c>
      <c r="BN181" s="28">
        <f>'no b.d.l.'!BN181*10000</f>
        <v>400</v>
      </c>
      <c r="BO181" s="28">
        <f>'no b.d.l.'!BO181*10000</f>
        <v>140</v>
      </c>
      <c r="BP181" s="28">
        <f>'no b.d.l.'!BP181*10000</f>
        <v>140</v>
      </c>
      <c r="BQ181" s="28">
        <f>'no b.d.l.'!BQ181*10000</f>
        <v>9000</v>
      </c>
      <c r="CI181" s="28">
        <v>21.2</v>
      </c>
      <c r="CL181" s="28">
        <v>4.9000000000000004</v>
      </c>
    </row>
    <row r="182" spans="1:90" x14ac:dyDescent="0.3">
      <c r="A182" s="25">
        <f t="shared" si="2"/>
        <v>178</v>
      </c>
      <c r="B182" s="26">
        <v>687124</v>
      </c>
      <c r="C182" s="26">
        <v>847230</v>
      </c>
      <c r="D182" s="26">
        <v>368</v>
      </c>
      <c r="E182" s="26">
        <v>1</v>
      </c>
      <c r="F182" s="27" t="s">
        <v>197</v>
      </c>
      <c r="G182" s="28">
        <v>10.4</v>
      </c>
      <c r="H182" s="28">
        <f>'no b.d.l.'!H182/1000</f>
        <v>2.8E-3</v>
      </c>
      <c r="I182" s="28">
        <f>'no b.d.l.'!I182/1000</f>
        <v>8.9999999999999998E-4</v>
      </c>
      <c r="J182" s="28">
        <v>2</v>
      </c>
      <c r="K182" s="28">
        <v>1.44</v>
      </c>
      <c r="L182" s="28">
        <v>8.9999999999999998E-4</v>
      </c>
      <c r="M182" s="28">
        <v>0.12</v>
      </c>
      <c r="N182" s="28">
        <v>0.09</v>
      </c>
      <c r="O182" s="28">
        <v>0.02</v>
      </c>
      <c r="P182" s="28">
        <v>13.9</v>
      </c>
      <c r="Q182" s="28">
        <v>1.2</v>
      </c>
      <c r="R182" s="28">
        <v>123</v>
      </c>
      <c r="S182" s="28">
        <v>0.09</v>
      </c>
      <c r="T182" s="28">
        <v>5.2</v>
      </c>
      <c r="U182" s="28">
        <v>46.3</v>
      </c>
      <c r="V182" s="28">
        <v>22.9</v>
      </c>
      <c r="W182" s="28">
        <v>17.600000000000001</v>
      </c>
      <c r="X182" s="28">
        <v>23.7</v>
      </c>
      <c r="Y182" s="28">
        <v>1.2E-2</v>
      </c>
      <c r="Z182" s="28">
        <v>0.08</v>
      </c>
      <c r="AA182" s="28">
        <v>8.9999999999999993E-3</v>
      </c>
      <c r="AB182" s="28">
        <v>16.2</v>
      </c>
      <c r="AC182" s="28">
        <v>0.09</v>
      </c>
      <c r="AD182" s="28">
        <v>0.08</v>
      </c>
      <c r="AE182" s="28">
        <v>1</v>
      </c>
      <c r="AF182" s="28">
        <v>0.15</v>
      </c>
      <c r="AG182" s="28">
        <v>136</v>
      </c>
      <c r="AH182" s="28">
        <v>0.1</v>
      </c>
      <c r="AI182" s="28">
        <v>0.09</v>
      </c>
      <c r="AJ182" s="28">
        <v>0.04</v>
      </c>
      <c r="AK182" s="28">
        <v>20.7</v>
      </c>
      <c r="AL182" s="28">
        <v>4.9000000000000004</v>
      </c>
      <c r="AM182" s="28">
        <v>6.6000000000000003E-2</v>
      </c>
      <c r="AN182" s="28">
        <v>105</v>
      </c>
      <c r="AO182" s="28">
        <v>4.5999999999999996</v>
      </c>
      <c r="AP182" s="28">
        <v>2.4</v>
      </c>
      <c r="AQ182" s="28">
        <v>1.4</v>
      </c>
      <c r="AR182" s="28">
        <v>6.9</v>
      </c>
      <c r="AS182" s="28">
        <v>0.8</v>
      </c>
      <c r="AT182" s="28">
        <v>68.400000000000006</v>
      </c>
      <c r="AU182" s="28">
        <v>0.3</v>
      </c>
      <c r="AV182" s="28">
        <v>47.7</v>
      </c>
      <c r="AW182" s="28">
        <v>13.7</v>
      </c>
      <c r="AX182" s="28">
        <v>8.6999999999999993</v>
      </c>
      <c r="AY182" s="28">
        <v>0.9</v>
      </c>
      <c r="AZ182" s="28">
        <v>0.3</v>
      </c>
      <c r="BA182" s="28">
        <v>2.2999999999999998</v>
      </c>
      <c r="BB182" s="28">
        <v>60.3</v>
      </c>
      <c r="BC182" s="28">
        <v>0.4</v>
      </c>
      <c r="BD182" s="28">
        <v>0.75</v>
      </c>
      <c r="BE182" s="28">
        <v>4.4000000000000004</v>
      </c>
      <c r="BF182" s="28">
        <v>207</v>
      </c>
      <c r="BG182" s="28">
        <v>12.6</v>
      </c>
      <c r="BH182" s="28">
        <v>14.8</v>
      </c>
      <c r="BI182" s="28">
        <v>13.5</v>
      </c>
      <c r="BJ182" s="28">
        <f>'no b.d.l.'!BJ182*10000</f>
        <v>44300</v>
      </c>
      <c r="BK182" s="28">
        <f>'no b.d.l.'!BK182*10000</f>
        <v>90</v>
      </c>
      <c r="BL182" s="28">
        <f>'no b.d.l.'!BL182*10000</f>
        <v>97700</v>
      </c>
      <c r="BM182" s="28">
        <f>'no b.d.l.'!BM182*10000</f>
        <v>1000</v>
      </c>
      <c r="BN182" s="28">
        <f>'no b.d.l.'!BN182*10000</f>
        <v>500</v>
      </c>
      <c r="BO182" s="28">
        <f>'no b.d.l.'!BO182*10000</f>
        <v>140</v>
      </c>
      <c r="BP182" s="28">
        <f>'no b.d.l.'!BP182*10000</f>
        <v>150</v>
      </c>
      <c r="BQ182" s="28">
        <f>'no b.d.l.'!BQ182*10000</f>
        <v>9000</v>
      </c>
      <c r="CI182" s="28">
        <v>20.7</v>
      </c>
      <c r="CL182" s="28">
        <v>4.9000000000000004</v>
      </c>
    </row>
    <row r="183" spans="1:90" x14ac:dyDescent="0.3">
      <c r="A183" s="25">
        <f t="shared" si="2"/>
        <v>179</v>
      </c>
      <c r="B183" s="26">
        <v>687126</v>
      </c>
      <c r="C183" s="26">
        <v>847230</v>
      </c>
      <c r="D183" s="26">
        <v>368</v>
      </c>
      <c r="E183" s="26">
        <v>1</v>
      </c>
      <c r="F183" s="27" t="s">
        <v>179</v>
      </c>
      <c r="G183" s="28">
        <v>7.6</v>
      </c>
      <c r="H183" s="28">
        <f>'no b.d.l.'!H183/1000</f>
        <v>4.0000000000000002E-4</v>
      </c>
      <c r="I183" s="28">
        <f>'no b.d.l.'!I183/1000</f>
        <v>0.02</v>
      </c>
      <c r="J183" s="28">
        <v>1</v>
      </c>
      <c r="K183" s="28">
        <v>1.23</v>
      </c>
      <c r="L183" s="28">
        <v>8.9999999999999998E-4</v>
      </c>
      <c r="M183" s="28">
        <v>0.13</v>
      </c>
      <c r="N183" s="28">
        <v>0.7</v>
      </c>
      <c r="O183" s="28">
        <v>0.05</v>
      </c>
      <c r="P183" s="28">
        <v>12.6</v>
      </c>
      <c r="Q183" s="28">
        <v>1.1000000000000001</v>
      </c>
      <c r="R183" s="28">
        <v>108</v>
      </c>
      <c r="S183" s="28">
        <v>0.4</v>
      </c>
      <c r="T183" s="28">
        <v>4.8</v>
      </c>
      <c r="U183" s="28">
        <v>40.799999999999997</v>
      </c>
      <c r="V183" s="28">
        <v>21.4</v>
      </c>
      <c r="W183" s="28">
        <v>14.7</v>
      </c>
      <c r="X183" s="28">
        <v>22.7</v>
      </c>
      <c r="Y183" s="28">
        <v>0.01</v>
      </c>
      <c r="Z183" s="28">
        <v>0.05</v>
      </c>
      <c r="AA183" s="28">
        <v>8.9999999999999993E-3</v>
      </c>
      <c r="AB183" s="28">
        <v>15.8</v>
      </c>
      <c r="AC183" s="28">
        <v>0.09</v>
      </c>
      <c r="AD183" s="28">
        <v>7.0000000000000007E-2</v>
      </c>
      <c r="AE183" s="28">
        <v>1</v>
      </c>
      <c r="AF183" s="28">
        <v>0.14000000000000001</v>
      </c>
      <c r="AG183" s="28">
        <v>106</v>
      </c>
      <c r="AH183" s="28">
        <v>0.1</v>
      </c>
      <c r="AI183" s="28">
        <v>0.2</v>
      </c>
      <c r="AJ183" s="28">
        <v>0.04</v>
      </c>
      <c r="AK183" s="28">
        <v>22.1</v>
      </c>
      <c r="AL183" s="28">
        <v>4.0999999999999996</v>
      </c>
      <c r="AM183" s="28">
        <v>8.7999999999999995E-2</v>
      </c>
      <c r="AN183" s="28">
        <v>116</v>
      </c>
      <c r="AO183" s="28">
        <v>5.4</v>
      </c>
      <c r="AP183" s="28">
        <v>2.5</v>
      </c>
      <c r="AQ183" s="28">
        <v>1.6</v>
      </c>
      <c r="AR183" s="28">
        <v>8.1999999999999993</v>
      </c>
      <c r="AS183" s="28">
        <v>0.9</v>
      </c>
      <c r="AT183" s="28">
        <v>73.2</v>
      </c>
      <c r="AU183" s="28">
        <v>0.3</v>
      </c>
      <c r="AV183" s="28">
        <v>52.3</v>
      </c>
      <c r="AW183" s="28">
        <v>14.3</v>
      </c>
      <c r="AX183" s="28">
        <v>9.6999999999999993</v>
      </c>
      <c r="AY183" s="28">
        <v>1</v>
      </c>
      <c r="AZ183" s="28">
        <v>0.4</v>
      </c>
      <c r="BA183" s="28">
        <v>2.4</v>
      </c>
      <c r="BB183" s="28">
        <v>63.5</v>
      </c>
      <c r="BC183" s="28">
        <v>0.4</v>
      </c>
      <c r="BD183" s="28">
        <v>0.76</v>
      </c>
      <c r="BE183" s="28">
        <v>4.4000000000000004</v>
      </c>
      <c r="BF183" s="28">
        <v>157</v>
      </c>
      <c r="BG183" s="28">
        <v>12.2</v>
      </c>
      <c r="BH183" s="28">
        <v>11.4</v>
      </c>
      <c r="BI183" s="28">
        <v>16.600000000000001</v>
      </c>
      <c r="BJ183" s="28">
        <f>'no b.d.l.'!BJ183*10000</f>
        <v>49300</v>
      </c>
      <c r="BK183" s="28">
        <f>'no b.d.l.'!BK183*10000</f>
        <v>90</v>
      </c>
      <c r="BL183" s="28">
        <f>'no b.d.l.'!BL183*10000</f>
        <v>74900</v>
      </c>
      <c r="BM183" s="28">
        <f>'no b.d.l.'!BM183*10000</f>
        <v>1100</v>
      </c>
      <c r="BN183" s="28">
        <f>'no b.d.l.'!BN183*10000</f>
        <v>400</v>
      </c>
      <c r="BO183" s="28">
        <f>'no b.d.l.'!BO183*10000</f>
        <v>160</v>
      </c>
      <c r="BP183" s="28">
        <f>'no b.d.l.'!BP183*10000</f>
        <v>160</v>
      </c>
      <c r="BQ183" s="28">
        <f>'no b.d.l.'!BQ183*10000</f>
        <v>9000</v>
      </c>
      <c r="CI183" s="28">
        <v>22.1</v>
      </c>
      <c r="CL183" s="28">
        <v>4.0999999999999996</v>
      </c>
    </row>
    <row r="184" spans="1:90" x14ac:dyDescent="0.3">
      <c r="A184" s="25">
        <f t="shared" si="2"/>
        <v>180</v>
      </c>
      <c r="B184" s="26">
        <v>687208</v>
      </c>
      <c r="C184" s="26">
        <v>847230</v>
      </c>
      <c r="D184" s="26">
        <v>368</v>
      </c>
      <c r="E184" s="26">
        <v>1</v>
      </c>
      <c r="F184" s="27" t="s">
        <v>180</v>
      </c>
      <c r="G184" s="28">
        <v>12</v>
      </c>
      <c r="H184" s="28">
        <f>'no b.d.l.'!H184/1000</f>
        <v>4.0000000000000002E-4</v>
      </c>
      <c r="I184" s="28">
        <f>'no b.d.l.'!I184/1000</f>
        <v>0.03</v>
      </c>
      <c r="J184" s="28">
        <v>1</v>
      </c>
      <c r="K184" s="28">
        <v>1.83</v>
      </c>
      <c r="L184" s="28">
        <v>8.9999999999999998E-4</v>
      </c>
      <c r="M184" s="28">
        <v>0.21</v>
      </c>
      <c r="N184" s="28">
        <v>0.9</v>
      </c>
      <c r="O184" s="28">
        <v>0.06</v>
      </c>
      <c r="P184" s="28">
        <v>14.7</v>
      </c>
      <c r="Q184" s="28">
        <v>1.5</v>
      </c>
      <c r="R184" s="28">
        <v>151</v>
      </c>
      <c r="S184" s="28">
        <v>0.09</v>
      </c>
      <c r="T184" s="28">
        <v>5.0999999999999996</v>
      </c>
      <c r="U184" s="28">
        <v>44.7</v>
      </c>
      <c r="V184" s="28">
        <v>22</v>
      </c>
      <c r="W184" s="28">
        <v>18.899999999999999</v>
      </c>
      <c r="X184" s="28">
        <v>22</v>
      </c>
      <c r="Y184" s="28">
        <v>1.4E-2</v>
      </c>
      <c r="Z184" s="28">
        <v>0.06</v>
      </c>
      <c r="AA184" s="28">
        <v>0.02</v>
      </c>
      <c r="AB184" s="28">
        <v>16.7</v>
      </c>
      <c r="AC184" s="28">
        <v>0.09</v>
      </c>
      <c r="AD184" s="28">
        <v>7.0000000000000007E-2</v>
      </c>
      <c r="AE184" s="28">
        <v>1</v>
      </c>
      <c r="AF184" s="28">
        <v>0.15</v>
      </c>
      <c r="AG184" s="28">
        <v>161</v>
      </c>
      <c r="AH184" s="28">
        <v>0.2</v>
      </c>
      <c r="AI184" s="28">
        <v>0.09</v>
      </c>
      <c r="AJ184" s="28">
        <v>0.04</v>
      </c>
      <c r="AK184" s="28">
        <v>18.5</v>
      </c>
      <c r="AL184" s="28">
        <v>4.8</v>
      </c>
      <c r="AM184" s="28">
        <v>7.1999999999999995E-2</v>
      </c>
      <c r="AN184" s="28">
        <v>111</v>
      </c>
      <c r="AO184" s="28">
        <v>4.2</v>
      </c>
      <c r="AP184" s="28">
        <v>2</v>
      </c>
      <c r="AQ184" s="28">
        <v>1.2</v>
      </c>
      <c r="AR184" s="28">
        <v>6.8</v>
      </c>
      <c r="AS184" s="28">
        <v>0.7</v>
      </c>
      <c r="AT184" s="28">
        <v>67.3</v>
      </c>
      <c r="AU184" s="28">
        <v>0.2</v>
      </c>
      <c r="AV184" s="28">
        <v>45</v>
      </c>
      <c r="AW184" s="28">
        <v>12</v>
      </c>
      <c r="AX184" s="28">
        <v>7.7</v>
      </c>
      <c r="AY184" s="28">
        <v>0.8</v>
      </c>
      <c r="AZ184" s="28">
        <v>0.3</v>
      </c>
      <c r="BA184" s="28">
        <v>1.9</v>
      </c>
      <c r="BB184" s="28">
        <v>51.2</v>
      </c>
      <c r="BC184" s="28">
        <v>0.4</v>
      </c>
      <c r="BD184" s="28">
        <v>0.73</v>
      </c>
      <c r="BE184" s="28">
        <v>4.2</v>
      </c>
      <c r="BF184" s="28">
        <v>185</v>
      </c>
      <c r="BG184" s="28">
        <v>12.1</v>
      </c>
      <c r="BH184" s="28">
        <v>13.3</v>
      </c>
      <c r="BI184" s="28">
        <v>13</v>
      </c>
      <c r="BJ184" s="28">
        <f>'no b.d.l.'!BJ184*10000</f>
        <v>46500</v>
      </c>
      <c r="BK184" s="28">
        <f>'no b.d.l.'!BK184*10000</f>
        <v>90</v>
      </c>
      <c r="BL184" s="28">
        <f>'no b.d.l.'!BL184*10000</f>
        <v>102000</v>
      </c>
      <c r="BM184" s="28">
        <f>'no b.d.l.'!BM184*10000</f>
        <v>900</v>
      </c>
      <c r="BN184" s="28">
        <f>'no b.d.l.'!BN184*10000</f>
        <v>400</v>
      </c>
      <c r="BO184" s="28">
        <f>'no b.d.l.'!BO184*10000</f>
        <v>150</v>
      </c>
      <c r="BP184" s="28">
        <f>'no b.d.l.'!BP184*10000</f>
        <v>160</v>
      </c>
      <c r="BQ184" s="28">
        <f>'no b.d.l.'!BQ184*10000</f>
        <v>9000</v>
      </c>
      <c r="CI184" s="28">
        <v>18.5</v>
      </c>
      <c r="CL184" s="28">
        <v>4.8</v>
      </c>
    </row>
    <row r="185" spans="1:90" x14ac:dyDescent="0.3">
      <c r="A185" s="25">
        <f t="shared" si="2"/>
        <v>181</v>
      </c>
      <c r="B185" s="26">
        <v>687210</v>
      </c>
      <c r="C185" s="26">
        <v>847230</v>
      </c>
      <c r="D185" s="26">
        <v>368</v>
      </c>
      <c r="E185" s="26">
        <v>1</v>
      </c>
      <c r="F185" s="27" t="s">
        <v>181</v>
      </c>
      <c r="G185" s="28">
        <v>12</v>
      </c>
      <c r="H185" s="28">
        <f>'no b.d.l.'!H185/1000</f>
        <v>5.9999999999999995E-4</v>
      </c>
      <c r="I185" s="28">
        <f>'no b.d.l.'!I185/1000</f>
        <v>0.02</v>
      </c>
      <c r="J185" s="28">
        <v>1</v>
      </c>
      <c r="K185" s="28">
        <v>2.33</v>
      </c>
      <c r="L185" s="28">
        <v>8.9999999999999998E-4</v>
      </c>
      <c r="M185" s="28">
        <v>0.21</v>
      </c>
      <c r="N185" s="28">
        <v>1.2</v>
      </c>
      <c r="O185" s="28">
        <v>7.0000000000000007E-2</v>
      </c>
      <c r="P185" s="28">
        <v>13.8</v>
      </c>
      <c r="Q185" s="28">
        <v>1.9</v>
      </c>
      <c r="R185" s="28">
        <v>160</v>
      </c>
      <c r="S185" s="28">
        <v>0.09</v>
      </c>
      <c r="T185" s="28">
        <v>5.2</v>
      </c>
      <c r="U185" s="28">
        <v>45.5</v>
      </c>
      <c r="V185" s="28">
        <v>21.8</v>
      </c>
      <c r="W185" s="28">
        <v>19.5</v>
      </c>
      <c r="X185" s="28">
        <v>20.5</v>
      </c>
      <c r="Y185" s="28">
        <v>1.6E-2</v>
      </c>
      <c r="Z185" s="28">
        <v>0.06</v>
      </c>
      <c r="AA185" s="28">
        <v>0.04</v>
      </c>
      <c r="AB185" s="28">
        <v>15.9</v>
      </c>
      <c r="AC185" s="28">
        <v>0.09</v>
      </c>
      <c r="AD185" s="28">
        <v>0.08</v>
      </c>
      <c r="AE185" s="28">
        <v>0.95</v>
      </c>
      <c r="AF185" s="28">
        <v>0.13</v>
      </c>
      <c r="AG185" s="28">
        <v>176</v>
      </c>
      <c r="AH185" s="28">
        <v>0.1</v>
      </c>
      <c r="AI185" s="28">
        <v>0.1</v>
      </c>
      <c r="AJ185" s="28">
        <v>0.04</v>
      </c>
      <c r="AK185" s="28">
        <v>16.600000000000001</v>
      </c>
      <c r="AL185" s="28">
        <v>3.8</v>
      </c>
      <c r="AM185" s="28">
        <v>7.5999999999999998E-2</v>
      </c>
      <c r="AN185" s="28">
        <v>117</v>
      </c>
      <c r="AO185" s="28">
        <v>3.8</v>
      </c>
      <c r="AP185" s="28">
        <v>2</v>
      </c>
      <c r="AQ185" s="28">
        <v>1.1000000000000001</v>
      </c>
      <c r="AR185" s="28">
        <v>6.2</v>
      </c>
      <c r="AS185" s="28">
        <v>0.6</v>
      </c>
      <c r="AT185" s="28">
        <v>59</v>
      </c>
      <c r="AU185" s="28">
        <v>0.3</v>
      </c>
      <c r="AV185" s="28">
        <v>38.6</v>
      </c>
      <c r="AW185" s="28">
        <v>10.5</v>
      </c>
      <c r="AX185" s="28">
        <v>6.9</v>
      </c>
      <c r="AY185" s="28">
        <v>0.7</v>
      </c>
      <c r="AZ185" s="28">
        <v>0.3</v>
      </c>
      <c r="BA185" s="28">
        <v>1.8</v>
      </c>
      <c r="BB185" s="28">
        <v>49.3</v>
      </c>
      <c r="BC185" s="28">
        <v>0.5</v>
      </c>
      <c r="BD185" s="28">
        <v>0.74</v>
      </c>
      <c r="BE185" s="28">
        <v>3.9</v>
      </c>
      <c r="BF185" s="28">
        <v>194</v>
      </c>
      <c r="BG185" s="28">
        <v>10.8</v>
      </c>
      <c r="BH185" s="28">
        <v>13.3</v>
      </c>
      <c r="BI185" s="28">
        <v>11.2</v>
      </c>
      <c r="BJ185" s="28">
        <f>'no b.d.l.'!BJ185*10000</f>
        <v>49100</v>
      </c>
      <c r="BK185" s="28">
        <f>'no b.d.l.'!BK185*10000</f>
        <v>90</v>
      </c>
      <c r="BL185" s="28">
        <f>'no b.d.l.'!BL185*10000</f>
        <v>108000</v>
      </c>
      <c r="BM185" s="28">
        <f>'no b.d.l.'!BM185*10000</f>
        <v>900</v>
      </c>
      <c r="BN185" s="28">
        <f>'no b.d.l.'!BN185*10000</f>
        <v>400</v>
      </c>
      <c r="BO185" s="28">
        <f>'no b.d.l.'!BO185*10000</f>
        <v>160</v>
      </c>
      <c r="BP185" s="28">
        <f>'no b.d.l.'!BP185*10000</f>
        <v>170</v>
      </c>
      <c r="BQ185" s="28">
        <f>'no b.d.l.'!BQ185*10000</f>
        <v>9000</v>
      </c>
      <c r="CI185" s="28">
        <v>16.600000000000001</v>
      </c>
      <c r="CL185" s="28">
        <v>3.8</v>
      </c>
    </row>
    <row r="186" spans="1:90" x14ac:dyDescent="0.3">
      <c r="A186" s="25">
        <f>A185+1</f>
        <v>182</v>
      </c>
      <c r="B186" s="26">
        <v>687211</v>
      </c>
      <c r="C186" s="26">
        <v>847230</v>
      </c>
      <c r="D186" s="26">
        <v>368</v>
      </c>
      <c r="E186" s="26">
        <v>1</v>
      </c>
      <c r="F186" s="27" t="s">
        <v>198</v>
      </c>
      <c r="G186" s="28">
        <v>12.1</v>
      </c>
      <c r="H186" s="28">
        <f>'no b.d.l.'!H186/1000</f>
        <v>4.2000000000000006E-3</v>
      </c>
      <c r="I186" s="28">
        <f>'no b.d.l.'!I186/1000</f>
        <v>7.0000000000000007E-2</v>
      </c>
      <c r="J186" s="28">
        <v>1</v>
      </c>
      <c r="K186" s="28">
        <v>1.19</v>
      </c>
      <c r="L186" s="28">
        <v>8.9999999999999998E-4</v>
      </c>
      <c r="M186" s="28">
        <v>0.42</v>
      </c>
      <c r="N186" s="28">
        <v>1</v>
      </c>
      <c r="O186" s="28">
        <v>0.01</v>
      </c>
      <c r="P186" s="28">
        <v>12.8</v>
      </c>
      <c r="Q186" s="28">
        <v>1.5</v>
      </c>
      <c r="R186" s="28">
        <v>86</v>
      </c>
      <c r="S186" s="28">
        <v>0.09</v>
      </c>
      <c r="T186" s="28">
        <v>9.4</v>
      </c>
      <c r="U186" s="28">
        <v>36.700000000000003</v>
      </c>
      <c r="V186" s="28">
        <v>24.3</v>
      </c>
      <c r="W186" s="28">
        <v>37</v>
      </c>
      <c r="X186" s="28">
        <v>82.6</v>
      </c>
      <c r="Y186" s="28">
        <v>0.13100000000000001</v>
      </c>
      <c r="Z186" s="28">
        <v>0.15</v>
      </c>
      <c r="AA186" s="28">
        <v>7.0000000000000007E-2</v>
      </c>
      <c r="AB186" s="28">
        <v>15.7</v>
      </c>
      <c r="AC186" s="28">
        <v>0.09</v>
      </c>
      <c r="AD186" s="28">
        <v>7.0000000000000007E-2</v>
      </c>
      <c r="AE186" s="28">
        <v>2.35</v>
      </c>
      <c r="AF186" s="28">
        <v>0.21</v>
      </c>
      <c r="AG186" s="28">
        <v>64</v>
      </c>
      <c r="AH186" s="28">
        <v>0.1</v>
      </c>
      <c r="AI186" s="28">
        <v>1</v>
      </c>
      <c r="AJ186" s="28">
        <v>0.04</v>
      </c>
      <c r="AK186" s="28">
        <v>9.5</v>
      </c>
      <c r="AL186" s="28">
        <v>4.7</v>
      </c>
      <c r="AM186" s="28">
        <v>2.7E-2</v>
      </c>
      <c r="AN186" s="28">
        <v>103</v>
      </c>
      <c r="AO186" s="28">
        <v>2.4</v>
      </c>
      <c r="AP186" s="28">
        <v>1.1000000000000001</v>
      </c>
      <c r="AQ186" s="28">
        <v>0.8</v>
      </c>
      <c r="AR186" s="28">
        <v>4.0999999999999996</v>
      </c>
      <c r="AS186" s="28">
        <v>0.4</v>
      </c>
      <c r="AT186" s="28">
        <v>33.4</v>
      </c>
      <c r="AU186" s="28">
        <v>0.1</v>
      </c>
      <c r="AV186" s="28">
        <v>22.5</v>
      </c>
      <c r="AW186" s="28">
        <v>6</v>
      </c>
      <c r="AX186" s="28">
        <v>4.4000000000000004</v>
      </c>
      <c r="AY186" s="28">
        <v>0.5</v>
      </c>
      <c r="AZ186" s="28">
        <v>0.2</v>
      </c>
      <c r="BA186" s="28">
        <v>1</v>
      </c>
      <c r="BB186" s="28">
        <v>106</v>
      </c>
      <c r="BC186" s="28">
        <v>0.6</v>
      </c>
      <c r="BD186" s="28">
        <v>1.84</v>
      </c>
      <c r="BE186" s="28">
        <v>10.3</v>
      </c>
      <c r="BF186" s="28">
        <v>203</v>
      </c>
      <c r="BG186" s="28">
        <v>26.2</v>
      </c>
      <c r="BH186" s="28">
        <v>10.5</v>
      </c>
      <c r="BI186" s="28">
        <v>14.3</v>
      </c>
      <c r="BJ186" s="28">
        <f>'no b.d.l.'!BJ186*10000</f>
        <v>50500</v>
      </c>
      <c r="BK186" s="28">
        <f>'no b.d.l.'!BK186*10000</f>
        <v>700.00000000000011</v>
      </c>
      <c r="BL186" s="28">
        <f>'no b.d.l.'!BL186*10000</f>
        <v>52800</v>
      </c>
      <c r="BM186" s="28">
        <f>'no b.d.l.'!BM186*10000</f>
        <v>1800</v>
      </c>
      <c r="BN186" s="28">
        <f>'no b.d.l.'!BN186*10000</f>
        <v>900</v>
      </c>
      <c r="BO186" s="28">
        <f>'no b.d.l.'!BO186*10000</f>
        <v>200</v>
      </c>
      <c r="BP186" s="28">
        <f>'no b.d.l.'!BP186*10000</f>
        <v>680</v>
      </c>
      <c r="BQ186" s="28">
        <f>'no b.d.l.'!BQ186*10000</f>
        <v>9000</v>
      </c>
      <c r="CI186" s="28">
        <v>9.5</v>
      </c>
      <c r="CL186" s="28">
        <v>4.7</v>
      </c>
    </row>
    <row r="187" spans="1:90" x14ac:dyDescent="0.3">
      <c r="A187" s="25">
        <f t="shared" si="2"/>
        <v>183</v>
      </c>
      <c r="B187" s="26">
        <v>687213</v>
      </c>
      <c r="C187" s="26">
        <v>847230</v>
      </c>
      <c r="D187" s="26">
        <v>368</v>
      </c>
      <c r="E187" s="26">
        <v>1</v>
      </c>
      <c r="F187" s="27" t="s">
        <v>182</v>
      </c>
      <c r="G187" s="28">
        <v>11.2</v>
      </c>
      <c r="H187" s="28">
        <f>'no b.d.l.'!H187/1000</f>
        <v>4.0000000000000002E-4</v>
      </c>
      <c r="I187" s="28">
        <f>'no b.d.l.'!I187/1000</f>
        <v>8.9999999999999998E-4</v>
      </c>
      <c r="J187" s="28">
        <v>1</v>
      </c>
      <c r="K187" s="28">
        <v>2.33</v>
      </c>
      <c r="L187" s="28">
        <v>8.9999999999999998E-4</v>
      </c>
      <c r="M187" s="28">
        <v>0.18</v>
      </c>
      <c r="N187" s="28">
        <v>1.2</v>
      </c>
      <c r="O187" s="28">
        <v>0.05</v>
      </c>
      <c r="P187" s="28">
        <v>13.8</v>
      </c>
      <c r="Q187" s="28">
        <v>1.8</v>
      </c>
      <c r="R187" s="28">
        <v>139</v>
      </c>
      <c r="S187" s="28">
        <v>0.09</v>
      </c>
      <c r="T187" s="28">
        <v>5.0999999999999996</v>
      </c>
      <c r="U187" s="28">
        <v>42.4</v>
      </c>
      <c r="V187" s="28">
        <v>22.6</v>
      </c>
      <c r="W187" s="28">
        <v>17.2</v>
      </c>
      <c r="X187" s="28">
        <v>20.6</v>
      </c>
      <c r="Y187" s="28">
        <v>1.4E-2</v>
      </c>
      <c r="Z187" s="28">
        <v>0.06</v>
      </c>
      <c r="AA187" s="28">
        <v>0.01</v>
      </c>
      <c r="AB187" s="28">
        <v>16.8</v>
      </c>
      <c r="AC187" s="28">
        <v>0.1</v>
      </c>
      <c r="AD187" s="28">
        <v>0.08</v>
      </c>
      <c r="AE187" s="28">
        <v>1.04</v>
      </c>
      <c r="AF187" s="28">
        <v>0.13</v>
      </c>
      <c r="AG187" s="28">
        <v>124</v>
      </c>
      <c r="AH187" s="28">
        <v>0.2</v>
      </c>
      <c r="AI187" s="28">
        <v>0.1</v>
      </c>
      <c r="AJ187" s="28">
        <v>0.04</v>
      </c>
      <c r="AK187" s="28">
        <v>14.5</v>
      </c>
      <c r="AL187" s="28">
        <v>6.5</v>
      </c>
      <c r="AM187" s="28">
        <v>7.5999999999999998E-2</v>
      </c>
      <c r="AN187" s="28">
        <v>104</v>
      </c>
      <c r="AO187" s="28">
        <v>3.3</v>
      </c>
      <c r="AP187" s="28">
        <v>1.7</v>
      </c>
      <c r="AQ187" s="28">
        <v>0.9</v>
      </c>
      <c r="AR187" s="28">
        <v>4.9000000000000004</v>
      </c>
      <c r="AS187" s="28">
        <v>0.6</v>
      </c>
      <c r="AT187" s="28">
        <v>51.3</v>
      </c>
      <c r="AU187" s="28">
        <v>0.2</v>
      </c>
      <c r="AV187" s="28">
        <v>32.200000000000003</v>
      </c>
      <c r="AW187" s="28">
        <v>9.1</v>
      </c>
      <c r="AX187" s="28">
        <v>5.2</v>
      </c>
      <c r="AY187" s="28">
        <v>0.6</v>
      </c>
      <c r="AZ187" s="28">
        <v>0.2</v>
      </c>
      <c r="BA187" s="28">
        <v>1.6</v>
      </c>
      <c r="BB187" s="28">
        <v>51.3</v>
      </c>
      <c r="BC187" s="28">
        <v>0.4</v>
      </c>
      <c r="BD187" s="28">
        <v>0.81</v>
      </c>
      <c r="BE187" s="28">
        <v>4.4000000000000004</v>
      </c>
      <c r="BF187" s="28">
        <v>182</v>
      </c>
      <c r="BG187" s="28">
        <v>12</v>
      </c>
      <c r="BH187" s="28">
        <v>12.8</v>
      </c>
      <c r="BI187" s="28">
        <v>12.3</v>
      </c>
      <c r="BJ187" s="28">
        <f>'no b.d.l.'!BJ187*10000</f>
        <v>45400</v>
      </c>
      <c r="BK187" s="28">
        <f>'no b.d.l.'!BK187*10000</f>
        <v>90</v>
      </c>
      <c r="BL187" s="28">
        <f>'no b.d.l.'!BL187*10000</f>
        <v>99500</v>
      </c>
      <c r="BM187" s="28">
        <f>'no b.d.l.'!BM187*10000</f>
        <v>1000</v>
      </c>
      <c r="BN187" s="28">
        <f>'no b.d.l.'!BN187*10000</f>
        <v>400</v>
      </c>
      <c r="BO187" s="28">
        <f>'no b.d.l.'!BO187*10000</f>
        <v>120</v>
      </c>
      <c r="BP187" s="28">
        <f>'no b.d.l.'!BP187*10000</f>
        <v>160</v>
      </c>
      <c r="BQ187" s="28">
        <f>'no b.d.l.'!BQ187*10000</f>
        <v>9000</v>
      </c>
      <c r="CI187" s="28">
        <v>14.5</v>
      </c>
      <c r="CL187" s="28">
        <v>6.5</v>
      </c>
    </row>
    <row r="188" spans="1:90" x14ac:dyDescent="0.3">
      <c r="A188" s="25">
        <f t="shared" si="2"/>
        <v>184</v>
      </c>
      <c r="B188" s="26">
        <v>687215</v>
      </c>
      <c r="C188" s="26">
        <v>847230</v>
      </c>
      <c r="D188" s="26">
        <v>368</v>
      </c>
      <c r="E188" s="26">
        <v>1</v>
      </c>
      <c r="F188" s="27" t="s">
        <v>183</v>
      </c>
      <c r="G188" s="28">
        <v>12</v>
      </c>
      <c r="H188" s="28">
        <f>'no b.d.l.'!H188/1000</f>
        <v>4.0000000000000002E-4</v>
      </c>
      <c r="I188" s="28">
        <f>'no b.d.l.'!I188/1000</f>
        <v>8.9999999999999998E-4</v>
      </c>
      <c r="J188" s="28">
        <v>2</v>
      </c>
      <c r="K188" s="28">
        <v>2.6</v>
      </c>
      <c r="L188" s="28">
        <v>8.9999999999999998E-4</v>
      </c>
      <c r="M188" s="28">
        <v>0.19</v>
      </c>
      <c r="N188" s="28">
        <v>1</v>
      </c>
      <c r="O188" s="28">
        <v>0.09</v>
      </c>
      <c r="P188" s="28">
        <v>13.6</v>
      </c>
      <c r="Q188" s="28">
        <v>1.8</v>
      </c>
      <c r="R188" s="28">
        <v>161</v>
      </c>
      <c r="S188" s="28">
        <v>0.09</v>
      </c>
      <c r="T188" s="28">
        <v>5.3</v>
      </c>
      <c r="U188" s="28">
        <v>45.8</v>
      </c>
      <c r="V188" s="28">
        <v>21.3</v>
      </c>
      <c r="W188" s="28">
        <v>19.7</v>
      </c>
      <c r="X188" s="28">
        <v>22.6</v>
      </c>
      <c r="Y188" s="28">
        <v>1.2E-2</v>
      </c>
      <c r="Z188" s="28">
        <v>0.06</v>
      </c>
      <c r="AA188" s="28">
        <v>0.02</v>
      </c>
      <c r="AB188" s="28">
        <v>17</v>
      </c>
      <c r="AC188" s="28">
        <v>0.1</v>
      </c>
      <c r="AD188" s="28">
        <v>0.08</v>
      </c>
      <c r="AE188" s="28">
        <v>1.02</v>
      </c>
      <c r="AF188" s="28">
        <v>0.14000000000000001</v>
      </c>
      <c r="AG188" s="28">
        <v>153</v>
      </c>
      <c r="AH188" s="28">
        <v>0.1</v>
      </c>
      <c r="AI188" s="28">
        <v>0.2</v>
      </c>
      <c r="AJ188" s="28">
        <v>0.04</v>
      </c>
      <c r="AK188" s="28">
        <v>12.7</v>
      </c>
      <c r="AL188" s="28">
        <v>4.7</v>
      </c>
      <c r="AM188" s="28">
        <v>7.4999999999999997E-2</v>
      </c>
      <c r="AN188" s="28">
        <v>88.7</v>
      </c>
      <c r="AO188" s="28">
        <v>3.3</v>
      </c>
      <c r="AP188" s="28">
        <v>1.6</v>
      </c>
      <c r="AQ188" s="28">
        <v>0.9</v>
      </c>
      <c r="AR188" s="28">
        <v>5.0999999999999996</v>
      </c>
      <c r="AS188" s="28">
        <v>0.5</v>
      </c>
      <c r="AT188" s="28">
        <v>50.5</v>
      </c>
      <c r="AU188" s="28">
        <v>0.2</v>
      </c>
      <c r="AV188" s="28">
        <v>31.4</v>
      </c>
      <c r="AW188" s="28">
        <v>8.6999999999999993</v>
      </c>
      <c r="AX188" s="28">
        <v>5.2</v>
      </c>
      <c r="AY188" s="28">
        <v>0.6</v>
      </c>
      <c r="AZ188" s="28">
        <v>0.2</v>
      </c>
      <c r="BA188" s="28">
        <v>1.6</v>
      </c>
      <c r="BB188" s="28">
        <v>52.7</v>
      </c>
      <c r="BC188" s="28">
        <v>0.4</v>
      </c>
      <c r="BD188" s="28">
        <v>0.78</v>
      </c>
      <c r="BE188" s="28">
        <v>4.5999999999999996</v>
      </c>
      <c r="BF188" s="28">
        <v>200</v>
      </c>
      <c r="BG188" s="28">
        <v>12.2</v>
      </c>
      <c r="BH188" s="28">
        <v>13</v>
      </c>
      <c r="BI188" s="28">
        <v>14.9</v>
      </c>
      <c r="BJ188" s="28">
        <f>'no b.d.l.'!BJ188*10000</f>
        <v>48400</v>
      </c>
      <c r="BK188" s="28">
        <f>'no b.d.l.'!BK188*10000</f>
        <v>90</v>
      </c>
      <c r="BL188" s="28">
        <f>'no b.d.l.'!BL188*10000</f>
        <v>114000</v>
      </c>
      <c r="BM188" s="28">
        <f>'no b.d.l.'!BM188*10000</f>
        <v>1000</v>
      </c>
      <c r="BN188" s="28">
        <f>'no b.d.l.'!BN188*10000</f>
        <v>400</v>
      </c>
      <c r="BO188" s="28">
        <f>'no b.d.l.'!BO188*10000</f>
        <v>130</v>
      </c>
      <c r="BP188" s="28">
        <f>'no b.d.l.'!BP188*10000</f>
        <v>180</v>
      </c>
      <c r="BQ188" s="28">
        <f>'no b.d.l.'!BQ188*10000</f>
        <v>9000</v>
      </c>
      <c r="CI188" s="28">
        <v>12.7</v>
      </c>
      <c r="CL188" s="28">
        <v>4.7</v>
      </c>
    </row>
    <row r="189" spans="1:90" x14ac:dyDescent="0.3">
      <c r="A189" s="25">
        <f t="shared" si="2"/>
        <v>185</v>
      </c>
      <c r="B189" s="26">
        <v>687217</v>
      </c>
      <c r="C189" s="26">
        <v>847230</v>
      </c>
      <c r="D189" s="26">
        <v>368</v>
      </c>
      <c r="E189" s="26">
        <v>1</v>
      </c>
      <c r="F189" s="27" t="s">
        <v>184</v>
      </c>
      <c r="G189" s="28">
        <v>11.6</v>
      </c>
      <c r="H189" s="28">
        <f>'no b.d.l.'!H189/1000</f>
        <v>4.0000000000000002E-4</v>
      </c>
      <c r="I189" s="28">
        <f>'no b.d.l.'!I189/1000</f>
        <v>8.9999999999999998E-4</v>
      </c>
      <c r="J189" s="28">
        <v>1</v>
      </c>
      <c r="K189" s="28">
        <v>2.4300000000000002</v>
      </c>
      <c r="L189" s="28">
        <v>8.9999999999999998E-4</v>
      </c>
      <c r="M189" s="28">
        <v>0.18</v>
      </c>
      <c r="N189" s="28">
        <v>1</v>
      </c>
      <c r="O189" s="28">
        <v>7.0000000000000007E-2</v>
      </c>
      <c r="P189" s="28">
        <v>14.5</v>
      </c>
      <c r="Q189" s="28">
        <v>1.8</v>
      </c>
      <c r="R189" s="28">
        <v>153</v>
      </c>
      <c r="S189" s="28">
        <v>0.09</v>
      </c>
      <c r="T189" s="28">
        <v>5.2</v>
      </c>
      <c r="U189" s="28">
        <v>42</v>
      </c>
      <c r="V189" s="28">
        <v>24.2</v>
      </c>
      <c r="W189" s="28">
        <v>19.100000000000001</v>
      </c>
      <c r="X189" s="28">
        <v>22.1</v>
      </c>
      <c r="Y189" s="28">
        <v>1.0999999999999999E-2</v>
      </c>
      <c r="Z189" s="28">
        <v>0.06</v>
      </c>
      <c r="AA189" s="28">
        <v>0.02</v>
      </c>
      <c r="AB189" s="28">
        <v>17.600000000000001</v>
      </c>
      <c r="AC189" s="28">
        <v>0.1</v>
      </c>
      <c r="AD189" s="28">
        <v>0.1</v>
      </c>
      <c r="AE189" s="28">
        <v>1.08</v>
      </c>
      <c r="AF189" s="28">
        <v>0.15</v>
      </c>
      <c r="AG189" s="28">
        <v>158</v>
      </c>
      <c r="AH189" s="28">
        <v>0.1</v>
      </c>
      <c r="AI189" s="28">
        <v>0.1</v>
      </c>
      <c r="AJ189" s="28">
        <v>0.04</v>
      </c>
      <c r="AK189" s="28">
        <v>12.9</v>
      </c>
      <c r="AL189" s="28">
        <v>4.9000000000000004</v>
      </c>
      <c r="AM189" s="28">
        <v>7.3999999999999996E-2</v>
      </c>
      <c r="AN189" s="28">
        <v>92.1</v>
      </c>
      <c r="AO189" s="28">
        <v>3.2</v>
      </c>
      <c r="AP189" s="28">
        <v>1.5</v>
      </c>
      <c r="AQ189" s="28">
        <v>0.9</v>
      </c>
      <c r="AR189" s="28">
        <v>5.2</v>
      </c>
      <c r="AS189" s="28">
        <v>0.5</v>
      </c>
      <c r="AT189" s="28">
        <v>52.6</v>
      </c>
      <c r="AU189" s="28">
        <v>0.2</v>
      </c>
      <c r="AV189" s="28">
        <v>32.700000000000003</v>
      </c>
      <c r="AW189" s="28">
        <v>9</v>
      </c>
      <c r="AX189" s="28">
        <v>4.9000000000000004</v>
      </c>
      <c r="AY189" s="28">
        <v>0.6</v>
      </c>
      <c r="AZ189" s="28">
        <v>0.2</v>
      </c>
      <c r="BA189" s="28">
        <v>1.7</v>
      </c>
      <c r="BB189" s="28">
        <v>58.6</v>
      </c>
      <c r="BC189" s="28">
        <v>0.4</v>
      </c>
      <c r="BD189" s="28">
        <v>0.9</v>
      </c>
      <c r="BE189" s="28">
        <v>4.4000000000000004</v>
      </c>
      <c r="BF189" s="28">
        <v>211</v>
      </c>
      <c r="BG189" s="28">
        <v>13</v>
      </c>
      <c r="BH189" s="28">
        <v>12.7</v>
      </c>
      <c r="BI189" s="28">
        <v>16.2</v>
      </c>
      <c r="BJ189" s="28">
        <f>'no b.d.l.'!BJ189*10000</f>
        <v>47000</v>
      </c>
      <c r="BK189" s="28">
        <f>'no b.d.l.'!BK189*10000</f>
        <v>90</v>
      </c>
      <c r="BL189" s="28">
        <f>'no b.d.l.'!BL189*10000</f>
        <v>106000</v>
      </c>
      <c r="BM189" s="28">
        <f>'no b.d.l.'!BM189*10000</f>
        <v>1100</v>
      </c>
      <c r="BN189" s="28">
        <f>'no b.d.l.'!BN189*10000</f>
        <v>400</v>
      </c>
      <c r="BO189" s="28">
        <f>'no b.d.l.'!BO189*10000</f>
        <v>140</v>
      </c>
      <c r="BP189" s="28">
        <f>'no b.d.l.'!BP189*10000</f>
        <v>190</v>
      </c>
      <c r="BQ189" s="28">
        <f>'no b.d.l.'!BQ189*10000</f>
        <v>9000</v>
      </c>
      <c r="CI189" s="28">
        <v>12.9</v>
      </c>
      <c r="CL189" s="28">
        <v>4.9000000000000004</v>
      </c>
    </row>
    <row r="190" spans="1:90" x14ac:dyDescent="0.3">
      <c r="A190" s="25">
        <f t="shared" si="2"/>
        <v>186</v>
      </c>
      <c r="B190" s="26">
        <v>687218</v>
      </c>
      <c r="C190" s="26">
        <v>847230</v>
      </c>
      <c r="D190" s="26">
        <v>368</v>
      </c>
      <c r="E190" s="26">
        <v>1</v>
      </c>
      <c r="F190" s="27" t="s">
        <v>185</v>
      </c>
      <c r="G190" s="28">
        <v>9.9</v>
      </c>
      <c r="H190" s="28">
        <f>'no b.d.l.'!H190/1000</f>
        <v>4.0000000000000002E-4</v>
      </c>
      <c r="I190" s="28">
        <f>'no b.d.l.'!I190/1000</f>
        <v>7.0000000000000007E-2</v>
      </c>
      <c r="J190" s="28">
        <v>2</v>
      </c>
      <c r="K190" s="28">
        <v>1.96</v>
      </c>
      <c r="L190" s="28">
        <v>8.9999999999999998E-4</v>
      </c>
      <c r="M190" s="28">
        <v>0.16</v>
      </c>
      <c r="N190" s="28">
        <v>1</v>
      </c>
      <c r="O190" s="28">
        <v>0.06</v>
      </c>
      <c r="P190" s="28">
        <v>13.3</v>
      </c>
      <c r="Q190" s="28">
        <v>1.6</v>
      </c>
      <c r="R190" s="28">
        <v>134</v>
      </c>
      <c r="S190" s="28">
        <v>0.09</v>
      </c>
      <c r="T190" s="28">
        <v>5.4</v>
      </c>
      <c r="U190" s="28">
        <v>45.8</v>
      </c>
      <c r="V190" s="28">
        <v>23.4</v>
      </c>
      <c r="W190" s="28">
        <v>15.4</v>
      </c>
      <c r="X190" s="28">
        <v>23.1</v>
      </c>
      <c r="Y190" s="28">
        <v>1.2E-2</v>
      </c>
      <c r="Z190" s="28">
        <v>0.06</v>
      </c>
      <c r="AA190" s="28">
        <v>8.9999999999999993E-3</v>
      </c>
      <c r="AB190" s="28">
        <v>16.3</v>
      </c>
      <c r="AC190" s="28">
        <v>0.09</v>
      </c>
      <c r="AD190" s="28">
        <v>7.0000000000000007E-2</v>
      </c>
      <c r="AE190" s="28">
        <v>0.95</v>
      </c>
      <c r="AF190" s="28">
        <v>0.14000000000000001</v>
      </c>
      <c r="AG190" s="28">
        <v>106</v>
      </c>
      <c r="AH190" s="28">
        <v>0.1</v>
      </c>
      <c r="AI190" s="28">
        <v>0.09</v>
      </c>
      <c r="AJ190" s="28">
        <v>0.04</v>
      </c>
      <c r="AK190" s="28">
        <v>14.3</v>
      </c>
      <c r="AL190" s="28">
        <v>4.2</v>
      </c>
      <c r="AM190" s="28">
        <v>7.1999999999999995E-2</v>
      </c>
      <c r="AN190" s="28">
        <v>83.1</v>
      </c>
      <c r="AO190" s="28">
        <v>3.6</v>
      </c>
      <c r="AP190" s="28">
        <v>1.7</v>
      </c>
      <c r="AQ190" s="28">
        <v>1</v>
      </c>
      <c r="AR190" s="28">
        <v>5.4</v>
      </c>
      <c r="AS190" s="28">
        <v>0.6</v>
      </c>
      <c r="AT190" s="28">
        <v>50.2</v>
      </c>
      <c r="AU190" s="28">
        <v>0.2</v>
      </c>
      <c r="AV190" s="28">
        <v>33.799999999999997</v>
      </c>
      <c r="AW190" s="28">
        <v>9</v>
      </c>
      <c r="AX190" s="28">
        <v>6.5</v>
      </c>
      <c r="AY190" s="28">
        <v>0.7</v>
      </c>
      <c r="AZ190" s="28">
        <v>0.3</v>
      </c>
      <c r="BA190" s="28">
        <v>1.8</v>
      </c>
      <c r="BB190" s="28">
        <v>50.5</v>
      </c>
      <c r="BC190" s="28">
        <v>0.4</v>
      </c>
      <c r="BD190" s="28">
        <v>0.82</v>
      </c>
      <c r="BE190" s="28">
        <v>4.7</v>
      </c>
      <c r="BF190" s="28">
        <v>170</v>
      </c>
      <c r="BG190" s="28">
        <v>12</v>
      </c>
      <c r="BH190" s="28">
        <v>13.2</v>
      </c>
      <c r="BI190" s="28">
        <v>10.3</v>
      </c>
      <c r="BJ190" s="28">
        <f>'no b.d.l.'!BJ190*10000</f>
        <v>48099.999999999993</v>
      </c>
      <c r="BK190" s="28">
        <f>'no b.d.l.'!BK190*10000</f>
        <v>90</v>
      </c>
      <c r="BL190" s="28">
        <f>'no b.d.l.'!BL190*10000</f>
        <v>95200</v>
      </c>
      <c r="BM190" s="28">
        <f>'no b.d.l.'!BM190*10000</f>
        <v>1000</v>
      </c>
      <c r="BN190" s="28">
        <f>'no b.d.l.'!BN190*10000</f>
        <v>400</v>
      </c>
      <c r="BO190" s="28">
        <f>'no b.d.l.'!BO190*10000</f>
        <v>140</v>
      </c>
      <c r="BP190" s="28">
        <f>'no b.d.l.'!BP190*10000</f>
        <v>160</v>
      </c>
      <c r="BQ190" s="28">
        <f>'no b.d.l.'!BQ190*10000</f>
        <v>9000</v>
      </c>
      <c r="CI190" s="28">
        <v>14.3</v>
      </c>
      <c r="CL190" s="28">
        <v>4.2</v>
      </c>
    </row>
    <row r="191" spans="1:90" x14ac:dyDescent="0.3">
      <c r="A191" s="25">
        <f t="shared" si="2"/>
        <v>187</v>
      </c>
      <c r="B191" s="26">
        <v>687220</v>
      </c>
      <c r="C191" s="26">
        <v>847230</v>
      </c>
      <c r="D191" s="26">
        <v>368</v>
      </c>
      <c r="E191" s="26">
        <v>1</v>
      </c>
      <c r="F191" s="27" t="s">
        <v>186</v>
      </c>
      <c r="G191" s="28">
        <v>12.4</v>
      </c>
      <c r="H191" s="28">
        <f>'no b.d.l.'!H191/1000</f>
        <v>1.5E-3</v>
      </c>
      <c r="I191" s="28">
        <f>'no b.d.l.'!I191/1000</f>
        <v>0.02</v>
      </c>
      <c r="J191" s="28">
        <v>2</v>
      </c>
      <c r="K191" s="28">
        <v>2.48</v>
      </c>
      <c r="L191" s="28">
        <v>8.9999999999999998E-4</v>
      </c>
      <c r="M191" s="28">
        <v>0.17</v>
      </c>
      <c r="N191" s="28">
        <v>0.8</v>
      </c>
      <c r="O191" s="28">
        <v>7.0000000000000007E-2</v>
      </c>
      <c r="P191" s="28">
        <v>14.4</v>
      </c>
      <c r="Q191" s="28">
        <v>1.9</v>
      </c>
      <c r="R191" s="28">
        <v>163</v>
      </c>
      <c r="S191" s="28">
        <v>0.09</v>
      </c>
      <c r="T191" s="28">
        <v>5.8</v>
      </c>
      <c r="U191" s="28">
        <v>47.5</v>
      </c>
      <c r="V191" s="28">
        <v>24.8</v>
      </c>
      <c r="W191" s="28">
        <v>17.600000000000001</v>
      </c>
      <c r="X191" s="28">
        <v>26.9</v>
      </c>
      <c r="Y191" s="28">
        <v>1.2E-2</v>
      </c>
      <c r="Z191" s="28">
        <v>7.0000000000000007E-2</v>
      </c>
      <c r="AA191" s="28">
        <v>8.9999999999999993E-3</v>
      </c>
      <c r="AB191" s="28">
        <v>17.5</v>
      </c>
      <c r="AC191" s="28">
        <v>0.1</v>
      </c>
      <c r="AD191" s="28">
        <v>0.08</v>
      </c>
      <c r="AE191" s="28">
        <v>1</v>
      </c>
      <c r="AF191" s="28">
        <v>0.15</v>
      </c>
      <c r="AG191" s="28">
        <v>146</v>
      </c>
      <c r="AH191" s="28">
        <v>0.1</v>
      </c>
      <c r="AI191" s="28">
        <v>0.09</v>
      </c>
      <c r="AJ191" s="28">
        <v>0.04</v>
      </c>
      <c r="AK191" s="28">
        <v>12.5</v>
      </c>
      <c r="AL191" s="28">
        <v>4.5</v>
      </c>
      <c r="AM191" s="28">
        <v>7.0999999999999994E-2</v>
      </c>
      <c r="AN191" s="28">
        <v>77.900000000000006</v>
      </c>
      <c r="AO191" s="28">
        <v>3</v>
      </c>
      <c r="AP191" s="28">
        <v>1.5</v>
      </c>
      <c r="AQ191" s="28">
        <v>0.8</v>
      </c>
      <c r="AR191" s="28">
        <v>4.5</v>
      </c>
      <c r="AS191" s="28">
        <v>0.5</v>
      </c>
      <c r="AT191" s="28">
        <v>48.2</v>
      </c>
      <c r="AU191" s="28">
        <v>0.2</v>
      </c>
      <c r="AV191" s="28">
        <v>28.2</v>
      </c>
      <c r="AW191" s="28">
        <v>7.8</v>
      </c>
      <c r="AX191" s="28">
        <v>5.2</v>
      </c>
      <c r="AY191" s="28">
        <v>0.6</v>
      </c>
      <c r="AZ191" s="28">
        <v>0.2</v>
      </c>
      <c r="BA191" s="28">
        <v>1.5</v>
      </c>
      <c r="BB191" s="28">
        <v>52</v>
      </c>
      <c r="BC191" s="28">
        <v>0.4</v>
      </c>
      <c r="BD191" s="28">
        <v>0.76</v>
      </c>
      <c r="BE191" s="28">
        <v>4.7</v>
      </c>
      <c r="BF191" s="28">
        <v>195</v>
      </c>
      <c r="BG191" s="28">
        <v>12.3</v>
      </c>
      <c r="BH191" s="28">
        <v>13</v>
      </c>
      <c r="BI191" s="28">
        <v>12.4</v>
      </c>
      <c r="BJ191" s="28">
        <f>'no b.d.l.'!BJ191*10000</f>
        <v>48400</v>
      </c>
      <c r="BK191" s="28">
        <f>'no b.d.l.'!BK191*10000</f>
        <v>100</v>
      </c>
      <c r="BL191" s="28">
        <f>'no b.d.l.'!BL191*10000</f>
        <v>116000</v>
      </c>
      <c r="BM191" s="28">
        <f>'no b.d.l.'!BM191*10000</f>
        <v>1000</v>
      </c>
      <c r="BN191" s="28">
        <f>'no b.d.l.'!BN191*10000</f>
        <v>400</v>
      </c>
      <c r="BO191" s="28">
        <f>'no b.d.l.'!BO191*10000</f>
        <v>140</v>
      </c>
      <c r="BP191" s="28">
        <f>'no b.d.l.'!BP191*10000</f>
        <v>170</v>
      </c>
      <c r="BQ191" s="28">
        <f>'no b.d.l.'!BQ191*10000</f>
        <v>9000</v>
      </c>
      <c r="CI191" s="28">
        <v>12.5</v>
      </c>
      <c r="CL191" s="28">
        <v>4.5</v>
      </c>
    </row>
    <row r="192" spans="1:90" x14ac:dyDescent="0.3">
      <c r="A192" s="25">
        <f t="shared" si="2"/>
        <v>188</v>
      </c>
      <c r="B192" s="26">
        <v>687222</v>
      </c>
      <c r="C192" s="26">
        <v>847230</v>
      </c>
      <c r="D192" s="26">
        <v>368</v>
      </c>
      <c r="E192" s="26">
        <v>1</v>
      </c>
      <c r="F192" s="27" t="s">
        <v>187</v>
      </c>
      <c r="G192" s="28">
        <v>11.6</v>
      </c>
      <c r="H192" s="28">
        <f>'no b.d.l.'!H192/1000</f>
        <v>5.9999999999999995E-4</v>
      </c>
      <c r="I192" s="28">
        <f>'no b.d.l.'!I192/1000</f>
        <v>0.03</v>
      </c>
      <c r="J192" s="28">
        <v>1</v>
      </c>
      <c r="K192" s="28">
        <v>2.3199999999999998</v>
      </c>
      <c r="L192" s="28">
        <v>8.9999999999999998E-4</v>
      </c>
      <c r="M192" s="28">
        <v>0.2</v>
      </c>
      <c r="N192" s="28">
        <v>0.9</v>
      </c>
      <c r="O192" s="28">
        <v>0.03</v>
      </c>
      <c r="P192" s="28">
        <v>13.4</v>
      </c>
      <c r="Q192" s="28">
        <v>1.8</v>
      </c>
      <c r="R192" s="28">
        <v>149</v>
      </c>
      <c r="S192" s="28">
        <v>0.09</v>
      </c>
      <c r="T192" s="28">
        <v>5.2</v>
      </c>
      <c r="U192" s="28">
        <v>42.7</v>
      </c>
      <c r="V192" s="28">
        <v>21.3</v>
      </c>
      <c r="W192" s="28">
        <v>16.7</v>
      </c>
      <c r="X192" s="28">
        <v>22.6</v>
      </c>
      <c r="Y192" s="28">
        <v>1.2999999999999999E-2</v>
      </c>
      <c r="Z192" s="28">
        <v>0.06</v>
      </c>
      <c r="AA192" s="28">
        <v>8.9999999999999993E-3</v>
      </c>
      <c r="AB192" s="28">
        <v>16</v>
      </c>
      <c r="AC192" s="28">
        <v>0.1</v>
      </c>
      <c r="AD192" s="28">
        <v>0.1</v>
      </c>
      <c r="AE192" s="28">
        <v>0.94</v>
      </c>
      <c r="AF192" s="28">
        <v>0.13</v>
      </c>
      <c r="AG192" s="28">
        <v>160</v>
      </c>
      <c r="AH192" s="28">
        <v>0.1</v>
      </c>
      <c r="AI192" s="28">
        <v>0.1</v>
      </c>
      <c r="AJ192" s="28">
        <v>0.04</v>
      </c>
      <c r="AK192" s="28">
        <v>10.4</v>
      </c>
      <c r="AL192" s="28">
        <v>4.3</v>
      </c>
      <c r="AM192" s="28">
        <v>6.5000000000000002E-2</v>
      </c>
      <c r="AN192" s="28">
        <v>80</v>
      </c>
      <c r="AO192" s="28">
        <v>2.5</v>
      </c>
      <c r="AP192" s="28">
        <v>1.3</v>
      </c>
      <c r="AQ192" s="28">
        <v>0.7</v>
      </c>
      <c r="AR192" s="28">
        <v>3.6</v>
      </c>
      <c r="AS192" s="28">
        <v>0.4</v>
      </c>
      <c r="AT192" s="28">
        <v>39.9</v>
      </c>
      <c r="AU192" s="28">
        <v>0.2</v>
      </c>
      <c r="AV192" s="28">
        <v>22</v>
      </c>
      <c r="AW192" s="28">
        <v>6.1</v>
      </c>
      <c r="AX192" s="28">
        <v>3.7</v>
      </c>
      <c r="AY192" s="28">
        <v>0.5</v>
      </c>
      <c r="AZ192" s="28">
        <v>0.2</v>
      </c>
      <c r="BA192" s="28">
        <v>1.3</v>
      </c>
      <c r="BB192" s="28">
        <v>49.1</v>
      </c>
      <c r="BC192" s="28">
        <v>0.5</v>
      </c>
      <c r="BD192" s="28">
        <v>0.77</v>
      </c>
      <c r="BE192" s="28">
        <v>4.4000000000000004</v>
      </c>
      <c r="BF192" s="28">
        <v>196</v>
      </c>
      <c r="BG192" s="28">
        <v>12.5</v>
      </c>
      <c r="BH192" s="28">
        <v>12.4</v>
      </c>
      <c r="BI192" s="28">
        <v>10.5</v>
      </c>
      <c r="BJ192" s="28">
        <f>'no b.d.l.'!BJ192*10000</f>
        <v>43600</v>
      </c>
      <c r="BK192" s="28">
        <f>'no b.d.l.'!BK192*10000</f>
        <v>90</v>
      </c>
      <c r="BL192" s="28">
        <f>'no b.d.l.'!BL192*10000</f>
        <v>106000</v>
      </c>
      <c r="BM192" s="28">
        <f>'no b.d.l.'!BM192*10000</f>
        <v>900</v>
      </c>
      <c r="BN192" s="28">
        <f>'no b.d.l.'!BN192*10000</f>
        <v>400</v>
      </c>
      <c r="BO192" s="28">
        <f>'no b.d.l.'!BO192*10000</f>
        <v>130</v>
      </c>
      <c r="BP192" s="28">
        <f>'no b.d.l.'!BP192*10000</f>
        <v>170</v>
      </c>
      <c r="BQ192" s="28">
        <f>'no b.d.l.'!BQ192*10000</f>
        <v>9000</v>
      </c>
      <c r="CI192" s="28">
        <v>10.4</v>
      </c>
      <c r="CL192" s="28">
        <v>4.3</v>
      </c>
    </row>
    <row r="193" spans="1:90" x14ac:dyDescent="0.3">
      <c r="A193" s="25">
        <f t="shared" si="2"/>
        <v>189</v>
      </c>
      <c r="B193" s="26">
        <v>687223</v>
      </c>
      <c r="C193" s="26">
        <v>847230</v>
      </c>
      <c r="D193" s="26">
        <v>368</v>
      </c>
      <c r="E193" s="26">
        <v>1</v>
      </c>
      <c r="F193" s="27" t="s">
        <v>188</v>
      </c>
      <c r="G193" s="28">
        <v>14.6</v>
      </c>
      <c r="H193" s="28">
        <f>'no b.d.l.'!H193/1000</f>
        <v>4.0000000000000002E-4</v>
      </c>
      <c r="I193" s="28">
        <f>'no b.d.l.'!I193/1000</f>
        <v>8.9999999999999998E-4</v>
      </c>
      <c r="J193" s="28">
        <v>1</v>
      </c>
      <c r="K193" s="28">
        <v>2.94</v>
      </c>
      <c r="L193" s="28">
        <v>8.9999999999999998E-4</v>
      </c>
      <c r="M193" s="28">
        <v>0.23</v>
      </c>
      <c r="N193" s="28">
        <v>1.2</v>
      </c>
      <c r="O193" s="28">
        <v>7.0000000000000007E-2</v>
      </c>
      <c r="P193" s="28">
        <v>14.2</v>
      </c>
      <c r="Q193" s="28">
        <v>2</v>
      </c>
      <c r="R193" s="28">
        <v>176</v>
      </c>
      <c r="S193" s="28">
        <v>0.09</v>
      </c>
      <c r="T193" s="28">
        <v>5.5</v>
      </c>
      <c r="U193" s="28">
        <v>51.3</v>
      </c>
      <c r="V193" s="28">
        <v>22</v>
      </c>
      <c r="W193" s="28">
        <v>18.7</v>
      </c>
      <c r="X193" s="28">
        <v>25.6</v>
      </c>
      <c r="Y193" s="28">
        <v>1.2E-2</v>
      </c>
      <c r="Z193" s="28">
        <v>0.06</v>
      </c>
      <c r="AA193" s="28">
        <v>0.01</v>
      </c>
      <c r="AB193" s="28">
        <v>16.8</v>
      </c>
      <c r="AC193" s="28">
        <v>0.1</v>
      </c>
      <c r="AD193" s="28">
        <v>0.08</v>
      </c>
      <c r="AE193" s="28">
        <v>0.96</v>
      </c>
      <c r="AF193" s="28">
        <v>0.14000000000000001</v>
      </c>
      <c r="AG193" s="28">
        <v>184</v>
      </c>
      <c r="AH193" s="28">
        <v>0.1</v>
      </c>
      <c r="AI193" s="28">
        <v>0.1</v>
      </c>
      <c r="AJ193" s="28">
        <v>0.04</v>
      </c>
      <c r="AK193" s="28">
        <v>11.3</v>
      </c>
      <c r="AL193" s="28">
        <v>5.0999999999999996</v>
      </c>
      <c r="AM193" s="28">
        <v>6.6000000000000003E-2</v>
      </c>
      <c r="AN193" s="28">
        <v>75.7</v>
      </c>
      <c r="AO193" s="28">
        <v>2.6</v>
      </c>
      <c r="AP193" s="28">
        <v>1.4</v>
      </c>
      <c r="AQ193" s="28">
        <v>0.7</v>
      </c>
      <c r="AR193" s="28">
        <v>3.9</v>
      </c>
      <c r="AS193" s="28">
        <v>0.4</v>
      </c>
      <c r="AT193" s="28">
        <v>40.6</v>
      </c>
      <c r="AU193" s="28">
        <v>0.2</v>
      </c>
      <c r="AV193" s="28">
        <v>23.5</v>
      </c>
      <c r="AW193" s="28">
        <v>6.6</v>
      </c>
      <c r="AX193" s="28">
        <v>3.7</v>
      </c>
      <c r="AY193" s="28">
        <v>0.5</v>
      </c>
      <c r="AZ193" s="28">
        <v>0.2</v>
      </c>
      <c r="BA193" s="28">
        <v>1.4</v>
      </c>
      <c r="BB193" s="28">
        <v>47</v>
      </c>
      <c r="BC193" s="28">
        <v>0.4</v>
      </c>
      <c r="BD193" s="28">
        <v>0.81</v>
      </c>
      <c r="BE193" s="28">
        <v>4.4000000000000004</v>
      </c>
      <c r="BF193" s="28">
        <v>199</v>
      </c>
      <c r="BG193" s="28">
        <v>12.4</v>
      </c>
      <c r="BH193" s="28">
        <v>13.2</v>
      </c>
      <c r="BI193" s="28">
        <v>12</v>
      </c>
      <c r="BJ193" s="28">
        <f>'no b.d.l.'!BJ193*10000</f>
        <v>46400</v>
      </c>
      <c r="BK193" s="28">
        <f>'no b.d.l.'!BK193*10000</f>
        <v>90</v>
      </c>
      <c r="BL193" s="28">
        <f>'no b.d.l.'!BL193*10000</f>
        <v>126000</v>
      </c>
      <c r="BM193" s="28">
        <f>'no b.d.l.'!BM193*10000</f>
        <v>900</v>
      </c>
      <c r="BN193" s="28">
        <f>'no b.d.l.'!BN193*10000</f>
        <v>300</v>
      </c>
      <c r="BO193" s="28">
        <f>'no b.d.l.'!BO193*10000</f>
        <v>120</v>
      </c>
      <c r="BP193" s="28">
        <f>'no b.d.l.'!BP193*10000</f>
        <v>190</v>
      </c>
      <c r="BQ193" s="28">
        <f>'no b.d.l.'!BQ193*10000</f>
        <v>9000</v>
      </c>
      <c r="CI193" s="28">
        <v>11.3</v>
      </c>
      <c r="CL193" s="28">
        <v>5.0999999999999996</v>
      </c>
    </row>
    <row r="194" spans="1:90" x14ac:dyDescent="0.3">
      <c r="A194" s="25">
        <f t="shared" si="2"/>
        <v>190</v>
      </c>
      <c r="B194" s="26">
        <v>687224</v>
      </c>
      <c r="C194" s="26">
        <v>847230</v>
      </c>
      <c r="D194" s="26">
        <v>368</v>
      </c>
      <c r="E194" s="26">
        <v>1</v>
      </c>
      <c r="F194" s="27" t="s">
        <v>189</v>
      </c>
      <c r="G194" s="28">
        <v>7.6</v>
      </c>
      <c r="H194" s="28">
        <f>'no b.d.l.'!H194/1000</f>
        <v>4.0000000000000002E-4</v>
      </c>
      <c r="I194" s="28">
        <f>'no b.d.l.'!I194/1000</f>
        <v>0.03</v>
      </c>
      <c r="J194" s="28">
        <v>2</v>
      </c>
      <c r="K194" s="28">
        <v>2.11</v>
      </c>
      <c r="L194" s="28">
        <v>8.9999999999999998E-4</v>
      </c>
      <c r="M194" s="28">
        <v>0.19</v>
      </c>
      <c r="N194" s="28">
        <v>0.2</v>
      </c>
      <c r="O194" s="28">
        <v>0.04</v>
      </c>
      <c r="P194" s="28">
        <v>6.2</v>
      </c>
      <c r="Q194" s="28">
        <v>1</v>
      </c>
      <c r="R194" s="28">
        <v>73</v>
      </c>
      <c r="S194" s="28">
        <v>0.4</v>
      </c>
      <c r="T194" s="28">
        <v>3.3</v>
      </c>
      <c r="U194" s="28">
        <v>26.6</v>
      </c>
      <c r="V194" s="28">
        <v>12.6</v>
      </c>
      <c r="W194" s="28">
        <v>9.1</v>
      </c>
      <c r="X194" s="28">
        <v>8.3000000000000007</v>
      </c>
      <c r="Y194" s="28">
        <v>1.0999999999999999E-2</v>
      </c>
      <c r="Z194" s="28">
        <v>0.02</v>
      </c>
      <c r="AA194" s="28">
        <v>8.9999999999999993E-3</v>
      </c>
      <c r="AB194" s="28">
        <v>8.11</v>
      </c>
      <c r="AC194" s="28">
        <v>0.09</v>
      </c>
      <c r="AD194" s="28">
        <v>0.03</v>
      </c>
      <c r="AE194" s="28">
        <v>0.47</v>
      </c>
      <c r="AF194" s="28">
        <v>7.0000000000000007E-2</v>
      </c>
      <c r="AG194" s="28">
        <v>115</v>
      </c>
      <c r="AH194" s="28">
        <v>0.2</v>
      </c>
      <c r="AI194" s="28">
        <v>0.2</v>
      </c>
      <c r="AJ194" s="28">
        <v>0.04</v>
      </c>
      <c r="AK194" s="28">
        <v>5.55</v>
      </c>
      <c r="AL194" s="28">
        <v>5</v>
      </c>
      <c r="AM194" s="28">
        <v>5.3999999999999999E-2</v>
      </c>
      <c r="AN194" s="28">
        <v>51.2</v>
      </c>
      <c r="AO194" s="28">
        <v>1.4</v>
      </c>
      <c r="AP194" s="28">
        <v>0.7</v>
      </c>
      <c r="AQ194" s="28">
        <v>0.4</v>
      </c>
      <c r="AR194" s="28">
        <v>2.1</v>
      </c>
      <c r="AS194" s="28">
        <v>0.2</v>
      </c>
      <c r="AT194" s="28">
        <v>26.5</v>
      </c>
      <c r="AU194" s="28">
        <v>0.09</v>
      </c>
      <c r="AV194" s="28">
        <v>13.7</v>
      </c>
      <c r="AW194" s="28">
        <v>4.3</v>
      </c>
      <c r="AX194" s="28">
        <v>2.7</v>
      </c>
      <c r="AY194" s="28">
        <v>0.3</v>
      </c>
      <c r="AZ194" s="28">
        <v>0.1</v>
      </c>
      <c r="BA194" s="28">
        <v>0.7</v>
      </c>
      <c r="BB194" s="28">
        <v>50.7</v>
      </c>
      <c r="BC194" s="28">
        <v>0.2</v>
      </c>
      <c r="BD194" s="28">
        <v>0.4</v>
      </c>
      <c r="BE194" s="28">
        <v>2.2000000000000002</v>
      </c>
      <c r="BF194" s="28">
        <v>109</v>
      </c>
      <c r="BG194" s="28">
        <v>7</v>
      </c>
      <c r="BH194" s="28">
        <v>6.8</v>
      </c>
      <c r="BI194" s="28">
        <v>14.1</v>
      </c>
      <c r="BJ194" s="28">
        <f>'no b.d.l.'!BJ194*10000</f>
        <v>25099.999999999996</v>
      </c>
      <c r="BK194" s="28">
        <f>'no b.d.l.'!BK194*10000</f>
        <v>100</v>
      </c>
      <c r="BL194" s="28">
        <f>'no b.d.l.'!BL194*10000</f>
        <v>55100</v>
      </c>
      <c r="BM194" s="28">
        <f>'no b.d.l.'!BM194*10000</f>
        <v>800</v>
      </c>
      <c r="BN194" s="28">
        <f>'no b.d.l.'!BN194*10000</f>
        <v>200</v>
      </c>
      <c r="BO194" s="28">
        <f>'no b.d.l.'!BO194*10000</f>
        <v>150</v>
      </c>
      <c r="BP194" s="28">
        <f>'no b.d.l.'!BP194*10000</f>
        <v>100</v>
      </c>
      <c r="BQ194" s="28">
        <f>'no b.d.l.'!BQ194*10000</f>
        <v>9000</v>
      </c>
      <c r="CI194" s="28">
        <v>5.55</v>
      </c>
      <c r="CL194" s="28">
        <v>5</v>
      </c>
    </row>
    <row r="195" spans="1:90" x14ac:dyDescent="0.3">
      <c r="A195" s="25">
        <f t="shared" si="2"/>
        <v>191</v>
      </c>
      <c r="B195" s="26">
        <v>687225</v>
      </c>
      <c r="C195" s="26">
        <v>847230</v>
      </c>
      <c r="D195" s="26">
        <v>368</v>
      </c>
      <c r="E195" s="26">
        <v>1</v>
      </c>
      <c r="F195" s="27" t="s">
        <v>190</v>
      </c>
      <c r="G195" s="28">
        <v>12.6</v>
      </c>
      <c r="H195" s="28">
        <f>'no b.d.l.'!H195/1000</f>
        <v>4.0000000000000002E-4</v>
      </c>
      <c r="I195" s="28">
        <f>'no b.d.l.'!I195/1000</f>
        <v>0.03</v>
      </c>
      <c r="J195" s="28">
        <v>1</v>
      </c>
      <c r="K195" s="28">
        <v>3.09</v>
      </c>
      <c r="L195" s="28">
        <v>8.9999999999999998E-4</v>
      </c>
      <c r="M195" s="28">
        <v>0.22</v>
      </c>
      <c r="N195" s="28">
        <v>0.2</v>
      </c>
      <c r="O195" s="28">
        <v>0.02</v>
      </c>
      <c r="P195" s="28">
        <v>12.4</v>
      </c>
      <c r="Q195" s="28">
        <v>2</v>
      </c>
      <c r="R195" s="28">
        <v>148</v>
      </c>
      <c r="S195" s="28">
        <v>0.1</v>
      </c>
      <c r="T195" s="28">
        <v>5.6</v>
      </c>
      <c r="U195" s="28">
        <v>45.9</v>
      </c>
      <c r="V195" s="28">
        <v>19.7</v>
      </c>
      <c r="W195" s="28">
        <v>16.5</v>
      </c>
      <c r="X195" s="28">
        <v>13.8</v>
      </c>
      <c r="Y195" s="28">
        <v>1.7999999999999999E-2</v>
      </c>
      <c r="Z195" s="28">
        <v>0.05</v>
      </c>
      <c r="AA195" s="28">
        <v>8.9999999999999993E-3</v>
      </c>
      <c r="AB195" s="28">
        <v>14.8</v>
      </c>
      <c r="AC195" s="28">
        <v>0.09</v>
      </c>
      <c r="AD195" s="28">
        <v>0.09</v>
      </c>
      <c r="AE195" s="28">
        <v>0.86</v>
      </c>
      <c r="AF195" s="28">
        <v>0.15</v>
      </c>
      <c r="AG195" s="28">
        <v>168</v>
      </c>
      <c r="AH195" s="28">
        <v>0.1</v>
      </c>
      <c r="AI195" s="28">
        <v>0.1</v>
      </c>
      <c r="AJ195" s="28">
        <v>0.04</v>
      </c>
      <c r="AK195" s="28">
        <v>10.6</v>
      </c>
      <c r="AL195" s="28">
        <v>4.8</v>
      </c>
      <c r="AM195" s="28">
        <v>7.1999999999999995E-2</v>
      </c>
      <c r="AN195" s="28">
        <v>73.2</v>
      </c>
      <c r="AO195" s="28">
        <v>2.4</v>
      </c>
      <c r="AP195" s="28">
        <v>1.4</v>
      </c>
      <c r="AQ195" s="28">
        <v>0.7</v>
      </c>
      <c r="AR195" s="28">
        <v>3.5</v>
      </c>
      <c r="AS195" s="28">
        <v>0.4</v>
      </c>
      <c r="AT195" s="28">
        <v>33.6</v>
      </c>
      <c r="AU195" s="28">
        <v>0.2</v>
      </c>
      <c r="AV195" s="28">
        <v>21.8</v>
      </c>
      <c r="AW195" s="28">
        <v>6.3</v>
      </c>
      <c r="AX195" s="28">
        <v>4.0999999999999996</v>
      </c>
      <c r="AY195" s="28">
        <v>0.5</v>
      </c>
      <c r="AZ195" s="28">
        <v>0.2</v>
      </c>
      <c r="BA195" s="28">
        <v>1.3</v>
      </c>
      <c r="BB195" s="28">
        <v>61.9</v>
      </c>
      <c r="BC195" s="28">
        <v>0.4</v>
      </c>
      <c r="BD195" s="28">
        <v>0.68</v>
      </c>
      <c r="BE195" s="28">
        <v>3.8</v>
      </c>
      <c r="BF195" s="28">
        <v>234</v>
      </c>
      <c r="BG195" s="28">
        <v>11.4</v>
      </c>
      <c r="BH195" s="28">
        <v>11.4</v>
      </c>
      <c r="BI195" s="28">
        <v>9.6</v>
      </c>
      <c r="BJ195" s="28">
        <f>'no b.d.l.'!BJ195*10000</f>
        <v>41000</v>
      </c>
      <c r="BK195" s="28">
        <f>'no b.d.l.'!BK195*10000</f>
        <v>100</v>
      </c>
      <c r="BL195" s="28">
        <f>'no b.d.l.'!BL195*10000</f>
        <v>107000</v>
      </c>
      <c r="BM195" s="28">
        <f>'no b.d.l.'!BM195*10000</f>
        <v>900</v>
      </c>
      <c r="BN195" s="28">
        <f>'no b.d.l.'!BN195*10000</f>
        <v>300</v>
      </c>
      <c r="BO195" s="28">
        <f>'no b.d.l.'!BO195*10000</f>
        <v>140</v>
      </c>
      <c r="BP195" s="28">
        <f>'no b.d.l.'!BP195*10000</f>
        <v>140</v>
      </c>
      <c r="BQ195" s="28">
        <f>'no b.d.l.'!BQ195*10000</f>
        <v>9000</v>
      </c>
      <c r="CI195" s="28">
        <v>10.6</v>
      </c>
      <c r="CL195" s="28">
        <v>4.8</v>
      </c>
    </row>
    <row r="196" spans="1:90" x14ac:dyDescent="0.3">
      <c r="A196" s="25">
        <f t="shared" si="2"/>
        <v>192</v>
      </c>
      <c r="B196" s="26">
        <v>687227</v>
      </c>
      <c r="C196" s="26">
        <v>847230</v>
      </c>
      <c r="D196" s="26">
        <v>368</v>
      </c>
      <c r="E196" s="26">
        <v>1</v>
      </c>
      <c r="F196" s="27" t="s">
        <v>191</v>
      </c>
      <c r="G196" s="28">
        <v>15.3</v>
      </c>
      <c r="H196" s="28">
        <f>'no b.d.l.'!H196/1000</f>
        <v>4.0000000000000002E-4</v>
      </c>
      <c r="I196" s="28">
        <f>'no b.d.l.'!I196/1000</f>
        <v>0.09</v>
      </c>
      <c r="J196" s="28">
        <v>2</v>
      </c>
      <c r="K196" s="28">
        <v>3.4</v>
      </c>
      <c r="L196" s="28">
        <v>8.9999999999999998E-4</v>
      </c>
      <c r="M196" s="28">
        <v>0.27</v>
      </c>
      <c r="N196" s="28">
        <v>0.3</v>
      </c>
      <c r="O196" s="28">
        <v>0.08</v>
      </c>
      <c r="P196" s="28">
        <v>13.5</v>
      </c>
      <c r="Q196" s="28">
        <v>2.4</v>
      </c>
      <c r="R196" s="28">
        <v>173</v>
      </c>
      <c r="S196" s="28">
        <v>0.09</v>
      </c>
      <c r="T196" s="28">
        <v>6</v>
      </c>
      <c r="U196" s="28">
        <v>48.9</v>
      </c>
      <c r="V196" s="28">
        <v>22.4</v>
      </c>
      <c r="W196" s="28">
        <v>17.8</v>
      </c>
      <c r="X196" s="28">
        <v>13.7</v>
      </c>
      <c r="Y196" s="28">
        <v>1.4E-2</v>
      </c>
      <c r="Z196" s="28">
        <v>0.06</v>
      </c>
      <c r="AA196" s="28">
        <v>8.9999999999999993E-3</v>
      </c>
      <c r="AB196" s="28">
        <v>16.2</v>
      </c>
      <c r="AC196" s="28">
        <v>0.09</v>
      </c>
      <c r="AD196" s="28">
        <v>0.09</v>
      </c>
      <c r="AE196" s="28">
        <v>0.9</v>
      </c>
      <c r="AF196" s="28">
        <v>0.15</v>
      </c>
      <c r="AG196" s="28">
        <v>209</v>
      </c>
      <c r="AH196" s="28">
        <v>0.2</v>
      </c>
      <c r="AI196" s="28">
        <v>0.1</v>
      </c>
      <c r="AJ196" s="28">
        <v>0.04</v>
      </c>
      <c r="AK196" s="28">
        <v>10.6</v>
      </c>
      <c r="AL196" s="28">
        <v>6.1</v>
      </c>
      <c r="AM196" s="28">
        <v>6.3E-2</v>
      </c>
      <c r="AN196" s="28">
        <v>69.8</v>
      </c>
      <c r="AO196" s="28">
        <v>2.7</v>
      </c>
      <c r="AP196" s="28">
        <v>1.4</v>
      </c>
      <c r="AQ196" s="28">
        <v>0.7</v>
      </c>
      <c r="AR196" s="28">
        <v>3.7</v>
      </c>
      <c r="AS196" s="28">
        <v>0.4</v>
      </c>
      <c r="AT196" s="28">
        <v>34.5</v>
      </c>
      <c r="AU196" s="28">
        <v>0.2</v>
      </c>
      <c r="AV196" s="28">
        <v>21.8</v>
      </c>
      <c r="AW196" s="28">
        <v>6.5</v>
      </c>
      <c r="AX196" s="28">
        <v>3.9</v>
      </c>
      <c r="AY196" s="28">
        <v>0.5</v>
      </c>
      <c r="AZ196" s="28">
        <v>0.2</v>
      </c>
      <c r="BA196" s="28">
        <v>1.4</v>
      </c>
      <c r="BB196" s="28">
        <v>60.3</v>
      </c>
      <c r="BC196" s="28">
        <v>0.4</v>
      </c>
      <c r="BD196" s="28">
        <v>0.77</v>
      </c>
      <c r="BE196" s="28">
        <v>4.2</v>
      </c>
      <c r="BF196" s="28">
        <v>189</v>
      </c>
      <c r="BG196" s="28">
        <v>12.5</v>
      </c>
      <c r="BH196" s="28">
        <v>13.8</v>
      </c>
      <c r="BI196" s="28">
        <v>9.8000000000000007</v>
      </c>
      <c r="BJ196" s="28">
        <f>'no b.d.l.'!BJ196*10000</f>
        <v>46400</v>
      </c>
      <c r="BK196" s="28">
        <f>'no b.d.l.'!BK196*10000</f>
        <v>100</v>
      </c>
      <c r="BL196" s="28">
        <f>'no b.d.l.'!BL196*10000</f>
        <v>125000</v>
      </c>
      <c r="BM196" s="28">
        <f>'no b.d.l.'!BM196*10000</f>
        <v>900</v>
      </c>
      <c r="BN196" s="28">
        <f>'no b.d.l.'!BN196*10000</f>
        <v>400</v>
      </c>
      <c r="BO196" s="28">
        <f>'no b.d.l.'!BO196*10000</f>
        <v>160</v>
      </c>
      <c r="BP196" s="28">
        <f>'no b.d.l.'!BP196*10000</f>
        <v>180</v>
      </c>
      <c r="BQ196" s="28">
        <f>'no b.d.l.'!BQ196*10000</f>
        <v>9000</v>
      </c>
      <c r="CI196" s="28">
        <v>10.6</v>
      </c>
      <c r="CL196" s="28">
        <v>6.1</v>
      </c>
    </row>
    <row r="197" spans="1:90" x14ac:dyDescent="0.3">
      <c r="A197" s="25">
        <f t="shared" si="2"/>
        <v>193</v>
      </c>
      <c r="B197" s="26">
        <v>687228</v>
      </c>
      <c r="C197" s="26">
        <v>847230</v>
      </c>
      <c r="D197" s="26">
        <v>368</v>
      </c>
      <c r="E197" s="26">
        <v>1</v>
      </c>
      <c r="F197" s="27" t="s">
        <v>199</v>
      </c>
      <c r="G197" s="28">
        <v>303</v>
      </c>
      <c r="H197" s="28">
        <f>'no b.d.l.'!H197/1000</f>
        <v>1.0009999999999999</v>
      </c>
      <c r="I197" s="28">
        <f>'no b.d.l.'!I197/1000</f>
        <v>1.74</v>
      </c>
      <c r="J197" s="28">
        <v>23</v>
      </c>
      <c r="K197" s="28">
        <v>224</v>
      </c>
      <c r="L197" s="28">
        <v>0.11600000000000001</v>
      </c>
      <c r="M197" s="28">
        <v>47.1</v>
      </c>
      <c r="N197" s="28">
        <v>17.8</v>
      </c>
      <c r="O197" s="28">
        <v>2.16</v>
      </c>
      <c r="P197" s="28">
        <v>1.8</v>
      </c>
      <c r="Q197" s="28">
        <v>1.1000000000000001</v>
      </c>
      <c r="R197" s="28">
        <v>94</v>
      </c>
      <c r="S197" s="28">
        <v>3.9</v>
      </c>
      <c r="T197" s="28">
        <v>53.7</v>
      </c>
      <c r="U197" s="28">
        <v>1001</v>
      </c>
      <c r="V197" s="28">
        <v>1340</v>
      </c>
      <c r="W197" s="28">
        <v>2530</v>
      </c>
      <c r="X197" s="28">
        <v>4770</v>
      </c>
      <c r="Y197" s="28">
        <v>39.700000000000003</v>
      </c>
      <c r="Z197" s="28">
        <v>5.58</v>
      </c>
      <c r="AA197" s="28">
        <v>25.8</v>
      </c>
      <c r="AB197" s="28">
        <v>8.25</v>
      </c>
      <c r="AC197" s="28">
        <v>0.1</v>
      </c>
      <c r="AD197" s="28">
        <v>1.1299999999999999</v>
      </c>
      <c r="AE197" s="28">
        <v>4.83</v>
      </c>
      <c r="AF197" s="28">
        <v>1.81</v>
      </c>
      <c r="AG197" s="28">
        <v>212</v>
      </c>
      <c r="AH197" s="28">
        <v>0.1</v>
      </c>
      <c r="AI197" s="28">
        <v>0.09</v>
      </c>
      <c r="AJ197" s="28">
        <v>0.04</v>
      </c>
      <c r="AK197" s="28">
        <v>7.43</v>
      </c>
      <c r="AL197" s="28">
        <v>5</v>
      </c>
      <c r="AM197" s="28">
        <v>9.9000000000000005E-2</v>
      </c>
      <c r="AN197" s="28">
        <v>20.8</v>
      </c>
      <c r="AO197" s="28">
        <v>1.5</v>
      </c>
      <c r="AP197" s="28">
        <v>1</v>
      </c>
      <c r="AQ197" s="28">
        <v>0.4</v>
      </c>
      <c r="AR197" s="28">
        <v>1.7</v>
      </c>
      <c r="AS197" s="28">
        <v>0.3</v>
      </c>
      <c r="AT197" s="28">
        <v>9.1999999999999993</v>
      </c>
      <c r="AU197" s="28">
        <v>0.1</v>
      </c>
      <c r="AV197" s="28">
        <v>8.3000000000000007</v>
      </c>
      <c r="AW197" s="28">
        <v>2.2000000000000002</v>
      </c>
      <c r="AX197" s="28">
        <v>1.8</v>
      </c>
      <c r="AY197" s="28">
        <v>0.3</v>
      </c>
      <c r="AZ197" s="28">
        <v>0.1</v>
      </c>
      <c r="BA197" s="28">
        <v>0.8</v>
      </c>
      <c r="BB197" s="28">
        <v>4.0999999999999996</v>
      </c>
      <c r="BC197" s="28">
        <v>0.2</v>
      </c>
      <c r="BD197" s="28">
        <v>2.25</v>
      </c>
      <c r="BE197" s="28">
        <v>11.8</v>
      </c>
      <c r="BF197" s="28">
        <v>925</v>
      </c>
      <c r="BG197" s="28">
        <v>16.7</v>
      </c>
      <c r="BH197" s="28">
        <v>9.6</v>
      </c>
      <c r="BI197" s="28">
        <v>81.099999999999994</v>
      </c>
      <c r="BJ197" s="28">
        <f>'no b.d.l.'!BJ197*10000</f>
        <v>29300</v>
      </c>
      <c r="BK197" s="28">
        <f>'no b.d.l.'!BK197*10000</f>
        <v>21000</v>
      </c>
      <c r="BL197" s="28">
        <f>'no b.d.l.'!BL197*10000</f>
        <v>79100</v>
      </c>
      <c r="BM197" s="28">
        <f>'no b.d.l.'!BM197*10000</f>
        <v>3700</v>
      </c>
      <c r="BN197" s="28">
        <f>'no b.d.l.'!BN197*10000</f>
        <v>29500</v>
      </c>
      <c r="BO197" s="28">
        <f>'no b.d.l.'!BO197*10000</f>
        <v>2290</v>
      </c>
      <c r="BP197" s="28">
        <f>'no b.d.l.'!BP197*10000</f>
        <v>390</v>
      </c>
      <c r="BQ197" s="28">
        <f>'no b.d.l.'!BQ197*10000</f>
        <v>30000</v>
      </c>
      <c r="CI197" s="28">
        <v>7.43</v>
      </c>
      <c r="CL197" s="28">
        <v>5</v>
      </c>
    </row>
    <row r="198" spans="1:90" x14ac:dyDescent="0.3">
      <c r="A198" s="25">
        <f t="shared" si="2"/>
        <v>194</v>
      </c>
      <c r="B198" s="26">
        <v>687229</v>
      </c>
      <c r="C198" s="26">
        <v>847230</v>
      </c>
      <c r="D198" s="26">
        <v>368</v>
      </c>
      <c r="E198" s="26">
        <v>1</v>
      </c>
      <c r="F198" s="27" t="s">
        <v>192</v>
      </c>
      <c r="G198" s="28">
        <v>22.7</v>
      </c>
      <c r="H198" s="28">
        <f>'no b.d.l.'!H198/1000</f>
        <v>0.40400000000000003</v>
      </c>
      <c r="I198" s="28">
        <f>'no b.d.l.'!I198/1000</f>
        <v>7.0000000000000007E-2</v>
      </c>
      <c r="J198" s="28">
        <v>3</v>
      </c>
      <c r="K198" s="28">
        <v>4.6500000000000004</v>
      </c>
      <c r="L198" s="28">
        <v>8.9999999999999998E-4</v>
      </c>
      <c r="M198" s="28">
        <v>0.51</v>
      </c>
      <c r="N198" s="28">
        <v>0.6</v>
      </c>
      <c r="O198" s="28">
        <v>0.12</v>
      </c>
      <c r="P198" s="28">
        <v>11.5</v>
      </c>
      <c r="Q198" s="28">
        <v>2.2000000000000002</v>
      </c>
      <c r="R198" s="28">
        <v>193</v>
      </c>
      <c r="S198" s="28">
        <v>0.1</v>
      </c>
      <c r="T198" s="28">
        <v>6.3</v>
      </c>
      <c r="U198" s="28">
        <v>82.9</v>
      </c>
      <c r="V198" s="28">
        <v>27.2</v>
      </c>
      <c r="W198" s="28">
        <v>25.5</v>
      </c>
      <c r="X198" s="28">
        <v>25.3</v>
      </c>
      <c r="Y198" s="28">
        <v>0.2</v>
      </c>
      <c r="Z198" s="28">
        <v>0.06</v>
      </c>
      <c r="AA198" s="28">
        <v>7.0000000000000007E-2</v>
      </c>
      <c r="AB198" s="28">
        <v>15.1</v>
      </c>
      <c r="AC198" s="28">
        <v>0.09</v>
      </c>
      <c r="AD198" s="28">
        <v>0.09</v>
      </c>
      <c r="AE198" s="28">
        <v>0.8</v>
      </c>
      <c r="AF198" s="28">
        <v>0.13</v>
      </c>
      <c r="AG198" s="28">
        <v>307</v>
      </c>
      <c r="AH198" s="28">
        <v>0.2</v>
      </c>
      <c r="AI198" s="28">
        <v>0.2</v>
      </c>
      <c r="AJ198" s="28">
        <v>0.04</v>
      </c>
      <c r="AK198" s="28">
        <v>8.89</v>
      </c>
      <c r="AL198" s="28">
        <v>6.3</v>
      </c>
      <c r="AM198" s="28">
        <v>7.3999999999999996E-2</v>
      </c>
      <c r="AN198" s="28">
        <v>57</v>
      </c>
      <c r="AO198" s="28">
        <v>2.2000000000000002</v>
      </c>
      <c r="AP198" s="28">
        <v>1.2</v>
      </c>
      <c r="AQ198" s="28">
        <v>0.6</v>
      </c>
      <c r="AR198" s="28">
        <v>3</v>
      </c>
      <c r="AS198" s="28">
        <v>0.4</v>
      </c>
      <c r="AT198" s="28">
        <v>25.9</v>
      </c>
      <c r="AU198" s="28">
        <v>0.2</v>
      </c>
      <c r="AV198" s="28">
        <v>17.100000000000001</v>
      </c>
      <c r="AW198" s="28">
        <v>5</v>
      </c>
      <c r="AX198" s="28">
        <v>3.6</v>
      </c>
      <c r="AY198" s="28">
        <v>0.4</v>
      </c>
      <c r="AZ198" s="28">
        <v>0.2</v>
      </c>
      <c r="BA198" s="28">
        <v>1.2</v>
      </c>
      <c r="BB198" s="28">
        <v>61.1</v>
      </c>
      <c r="BC198" s="28">
        <v>0.4</v>
      </c>
      <c r="BD198" s="28">
        <v>0.61</v>
      </c>
      <c r="BE198" s="28">
        <v>4</v>
      </c>
      <c r="BF198" s="28">
        <v>191</v>
      </c>
      <c r="BG198" s="28">
        <v>11.5</v>
      </c>
      <c r="BH198" s="28">
        <v>13.6</v>
      </c>
      <c r="BI198" s="28">
        <v>8.8000000000000007</v>
      </c>
      <c r="BJ198" s="28">
        <f>'no b.d.l.'!BJ198*10000</f>
        <v>45599.999999999993</v>
      </c>
      <c r="BK198" s="28">
        <f>'no b.d.l.'!BK198*10000</f>
        <v>200</v>
      </c>
      <c r="BL198" s="28">
        <f>'no b.d.l.'!BL198*10000</f>
        <v>135000</v>
      </c>
      <c r="BM198" s="28">
        <f>'no b.d.l.'!BM198*10000</f>
        <v>1000</v>
      </c>
      <c r="BN198" s="28">
        <f>'no b.d.l.'!BN198*10000</f>
        <v>400</v>
      </c>
      <c r="BO198" s="28">
        <f>'no b.d.l.'!BO198*10000</f>
        <v>190</v>
      </c>
      <c r="BP198" s="28">
        <f>'no b.d.l.'!BP198*10000</f>
        <v>250</v>
      </c>
      <c r="BQ198" s="28">
        <f>'no b.d.l.'!BQ198*10000</f>
        <v>9000</v>
      </c>
      <c r="CI198" s="28">
        <v>8.89</v>
      </c>
      <c r="CL198" s="28">
        <v>6.3</v>
      </c>
    </row>
    <row r="199" spans="1:90" x14ac:dyDescent="0.3">
      <c r="A199" s="25">
        <f t="shared" ref="A199:A202" si="3">A198+1</f>
        <v>195</v>
      </c>
      <c r="B199" s="26">
        <v>687230</v>
      </c>
      <c r="C199" s="26">
        <v>847230</v>
      </c>
      <c r="D199" s="26">
        <v>368</v>
      </c>
      <c r="E199" s="26">
        <v>1</v>
      </c>
      <c r="F199" s="27" t="s">
        <v>193</v>
      </c>
      <c r="G199" s="28">
        <v>17.600000000000001</v>
      </c>
      <c r="H199" s="28">
        <f>'no b.d.l.'!H199/1000</f>
        <v>2.47E-2</v>
      </c>
      <c r="I199" s="28">
        <f>'no b.d.l.'!I199/1000</f>
        <v>0.04</v>
      </c>
      <c r="J199" s="28">
        <v>2</v>
      </c>
      <c r="K199" s="28">
        <v>3.81</v>
      </c>
      <c r="L199" s="28">
        <v>8.9999999999999998E-4</v>
      </c>
      <c r="M199" s="28">
        <v>0.3</v>
      </c>
      <c r="N199" s="28">
        <v>0.5</v>
      </c>
      <c r="O199" s="28">
        <v>0.08</v>
      </c>
      <c r="P199" s="28">
        <v>14.3</v>
      </c>
      <c r="Q199" s="28">
        <v>2.5</v>
      </c>
      <c r="R199" s="28">
        <v>196</v>
      </c>
      <c r="S199" s="28">
        <v>0.1</v>
      </c>
      <c r="T199" s="28">
        <v>6.7</v>
      </c>
      <c r="U199" s="28">
        <v>62.3</v>
      </c>
      <c r="V199" s="28">
        <v>24.8</v>
      </c>
      <c r="W199" s="28">
        <v>22.3</v>
      </c>
      <c r="X199" s="28">
        <v>16.600000000000001</v>
      </c>
      <c r="Y199" s="28">
        <v>4.2999999999999997E-2</v>
      </c>
      <c r="Z199" s="28">
        <v>7.0000000000000007E-2</v>
      </c>
      <c r="AA199" s="28">
        <v>8.9999999999999993E-3</v>
      </c>
      <c r="AB199" s="28">
        <v>18.100000000000001</v>
      </c>
      <c r="AC199" s="28">
        <v>0.09</v>
      </c>
      <c r="AD199" s="28">
        <v>0.09</v>
      </c>
      <c r="AE199" s="28">
        <v>0.98</v>
      </c>
      <c r="AF199" s="28">
        <v>0.16</v>
      </c>
      <c r="AG199" s="28">
        <v>252</v>
      </c>
      <c r="AH199" s="28">
        <v>0.2</v>
      </c>
      <c r="AI199" s="28">
        <v>0.2</v>
      </c>
      <c r="AJ199" s="28">
        <v>0.04</v>
      </c>
      <c r="AK199" s="28">
        <v>11.2</v>
      </c>
      <c r="AL199" s="28">
        <v>6.3</v>
      </c>
      <c r="AM199" s="28">
        <v>7.3999999999999996E-2</v>
      </c>
      <c r="AN199" s="28">
        <v>74.400000000000006</v>
      </c>
      <c r="AO199" s="28">
        <v>2.9</v>
      </c>
      <c r="AP199" s="28">
        <v>1.4</v>
      </c>
      <c r="AQ199" s="28">
        <v>0.8</v>
      </c>
      <c r="AR199" s="28">
        <v>3.7</v>
      </c>
      <c r="AS199" s="28">
        <v>0.5</v>
      </c>
      <c r="AT199" s="28">
        <v>35.700000000000003</v>
      </c>
      <c r="AU199" s="28">
        <v>0.2</v>
      </c>
      <c r="AV199" s="28">
        <v>23.9</v>
      </c>
      <c r="AW199" s="28">
        <v>6.8</v>
      </c>
      <c r="AX199" s="28">
        <v>4.0999999999999996</v>
      </c>
      <c r="AY199" s="28">
        <v>0.5</v>
      </c>
      <c r="AZ199" s="28">
        <v>0.2</v>
      </c>
      <c r="BA199" s="28">
        <v>1.4</v>
      </c>
      <c r="BB199" s="28">
        <v>66.8</v>
      </c>
      <c r="BC199" s="28">
        <v>0.5</v>
      </c>
      <c r="BD199" s="28">
        <v>0.83</v>
      </c>
      <c r="BE199" s="28">
        <v>4.5999999999999996</v>
      </c>
      <c r="BF199" s="28">
        <v>201</v>
      </c>
      <c r="BG199" s="28">
        <v>14.6</v>
      </c>
      <c r="BH199" s="28">
        <v>13.7</v>
      </c>
      <c r="BI199" s="28">
        <v>14</v>
      </c>
      <c r="BJ199" s="28">
        <f>'no b.d.l.'!BJ199*10000</f>
        <v>50700</v>
      </c>
      <c r="BK199" s="28">
        <f>'no b.d.l.'!BK199*10000</f>
        <v>100</v>
      </c>
      <c r="BL199" s="28">
        <f>'no b.d.l.'!BL199*10000</f>
        <v>139000</v>
      </c>
      <c r="BM199" s="28">
        <f>'no b.d.l.'!BM199*10000</f>
        <v>1000</v>
      </c>
      <c r="BN199" s="28">
        <f>'no b.d.l.'!BN199*10000</f>
        <v>500</v>
      </c>
      <c r="BO199" s="28">
        <f>'no b.d.l.'!BO199*10000</f>
        <v>160</v>
      </c>
      <c r="BP199" s="28">
        <f>'no b.d.l.'!BP199*10000</f>
        <v>220</v>
      </c>
      <c r="BQ199" s="28">
        <f>'no b.d.l.'!BQ199*10000</f>
        <v>9000</v>
      </c>
      <c r="CI199" s="28">
        <v>11.2</v>
      </c>
      <c r="CL199" s="28">
        <v>6.3</v>
      </c>
    </row>
    <row r="200" spans="1:90" x14ac:dyDescent="0.3">
      <c r="A200" s="25">
        <f t="shared" si="3"/>
        <v>196</v>
      </c>
      <c r="B200" s="26">
        <v>687232</v>
      </c>
      <c r="C200" s="26">
        <v>847230</v>
      </c>
      <c r="D200" s="26">
        <v>368</v>
      </c>
      <c r="E200" s="26">
        <v>1</v>
      </c>
      <c r="F200" s="27" t="s">
        <v>194</v>
      </c>
      <c r="G200" s="28">
        <v>32.299999999999997</v>
      </c>
      <c r="H200" s="28">
        <f>'no b.d.l.'!H200/1000</f>
        <v>4.0000000000000002E-4</v>
      </c>
      <c r="I200" s="28">
        <f>'no b.d.l.'!I200/1000</f>
        <v>0.03</v>
      </c>
      <c r="J200" s="28">
        <v>3</v>
      </c>
      <c r="K200" s="28">
        <v>3.79</v>
      </c>
      <c r="L200" s="28">
        <v>8.9999999999999998E-4</v>
      </c>
      <c r="M200" s="28">
        <v>0.37</v>
      </c>
      <c r="N200" s="28">
        <v>0.5</v>
      </c>
      <c r="O200" s="28">
        <v>0.15</v>
      </c>
      <c r="P200" s="28">
        <v>11.5</v>
      </c>
      <c r="Q200" s="28">
        <v>2.1</v>
      </c>
      <c r="R200" s="28">
        <v>193</v>
      </c>
      <c r="S200" s="28">
        <v>0.09</v>
      </c>
      <c r="T200" s="28">
        <v>6.1</v>
      </c>
      <c r="U200" s="28">
        <v>47.1</v>
      </c>
      <c r="V200" s="28">
        <v>22.4</v>
      </c>
      <c r="W200" s="28">
        <v>17.7</v>
      </c>
      <c r="X200" s="28">
        <v>14.3</v>
      </c>
      <c r="Y200" s="28">
        <v>0.125</v>
      </c>
      <c r="Z200" s="28">
        <v>0.05</v>
      </c>
      <c r="AA200" s="28">
        <v>8.9999999999999993E-3</v>
      </c>
      <c r="AB200" s="28">
        <v>14</v>
      </c>
      <c r="AC200" s="28">
        <v>0.09</v>
      </c>
      <c r="AD200" s="28">
        <v>0.08</v>
      </c>
      <c r="AE200" s="28">
        <v>0.69</v>
      </c>
      <c r="AF200" s="28">
        <v>0.11</v>
      </c>
      <c r="AG200" s="28">
        <v>461</v>
      </c>
      <c r="AH200" s="28">
        <v>0.1</v>
      </c>
      <c r="AI200" s="28">
        <v>0.2</v>
      </c>
      <c r="AJ200" s="28">
        <v>0.04</v>
      </c>
      <c r="AK200" s="28">
        <v>9.33</v>
      </c>
      <c r="AL200" s="28">
        <v>5.7</v>
      </c>
      <c r="AM200" s="28">
        <v>5.8000000000000003E-2</v>
      </c>
      <c r="AN200" s="28">
        <v>58.3</v>
      </c>
      <c r="AO200" s="28">
        <v>2.2999999999999998</v>
      </c>
      <c r="AP200" s="28">
        <v>1.2</v>
      </c>
      <c r="AQ200" s="28">
        <v>0.6</v>
      </c>
      <c r="AR200" s="28">
        <v>3.1</v>
      </c>
      <c r="AS200" s="28">
        <v>0.4</v>
      </c>
      <c r="AT200" s="28">
        <v>23.8</v>
      </c>
      <c r="AU200" s="28">
        <v>0.2</v>
      </c>
      <c r="AV200" s="28">
        <v>17.2</v>
      </c>
      <c r="AW200" s="28">
        <v>4.9000000000000004</v>
      </c>
      <c r="AX200" s="28">
        <v>3.4</v>
      </c>
      <c r="AY200" s="28">
        <v>0.4</v>
      </c>
      <c r="AZ200" s="28">
        <v>0.2</v>
      </c>
      <c r="BA200" s="28">
        <v>1.2</v>
      </c>
      <c r="BB200" s="28">
        <v>51.1</v>
      </c>
      <c r="BC200" s="28">
        <v>0.4</v>
      </c>
      <c r="BD200" s="28">
        <v>0.61</v>
      </c>
      <c r="BE200" s="28">
        <v>3.2</v>
      </c>
      <c r="BF200" s="28">
        <v>218</v>
      </c>
      <c r="BG200" s="28">
        <v>9.6999999999999993</v>
      </c>
      <c r="BH200" s="28">
        <v>13.2</v>
      </c>
      <c r="BI200" s="28">
        <v>6.8</v>
      </c>
      <c r="BJ200" s="28">
        <f>'no b.d.l.'!BJ200*10000</f>
        <v>39300</v>
      </c>
      <c r="BK200" s="28">
        <f>'no b.d.l.'!BK200*10000</f>
        <v>100</v>
      </c>
      <c r="BL200" s="28">
        <f>'no b.d.l.'!BL200*10000</f>
        <v>140000</v>
      </c>
      <c r="BM200" s="28">
        <f>'no b.d.l.'!BM200*10000</f>
        <v>800</v>
      </c>
      <c r="BN200" s="28">
        <f>'no b.d.l.'!BN200*10000</f>
        <v>300</v>
      </c>
      <c r="BO200" s="28">
        <f>'no b.d.l.'!BO200*10000</f>
        <v>140</v>
      </c>
      <c r="BP200" s="28">
        <f>'no b.d.l.'!BP200*10000</f>
        <v>310</v>
      </c>
      <c r="BQ200" s="28">
        <f>'no b.d.l.'!BQ200*10000</f>
        <v>9000</v>
      </c>
      <c r="CI200" s="28">
        <v>9.33</v>
      </c>
      <c r="CL200" s="28">
        <v>5.7</v>
      </c>
    </row>
    <row r="201" spans="1:90" x14ac:dyDescent="0.3">
      <c r="A201" s="25">
        <f t="shared" si="3"/>
        <v>197</v>
      </c>
      <c r="B201" s="26">
        <v>687234</v>
      </c>
      <c r="C201" s="26">
        <v>847230</v>
      </c>
      <c r="D201" s="26">
        <v>368</v>
      </c>
      <c r="E201" s="26">
        <v>1</v>
      </c>
      <c r="F201" s="27" t="s">
        <v>195</v>
      </c>
      <c r="G201" s="28">
        <v>27.9</v>
      </c>
      <c r="H201" s="28">
        <f>'no b.d.l.'!H201/1000</f>
        <v>4.0000000000000002E-4</v>
      </c>
      <c r="I201" s="28">
        <f>'no b.d.l.'!I201/1000</f>
        <v>0.03</v>
      </c>
      <c r="J201" s="28">
        <v>3</v>
      </c>
      <c r="K201" s="28">
        <v>3.51</v>
      </c>
      <c r="L201" s="28">
        <v>8.9999999999999998E-4</v>
      </c>
      <c r="M201" s="28">
        <v>0.4</v>
      </c>
      <c r="N201" s="28">
        <v>0.6</v>
      </c>
      <c r="O201" s="28">
        <v>0.15</v>
      </c>
      <c r="P201" s="28">
        <v>8.6</v>
      </c>
      <c r="Q201" s="28">
        <v>1.6</v>
      </c>
      <c r="R201" s="28">
        <v>168</v>
      </c>
      <c r="S201" s="28">
        <v>0.1</v>
      </c>
      <c r="T201" s="28">
        <v>20.7</v>
      </c>
      <c r="U201" s="28">
        <v>38.6</v>
      </c>
      <c r="V201" s="28">
        <v>33.5</v>
      </c>
      <c r="W201" s="28">
        <v>13.5</v>
      </c>
      <c r="X201" s="28">
        <v>34.9</v>
      </c>
      <c r="Y201" s="28">
        <v>0.16600000000000001</v>
      </c>
      <c r="Z201" s="28">
        <v>0.04</v>
      </c>
      <c r="AA201" s="28">
        <v>8.9999999999999993E-3</v>
      </c>
      <c r="AB201" s="28">
        <v>11.2</v>
      </c>
      <c r="AC201" s="28">
        <v>0.09</v>
      </c>
      <c r="AD201" s="28">
        <v>0.06</v>
      </c>
      <c r="AE201" s="28">
        <v>0.56000000000000005</v>
      </c>
      <c r="AF201" s="28">
        <v>0.08</v>
      </c>
      <c r="AG201" s="28">
        <v>405</v>
      </c>
      <c r="AH201" s="28">
        <v>0.2</v>
      </c>
      <c r="AI201" s="28">
        <v>0.2</v>
      </c>
      <c r="AJ201" s="28">
        <v>0.04</v>
      </c>
      <c r="AK201" s="28">
        <v>6.57</v>
      </c>
      <c r="AL201" s="28">
        <v>6.8</v>
      </c>
      <c r="AM201" s="28">
        <v>6.4000000000000001E-2</v>
      </c>
      <c r="AN201" s="28">
        <v>53.8</v>
      </c>
      <c r="AO201" s="28">
        <v>1.4</v>
      </c>
      <c r="AP201" s="28">
        <v>0.9</v>
      </c>
      <c r="AQ201" s="28">
        <v>0.3</v>
      </c>
      <c r="AR201" s="28">
        <v>1.9</v>
      </c>
      <c r="AS201" s="28">
        <v>0.3</v>
      </c>
      <c r="AT201" s="28">
        <v>13.9</v>
      </c>
      <c r="AU201" s="28">
        <v>0.1</v>
      </c>
      <c r="AV201" s="28">
        <v>10.199999999999999</v>
      </c>
      <c r="AW201" s="28">
        <v>2.9</v>
      </c>
      <c r="AX201" s="28">
        <v>1.6</v>
      </c>
      <c r="AY201" s="28">
        <v>0.3</v>
      </c>
      <c r="AZ201" s="28">
        <v>0.1</v>
      </c>
      <c r="BA201" s="28">
        <v>0.8</v>
      </c>
      <c r="BB201" s="28">
        <v>45.7</v>
      </c>
      <c r="BC201" s="28">
        <v>0.4</v>
      </c>
      <c r="BD201" s="28">
        <v>0.42</v>
      </c>
      <c r="BE201" s="28">
        <v>2.5</v>
      </c>
      <c r="BF201" s="28">
        <v>238</v>
      </c>
      <c r="BG201" s="28">
        <v>8.1999999999999993</v>
      </c>
      <c r="BH201" s="28">
        <v>12.1</v>
      </c>
      <c r="BI201" s="28">
        <v>4.8</v>
      </c>
      <c r="BJ201" s="28">
        <f>'no b.d.l.'!BJ201*10000</f>
        <v>33900</v>
      </c>
      <c r="BK201" s="28">
        <f>'no b.d.l.'!BK201*10000</f>
        <v>200</v>
      </c>
      <c r="BL201" s="28">
        <f>'no b.d.l.'!BL201*10000</f>
        <v>120000</v>
      </c>
      <c r="BM201" s="28">
        <f>'no b.d.l.'!BM201*10000</f>
        <v>800</v>
      </c>
      <c r="BN201" s="28">
        <f>'no b.d.l.'!BN201*10000</f>
        <v>300</v>
      </c>
      <c r="BO201" s="28">
        <f>'no b.d.l.'!BO201*10000</f>
        <v>150</v>
      </c>
      <c r="BP201" s="28">
        <f>'no b.d.l.'!BP201*10000</f>
        <v>220</v>
      </c>
      <c r="BQ201" s="28">
        <f>'no b.d.l.'!BQ201*10000</f>
        <v>9000</v>
      </c>
      <c r="CI201" s="28">
        <v>6.57</v>
      </c>
      <c r="CL201" s="28">
        <v>6.8</v>
      </c>
    </row>
    <row r="202" spans="1:90" x14ac:dyDescent="0.3">
      <c r="A202" s="25">
        <f t="shared" si="3"/>
        <v>198</v>
      </c>
      <c r="B202" s="26">
        <v>687235</v>
      </c>
      <c r="C202" s="26">
        <v>847230</v>
      </c>
      <c r="D202" s="26">
        <v>367</v>
      </c>
      <c r="E202" s="26">
        <v>1</v>
      </c>
      <c r="F202" s="27" t="s">
        <v>196</v>
      </c>
      <c r="G202" s="28">
        <v>28.8</v>
      </c>
      <c r="H202" s="28">
        <f>'no b.d.l.'!H202/1000</f>
        <v>1.52E-2</v>
      </c>
      <c r="I202" s="28">
        <f>'no b.d.l.'!I202/1000</f>
        <v>0.02</v>
      </c>
      <c r="J202" s="28">
        <v>3</v>
      </c>
      <c r="K202" s="28">
        <v>4.0599999999999996</v>
      </c>
      <c r="L202" s="28">
        <v>8.9999999999999998E-4</v>
      </c>
      <c r="M202" s="28">
        <v>0.47</v>
      </c>
      <c r="N202" s="28">
        <v>0.8</v>
      </c>
      <c r="O202" s="28">
        <v>0.17</v>
      </c>
      <c r="P202" s="28">
        <v>10.199999999999999</v>
      </c>
      <c r="Q202" s="28">
        <v>1.9</v>
      </c>
      <c r="R202" s="28">
        <v>204</v>
      </c>
      <c r="S202" s="28">
        <v>0.1</v>
      </c>
      <c r="T202" s="28">
        <v>6.1</v>
      </c>
      <c r="U202" s="28">
        <v>47.3</v>
      </c>
      <c r="V202" s="28">
        <v>23.9</v>
      </c>
      <c r="W202" s="28">
        <v>16.8</v>
      </c>
      <c r="X202" s="28">
        <v>15</v>
      </c>
      <c r="Y202" s="28">
        <v>0.126</v>
      </c>
      <c r="Z202" s="28">
        <v>0.05</v>
      </c>
      <c r="AA202" s="28">
        <v>8.9999999999999993E-3</v>
      </c>
      <c r="AB202" s="28">
        <v>12.9</v>
      </c>
      <c r="AC202" s="28">
        <v>0.09</v>
      </c>
      <c r="AD202" s="28">
        <v>0.08</v>
      </c>
      <c r="AE202" s="28">
        <v>0.69</v>
      </c>
      <c r="AF202" s="28">
        <v>0.11</v>
      </c>
      <c r="AG202" s="28">
        <v>476</v>
      </c>
      <c r="AH202" s="28">
        <v>0.2</v>
      </c>
      <c r="AI202" s="28">
        <v>0.2</v>
      </c>
      <c r="AJ202" s="28">
        <v>0.04</v>
      </c>
      <c r="AK202" s="28">
        <v>6</v>
      </c>
      <c r="AL202" s="28">
        <v>6.9</v>
      </c>
      <c r="AM202" s="28">
        <v>6.8000000000000005E-2</v>
      </c>
      <c r="AN202" s="28">
        <v>46.7</v>
      </c>
      <c r="AO202" s="28">
        <v>1.5</v>
      </c>
      <c r="AP202" s="28">
        <v>0.8</v>
      </c>
      <c r="AQ202" s="28">
        <v>0.4</v>
      </c>
      <c r="AR202" s="28">
        <v>1.9</v>
      </c>
      <c r="AS202" s="28">
        <v>0.3</v>
      </c>
      <c r="AT202" s="28">
        <v>16.8</v>
      </c>
      <c r="AU202" s="28">
        <v>0.1</v>
      </c>
      <c r="AV202" s="28">
        <v>11.3</v>
      </c>
      <c r="AW202" s="28">
        <v>3.2</v>
      </c>
      <c r="AX202" s="28">
        <v>2.5</v>
      </c>
      <c r="AY202" s="28">
        <v>0.3</v>
      </c>
      <c r="AZ202" s="28">
        <v>0.1</v>
      </c>
      <c r="BA202" s="28">
        <v>0.8</v>
      </c>
      <c r="BB202" s="28">
        <v>51.1</v>
      </c>
      <c r="BC202" s="28">
        <v>0.3</v>
      </c>
      <c r="BD202" s="28">
        <v>0.54</v>
      </c>
      <c r="BE202" s="28">
        <v>2.9</v>
      </c>
      <c r="BF202" s="28">
        <v>252</v>
      </c>
      <c r="BG202" s="28">
        <v>9.3000000000000007</v>
      </c>
      <c r="BH202" s="28">
        <v>13.1</v>
      </c>
      <c r="BI202" s="28">
        <v>6.6</v>
      </c>
      <c r="BJ202" s="28">
        <f>'no b.d.l.'!BJ202*10000</f>
        <v>38400</v>
      </c>
      <c r="BK202" s="28">
        <f>'no b.d.l.'!BK202*10000</f>
        <v>100</v>
      </c>
      <c r="BL202" s="28">
        <f>'no b.d.l.'!BL202*10000</f>
        <v>130000</v>
      </c>
      <c r="BM202" s="28">
        <f>'no b.d.l.'!BM202*10000</f>
        <v>800</v>
      </c>
      <c r="BN202" s="28">
        <f>'no b.d.l.'!BN202*10000</f>
        <v>300</v>
      </c>
      <c r="BO202" s="28">
        <f>'no b.d.l.'!BO202*10000</f>
        <v>170</v>
      </c>
      <c r="BP202" s="28">
        <f>'no b.d.l.'!BP202*10000</f>
        <v>250</v>
      </c>
      <c r="BQ202" s="28">
        <f>'no b.d.l.'!BQ202*10000</f>
        <v>9000</v>
      </c>
      <c r="CI202" s="28">
        <v>6</v>
      </c>
      <c r="CL202" s="28">
        <v>6.9</v>
      </c>
    </row>
    <row r="203" spans="1:90" x14ac:dyDescent="0.3">
      <c r="A203" s="25">
        <v>1</v>
      </c>
      <c r="B203" s="26">
        <v>686944</v>
      </c>
      <c r="C203" s="26">
        <v>846949</v>
      </c>
      <c r="D203" s="26">
        <v>361</v>
      </c>
      <c r="E203" s="26">
        <v>2</v>
      </c>
      <c r="F203" s="27" t="s">
        <v>286</v>
      </c>
      <c r="G203" s="28">
        <v>19.8</v>
      </c>
      <c r="H203" s="28">
        <f>'no b.d.l.'!H203/1000</f>
        <v>4.0000000000000002E-4</v>
      </c>
      <c r="I203" s="28">
        <f>'no b.d.l.'!I203/1000</f>
        <v>0.04</v>
      </c>
      <c r="J203" s="28">
        <v>3</v>
      </c>
      <c r="K203" s="28">
        <v>2.65</v>
      </c>
      <c r="L203" s="28">
        <v>8.9999999999999998E-4</v>
      </c>
      <c r="M203" s="28">
        <v>0.26</v>
      </c>
      <c r="N203" s="28">
        <v>0.6</v>
      </c>
      <c r="O203" s="28">
        <v>0.12</v>
      </c>
      <c r="P203" s="28">
        <v>3.7</v>
      </c>
      <c r="Q203" s="28">
        <v>1</v>
      </c>
      <c r="R203" s="28">
        <v>115</v>
      </c>
      <c r="S203" s="28">
        <v>0.09</v>
      </c>
      <c r="T203" s="28">
        <v>9.4</v>
      </c>
      <c r="U203" s="28">
        <v>21.2</v>
      </c>
      <c r="V203" s="28">
        <v>71</v>
      </c>
      <c r="W203" s="28">
        <v>9.8000000000000007</v>
      </c>
      <c r="X203" s="28">
        <v>18.399999999999999</v>
      </c>
      <c r="Y203" s="28">
        <v>2.1999999999999999E-2</v>
      </c>
      <c r="Z203" s="28">
        <v>0.01</v>
      </c>
      <c r="AA203" s="28">
        <v>8.9999999999999993E-3</v>
      </c>
      <c r="AB203" s="28">
        <v>6.19</v>
      </c>
      <c r="AC203" s="28">
        <v>0.1</v>
      </c>
      <c r="AD203" s="28">
        <v>0.03</v>
      </c>
      <c r="AE203" s="28">
        <v>0.31</v>
      </c>
      <c r="AF203" s="28">
        <v>0.04</v>
      </c>
      <c r="AG203" s="28">
        <v>887</v>
      </c>
      <c r="AH203" s="28">
        <v>0.2</v>
      </c>
      <c r="AI203" s="28">
        <v>0.1</v>
      </c>
      <c r="AJ203" s="28">
        <v>0.04</v>
      </c>
      <c r="AK203" s="28">
        <v>1.55</v>
      </c>
      <c r="AL203" s="28">
        <v>6.1</v>
      </c>
      <c r="AM203" s="28">
        <v>3.4000000000000002E-2</v>
      </c>
      <c r="AN203" s="28">
        <v>16.899999999999999</v>
      </c>
      <c r="AO203" s="28">
        <v>0.5</v>
      </c>
      <c r="AP203" s="28">
        <v>0.3</v>
      </c>
      <c r="AQ203" s="28">
        <v>0.1</v>
      </c>
      <c r="AR203" s="28">
        <v>0.6</v>
      </c>
      <c r="AS203" s="28">
        <v>0.09</v>
      </c>
      <c r="AT203" s="28">
        <v>3.7</v>
      </c>
      <c r="AU203" s="28">
        <v>0.09</v>
      </c>
      <c r="AV203" s="28">
        <v>2.89</v>
      </c>
      <c r="AW203" s="28">
        <v>0.8</v>
      </c>
      <c r="AX203" s="28">
        <v>0.6</v>
      </c>
      <c r="AY203" s="28">
        <v>0.09</v>
      </c>
      <c r="AZ203" s="28">
        <v>0.09</v>
      </c>
      <c r="BA203" s="28">
        <v>0.3</v>
      </c>
      <c r="BB203" s="28">
        <v>37.200000000000003</v>
      </c>
      <c r="BC203" s="28">
        <v>0.2</v>
      </c>
      <c r="BD203" s="28">
        <v>0.21</v>
      </c>
      <c r="BE203" s="28">
        <v>0.8</v>
      </c>
      <c r="BF203" s="28">
        <v>273</v>
      </c>
      <c r="BG203" s="28">
        <v>4.3</v>
      </c>
      <c r="BH203" s="28">
        <v>7</v>
      </c>
      <c r="BI203" s="28">
        <v>2.8</v>
      </c>
      <c r="BJ203" s="28">
        <f>'no b.d.l.'!BJ203*10000</f>
        <v>17700</v>
      </c>
      <c r="BK203" s="28">
        <f>'no b.d.l.'!BK203*10000</f>
        <v>300</v>
      </c>
      <c r="BL203" s="28">
        <f>'no b.d.l.'!BL203*10000</f>
        <v>95200</v>
      </c>
      <c r="BM203" s="28">
        <f>'no b.d.l.'!BM203*10000</f>
        <v>200</v>
      </c>
      <c r="BN203" s="28">
        <f>'no b.d.l.'!BN203*10000</f>
        <v>6500</v>
      </c>
      <c r="BO203" s="28">
        <f>'no b.d.l.'!BO203*10000</f>
        <v>140</v>
      </c>
      <c r="BP203" s="28">
        <f>'no b.d.l.'!BP203*10000</f>
        <v>270</v>
      </c>
      <c r="BQ203" s="28">
        <f>'no b.d.l.'!BQ203*10000</f>
        <v>9000</v>
      </c>
      <c r="CI203" s="28">
        <v>1.55</v>
      </c>
      <c r="CL203" s="28">
        <v>6.1</v>
      </c>
    </row>
    <row r="204" spans="1:90" x14ac:dyDescent="0.3">
      <c r="A204" s="25">
        <v>2</v>
      </c>
      <c r="B204" s="26">
        <v>686937</v>
      </c>
      <c r="C204" s="26">
        <v>846945</v>
      </c>
      <c r="D204" s="26">
        <v>362</v>
      </c>
      <c r="E204" s="26">
        <v>2</v>
      </c>
      <c r="F204" s="27" t="s">
        <v>287</v>
      </c>
      <c r="G204" s="28">
        <v>13.1</v>
      </c>
      <c r="H204" s="28">
        <f>'no b.d.l.'!H204/1000</f>
        <v>4.0000000000000002E-4</v>
      </c>
      <c r="I204" s="28">
        <f>'no b.d.l.'!I204/1000</f>
        <v>0.06</v>
      </c>
      <c r="J204" s="28">
        <v>4</v>
      </c>
      <c r="K204" s="28">
        <v>2.79</v>
      </c>
      <c r="L204" s="28">
        <v>8.9999999999999998E-4</v>
      </c>
      <c r="M204" s="28">
        <v>0.37</v>
      </c>
      <c r="N204" s="28">
        <v>0.8</v>
      </c>
      <c r="O204" s="28">
        <v>0.14000000000000001</v>
      </c>
      <c r="P204" s="28">
        <v>5.2</v>
      </c>
      <c r="Q204" s="28">
        <v>0.9</v>
      </c>
      <c r="R204" s="28">
        <v>137</v>
      </c>
      <c r="S204" s="28">
        <v>0.1</v>
      </c>
      <c r="T204" s="28">
        <v>4.8</v>
      </c>
      <c r="U204" s="28">
        <v>25.8</v>
      </c>
      <c r="V204" s="28">
        <v>12.3</v>
      </c>
      <c r="W204" s="28">
        <v>10.1</v>
      </c>
      <c r="X204" s="28">
        <v>1.8</v>
      </c>
      <c r="Y204" s="28">
        <v>2.3E-2</v>
      </c>
      <c r="Z204" s="28">
        <v>0.01</v>
      </c>
      <c r="AA204" s="28">
        <v>8.9999999999999993E-3</v>
      </c>
      <c r="AB204" s="28">
        <v>6.98</v>
      </c>
      <c r="AC204" s="28">
        <v>0.09</v>
      </c>
      <c r="AD204" s="28">
        <v>0.05</v>
      </c>
      <c r="AE204" s="28">
        <v>0.34</v>
      </c>
      <c r="AF204" s="28">
        <v>0.03</v>
      </c>
      <c r="AG204" s="28">
        <v>261</v>
      </c>
      <c r="AH204" s="28">
        <v>0.1</v>
      </c>
      <c r="AI204" s="28">
        <v>0.4</v>
      </c>
      <c r="AJ204" s="28">
        <v>0.04</v>
      </c>
      <c r="AK204" s="28">
        <v>1.67</v>
      </c>
      <c r="AL204" s="28">
        <v>6</v>
      </c>
      <c r="AM204" s="28">
        <v>5.7000000000000002E-2</v>
      </c>
      <c r="AN204" s="28">
        <v>16.2</v>
      </c>
      <c r="AO204" s="28">
        <v>0.6</v>
      </c>
      <c r="AP204" s="28">
        <v>0.3</v>
      </c>
      <c r="AQ204" s="28">
        <v>0.1</v>
      </c>
      <c r="AR204" s="28">
        <v>0.7</v>
      </c>
      <c r="AS204" s="28">
        <v>0.1</v>
      </c>
      <c r="AT204" s="28">
        <v>6.6</v>
      </c>
      <c r="AU204" s="28">
        <v>0.09</v>
      </c>
      <c r="AV204" s="28">
        <v>3.67</v>
      </c>
      <c r="AW204" s="28">
        <v>1.1000000000000001</v>
      </c>
      <c r="AX204" s="28">
        <v>0.9</v>
      </c>
      <c r="AY204" s="28">
        <v>0.1</v>
      </c>
      <c r="AZ204" s="28">
        <v>0.09</v>
      </c>
      <c r="BA204" s="28">
        <v>0.4</v>
      </c>
      <c r="BB204" s="28">
        <v>22.1</v>
      </c>
      <c r="BC204" s="28">
        <v>0.2</v>
      </c>
      <c r="BD204" s="28">
        <v>0.19</v>
      </c>
      <c r="BE204" s="28">
        <v>1.4</v>
      </c>
      <c r="BF204" s="28">
        <v>141</v>
      </c>
      <c r="BG204" s="28">
        <v>3.1</v>
      </c>
      <c r="BH204" s="28">
        <v>7.2</v>
      </c>
      <c r="BI204" s="28">
        <v>3.3</v>
      </c>
      <c r="BJ204" s="28">
        <f>'no b.d.l.'!BJ204*10000</f>
        <v>21500</v>
      </c>
      <c r="BK204" s="28">
        <f>'no b.d.l.'!BK204*10000</f>
        <v>200</v>
      </c>
      <c r="BL204" s="28">
        <f>'no b.d.l.'!BL204*10000</f>
        <v>69800</v>
      </c>
      <c r="BM204" s="28">
        <f>'no b.d.l.'!BM204*10000</f>
        <v>300</v>
      </c>
      <c r="BN204" s="28">
        <f>'no b.d.l.'!BN204*10000</f>
        <v>200</v>
      </c>
      <c r="BO204" s="28">
        <f>'no b.d.l.'!BO204*10000</f>
        <v>150</v>
      </c>
      <c r="BP204" s="28">
        <f>'no b.d.l.'!BP204*10000</f>
        <v>110</v>
      </c>
      <c r="BQ204" s="28">
        <f>'no b.d.l.'!BQ204*10000</f>
        <v>9000</v>
      </c>
      <c r="CI204" s="28">
        <v>1.67</v>
      </c>
      <c r="CL204" s="28">
        <v>6</v>
      </c>
    </row>
    <row r="205" spans="1:90" x14ac:dyDescent="0.3">
      <c r="A205" s="25">
        <v>3</v>
      </c>
      <c r="B205" s="26">
        <v>686937</v>
      </c>
      <c r="C205" s="26">
        <v>846945</v>
      </c>
      <c r="D205" s="26">
        <v>362</v>
      </c>
      <c r="E205" s="26">
        <v>2</v>
      </c>
      <c r="F205" s="27" t="s">
        <v>288</v>
      </c>
      <c r="G205" s="28">
        <v>27.6</v>
      </c>
      <c r="H205" s="28">
        <f>'no b.d.l.'!H205/1000</f>
        <v>8.3000000000000001E-3</v>
      </c>
      <c r="I205" s="28">
        <f>'no b.d.l.'!I205/1000</f>
        <v>0.06</v>
      </c>
      <c r="J205" s="28">
        <v>4</v>
      </c>
      <c r="K205" s="28">
        <v>3.07</v>
      </c>
      <c r="L205" s="28">
        <v>8.9999999999999998E-4</v>
      </c>
      <c r="M205" s="28">
        <v>0.42</v>
      </c>
      <c r="N205" s="28">
        <v>1</v>
      </c>
      <c r="O205" s="28">
        <v>0.13</v>
      </c>
      <c r="P205" s="28">
        <v>5.6</v>
      </c>
      <c r="Q205" s="28">
        <v>1.1000000000000001</v>
      </c>
      <c r="R205" s="28">
        <v>167</v>
      </c>
      <c r="S205" s="28">
        <v>0.2</v>
      </c>
      <c r="T205" s="28">
        <v>5.4</v>
      </c>
      <c r="U205" s="28">
        <v>41.1</v>
      </c>
      <c r="V205" s="28">
        <v>19.399999999999999</v>
      </c>
      <c r="W205" s="28">
        <v>13.5</v>
      </c>
      <c r="X205" s="28">
        <v>16.899999999999999</v>
      </c>
      <c r="Y205" s="28">
        <v>3.7999999999999999E-2</v>
      </c>
      <c r="Z205" s="28">
        <v>0.04</v>
      </c>
      <c r="AA205" s="28">
        <v>8.9999999999999993E-3</v>
      </c>
      <c r="AB205" s="28">
        <v>9.36</v>
      </c>
      <c r="AC205" s="28">
        <v>0.1</v>
      </c>
      <c r="AD205" s="28">
        <v>0.06</v>
      </c>
      <c r="AE205" s="28">
        <v>0.48</v>
      </c>
      <c r="AF205" s="28">
        <v>0.04</v>
      </c>
      <c r="AG205" s="28">
        <v>294</v>
      </c>
      <c r="AH205" s="28">
        <v>0.1</v>
      </c>
      <c r="AI205" s="28">
        <v>0.4</v>
      </c>
      <c r="AJ205" s="28">
        <v>0.04</v>
      </c>
      <c r="AK205" s="28">
        <v>3.36</v>
      </c>
      <c r="AL205" s="28">
        <v>6.2</v>
      </c>
      <c r="AM205" s="28">
        <v>7.4999999999999997E-2</v>
      </c>
      <c r="AN205" s="28">
        <v>17.100000000000001</v>
      </c>
      <c r="AO205" s="28">
        <v>1.2</v>
      </c>
      <c r="AP205" s="28">
        <v>0.7</v>
      </c>
      <c r="AQ205" s="28">
        <v>0.2</v>
      </c>
      <c r="AR205" s="28">
        <v>1.1000000000000001</v>
      </c>
      <c r="AS205" s="28">
        <v>0.2</v>
      </c>
      <c r="AT205" s="28">
        <v>7.2</v>
      </c>
      <c r="AU205" s="28">
        <v>0.1</v>
      </c>
      <c r="AV205" s="28">
        <v>4.6100000000000003</v>
      </c>
      <c r="AW205" s="28">
        <v>1.3</v>
      </c>
      <c r="AX205" s="28">
        <v>1.3</v>
      </c>
      <c r="AY205" s="28">
        <v>0.2</v>
      </c>
      <c r="AZ205" s="28">
        <v>0.09</v>
      </c>
      <c r="BA205" s="28">
        <v>0.7</v>
      </c>
      <c r="BB205" s="28">
        <v>27.1</v>
      </c>
      <c r="BC205" s="28">
        <v>0.3</v>
      </c>
      <c r="BD205" s="28">
        <v>0.25</v>
      </c>
      <c r="BE205" s="28">
        <v>1.9</v>
      </c>
      <c r="BF205" s="28">
        <v>153</v>
      </c>
      <c r="BG205" s="28">
        <v>4.0999999999999996</v>
      </c>
      <c r="BH205" s="28">
        <v>10</v>
      </c>
      <c r="BI205" s="28">
        <v>3.5</v>
      </c>
      <c r="BJ205" s="28">
        <f>'no b.d.l.'!BJ205*10000</f>
        <v>27400.000000000004</v>
      </c>
      <c r="BK205" s="28">
        <f>'no b.d.l.'!BK205*10000</f>
        <v>200</v>
      </c>
      <c r="BL205" s="28">
        <f>'no b.d.l.'!BL205*10000</f>
        <v>98100</v>
      </c>
      <c r="BM205" s="28">
        <f>'no b.d.l.'!BM205*10000</f>
        <v>400</v>
      </c>
      <c r="BN205" s="28">
        <f>'no b.d.l.'!BN205*10000</f>
        <v>200</v>
      </c>
      <c r="BO205" s="28">
        <f>'no b.d.l.'!BO205*10000</f>
        <v>130</v>
      </c>
      <c r="BP205" s="28">
        <f>'no b.d.l.'!BP205*10000</f>
        <v>140</v>
      </c>
      <c r="BQ205" s="28">
        <f>'no b.d.l.'!BQ205*10000</f>
        <v>9000</v>
      </c>
      <c r="CI205" s="28">
        <v>3.36</v>
      </c>
      <c r="CL205" s="28">
        <v>6.2</v>
      </c>
    </row>
    <row r="206" spans="1:90" x14ac:dyDescent="0.3">
      <c r="A206" s="25">
        <v>4</v>
      </c>
      <c r="B206" s="26">
        <v>686883</v>
      </c>
      <c r="C206" s="26">
        <v>846460</v>
      </c>
      <c r="D206" s="26">
        <v>374</v>
      </c>
      <c r="E206" s="26">
        <v>2</v>
      </c>
      <c r="F206" s="27" t="s">
        <v>289</v>
      </c>
      <c r="G206" s="28">
        <v>0.9</v>
      </c>
      <c r="H206" s="28">
        <f>'no b.d.l.'!H206/1000</f>
        <v>4.0000000000000002E-4</v>
      </c>
      <c r="I206" s="28">
        <f>'no b.d.l.'!I206/1000</f>
        <v>0.04</v>
      </c>
      <c r="J206" s="28">
        <v>4</v>
      </c>
      <c r="K206" s="28">
        <v>2.58</v>
      </c>
      <c r="L206" s="28">
        <v>8.9999999999999998E-4</v>
      </c>
      <c r="M206" s="28">
        <v>0.08</v>
      </c>
      <c r="N206" s="28">
        <v>0.09</v>
      </c>
      <c r="O206" s="28">
        <v>0.03</v>
      </c>
      <c r="P206" s="28">
        <v>0.2</v>
      </c>
      <c r="Q206" s="28">
        <v>0.09</v>
      </c>
      <c r="R206" s="28">
        <v>3</v>
      </c>
      <c r="S206" s="28">
        <v>0.09</v>
      </c>
      <c r="T206" s="28">
        <v>0.3</v>
      </c>
      <c r="U206" s="28">
        <v>4.7</v>
      </c>
      <c r="V206" s="28">
        <v>2.1</v>
      </c>
      <c r="W206" s="28">
        <v>0.4</v>
      </c>
      <c r="X206" s="28">
        <v>2.4</v>
      </c>
      <c r="Y206" s="28">
        <v>3.0000000000000001E-3</v>
      </c>
      <c r="Z206" s="28">
        <v>0.01</v>
      </c>
      <c r="AA206" s="28">
        <v>0.02</v>
      </c>
      <c r="AB206" s="28">
        <v>0.24</v>
      </c>
      <c r="AC206" s="28">
        <v>0.09</v>
      </c>
      <c r="AD206" s="28">
        <v>0.01</v>
      </c>
      <c r="AE206" s="28">
        <v>0.14000000000000001</v>
      </c>
      <c r="AF206" s="28">
        <v>0.01</v>
      </c>
      <c r="AG206" s="28">
        <v>25</v>
      </c>
      <c r="AH206" s="28">
        <v>0.09</v>
      </c>
      <c r="AI206" s="28">
        <v>0.09</v>
      </c>
      <c r="AJ206" s="28">
        <v>0.04</v>
      </c>
      <c r="AK206" s="28">
        <v>0.08</v>
      </c>
      <c r="AL206" s="28">
        <v>0.6</v>
      </c>
      <c r="AM206" s="28">
        <v>2E-3</v>
      </c>
      <c r="AN206" s="28">
        <v>0.74</v>
      </c>
      <c r="AO206" s="28">
        <v>0.09</v>
      </c>
      <c r="AP206" s="28">
        <v>0.09</v>
      </c>
      <c r="AQ206" s="28">
        <v>0.09</v>
      </c>
      <c r="AR206" s="28">
        <v>0.09</v>
      </c>
      <c r="AS206" s="28">
        <v>0.09</v>
      </c>
      <c r="AT206" s="28">
        <v>0.4</v>
      </c>
      <c r="AU206" s="28">
        <v>0.09</v>
      </c>
      <c r="AV206" s="28">
        <v>0.21</v>
      </c>
      <c r="AW206" s="28">
        <v>0.09</v>
      </c>
      <c r="AX206" s="28">
        <v>0.09</v>
      </c>
      <c r="AY206" s="28">
        <v>0.09</v>
      </c>
      <c r="AZ206" s="28">
        <v>0.09</v>
      </c>
      <c r="BA206" s="28">
        <v>0.09</v>
      </c>
      <c r="BB206" s="28">
        <v>4</v>
      </c>
      <c r="BC206" s="28">
        <v>0.09</v>
      </c>
      <c r="BD206" s="28">
        <v>0.01</v>
      </c>
      <c r="BE206" s="28">
        <v>0.1</v>
      </c>
      <c r="BF206" s="28">
        <v>24</v>
      </c>
      <c r="BG206" s="28">
        <v>0.4</v>
      </c>
      <c r="BH206" s="28">
        <v>0.1</v>
      </c>
      <c r="BI206" s="28">
        <v>0.6</v>
      </c>
      <c r="BJ206" s="28">
        <f>'no b.d.l.'!BJ206*10000</f>
        <v>700.00000000000011</v>
      </c>
      <c r="BK206" s="28">
        <f>'no b.d.l.'!BK206*10000</f>
        <v>100</v>
      </c>
      <c r="BL206" s="28">
        <f>'no b.d.l.'!BL206*10000</f>
        <v>3400.0000000000005</v>
      </c>
      <c r="BM206" s="28">
        <f>'no b.d.l.'!BM206*10000</f>
        <v>90</v>
      </c>
      <c r="BN206" s="28">
        <f>'no b.d.l.'!BN206*10000</f>
        <v>90</v>
      </c>
      <c r="BO206" s="28">
        <f>'no b.d.l.'!BO206*10000</f>
        <v>130</v>
      </c>
      <c r="BP206" s="28">
        <f>'no b.d.l.'!BP206*10000</f>
        <v>10</v>
      </c>
      <c r="BQ206" s="28">
        <f>'no b.d.l.'!BQ206*10000</f>
        <v>9000</v>
      </c>
      <c r="CI206" s="28">
        <v>0.08</v>
      </c>
      <c r="CL206" s="28">
        <v>0.6</v>
      </c>
    </row>
    <row r="207" spans="1:90" x14ac:dyDescent="0.3">
      <c r="A207" s="25">
        <v>5</v>
      </c>
      <c r="B207" s="26">
        <v>686855</v>
      </c>
      <c r="C207" s="26">
        <v>846452</v>
      </c>
      <c r="D207" s="26">
        <v>374</v>
      </c>
      <c r="E207" s="26">
        <v>2</v>
      </c>
      <c r="F207" s="27" t="s">
        <v>290</v>
      </c>
      <c r="G207" s="28">
        <v>0.2</v>
      </c>
      <c r="H207" s="28">
        <f>'no b.d.l.'!H207/1000</f>
        <v>4.0000000000000002E-4</v>
      </c>
      <c r="I207" s="28">
        <f>'no b.d.l.'!I207/1000</f>
        <v>0.04</v>
      </c>
      <c r="J207" s="28">
        <v>4</v>
      </c>
      <c r="K207" s="28">
        <v>3.41</v>
      </c>
      <c r="L207" s="28">
        <v>8.9999999999999998E-4</v>
      </c>
      <c r="M207" s="28">
        <v>0.08</v>
      </c>
      <c r="N207" s="28">
        <v>0.09</v>
      </c>
      <c r="O207" s="28">
        <v>0.01</v>
      </c>
      <c r="P207" s="28">
        <v>0.3</v>
      </c>
      <c r="Q207" s="28">
        <v>0.09</v>
      </c>
      <c r="R207" s="28">
        <v>3</v>
      </c>
      <c r="S207" s="28">
        <v>0.09</v>
      </c>
      <c r="T207" s="28">
        <v>0.5</v>
      </c>
      <c r="U207" s="28">
        <v>6</v>
      </c>
      <c r="V207" s="28">
        <v>3.8</v>
      </c>
      <c r="W207" s="28">
        <v>0.9</v>
      </c>
      <c r="X207" s="28">
        <v>15.3</v>
      </c>
      <c r="Y207" s="28">
        <v>4.0000000000000001E-3</v>
      </c>
      <c r="Z207" s="28">
        <v>0.01</v>
      </c>
      <c r="AA207" s="28">
        <v>0.05</v>
      </c>
      <c r="AB207" s="28">
        <v>0.28999999999999998</v>
      </c>
      <c r="AC207" s="28">
        <v>0.09</v>
      </c>
      <c r="AD207" s="28">
        <v>0.01</v>
      </c>
      <c r="AE207" s="28">
        <v>0.24</v>
      </c>
      <c r="AF207" s="28">
        <v>0.01</v>
      </c>
      <c r="AG207" s="28">
        <v>24</v>
      </c>
      <c r="AH207" s="28">
        <v>0.09</v>
      </c>
      <c r="AI207" s="28">
        <v>0.1</v>
      </c>
      <c r="AJ207" s="28">
        <v>0.04</v>
      </c>
      <c r="AK207" s="28">
        <v>0.3</v>
      </c>
      <c r="AL207" s="28">
        <v>1</v>
      </c>
      <c r="AM207" s="28">
        <v>5.0000000000000001E-3</v>
      </c>
      <c r="AN207" s="28">
        <v>2.35</v>
      </c>
      <c r="AO207" s="28">
        <v>0.09</v>
      </c>
      <c r="AP207" s="28">
        <v>0.09</v>
      </c>
      <c r="AQ207" s="28">
        <v>0.09</v>
      </c>
      <c r="AR207" s="28">
        <v>0.09</v>
      </c>
      <c r="AS207" s="28">
        <v>0.09</v>
      </c>
      <c r="AT207" s="28">
        <v>0.8</v>
      </c>
      <c r="AU207" s="28">
        <v>0.09</v>
      </c>
      <c r="AV207" s="28">
        <v>0.57999999999999996</v>
      </c>
      <c r="AW207" s="28">
        <v>0.2</v>
      </c>
      <c r="AX207" s="28">
        <v>0.1</v>
      </c>
      <c r="AY207" s="28">
        <v>0.09</v>
      </c>
      <c r="AZ207" s="28">
        <v>0.09</v>
      </c>
      <c r="BA207" s="28">
        <v>0.09</v>
      </c>
      <c r="BB207" s="28">
        <v>17.5</v>
      </c>
      <c r="BC207" s="28">
        <v>0.09</v>
      </c>
      <c r="BD207" s="28">
        <v>0.03</v>
      </c>
      <c r="BE207" s="28">
        <v>0.2</v>
      </c>
      <c r="BF207" s="28">
        <v>46</v>
      </c>
      <c r="BG207" s="28">
        <v>1.1000000000000001</v>
      </c>
      <c r="BH207" s="28">
        <v>0.3</v>
      </c>
      <c r="BI207" s="28">
        <v>2.7</v>
      </c>
      <c r="BJ207" s="28">
        <f>'no b.d.l.'!BJ207*10000</f>
        <v>1100</v>
      </c>
      <c r="BK207" s="28">
        <f>'no b.d.l.'!BK207*10000</f>
        <v>300</v>
      </c>
      <c r="BL207" s="28">
        <f>'no b.d.l.'!BL207*10000</f>
        <v>5600.0000000000009</v>
      </c>
      <c r="BM207" s="28">
        <f>'no b.d.l.'!BM207*10000</f>
        <v>200</v>
      </c>
      <c r="BN207" s="28">
        <f>'no b.d.l.'!BN207*10000</f>
        <v>100</v>
      </c>
      <c r="BO207" s="28">
        <f>'no b.d.l.'!BO207*10000</f>
        <v>170</v>
      </c>
      <c r="BP207" s="28">
        <f>'no b.d.l.'!BP207*10000</f>
        <v>50</v>
      </c>
      <c r="BQ207" s="28">
        <f>'no b.d.l.'!BQ207*10000</f>
        <v>9000</v>
      </c>
      <c r="CI207" s="28">
        <v>0.3</v>
      </c>
      <c r="CL207" s="28">
        <v>1</v>
      </c>
    </row>
    <row r="208" spans="1:90" x14ac:dyDescent="0.3">
      <c r="A208" s="25">
        <v>6</v>
      </c>
      <c r="B208" s="26">
        <v>686855</v>
      </c>
      <c r="C208" s="26">
        <v>846450</v>
      </c>
      <c r="D208" s="26">
        <v>374</v>
      </c>
      <c r="E208" s="26">
        <v>2</v>
      </c>
      <c r="F208" s="27" t="s">
        <v>291</v>
      </c>
      <c r="G208" s="28">
        <v>2.2000000000000002</v>
      </c>
      <c r="H208" s="28">
        <f>'no b.d.l.'!H208/1000</f>
        <v>4.0000000000000002E-4</v>
      </c>
      <c r="I208" s="28">
        <f>'no b.d.l.'!I208/1000</f>
        <v>0.03</v>
      </c>
      <c r="J208" s="28">
        <v>9</v>
      </c>
      <c r="K208" s="28">
        <v>1.1000000000000001</v>
      </c>
      <c r="L208" s="28">
        <v>8.9999999999999998E-4</v>
      </c>
      <c r="M208" s="28">
        <v>0.49</v>
      </c>
      <c r="N208" s="28">
        <v>0.09</v>
      </c>
      <c r="O208" s="28">
        <v>0.01</v>
      </c>
      <c r="P208" s="28">
        <v>8.6999999999999993</v>
      </c>
      <c r="Q208" s="28">
        <v>0.4</v>
      </c>
      <c r="R208" s="28">
        <v>46</v>
      </c>
      <c r="S208" s="28">
        <v>0.09</v>
      </c>
      <c r="T208" s="28">
        <v>5.2</v>
      </c>
      <c r="U208" s="28">
        <v>43.7</v>
      </c>
      <c r="V208" s="28">
        <v>14.7</v>
      </c>
      <c r="W208" s="28">
        <v>13.2</v>
      </c>
      <c r="X208" s="28">
        <v>211</v>
      </c>
      <c r="Y208" s="28">
        <v>0.04</v>
      </c>
      <c r="Z208" s="28">
        <v>0.04</v>
      </c>
      <c r="AA208" s="28">
        <v>0.19</v>
      </c>
      <c r="AB208" s="28">
        <v>6.46</v>
      </c>
      <c r="AC208" s="28">
        <v>0.09</v>
      </c>
      <c r="AD208" s="28">
        <v>0.02</v>
      </c>
      <c r="AE208" s="28">
        <v>1.4</v>
      </c>
      <c r="AF208" s="28">
        <v>0.05</v>
      </c>
      <c r="AG208" s="28">
        <v>77</v>
      </c>
      <c r="AH208" s="28">
        <v>0.09</v>
      </c>
      <c r="AI208" s="28">
        <v>1.4</v>
      </c>
      <c r="AJ208" s="28">
        <v>0.04</v>
      </c>
      <c r="AK208" s="28">
        <v>3.47</v>
      </c>
      <c r="AL208" s="28">
        <v>4</v>
      </c>
      <c r="AM208" s="28">
        <v>0.124</v>
      </c>
      <c r="AN208" s="28">
        <v>44.5</v>
      </c>
      <c r="AO208" s="28">
        <v>0.9</v>
      </c>
      <c r="AP208" s="28">
        <v>0.4</v>
      </c>
      <c r="AQ208" s="28">
        <v>0.2</v>
      </c>
      <c r="AR208" s="28">
        <v>1.4</v>
      </c>
      <c r="AS208" s="28">
        <v>0.1</v>
      </c>
      <c r="AT208" s="28">
        <v>12.2</v>
      </c>
      <c r="AU208" s="28">
        <v>0.09</v>
      </c>
      <c r="AV208" s="28">
        <v>9.43</v>
      </c>
      <c r="AW208" s="28">
        <v>2.6</v>
      </c>
      <c r="AX208" s="28">
        <v>1.8</v>
      </c>
      <c r="AY208" s="28">
        <v>0.2</v>
      </c>
      <c r="AZ208" s="28">
        <v>0.09</v>
      </c>
      <c r="BA208" s="28">
        <v>0.3</v>
      </c>
      <c r="BB208" s="28">
        <v>71.900000000000006</v>
      </c>
      <c r="BC208" s="28">
        <v>0.2</v>
      </c>
      <c r="BD208" s="28">
        <v>0.42</v>
      </c>
      <c r="BE208" s="28">
        <v>2.9</v>
      </c>
      <c r="BF208" s="28">
        <v>375</v>
      </c>
      <c r="BG208" s="28">
        <v>21.3</v>
      </c>
      <c r="BH208" s="28">
        <v>5.7</v>
      </c>
      <c r="BI208" s="28">
        <v>34.1</v>
      </c>
      <c r="BJ208" s="28">
        <f>'no b.d.l.'!BJ208*10000</f>
        <v>23900</v>
      </c>
      <c r="BK208" s="28">
        <f>'no b.d.l.'!BK208*10000</f>
        <v>5300</v>
      </c>
      <c r="BL208" s="28">
        <f>'no b.d.l.'!BL208*10000</f>
        <v>24700.000000000004</v>
      </c>
      <c r="BM208" s="28">
        <f>'no b.d.l.'!BM208*10000</f>
        <v>2500</v>
      </c>
      <c r="BN208" s="28">
        <f>'no b.d.l.'!BN208*10000</f>
        <v>1300</v>
      </c>
      <c r="BO208" s="28">
        <f>'no b.d.l.'!BO208*10000</f>
        <v>610</v>
      </c>
      <c r="BP208" s="28">
        <f>'no b.d.l.'!BP208*10000</f>
        <v>700.00000000000011</v>
      </c>
      <c r="BQ208" s="28">
        <f>'no b.d.l.'!BQ208*10000</f>
        <v>9000</v>
      </c>
      <c r="CI208" s="28">
        <v>3.47</v>
      </c>
      <c r="CL208" s="28">
        <v>4</v>
      </c>
    </row>
    <row r="209" spans="1:90" x14ac:dyDescent="0.3">
      <c r="A209" s="25">
        <v>7</v>
      </c>
      <c r="B209" s="26">
        <v>687564</v>
      </c>
      <c r="C209" s="26">
        <v>846573</v>
      </c>
      <c r="D209" s="26">
        <v>362</v>
      </c>
      <c r="E209" s="26">
        <v>2</v>
      </c>
      <c r="F209" s="27" t="s">
        <v>292</v>
      </c>
      <c r="G209" s="28">
        <v>1.3</v>
      </c>
      <c r="H209" s="28">
        <f>'no b.d.l.'!H209/1000</f>
        <v>4.0000000000000002E-4</v>
      </c>
      <c r="I209" s="28">
        <f>'no b.d.l.'!I209/1000</f>
        <v>0.01</v>
      </c>
      <c r="J209" s="28">
        <v>3</v>
      </c>
      <c r="K209" s="28">
        <v>0.15</v>
      </c>
      <c r="L209" s="28">
        <v>8.9999999999999998E-4</v>
      </c>
      <c r="M209" s="28">
        <v>0.05</v>
      </c>
      <c r="N209" s="28">
        <v>0.09</v>
      </c>
      <c r="O209" s="28">
        <v>0.01</v>
      </c>
      <c r="P209" s="28">
        <v>0.09</v>
      </c>
      <c r="Q209" s="28">
        <v>0.09</v>
      </c>
      <c r="R209" s="28">
        <v>6</v>
      </c>
      <c r="S209" s="28">
        <v>0.09</v>
      </c>
      <c r="T209" s="28">
        <v>5.7</v>
      </c>
      <c r="U209" s="28">
        <v>4.9000000000000004</v>
      </c>
      <c r="V209" s="28">
        <v>63.4</v>
      </c>
      <c r="W209" s="28">
        <v>0.9</v>
      </c>
      <c r="X209" s="28">
        <v>7.1</v>
      </c>
      <c r="Y209" s="28">
        <v>1E-3</v>
      </c>
      <c r="Z209" s="28">
        <v>0.01</v>
      </c>
      <c r="AA209" s="28">
        <v>8.9999999999999993E-3</v>
      </c>
      <c r="AB209" s="28">
        <v>1.23</v>
      </c>
      <c r="AC209" s="28">
        <v>0.09</v>
      </c>
      <c r="AD209" s="28">
        <v>0.01</v>
      </c>
      <c r="AE209" s="28">
        <v>0.04</v>
      </c>
      <c r="AF209" s="28">
        <v>0.01</v>
      </c>
      <c r="AG209" s="28">
        <v>413</v>
      </c>
      <c r="AH209" s="28">
        <v>0.09</v>
      </c>
      <c r="AI209" s="28">
        <v>0.09</v>
      </c>
      <c r="AJ209" s="28">
        <v>0.04</v>
      </c>
      <c r="AK209" s="28">
        <v>0.8</v>
      </c>
      <c r="AL209" s="28">
        <v>0.3</v>
      </c>
      <c r="AM209" s="28">
        <v>3.0000000000000001E-3</v>
      </c>
      <c r="AN209" s="28">
        <v>14.3</v>
      </c>
      <c r="AO209" s="28">
        <v>0.2</v>
      </c>
      <c r="AP209" s="28">
        <v>0.2</v>
      </c>
      <c r="AQ209" s="28">
        <v>0.09</v>
      </c>
      <c r="AR209" s="28">
        <v>0.3</v>
      </c>
      <c r="AS209" s="28">
        <v>0.09</v>
      </c>
      <c r="AT209" s="28">
        <v>0.4</v>
      </c>
      <c r="AU209" s="28">
        <v>0.09</v>
      </c>
      <c r="AV209" s="28">
        <v>0.67</v>
      </c>
      <c r="AW209" s="28">
        <v>0.2</v>
      </c>
      <c r="AX209" s="28">
        <v>0.2</v>
      </c>
      <c r="AY209" s="28">
        <v>0.09</v>
      </c>
      <c r="AZ209" s="28">
        <v>0.09</v>
      </c>
      <c r="BA209" s="28">
        <v>0.2</v>
      </c>
      <c r="BB209" s="28">
        <v>10.199999999999999</v>
      </c>
      <c r="BC209" s="28">
        <v>0.09</v>
      </c>
      <c r="BD209" s="28">
        <v>0.01</v>
      </c>
      <c r="BE209" s="28">
        <v>0.2</v>
      </c>
      <c r="BF209" s="28">
        <v>79</v>
      </c>
      <c r="BG209" s="28">
        <v>0.2</v>
      </c>
      <c r="BH209" s="28">
        <v>2.2999999999999998</v>
      </c>
      <c r="BI209" s="28">
        <v>0.4</v>
      </c>
      <c r="BJ209" s="28">
        <f>'no b.d.l.'!BJ209*10000</f>
        <v>3600</v>
      </c>
      <c r="BK209" s="28">
        <f>'no b.d.l.'!BK209*10000</f>
        <v>100</v>
      </c>
      <c r="BL209" s="28">
        <f>'no b.d.l.'!BL209*10000</f>
        <v>7000</v>
      </c>
      <c r="BM209" s="28">
        <f>'no b.d.l.'!BM209*10000</f>
        <v>90</v>
      </c>
      <c r="BN209" s="28">
        <f>'no b.d.l.'!BN209*10000</f>
        <v>5699.9999999999991</v>
      </c>
      <c r="BO209" s="28">
        <f>'no b.d.l.'!BO209*10000</f>
        <v>100</v>
      </c>
      <c r="BP209" s="28">
        <f>'no b.d.l.'!BP209*10000</f>
        <v>30</v>
      </c>
      <c r="BQ209" s="28">
        <f>'no b.d.l.'!BQ209*10000</f>
        <v>9000</v>
      </c>
      <c r="CI209" s="28">
        <v>0.8</v>
      </c>
      <c r="CL209" s="28">
        <v>0.3</v>
      </c>
    </row>
    <row r="210" spans="1:90" x14ac:dyDescent="0.3">
      <c r="A210" s="25">
        <v>8</v>
      </c>
      <c r="B210" s="26">
        <v>687158</v>
      </c>
      <c r="C210" s="26">
        <v>846630</v>
      </c>
      <c r="D210" s="26">
        <v>378</v>
      </c>
      <c r="E210" s="26">
        <v>2</v>
      </c>
      <c r="F210" s="27" t="s">
        <v>294</v>
      </c>
      <c r="G210" s="28">
        <v>0.09</v>
      </c>
      <c r="H210" s="28">
        <f>'no b.d.l.'!H210/1000</f>
        <v>4.0000000000000002E-4</v>
      </c>
      <c r="I210" s="28">
        <f>'no b.d.l.'!I210/1000</f>
        <v>7.0000000000000007E-2</v>
      </c>
      <c r="J210" s="28">
        <v>4</v>
      </c>
      <c r="K210" s="28">
        <v>1.31</v>
      </c>
      <c r="L210" s="28">
        <v>8.9999999999999998E-4</v>
      </c>
      <c r="M210" s="28">
        <v>0.05</v>
      </c>
      <c r="N210" s="28">
        <v>0.09</v>
      </c>
      <c r="O210" s="28">
        <v>0.03</v>
      </c>
      <c r="P210" s="28">
        <v>20.5</v>
      </c>
      <c r="Q210" s="28">
        <v>0.5</v>
      </c>
      <c r="R210" s="28">
        <v>166</v>
      </c>
      <c r="S210" s="28">
        <v>0.1</v>
      </c>
      <c r="T210" s="28">
        <v>2.6</v>
      </c>
      <c r="U210" s="28">
        <v>87</v>
      </c>
      <c r="V210" s="28">
        <v>36.4</v>
      </c>
      <c r="W210" s="28">
        <v>5.7</v>
      </c>
      <c r="X210" s="28">
        <v>12.5</v>
      </c>
      <c r="Y210" s="28">
        <v>0.02</v>
      </c>
      <c r="Z210" s="28">
        <v>0.01</v>
      </c>
      <c r="AA210" s="28">
        <v>0.01</v>
      </c>
      <c r="AB210" s="28">
        <v>15.1</v>
      </c>
      <c r="AC210" s="28">
        <v>0.2</v>
      </c>
      <c r="AD210" s="28">
        <v>0.12</v>
      </c>
      <c r="AE210" s="28">
        <v>0.17</v>
      </c>
      <c r="AF210" s="28">
        <v>0.01</v>
      </c>
      <c r="AG210" s="28">
        <v>122</v>
      </c>
      <c r="AH210" s="28">
        <v>0.09</v>
      </c>
      <c r="AI210" s="28">
        <v>0.09</v>
      </c>
      <c r="AJ210" s="28">
        <v>0.04</v>
      </c>
      <c r="AK210" s="28">
        <v>3.23</v>
      </c>
      <c r="AL210" s="28">
        <v>2</v>
      </c>
      <c r="AM210" s="28">
        <v>9.9000000000000005E-2</v>
      </c>
      <c r="AN210" s="28">
        <v>129</v>
      </c>
      <c r="AO210" s="28">
        <v>1.5</v>
      </c>
      <c r="AP210" s="28">
        <v>0.7</v>
      </c>
      <c r="AQ210" s="28">
        <v>0.2</v>
      </c>
      <c r="AR210" s="28">
        <v>2.1</v>
      </c>
      <c r="AS210" s="28">
        <v>0.2</v>
      </c>
      <c r="AT210" s="28">
        <v>9</v>
      </c>
      <c r="AU210" s="28">
        <v>0.1</v>
      </c>
      <c r="AV210" s="28">
        <v>7.37</v>
      </c>
      <c r="AW210" s="28">
        <v>2.1</v>
      </c>
      <c r="AX210" s="28">
        <v>1.6</v>
      </c>
      <c r="AY210" s="28">
        <v>0.3</v>
      </c>
      <c r="AZ210" s="28">
        <v>0.09</v>
      </c>
      <c r="BA210" s="28">
        <v>0.8</v>
      </c>
      <c r="BB210" s="28">
        <v>80.3</v>
      </c>
      <c r="BC210" s="28">
        <v>0.1</v>
      </c>
      <c r="BD210" s="28">
        <v>0.01</v>
      </c>
      <c r="BE210" s="28">
        <v>1.1000000000000001</v>
      </c>
      <c r="BF210" s="28">
        <v>155</v>
      </c>
      <c r="BG210" s="28">
        <v>1.2</v>
      </c>
      <c r="BH210" s="28">
        <v>37.4</v>
      </c>
      <c r="BI210" s="28">
        <v>7</v>
      </c>
      <c r="BJ210" s="28">
        <f>'no b.d.l.'!BJ210*10000</f>
        <v>53099.999999999993</v>
      </c>
      <c r="BK210" s="28">
        <f>'no b.d.l.'!BK210*10000</f>
        <v>400</v>
      </c>
      <c r="BL210" s="28">
        <f>'no b.d.l.'!BL210*10000</f>
        <v>64700</v>
      </c>
      <c r="BM210" s="28">
        <f>'no b.d.l.'!BM210*10000</f>
        <v>300</v>
      </c>
      <c r="BN210" s="28">
        <f>'no b.d.l.'!BN210*10000</f>
        <v>200</v>
      </c>
      <c r="BO210" s="28">
        <f>'no b.d.l.'!BO210*10000</f>
        <v>120</v>
      </c>
      <c r="BP210" s="28">
        <f>'no b.d.l.'!BP210*10000</f>
        <v>190</v>
      </c>
      <c r="BQ210" s="28">
        <f>'no b.d.l.'!BQ210*10000</f>
        <v>9000</v>
      </c>
      <c r="CI210" s="28">
        <v>3.23</v>
      </c>
      <c r="CL210" s="28">
        <v>2</v>
      </c>
    </row>
    <row r="211" spans="1:90" x14ac:dyDescent="0.3">
      <c r="A211" s="25">
        <v>9</v>
      </c>
      <c r="B211" s="26">
        <v>686533</v>
      </c>
      <c r="C211" s="26">
        <v>846623</v>
      </c>
      <c r="D211" s="26">
        <v>372</v>
      </c>
      <c r="E211" s="26">
        <v>2</v>
      </c>
      <c r="F211" s="27" t="s">
        <v>295</v>
      </c>
      <c r="G211" s="28">
        <v>111</v>
      </c>
      <c r="H211" s="28">
        <f>'no b.d.l.'!H211/1000</f>
        <v>4.0000000000000002E-4</v>
      </c>
      <c r="I211" s="28">
        <f>'no b.d.l.'!I211/1000</f>
        <v>0.06</v>
      </c>
      <c r="J211" s="28">
        <v>3</v>
      </c>
      <c r="K211" s="28">
        <v>4</v>
      </c>
      <c r="L211" s="28">
        <v>8.9999999999999998E-4</v>
      </c>
      <c r="M211" s="28">
        <v>0.49</v>
      </c>
      <c r="N211" s="28">
        <v>0.5</v>
      </c>
      <c r="O211" s="28">
        <v>0.21</v>
      </c>
      <c r="P211" s="28">
        <v>10.6</v>
      </c>
      <c r="Q211" s="28">
        <v>2.4</v>
      </c>
      <c r="R211" s="28">
        <v>234</v>
      </c>
      <c r="S211" s="28">
        <v>0.2</v>
      </c>
      <c r="T211" s="28">
        <v>14.4</v>
      </c>
      <c r="U211" s="28">
        <v>56.2</v>
      </c>
      <c r="V211" s="28">
        <v>60.3</v>
      </c>
      <c r="W211" s="28">
        <v>23.4</v>
      </c>
      <c r="X211" s="28">
        <v>10.1</v>
      </c>
      <c r="Y211" s="28">
        <v>2.3E-2</v>
      </c>
      <c r="Z211" s="28">
        <v>0.28000000000000003</v>
      </c>
      <c r="AA211" s="28">
        <v>8.9999999999999993E-3</v>
      </c>
      <c r="AB211" s="28">
        <v>18.5</v>
      </c>
      <c r="AC211" s="28">
        <v>0.09</v>
      </c>
      <c r="AD211" s="28">
        <v>0.09</v>
      </c>
      <c r="AE211" s="28">
        <v>1.25</v>
      </c>
      <c r="AF211" s="28">
        <v>0.12</v>
      </c>
      <c r="AG211" s="28">
        <v>682</v>
      </c>
      <c r="AH211" s="28">
        <v>0.2</v>
      </c>
      <c r="AI211" s="28">
        <v>0.2</v>
      </c>
      <c r="AJ211" s="28">
        <v>0.04</v>
      </c>
      <c r="AK211" s="28">
        <v>5.61</v>
      </c>
      <c r="AL211" s="28">
        <v>7.2</v>
      </c>
      <c r="AM211" s="28">
        <v>8.2000000000000003E-2</v>
      </c>
      <c r="AN211" s="28">
        <v>40.6</v>
      </c>
      <c r="AO211" s="28">
        <v>1.6</v>
      </c>
      <c r="AP211" s="28">
        <v>0.8</v>
      </c>
      <c r="AQ211" s="28">
        <v>0.5</v>
      </c>
      <c r="AR211" s="28">
        <v>2.1</v>
      </c>
      <c r="AS211" s="28">
        <v>0.3</v>
      </c>
      <c r="AT211" s="28">
        <v>21.6</v>
      </c>
      <c r="AU211" s="28">
        <v>0.09</v>
      </c>
      <c r="AV211" s="28">
        <v>12.1</v>
      </c>
      <c r="AW211" s="28">
        <v>3.7</v>
      </c>
      <c r="AX211" s="28">
        <v>2.2000000000000002</v>
      </c>
      <c r="AY211" s="28">
        <v>0.3</v>
      </c>
      <c r="AZ211" s="28">
        <v>0.1</v>
      </c>
      <c r="BA211" s="28">
        <v>0.7</v>
      </c>
      <c r="BB211" s="28">
        <v>49.6</v>
      </c>
      <c r="BC211" s="28">
        <v>0.5</v>
      </c>
      <c r="BD211" s="28">
        <v>0.75</v>
      </c>
      <c r="BE211" s="28">
        <v>3.9</v>
      </c>
      <c r="BF211" s="28">
        <v>302</v>
      </c>
      <c r="BG211" s="28">
        <v>6.8</v>
      </c>
      <c r="BH211" s="28">
        <v>14.9</v>
      </c>
      <c r="BI211" s="28">
        <v>10</v>
      </c>
      <c r="BJ211" s="28">
        <f>'no b.d.l.'!BJ211*10000</f>
        <v>51800</v>
      </c>
      <c r="BK211" s="28">
        <f>'no b.d.l.'!BK211*10000</f>
        <v>200</v>
      </c>
      <c r="BL211" s="28">
        <f>'no b.d.l.'!BL211*10000</f>
        <v>138000</v>
      </c>
      <c r="BM211" s="28">
        <f>'no b.d.l.'!BM211*10000</f>
        <v>600</v>
      </c>
      <c r="BN211" s="28">
        <f>'no b.d.l.'!BN211*10000</f>
        <v>500</v>
      </c>
      <c r="BO211" s="28">
        <f>'no b.d.l.'!BO211*10000</f>
        <v>130</v>
      </c>
      <c r="BP211" s="28">
        <f>'no b.d.l.'!BP211*10000</f>
        <v>180</v>
      </c>
      <c r="BQ211" s="28">
        <f>'no b.d.l.'!BQ211*10000</f>
        <v>9000</v>
      </c>
      <c r="CI211" s="28">
        <v>5.61</v>
      </c>
      <c r="CL211" s="28">
        <v>7.2</v>
      </c>
    </row>
    <row r="212" spans="1:90" x14ac:dyDescent="0.3">
      <c r="A212" s="25">
        <v>10</v>
      </c>
      <c r="B212" s="26">
        <v>687469</v>
      </c>
      <c r="C212" s="26">
        <v>846814</v>
      </c>
      <c r="D212" s="26">
        <v>360</v>
      </c>
      <c r="E212" s="26">
        <v>2</v>
      </c>
      <c r="F212" s="27" t="s">
        <v>296</v>
      </c>
      <c r="G212" s="28">
        <v>53.6</v>
      </c>
      <c r="H212" s="28">
        <f>'no b.d.l.'!H212/1000</f>
        <v>4.0000000000000002E-4</v>
      </c>
      <c r="I212" s="28">
        <f>'no b.d.l.'!I212/1000</f>
        <v>0.05</v>
      </c>
      <c r="J212" s="28">
        <v>3</v>
      </c>
      <c r="K212" s="28">
        <v>6.21</v>
      </c>
      <c r="L212" s="28">
        <v>8.9999999999999998E-4</v>
      </c>
      <c r="M212" s="28">
        <v>0.63</v>
      </c>
      <c r="N212" s="28">
        <v>1</v>
      </c>
      <c r="O212" s="28">
        <v>0.13</v>
      </c>
      <c r="P212" s="28">
        <v>12.1</v>
      </c>
      <c r="Q212" s="28">
        <v>2.4</v>
      </c>
      <c r="R212" s="28">
        <v>295</v>
      </c>
      <c r="S212" s="28">
        <v>0.2</v>
      </c>
      <c r="T212" s="28">
        <v>6.3</v>
      </c>
      <c r="U212" s="28">
        <v>56</v>
      </c>
      <c r="V212" s="28">
        <v>19.5</v>
      </c>
      <c r="W212" s="28">
        <v>18.2</v>
      </c>
      <c r="X212" s="28">
        <v>15.5</v>
      </c>
      <c r="Y212" s="28">
        <v>2.1000000000000001E-2</v>
      </c>
      <c r="Z212" s="28">
        <v>0.06</v>
      </c>
      <c r="AA212" s="28">
        <v>8.9999999999999993E-3</v>
      </c>
      <c r="AB212" s="28">
        <v>14</v>
      </c>
      <c r="AC212" s="28">
        <v>0.1</v>
      </c>
      <c r="AD212" s="28">
        <v>0.1</v>
      </c>
      <c r="AE212" s="28">
        <v>0.7</v>
      </c>
      <c r="AF212" s="28">
        <v>0.09</v>
      </c>
      <c r="AG212" s="28">
        <v>297</v>
      </c>
      <c r="AH212" s="28">
        <v>0.1</v>
      </c>
      <c r="AI212" s="28">
        <v>0.5</v>
      </c>
      <c r="AJ212" s="28">
        <v>0.04</v>
      </c>
      <c r="AK212" s="28">
        <v>3.17</v>
      </c>
      <c r="AL212" s="28">
        <v>7.6</v>
      </c>
      <c r="AM212" s="28">
        <v>6.8000000000000005E-2</v>
      </c>
      <c r="AN212" s="28">
        <v>27.2</v>
      </c>
      <c r="AO212" s="28">
        <v>1</v>
      </c>
      <c r="AP212" s="28">
        <v>0.6</v>
      </c>
      <c r="AQ212" s="28">
        <v>0.3</v>
      </c>
      <c r="AR212" s="28">
        <v>1.3</v>
      </c>
      <c r="AS212" s="28">
        <v>0.2</v>
      </c>
      <c r="AT212" s="28">
        <v>11.6</v>
      </c>
      <c r="AU212" s="28">
        <v>0.09</v>
      </c>
      <c r="AV212" s="28">
        <v>7.28</v>
      </c>
      <c r="AW212" s="28">
        <v>2.2000000000000002</v>
      </c>
      <c r="AX212" s="28">
        <v>1.6</v>
      </c>
      <c r="AY212" s="28">
        <v>0.2</v>
      </c>
      <c r="AZ212" s="28">
        <v>0.09</v>
      </c>
      <c r="BA212" s="28">
        <v>0.6</v>
      </c>
      <c r="BB212" s="28">
        <v>40.200000000000003</v>
      </c>
      <c r="BC212" s="28">
        <v>0.5</v>
      </c>
      <c r="BD212" s="28">
        <v>0.31</v>
      </c>
      <c r="BE212" s="28">
        <v>1.9</v>
      </c>
      <c r="BF212" s="28">
        <v>234</v>
      </c>
      <c r="BG212" s="28">
        <v>8.8000000000000007</v>
      </c>
      <c r="BH212" s="28">
        <v>16.5</v>
      </c>
      <c r="BI212" s="28">
        <v>8.3000000000000007</v>
      </c>
      <c r="BJ212" s="28">
        <f>'no b.d.l.'!BJ212*10000</f>
        <v>41700</v>
      </c>
      <c r="BK212" s="28">
        <f>'no b.d.l.'!BK212*10000</f>
        <v>500</v>
      </c>
      <c r="BL212" s="28">
        <f>'no b.d.l.'!BL212*10000</f>
        <v>192000</v>
      </c>
      <c r="BM212" s="28">
        <f>'no b.d.l.'!BM212*10000</f>
        <v>1100</v>
      </c>
      <c r="BN212" s="28">
        <f>'no b.d.l.'!BN212*10000</f>
        <v>400</v>
      </c>
      <c r="BO212" s="28">
        <f>'no b.d.l.'!BO212*10000</f>
        <v>130</v>
      </c>
      <c r="BP212" s="28">
        <f>'no b.d.l.'!BP212*10000</f>
        <v>509.99999999999994</v>
      </c>
      <c r="BQ212" s="28">
        <f>'no b.d.l.'!BQ212*10000</f>
        <v>9000</v>
      </c>
      <c r="CI212" s="28">
        <v>3.17</v>
      </c>
      <c r="CL212" s="28">
        <v>7.6</v>
      </c>
    </row>
    <row r="213" spans="1:90" x14ac:dyDescent="0.3">
      <c r="A213" s="25">
        <v>11</v>
      </c>
      <c r="B213" s="26">
        <v>686086</v>
      </c>
      <c r="C213" s="26">
        <v>846958</v>
      </c>
      <c r="D213" s="26">
        <v>366</v>
      </c>
      <c r="E213" s="26">
        <v>2</v>
      </c>
      <c r="F213" s="27" t="s">
        <v>297</v>
      </c>
      <c r="G213" s="28">
        <v>14.8</v>
      </c>
      <c r="H213" s="28">
        <f>'no b.d.l.'!H213/1000</f>
        <v>4.0000000000000002E-4</v>
      </c>
      <c r="I213" s="28">
        <f>'no b.d.l.'!I213/1000</f>
        <v>0.04</v>
      </c>
      <c r="J213" s="28">
        <v>4</v>
      </c>
      <c r="K213" s="28">
        <v>5.75</v>
      </c>
      <c r="L213" s="28">
        <v>8.9999999999999998E-4</v>
      </c>
      <c r="M213" s="28">
        <v>0.43</v>
      </c>
      <c r="N213" s="28">
        <v>0.8</v>
      </c>
      <c r="O213" s="28">
        <v>0.28999999999999998</v>
      </c>
      <c r="P213" s="28">
        <v>8.5</v>
      </c>
      <c r="Q213" s="28">
        <v>2.8</v>
      </c>
      <c r="R213" s="28">
        <v>470</v>
      </c>
      <c r="S213" s="28">
        <v>0.2</v>
      </c>
      <c r="T213" s="28">
        <v>48.3</v>
      </c>
      <c r="U213" s="28">
        <v>79.5</v>
      </c>
      <c r="V213" s="28">
        <v>35.700000000000003</v>
      </c>
      <c r="W213" s="28">
        <v>24.6</v>
      </c>
      <c r="X213" s="28">
        <v>8.4</v>
      </c>
      <c r="Y213" s="28">
        <v>4.8000000000000001E-2</v>
      </c>
      <c r="Z213" s="28">
        <v>0.13</v>
      </c>
      <c r="AA213" s="28">
        <v>0.02</v>
      </c>
      <c r="AB213" s="28">
        <v>19.899999999999999</v>
      </c>
      <c r="AC213" s="28">
        <v>0.2</v>
      </c>
      <c r="AD213" s="28">
        <v>0.13</v>
      </c>
      <c r="AE213" s="28">
        <v>1.27</v>
      </c>
      <c r="AF213" s="28">
        <v>0.31</v>
      </c>
      <c r="AG213" s="28">
        <v>532</v>
      </c>
      <c r="AH213" s="28">
        <v>0.2</v>
      </c>
      <c r="AI213" s="28">
        <v>0.3</v>
      </c>
      <c r="AJ213" s="28">
        <v>0.04</v>
      </c>
      <c r="AK213" s="28">
        <v>3.82</v>
      </c>
      <c r="AL213" s="28">
        <v>10.8</v>
      </c>
      <c r="AM213" s="28">
        <v>9.1999999999999998E-2</v>
      </c>
      <c r="AN213" s="28">
        <v>97.7</v>
      </c>
      <c r="AO213" s="28">
        <v>1.3</v>
      </c>
      <c r="AP213" s="28">
        <v>0.8</v>
      </c>
      <c r="AQ213" s="28">
        <v>0.3</v>
      </c>
      <c r="AR213" s="28">
        <v>1.6</v>
      </c>
      <c r="AS213" s="28">
        <v>0.2</v>
      </c>
      <c r="AT213" s="28">
        <v>9.3000000000000007</v>
      </c>
      <c r="AU213" s="28">
        <v>0.1</v>
      </c>
      <c r="AV213" s="28">
        <v>6.79</v>
      </c>
      <c r="AW213" s="28">
        <v>2</v>
      </c>
      <c r="AX213" s="28">
        <v>1.4</v>
      </c>
      <c r="AY213" s="28">
        <v>0.2</v>
      </c>
      <c r="AZ213" s="28">
        <v>0.1</v>
      </c>
      <c r="BA213" s="28">
        <v>0.8</v>
      </c>
      <c r="BB213" s="28">
        <v>78.400000000000006</v>
      </c>
      <c r="BC213" s="28">
        <v>0.8</v>
      </c>
      <c r="BD213" s="28">
        <v>0.5</v>
      </c>
      <c r="BE213" s="28">
        <v>3</v>
      </c>
      <c r="BF213" s="28">
        <v>2280</v>
      </c>
      <c r="BG213" s="28">
        <v>6</v>
      </c>
      <c r="BH213" s="28">
        <v>21.8</v>
      </c>
      <c r="BI213" s="28">
        <v>5.2</v>
      </c>
      <c r="BJ213" s="28">
        <f>'no b.d.l.'!BJ213*10000</f>
        <v>50199.999999999993</v>
      </c>
      <c r="BK213" s="28">
        <f>'no b.d.l.'!BK213*10000</f>
        <v>500</v>
      </c>
      <c r="BL213" s="28">
        <f>'no b.d.l.'!BL213*10000</f>
        <v>205000</v>
      </c>
      <c r="BM213" s="28">
        <f>'no b.d.l.'!BM213*10000</f>
        <v>400</v>
      </c>
      <c r="BN213" s="28">
        <f>'no b.d.l.'!BN213*10000</f>
        <v>400</v>
      </c>
      <c r="BO213" s="28">
        <f>'no b.d.l.'!BO213*10000</f>
        <v>140</v>
      </c>
      <c r="BP213" s="28">
        <f>'no b.d.l.'!BP213*10000</f>
        <v>780</v>
      </c>
      <c r="BQ213" s="28">
        <f>'no b.d.l.'!BQ213*10000</f>
        <v>9000</v>
      </c>
      <c r="CI213" s="28">
        <v>3.82</v>
      </c>
      <c r="CL213" s="28">
        <v>10.8</v>
      </c>
    </row>
    <row r="214" spans="1:90" x14ac:dyDescent="0.3">
      <c r="A214" s="20">
        <v>12</v>
      </c>
      <c r="B214" s="21">
        <v>687573</v>
      </c>
      <c r="C214" s="21">
        <v>846449</v>
      </c>
      <c r="D214" s="21">
        <v>389</v>
      </c>
      <c r="E214" s="21">
        <v>2</v>
      </c>
      <c r="F214" s="23" t="s">
        <v>298</v>
      </c>
      <c r="G214" s="24">
        <v>0.5</v>
      </c>
      <c r="H214" s="28">
        <f>'no b.d.l.'!H214/1000</f>
        <v>4.0000000000000002E-4</v>
      </c>
      <c r="I214" s="28">
        <f>'no b.d.l.'!I214/1000</f>
        <v>0.02</v>
      </c>
      <c r="J214" s="24">
        <v>3</v>
      </c>
      <c r="K214" s="24">
        <v>0.13</v>
      </c>
      <c r="L214" s="24">
        <v>8.9999999999999998E-4</v>
      </c>
      <c r="M214" s="24">
        <v>0.06</v>
      </c>
      <c r="N214" s="24">
        <v>0.09</v>
      </c>
      <c r="O214" s="24">
        <v>0.01</v>
      </c>
      <c r="P214" s="24">
        <v>0.09</v>
      </c>
      <c r="Q214" s="24">
        <v>0.09</v>
      </c>
      <c r="R214" s="24">
        <v>18</v>
      </c>
      <c r="S214" s="24">
        <v>0.09</v>
      </c>
      <c r="T214" s="24">
        <v>5.9</v>
      </c>
      <c r="U214" s="24">
        <v>10.5</v>
      </c>
      <c r="V214" s="24">
        <v>69.5</v>
      </c>
      <c r="W214" s="24">
        <v>0.7</v>
      </c>
      <c r="X214" s="24">
        <v>9.8000000000000007</v>
      </c>
      <c r="Y214" s="24">
        <v>1E-3</v>
      </c>
      <c r="Z214" s="24">
        <v>0.01</v>
      </c>
      <c r="AA214" s="24">
        <v>8.9999999999999993E-3</v>
      </c>
      <c r="AB214" s="24">
        <v>2.48</v>
      </c>
      <c r="AC214" s="24">
        <v>0.1</v>
      </c>
      <c r="AD214" s="24">
        <v>0.01</v>
      </c>
      <c r="AE214" s="24">
        <v>0.04</v>
      </c>
      <c r="AF214" s="24">
        <v>0.01</v>
      </c>
      <c r="AG214" s="24">
        <v>877</v>
      </c>
      <c r="AH214" s="24">
        <v>0.09</v>
      </c>
      <c r="AI214" s="24">
        <v>0.09</v>
      </c>
      <c r="AJ214" s="24">
        <v>0.04</v>
      </c>
      <c r="AK214" s="24">
        <v>1.88</v>
      </c>
      <c r="AL214" s="24">
        <v>0.5</v>
      </c>
      <c r="AM214" s="24">
        <v>7.0000000000000001E-3</v>
      </c>
      <c r="AN214" s="24">
        <v>37.9</v>
      </c>
      <c r="AO214" s="24">
        <v>0.6</v>
      </c>
      <c r="AP214" s="24">
        <v>0.3</v>
      </c>
      <c r="AQ214" s="24">
        <v>0.09</v>
      </c>
      <c r="AR214" s="24">
        <v>0.5</v>
      </c>
      <c r="AS214" s="24">
        <v>0.09</v>
      </c>
      <c r="AT214" s="24">
        <v>1.1000000000000001</v>
      </c>
      <c r="AU214" s="24">
        <v>0.09</v>
      </c>
      <c r="AV214" s="24">
        <v>1.54</v>
      </c>
      <c r="AW214" s="24">
        <v>0.4</v>
      </c>
      <c r="AX214" s="24">
        <v>0.5</v>
      </c>
      <c r="AY214" s="24">
        <v>0.09</v>
      </c>
      <c r="AZ214" s="24">
        <v>0.09</v>
      </c>
      <c r="BA214" s="24">
        <v>0.4</v>
      </c>
      <c r="BB214" s="24">
        <v>5.7</v>
      </c>
      <c r="BC214" s="24">
        <v>0.09</v>
      </c>
      <c r="BD214" s="24">
        <v>0.01</v>
      </c>
      <c r="BE214" s="24">
        <v>0.4</v>
      </c>
      <c r="BF214" s="24">
        <v>71</v>
      </c>
      <c r="BG214" s="24">
        <v>0.3</v>
      </c>
      <c r="BH214" s="24">
        <v>4.2</v>
      </c>
      <c r="BI214" s="24">
        <v>0.4</v>
      </c>
      <c r="BJ214" s="28">
        <f>'no b.d.l.'!BJ214*10000</f>
        <v>10700</v>
      </c>
      <c r="BK214" s="28">
        <f>'no b.d.l.'!BK214*10000</f>
        <v>100</v>
      </c>
      <c r="BL214" s="28">
        <f>'no b.d.l.'!BL214*10000</f>
        <v>13799.999999999998</v>
      </c>
      <c r="BM214" s="28">
        <f>'no b.d.l.'!BM214*10000</f>
        <v>90</v>
      </c>
      <c r="BN214" s="28">
        <f>'no b.d.l.'!BN214*10000</f>
        <v>6100</v>
      </c>
      <c r="BO214" s="28">
        <f>'no b.d.l.'!BO214*10000</f>
        <v>120</v>
      </c>
      <c r="BP214" s="28">
        <f>'no b.d.l.'!BP214*10000</f>
        <v>40</v>
      </c>
      <c r="BQ214" s="28">
        <f>'no b.d.l.'!BQ214*10000</f>
        <v>9000</v>
      </c>
      <c r="CI214" s="24">
        <v>1.88</v>
      </c>
      <c r="CL214" s="24">
        <v>0.5</v>
      </c>
    </row>
  </sheetData>
  <hyperlinks>
    <hyperlink ref="A1" location="Menu!A1" display="ToC" xr:uid="{AB87FB2E-7B05-4168-9E35-4D9DAAD7FBDE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2F02F-E7B0-4013-9C7D-70195C52715A}">
  <sheetPr>
    <tabColor theme="4"/>
  </sheetPr>
  <dimension ref="A1:BY214"/>
  <sheetViews>
    <sheetView showGridLines="0" topLeftCell="AC4" zoomScaleNormal="100" workbookViewId="0">
      <selection activeCell="K25" sqref="K25"/>
    </sheetView>
  </sheetViews>
  <sheetFormatPr defaultColWidth="9.109375" defaultRowHeight="15.6" x14ac:dyDescent="0.3"/>
  <cols>
    <col min="1" max="1" width="7.33203125" style="7" customWidth="1"/>
    <col min="2" max="2" width="11.5546875" style="7" customWidth="1"/>
    <col min="3" max="4" width="12.33203125" style="7" customWidth="1"/>
    <col min="5" max="5" width="10.44140625" style="7" customWidth="1"/>
    <col min="6" max="6" width="15.88671875" style="7" customWidth="1"/>
    <col min="7" max="7" width="11.44140625" style="7" customWidth="1"/>
    <col min="8" max="8" width="15.5546875" style="7" customWidth="1"/>
    <col min="9" max="10" width="23.5546875" style="7" customWidth="1"/>
    <col min="11" max="11" width="23.88671875" style="7" customWidth="1"/>
    <col min="12" max="16384" width="9.109375" style="7"/>
  </cols>
  <sheetData>
    <row r="1" spans="1:77" x14ac:dyDescent="0.3">
      <c r="A1" s="19" t="s">
        <v>461</v>
      </c>
      <c r="F1" s="8"/>
      <c r="H1" s="6"/>
    </row>
    <row r="2" spans="1:77" x14ac:dyDescent="0.3">
      <c r="F2" s="8"/>
      <c r="H2" s="6"/>
      <c r="I2" s="6"/>
      <c r="J2" s="6"/>
    </row>
    <row r="3" spans="1:77" x14ac:dyDescent="0.3">
      <c r="F3" s="8"/>
      <c r="H3" s="6"/>
      <c r="I3" s="6"/>
      <c r="J3" s="6"/>
    </row>
    <row r="4" spans="1:77" x14ac:dyDescent="0.3">
      <c r="A4" s="20" t="s">
        <v>284</v>
      </c>
      <c r="B4" s="21" t="s">
        <v>0</v>
      </c>
      <c r="C4" s="21" t="s">
        <v>1</v>
      </c>
      <c r="D4" s="21" t="s">
        <v>282</v>
      </c>
      <c r="E4" s="22" t="s">
        <v>462</v>
      </c>
      <c r="F4" s="23" t="s">
        <v>463</v>
      </c>
      <c r="G4" s="24" t="s">
        <v>229</v>
      </c>
      <c r="H4" s="24" t="s">
        <v>263</v>
      </c>
      <c r="I4" s="24" t="s">
        <v>268</v>
      </c>
      <c r="J4" s="24" t="s">
        <v>211</v>
      </c>
      <c r="K4" s="24" t="s">
        <v>235</v>
      </c>
      <c r="L4" s="24" t="s">
        <v>262</v>
      </c>
      <c r="M4" s="24" t="s">
        <v>239</v>
      </c>
      <c r="N4" s="24" t="s">
        <v>249</v>
      </c>
      <c r="O4" s="24" t="s">
        <v>240</v>
      </c>
      <c r="P4" s="24" t="s">
        <v>266</v>
      </c>
      <c r="Q4" s="24" t="s">
        <v>267</v>
      </c>
      <c r="R4" s="24" t="s">
        <v>219</v>
      </c>
      <c r="S4" s="24" t="s">
        <v>261</v>
      </c>
      <c r="T4" s="24" t="s">
        <v>223</v>
      </c>
      <c r="U4" s="24" t="s">
        <v>225</v>
      </c>
      <c r="V4" s="24" t="s">
        <v>224</v>
      </c>
      <c r="W4" s="24" t="s">
        <v>265</v>
      </c>
      <c r="X4" s="24" t="s">
        <v>226</v>
      </c>
      <c r="Y4" s="24" t="s">
        <v>236</v>
      </c>
      <c r="Z4" s="24" t="s">
        <v>216</v>
      </c>
      <c r="AA4" s="24" t="s">
        <v>245</v>
      </c>
      <c r="AB4" s="24" t="s">
        <v>227</v>
      </c>
      <c r="AC4" s="24" t="s">
        <v>228</v>
      </c>
      <c r="AD4" s="24" t="s">
        <v>237</v>
      </c>
      <c r="AE4" s="24" t="s">
        <v>238</v>
      </c>
      <c r="AF4" s="24" t="s">
        <v>264</v>
      </c>
      <c r="AG4" s="24" t="s">
        <v>220</v>
      </c>
      <c r="AH4" s="24" t="s">
        <v>259</v>
      </c>
      <c r="AI4" s="24" t="s">
        <v>234</v>
      </c>
      <c r="AJ4" s="24" t="s">
        <v>260</v>
      </c>
      <c r="AK4" s="24" t="s">
        <v>490</v>
      </c>
      <c r="AL4" s="24" t="s">
        <v>491</v>
      </c>
      <c r="AM4" s="24" t="s">
        <v>206</v>
      </c>
      <c r="AN4" s="24" t="s">
        <v>528</v>
      </c>
      <c r="AO4" s="24" t="s">
        <v>242</v>
      </c>
      <c r="AP4" s="24" t="s">
        <v>210</v>
      </c>
      <c r="AQ4" s="24" t="s">
        <v>241</v>
      </c>
      <c r="AR4" s="24" t="s">
        <v>209</v>
      </c>
      <c r="AS4" s="24" t="s">
        <v>221</v>
      </c>
      <c r="AT4" s="24" t="s">
        <v>230</v>
      </c>
      <c r="AU4" s="24" t="s">
        <v>218</v>
      </c>
      <c r="AV4" s="24" t="s">
        <v>231</v>
      </c>
      <c r="AW4" s="24" t="s">
        <v>214</v>
      </c>
      <c r="AX4" s="24" t="s">
        <v>217</v>
      </c>
      <c r="AY4" s="24" t="s">
        <v>222</v>
      </c>
      <c r="AZ4" s="24" t="s">
        <v>215</v>
      </c>
      <c r="BA4" s="24" t="s">
        <v>213</v>
      </c>
      <c r="BB4" s="24" t="s">
        <v>212</v>
      </c>
      <c r="BC4" s="24" t="s">
        <v>208</v>
      </c>
      <c r="BD4" s="24" t="s">
        <v>207</v>
      </c>
      <c r="BE4" s="20" t="s">
        <v>527</v>
      </c>
      <c r="BV4" s="24" t="s">
        <v>232</v>
      </c>
      <c r="BY4" s="24" t="s">
        <v>233</v>
      </c>
    </row>
    <row r="5" spans="1:77" x14ac:dyDescent="0.3">
      <c r="A5" s="25">
        <v>1</v>
      </c>
      <c r="B5" s="26">
        <v>687403</v>
      </c>
      <c r="C5" s="26">
        <v>846362</v>
      </c>
      <c r="D5" s="26">
        <v>370</v>
      </c>
      <c r="E5" s="26">
        <v>1</v>
      </c>
      <c r="F5" s="27" t="s">
        <v>2</v>
      </c>
      <c r="G5" s="28">
        <v>13.4</v>
      </c>
      <c r="H5" s="28">
        <f>'no b.d.l.'!H5/1000</f>
        <v>3.3E-3</v>
      </c>
      <c r="I5" s="28">
        <f>'no b.d.l.'!I5/1000</f>
        <v>0.06</v>
      </c>
      <c r="J5" s="28">
        <v>3</v>
      </c>
      <c r="K5" s="28">
        <v>1.76</v>
      </c>
      <c r="L5" s="28">
        <v>8.9999999999999998E-4</v>
      </c>
      <c r="M5" s="28">
        <v>0.23</v>
      </c>
      <c r="N5" s="28">
        <v>0.3</v>
      </c>
      <c r="O5" s="28">
        <v>7.0000000000000007E-2</v>
      </c>
      <c r="P5" s="28">
        <v>11.7</v>
      </c>
      <c r="Q5" s="28">
        <v>1.6</v>
      </c>
      <c r="R5" s="28">
        <v>118</v>
      </c>
      <c r="S5" s="28">
        <v>0.09</v>
      </c>
      <c r="T5" s="28">
        <v>5.0999999999999996</v>
      </c>
      <c r="U5" s="28">
        <v>34.700000000000003</v>
      </c>
      <c r="V5" s="28">
        <v>23.4</v>
      </c>
      <c r="W5" s="28">
        <v>15.8</v>
      </c>
      <c r="X5" s="28">
        <v>24.9</v>
      </c>
      <c r="Y5" s="28">
        <v>1.7999999999999999E-2</v>
      </c>
      <c r="Z5" s="28">
        <v>7.0000000000000007E-2</v>
      </c>
      <c r="AA5" s="28">
        <v>0.03</v>
      </c>
      <c r="AB5" s="28">
        <v>13.8</v>
      </c>
      <c r="AC5" s="28">
        <v>0.09</v>
      </c>
      <c r="AD5" s="28">
        <v>0.08</v>
      </c>
      <c r="AE5" s="28">
        <v>0.87</v>
      </c>
      <c r="AF5" s="28">
        <v>0.11</v>
      </c>
      <c r="AG5" s="28">
        <v>160</v>
      </c>
      <c r="AH5" s="28">
        <v>0.1</v>
      </c>
      <c r="AI5" s="28">
        <v>0.1</v>
      </c>
      <c r="AJ5" s="28">
        <v>0.04</v>
      </c>
      <c r="AK5" s="28">
        <v>11.7</v>
      </c>
      <c r="AL5" s="28">
        <v>5.2</v>
      </c>
      <c r="AM5" s="28">
        <v>5.8999999999999997E-2</v>
      </c>
      <c r="AN5" s="28">
        <v>197.29999999999998</v>
      </c>
      <c r="AO5" s="28">
        <v>63.9</v>
      </c>
      <c r="AP5" s="28">
        <v>0.4</v>
      </c>
      <c r="AQ5" s="28">
        <v>0.69</v>
      </c>
      <c r="AR5" s="28">
        <v>5.3</v>
      </c>
      <c r="AS5" s="28">
        <v>213</v>
      </c>
      <c r="AT5" s="28">
        <v>8.9</v>
      </c>
      <c r="AU5" s="28">
        <v>14</v>
      </c>
      <c r="AV5" s="28">
        <v>13.4</v>
      </c>
      <c r="AW5" s="28">
        <f>'no b.d.l.'!BJ5*10000</f>
        <v>47300.000000000007</v>
      </c>
      <c r="AX5" s="28">
        <f>'no b.d.l.'!BK5*10000</f>
        <v>200</v>
      </c>
      <c r="AY5" s="28">
        <f>'no b.d.l.'!BL5*10000</f>
        <v>75600</v>
      </c>
      <c r="AZ5" s="28">
        <f>'no b.d.l.'!BM5*10000</f>
        <v>1000</v>
      </c>
      <c r="BA5" s="28">
        <f>'no b.d.l.'!BN5*10000</f>
        <v>400</v>
      </c>
      <c r="BB5" s="28">
        <f>'no b.d.l.'!BO5*10000</f>
        <v>130</v>
      </c>
      <c r="BC5" s="28">
        <f>'no b.d.l.'!BP5*10000</f>
        <v>240</v>
      </c>
      <c r="BD5" s="28">
        <f>'no b.d.l.'!BQ5*10000</f>
        <v>9000</v>
      </c>
      <c r="BE5" s="29">
        <f>+AZ5+BB5</f>
        <v>1130</v>
      </c>
      <c r="BV5" s="28">
        <v>11.7</v>
      </c>
      <c r="BY5" s="28">
        <v>5.2</v>
      </c>
    </row>
    <row r="6" spans="1:77" x14ac:dyDescent="0.3">
      <c r="A6" s="25">
        <f>A5+1</f>
        <v>2</v>
      </c>
      <c r="B6" s="26">
        <v>687404</v>
      </c>
      <c r="C6" s="26">
        <v>846462</v>
      </c>
      <c r="D6" s="26">
        <v>370</v>
      </c>
      <c r="E6" s="26">
        <v>1</v>
      </c>
      <c r="F6" s="27" t="s">
        <v>3</v>
      </c>
      <c r="G6" s="28">
        <v>11.5</v>
      </c>
      <c r="H6" s="28">
        <f>'no b.d.l.'!H6/1000</f>
        <v>3.0000000000000001E-3</v>
      </c>
      <c r="I6" s="28">
        <f>'no b.d.l.'!I6/1000</f>
        <v>0.04</v>
      </c>
      <c r="J6" s="28">
        <v>2</v>
      </c>
      <c r="K6" s="28">
        <v>1.69</v>
      </c>
      <c r="L6" s="28">
        <v>8.9999999999999998E-4</v>
      </c>
      <c r="M6" s="28">
        <v>0.16</v>
      </c>
      <c r="N6" s="28">
        <v>0.09</v>
      </c>
      <c r="O6" s="28">
        <v>0.03</v>
      </c>
      <c r="P6" s="28">
        <v>11.7</v>
      </c>
      <c r="Q6" s="28">
        <v>1.8</v>
      </c>
      <c r="R6" s="28">
        <v>128</v>
      </c>
      <c r="S6" s="28">
        <v>0.5</v>
      </c>
      <c r="T6" s="28">
        <v>5.3</v>
      </c>
      <c r="U6" s="28">
        <v>32.1</v>
      </c>
      <c r="V6" s="28">
        <v>23.6</v>
      </c>
      <c r="W6" s="28">
        <v>17.7</v>
      </c>
      <c r="X6" s="28">
        <v>23.6</v>
      </c>
      <c r="Y6" s="28">
        <v>0.02</v>
      </c>
      <c r="Z6" s="28">
        <v>7.0000000000000007E-2</v>
      </c>
      <c r="AA6" s="28">
        <v>0.02</v>
      </c>
      <c r="AB6" s="28">
        <v>15.4</v>
      </c>
      <c r="AC6" s="28">
        <v>0.09</v>
      </c>
      <c r="AD6" s="28">
        <v>0.08</v>
      </c>
      <c r="AE6" s="28">
        <v>0.92</v>
      </c>
      <c r="AF6" s="28">
        <v>0.11</v>
      </c>
      <c r="AG6" s="28">
        <v>119</v>
      </c>
      <c r="AH6" s="28">
        <v>0.1</v>
      </c>
      <c r="AI6" s="28">
        <v>0.1</v>
      </c>
      <c r="AJ6" s="28">
        <v>0.04</v>
      </c>
      <c r="AK6" s="28">
        <v>16.5</v>
      </c>
      <c r="AL6" s="28">
        <v>4.3</v>
      </c>
      <c r="AM6" s="28">
        <v>7.0999999999999994E-2</v>
      </c>
      <c r="AN6" s="28">
        <v>227.80000000000004</v>
      </c>
      <c r="AO6" s="28">
        <v>80.900000000000006</v>
      </c>
      <c r="AP6" s="28">
        <v>0.4</v>
      </c>
      <c r="AQ6" s="28">
        <v>0.68</v>
      </c>
      <c r="AR6" s="28">
        <v>4.9000000000000004</v>
      </c>
      <c r="AS6" s="28">
        <v>263</v>
      </c>
      <c r="AT6" s="28">
        <v>8.8000000000000007</v>
      </c>
      <c r="AU6" s="28">
        <v>14.9</v>
      </c>
      <c r="AV6" s="28">
        <v>13.8</v>
      </c>
      <c r="AW6" s="28">
        <f>'no b.d.l.'!BJ6*10000</f>
        <v>56300</v>
      </c>
      <c r="AX6" s="28">
        <f>'no b.d.l.'!BK6*10000</f>
        <v>300</v>
      </c>
      <c r="AY6" s="28">
        <f>'no b.d.l.'!BL6*10000</f>
        <v>82899.999999999985</v>
      </c>
      <c r="AZ6" s="28">
        <f>'no b.d.l.'!BM6*10000</f>
        <v>1300</v>
      </c>
      <c r="BA6" s="28">
        <f>'no b.d.l.'!BN6*10000</f>
        <v>400</v>
      </c>
      <c r="BB6" s="28">
        <f>'no b.d.l.'!BO6*10000</f>
        <v>150</v>
      </c>
      <c r="BC6" s="28">
        <f>'no b.d.l.'!BP6*10000</f>
        <v>210</v>
      </c>
      <c r="BD6" s="28">
        <f>'no b.d.l.'!BQ6*10000</f>
        <v>9000</v>
      </c>
      <c r="BE6" s="30">
        <f t="shared" ref="BE6:BE69" si="0">+AZ6+BB6</f>
        <v>1450</v>
      </c>
      <c r="BV6" s="28">
        <v>16.5</v>
      </c>
      <c r="BY6" s="28">
        <v>4.3</v>
      </c>
    </row>
    <row r="7" spans="1:77" x14ac:dyDescent="0.3">
      <c r="A7" s="25">
        <f t="shared" ref="A7:A70" si="1">A6+1</f>
        <v>3</v>
      </c>
      <c r="B7" s="26">
        <v>687406</v>
      </c>
      <c r="C7" s="26">
        <v>846462</v>
      </c>
      <c r="D7" s="26">
        <v>370</v>
      </c>
      <c r="E7" s="26">
        <v>1</v>
      </c>
      <c r="F7" s="27" t="s">
        <v>23</v>
      </c>
      <c r="G7" s="28">
        <v>11.9</v>
      </c>
      <c r="H7" s="28">
        <f>'no b.d.l.'!H7/1000</f>
        <v>4.0999999999999995E-3</v>
      </c>
      <c r="I7" s="28">
        <f>'no b.d.l.'!I7/1000</f>
        <v>0.04</v>
      </c>
      <c r="J7" s="28">
        <v>2</v>
      </c>
      <c r="K7" s="28">
        <v>1.74</v>
      </c>
      <c r="L7" s="28">
        <v>8.9999999999999998E-4</v>
      </c>
      <c r="M7" s="28">
        <v>0.19</v>
      </c>
      <c r="N7" s="28">
        <v>0.09</v>
      </c>
      <c r="O7" s="28">
        <v>0.03</v>
      </c>
      <c r="P7" s="28">
        <v>11.8</v>
      </c>
      <c r="Q7" s="28">
        <v>1.7</v>
      </c>
      <c r="R7" s="28">
        <v>125</v>
      </c>
      <c r="S7" s="28">
        <v>0.09</v>
      </c>
      <c r="T7" s="28">
        <v>5.3</v>
      </c>
      <c r="U7" s="28">
        <v>29.6</v>
      </c>
      <c r="V7" s="28">
        <v>24.2</v>
      </c>
      <c r="W7" s="28">
        <v>17.399999999999999</v>
      </c>
      <c r="X7" s="28">
        <v>20.8</v>
      </c>
      <c r="Y7" s="28">
        <v>1.2999999999999999E-2</v>
      </c>
      <c r="Z7" s="28">
        <v>7.0000000000000007E-2</v>
      </c>
      <c r="AA7" s="28">
        <v>0.01</v>
      </c>
      <c r="AB7" s="28">
        <v>15.2</v>
      </c>
      <c r="AC7" s="28">
        <v>0.09</v>
      </c>
      <c r="AD7" s="28">
        <v>0.09</v>
      </c>
      <c r="AE7" s="28">
        <v>0.92</v>
      </c>
      <c r="AF7" s="28">
        <v>0.11</v>
      </c>
      <c r="AG7" s="28">
        <v>115</v>
      </c>
      <c r="AH7" s="28">
        <v>0.1</v>
      </c>
      <c r="AI7" s="28">
        <v>0.1</v>
      </c>
      <c r="AJ7" s="28">
        <v>0.04</v>
      </c>
      <c r="AK7" s="28">
        <v>16.7</v>
      </c>
      <c r="AL7" s="28">
        <v>4.5</v>
      </c>
      <c r="AM7" s="28">
        <v>7.6999999999999999E-2</v>
      </c>
      <c r="AN7" s="28">
        <v>227.20000000000007</v>
      </c>
      <c r="AO7" s="28">
        <v>84.3</v>
      </c>
      <c r="AP7" s="28">
        <v>0.4</v>
      </c>
      <c r="AQ7" s="28">
        <v>0.64</v>
      </c>
      <c r="AR7" s="28">
        <v>4.8</v>
      </c>
      <c r="AS7" s="28">
        <v>263</v>
      </c>
      <c r="AT7" s="28">
        <v>8.8000000000000007</v>
      </c>
      <c r="AU7" s="28">
        <v>14.3</v>
      </c>
      <c r="AV7" s="28">
        <v>14.7</v>
      </c>
      <c r="AW7" s="28">
        <f>'no b.d.l.'!BJ7*10000</f>
        <v>57699.999999999993</v>
      </c>
      <c r="AX7" s="28">
        <f>'no b.d.l.'!BK7*10000</f>
        <v>200</v>
      </c>
      <c r="AY7" s="28">
        <f>'no b.d.l.'!BL7*10000</f>
        <v>83500</v>
      </c>
      <c r="AZ7" s="28">
        <f>'no b.d.l.'!BM7*10000</f>
        <v>1300</v>
      </c>
      <c r="BA7" s="28">
        <f>'no b.d.l.'!BN7*10000</f>
        <v>400</v>
      </c>
      <c r="BB7" s="28">
        <f>'no b.d.l.'!BO7*10000</f>
        <v>150</v>
      </c>
      <c r="BC7" s="28">
        <f>'no b.d.l.'!BP7*10000</f>
        <v>190</v>
      </c>
      <c r="BD7" s="28">
        <f>'no b.d.l.'!BQ7*10000</f>
        <v>9000</v>
      </c>
      <c r="BE7" s="30">
        <f t="shared" si="0"/>
        <v>1450</v>
      </c>
      <c r="BV7" s="28">
        <v>16.7</v>
      </c>
      <c r="BY7" s="28">
        <v>4.5</v>
      </c>
    </row>
    <row r="8" spans="1:77" x14ac:dyDescent="0.3">
      <c r="A8" s="25">
        <f t="shared" si="1"/>
        <v>4</v>
      </c>
      <c r="B8" s="26">
        <v>687408</v>
      </c>
      <c r="C8" s="26">
        <v>846363</v>
      </c>
      <c r="D8" s="26">
        <v>370</v>
      </c>
      <c r="E8" s="26">
        <v>1</v>
      </c>
      <c r="F8" s="27" t="s">
        <v>4</v>
      </c>
      <c r="G8" s="28">
        <v>10.4</v>
      </c>
      <c r="H8" s="28">
        <f>'no b.d.l.'!H8/1000</f>
        <v>2.5999999999999999E-3</v>
      </c>
      <c r="I8" s="28">
        <f>'no b.d.l.'!I8/1000</f>
        <v>0.03</v>
      </c>
      <c r="J8" s="28">
        <v>2</v>
      </c>
      <c r="K8" s="28">
        <v>1.7</v>
      </c>
      <c r="L8" s="28">
        <v>8.9999999999999998E-4</v>
      </c>
      <c r="M8" s="28">
        <v>0.18</v>
      </c>
      <c r="N8" s="28">
        <v>0.09</v>
      </c>
      <c r="O8" s="28">
        <v>0.04</v>
      </c>
      <c r="P8" s="28">
        <v>10.7</v>
      </c>
      <c r="Q8" s="28">
        <v>1.5</v>
      </c>
      <c r="R8" s="28">
        <v>125</v>
      </c>
      <c r="S8" s="28">
        <v>0.09</v>
      </c>
      <c r="T8" s="28">
        <v>4.5</v>
      </c>
      <c r="U8" s="28">
        <v>27.9</v>
      </c>
      <c r="V8" s="28">
        <v>23.1</v>
      </c>
      <c r="W8" s="28">
        <v>17.600000000000001</v>
      </c>
      <c r="X8" s="28">
        <v>19.899999999999999</v>
      </c>
      <c r="Y8" s="28">
        <v>1.2E-2</v>
      </c>
      <c r="Z8" s="28">
        <v>0.06</v>
      </c>
      <c r="AA8" s="28">
        <v>0.03</v>
      </c>
      <c r="AB8" s="28">
        <v>14.3</v>
      </c>
      <c r="AC8" s="28">
        <v>0.09</v>
      </c>
      <c r="AD8" s="28">
        <v>7.0000000000000007E-2</v>
      </c>
      <c r="AE8" s="28">
        <v>0.83</v>
      </c>
      <c r="AF8" s="28">
        <v>0.09</v>
      </c>
      <c r="AG8" s="28">
        <v>105</v>
      </c>
      <c r="AH8" s="28">
        <v>0.09</v>
      </c>
      <c r="AI8" s="28">
        <v>0.09</v>
      </c>
      <c r="AJ8" s="28">
        <v>0.04</v>
      </c>
      <c r="AK8" s="28">
        <v>15.8</v>
      </c>
      <c r="AL8" s="28">
        <v>3.8</v>
      </c>
      <c r="AM8" s="28">
        <v>6.9000000000000006E-2</v>
      </c>
      <c r="AN8" s="28">
        <v>206.10000000000008</v>
      </c>
      <c r="AO8" s="28">
        <v>88.6</v>
      </c>
      <c r="AP8" s="28">
        <v>0.4</v>
      </c>
      <c r="AQ8" s="28">
        <v>0.6</v>
      </c>
      <c r="AR8" s="28">
        <v>4.0999999999999996</v>
      </c>
      <c r="AS8" s="28">
        <v>195</v>
      </c>
      <c r="AT8" s="28">
        <v>7.2</v>
      </c>
      <c r="AU8" s="28">
        <v>13</v>
      </c>
      <c r="AV8" s="28">
        <v>13.6</v>
      </c>
      <c r="AW8" s="28">
        <f>'no b.d.l.'!BJ8*10000</f>
        <v>51600</v>
      </c>
      <c r="AX8" s="28">
        <f>'no b.d.l.'!BK8*10000</f>
        <v>200</v>
      </c>
      <c r="AY8" s="28">
        <f>'no b.d.l.'!BL8*10000</f>
        <v>84400</v>
      </c>
      <c r="AZ8" s="28">
        <f>'no b.d.l.'!BM8*10000</f>
        <v>1100</v>
      </c>
      <c r="BA8" s="28">
        <f>'no b.d.l.'!BN8*10000</f>
        <v>400</v>
      </c>
      <c r="BB8" s="28">
        <f>'no b.d.l.'!BO8*10000</f>
        <v>130</v>
      </c>
      <c r="BC8" s="28">
        <f>'no b.d.l.'!BP8*10000</f>
        <v>180</v>
      </c>
      <c r="BD8" s="28">
        <f>'no b.d.l.'!BQ8*10000</f>
        <v>9000</v>
      </c>
      <c r="BE8" s="30">
        <f t="shared" si="0"/>
        <v>1230</v>
      </c>
      <c r="BV8" s="28">
        <v>15.8</v>
      </c>
      <c r="BY8" s="28">
        <v>3.8</v>
      </c>
    </row>
    <row r="9" spans="1:77" x14ac:dyDescent="0.3">
      <c r="A9" s="25">
        <f t="shared" si="1"/>
        <v>5</v>
      </c>
      <c r="B9" s="26">
        <v>687410</v>
      </c>
      <c r="C9" s="26">
        <v>846363</v>
      </c>
      <c r="D9" s="26">
        <v>370</v>
      </c>
      <c r="E9" s="26">
        <v>1</v>
      </c>
      <c r="F9" s="27" t="s">
        <v>5</v>
      </c>
      <c r="G9" s="28">
        <v>7.7</v>
      </c>
      <c r="H9" s="28">
        <f>'no b.d.l.'!H9/1000</f>
        <v>2.1000000000000003E-3</v>
      </c>
      <c r="I9" s="28">
        <f>'no b.d.l.'!I9/1000</f>
        <v>0.03</v>
      </c>
      <c r="J9" s="28">
        <v>1</v>
      </c>
      <c r="K9" s="28">
        <v>1.49</v>
      </c>
      <c r="L9" s="28">
        <v>8.9999999999999998E-4</v>
      </c>
      <c r="M9" s="28">
        <v>0.16</v>
      </c>
      <c r="N9" s="28">
        <v>0.09</v>
      </c>
      <c r="O9" s="28">
        <v>0.02</v>
      </c>
      <c r="P9" s="28">
        <v>9.1999999999999993</v>
      </c>
      <c r="Q9" s="28">
        <v>1.1000000000000001</v>
      </c>
      <c r="R9" s="28">
        <v>98</v>
      </c>
      <c r="S9" s="28">
        <v>0.09</v>
      </c>
      <c r="T9" s="28">
        <v>3.9</v>
      </c>
      <c r="U9" s="28">
        <v>23.1</v>
      </c>
      <c r="V9" s="28">
        <v>20.3</v>
      </c>
      <c r="W9" s="28">
        <v>14.5</v>
      </c>
      <c r="X9" s="28">
        <v>18.2</v>
      </c>
      <c r="Y9" s="28">
        <v>1.2E-2</v>
      </c>
      <c r="Z9" s="28">
        <v>0.05</v>
      </c>
      <c r="AA9" s="28">
        <v>8.9999999999999993E-3</v>
      </c>
      <c r="AB9" s="28">
        <v>12.1</v>
      </c>
      <c r="AC9" s="28">
        <v>0.09</v>
      </c>
      <c r="AD9" s="28">
        <v>0.06</v>
      </c>
      <c r="AE9" s="28">
        <v>0.74</v>
      </c>
      <c r="AF9" s="28">
        <v>0.08</v>
      </c>
      <c r="AG9" s="28">
        <v>85</v>
      </c>
      <c r="AH9" s="28">
        <v>0.09</v>
      </c>
      <c r="AI9" s="28">
        <v>0.09</v>
      </c>
      <c r="AJ9" s="28">
        <v>0.04</v>
      </c>
      <c r="AK9" s="28">
        <v>14.8</v>
      </c>
      <c r="AL9" s="28">
        <v>3</v>
      </c>
      <c r="AM9" s="28">
        <v>6.3E-2</v>
      </c>
      <c r="AN9" s="28">
        <v>194.19999999999996</v>
      </c>
      <c r="AO9" s="28">
        <v>117</v>
      </c>
      <c r="AP9" s="28">
        <v>0.3</v>
      </c>
      <c r="AQ9" s="28">
        <v>0.46</v>
      </c>
      <c r="AR9" s="28">
        <v>3.3</v>
      </c>
      <c r="AS9" s="28">
        <v>163</v>
      </c>
      <c r="AT9" s="28">
        <v>6.4</v>
      </c>
      <c r="AU9" s="28">
        <v>10.9</v>
      </c>
      <c r="AV9" s="28">
        <v>11.3</v>
      </c>
      <c r="AW9" s="28">
        <f>'no b.d.l.'!BJ9*10000</f>
        <v>44500</v>
      </c>
      <c r="AX9" s="28">
        <f>'no b.d.l.'!BK9*10000</f>
        <v>300</v>
      </c>
      <c r="AY9" s="28">
        <f>'no b.d.l.'!BL9*10000</f>
        <v>68600</v>
      </c>
      <c r="AZ9" s="28">
        <f>'no b.d.l.'!BM9*10000</f>
        <v>1200</v>
      </c>
      <c r="BA9" s="28">
        <f>'no b.d.l.'!BN9*10000</f>
        <v>400</v>
      </c>
      <c r="BB9" s="28">
        <f>'no b.d.l.'!BO9*10000</f>
        <v>130</v>
      </c>
      <c r="BC9" s="28">
        <f>'no b.d.l.'!BP9*10000</f>
        <v>150</v>
      </c>
      <c r="BD9" s="28">
        <f>'no b.d.l.'!BQ9*10000</f>
        <v>9000</v>
      </c>
      <c r="BE9" s="30">
        <f t="shared" si="0"/>
        <v>1330</v>
      </c>
      <c r="BV9" s="28">
        <v>14.8</v>
      </c>
      <c r="BY9" s="28">
        <v>3</v>
      </c>
    </row>
    <row r="10" spans="1:77" x14ac:dyDescent="0.3">
      <c r="A10" s="25">
        <f t="shared" si="1"/>
        <v>6</v>
      </c>
      <c r="B10" s="26">
        <v>687411</v>
      </c>
      <c r="C10" s="26">
        <v>846363</v>
      </c>
      <c r="D10" s="26">
        <v>370</v>
      </c>
      <c r="E10" s="26">
        <v>1</v>
      </c>
      <c r="F10" s="27" t="s">
        <v>6</v>
      </c>
      <c r="G10" s="28">
        <v>7</v>
      </c>
      <c r="H10" s="28">
        <f>'no b.d.l.'!H10/1000</f>
        <v>1.4E-3</v>
      </c>
      <c r="I10" s="28">
        <f>'no b.d.l.'!I10/1000</f>
        <v>0.03</v>
      </c>
      <c r="J10" s="28">
        <v>2</v>
      </c>
      <c r="K10" s="28">
        <v>1.39</v>
      </c>
      <c r="L10" s="28">
        <v>8.9999999999999998E-4</v>
      </c>
      <c r="M10" s="28">
        <v>0.16</v>
      </c>
      <c r="N10" s="28">
        <v>0.09</v>
      </c>
      <c r="O10" s="28">
        <v>0.03</v>
      </c>
      <c r="P10" s="28">
        <v>9.6</v>
      </c>
      <c r="Q10" s="28">
        <v>1</v>
      </c>
      <c r="R10" s="28">
        <v>93</v>
      </c>
      <c r="S10" s="28">
        <v>0.09</v>
      </c>
      <c r="T10" s="28">
        <v>3.8</v>
      </c>
      <c r="U10" s="28">
        <v>22.9</v>
      </c>
      <c r="V10" s="28">
        <v>19.600000000000001</v>
      </c>
      <c r="W10" s="28">
        <v>13.9</v>
      </c>
      <c r="X10" s="28">
        <v>16.2</v>
      </c>
      <c r="Y10" s="28">
        <v>6.0000000000000001E-3</v>
      </c>
      <c r="Z10" s="28">
        <v>0.05</v>
      </c>
      <c r="AA10" s="28">
        <v>8.9999999999999993E-3</v>
      </c>
      <c r="AB10" s="28">
        <v>11.3</v>
      </c>
      <c r="AC10" s="28">
        <v>0.09</v>
      </c>
      <c r="AD10" s="28">
        <v>0.05</v>
      </c>
      <c r="AE10" s="28">
        <v>0.78</v>
      </c>
      <c r="AF10" s="28">
        <v>0.09</v>
      </c>
      <c r="AG10" s="28">
        <v>82</v>
      </c>
      <c r="AH10" s="28">
        <v>0.09</v>
      </c>
      <c r="AI10" s="28">
        <v>0.1</v>
      </c>
      <c r="AJ10" s="28">
        <v>0.04</v>
      </c>
      <c r="AK10" s="28">
        <v>15</v>
      </c>
      <c r="AL10" s="28">
        <v>3.2</v>
      </c>
      <c r="AM10" s="28">
        <v>9.0999999999999998E-2</v>
      </c>
      <c r="AN10" s="28">
        <v>197.4</v>
      </c>
      <c r="AO10" s="28">
        <v>163</v>
      </c>
      <c r="AP10" s="28">
        <v>0.3</v>
      </c>
      <c r="AQ10" s="28">
        <v>0.46</v>
      </c>
      <c r="AR10" s="28">
        <v>3.6</v>
      </c>
      <c r="AS10" s="28">
        <v>182</v>
      </c>
      <c r="AT10" s="28">
        <v>7.1</v>
      </c>
      <c r="AU10" s="28">
        <v>10.4</v>
      </c>
      <c r="AV10" s="28">
        <v>13</v>
      </c>
      <c r="AW10" s="28">
        <f>'no b.d.l.'!BJ10*10000</f>
        <v>46500</v>
      </c>
      <c r="AX10" s="28">
        <f>'no b.d.l.'!BK10*10000</f>
        <v>300</v>
      </c>
      <c r="AY10" s="28">
        <f>'no b.d.l.'!BL10*10000</f>
        <v>61100</v>
      </c>
      <c r="AZ10" s="28">
        <f>'no b.d.l.'!BM10*10000</f>
        <v>1600</v>
      </c>
      <c r="BA10" s="28">
        <f>'no b.d.l.'!BN10*10000</f>
        <v>400</v>
      </c>
      <c r="BB10" s="28">
        <f>'no b.d.l.'!BO10*10000</f>
        <v>140</v>
      </c>
      <c r="BC10" s="28">
        <f>'no b.d.l.'!BP10*10000</f>
        <v>130</v>
      </c>
      <c r="BD10" s="28">
        <f>'no b.d.l.'!BQ10*10000</f>
        <v>9000</v>
      </c>
      <c r="BE10" s="30">
        <f t="shared" si="0"/>
        <v>1740</v>
      </c>
      <c r="BV10" s="28">
        <v>15</v>
      </c>
      <c r="BY10" s="28">
        <v>3.2</v>
      </c>
    </row>
    <row r="11" spans="1:77" ht="16.5" customHeight="1" x14ac:dyDescent="0.3">
      <c r="A11" s="25">
        <f t="shared" si="1"/>
        <v>7</v>
      </c>
      <c r="B11" s="26">
        <v>687412</v>
      </c>
      <c r="C11" s="26">
        <v>846362</v>
      </c>
      <c r="D11" s="26">
        <v>370</v>
      </c>
      <c r="E11" s="26">
        <v>1</v>
      </c>
      <c r="F11" s="27" t="s">
        <v>7</v>
      </c>
      <c r="G11" s="28">
        <v>7.7</v>
      </c>
      <c r="H11" s="28">
        <f>'no b.d.l.'!H11/1000</f>
        <v>1.6999999999999999E-3</v>
      </c>
      <c r="I11" s="28">
        <f>'no b.d.l.'!I11/1000</f>
        <v>0.05</v>
      </c>
      <c r="J11" s="28">
        <v>1</v>
      </c>
      <c r="K11" s="28">
        <v>1.22</v>
      </c>
      <c r="L11" s="28">
        <v>8.9999999999999998E-4</v>
      </c>
      <c r="M11" s="28">
        <v>0.16</v>
      </c>
      <c r="N11" s="28">
        <v>0.09</v>
      </c>
      <c r="O11" s="28">
        <v>0.02</v>
      </c>
      <c r="P11" s="28">
        <v>10</v>
      </c>
      <c r="Q11" s="28">
        <v>1.2</v>
      </c>
      <c r="R11" s="28">
        <v>108</v>
      </c>
      <c r="S11" s="28">
        <v>0.09</v>
      </c>
      <c r="T11" s="28">
        <v>4.3</v>
      </c>
      <c r="U11" s="28">
        <v>26</v>
      </c>
      <c r="V11" s="28">
        <v>21.6</v>
      </c>
      <c r="W11" s="28">
        <v>15.6</v>
      </c>
      <c r="X11" s="28">
        <v>18.3</v>
      </c>
      <c r="Y11" s="28">
        <v>8.9999999999999993E-3</v>
      </c>
      <c r="Z11" s="28">
        <v>0.05</v>
      </c>
      <c r="AA11" s="28">
        <v>0.03</v>
      </c>
      <c r="AB11" s="28">
        <v>14.2</v>
      </c>
      <c r="AC11" s="28">
        <v>0.09</v>
      </c>
      <c r="AD11" s="28">
        <v>7.0000000000000007E-2</v>
      </c>
      <c r="AE11" s="28">
        <v>0.83</v>
      </c>
      <c r="AF11" s="28">
        <v>0.09</v>
      </c>
      <c r="AG11" s="28">
        <v>85</v>
      </c>
      <c r="AH11" s="28">
        <v>0.09</v>
      </c>
      <c r="AI11" s="28">
        <v>0.09</v>
      </c>
      <c r="AJ11" s="28">
        <v>0.04</v>
      </c>
      <c r="AK11" s="28">
        <v>14.9</v>
      </c>
      <c r="AL11" s="28">
        <v>2.1</v>
      </c>
      <c r="AM11" s="28">
        <v>7.8E-2</v>
      </c>
      <c r="AN11" s="28">
        <v>207.69999999999996</v>
      </c>
      <c r="AO11" s="28">
        <v>88.5</v>
      </c>
      <c r="AP11" s="28">
        <v>0.4</v>
      </c>
      <c r="AQ11" s="28">
        <v>0.54</v>
      </c>
      <c r="AR11" s="28">
        <v>4.0999999999999996</v>
      </c>
      <c r="AS11" s="28">
        <v>175</v>
      </c>
      <c r="AT11" s="28">
        <v>7.3</v>
      </c>
      <c r="AU11" s="28">
        <v>13.2</v>
      </c>
      <c r="AV11" s="28">
        <v>11</v>
      </c>
      <c r="AW11" s="28">
        <f>'no b.d.l.'!BJ11*10000</f>
        <v>55500</v>
      </c>
      <c r="AX11" s="28">
        <f>'no b.d.l.'!BK11*10000</f>
        <v>300</v>
      </c>
      <c r="AY11" s="28">
        <f>'no b.d.l.'!BL11*10000</f>
        <v>71100</v>
      </c>
      <c r="AZ11" s="28">
        <f>'no b.d.l.'!BM11*10000</f>
        <v>1400.0000000000002</v>
      </c>
      <c r="BA11" s="28">
        <f>'no b.d.l.'!BN11*10000</f>
        <v>400</v>
      </c>
      <c r="BB11" s="28">
        <f>'no b.d.l.'!BO11*10000</f>
        <v>140</v>
      </c>
      <c r="BC11" s="28">
        <f>'no b.d.l.'!BP11*10000</f>
        <v>150</v>
      </c>
      <c r="BD11" s="28">
        <f>'no b.d.l.'!BQ11*10000</f>
        <v>9000</v>
      </c>
      <c r="BE11" s="30">
        <f t="shared" si="0"/>
        <v>1540.0000000000002</v>
      </c>
      <c r="BV11" s="28">
        <v>14.9</v>
      </c>
      <c r="BY11" s="28">
        <v>2.1</v>
      </c>
    </row>
    <row r="12" spans="1:77" x14ac:dyDescent="0.3">
      <c r="A12" s="25">
        <f t="shared" si="1"/>
        <v>8</v>
      </c>
      <c r="B12" s="26">
        <v>687447</v>
      </c>
      <c r="C12" s="26">
        <v>846362</v>
      </c>
      <c r="D12" s="26">
        <v>320</v>
      </c>
      <c r="E12" s="26">
        <v>1</v>
      </c>
      <c r="F12" s="27" t="s">
        <v>8</v>
      </c>
      <c r="G12" s="28">
        <v>2.2999999999999998</v>
      </c>
      <c r="H12" s="28">
        <f>'no b.d.l.'!H12/1000</f>
        <v>1.9E-3</v>
      </c>
      <c r="I12" s="28">
        <f>'no b.d.l.'!I12/1000</f>
        <v>0.03</v>
      </c>
      <c r="J12" s="28">
        <v>3</v>
      </c>
      <c r="K12" s="28">
        <v>1.94</v>
      </c>
      <c r="L12" s="28">
        <v>8.9999999999999998E-4</v>
      </c>
      <c r="M12" s="28">
        <v>0.16</v>
      </c>
      <c r="N12" s="28">
        <v>0.09</v>
      </c>
      <c r="O12" s="28">
        <v>0.01</v>
      </c>
      <c r="P12" s="28">
        <v>8.5</v>
      </c>
      <c r="Q12" s="28">
        <v>0.5</v>
      </c>
      <c r="R12" s="28">
        <v>39</v>
      </c>
      <c r="S12" s="28">
        <v>0.09</v>
      </c>
      <c r="T12" s="28">
        <v>8.1</v>
      </c>
      <c r="U12" s="28">
        <v>15.6</v>
      </c>
      <c r="V12" s="28">
        <v>15.1</v>
      </c>
      <c r="W12" s="28">
        <v>8.5</v>
      </c>
      <c r="X12" s="28">
        <v>29</v>
      </c>
      <c r="Y12" s="28">
        <v>3.1E-2</v>
      </c>
      <c r="Z12" s="28">
        <v>0.03</v>
      </c>
      <c r="AA12" s="28">
        <v>0.06</v>
      </c>
      <c r="AB12" s="28">
        <v>6.15</v>
      </c>
      <c r="AC12" s="28">
        <v>0.09</v>
      </c>
      <c r="AD12" s="28">
        <v>0.04</v>
      </c>
      <c r="AE12" s="28">
        <v>0.64</v>
      </c>
      <c r="AF12" s="28">
        <v>0.12</v>
      </c>
      <c r="AG12" s="28">
        <v>53</v>
      </c>
      <c r="AH12" s="28">
        <v>2.6</v>
      </c>
      <c r="AI12" s="28">
        <v>0.9</v>
      </c>
      <c r="AJ12" s="28">
        <v>0.69</v>
      </c>
      <c r="AK12" s="28">
        <v>10.9</v>
      </c>
      <c r="AL12" s="28">
        <v>2.7</v>
      </c>
      <c r="AM12" s="28">
        <v>0.19700000000000001</v>
      </c>
      <c r="AN12" s="28">
        <v>102.2</v>
      </c>
      <c r="AO12" s="28">
        <v>128</v>
      </c>
      <c r="AP12" s="28">
        <v>0.2</v>
      </c>
      <c r="AQ12" s="28">
        <v>0.4</v>
      </c>
      <c r="AR12" s="28">
        <v>3.5</v>
      </c>
      <c r="AS12" s="28">
        <v>576</v>
      </c>
      <c r="AT12" s="28">
        <v>22.9</v>
      </c>
      <c r="AU12" s="28">
        <v>6.2</v>
      </c>
      <c r="AV12" s="28">
        <v>9.8000000000000007</v>
      </c>
      <c r="AW12" s="28">
        <f>'no b.d.l.'!BJ12*10000</f>
        <v>29200</v>
      </c>
      <c r="AX12" s="28">
        <f>'no b.d.l.'!BK12*10000</f>
        <v>300</v>
      </c>
      <c r="AY12" s="28">
        <f>'no b.d.l.'!BL12*10000</f>
        <v>29300</v>
      </c>
      <c r="AZ12" s="28">
        <f>'no b.d.l.'!BM12*10000</f>
        <v>4000</v>
      </c>
      <c r="BA12" s="28">
        <f>'no b.d.l.'!BN12*10000</f>
        <v>1400.0000000000002</v>
      </c>
      <c r="BB12" s="28">
        <f>'no b.d.l.'!BO12*10000</f>
        <v>240</v>
      </c>
      <c r="BC12" s="28">
        <f>'no b.d.l.'!BP12*10000</f>
        <v>140</v>
      </c>
      <c r="BD12" s="28">
        <f>'no b.d.l.'!BQ12*10000</f>
        <v>9000</v>
      </c>
      <c r="BE12" s="30">
        <f t="shared" si="0"/>
        <v>4240</v>
      </c>
      <c r="BV12" s="28">
        <v>10.9</v>
      </c>
      <c r="BY12" s="28">
        <v>2.7</v>
      </c>
    </row>
    <row r="13" spans="1:77" x14ac:dyDescent="0.3">
      <c r="A13" s="25">
        <f t="shared" si="1"/>
        <v>9</v>
      </c>
      <c r="B13" s="26">
        <v>686809</v>
      </c>
      <c r="C13" s="26">
        <v>846560</v>
      </c>
      <c r="D13" s="26">
        <v>367</v>
      </c>
      <c r="E13" s="26">
        <v>1</v>
      </c>
      <c r="F13" s="27" t="s">
        <v>9</v>
      </c>
      <c r="G13" s="28">
        <v>8.4</v>
      </c>
      <c r="H13" s="28">
        <f>'no b.d.l.'!H13/1000</f>
        <v>3.0999999999999999E-3</v>
      </c>
      <c r="I13" s="28">
        <f>'no b.d.l.'!I13/1000</f>
        <v>0.05</v>
      </c>
      <c r="J13" s="28">
        <v>2</v>
      </c>
      <c r="K13" s="28">
        <v>1.1000000000000001</v>
      </c>
      <c r="L13" s="28">
        <v>8.9999999999999998E-4</v>
      </c>
      <c r="M13" s="28">
        <v>0.09</v>
      </c>
      <c r="N13" s="28">
        <v>0.09</v>
      </c>
      <c r="O13" s="28">
        <v>0.03</v>
      </c>
      <c r="P13" s="28">
        <v>8.1</v>
      </c>
      <c r="Q13" s="28">
        <v>1.6</v>
      </c>
      <c r="R13" s="28">
        <v>137</v>
      </c>
      <c r="S13" s="28">
        <v>0.09</v>
      </c>
      <c r="T13" s="28">
        <v>2.2999999999999998</v>
      </c>
      <c r="U13" s="28">
        <v>21</v>
      </c>
      <c r="V13" s="28">
        <v>17.600000000000001</v>
      </c>
      <c r="W13" s="28">
        <v>22.9</v>
      </c>
      <c r="X13" s="28">
        <v>13.6</v>
      </c>
      <c r="Y13" s="28">
        <v>6.0000000000000001E-3</v>
      </c>
      <c r="Z13" s="28">
        <v>0.05</v>
      </c>
      <c r="AA13" s="28">
        <v>0.02</v>
      </c>
      <c r="AB13" s="28">
        <v>15.4</v>
      </c>
      <c r="AC13" s="28">
        <v>0.09</v>
      </c>
      <c r="AD13" s="28">
        <v>0.1</v>
      </c>
      <c r="AE13" s="28">
        <v>1.17</v>
      </c>
      <c r="AF13" s="28">
        <v>0.06</v>
      </c>
      <c r="AG13" s="28">
        <v>102</v>
      </c>
      <c r="AH13" s="28">
        <v>0.09</v>
      </c>
      <c r="AI13" s="28">
        <v>0.09</v>
      </c>
      <c r="AJ13" s="28">
        <v>0.04</v>
      </c>
      <c r="AK13" s="28">
        <v>7.94</v>
      </c>
      <c r="AL13" s="28">
        <v>2.8</v>
      </c>
      <c r="AM13" s="28">
        <v>9.6000000000000002E-2</v>
      </c>
      <c r="AN13" s="28">
        <v>136.29999999999998</v>
      </c>
      <c r="AO13" s="28">
        <v>30.6</v>
      </c>
      <c r="AP13" s="28">
        <v>0.4</v>
      </c>
      <c r="AQ13" s="28">
        <v>0.36</v>
      </c>
      <c r="AR13" s="28">
        <v>3.2</v>
      </c>
      <c r="AS13" s="28">
        <v>89</v>
      </c>
      <c r="AT13" s="28">
        <v>4.3</v>
      </c>
      <c r="AU13" s="28">
        <v>12.8</v>
      </c>
      <c r="AV13" s="28">
        <v>12.2</v>
      </c>
      <c r="AW13" s="28">
        <f>'no b.d.l.'!BJ13*10000</f>
        <v>50900</v>
      </c>
      <c r="AX13" s="28">
        <f>'no b.d.l.'!BK13*10000</f>
        <v>90</v>
      </c>
      <c r="AY13" s="28">
        <f>'no b.d.l.'!BL13*10000</f>
        <v>80399.999999999985</v>
      </c>
      <c r="AZ13" s="28">
        <f>'no b.d.l.'!BM13*10000</f>
        <v>500</v>
      </c>
      <c r="BA13" s="28">
        <f>'no b.d.l.'!BN13*10000</f>
        <v>200</v>
      </c>
      <c r="BB13" s="28">
        <f>'no b.d.l.'!BO13*10000</f>
        <v>120</v>
      </c>
      <c r="BC13" s="28">
        <f>'no b.d.l.'!BP13*10000</f>
        <v>170</v>
      </c>
      <c r="BD13" s="28">
        <f>'no b.d.l.'!BQ13*10000</f>
        <v>9000</v>
      </c>
      <c r="BE13" s="30">
        <f t="shared" si="0"/>
        <v>620</v>
      </c>
      <c r="BV13" s="28">
        <v>7.94</v>
      </c>
      <c r="BY13" s="28">
        <v>2.8</v>
      </c>
    </row>
    <row r="14" spans="1:77" x14ac:dyDescent="0.3">
      <c r="A14" s="25">
        <f t="shared" si="1"/>
        <v>10</v>
      </c>
      <c r="B14" s="26">
        <v>686810</v>
      </c>
      <c r="C14" s="26">
        <v>846560</v>
      </c>
      <c r="D14" s="26">
        <v>367</v>
      </c>
      <c r="E14" s="26">
        <v>1</v>
      </c>
      <c r="F14" s="27" t="s">
        <v>10</v>
      </c>
      <c r="G14" s="28">
        <v>12.5</v>
      </c>
      <c r="H14" s="28">
        <f>'no b.d.l.'!H14/1000</f>
        <v>4.0000000000000002E-4</v>
      </c>
      <c r="I14" s="28">
        <f>'no b.d.l.'!I14/1000</f>
        <v>0.04</v>
      </c>
      <c r="J14" s="28">
        <v>1</v>
      </c>
      <c r="K14" s="28">
        <v>1.42</v>
      </c>
      <c r="L14" s="28">
        <v>8.9999999999999998E-4</v>
      </c>
      <c r="M14" s="28">
        <v>0.11</v>
      </c>
      <c r="N14" s="28">
        <v>0.1</v>
      </c>
      <c r="O14" s="28">
        <v>0.04</v>
      </c>
      <c r="P14" s="28">
        <v>9.8000000000000007</v>
      </c>
      <c r="Q14" s="28">
        <v>1.8</v>
      </c>
      <c r="R14" s="28">
        <v>161</v>
      </c>
      <c r="S14" s="28">
        <v>0.09</v>
      </c>
      <c r="T14" s="28">
        <v>3.1</v>
      </c>
      <c r="U14" s="28">
        <v>27.1</v>
      </c>
      <c r="V14" s="28">
        <v>22.3</v>
      </c>
      <c r="W14" s="28">
        <v>24.4</v>
      </c>
      <c r="X14" s="28">
        <v>17.3</v>
      </c>
      <c r="Y14" s="28">
        <v>1.7000000000000001E-2</v>
      </c>
      <c r="Z14" s="28">
        <v>0.06</v>
      </c>
      <c r="AA14" s="28">
        <v>0.1</v>
      </c>
      <c r="AB14" s="28">
        <v>18.2</v>
      </c>
      <c r="AC14" s="28">
        <v>0.09</v>
      </c>
      <c r="AD14" s="28">
        <v>0.13</v>
      </c>
      <c r="AE14" s="28">
        <v>1.48</v>
      </c>
      <c r="AF14" s="28">
        <v>0.1</v>
      </c>
      <c r="AG14" s="28">
        <v>134</v>
      </c>
      <c r="AH14" s="28">
        <v>0.1</v>
      </c>
      <c r="AI14" s="28">
        <v>0.09</v>
      </c>
      <c r="AJ14" s="28">
        <v>0.04</v>
      </c>
      <c r="AK14" s="28">
        <v>10.6</v>
      </c>
      <c r="AL14" s="28">
        <v>3.4</v>
      </c>
      <c r="AM14" s="28">
        <v>0.08</v>
      </c>
      <c r="AN14" s="28">
        <v>146.19999999999999</v>
      </c>
      <c r="AO14" s="28">
        <v>34.9</v>
      </c>
      <c r="AP14" s="28">
        <v>0.4</v>
      </c>
      <c r="AQ14" s="28">
        <v>0.64</v>
      </c>
      <c r="AR14" s="28">
        <v>4.5999999999999996</v>
      </c>
      <c r="AS14" s="28">
        <v>117</v>
      </c>
      <c r="AT14" s="28">
        <v>7.1</v>
      </c>
      <c r="AU14" s="28">
        <v>14.7</v>
      </c>
      <c r="AV14" s="28">
        <v>8.1999999999999993</v>
      </c>
      <c r="AW14" s="28">
        <f>'no b.d.l.'!BJ14*10000</f>
        <v>57900</v>
      </c>
      <c r="AX14" s="28">
        <f>'no b.d.l.'!BK14*10000</f>
        <v>90</v>
      </c>
      <c r="AY14" s="28">
        <f>'no b.d.l.'!BL14*10000</f>
        <v>91400</v>
      </c>
      <c r="AZ14" s="28">
        <f>'no b.d.l.'!BM14*10000</f>
        <v>700.00000000000011</v>
      </c>
      <c r="BA14" s="28">
        <f>'no b.d.l.'!BN14*10000</f>
        <v>300</v>
      </c>
      <c r="BB14" s="28">
        <f>'no b.d.l.'!BO14*10000</f>
        <v>130</v>
      </c>
      <c r="BC14" s="28">
        <f>'no b.d.l.'!BP14*10000</f>
        <v>180</v>
      </c>
      <c r="BD14" s="28">
        <f>'no b.d.l.'!BQ14*10000</f>
        <v>9000</v>
      </c>
      <c r="BE14" s="30">
        <f t="shared" si="0"/>
        <v>830.00000000000011</v>
      </c>
      <c r="BV14" s="28">
        <v>10.6</v>
      </c>
      <c r="BY14" s="28">
        <v>3.4</v>
      </c>
    </row>
    <row r="15" spans="1:77" x14ac:dyDescent="0.3">
      <c r="A15" s="25">
        <f t="shared" si="1"/>
        <v>11</v>
      </c>
      <c r="B15" s="26">
        <v>686812</v>
      </c>
      <c r="C15" s="26">
        <v>846563</v>
      </c>
      <c r="D15" s="26">
        <v>367</v>
      </c>
      <c r="E15" s="26">
        <v>1</v>
      </c>
      <c r="F15" s="27" t="s">
        <v>11</v>
      </c>
      <c r="G15" s="28">
        <v>16.399999999999999</v>
      </c>
      <c r="H15" s="28">
        <f>'no b.d.l.'!H15/1000</f>
        <v>2.3E-3</v>
      </c>
      <c r="I15" s="28">
        <f>'no b.d.l.'!I15/1000</f>
        <v>0.04</v>
      </c>
      <c r="J15" s="28">
        <v>2</v>
      </c>
      <c r="K15" s="28">
        <v>2.31</v>
      </c>
      <c r="L15" s="28">
        <v>8.9999999999999998E-4</v>
      </c>
      <c r="M15" s="28">
        <v>0.15</v>
      </c>
      <c r="N15" s="28">
        <v>0.5</v>
      </c>
      <c r="O15" s="28">
        <v>0.09</v>
      </c>
      <c r="P15" s="28">
        <v>11.4</v>
      </c>
      <c r="Q15" s="28">
        <v>2.1</v>
      </c>
      <c r="R15" s="28">
        <v>191</v>
      </c>
      <c r="S15" s="28">
        <v>0.09</v>
      </c>
      <c r="T15" s="28">
        <v>3.9</v>
      </c>
      <c r="U15" s="28">
        <v>32.6</v>
      </c>
      <c r="V15" s="28">
        <v>21.7</v>
      </c>
      <c r="W15" s="28">
        <v>25.7</v>
      </c>
      <c r="X15" s="28">
        <v>21.9</v>
      </c>
      <c r="Y15" s="28">
        <v>1.2999999999999999E-2</v>
      </c>
      <c r="Z15" s="28">
        <v>7.0000000000000007E-2</v>
      </c>
      <c r="AA15" s="28">
        <v>0.02</v>
      </c>
      <c r="AB15" s="28">
        <v>18.5</v>
      </c>
      <c r="AC15" s="28">
        <v>0.09</v>
      </c>
      <c r="AD15" s="28">
        <v>0.13</v>
      </c>
      <c r="AE15" s="28">
        <v>1.72</v>
      </c>
      <c r="AF15" s="28">
        <v>0.11</v>
      </c>
      <c r="AG15" s="28">
        <v>176</v>
      </c>
      <c r="AH15" s="28">
        <v>0.09</v>
      </c>
      <c r="AI15" s="28">
        <v>0.09</v>
      </c>
      <c r="AJ15" s="28">
        <v>0.04</v>
      </c>
      <c r="AK15" s="28">
        <v>7.87</v>
      </c>
      <c r="AL15" s="28">
        <v>5.0999999999999996</v>
      </c>
      <c r="AM15" s="28">
        <v>6.8000000000000005E-2</v>
      </c>
      <c r="AN15" s="28">
        <v>120.70000000000002</v>
      </c>
      <c r="AO15" s="28">
        <v>33.1</v>
      </c>
      <c r="AP15" s="28">
        <v>0.5</v>
      </c>
      <c r="AQ15" s="28">
        <v>0.72</v>
      </c>
      <c r="AR15" s="28">
        <v>5.0999999999999996</v>
      </c>
      <c r="AS15" s="28">
        <v>163</v>
      </c>
      <c r="AT15" s="28">
        <v>8.6</v>
      </c>
      <c r="AU15" s="28">
        <v>15.4</v>
      </c>
      <c r="AV15" s="28">
        <v>5.4</v>
      </c>
      <c r="AW15" s="28">
        <f>'no b.d.l.'!BJ15*10000</f>
        <v>58300</v>
      </c>
      <c r="AX15" s="28">
        <f>'no b.d.l.'!BK15*10000</f>
        <v>100</v>
      </c>
      <c r="AY15" s="28">
        <f>'no b.d.l.'!BL15*10000</f>
        <v>117000</v>
      </c>
      <c r="AZ15" s="28">
        <f>'no b.d.l.'!BM15*10000</f>
        <v>700.00000000000011</v>
      </c>
      <c r="BA15" s="28">
        <f>'no b.d.l.'!BN15*10000</f>
        <v>300</v>
      </c>
      <c r="BB15" s="28">
        <f>'no b.d.l.'!BO15*10000</f>
        <v>110</v>
      </c>
      <c r="BC15" s="28">
        <f>'no b.d.l.'!BP15*10000</f>
        <v>210</v>
      </c>
      <c r="BD15" s="28">
        <f>'no b.d.l.'!BQ15*10000</f>
        <v>9000</v>
      </c>
      <c r="BE15" s="30">
        <f t="shared" si="0"/>
        <v>810.00000000000011</v>
      </c>
      <c r="BV15" s="28">
        <v>7.87</v>
      </c>
      <c r="BY15" s="28">
        <v>5.0999999999999996</v>
      </c>
    </row>
    <row r="16" spans="1:77" x14ac:dyDescent="0.3">
      <c r="A16" s="25">
        <f t="shared" si="1"/>
        <v>12</v>
      </c>
      <c r="B16" s="26">
        <v>686813</v>
      </c>
      <c r="C16" s="26">
        <v>846569</v>
      </c>
      <c r="D16" s="26">
        <v>367</v>
      </c>
      <c r="E16" s="26">
        <v>1</v>
      </c>
      <c r="F16" s="27" t="s">
        <v>12</v>
      </c>
      <c r="G16" s="28">
        <v>3.5</v>
      </c>
      <c r="H16" s="28">
        <f>'no b.d.l.'!H16/1000</f>
        <v>8.0000000000000004E-4</v>
      </c>
      <c r="I16" s="28">
        <f>'no b.d.l.'!I16/1000</f>
        <v>0.04</v>
      </c>
      <c r="J16" s="28">
        <v>1</v>
      </c>
      <c r="K16" s="28">
        <v>0.71</v>
      </c>
      <c r="L16" s="28">
        <v>8.9999999999999998E-4</v>
      </c>
      <c r="M16" s="28">
        <v>0.04</v>
      </c>
      <c r="N16" s="28">
        <v>0.09</v>
      </c>
      <c r="O16" s="28">
        <v>0.03</v>
      </c>
      <c r="P16" s="28">
        <v>9.1999999999999993</v>
      </c>
      <c r="Q16" s="28">
        <v>1.6</v>
      </c>
      <c r="R16" s="28">
        <v>67</v>
      </c>
      <c r="S16" s="28">
        <v>0.09</v>
      </c>
      <c r="T16" s="28">
        <v>3</v>
      </c>
      <c r="U16" s="28">
        <v>12.9</v>
      </c>
      <c r="V16" s="28">
        <v>15.1</v>
      </c>
      <c r="W16" s="28">
        <v>12</v>
      </c>
      <c r="X16" s="28">
        <v>19.3</v>
      </c>
      <c r="Y16" s="28">
        <v>1.2999999999999999E-2</v>
      </c>
      <c r="Z16" s="28">
        <v>0.04</v>
      </c>
      <c r="AA16" s="28">
        <v>8.9999999999999993E-3</v>
      </c>
      <c r="AB16" s="28">
        <v>14.3</v>
      </c>
      <c r="AC16" s="28">
        <v>0.09</v>
      </c>
      <c r="AD16" s="28">
        <v>0.05</v>
      </c>
      <c r="AE16" s="28">
        <v>1.49</v>
      </c>
      <c r="AF16" s="28">
        <v>7.0000000000000007E-2</v>
      </c>
      <c r="AG16" s="28">
        <v>47</v>
      </c>
      <c r="AH16" s="28">
        <v>0.09</v>
      </c>
      <c r="AI16" s="28">
        <v>0.09</v>
      </c>
      <c r="AJ16" s="28">
        <v>0.04</v>
      </c>
      <c r="AK16" s="28">
        <v>5.84</v>
      </c>
      <c r="AL16" s="28">
        <v>1.7</v>
      </c>
      <c r="AM16" s="28">
        <v>3.7999999999999999E-2</v>
      </c>
      <c r="AN16" s="28">
        <v>87.78</v>
      </c>
      <c r="AO16" s="28">
        <v>26.7</v>
      </c>
      <c r="AP16" s="28">
        <v>0.3</v>
      </c>
      <c r="AQ16" s="28">
        <v>0.4</v>
      </c>
      <c r="AR16" s="28">
        <v>3.3</v>
      </c>
      <c r="AS16" s="28">
        <v>49</v>
      </c>
      <c r="AT16" s="28">
        <v>6.1</v>
      </c>
      <c r="AU16" s="28">
        <v>8.9</v>
      </c>
      <c r="AV16" s="28">
        <v>3.6</v>
      </c>
      <c r="AW16" s="28">
        <f>'no b.d.l.'!BJ16*10000</f>
        <v>49900</v>
      </c>
      <c r="AX16" s="28">
        <f>'no b.d.l.'!BK16*10000</f>
        <v>200</v>
      </c>
      <c r="AY16" s="28">
        <f>'no b.d.l.'!BL16*10000</f>
        <v>42300.000000000007</v>
      </c>
      <c r="AZ16" s="28">
        <f>'no b.d.l.'!BM16*10000</f>
        <v>800</v>
      </c>
      <c r="BA16" s="28">
        <f>'no b.d.l.'!BN16*10000</f>
        <v>200</v>
      </c>
      <c r="BB16" s="28">
        <f>'no b.d.l.'!BO16*10000</f>
        <v>110</v>
      </c>
      <c r="BC16" s="28">
        <f>'no b.d.l.'!BP16*10000</f>
        <v>70</v>
      </c>
      <c r="BD16" s="28">
        <f>'no b.d.l.'!BQ16*10000</f>
        <v>9000</v>
      </c>
      <c r="BE16" s="30">
        <f t="shared" si="0"/>
        <v>910</v>
      </c>
      <c r="BV16" s="28">
        <v>5.84</v>
      </c>
      <c r="BY16" s="28">
        <v>1.7</v>
      </c>
    </row>
    <row r="17" spans="1:77" x14ac:dyDescent="0.3">
      <c r="A17" s="25">
        <f t="shared" si="1"/>
        <v>13</v>
      </c>
      <c r="B17" s="26">
        <v>686814</v>
      </c>
      <c r="C17" s="26">
        <v>846570</v>
      </c>
      <c r="D17" s="26">
        <v>367</v>
      </c>
      <c r="E17" s="26">
        <v>1</v>
      </c>
      <c r="F17" s="27" t="s">
        <v>13</v>
      </c>
      <c r="G17" s="28">
        <v>4.8</v>
      </c>
      <c r="H17" s="28">
        <f>'no b.d.l.'!H17/1000</f>
        <v>1.2999999999999999E-3</v>
      </c>
      <c r="I17" s="28">
        <f>'no b.d.l.'!I17/1000</f>
        <v>0.03</v>
      </c>
      <c r="J17" s="28">
        <v>1</v>
      </c>
      <c r="K17" s="28">
        <v>1.1599999999999999</v>
      </c>
      <c r="L17" s="28">
        <v>8.9999999999999998E-4</v>
      </c>
      <c r="M17" s="28">
        <v>0.08</v>
      </c>
      <c r="N17" s="28">
        <v>0.09</v>
      </c>
      <c r="O17" s="28">
        <v>0.01</v>
      </c>
      <c r="P17" s="28">
        <v>10.7</v>
      </c>
      <c r="Q17" s="28">
        <v>1.8</v>
      </c>
      <c r="R17" s="28">
        <v>86</v>
      </c>
      <c r="S17" s="28">
        <v>0.09</v>
      </c>
      <c r="T17" s="28">
        <v>3.6</v>
      </c>
      <c r="U17" s="28">
        <v>16.399999999999999</v>
      </c>
      <c r="V17" s="28">
        <v>20.5</v>
      </c>
      <c r="W17" s="28">
        <v>16.600000000000001</v>
      </c>
      <c r="X17" s="28">
        <v>23.6</v>
      </c>
      <c r="Y17" s="28">
        <v>8.9999999999999993E-3</v>
      </c>
      <c r="Z17" s="28">
        <v>0.05</v>
      </c>
      <c r="AA17" s="28">
        <v>0.13</v>
      </c>
      <c r="AB17" s="28">
        <v>14.4</v>
      </c>
      <c r="AC17" s="28">
        <v>0.09</v>
      </c>
      <c r="AD17" s="28">
        <v>7.0000000000000007E-2</v>
      </c>
      <c r="AE17" s="28">
        <v>1.48</v>
      </c>
      <c r="AF17" s="28">
        <v>0.09</v>
      </c>
      <c r="AG17" s="28">
        <v>76</v>
      </c>
      <c r="AH17" s="28">
        <v>0.09</v>
      </c>
      <c r="AI17" s="28">
        <v>0.09</v>
      </c>
      <c r="AJ17" s="28">
        <v>0.04</v>
      </c>
      <c r="AK17" s="28">
        <v>7.8</v>
      </c>
      <c r="AL17" s="28">
        <v>3.3</v>
      </c>
      <c r="AM17" s="28">
        <v>4.9000000000000002E-2</v>
      </c>
      <c r="AN17" s="28">
        <v>106.89999999999998</v>
      </c>
      <c r="AO17" s="28">
        <v>47.7</v>
      </c>
      <c r="AP17" s="28">
        <v>0.3</v>
      </c>
      <c r="AQ17" s="28">
        <v>0.54</v>
      </c>
      <c r="AR17" s="28">
        <v>4.3</v>
      </c>
      <c r="AS17" s="28">
        <v>76</v>
      </c>
      <c r="AT17" s="28">
        <v>7.6</v>
      </c>
      <c r="AU17" s="28">
        <v>9.5</v>
      </c>
      <c r="AV17" s="28">
        <v>6.7</v>
      </c>
      <c r="AW17" s="28">
        <f>'no b.d.l.'!BJ17*10000</f>
        <v>52600</v>
      </c>
      <c r="AX17" s="28">
        <f>'no b.d.l.'!BK17*10000</f>
        <v>90</v>
      </c>
      <c r="AY17" s="28">
        <f>'no b.d.l.'!BL17*10000</f>
        <v>56800</v>
      </c>
      <c r="AZ17" s="28">
        <f>'no b.d.l.'!BM17*10000</f>
        <v>1100</v>
      </c>
      <c r="BA17" s="28">
        <f>'no b.d.l.'!BN17*10000</f>
        <v>300</v>
      </c>
      <c r="BB17" s="28">
        <f>'no b.d.l.'!BO17*10000</f>
        <v>120</v>
      </c>
      <c r="BC17" s="28">
        <f>'no b.d.l.'!BP17*10000</f>
        <v>110</v>
      </c>
      <c r="BD17" s="28">
        <f>'no b.d.l.'!BQ17*10000</f>
        <v>9000</v>
      </c>
      <c r="BE17" s="30">
        <f t="shared" si="0"/>
        <v>1220</v>
      </c>
      <c r="BV17" s="28">
        <v>7.8</v>
      </c>
      <c r="BY17" s="28">
        <v>3.3</v>
      </c>
    </row>
    <row r="18" spans="1:77" x14ac:dyDescent="0.3">
      <c r="A18" s="25">
        <f t="shared" si="1"/>
        <v>14</v>
      </c>
      <c r="B18" s="26">
        <v>686816</v>
      </c>
      <c r="C18" s="26">
        <v>846571</v>
      </c>
      <c r="D18" s="26">
        <v>367</v>
      </c>
      <c r="E18" s="26">
        <v>1</v>
      </c>
      <c r="F18" s="27" t="s">
        <v>14</v>
      </c>
      <c r="G18" s="28">
        <v>7.8</v>
      </c>
      <c r="H18" s="28">
        <f>'no b.d.l.'!H18/1000</f>
        <v>2.1000000000000003E-3</v>
      </c>
      <c r="I18" s="28">
        <f>'no b.d.l.'!I18/1000</f>
        <v>0.03</v>
      </c>
      <c r="J18" s="28">
        <v>2</v>
      </c>
      <c r="K18" s="28">
        <v>1.68</v>
      </c>
      <c r="L18" s="28">
        <v>8.9999999999999998E-4</v>
      </c>
      <c r="M18" s="28">
        <v>0.1</v>
      </c>
      <c r="N18" s="28">
        <v>0.3</v>
      </c>
      <c r="O18" s="28">
        <v>0.03</v>
      </c>
      <c r="P18" s="28">
        <v>12.7</v>
      </c>
      <c r="Q18" s="28">
        <v>1.8</v>
      </c>
      <c r="R18" s="28">
        <v>137</v>
      </c>
      <c r="S18" s="28">
        <v>0.09</v>
      </c>
      <c r="T18" s="28">
        <v>3.8</v>
      </c>
      <c r="U18" s="28">
        <v>22.1</v>
      </c>
      <c r="V18" s="28">
        <v>22.1</v>
      </c>
      <c r="W18" s="28">
        <v>17.899999999999999</v>
      </c>
      <c r="X18" s="28">
        <v>17.5</v>
      </c>
      <c r="Y18" s="28">
        <v>1.9E-2</v>
      </c>
      <c r="Z18" s="28">
        <v>0.08</v>
      </c>
      <c r="AA18" s="28">
        <v>0.05</v>
      </c>
      <c r="AB18" s="28">
        <v>17.8</v>
      </c>
      <c r="AC18" s="28">
        <v>0.09</v>
      </c>
      <c r="AD18" s="28">
        <v>0.09</v>
      </c>
      <c r="AE18" s="28">
        <v>1.79</v>
      </c>
      <c r="AF18" s="28">
        <v>0.13</v>
      </c>
      <c r="AG18" s="28">
        <v>123</v>
      </c>
      <c r="AH18" s="28">
        <v>0.2</v>
      </c>
      <c r="AI18" s="28">
        <v>0.09</v>
      </c>
      <c r="AJ18" s="28">
        <v>0.04</v>
      </c>
      <c r="AK18" s="28">
        <v>7.11</v>
      </c>
      <c r="AL18" s="28">
        <v>4.2</v>
      </c>
      <c r="AM18" s="28">
        <v>5.0999999999999997E-2</v>
      </c>
      <c r="AN18" s="28">
        <v>119.39999999999998</v>
      </c>
      <c r="AO18" s="28">
        <v>47.8</v>
      </c>
      <c r="AP18" s="28">
        <v>0.3</v>
      </c>
      <c r="AQ18" s="28">
        <v>0.83</v>
      </c>
      <c r="AR18" s="28">
        <v>5</v>
      </c>
      <c r="AS18" s="28">
        <v>140</v>
      </c>
      <c r="AT18" s="28">
        <v>10</v>
      </c>
      <c r="AU18" s="28">
        <v>11.5</v>
      </c>
      <c r="AV18" s="28">
        <v>7.3</v>
      </c>
      <c r="AW18" s="28">
        <f>'no b.d.l.'!BJ18*10000</f>
        <v>61700</v>
      </c>
      <c r="AX18" s="28">
        <f>'no b.d.l.'!BK18*10000</f>
        <v>90</v>
      </c>
      <c r="AY18" s="28">
        <f>'no b.d.l.'!BL18*10000</f>
        <v>80300</v>
      </c>
      <c r="AZ18" s="28">
        <f>'no b.d.l.'!BM18*10000</f>
        <v>1000</v>
      </c>
      <c r="BA18" s="28">
        <f>'no b.d.l.'!BN18*10000</f>
        <v>400</v>
      </c>
      <c r="BB18" s="28">
        <f>'no b.d.l.'!BO18*10000</f>
        <v>130</v>
      </c>
      <c r="BC18" s="28">
        <f>'no b.d.l.'!BP18*10000</f>
        <v>140</v>
      </c>
      <c r="BD18" s="28">
        <f>'no b.d.l.'!BQ18*10000</f>
        <v>9000</v>
      </c>
      <c r="BE18" s="30">
        <f t="shared" si="0"/>
        <v>1130</v>
      </c>
      <c r="BV18" s="28">
        <v>7.11</v>
      </c>
      <c r="BY18" s="28">
        <v>4.2</v>
      </c>
    </row>
    <row r="19" spans="1:77" x14ac:dyDescent="0.3">
      <c r="A19" s="25">
        <f t="shared" si="1"/>
        <v>15</v>
      </c>
      <c r="B19" s="26">
        <v>686817</v>
      </c>
      <c r="C19" s="26">
        <v>846571</v>
      </c>
      <c r="D19" s="26">
        <v>367</v>
      </c>
      <c r="E19" s="26">
        <v>1</v>
      </c>
      <c r="F19" s="27" t="s">
        <v>15</v>
      </c>
      <c r="G19" s="28">
        <v>15.7</v>
      </c>
      <c r="H19" s="28">
        <f>'no b.d.l.'!H19/1000</f>
        <v>6.9999999999999999E-4</v>
      </c>
      <c r="I19" s="28">
        <f>'no b.d.l.'!I19/1000</f>
        <v>7.0000000000000007E-2</v>
      </c>
      <c r="J19" s="28">
        <v>2</v>
      </c>
      <c r="K19" s="28">
        <v>2.82</v>
      </c>
      <c r="L19" s="28">
        <v>8.9999999999999998E-4</v>
      </c>
      <c r="M19" s="28">
        <v>0.21</v>
      </c>
      <c r="N19" s="28">
        <v>1.2</v>
      </c>
      <c r="O19" s="28">
        <v>0.15</v>
      </c>
      <c r="P19" s="28">
        <v>14.7</v>
      </c>
      <c r="Q19" s="28">
        <v>2.2000000000000002</v>
      </c>
      <c r="R19" s="28">
        <v>222</v>
      </c>
      <c r="S19" s="28">
        <v>0.09</v>
      </c>
      <c r="T19" s="28">
        <v>5</v>
      </c>
      <c r="U19" s="28">
        <v>34.299999999999997</v>
      </c>
      <c r="V19" s="28">
        <v>23.3</v>
      </c>
      <c r="W19" s="28">
        <v>24.5</v>
      </c>
      <c r="X19" s="28">
        <v>27.7</v>
      </c>
      <c r="Y19" s="28">
        <v>6.3E-2</v>
      </c>
      <c r="Z19" s="28">
        <v>0.09</v>
      </c>
      <c r="AA19" s="28">
        <v>8.9999999999999993E-3</v>
      </c>
      <c r="AB19" s="28">
        <v>17.100000000000001</v>
      </c>
      <c r="AC19" s="28">
        <v>0.1</v>
      </c>
      <c r="AD19" s="28">
        <v>0.12</v>
      </c>
      <c r="AE19" s="28">
        <v>1.62</v>
      </c>
      <c r="AF19" s="28">
        <v>0.14000000000000001</v>
      </c>
      <c r="AG19" s="28">
        <v>390</v>
      </c>
      <c r="AH19" s="28">
        <v>2.6</v>
      </c>
      <c r="AI19" s="28">
        <v>0.3</v>
      </c>
      <c r="AJ19" s="28">
        <v>0.69</v>
      </c>
      <c r="AK19" s="28">
        <v>3.25</v>
      </c>
      <c r="AL19" s="28">
        <v>9.1999999999999993</v>
      </c>
      <c r="AM19" s="28">
        <v>5.8000000000000003E-2</v>
      </c>
      <c r="AN19" s="28">
        <v>82.92</v>
      </c>
      <c r="AO19" s="28">
        <v>36.9</v>
      </c>
      <c r="AP19" s="28">
        <v>0.4</v>
      </c>
      <c r="AQ19" s="28">
        <v>0.76</v>
      </c>
      <c r="AR19" s="28">
        <v>5.0999999999999996</v>
      </c>
      <c r="AS19" s="28">
        <v>205</v>
      </c>
      <c r="AT19" s="28">
        <v>10.1</v>
      </c>
      <c r="AU19" s="28">
        <v>13.7</v>
      </c>
      <c r="AV19" s="28">
        <v>6.2</v>
      </c>
      <c r="AW19" s="28">
        <f>'no b.d.l.'!BJ19*10000</f>
        <v>54100</v>
      </c>
      <c r="AX19" s="28">
        <f>'no b.d.l.'!BK19*10000</f>
        <v>100</v>
      </c>
      <c r="AY19" s="28">
        <f>'no b.d.l.'!BL19*10000</f>
        <v>125000</v>
      </c>
      <c r="AZ19" s="28">
        <f>'no b.d.l.'!BM19*10000</f>
        <v>800</v>
      </c>
      <c r="BA19" s="28">
        <f>'no b.d.l.'!BN19*10000</f>
        <v>400</v>
      </c>
      <c r="BB19" s="28">
        <f>'no b.d.l.'!BO19*10000</f>
        <v>110</v>
      </c>
      <c r="BC19" s="28">
        <f>'no b.d.l.'!BP19*10000</f>
        <v>270</v>
      </c>
      <c r="BD19" s="28">
        <f>'no b.d.l.'!BQ19*10000</f>
        <v>9000</v>
      </c>
      <c r="BE19" s="30">
        <f t="shared" si="0"/>
        <v>910</v>
      </c>
      <c r="BV19" s="28">
        <v>3.25</v>
      </c>
      <c r="BY19" s="28">
        <v>9.1999999999999993</v>
      </c>
    </row>
    <row r="20" spans="1:77" x14ac:dyDescent="0.3">
      <c r="A20" s="25">
        <f t="shared" si="1"/>
        <v>16</v>
      </c>
      <c r="B20" s="26">
        <v>686810</v>
      </c>
      <c r="C20" s="26">
        <v>846572</v>
      </c>
      <c r="D20" s="26">
        <v>366</v>
      </c>
      <c r="E20" s="26">
        <v>1</v>
      </c>
      <c r="F20" s="27" t="s">
        <v>16</v>
      </c>
      <c r="G20" s="28">
        <v>11.8</v>
      </c>
      <c r="H20" s="28">
        <f>'no b.d.l.'!H20/1000</f>
        <v>1.1000000000000001E-3</v>
      </c>
      <c r="I20" s="28">
        <f>'no b.d.l.'!I20/1000</f>
        <v>0.1</v>
      </c>
      <c r="J20" s="28">
        <v>2</v>
      </c>
      <c r="K20" s="28">
        <v>2.67</v>
      </c>
      <c r="L20" s="28">
        <v>8.9999999999999998E-4</v>
      </c>
      <c r="M20" s="28">
        <v>0.24</v>
      </c>
      <c r="N20" s="28">
        <v>0.9</v>
      </c>
      <c r="O20" s="28">
        <v>0.12</v>
      </c>
      <c r="P20" s="28">
        <v>13</v>
      </c>
      <c r="Q20" s="28">
        <v>2.1</v>
      </c>
      <c r="R20" s="28">
        <v>175</v>
      </c>
      <c r="S20" s="28">
        <v>0.1</v>
      </c>
      <c r="T20" s="28">
        <v>4.2</v>
      </c>
      <c r="U20" s="28">
        <v>24.5</v>
      </c>
      <c r="V20" s="28">
        <v>19.399999999999999</v>
      </c>
      <c r="W20" s="28">
        <v>19.600000000000001</v>
      </c>
      <c r="X20" s="28">
        <v>23.7</v>
      </c>
      <c r="Y20" s="28">
        <v>3.9E-2</v>
      </c>
      <c r="Z20" s="28">
        <v>7.0000000000000007E-2</v>
      </c>
      <c r="AA20" s="28">
        <v>0.9</v>
      </c>
      <c r="AB20" s="28">
        <v>15.2</v>
      </c>
      <c r="AC20" s="28">
        <v>0.09</v>
      </c>
      <c r="AD20" s="28">
        <v>0.09</v>
      </c>
      <c r="AE20" s="28">
        <v>1.43</v>
      </c>
      <c r="AF20" s="28">
        <v>0.1</v>
      </c>
      <c r="AG20" s="28">
        <v>269</v>
      </c>
      <c r="AH20" s="28">
        <v>0.2</v>
      </c>
      <c r="AI20" s="28">
        <v>0.2</v>
      </c>
      <c r="AJ20" s="28">
        <v>0.04</v>
      </c>
      <c r="AK20" s="28">
        <v>3.98</v>
      </c>
      <c r="AL20" s="28">
        <v>7.3</v>
      </c>
      <c r="AM20" s="28">
        <v>5.1999999999999998E-2</v>
      </c>
      <c r="AN20" s="28">
        <v>71.920000000000016</v>
      </c>
      <c r="AO20" s="28">
        <v>32.299999999999997</v>
      </c>
      <c r="AP20" s="28">
        <v>0.3</v>
      </c>
      <c r="AQ20" s="28">
        <v>0.56999999999999995</v>
      </c>
      <c r="AR20" s="28">
        <v>4</v>
      </c>
      <c r="AS20" s="28">
        <v>163</v>
      </c>
      <c r="AT20" s="28">
        <v>8.3000000000000007</v>
      </c>
      <c r="AU20" s="28">
        <v>12.1</v>
      </c>
      <c r="AV20" s="28">
        <v>5.0999999999999996</v>
      </c>
      <c r="AW20" s="28">
        <f>'no b.d.l.'!BJ20*10000</f>
        <v>49300</v>
      </c>
      <c r="AX20" s="28">
        <f>'no b.d.l.'!BK20*10000</f>
        <v>200</v>
      </c>
      <c r="AY20" s="28">
        <f>'no b.d.l.'!BL20*10000</f>
        <v>102000</v>
      </c>
      <c r="AZ20" s="28">
        <f>'no b.d.l.'!BM20*10000</f>
        <v>800</v>
      </c>
      <c r="BA20" s="28">
        <f>'no b.d.l.'!BN20*10000</f>
        <v>300</v>
      </c>
      <c r="BB20" s="28">
        <f>'no b.d.l.'!BO20*10000</f>
        <v>110</v>
      </c>
      <c r="BC20" s="28">
        <f>'no b.d.l.'!BP20*10000</f>
        <v>180</v>
      </c>
      <c r="BD20" s="28">
        <f>'no b.d.l.'!BQ20*10000</f>
        <v>9000</v>
      </c>
      <c r="BE20" s="30">
        <f t="shared" si="0"/>
        <v>910</v>
      </c>
      <c r="BV20" s="28">
        <v>3.98</v>
      </c>
      <c r="BY20" s="28">
        <v>7.3</v>
      </c>
    </row>
    <row r="21" spans="1:77" ht="15.75" customHeight="1" x14ac:dyDescent="0.3">
      <c r="A21" s="25">
        <f t="shared" si="1"/>
        <v>17</v>
      </c>
      <c r="B21" s="26">
        <v>686809</v>
      </c>
      <c r="C21" s="26">
        <v>846572</v>
      </c>
      <c r="D21" s="26">
        <v>366</v>
      </c>
      <c r="E21" s="26">
        <v>1</v>
      </c>
      <c r="F21" s="27" t="s">
        <v>17</v>
      </c>
      <c r="G21" s="28">
        <v>15.2</v>
      </c>
      <c r="H21" s="28">
        <f>'no b.d.l.'!H21/1000</f>
        <v>2E-3</v>
      </c>
      <c r="I21" s="28">
        <f>'no b.d.l.'!I21/1000</f>
        <v>0.12</v>
      </c>
      <c r="J21" s="28">
        <v>3</v>
      </c>
      <c r="K21" s="28">
        <v>4.08</v>
      </c>
      <c r="L21" s="28">
        <v>8.9999999999999998E-4</v>
      </c>
      <c r="M21" s="28">
        <v>0.36</v>
      </c>
      <c r="N21" s="28">
        <v>1.1000000000000001</v>
      </c>
      <c r="O21" s="28">
        <v>0.17</v>
      </c>
      <c r="P21" s="28">
        <v>15.2</v>
      </c>
      <c r="Q21" s="28">
        <v>2.2999999999999998</v>
      </c>
      <c r="R21" s="28">
        <v>230</v>
      </c>
      <c r="S21" s="28">
        <v>0.2</v>
      </c>
      <c r="T21" s="28">
        <v>5.9</v>
      </c>
      <c r="U21" s="28">
        <v>36</v>
      </c>
      <c r="V21" s="28">
        <v>26.3</v>
      </c>
      <c r="W21" s="28">
        <v>23</v>
      </c>
      <c r="X21" s="28">
        <v>180</v>
      </c>
      <c r="Y21" s="28">
        <v>6.7000000000000004E-2</v>
      </c>
      <c r="Z21" s="28">
        <v>0.09</v>
      </c>
      <c r="AA21" s="28">
        <v>0.14000000000000001</v>
      </c>
      <c r="AB21" s="28">
        <v>17.2</v>
      </c>
      <c r="AC21" s="28">
        <v>0.1</v>
      </c>
      <c r="AD21" s="28">
        <v>0.11</v>
      </c>
      <c r="AE21" s="28">
        <v>1.52</v>
      </c>
      <c r="AF21" s="28">
        <v>0.14000000000000001</v>
      </c>
      <c r="AG21" s="28">
        <v>396</v>
      </c>
      <c r="AH21" s="28">
        <v>0.1</v>
      </c>
      <c r="AI21" s="28">
        <v>0.3</v>
      </c>
      <c r="AJ21" s="28">
        <v>0.04</v>
      </c>
      <c r="AK21" s="28">
        <v>3.97</v>
      </c>
      <c r="AL21" s="28">
        <v>9.9</v>
      </c>
      <c r="AM21" s="28">
        <v>7.3999999999999996E-2</v>
      </c>
      <c r="AN21" s="28">
        <v>74.250000000000014</v>
      </c>
      <c r="AO21" s="28">
        <v>59.8</v>
      </c>
      <c r="AP21" s="28">
        <v>0.5</v>
      </c>
      <c r="AQ21" s="28">
        <v>0.89</v>
      </c>
      <c r="AR21" s="28">
        <v>5.5</v>
      </c>
      <c r="AS21" s="28">
        <v>241</v>
      </c>
      <c r="AT21" s="28">
        <v>12.9</v>
      </c>
      <c r="AU21" s="28">
        <v>14.8</v>
      </c>
      <c r="AV21" s="28">
        <v>7.5</v>
      </c>
      <c r="AW21" s="28">
        <f>'no b.d.l.'!BJ21*10000</f>
        <v>64100</v>
      </c>
      <c r="AX21" s="28">
        <f>'no b.d.l.'!BK21*10000</f>
        <v>200</v>
      </c>
      <c r="AY21" s="28">
        <f>'no b.d.l.'!BL21*10000</f>
        <v>124000</v>
      </c>
      <c r="AZ21" s="28">
        <f>'no b.d.l.'!BM21*10000</f>
        <v>1400.0000000000002</v>
      </c>
      <c r="BA21" s="28">
        <f>'no b.d.l.'!BN21*10000</f>
        <v>500</v>
      </c>
      <c r="BB21" s="28">
        <f>'no b.d.l.'!BO21*10000</f>
        <v>170</v>
      </c>
      <c r="BC21" s="28">
        <f>'no b.d.l.'!BP21*10000</f>
        <v>270</v>
      </c>
      <c r="BD21" s="28">
        <f>'no b.d.l.'!BQ21*10000</f>
        <v>9000</v>
      </c>
      <c r="BE21" s="30">
        <f t="shared" si="0"/>
        <v>1570.0000000000002</v>
      </c>
      <c r="BV21" s="28">
        <v>3.97</v>
      </c>
      <c r="BY21" s="28">
        <v>9.9</v>
      </c>
    </row>
    <row r="22" spans="1:77" x14ac:dyDescent="0.3">
      <c r="A22" s="25">
        <f t="shared" si="1"/>
        <v>18</v>
      </c>
      <c r="B22" s="26">
        <v>686804</v>
      </c>
      <c r="C22" s="26">
        <v>846573</v>
      </c>
      <c r="D22" s="26">
        <v>367</v>
      </c>
      <c r="E22" s="26">
        <v>1</v>
      </c>
      <c r="F22" s="27" t="s">
        <v>18</v>
      </c>
      <c r="G22" s="28">
        <v>8.4</v>
      </c>
      <c r="H22" s="28">
        <f>'no b.d.l.'!H22/1000</f>
        <v>4.0000000000000002E-4</v>
      </c>
      <c r="I22" s="28">
        <f>'no b.d.l.'!I22/1000</f>
        <v>0.05</v>
      </c>
      <c r="J22" s="28">
        <v>2</v>
      </c>
      <c r="K22" s="28">
        <v>2.2799999999999998</v>
      </c>
      <c r="L22" s="28">
        <v>8.9999999999999998E-4</v>
      </c>
      <c r="M22" s="28">
        <v>0.14000000000000001</v>
      </c>
      <c r="N22" s="28">
        <v>0.5</v>
      </c>
      <c r="O22" s="28">
        <v>0.06</v>
      </c>
      <c r="P22" s="28">
        <v>13.2</v>
      </c>
      <c r="Q22" s="28">
        <v>2.2000000000000002</v>
      </c>
      <c r="R22" s="28">
        <v>153</v>
      </c>
      <c r="S22" s="28">
        <v>0.09</v>
      </c>
      <c r="T22" s="28">
        <v>3.8</v>
      </c>
      <c r="U22" s="28">
        <v>22.8</v>
      </c>
      <c r="V22" s="28">
        <v>20.2</v>
      </c>
      <c r="W22" s="28">
        <v>19</v>
      </c>
      <c r="X22" s="28">
        <v>19.7</v>
      </c>
      <c r="Y22" s="28">
        <v>0.02</v>
      </c>
      <c r="Z22" s="28">
        <v>7.0000000000000007E-2</v>
      </c>
      <c r="AA22" s="28">
        <v>8.9999999999999993E-3</v>
      </c>
      <c r="AB22" s="28">
        <v>17</v>
      </c>
      <c r="AC22" s="28">
        <v>0.09</v>
      </c>
      <c r="AD22" s="28">
        <v>0.09</v>
      </c>
      <c r="AE22" s="28">
        <v>1.63</v>
      </c>
      <c r="AF22" s="28">
        <v>0.11</v>
      </c>
      <c r="AG22" s="28">
        <v>165</v>
      </c>
      <c r="AH22" s="28">
        <v>0.1</v>
      </c>
      <c r="AI22" s="28">
        <v>0.09</v>
      </c>
      <c r="AJ22" s="28">
        <v>0.04</v>
      </c>
      <c r="AK22" s="28">
        <v>5.39</v>
      </c>
      <c r="AL22" s="28">
        <v>4.5999999999999996</v>
      </c>
      <c r="AM22" s="28">
        <v>5.5E-2</v>
      </c>
      <c r="AN22" s="28">
        <v>87.88000000000001</v>
      </c>
      <c r="AO22" s="28">
        <v>39.1</v>
      </c>
      <c r="AP22" s="28">
        <v>0.4</v>
      </c>
      <c r="AQ22" s="28">
        <v>0.67</v>
      </c>
      <c r="AR22" s="28">
        <v>4.7</v>
      </c>
      <c r="AS22" s="28">
        <v>121</v>
      </c>
      <c r="AT22" s="28">
        <v>8.8000000000000007</v>
      </c>
      <c r="AU22" s="28">
        <v>12.5</v>
      </c>
      <c r="AV22" s="28">
        <v>4.7</v>
      </c>
      <c r="AW22" s="28">
        <f>'no b.d.l.'!BJ22*10000</f>
        <v>59700</v>
      </c>
      <c r="AX22" s="28">
        <f>'no b.d.l.'!BK22*10000</f>
        <v>100</v>
      </c>
      <c r="AY22" s="28">
        <f>'no b.d.l.'!BL22*10000</f>
        <v>91700</v>
      </c>
      <c r="AZ22" s="28">
        <f>'no b.d.l.'!BM22*10000</f>
        <v>1000</v>
      </c>
      <c r="BA22" s="28">
        <f>'no b.d.l.'!BN22*10000</f>
        <v>300</v>
      </c>
      <c r="BB22" s="28">
        <f>'no b.d.l.'!BO22*10000</f>
        <v>120</v>
      </c>
      <c r="BC22" s="28">
        <f>'no b.d.l.'!BP22*10000</f>
        <v>130</v>
      </c>
      <c r="BD22" s="28">
        <f>'no b.d.l.'!BQ22*10000</f>
        <v>9000</v>
      </c>
      <c r="BE22" s="30">
        <f t="shared" si="0"/>
        <v>1120</v>
      </c>
      <c r="BV22" s="28">
        <v>5.39</v>
      </c>
      <c r="BY22" s="28">
        <v>4.5999999999999996</v>
      </c>
    </row>
    <row r="23" spans="1:77" x14ac:dyDescent="0.3">
      <c r="A23" s="25">
        <f t="shared" si="1"/>
        <v>19</v>
      </c>
      <c r="B23" s="26">
        <v>686803</v>
      </c>
      <c r="C23" s="26">
        <v>846573</v>
      </c>
      <c r="D23" s="26">
        <v>367</v>
      </c>
      <c r="E23" s="26">
        <v>1</v>
      </c>
      <c r="F23" s="27" t="s">
        <v>19</v>
      </c>
      <c r="G23" s="28">
        <v>13.2</v>
      </c>
      <c r="H23" s="28">
        <f>'no b.d.l.'!H23/1000</f>
        <v>2.1000000000000003E-3</v>
      </c>
      <c r="I23" s="28">
        <f>'no b.d.l.'!I23/1000</f>
        <v>0.05</v>
      </c>
      <c r="J23" s="28">
        <v>2</v>
      </c>
      <c r="K23" s="28">
        <v>3.17</v>
      </c>
      <c r="L23" s="28">
        <v>8.9999999999999998E-4</v>
      </c>
      <c r="M23" s="28">
        <v>0.3</v>
      </c>
      <c r="N23" s="28">
        <v>0.7</v>
      </c>
      <c r="O23" s="28">
        <v>0.08</v>
      </c>
      <c r="P23" s="28">
        <v>12.7</v>
      </c>
      <c r="Q23" s="28">
        <v>2.4</v>
      </c>
      <c r="R23" s="28">
        <v>211</v>
      </c>
      <c r="S23" s="28">
        <v>0.09</v>
      </c>
      <c r="T23" s="28">
        <v>5.2</v>
      </c>
      <c r="U23" s="28">
        <v>32.799999999999997</v>
      </c>
      <c r="V23" s="28">
        <v>22.1</v>
      </c>
      <c r="W23" s="28">
        <v>23.3</v>
      </c>
      <c r="X23" s="28">
        <v>24.3</v>
      </c>
      <c r="Y23" s="28">
        <v>4.2999999999999997E-2</v>
      </c>
      <c r="Z23" s="28">
        <v>0.09</v>
      </c>
      <c r="AA23" s="28">
        <v>0.25</v>
      </c>
      <c r="AB23" s="28">
        <v>15.8</v>
      </c>
      <c r="AC23" s="28">
        <v>0.1</v>
      </c>
      <c r="AD23" s="28">
        <v>0.11</v>
      </c>
      <c r="AE23" s="28">
        <v>1.44</v>
      </c>
      <c r="AF23" s="28">
        <v>0.12</v>
      </c>
      <c r="AG23" s="28">
        <v>284</v>
      </c>
      <c r="AH23" s="28">
        <v>0.09</v>
      </c>
      <c r="AI23" s="28">
        <v>0.2</v>
      </c>
      <c r="AJ23" s="28">
        <v>0.04</v>
      </c>
      <c r="AK23" s="28">
        <v>4.34</v>
      </c>
      <c r="AL23" s="28">
        <v>6.9</v>
      </c>
      <c r="AM23" s="28">
        <v>6.0999999999999999E-2</v>
      </c>
      <c r="AN23" s="28">
        <v>80.460000000000008</v>
      </c>
      <c r="AO23" s="28">
        <v>45.4</v>
      </c>
      <c r="AP23" s="28">
        <v>0.5</v>
      </c>
      <c r="AQ23" s="28">
        <v>0.73</v>
      </c>
      <c r="AR23" s="28">
        <v>4.7</v>
      </c>
      <c r="AS23" s="28">
        <v>215</v>
      </c>
      <c r="AT23" s="28">
        <v>9.9</v>
      </c>
      <c r="AU23" s="28">
        <v>14.9</v>
      </c>
      <c r="AV23" s="28">
        <v>7.2</v>
      </c>
      <c r="AW23" s="28">
        <f>'no b.d.l.'!BJ23*10000</f>
        <v>51200</v>
      </c>
      <c r="AX23" s="28">
        <f>'no b.d.l.'!BK23*10000</f>
        <v>300</v>
      </c>
      <c r="AY23" s="28">
        <f>'no b.d.l.'!BL23*10000</f>
        <v>117000</v>
      </c>
      <c r="AZ23" s="28">
        <f>'no b.d.l.'!BM23*10000</f>
        <v>900</v>
      </c>
      <c r="BA23" s="28">
        <f>'no b.d.l.'!BN23*10000</f>
        <v>400</v>
      </c>
      <c r="BB23" s="28">
        <f>'no b.d.l.'!BO23*10000</f>
        <v>120</v>
      </c>
      <c r="BC23" s="28">
        <f>'no b.d.l.'!BP23*10000</f>
        <v>240</v>
      </c>
      <c r="BD23" s="28">
        <f>'no b.d.l.'!BQ23*10000</f>
        <v>9000</v>
      </c>
      <c r="BE23" s="30">
        <f t="shared" si="0"/>
        <v>1020</v>
      </c>
      <c r="BV23" s="28">
        <v>4.34</v>
      </c>
      <c r="BY23" s="28">
        <v>6.9</v>
      </c>
    </row>
    <row r="24" spans="1:77" x14ac:dyDescent="0.3">
      <c r="A24" s="25">
        <f t="shared" si="1"/>
        <v>20</v>
      </c>
      <c r="B24" s="26">
        <v>686802</v>
      </c>
      <c r="C24" s="26">
        <v>846574</v>
      </c>
      <c r="D24" s="26">
        <v>367</v>
      </c>
      <c r="E24" s="26">
        <v>1</v>
      </c>
      <c r="F24" s="27" t="s">
        <v>20</v>
      </c>
      <c r="G24" s="28">
        <v>10.8</v>
      </c>
      <c r="H24" s="28">
        <f>'no b.d.l.'!H24/1000</f>
        <v>8.0000000000000004E-4</v>
      </c>
      <c r="I24" s="28">
        <f>'no b.d.l.'!I24/1000</f>
        <v>0.08</v>
      </c>
      <c r="J24" s="28">
        <v>2</v>
      </c>
      <c r="K24" s="28">
        <v>2.5</v>
      </c>
      <c r="L24" s="28">
        <v>8.9999999999999998E-4</v>
      </c>
      <c r="M24" s="28">
        <v>0.18</v>
      </c>
      <c r="N24" s="28">
        <v>0.5</v>
      </c>
      <c r="O24" s="28">
        <v>0.1</v>
      </c>
      <c r="P24" s="28">
        <v>12.9</v>
      </c>
      <c r="Q24" s="28">
        <v>2.2000000000000002</v>
      </c>
      <c r="R24" s="28">
        <v>179</v>
      </c>
      <c r="S24" s="28">
        <v>0.09</v>
      </c>
      <c r="T24" s="28">
        <v>4.4000000000000004</v>
      </c>
      <c r="U24" s="28">
        <v>26.6</v>
      </c>
      <c r="V24" s="28">
        <v>19.899999999999999</v>
      </c>
      <c r="W24" s="28">
        <v>22</v>
      </c>
      <c r="X24" s="28">
        <v>22.2</v>
      </c>
      <c r="Y24" s="28">
        <v>2.7E-2</v>
      </c>
      <c r="Z24" s="28">
        <v>7.0000000000000007E-2</v>
      </c>
      <c r="AA24" s="28">
        <v>0.11</v>
      </c>
      <c r="AB24" s="28">
        <v>15.3</v>
      </c>
      <c r="AC24" s="28">
        <v>0.1</v>
      </c>
      <c r="AD24" s="28">
        <v>0.1</v>
      </c>
      <c r="AE24" s="28">
        <v>1.45</v>
      </c>
      <c r="AF24" s="28">
        <v>0.11</v>
      </c>
      <c r="AG24" s="28">
        <v>227</v>
      </c>
      <c r="AH24" s="28">
        <v>0.1</v>
      </c>
      <c r="AI24" s="28">
        <v>0.2</v>
      </c>
      <c r="AJ24" s="28">
        <v>0.04</v>
      </c>
      <c r="AK24" s="28">
        <v>5.61</v>
      </c>
      <c r="AL24" s="28">
        <v>6</v>
      </c>
      <c r="AM24" s="28">
        <v>6.0999999999999999E-2</v>
      </c>
      <c r="AN24" s="28">
        <v>87.09999999999998</v>
      </c>
      <c r="AO24" s="28">
        <v>44</v>
      </c>
      <c r="AP24" s="28">
        <v>0.4</v>
      </c>
      <c r="AQ24" s="28">
        <v>0.66</v>
      </c>
      <c r="AR24" s="28">
        <v>4.0999999999999996</v>
      </c>
      <c r="AS24" s="28">
        <v>185</v>
      </c>
      <c r="AT24" s="28">
        <v>8.4</v>
      </c>
      <c r="AU24" s="28">
        <v>13.2</v>
      </c>
      <c r="AV24" s="28">
        <v>6.5</v>
      </c>
      <c r="AW24" s="28">
        <f>'no b.d.l.'!BJ24*10000</f>
        <v>50300</v>
      </c>
      <c r="AX24" s="28">
        <f>'no b.d.l.'!BK24*10000</f>
        <v>200</v>
      </c>
      <c r="AY24" s="28">
        <f>'no b.d.l.'!BL24*10000</f>
        <v>108000</v>
      </c>
      <c r="AZ24" s="28">
        <f>'no b.d.l.'!BM24*10000</f>
        <v>900</v>
      </c>
      <c r="BA24" s="28">
        <f>'no b.d.l.'!BN24*10000</f>
        <v>300</v>
      </c>
      <c r="BB24" s="28">
        <f>'no b.d.l.'!BO24*10000</f>
        <v>110</v>
      </c>
      <c r="BC24" s="28">
        <f>'no b.d.l.'!BP24*10000</f>
        <v>200</v>
      </c>
      <c r="BD24" s="28">
        <f>'no b.d.l.'!BQ24*10000</f>
        <v>9000</v>
      </c>
      <c r="BE24" s="30">
        <f t="shared" si="0"/>
        <v>1010</v>
      </c>
      <c r="BV24" s="28">
        <v>5.61</v>
      </c>
      <c r="BY24" s="28">
        <v>6</v>
      </c>
    </row>
    <row r="25" spans="1:77" x14ac:dyDescent="0.3">
      <c r="A25" s="25">
        <f t="shared" si="1"/>
        <v>21</v>
      </c>
      <c r="B25" s="26">
        <v>686801</v>
      </c>
      <c r="C25" s="26">
        <v>846574</v>
      </c>
      <c r="D25" s="26">
        <v>366</v>
      </c>
      <c r="E25" s="26">
        <v>1</v>
      </c>
      <c r="F25" s="27" t="s">
        <v>21</v>
      </c>
      <c r="G25" s="28">
        <v>12.8</v>
      </c>
      <c r="H25" s="28">
        <f>'no b.d.l.'!H25/1000</f>
        <v>4.4999999999999997E-3</v>
      </c>
      <c r="I25" s="28">
        <f>'no b.d.l.'!I25/1000</f>
        <v>0.06</v>
      </c>
      <c r="J25" s="28">
        <v>2</v>
      </c>
      <c r="K25" s="28">
        <v>2.5099999999999998</v>
      </c>
      <c r="L25" s="28">
        <v>8.9999999999999998E-4</v>
      </c>
      <c r="M25" s="28">
        <v>0.19</v>
      </c>
      <c r="N25" s="28">
        <v>0.8</v>
      </c>
      <c r="O25" s="28">
        <v>0.1</v>
      </c>
      <c r="P25" s="28">
        <v>13</v>
      </c>
      <c r="Q25" s="28">
        <v>2.4</v>
      </c>
      <c r="R25" s="28">
        <v>183</v>
      </c>
      <c r="S25" s="28">
        <v>0.09</v>
      </c>
      <c r="T25" s="28">
        <v>4.7</v>
      </c>
      <c r="U25" s="28">
        <v>27.3</v>
      </c>
      <c r="V25" s="28">
        <v>20.2</v>
      </c>
      <c r="W25" s="28">
        <v>21.9</v>
      </c>
      <c r="X25" s="28">
        <v>25.3</v>
      </c>
      <c r="Y25" s="28">
        <v>3.5999999999999997E-2</v>
      </c>
      <c r="Z25" s="28">
        <v>7.0000000000000007E-2</v>
      </c>
      <c r="AA25" s="28">
        <v>8.9999999999999993E-3</v>
      </c>
      <c r="AB25" s="28">
        <v>15.6</v>
      </c>
      <c r="AC25" s="28">
        <v>0.1</v>
      </c>
      <c r="AD25" s="28">
        <v>0.09</v>
      </c>
      <c r="AE25" s="28">
        <v>1.47</v>
      </c>
      <c r="AF25" s="28">
        <v>0.1</v>
      </c>
      <c r="AG25" s="28">
        <v>261</v>
      </c>
      <c r="AH25" s="28">
        <v>0.09</v>
      </c>
      <c r="AI25" s="28">
        <v>0.2</v>
      </c>
      <c r="AJ25" s="28">
        <v>0.04</v>
      </c>
      <c r="AK25" s="28">
        <v>5.79</v>
      </c>
      <c r="AL25" s="28">
        <v>6.5</v>
      </c>
      <c r="AM25" s="28">
        <v>5.5E-2</v>
      </c>
      <c r="AN25" s="28">
        <v>88.799999999999983</v>
      </c>
      <c r="AO25" s="28">
        <v>41.1</v>
      </c>
      <c r="AP25" s="28">
        <v>0.5</v>
      </c>
      <c r="AQ25" s="28">
        <v>0.64</v>
      </c>
      <c r="AR25" s="28">
        <v>4.0999999999999996</v>
      </c>
      <c r="AS25" s="28">
        <v>162</v>
      </c>
      <c r="AT25" s="28">
        <v>8.3000000000000007</v>
      </c>
      <c r="AU25" s="28">
        <v>14.6</v>
      </c>
      <c r="AV25" s="28">
        <v>6.3</v>
      </c>
      <c r="AW25" s="28">
        <f>'no b.d.l.'!BJ25*10000</f>
        <v>49800.000000000007</v>
      </c>
      <c r="AX25" s="28">
        <f>'no b.d.l.'!BK25*10000</f>
        <v>200</v>
      </c>
      <c r="AY25" s="28">
        <f>'no b.d.l.'!BL25*10000</f>
        <v>111000</v>
      </c>
      <c r="AZ25" s="28">
        <f>'no b.d.l.'!BM25*10000</f>
        <v>900</v>
      </c>
      <c r="BA25" s="28">
        <f>'no b.d.l.'!BN25*10000</f>
        <v>300</v>
      </c>
      <c r="BB25" s="28">
        <f>'no b.d.l.'!BO25*10000</f>
        <v>120</v>
      </c>
      <c r="BC25" s="28">
        <f>'no b.d.l.'!BP25*10000</f>
        <v>250</v>
      </c>
      <c r="BD25" s="28">
        <f>'no b.d.l.'!BQ25*10000</f>
        <v>9000</v>
      </c>
      <c r="BE25" s="30">
        <f t="shared" si="0"/>
        <v>1020</v>
      </c>
      <c r="BV25" s="28">
        <v>5.79</v>
      </c>
      <c r="BY25" s="28">
        <v>6.5</v>
      </c>
    </row>
    <row r="26" spans="1:77" x14ac:dyDescent="0.3">
      <c r="A26" s="25">
        <f t="shared" si="1"/>
        <v>22</v>
      </c>
      <c r="B26" s="26">
        <v>687115</v>
      </c>
      <c r="C26" s="26">
        <v>846600</v>
      </c>
      <c r="D26" s="26">
        <v>379</v>
      </c>
      <c r="E26" s="26">
        <v>1</v>
      </c>
      <c r="F26" s="27" t="s">
        <v>22</v>
      </c>
      <c r="G26" s="28">
        <v>4.0999999999999996</v>
      </c>
      <c r="H26" s="28">
        <f>'no b.d.l.'!H26/1000</f>
        <v>1.1999999999999999E-3</v>
      </c>
      <c r="I26" s="28">
        <f>'no b.d.l.'!I26/1000</f>
        <v>0.06</v>
      </c>
      <c r="J26" s="28">
        <v>3</v>
      </c>
      <c r="K26" s="28">
        <v>0.95</v>
      </c>
      <c r="L26" s="28">
        <v>8.9999999999999998E-4</v>
      </c>
      <c r="M26" s="28">
        <v>0.06</v>
      </c>
      <c r="N26" s="28">
        <v>0.09</v>
      </c>
      <c r="O26" s="28">
        <v>0.03</v>
      </c>
      <c r="P26" s="28">
        <v>10.9</v>
      </c>
      <c r="Q26" s="28">
        <v>0.8</v>
      </c>
      <c r="R26" s="28">
        <v>88</v>
      </c>
      <c r="S26" s="28">
        <v>0.09</v>
      </c>
      <c r="T26" s="28">
        <v>3.1</v>
      </c>
      <c r="U26" s="28">
        <v>29.4</v>
      </c>
      <c r="V26" s="28">
        <v>12.3</v>
      </c>
      <c r="W26" s="28">
        <v>12.2</v>
      </c>
      <c r="X26" s="28">
        <v>17.2</v>
      </c>
      <c r="Y26" s="28">
        <v>2.9000000000000001E-2</v>
      </c>
      <c r="Z26" s="28">
        <v>0.02</v>
      </c>
      <c r="AA26" s="28">
        <v>0.47</v>
      </c>
      <c r="AB26" s="28">
        <v>12.3</v>
      </c>
      <c r="AC26" s="28">
        <v>0.09</v>
      </c>
      <c r="AD26" s="28">
        <v>0.05</v>
      </c>
      <c r="AE26" s="28">
        <v>1.0900000000000001</v>
      </c>
      <c r="AF26" s="28">
        <v>0.04</v>
      </c>
      <c r="AG26" s="28">
        <v>88</v>
      </c>
      <c r="AH26" s="28">
        <v>0.1</v>
      </c>
      <c r="AI26" s="28">
        <v>0.2</v>
      </c>
      <c r="AJ26" s="28">
        <v>0.04</v>
      </c>
      <c r="AK26" s="28">
        <v>6.41</v>
      </c>
      <c r="AL26" s="28">
        <v>2.2999999999999998</v>
      </c>
      <c r="AM26" s="28">
        <v>0.105</v>
      </c>
      <c r="AN26" s="28">
        <v>139.80000000000001</v>
      </c>
      <c r="AO26" s="28">
        <v>87</v>
      </c>
      <c r="AP26" s="28">
        <v>0.4</v>
      </c>
      <c r="AQ26" s="28">
        <v>0.13</v>
      </c>
      <c r="AR26" s="28">
        <v>2.2999999999999998</v>
      </c>
      <c r="AS26" s="28">
        <v>189</v>
      </c>
      <c r="AT26" s="28">
        <v>4</v>
      </c>
      <c r="AU26" s="28">
        <v>13</v>
      </c>
      <c r="AV26" s="28">
        <v>19.7</v>
      </c>
      <c r="AW26" s="28">
        <f>'no b.d.l.'!BJ26*10000</f>
        <v>51000</v>
      </c>
      <c r="AX26" s="28">
        <f>'no b.d.l.'!BK26*10000</f>
        <v>600</v>
      </c>
      <c r="AY26" s="28">
        <f>'no b.d.l.'!BL26*10000</f>
        <v>50700</v>
      </c>
      <c r="AZ26" s="28">
        <f>'no b.d.l.'!BM26*10000</f>
        <v>1000</v>
      </c>
      <c r="BA26" s="28">
        <f>'no b.d.l.'!BN26*10000</f>
        <v>300</v>
      </c>
      <c r="BB26" s="28">
        <f>'no b.d.l.'!BO26*10000</f>
        <v>140</v>
      </c>
      <c r="BC26" s="28">
        <f>'no b.d.l.'!BP26*10000</f>
        <v>330</v>
      </c>
      <c r="BD26" s="28">
        <f>'no b.d.l.'!BQ26*10000</f>
        <v>9000</v>
      </c>
      <c r="BE26" s="30">
        <f t="shared" si="0"/>
        <v>1140</v>
      </c>
      <c r="BV26" s="28">
        <v>6.41</v>
      </c>
      <c r="BY26" s="28">
        <v>2.2999999999999998</v>
      </c>
    </row>
    <row r="27" spans="1:77" x14ac:dyDescent="0.3">
      <c r="A27" s="25">
        <f t="shared" si="1"/>
        <v>23</v>
      </c>
      <c r="B27" s="26">
        <v>687115</v>
      </c>
      <c r="C27" s="26">
        <v>846601</v>
      </c>
      <c r="D27" s="26">
        <v>379</v>
      </c>
      <c r="E27" s="26">
        <v>1</v>
      </c>
      <c r="F27" s="27" t="s">
        <v>24</v>
      </c>
      <c r="G27" s="28">
        <v>4.5</v>
      </c>
      <c r="H27" s="28">
        <f>'no b.d.l.'!H27/1000</f>
        <v>1.12E-2</v>
      </c>
      <c r="I27" s="28">
        <f>'no b.d.l.'!I27/1000</f>
        <v>0.04</v>
      </c>
      <c r="J27" s="28">
        <v>4</v>
      </c>
      <c r="K27" s="28">
        <v>1.79</v>
      </c>
      <c r="L27" s="28">
        <v>8.9999999999999998E-4</v>
      </c>
      <c r="M27" s="28">
        <v>0.11</v>
      </c>
      <c r="N27" s="28">
        <v>0.09</v>
      </c>
      <c r="O27" s="28">
        <v>0.01</v>
      </c>
      <c r="P27" s="28">
        <v>9.8000000000000007</v>
      </c>
      <c r="Q27" s="28">
        <v>0.8</v>
      </c>
      <c r="R27" s="28">
        <v>104</v>
      </c>
      <c r="S27" s="28">
        <v>0.09</v>
      </c>
      <c r="T27" s="28">
        <v>4.7</v>
      </c>
      <c r="U27" s="28">
        <v>34.799999999999997</v>
      </c>
      <c r="V27" s="28">
        <v>18.399999999999999</v>
      </c>
      <c r="W27" s="28">
        <v>11.7</v>
      </c>
      <c r="X27" s="28">
        <v>24.8</v>
      </c>
      <c r="Y27" s="28">
        <v>4.5999999999999999E-2</v>
      </c>
      <c r="Z27" s="28">
        <v>0.03</v>
      </c>
      <c r="AA27" s="28">
        <v>0.27</v>
      </c>
      <c r="AB27" s="28">
        <v>13.1</v>
      </c>
      <c r="AC27" s="28">
        <v>0.09</v>
      </c>
      <c r="AD27" s="28">
        <v>0.06</v>
      </c>
      <c r="AE27" s="28">
        <v>1.05</v>
      </c>
      <c r="AF27" s="28">
        <v>0.05</v>
      </c>
      <c r="AG27" s="28">
        <v>125</v>
      </c>
      <c r="AH27" s="28">
        <v>0.1</v>
      </c>
      <c r="AI27" s="28">
        <v>0.4</v>
      </c>
      <c r="AJ27" s="28">
        <v>0.04</v>
      </c>
      <c r="AK27" s="28">
        <v>6.4</v>
      </c>
      <c r="AL27" s="28">
        <v>3.5</v>
      </c>
      <c r="AM27" s="28">
        <v>0.122</v>
      </c>
      <c r="AN27" s="28">
        <v>129.1</v>
      </c>
      <c r="AO27" s="28">
        <v>106</v>
      </c>
      <c r="AP27" s="28">
        <v>0.4</v>
      </c>
      <c r="AQ27" s="28">
        <v>0.19</v>
      </c>
      <c r="AR27" s="28">
        <v>3</v>
      </c>
      <c r="AS27" s="28">
        <v>255</v>
      </c>
      <c r="AT27" s="28">
        <v>5.7</v>
      </c>
      <c r="AU27" s="28">
        <v>13.8</v>
      </c>
      <c r="AV27" s="28">
        <v>18.399999999999999</v>
      </c>
      <c r="AW27" s="28">
        <f>'no b.d.l.'!BJ27*10000</f>
        <v>57500</v>
      </c>
      <c r="AX27" s="28">
        <f>'no b.d.l.'!BK27*10000</f>
        <v>800</v>
      </c>
      <c r="AY27" s="28">
        <f>'no b.d.l.'!BL27*10000</f>
        <v>57000</v>
      </c>
      <c r="AZ27" s="28">
        <f>'no b.d.l.'!BM27*10000</f>
        <v>1300</v>
      </c>
      <c r="BA27" s="28">
        <f>'no b.d.l.'!BN27*10000</f>
        <v>400</v>
      </c>
      <c r="BB27" s="28">
        <f>'no b.d.l.'!BO27*10000</f>
        <v>170</v>
      </c>
      <c r="BC27" s="28">
        <f>'no b.d.l.'!BP27*10000</f>
        <v>360</v>
      </c>
      <c r="BD27" s="28">
        <f>'no b.d.l.'!BQ27*10000</f>
        <v>9000</v>
      </c>
      <c r="BE27" s="30">
        <f t="shared" si="0"/>
        <v>1470</v>
      </c>
      <c r="BV27" s="28">
        <v>6.4</v>
      </c>
      <c r="BY27" s="28">
        <v>3.5</v>
      </c>
    </row>
    <row r="28" spans="1:77" x14ac:dyDescent="0.3">
      <c r="A28" s="25">
        <f t="shared" si="1"/>
        <v>24</v>
      </c>
      <c r="B28" s="26">
        <v>687114</v>
      </c>
      <c r="C28" s="26">
        <v>846601</v>
      </c>
      <c r="D28" s="26">
        <v>379</v>
      </c>
      <c r="E28" s="26">
        <v>1</v>
      </c>
      <c r="F28" s="27" t="s">
        <v>26</v>
      </c>
      <c r="G28" s="28">
        <v>6.1</v>
      </c>
      <c r="H28" s="28">
        <f>'no b.d.l.'!H28/1000</f>
        <v>4.0000000000000002E-4</v>
      </c>
      <c r="I28" s="28">
        <f>'no b.d.l.'!I28/1000</f>
        <v>0.04</v>
      </c>
      <c r="J28" s="28">
        <v>4</v>
      </c>
      <c r="K28" s="28">
        <v>3.56</v>
      </c>
      <c r="L28" s="28">
        <v>8.9999999999999998E-4</v>
      </c>
      <c r="M28" s="28">
        <v>0.15</v>
      </c>
      <c r="N28" s="28">
        <v>0.09</v>
      </c>
      <c r="O28" s="28">
        <v>0.06</v>
      </c>
      <c r="P28" s="28">
        <v>9.4</v>
      </c>
      <c r="Q28" s="28">
        <v>0.8</v>
      </c>
      <c r="R28" s="28">
        <v>96</v>
      </c>
      <c r="S28" s="28">
        <v>0.09</v>
      </c>
      <c r="T28" s="28">
        <v>4.5999999999999996</v>
      </c>
      <c r="U28" s="28">
        <v>39.299999999999997</v>
      </c>
      <c r="V28" s="28">
        <v>17.7</v>
      </c>
      <c r="W28" s="28">
        <v>11.5</v>
      </c>
      <c r="X28" s="28">
        <v>30</v>
      </c>
      <c r="Y28" s="28">
        <v>2.9000000000000001E-2</v>
      </c>
      <c r="Z28" s="28">
        <v>0.03</v>
      </c>
      <c r="AA28" s="28">
        <v>8.9999999999999993E-3</v>
      </c>
      <c r="AB28" s="28">
        <v>12.7</v>
      </c>
      <c r="AC28" s="28">
        <v>0.1</v>
      </c>
      <c r="AD28" s="28">
        <v>0.09</v>
      </c>
      <c r="AE28" s="28">
        <v>1.05</v>
      </c>
      <c r="AF28" s="28">
        <v>0.05</v>
      </c>
      <c r="AG28" s="28">
        <v>138</v>
      </c>
      <c r="AH28" s="28">
        <v>0.09</v>
      </c>
      <c r="AI28" s="28">
        <v>0.3</v>
      </c>
      <c r="AJ28" s="28">
        <v>0.04</v>
      </c>
      <c r="AK28" s="28">
        <v>8.02</v>
      </c>
      <c r="AL28" s="28">
        <v>4.0999999999999996</v>
      </c>
      <c r="AM28" s="28">
        <v>0.13400000000000001</v>
      </c>
      <c r="AN28" s="28">
        <v>130.10000000000002</v>
      </c>
      <c r="AO28" s="28">
        <v>113</v>
      </c>
      <c r="AP28" s="28">
        <v>0.4</v>
      </c>
      <c r="AQ28" s="28">
        <v>0.2</v>
      </c>
      <c r="AR28" s="28">
        <v>3.2</v>
      </c>
      <c r="AS28" s="28">
        <v>268</v>
      </c>
      <c r="AT28" s="28">
        <v>6.1</v>
      </c>
      <c r="AU28" s="28">
        <v>13.6</v>
      </c>
      <c r="AV28" s="28">
        <v>19.100000000000001</v>
      </c>
      <c r="AW28" s="28">
        <f>'no b.d.l.'!BJ28*10000</f>
        <v>56600</v>
      </c>
      <c r="AX28" s="28">
        <f>'no b.d.l.'!BK28*10000</f>
        <v>700.00000000000011</v>
      </c>
      <c r="AY28" s="28">
        <f>'no b.d.l.'!BL28*10000</f>
        <v>61100</v>
      </c>
      <c r="AZ28" s="28">
        <f>'no b.d.l.'!BM28*10000</f>
        <v>1600</v>
      </c>
      <c r="BA28" s="28">
        <f>'no b.d.l.'!BN28*10000</f>
        <v>400</v>
      </c>
      <c r="BB28" s="28">
        <f>'no b.d.l.'!BO28*10000</f>
        <v>280</v>
      </c>
      <c r="BC28" s="28">
        <f>'no b.d.l.'!BP28*10000</f>
        <v>420</v>
      </c>
      <c r="BD28" s="28">
        <f>'no b.d.l.'!BQ28*10000</f>
        <v>9000</v>
      </c>
      <c r="BE28" s="30">
        <f t="shared" si="0"/>
        <v>1880</v>
      </c>
      <c r="BV28" s="28">
        <v>8.02</v>
      </c>
      <c r="BY28" s="28">
        <v>4.0999999999999996</v>
      </c>
    </row>
    <row r="29" spans="1:77" x14ac:dyDescent="0.3">
      <c r="A29" s="25">
        <f t="shared" si="1"/>
        <v>25</v>
      </c>
      <c r="B29" s="26">
        <v>687114</v>
      </c>
      <c r="C29" s="26">
        <v>846600</v>
      </c>
      <c r="D29" s="26">
        <v>379</v>
      </c>
      <c r="E29" s="26">
        <v>1</v>
      </c>
      <c r="F29" s="27" t="s">
        <v>25</v>
      </c>
      <c r="G29" s="28">
        <v>3.4</v>
      </c>
      <c r="H29" s="28">
        <f>'no b.d.l.'!H29/1000</f>
        <v>4.0000000000000002E-4</v>
      </c>
      <c r="I29" s="28">
        <f>'no b.d.l.'!I29/1000</f>
        <v>0.04</v>
      </c>
      <c r="J29" s="28">
        <v>2</v>
      </c>
      <c r="K29" s="28">
        <v>1.08</v>
      </c>
      <c r="L29" s="28">
        <v>8.9999999999999998E-4</v>
      </c>
      <c r="M29" s="28">
        <v>0.05</v>
      </c>
      <c r="N29" s="28">
        <v>0.09</v>
      </c>
      <c r="O29" s="28">
        <v>0.03</v>
      </c>
      <c r="P29" s="28">
        <v>18.8</v>
      </c>
      <c r="Q29" s="28">
        <v>0.8</v>
      </c>
      <c r="R29" s="28">
        <v>109</v>
      </c>
      <c r="S29" s="28">
        <v>0.09</v>
      </c>
      <c r="T29" s="28">
        <v>4</v>
      </c>
      <c r="U29" s="28">
        <v>23.2</v>
      </c>
      <c r="V29" s="28">
        <v>12.2</v>
      </c>
      <c r="W29" s="28">
        <v>9</v>
      </c>
      <c r="X29" s="28">
        <v>13.8</v>
      </c>
      <c r="Y29" s="28">
        <v>0.04</v>
      </c>
      <c r="Z29" s="28">
        <v>0.02</v>
      </c>
      <c r="AA29" s="28">
        <v>0.38</v>
      </c>
      <c r="AB29" s="28">
        <v>12</v>
      </c>
      <c r="AC29" s="28">
        <v>0.1</v>
      </c>
      <c r="AD29" s="28">
        <v>7.0000000000000007E-2</v>
      </c>
      <c r="AE29" s="28">
        <v>0.83</v>
      </c>
      <c r="AF29" s="28">
        <v>0.04</v>
      </c>
      <c r="AG29" s="28">
        <v>108</v>
      </c>
      <c r="AH29" s="28">
        <v>0.09</v>
      </c>
      <c r="AI29" s="28">
        <v>0.3</v>
      </c>
      <c r="AJ29" s="28">
        <v>0.04</v>
      </c>
      <c r="AK29" s="28">
        <v>5.07</v>
      </c>
      <c r="AL29" s="28">
        <v>2.2000000000000002</v>
      </c>
      <c r="AM29" s="28">
        <v>0.11</v>
      </c>
      <c r="AN29" s="28">
        <v>112.59999999999997</v>
      </c>
      <c r="AO29" s="28">
        <v>63.3</v>
      </c>
      <c r="AP29" s="28">
        <v>0.2</v>
      </c>
      <c r="AQ29" s="28">
        <v>0.12</v>
      </c>
      <c r="AR29" s="28">
        <v>1.8</v>
      </c>
      <c r="AS29" s="28">
        <v>257</v>
      </c>
      <c r="AT29" s="28">
        <v>3.4</v>
      </c>
      <c r="AU29" s="28">
        <v>12.3</v>
      </c>
      <c r="AV29" s="28">
        <v>12.1</v>
      </c>
      <c r="AW29" s="28">
        <f>'no b.d.l.'!BJ29*10000</f>
        <v>38300</v>
      </c>
      <c r="AX29" s="28">
        <f>'no b.d.l.'!BK29*10000</f>
        <v>600</v>
      </c>
      <c r="AY29" s="28">
        <f>'no b.d.l.'!BL29*10000</f>
        <v>52400</v>
      </c>
      <c r="AZ29" s="28">
        <f>'no b.d.l.'!BM29*10000</f>
        <v>500</v>
      </c>
      <c r="BA29" s="28">
        <f>'no b.d.l.'!BN29*10000</f>
        <v>200</v>
      </c>
      <c r="BB29" s="28">
        <f>'no b.d.l.'!BO29*10000</f>
        <v>120</v>
      </c>
      <c r="BC29" s="28">
        <f>'no b.d.l.'!BP29*10000</f>
        <v>330</v>
      </c>
      <c r="BD29" s="28">
        <f>'no b.d.l.'!BQ29*10000</f>
        <v>9000</v>
      </c>
      <c r="BE29" s="30">
        <f t="shared" si="0"/>
        <v>620</v>
      </c>
      <c r="BV29" s="28">
        <v>5.07</v>
      </c>
      <c r="BY29" s="28">
        <v>2.2000000000000002</v>
      </c>
    </row>
    <row r="30" spans="1:77" x14ac:dyDescent="0.3">
      <c r="A30" s="25">
        <f t="shared" si="1"/>
        <v>26</v>
      </c>
      <c r="B30" s="26">
        <v>687116</v>
      </c>
      <c r="C30" s="26">
        <v>846601</v>
      </c>
      <c r="D30" s="26">
        <v>379</v>
      </c>
      <c r="E30" s="26">
        <v>1</v>
      </c>
      <c r="F30" s="27" t="s">
        <v>27</v>
      </c>
      <c r="G30" s="28">
        <v>3.6</v>
      </c>
      <c r="H30" s="28">
        <f>'no b.d.l.'!H30/1000</f>
        <v>2.5999999999999999E-3</v>
      </c>
      <c r="I30" s="28">
        <f>'no b.d.l.'!I30/1000</f>
        <v>0.04</v>
      </c>
      <c r="J30" s="28">
        <v>2</v>
      </c>
      <c r="K30" s="28">
        <v>0.93</v>
      </c>
      <c r="L30" s="28">
        <v>8.9999999999999998E-4</v>
      </c>
      <c r="M30" s="28">
        <v>0.04</v>
      </c>
      <c r="N30" s="28">
        <v>0.09</v>
      </c>
      <c r="O30" s="28">
        <v>0.01</v>
      </c>
      <c r="P30" s="28">
        <v>11.8</v>
      </c>
      <c r="Q30" s="28">
        <v>1</v>
      </c>
      <c r="R30" s="28">
        <v>124</v>
      </c>
      <c r="S30" s="28">
        <v>0.09</v>
      </c>
      <c r="T30" s="28">
        <v>5.0999999999999996</v>
      </c>
      <c r="U30" s="28">
        <v>27.2</v>
      </c>
      <c r="V30" s="28">
        <v>15.9</v>
      </c>
      <c r="W30" s="28">
        <v>10.5</v>
      </c>
      <c r="X30" s="28">
        <v>21.2</v>
      </c>
      <c r="Y30" s="28">
        <v>3.9E-2</v>
      </c>
      <c r="Z30" s="28">
        <v>0.02</v>
      </c>
      <c r="AA30" s="28">
        <v>0.69</v>
      </c>
      <c r="AB30" s="28">
        <v>13.6</v>
      </c>
      <c r="AC30" s="28">
        <v>0.09</v>
      </c>
      <c r="AD30" s="28">
        <v>0.11</v>
      </c>
      <c r="AE30" s="28">
        <v>0.68</v>
      </c>
      <c r="AF30" s="28">
        <v>0.04</v>
      </c>
      <c r="AG30" s="28">
        <v>114</v>
      </c>
      <c r="AH30" s="28">
        <v>0.09</v>
      </c>
      <c r="AI30" s="28">
        <v>0.3</v>
      </c>
      <c r="AJ30" s="28">
        <v>0.04</v>
      </c>
      <c r="AK30" s="28">
        <v>7.4</v>
      </c>
      <c r="AL30" s="28">
        <v>2.4</v>
      </c>
      <c r="AM30" s="28">
        <v>0.1</v>
      </c>
      <c r="AN30" s="28">
        <v>194.39999999999995</v>
      </c>
      <c r="AO30" s="28">
        <v>73.900000000000006</v>
      </c>
      <c r="AP30" s="28">
        <v>0.3</v>
      </c>
      <c r="AQ30" s="28">
        <v>0.14000000000000001</v>
      </c>
      <c r="AR30" s="28">
        <v>2.1</v>
      </c>
      <c r="AS30" s="28">
        <v>211</v>
      </c>
      <c r="AT30" s="28">
        <v>3.2</v>
      </c>
      <c r="AU30" s="28">
        <v>17.399999999999999</v>
      </c>
      <c r="AV30" s="28">
        <v>24.8</v>
      </c>
      <c r="AW30" s="28">
        <f>'no b.d.l.'!BJ30*10000</f>
        <v>45500</v>
      </c>
      <c r="AX30" s="28">
        <f>'no b.d.l.'!BK30*10000</f>
        <v>500</v>
      </c>
      <c r="AY30" s="28">
        <f>'no b.d.l.'!BL30*10000</f>
        <v>66600</v>
      </c>
      <c r="AZ30" s="28">
        <f>'no b.d.l.'!BM30*10000</f>
        <v>400</v>
      </c>
      <c r="BA30" s="28">
        <f>'no b.d.l.'!BN30*10000</f>
        <v>200</v>
      </c>
      <c r="BB30" s="28">
        <f>'no b.d.l.'!BO30*10000</f>
        <v>120</v>
      </c>
      <c r="BC30" s="28">
        <f>'no b.d.l.'!BP30*10000</f>
        <v>470</v>
      </c>
      <c r="BD30" s="28">
        <f>'no b.d.l.'!BQ30*10000</f>
        <v>9000</v>
      </c>
      <c r="BE30" s="30">
        <f t="shared" si="0"/>
        <v>520</v>
      </c>
      <c r="BV30" s="28">
        <v>7.4</v>
      </c>
      <c r="BY30" s="28">
        <v>2.4</v>
      </c>
    </row>
    <row r="31" spans="1:77" x14ac:dyDescent="0.3">
      <c r="A31" s="25">
        <f t="shared" si="1"/>
        <v>27</v>
      </c>
      <c r="B31" s="26">
        <v>687116</v>
      </c>
      <c r="C31" s="26">
        <v>846600</v>
      </c>
      <c r="D31" s="26">
        <v>379</v>
      </c>
      <c r="E31" s="26">
        <v>1</v>
      </c>
      <c r="F31" s="27" t="s">
        <v>28</v>
      </c>
      <c r="G31" s="28">
        <v>3.8</v>
      </c>
      <c r="H31" s="28">
        <f>'no b.d.l.'!H31/1000</f>
        <v>1.4E-3</v>
      </c>
      <c r="I31" s="28">
        <f>'no b.d.l.'!I31/1000</f>
        <v>0.03</v>
      </c>
      <c r="J31" s="28">
        <v>3</v>
      </c>
      <c r="K31" s="28">
        <v>2.2000000000000002</v>
      </c>
      <c r="L31" s="28">
        <v>8.9999999999999998E-4</v>
      </c>
      <c r="M31" s="28">
        <v>0.1</v>
      </c>
      <c r="N31" s="28">
        <v>0.09</v>
      </c>
      <c r="O31" s="28">
        <v>0.02</v>
      </c>
      <c r="P31" s="28">
        <v>5.5</v>
      </c>
      <c r="Q31" s="28">
        <v>0.5</v>
      </c>
      <c r="R31" s="28">
        <v>72</v>
      </c>
      <c r="S31" s="28">
        <v>0.09</v>
      </c>
      <c r="T31" s="28">
        <v>3.8</v>
      </c>
      <c r="U31" s="28">
        <v>34.200000000000003</v>
      </c>
      <c r="V31" s="28">
        <v>10.9</v>
      </c>
      <c r="W31" s="28">
        <v>7.4</v>
      </c>
      <c r="X31" s="28">
        <v>21</v>
      </c>
      <c r="Y31" s="28">
        <v>6.3E-2</v>
      </c>
      <c r="Z31" s="28">
        <v>0.02</v>
      </c>
      <c r="AA31" s="28">
        <v>0.05</v>
      </c>
      <c r="AB31" s="28">
        <v>7.17</v>
      </c>
      <c r="AC31" s="28">
        <v>0.1</v>
      </c>
      <c r="AD31" s="28">
        <v>0.06</v>
      </c>
      <c r="AE31" s="28">
        <v>0.6</v>
      </c>
      <c r="AF31" s="28">
        <v>0.03</v>
      </c>
      <c r="AG31" s="28">
        <v>103</v>
      </c>
      <c r="AH31" s="28">
        <v>0.2</v>
      </c>
      <c r="AI31" s="28">
        <v>0.9</v>
      </c>
      <c r="AJ31" s="28">
        <v>0.04</v>
      </c>
      <c r="AK31" s="28">
        <v>4.82</v>
      </c>
      <c r="AL31" s="28">
        <v>1.1000000000000001</v>
      </c>
      <c r="AM31" s="28">
        <v>8.5999999999999993E-2</v>
      </c>
      <c r="AN31" s="28">
        <v>123.89</v>
      </c>
      <c r="AO31" s="28">
        <v>69.2</v>
      </c>
      <c r="AP31" s="28">
        <v>0.2</v>
      </c>
      <c r="AQ31" s="28">
        <v>0.15</v>
      </c>
      <c r="AR31" s="28">
        <v>1.7</v>
      </c>
      <c r="AS31" s="28">
        <v>293</v>
      </c>
      <c r="AT31" s="28">
        <v>5.6</v>
      </c>
      <c r="AU31" s="28">
        <v>9.1999999999999993</v>
      </c>
      <c r="AV31" s="28">
        <v>14.8</v>
      </c>
      <c r="AW31" s="28">
        <f>'no b.d.l.'!BJ31*10000</f>
        <v>28000</v>
      </c>
      <c r="AX31" s="28">
        <f>'no b.d.l.'!BK31*10000</f>
        <v>800</v>
      </c>
      <c r="AY31" s="28">
        <f>'no b.d.l.'!BL31*10000</f>
        <v>40599.999999999993</v>
      </c>
      <c r="AZ31" s="28">
        <f>'no b.d.l.'!BM31*10000</f>
        <v>500</v>
      </c>
      <c r="BA31" s="28">
        <f>'no b.d.l.'!BN31*10000</f>
        <v>300</v>
      </c>
      <c r="BB31" s="28">
        <f>'no b.d.l.'!BO31*10000</f>
        <v>120</v>
      </c>
      <c r="BC31" s="28">
        <f>'no b.d.l.'!BP31*10000</f>
        <v>440</v>
      </c>
      <c r="BD31" s="28">
        <f>'no b.d.l.'!BQ31*10000</f>
        <v>9000</v>
      </c>
      <c r="BE31" s="30">
        <f t="shared" si="0"/>
        <v>620</v>
      </c>
      <c r="BV31" s="28">
        <v>4.82</v>
      </c>
      <c r="BY31" s="28">
        <v>1.1000000000000001</v>
      </c>
    </row>
    <row r="32" spans="1:77" x14ac:dyDescent="0.3">
      <c r="A32" s="25">
        <f t="shared" si="1"/>
        <v>28</v>
      </c>
      <c r="B32" s="26">
        <v>687117</v>
      </c>
      <c r="C32" s="26">
        <v>846600</v>
      </c>
      <c r="D32" s="26">
        <v>379</v>
      </c>
      <c r="E32" s="26">
        <v>1</v>
      </c>
      <c r="F32" s="27" t="s">
        <v>30</v>
      </c>
      <c r="G32" s="28">
        <v>298</v>
      </c>
      <c r="H32" s="28">
        <f>'no b.d.l.'!H32/1000</f>
        <v>1.0009999999999999</v>
      </c>
      <c r="I32" s="28">
        <f>'no b.d.l.'!I32/1000</f>
        <v>1.97</v>
      </c>
      <c r="J32" s="28">
        <v>24</v>
      </c>
      <c r="K32" s="28">
        <v>194</v>
      </c>
      <c r="L32" s="28">
        <v>0.121</v>
      </c>
      <c r="M32" s="28">
        <v>32.4</v>
      </c>
      <c r="N32" s="28">
        <v>16.399999999999999</v>
      </c>
      <c r="O32" s="28">
        <v>1.88</v>
      </c>
      <c r="P32" s="28">
        <v>2</v>
      </c>
      <c r="Q32" s="28">
        <v>1.1000000000000001</v>
      </c>
      <c r="R32" s="28">
        <v>99</v>
      </c>
      <c r="S32" s="28">
        <v>3.2</v>
      </c>
      <c r="T32" s="28">
        <v>53.6</v>
      </c>
      <c r="U32" s="28">
        <v>1001</v>
      </c>
      <c r="V32" s="28">
        <v>1270</v>
      </c>
      <c r="W32" s="28">
        <v>2700</v>
      </c>
      <c r="X32" s="28">
        <v>4430</v>
      </c>
      <c r="Y32" s="28">
        <v>42.5</v>
      </c>
      <c r="Z32" s="28">
        <v>5.61</v>
      </c>
      <c r="AA32" s="28">
        <v>26.6</v>
      </c>
      <c r="AB32" s="28">
        <v>8.77</v>
      </c>
      <c r="AC32" s="28">
        <v>0.2</v>
      </c>
      <c r="AD32" s="28">
        <v>1.0900000000000001</v>
      </c>
      <c r="AE32" s="28">
        <v>5.14</v>
      </c>
      <c r="AF32" s="28">
        <v>1.75</v>
      </c>
      <c r="AG32" s="28">
        <v>221</v>
      </c>
      <c r="AH32" s="28">
        <v>0.09</v>
      </c>
      <c r="AI32" s="28">
        <v>0.09</v>
      </c>
      <c r="AJ32" s="28">
        <v>0.04</v>
      </c>
      <c r="AK32" s="28">
        <v>8.44</v>
      </c>
      <c r="AL32" s="28">
        <v>5.3</v>
      </c>
      <c r="AM32" s="28">
        <v>9.8000000000000004E-2</v>
      </c>
      <c r="AN32" s="28">
        <v>52.109999999999992</v>
      </c>
      <c r="AO32" s="28">
        <v>4.3</v>
      </c>
      <c r="AP32" s="28">
        <v>0.4</v>
      </c>
      <c r="AQ32" s="28">
        <v>2.23</v>
      </c>
      <c r="AR32" s="28">
        <v>13.5</v>
      </c>
      <c r="AS32" s="28">
        <v>973</v>
      </c>
      <c r="AT32" s="28">
        <v>17.8</v>
      </c>
      <c r="AU32" s="28">
        <v>11.4</v>
      </c>
      <c r="AV32" s="28">
        <v>94.3</v>
      </c>
      <c r="AW32" s="28">
        <f>'no b.d.l.'!BJ32*10000</f>
        <v>36200</v>
      </c>
      <c r="AX32" s="28">
        <f>'no b.d.l.'!BK32*10000</f>
        <v>23400</v>
      </c>
      <c r="AY32" s="28">
        <f>'no b.d.l.'!BL32*10000</f>
        <v>78200</v>
      </c>
      <c r="AZ32" s="28">
        <f>'no b.d.l.'!BM32*10000</f>
        <v>4800</v>
      </c>
      <c r="BA32" s="28">
        <f>'no b.d.l.'!BN32*10000</f>
        <v>30099.999999999996</v>
      </c>
      <c r="BB32" s="28">
        <f>'no b.d.l.'!BO32*10000</f>
        <v>3380</v>
      </c>
      <c r="BC32" s="28">
        <f>'no b.d.l.'!BP32*10000</f>
        <v>410</v>
      </c>
      <c r="BD32" s="28">
        <f>'no b.d.l.'!BQ32*10000</f>
        <v>40000</v>
      </c>
      <c r="BE32" s="30">
        <f t="shared" si="0"/>
        <v>8180</v>
      </c>
      <c r="BV32" s="28">
        <v>8.44</v>
      </c>
      <c r="BY32" s="28">
        <v>5.3</v>
      </c>
    </row>
    <row r="33" spans="1:77" x14ac:dyDescent="0.3">
      <c r="A33" s="25">
        <f t="shared" si="1"/>
        <v>29</v>
      </c>
      <c r="B33" s="26">
        <v>687117</v>
      </c>
      <c r="C33" s="26">
        <v>846601</v>
      </c>
      <c r="D33" s="26">
        <v>379</v>
      </c>
      <c r="E33" s="26">
        <v>1</v>
      </c>
      <c r="F33" s="27" t="s">
        <v>29</v>
      </c>
      <c r="G33" s="28">
        <v>6.9</v>
      </c>
      <c r="H33" s="28">
        <f>'no b.d.l.'!H33/1000</f>
        <v>6.7900000000000002E-2</v>
      </c>
      <c r="I33" s="28">
        <f>'no b.d.l.'!I33/1000</f>
        <v>7.0000000000000007E-2</v>
      </c>
      <c r="J33" s="28">
        <v>3</v>
      </c>
      <c r="K33" s="28">
        <v>1.88</v>
      </c>
      <c r="L33" s="28">
        <v>8.9999999999999998E-4</v>
      </c>
      <c r="M33" s="28">
        <v>0.15</v>
      </c>
      <c r="N33" s="28">
        <v>0.09</v>
      </c>
      <c r="O33" s="28">
        <v>0.08</v>
      </c>
      <c r="P33" s="28">
        <v>11.3</v>
      </c>
      <c r="Q33" s="28">
        <v>1</v>
      </c>
      <c r="R33" s="28">
        <v>140</v>
      </c>
      <c r="S33" s="28">
        <v>0.09</v>
      </c>
      <c r="T33" s="28">
        <v>6.4</v>
      </c>
      <c r="U33" s="28">
        <v>58.3</v>
      </c>
      <c r="V33" s="28">
        <v>17.399999999999999</v>
      </c>
      <c r="W33" s="28">
        <v>17.399999999999999</v>
      </c>
      <c r="X33" s="28">
        <v>29.7</v>
      </c>
      <c r="Y33" s="28">
        <v>0.159</v>
      </c>
      <c r="Z33" s="28">
        <v>0.04</v>
      </c>
      <c r="AA33" s="28">
        <v>0.34</v>
      </c>
      <c r="AB33" s="28">
        <v>12.3</v>
      </c>
      <c r="AC33" s="28">
        <v>0.09</v>
      </c>
      <c r="AD33" s="28">
        <v>0.1</v>
      </c>
      <c r="AE33" s="28">
        <v>0.65</v>
      </c>
      <c r="AF33" s="28">
        <v>0.15</v>
      </c>
      <c r="AG33" s="28">
        <v>149</v>
      </c>
      <c r="AH33" s="28">
        <v>0.09</v>
      </c>
      <c r="AI33" s="28">
        <v>0.2</v>
      </c>
      <c r="AJ33" s="28">
        <v>0.04</v>
      </c>
      <c r="AK33" s="28">
        <v>7.45</v>
      </c>
      <c r="AL33" s="28">
        <v>2.7</v>
      </c>
      <c r="AM33" s="28">
        <v>0.11</v>
      </c>
      <c r="AN33" s="28">
        <v>209.89999999999992</v>
      </c>
      <c r="AO33" s="28">
        <v>194</v>
      </c>
      <c r="AP33" s="28">
        <v>0.3</v>
      </c>
      <c r="AQ33" s="28">
        <v>0.11</v>
      </c>
      <c r="AR33" s="28">
        <v>2</v>
      </c>
      <c r="AS33" s="28">
        <v>790</v>
      </c>
      <c r="AT33" s="28">
        <v>2.9</v>
      </c>
      <c r="AU33" s="28">
        <v>19.100000000000001</v>
      </c>
      <c r="AV33" s="28">
        <v>17</v>
      </c>
      <c r="AW33" s="28">
        <f>'no b.d.l.'!BJ33*10000</f>
        <v>50100</v>
      </c>
      <c r="AX33" s="28">
        <f>'no b.d.l.'!BK33*10000</f>
        <v>700.00000000000011</v>
      </c>
      <c r="AY33" s="28">
        <f>'no b.d.l.'!BL33*10000</f>
        <v>75100</v>
      </c>
      <c r="AZ33" s="28">
        <f>'no b.d.l.'!BM33*10000</f>
        <v>500</v>
      </c>
      <c r="BA33" s="28">
        <f>'no b.d.l.'!BN33*10000</f>
        <v>300</v>
      </c>
      <c r="BB33" s="28">
        <f>'no b.d.l.'!BO33*10000</f>
        <v>110</v>
      </c>
      <c r="BC33" s="28">
        <f>'no b.d.l.'!BP33*10000</f>
        <v>400</v>
      </c>
      <c r="BD33" s="28">
        <f>'no b.d.l.'!BQ33*10000</f>
        <v>9000</v>
      </c>
      <c r="BE33" s="30">
        <f t="shared" si="0"/>
        <v>610</v>
      </c>
      <c r="BV33" s="28">
        <v>7.45</v>
      </c>
      <c r="BY33" s="28">
        <v>2.7</v>
      </c>
    </row>
    <row r="34" spans="1:77" x14ac:dyDescent="0.3">
      <c r="A34" s="25">
        <f t="shared" si="1"/>
        <v>30</v>
      </c>
      <c r="B34" s="26">
        <v>687118</v>
      </c>
      <c r="C34" s="26">
        <v>846600</v>
      </c>
      <c r="D34" s="26">
        <v>379</v>
      </c>
      <c r="E34" s="26">
        <v>1</v>
      </c>
      <c r="F34" s="27" t="s">
        <v>31</v>
      </c>
      <c r="G34" s="28">
        <v>14.8</v>
      </c>
      <c r="H34" s="28">
        <f>'no b.d.l.'!H34/1000</f>
        <v>7.4000000000000003E-3</v>
      </c>
      <c r="I34" s="28">
        <f>'no b.d.l.'!I34/1000</f>
        <v>0.06</v>
      </c>
      <c r="J34" s="28">
        <v>4</v>
      </c>
      <c r="K34" s="28">
        <v>2.1</v>
      </c>
      <c r="L34" s="28">
        <v>8.9999999999999998E-4</v>
      </c>
      <c r="M34" s="28">
        <v>0.17</v>
      </c>
      <c r="N34" s="28">
        <v>0.4</v>
      </c>
      <c r="O34" s="28">
        <v>0.06</v>
      </c>
      <c r="P34" s="28">
        <v>9</v>
      </c>
      <c r="Q34" s="28">
        <v>0.9</v>
      </c>
      <c r="R34" s="28">
        <v>169</v>
      </c>
      <c r="S34" s="28">
        <v>1.6</v>
      </c>
      <c r="T34" s="28">
        <v>6.2</v>
      </c>
      <c r="U34" s="28">
        <v>65.400000000000006</v>
      </c>
      <c r="V34" s="28">
        <v>20.100000000000001</v>
      </c>
      <c r="W34" s="28">
        <v>12.3</v>
      </c>
      <c r="X34" s="28">
        <v>44.8</v>
      </c>
      <c r="Y34" s="28">
        <v>0.13500000000000001</v>
      </c>
      <c r="Z34" s="28">
        <v>0.04</v>
      </c>
      <c r="AA34" s="28">
        <v>0.03</v>
      </c>
      <c r="AB34" s="28">
        <v>11.5</v>
      </c>
      <c r="AC34" s="28">
        <v>0.09</v>
      </c>
      <c r="AD34" s="28">
        <v>0.1</v>
      </c>
      <c r="AE34" s="28">
        <v>0.97</v>
      </c>
      <c r="AF34" s="28">
        <v>0.06</v>
      </c>
      <c r="AG34" s="28">
        <v>204</v>
      </c>
      <c r="AH34" s="28">
        <v>0.09</v>
      </c>
      <c r="AI34" s="28">
        <v>0.6</v>
      </c>
      <c r="AJ34" s="28">
        <v>0.04</v>
      </c>
      <c r="AK34" s="28">
        <v>8.06</v>
      </c>
      <c r="AL34" s="28">
        <v>2.2999999999999998</v>
      </c>
      <c r="AM34" s="28">
        <v>8.1000000000000003E-2</v>
      </c>
      <c r="AN34" s="28">
        <v>134.1</v>
      </c>
      <c r="AO34" s="28">
        <v>91.3</v>
      </c>
      <c r="AP34" s="28">
        <v>0.4</v>
      </c>
      <c r="AQ34" s="28">
        <v>0.3</v>
      </c>
      <c r="AR34" s="28">
        <v>3.2</v>
      </c>
      <c r="AS34" s="28">
        <v>348</v>
      </c>
      <c r="AT34" s="28">
        <v>10.7</v>
      </c>
      <c r="AU34" s="28">
        <v>17.7</v>
      </c>
      <c r="AV34" s="28">
        <v>20.3</v>
      </c>
      <c r="AW34" s="28">
        <f>'no b.d.l.'!BJ34*10000</f>
        <v>44500</v>
      </c>
      <c r="AX34" s="28">
        <f>'no b.d.l.'!BK34*10000</f>
        <v>1300</v>
      </c>
      <c r="AY34" s="28">
        <f>'no b.d.l.'!BL34*10000</f>
        <v>84000</v>
      </c>
      <c r="AZ34" s="28">
        <f>'no b.d.l.'!BM34*10000</f>
        <v>1100</v>
      </c>
      <c r="BA34" s="28">
        <f>'no b.d.l.'!BN34*10000</f>
        <v>700.00000000000011</v>
      </c>
      <c r="BB34" s="28">
        <f>'no b.d.l.'!BO34*10000</f>
        <v>140</v>
      </c>
      <c r="BC34" s="28">
        <f>'no b.d.l.'!BP34*10000</f>
        <v>859.99999999999989</v>
      </c>
      <c r="BD34" s="28">
        <f>'no b.d.l.'!BQ34*10000</f>
        <v>9000</v>
      </c>
      <c r="BE34" s="30">
        <f t="shared" si="0"/>
        <v>1240</v>
      </c>
      <c r="BV34" s="28">
        <v>8.06</v>
      </c>
      <c r="BY34" s="28">
        <v>2.2999999999999998</v>
      </c>
    </row>
    <row r="35" spans="1:77" x14ac:dyDescent="0.3">
      <c r="A35" s="25">
        <f t="shared" si="1"/>
        <v>31</v>
      </c>
      <c r="B35" s="26">
        <v>687118</v>
      </c>
      <c r="C35" s="26">
        <v>846601</v>
      </c>
      <c r="D35" s="26">
        <v>379</v>
      </c>
      <c r="E35" s="26">
        <v>1</v>
      </c>
      <c r="F35" s="27" t="s">
        <v>32</v>
      </c>
      <c r="G35" s="28">
        <v>12.8</v>
      </c>
      <c r="H35" s="28">
        <f>'no b.d.l.'!H35/1000</f>
        <v>6.3700000000000007E-2</v>
      </c>
      <c r="I35" s="28">
        <f>'no b.d.l.'!I35/1000</f>
        <v>0.06</v>
      </c>
      <c r="J35" s="28">
        <v>4</v>
      </c>
      <c r="K35" s="28">
        <v>2.58</v>
      </c>
      <c r="L35" s="28">
        <v>8.9999999999999998E-4</v>
      </c>
      <c r="M35" s="28">
        <v>0.27</v>
      </c>
      <c r="N35" s="28">
        <v>0.6</v>
      </c>
      <c r="O35" s="28">
        <v>0.08</v>
      </c>
      <c r="P35" s="28">
        <v>7.7</v>
      </c>
      <c r="Q35" s="28">
        <v>0.7</v>
      </c>
      <c r="R35" s="28">
        <v>120</v>
      </c>
      <c r="S35" s="28">
        <v>0.1</v>
      </c>
      <c r="T35" s="28">
        <v>4.8</v>
      </c>
      <c r="U35" s="28">
        <v>65.3</v>
      </c>
      <c r="V35" s="28">
        <v>17.100000000000001</v>
      </c>
      <c r="W35" s="28">
        <v>14.7</v>
      </c>
      <c r="X35" s="28">
        <v>42.4</v>
      </c>
      <c r="Y35" s="28">
        <v>0.17499999999999999</v>
      </c>
      <c r="Z35" s="28">
        <v>0.05</v>
      </c>
      <c r="AA35" s="28">
        <v>1.1299999999999999</v>
      </c>
      <c r="AB35" s="28">
        <v>8.68</v>
      </c>
      <c r="AC35" s="28">
        <v>0.09</v>
      </c>
      <c r="AD35" s="28">
        <v>0.08</v>
      </c>
      <c r="AE35" s="28">
        <v>0.88</v>
      </c>
      <c r="AF35" s="28">
        <v>0.05</v>
      </c>
      <c r="AG35" s="28">
        <v>208</v>
      </c>
      <c r="AH35" s="28">
        <v>0.09</v>
      </c>
      <c r="AI35" s="28">
        <v>1</v>
      </c>
      <c r="AJ35" s="28">
        <v>0.04</v>
      </c>
      <c r="AK35" s="28">
        <v>5.93</v>
      </c>
      <c r="AL35" s="28">
        <v>1.7</v>
      </c>
      <c r="AM35" s="28">
        <v>8.2000000000000003E-2</v>
      </c>
      <c r="AN35" s="28">
        <v>101.3</v>
      </c>
      <c r="AO35" s="28">
        <v>93</v>
      </c>
      <c r="AP35" s="28">
        <v>0.3</v>
      </c>
      <c r="AQ35" s="28">
        <v>0.36</v>
      </c>
      <c r="AR35" s="28">
        <v>2.8</v>
      </c>
      <c r="AS35" s="28">
        <v>317</v>
      </c>
      <c r="AT35" s="28">
        <v>10.6</v>
      </c>
      <c r="AU35" s="28">
        <v>12.6</v>
      </c>
      <c r="AV35" s="28">
        <v>20.8</v>
      </c>
      <c r="AW35" s="28">
        <f>'no b.d.l.'!BJ35*10000</f>
        <v>34400</v>
      </c>
      <c r="AX35" s="28">
        <f>'no b.d.l.'!BK35*10000</f>
        <v>1800</v>
      </c>
      <c r="AY35" s="28">
        <f>'no b.d.l.'!BL35*10000</f>
        <v>69200</v>
      </c>
      <c r="AZ35" s="28">
        <f>'no b.d.l.'!BM35*10000</f>
        <v>1200</v>
      </c>
      <c r="BA35" s="28">
        <f>'no b.d.l.'!BN35*10000</f>
        <v>600</v>
      </c>
      <c r="BB35" s="28">
        <f>'no b.d.l.'!BO35*10000</f>
        <v>170</v>
      </c>
      <c r="BC35" s="28">
        <f>'no b.d.l.'!BP35*10000</f>
        <v>859.99999999999989</v>
      </c>
      <c r="BD35" s="28">
        <f>'no b.d.l.'!BQ35*10000</f>
        <v>9000</v>
      </c>
      <c r="BE35" s="30">
        <f t="shared" si="0"/>
        <v>1370</v>
      </c>
      <c r="BV35" s="28">
        <v>5.93</v>
      </c>
      <c r="BY35" s="28">
        <v>1.7</v>
      </c>
    </row>
    <row r="36" spans="1:77" x14ac:dyDescent="0.3">
      <c r="A36" s="25">
        <f t="shared" si="1"/>
        <v>32</v>
      </c>
      <c r="B36" s="26">
        <v>687119</v>
      </c>
      <c r="C36" s="26">
        <v>846601</v>
      </c>
      <c r="D36" s="26">
        <v>379</v>
      </c>
      <c r="E36" s="26">
        <v>1</v>
      </c>
      <c r="F36" s="27" t="s">
        <v>33</v>
      </c>
      <c r="G36" s="28">
        <v>7.3</v>
      </c>
      <c r="H36" s="28">
        <f>'no b.d.l.'!H36/1000</f>
        <v>2.5999999999999999E-3</v>
      </c>
      <c r="I36" s="28">
        <f>'no b.d.l.'!I36/1000</f>
        <v>0.04</v>
      </c>
      <c r="J36" s="28">
        <v>3</v>
      </c>
      <c r="K36" s="28">
        <v>1.65</v>
      </c>
      <c r="L36" s="28">
        <v>8.9999999999999998E-4</v>
      </c>
      <c r="M36" s="28">
        <v>7.0000000000000007E-2</v>
      </c>
      <c r="N36" s="28">
        <v>0.2</v>
      </c>
      <c r="O36" s="28">
        <v>0.05</v>
      </c>
      <c r="P36" s="28">
        <v>9.9</v>
      </c>
      <c r="Q36" s="28">
        <v>0.8</v>
      </c>
      <c r="R36" s="28">
        <v>128</v>
      </c>
      <c r="S36" s="28">
        <v>0.09</v>
      </c>
      <c r="T36" s="28">
        <v>4.0999999999999996</v>
      </c>
      <c r="U36" s="28">
        <v>30.1</v>
      </c>
      <c r="V36" s="28">
        <v>12.9</v>
      </c>
      <c r="W36" s="28">
        <v>9.3000000000000007</v>
      </c>
      <c r="X36" s="28">
        <v>21.3</v>
      </c>
      <c r="Y36" s="28">
        <v>0.13500000000000001</v>
      </c>
      <c r="Z36" s="28">
        <v>0.02</v>
      </c>
      <c r="AA36" s="28">
        <v>0.68</v>
      </c>
      <c r="AB36" s="28">
        <v>11.2</v>
      </c>
      <c r="AC36" s="28">
        <v>0.09</v>
      </c>
      <c r="AD36" s="28">
        <v>0.09</v>
      </c>
      <c r="AE36" s="28">
        <v>0.56999999999999995</v>
      </c>
      <c r="AF36" s="28">
        <v>0.05</v>
      </c>
      <c r="AG36" s="28">
        <v>144</v>
      </c>
      <c r="AH36" s="28">
        <v>0.09</v>
      </c>
      <c r="AI36" s="28">
        <v>0.6</v>
      </c>
      <c r="AJ36" s="28">
        <v>0.04</v>
      </c>
      <c r="AK36" s="28">
        <v>6.18</v>
      </c>
      <c r="AL36" s="28">
        <v>2.7</v>
      </c>
      <c r="AM36" s="28">
        <v>9.5000000000000001E-2</v>
      </c>
      <c r="AN36" s="28">
        <v>149.20000000000002</v>
      </c>
      <c r="AO36" s="28">
        <v>78</v>
      </c>
      <c r="AP36" s="28">
        <v>0.3</v>
      </c>
      <c r="AQ36" s="28">
        <v>0.14000000000000001</v>
      </c>
      <c r="AR36" s="28">
        <v>2.1</v>
      </c>
      <c r="AS36" s="28">
        <v>212</v>
      </c>
      <c r="AT36" s="28">
        <v>4.2</v>
      </c>
      <c r="AU36" s="28">
        <v>14.8</v>
      </c>
      <c r="AV36" s="28">
        <v>19.600000000000001</v>
      </c>
      <c r="AW36" s="28">
        <f>'no b.d.l.'!BJ36*10000</f>
        <v>41800</v>
      </c>
      <c r="AX36" s="28">
        <f>'no b.d.l.'!BK36*10000</f>
        <v>800</v>
      </c>
      <c r="AY36" s="28">
        <f>'no b.d.l.'!BL36*10000</f>
        <v>64900</v>
      </c>
      <c r="AZ36" s="28">
        <f>'no b.d.l.'!BM36*10000</f>
        <v>600</v>
      </c>
      <c r="BA36" s="28">
        <f>'no b.d.l.'!BN36*10000</f>
        <v>300</v>
      </c>
      <c r="BB36" s="28">
        <f>'no b.d.l.'!BO36*10000</f>
        <v>120</v>
      </c>
      <c r="BC36" s="28">
        <f>'no b.d.l.'!BP36*10000</f>
        <v>460</v>
      </c>
      <c r="BD36" s="28">
        <f>'no b.d.l.'!BQ36*10000</f>
        <v>9000</v>
      </c>
      <c r="BE36" s="30">
        <f t="shared" si="0"/>
        <v>720</v>
      </c>
      <c r="BV36" s="28">
        <v>6.18</v>
      </c>
      <c r="BY36" s="28">
        <v>2.7</v>
      </c>
    </row>
    <row r="37" spans="1:77" x14ac:dyDescent="0.3">
      <c r="A37" s="25">
        <f t="shared" si="1"/>
        <v>33</v>
      </c>
      <c r="B37" s="26">
        <v>687120</v>
      </c>
      <c r="C37" s="26">
        <v>846601</v>
      </c>
      <c r="D37" s="26">
        <v>379</v>
      </c>
      <c r="E37" s="26">
        <v>1</v>
      </c>
      <c r="F37" s="27" t="s">
        <v>34</v>
      </c>
      <c r="G37" s="28">
        <v>9.9</v>
      </c>
      <c r="H37" s="28">
        <f>'no b.d.l.'!H37/1000</f>
        <v>5.0000000000000001E-3</v>
      </c>
      <c r="I37" s="28">
        <f>'no b.d.l.'!I37/1000</f>
        <v>0.04</v>
      </c>
      <c r="J37" s="28">
        <v>3</v>
      </c>
      <c r="K37" s="28">
        <v>1.89</v>
      </c>
      <c r="L37" s="28">
        <v>8.9999999999999998E-4</v>
      </c>
      <c r="M37" s="28">
        <v>0.1</v>
      </c>
      <c r="N37" s="28">
        <v>0.09</v>
      </c>
      <c r="O37" s="28">
        <v>0.11</v>
      </c>
      <c r="P37" s="28">
        <v>15.3</v>
      </c>
      <c r="Q37" s="28">
        <v>1.2</v>
      </c>
      <c r="R37" s="28">
        <v>177</v>
      </c>
      <c r="S37" s="28">
        <v>0.09</v>
      </c>
      <c r="T37" s="28">
        <v>5.3</v>
      </c>
      <c r="U37" s="28">
        <v>36.1</v>
      </c>
      <c r="V37" s="28">
        <v>17.5</v>
      </c>
      <c r="W37" s="28">
        <v>12.5</v>
      </c>
      <c r="X37" s="28">
        <v>28.7</v>
      </c>
      <c r="Y37" s="28">
        <v>0.122</v>
      </c>
      <c r="Z37" s="28">
        <v>0.03</v>
      </c>
      <c r="AA37" s="28">
        <v>8.9999999999999993E-3</v>
      </c>
      <c r="AB37" s="28">
        <v>14.7</v>
      </c>
      <c r="AC37" s="28">
        <v>0.09</v>
      </c>
      <c r="AD37" s="28">
        <v>0.12</v>
      </c>
      <c r="AE37" s="28">
        <v>0.8</v>
      </c>
      <c r="AF37" s="28">
        <v>0.06</v>
      </c>
      <c r="AG37" s="28">
        <v>212</v>
      </c>
      <c r="AH37" s="28">
        <v>0.09</v>
      </c>
      <c r="AI37" s="28">
        <v>0.4</v>
      </c>
      <c r="AJ37" s="28">
        <v>0.04</v>
      </c>
      <c r="AK37" s="28">
        <v>7.78</v>
      </c>
      <c r="AL37" s="28">
        <v>3.1</v>
      </c>
      <c r="AM37" s="28">
        <v>0.105</v>
      </c>
      <c r="AN37" s="28">
        <v>235.69999999999993</v>
      </c>
      <c r="AO37" s="28">
        <v>104</v>
      </c>
      <c r="AP37" s="28">
        <v>0.4</v>
      </c>
      <c r="AQ37" s="28">
        <v>0.18</v>
      </c>
      <c r="AR37" s="28">
        <v>2.6</v>
      </c>
      <c r="AS37" s="28">
        <v>265</v>
      </c>
      <c r="AT37" s="28">
        <v>5.5</v>
      </c>
      <c r="AU37" s="28">
        <v>22.1</v>
      </c>
      <c r="AV37" s="28">
        <v>18.2</v>
      </c>
      <c r="AW37" s="28">
        <f>'no b.d.l.'!BJ37*10000</f>
        <v>50800</v>
      </c>
      <c r="AX37" s="28">
        <f>'no b.d.l.'!BK37*10000</f>
        <v>700.00000000000011</v>
      </c>
      <c r="AY37" s="28">
        <f>'no b.d.l.'!BL37*10000</f>
        <v>89800</v>
      </c>
      <c r="AZ37" s="28">
        <f>'no b.d.l.'!BM37*10000</f>
        <v>700.00000000000011</v>
      </c>
      <c r="BA37" s="28">
        <f>'no b.d.l.'!BN37*10000</f>
        <v>400</v>
      </c>
      <c r="BB37" s="28">
        <f>'no b.d.l.'!BO37*10000</f>
        <v>120</v>
      </c>
      <c r="BC37" s="28">
        <f>'no b.d.l.'!BP37*10000</f>
        <v>620</v>
      </c>
      <c r="BD37" s="28">
        <f>'no b.d.l.'!BQ37*10000</f>
        <v>9000</v>
      </c>
      <c r="BE37" s="30">
        <f t="shared" si="0"/>
        <v>820.00000000000011</v>
      </c>
      <c r="BV37" s="28">
        <v>7.78</v>
      </c>
      <c r="BY37" s="28">
        <v>3.1</v>
      </c>
    </row>
    <row r="38" spans="1:77" x14ac:dyDescent="0.3">
      <c r="A38" s="25">
        <f t="shared" si="1"/>
        <v>34</v>
      </c>
      <c r="B38" s="26">
        <v>686970</v>
      </c>
      <c r="C38" s="26">
        <v>846580</v>
      </c>
      <c r="D38" s="26">
        <v>379</v>
      </c>
      <c r="E38" s="26">
        <v>1</v>
      </c>
      <c r="F38" s="27" t="s">
        <v>35</v>
      </c>
      <c r="G38" s="28">
        <v>29.8</v>
      </c>
      <c r="H38" s="28">
        <f>'no b.d.l.'!H38/1000</f>
        <v>6.4999999999999997E-3</v>
      </c>
      <c r="I38" s="28">
        <f>'no b.d.l.'!I38/1000</f>
        <v>0.04</v>
      </c>
      <c r="J38" s="28">
        <v>5</v>
      </c>
      <c r="K38" s="28">
        <v>2.41</v>
      </c>
      <c r="L38" s="28">
        <v>8.9999999999999998E-4</v>
      </c>
      <c r="M38" s="28">
        <v>0.22</v>
      </c>
      <c r="N38" s="28">
        <v>0.5</v>
      </c>
      <c r="O38" s="28">
        <v>0.03</v>
      </c>
      <c r="P38" s="28">
        <v>5.2</v>
      </c>
      <c r="Q38" s="28">
        <v>0.8</v>
      </c>
      <c r="R38" s="28">
        <v>77</v>
      </c>
      <c r="S38" s="28">
        <v>0.2</v>
      </c>
      <c r="T38" s="28">
        <v>9.3000000000000007</v>
      </c>
      <c r="U38" s="28">
        <v>74.099999999999994</v>
      </c>
      <c r="V38" s="28">
        <v>22.7</v>
      </c>
      <c r="W38" s="28">
        <v>9.1999999999999993</v>
      </c>
      <c r="X38" s="28">
        <v>70.099999999999994</v>
      </c>
      <c r="Y38" s="28">
        <v>0.106</v>
      </c>
      <c r="Z38" s="28">
        <v>0.03</v>
      </c>
      <c r="AA38" s="28">
        <v>2.4300000000000002</v>
      </c>
      <c r="AB38" s="28">
        <v>5.77</v>
      </c>
      <c r="AC38" s="28">
        <v>0.2</v>
      </c>
      <c r="AD38" s="28">
        <v>0.06</v>
      </c>
      <c r="AE38" s="28">
        <v>0.67</v>
      </c>
      <c r="AF38" s="28">
        <v>0.08</v>
      </c>
      <c r="AG38" s="28">
        <v>123</v>
      </c>
      <c r="AH38" s="28">
        <v>0.09</v>
      </c>
      <c r="AI38" s="28">
        <v>0.9</v>
      </c>
      <c r="AJ38" s="28">
        <v>0.04</v>
      </c>
      <c r="AK38" s="28">
        <v>15.6</v>
      </c>
      <c r="AL38" s="28">
        <v>1.8</v>
      </c>
      <c r="AM38" s="28">
        <v>5.5E-2</v>
      </c>
      <c r="AN38" s="28">
        <v>105.20000000000002</v>
      </c>
      <c r="AO38" s="28">
        <v>111</v>
      </c>
      <c r="AP38" s="28">
        <v>0.5</v>
      </c>
      <c r="AQ38" s="28">
        <v>0.28000000000000003</v>
      </c>
      <c r="AR38" s="28">
        <v>3.2</v>
      </c>
      <c r="AS38" s="28">
        <v>315</v>
      </c>
      <c r="AT38" s="28">
        <v>16.899999999999999</v>
      </c>
      <c r="AU38" s="28">
        <v>14.6</v>
      </c>
      <c r="AV38" s="28">
        <v>27.1</v>
      </c>
      <c r="AW38" s="28">
        <f>'no b.d.l.'!BJ38*10000</f>
        <v>27599.999999999996</v>
      </c>
      <c r="AX38" s="28">
        <f>'no b.d.l.'!BK38*10000</f>
        <v>2800.0000000000005</v>
      </c>
      <c r="AY38" s="28">
        <f>'no b.d.l.'!BL38*10000</f>
        <v>126000</v>
      </c>
      <c r="AZ38" s="28">
        <f>'no b.d.l.'!BM38*10000</f>
        <v>1900</v>
      </c>
      <c r="BA38" s="28">
        <f>'no b.d.l.'!BN38*10000</f>
        <v>1800</v>
      </c>
      <c r="BB38" s="28">
        <f>'no b.d.l.'!BO38*10000</f>
        <v>170</v>
      </c>
      <c r="BC38" s="28">
        <f>'no b.d.l.'!BP38*10000</f>
        <v>2160</v>
      </c>
      <c r="BD38" s="28">
        <f>'no b.d.l.'!BQ38*10000</f>
        <v>9000</v>
      </c>
      <c r="BE38" s="30">
        <f t="shared" si="0"/>
        <v>2070</v>
      </c>
      <c r="BV38" s="28">
        <v>15.6</v>
      </c>
      <c r="BY38" s="28">
        <v>1.8</v>
      </c>
    </row>
    <row r="39" spans="1:77" x14ac:dyDescent="0.3">
      <c r="A39" s="25">
        <f t="shared" si="1"/>
        <v>35</v>
      </c>
      <c r="B39" s="26">
        <v>686970</v>
      </c>
      <c r="C39" s="26">
        <v>846579</v>
      </c>
      <c r="D39" s="26">
        <v>379</v>
      </c>
      <c r="E39" s="26">
        <v>1</v>
      </c>
      <c r="F39" s="27" t="s">
        <v>36</v>
      </c>
      <c r="G39" s="28">
        <v>36.799999999999997</v>
      </c>
      <c r="H39" s="28">
        <f>'no b.d.l.'!H39/1000</f>
        <v>7.7999999999999996E-3</v>
      </c>
      <c r="I39" s="28">
        <f>'no b.d.l.'!I39/1000</f>
        <v>0.04</v>
      </c>
      <c r="J39" s="28">
        <v>3</v>
      </c>
      <c r="K39" s="28">
        <v>1.79</v>
      </c>
      <c r="L39" s="28">
        <v>8.9999999999999998E-4</v>
      </c>
      <c r="M39" s="28">
        <v>0.25</v>
      </c>
      <c r="N39" s="28">
        <v>0.2</v>
      </c>
      <c r="O39" s="28">
        <v>0.08</v>
      </c>
      <c r="P39" s="28">
        <v>6.2</v>
      </c>
      <c r="Q39" s="28">
        <v>0.9</v>
      </c>
      <c r="R39" s="28">
        <v>127</v>
      </c>
      <c r="S39" s="28">
        <v>0.09</v>
      </c>
      <c r="T39" s="28">
        <v>18.600000000000001</v>
      </c>
      <c r="U39" s="28">
        <v>57</v>
      </c>
      <c r="V39" s="28">
        <v>139</v>
      </c>
      <c r="W39" s="28">
        <v>8.8000000000000007</v>
      </c>
      <c r="X39" s="28">
        <v>45.8</v>
      </c>
      <c r="Y39" s="28">
        <v>5.6000000000000001E-2</v>
      </c>
      <c r="Z39" s="28">
        <v>0.05</v>
      </c>
      <c r="AA39" s="28">
        <v>0.38</v>
      </c>
      <c r="AB39" s="28">
        <v>9.84</v>
      </c>
      <c r="AC39" s="28">
        <v>0.09</v>
      </c>
      <c r="AD39" s="28">
        <v>0.06</v>
      </c>
      <c r="AE39" s="28">
        <v>0.47</v>
      </c>
      <c r="AF39" s="28">
        <v>0.09</v>
      </c>
      <c r="AG39" s="28">
        <v>737</v>
      </c>
      <c r="AH39" s="28">
        <v>2.6</v>
      </c>
      <c r="AI39" s="28">
        <v>0.3</v>
      </c>
      <c r="AJ39" s="28">
        <v>0.68</v>
      </c>
      <c r="AK39" s="28">
        <v>7.76</v>
      </c>
      <c r="AL39" s="28">
        <v>2</v>
      </c>
      <c r="AM39" s="28">
        <v>5.0999999999999997E-2</v>
      </c>
      <c r="AN39" s="28">
        <v>126.6</v>
      </c>
      <c r="AO39" s="28">
        <v>53.5</v>
      </c>
      <c r="AP39" s="28">
        <v>0.4</v>
      </c>
      <c r="AQ39" s="28">
        <v>0.23</v>
      </c>
      <c r="AR39" s="28">
        <v>3.5</v>
      </c>
      <c r="AS39" s="28">
        <v>478</v>
      </c>
      <c r="AT39" s="28">
        <v>3.8</v>
      </c>
      <c r="AU39" s="28">
        <v>15.5</v>
      </c>
      <c r="AV39" s="28">
        <v>6.2</v>
      </c>
      <c r="AW39" s="28">
        <f>'no b.d.l.'!BJ39*10000</f>
        <v>36500</v>
      </c>
      <c r="AX39" s="28">
        <f>'no b.d.l.'!BK39*10000</f>
        <v>900</v>
      </c>
      <c r="AY39" s="28">
        <f>'no b.d.l.'!BL39*10000</f>
        <v>65000</v>
      </c>
      <c r="AZ39" s="28">
        <f>'no b.d.l.'!BM39*10000</f>
        <v>400</v>
      </c>
      <c r="BA39" s="28">
        <f>'no b.d.l.'!BN39*10000</f>
        <v>4800</v>
      </c>
      <c r="BB39" s="28">
        <f>'no b.d.l.'!BO39*10000</f>
        <v>130</v>
      </c>
      <c r="BC39" s="28">
        <f>'no b.d.l.'!BP39*10000</f>
        <v>220</v>
      </c>
      <c r="BD39" s="28">
        <f>'no b.d.l.'!BQ39*10000</f>
        <v>9000</v>
      </c>
      <c r="BE39" s="30">
        <f t="shared" si="0"/>
        <v>530</v>
      </c>
      <c r="BV39" s="28">
        <v>7.76</v>
      </c>
      <c r="BY39" s="28">
        <v>2</v>
      </c>
    </row>
    <row r="40" spans="1:77" x14ac:dyDescent="0.3">
      <c r="A40" s="25">
        <f t="shared" si="1"/>
        <v>36</v>
      </c>
      <c r="B40" s="26">
        <v>686971</v>
      </c>
      <c r="C40" s="26">
        <v>846580</v>
      </c>
      <c r="D40" s="26">
        <v>379</v>
      </c>
      <c r="E40" s="26">
        <v>1</v>
      </c>
      <c r="F40" s="27" t="s">
        <v>37</v>
      </c>
      <c r="G40" s="28">
        <v>44.1</v>
      </c>
      <c r="H40" s="28">
        <f>'no b.d.l.'!H40/1000</f>
        <v>9.4000000000000004E-3</v>
      </c>
      <c r="I40" s="28">
        <f>'no b.d.l.'!I40/1000</f>
        <v>0.11</v>
      </c>
      <c r="J40" s="28">
        <v>2</v>
      </c>
      <c r="K40" s="28">
        <v>2.48</v>
      </c>
      <c r="L40" s="28">
        <v>8.9999999999999998E-4</v>
      </c>
      <c r="M40" s="28">
        <v>0.18</v>
      </c>
      <c r="N40" s="28">
        <v>0.4</v>
      </c>
      <c r="O40" s="28">
        <v>0.52</v>
      </c>
      <c r="P40" s="28">
        <v>6.4</v>
      </c>
      <c r="Q40" s="28">
        <v>1.1000000000000001</v>
      </c>
      <c r="R40" s="28">
        <v>377</v>
      </c>
      <c r="S40" s="28">
        <v>0.09</v>
      </c>
      <c r="T40" s="28">
        <v>6.1</v>
      </c>
      <c r="U40" s="28">
        <v>90.9</v>
      </c>
      <c r="V40" s="28">
        <v>85.9</v>
      </c>
      <c r="W40" s="28">
        <v>14.5</v>
      </c>
      <c r="X40" s="28">
        <v>42.8</v>
      </c>
      <c r="Y40" s="28">
        <v>4.9000000000000002E-2</v>
      </c>
      <c r="Z40" s="28">
        <v>0.08</v>
      </c>
      <c r="AA40" s="28">
        <v>7.0000000000000007E-2</v>
      </c>
      <c r="AB40" s="28">
        <v>18.899999999999999</v>
      </c>
      <c r="AC40" s="28">
        <v>0.1</v>
      </c>
      <c r="AD40" s="28">
        <v>0.18</v>
      </c>
      <c r="AE40" s="28">
        <v>0.75</v>
      </c>
      <c r="AF40" s="28">
        <v>0.09</v>
      </c>
      <c r="AG40" s="28">
        <v>754</v>
      </c>
      <c r="AH40" s="28">
        <v>0.1</v>
      </c>
      <c r="AI40" s="28">
        <v>0.09</v>
      </c>
      <c r="AJ40" s="28">
        <v>0.04</v>
      </c>
      <c r="AK40" s="28">
        <v>8.44</v>
      </c>
      <c r="AL40" s="28">
        <v>2.6</v>
      </c>
      <c r="AM40" s="28">
        <v>4.7E-2</v>
      </c>
      <c r="AN40" s="28">
        <v>223.29999999999995</v>
      </c>
      <c r="AO40" s="28">
        <v>37.1</v>
      </c>
      <c r="AP40" s="28">
        <v>0.4</v>
      </c>
      <c r="AQ40" s="28">
        <v>0.12</v>
      </c>
      <c r="AR40" s="28">
        <v>2.4</v>
      </c>
      <c r="AS40" s="28">
        <v>238</v>
      </c>
      <c r="AT40" s="28">
        <v>1.9</v>
      </c>
      <c r="AU40" s="28">
        <v>23.4</v>
      </c>
      <c r="AV40" s="28">
        <v>2.4</v>
      </c>
      <c r="AW40" s="28">
        <f>'no b.d.l.'!BJ40*10000</f>
        <v>43200</v>
      </c>
      <c r="AX40" s="28">
        <f>'no b.d.l.'!BK40*10000</f>
        <v>400</v>
      </c>
      <c r="AY40" s="28">
        <f>'no b.d.l.'!BL40*10000</f>
        <v>104000</v>
      </c>
      <c r="AZ40" s="28">
        <f>'no b.d.l.'!BM40*10000</f>
        <v>200</v>
      </c>
      <c r="BA40" s="28">
        <f>'no b.d.l.'!BN40*10000</f>
        <v>700.00000000000011</v>
      </c>
      <c r="BB40" s="28">
        <f>'no b.d.l.'!BO40*10000</f>
        <v>90</v>
      </c>
      <c r="BC40" s="28">
        <f>'no b.d.l.'!BP40*10000</f>
        <v>140</v>
      </c>
      <c r="BD40" s="28">
        <f>'no b.d.l.'!BQ40*10000</f>
        <v>9000</v>
      </c>
      <c r="BE40" s="30">
        <f t="shared" si="0"/>
        <v>290</v>
      </c>
      <c r="BV40" s="28">
        <v>8.44</v>
      </c>
      <c r="BY40" s="28">
        <v>2.6</v>
      </c>
    </row>
    <row r="41" spans="1:77" x14ac:dyDescent="0.3">
      <c r="A41" s="25">
        <f t="shared" si="1"/>
        <v>37</v>
      </c>
      <c r="B41" s="26">
        <v>686971</v>
      </c>
      <c r="C41" s="26">
        <v>846579</v>
      </c>
      <c r="D41" s="26">
        <v>379</v>
      </c>
      <c r="E41" s="26">
        <v>1</v>
      </c>
      <c r="F41" s="27" t="s">
        <v>39</v>
      </c>
      <c r="G41" s="28">
        <v>11.7</v>
      </c>
      <c r="H41" s="28">
        <f>'no b.d.l.'!H41/1000</f>
        <v>7.0000000000000001E-3</v>
      </c>
      <c r="I41" s="28">
        <f>'no b.d.l.'!I41/1000</f>
        <v>0.13</v>
      </c>
      <c r="J41" s="28">
        <v>2</v>
      </c>
      <c r="K41" s="28">
        <v>0.95</v>
      </c>
      <c r="L41" s="28">
        <v>8.9999999999999998E-4</v>
      </c>
      <c r="M41" s="28">
        <v>0.23</v>
      </c>
      <c r="N41" s="28">
        <v>0.09</v>
      </c>
      <c r="O41" s="28">
        <v>7.0000000000000007E-2</v>
      </c>
      <c r="P41" s="28">
        <v>13.3</v>
      </c>
      <c r="Q41" s="28">
        <v>1.7</v>
      </c>
      <c r="R41" s="28">
        <v>78</v>
      </c>
      <c r="S41" s="28">
        <v>0.09</v>
      </c>
      <c r="T41" s="28">
        <v>11.1</v>
      </c>
      <c r="U41" s="28">
        <v>36</v>
      </c>
      <c r="V41" s="28">
        <v>22.5</v>
      </c>
      <c r="W41" s="28">
        <v>42.8</v>
      </c>
      <c r="X41" s="28">
        <v>81.599999999999994</v>
      </c>
      <c r="Y41" s="28">
        <v>0.13100000000000001</v>
      </c>
      <c r="Z41" s="28">
        <v>0.2</v>
      </c>
      <c r="AA41" s="28">
        <v>0.36</v>
      </c>
      <c r="AB41" s="28">
        <v>13.5</v>
      </c>
      <c r="AC41" s="28">
        <v>0.09</v>
      </c>
      <c r="AD41" s="28">
        <v>0.06</v>
      </c>
      <c r="AE41" s="28">
        <v>2.46</v>
      </c>
      <c r="AF41" s="28">
        <v>0.25</v>
      </c>
      <c r="AG41" s="28">
        <v>62</v>
      </c>
      <c r="AH41" s="28">
        <v>0.09</v>
      </c>
      <c r="AI41" s="28">
        <v>0.8</v>
      </c>
      <c r="AJ41" s="28">
        <v>0.04</v>
      </c>
      <c r="AK41" s="28">
        <v>10.4</v>
      </c>
      <c r="AL41" s="28">
        <v>5</v>
      </c>
      <c r="AM41" s="28">
        <v>3.2000000000000001E-2</v>
      </c>
      <c r="AN41" s="28">
        <v>161.79999999999995</v>
      </c>
      <c r="AO41" s="28">
        <v>117</v>
      </c>
      <c r="AP41" s="28">
        <v>0.7</v>
      </c>
      <c r="AQ41" s="28">
        <v>2.13</v>
      </c>
      <c r="AR41" s="28">
        <v>13.5</v>
      </c>
      <c r="AS41" s="28">
        <v>225</v>
      </c>
      <c r="AT41" s="28">
        <v>25.4</v>
      </c>
      <c r="AU41" s="28">
        <v>9.5</v>
      </c>
      <c r="AV41" s="28">
        <v>13.2</v>
      </c>
      <c r="AW41" s="28">
        <f>'no b.d.l.'!BJ41*10000</f>
        <v>50100</v>
      </c>
      <c r="AX41" s="28">
        <f>'no b.d.l.'!BK41*10000</f>
        <v>600</v>
      </c>
      <c r="AY41" s="28">
        <f>'no b.d.l.'!BL41*10000</f>
        <v>45500</v>
      </c>
      <c r="AZ41" s="28">
        <f>'no b.d.l.'!BM41*10000</f>
        <v>2000</v>
      </c>
      <c r="BA41" s="28">
        <f>'no b.d.l.'!BN41*10000</f>
        <v>1000</v>
      </c>
      <c r="BB41" s="28">
        <f>'no b.d.l.'!BO41*10000</f>
        <v>210</v>
      </c>
      <c r="BC41" s="28">
        <f>'no b.d.l.'!BP41*10000</f>
        <v>680</v>
      </c>
      <c r="BD41" s="28">
        <f>'no b.d.l.'!BQ41*10000</f>
        <v>9000</v>
      </c>
      <c r="BE41" s="30">
        <f t="shared" si="0"/>
        <v>2210</v>
      </c>
      <c r="BV41" s="28">
        <v>10.4</v>
      </c>
      <c r="BY41" s="28">
        <v>5</v>
      </c>
    </row>
    <row r="42" spans="1:77" x14ac:dyDescent="0.3">
      <c r="A42" s="25">
        <f t="shared" si="1"/>
        <v>38</v>
      </c>
      <c r="B42" s="26">
        <v>686971</v>
      </c>
      <c r="C42" s="26">
        <v>846578</v>
      </c>
      <c r="D42" s="26">
        <v>379</v>
      </c>
      <c r="E42" s="26">
        <v>1</v>
      </c>
      <c r="F42" s="27" t="s">
        <v>38</v>
      </c>
      <c r="G42" s="28">
        <v>71.5</v>
      </c>
      <c r="H42" s="28">
        <f>'no b.d.l.'!H42/1000</f>
        <v>1.23E-2</v>
      </c>
      <c r="I42" s="28">
        <f>'no b.d.l.'!I42/1000</f>
        <v>7.0000000000000007E-2</v>
      </c>
      <c r="J42" s="28">
        <v>2</v>
      </c>
      <c r="K42" s="28">
        <v>1.94</v>
      </c>
      <c r="L42" s="28">
        <v>8.9999999999999998E-4</v>
      </c>
      <c r="M42" s="28">
        <v>0.42</v>
      </c>
      <c r="N42" s="28">
        <v>0.3</v>
      </c>
      <c r="O42" s="28">
        <v>0.16</v>
      </c>
      <c r="P42" s="28">
        <v>8.6</v>
      </c>
      <c r="Q42" s="28">
        <v>1.6</v>
      </c>
      <c r="R42" s="28">
        <v>215</v>
      </c>
      <c r="S42" s="28">
        <v>0.09</v>
      </c>
      <c r="T42" s="28">
        <v>12.5</v>
      </c>
      <c r="U42" s="28">
        <v>101</v>
      </c>
      <c r="V42" s="28">
        <v>105</v>
      </c>
      <c r="W42" s="28">
        <v>14.6</v>
      </c>
      <c r="X42" s="28">
        <v>61.7</v>
      </c>
      <c r="Y42" s="28">
        <v>8.5999999999999993E-2</v>
      </c>
      <c r="Z42" s="28">
        <v>0.05</v>
      </c>
      <c r="AA42" s="28">
        <v>0.21</v>
      </c>
      <c r="AB42" s="28">
        <v>12.5</v>
      </c>
      <c r="AC42" s="28">
        <v>0.2</v>
      </c>
      <c r="AD42" s="28">
        <v>0.12</v>
      </c>
      <c r="AE42" s="28">
        <v>0.45</v>
      </c>
      <c r="AF42" s="28">
        <v>0.08</v>
      </c>
      <c r="AG42" s="28">
        <v>805</v>
      </c>
      <c r="AH42" s="28">
        <v>0.09</v>
      </c>
      <c r="AI42" s="28">
        <v>0.1</v>
      </c>
      <c r="AJ42" s="28">
        <v>0.04</v>
      </c>
      <c r="AK42" s="28">
        <v>11.3</v>
      </c>
      <c r="AL42" s="28">
        <v>3.8</v>
      </c>
      <c r="AM42" s="28">
        <v>4.2000000000000003E-2</v>
      </c>
      <c r="AN42" s="28">
        <v>210.50000000000003</v>
      </c>
      <c r="AO42" s="28">
        <v>28.8</v>
      </c>
      <c r="AP42" s="28">
        <v>0.6</v>
      </c>
      <c r="AQ42" s="28">
        <v>0.14000000000000001</v>
      </c>
      <c r="AR42" s="28">
        <v>2.6</v>
      </c>
      <c r="AS42" s="28">
        <v>236</v>
      </c>
      <c r="AT42" s="28">
        <v>2.2000000000000002</v>
      </c>
      <c r="AU42" s="28">
        <v>23.7</v>
      </c>
      <c r="AV42" s="28">
        <v>2.2999999999999998</v>
      </c>
      <c r="AW42" s="28">
        <f>'no b.d.l.'!BJ42*10000</f>
        <v>45800</v>
      </c>
      <c r="AX42" s="28">
        <f>'no b.d.l.'!BK42*10000</f>
        <v>300</v>
      </c>
      <c r="AY42" s="28">
        <f>'no b.d.l.'!BL42*10000</f>
        <v>114000</v>
      </c>
      <c r="AZ42" s="28">
        <f>'no b.d.l.'!BM42*10000</f>
        <v>300</v>
      </c>
      <c r="BA42" s="28">
        <f>'no b.d.l.'!BN42*10000</f>
        <v>700.00000000000011</v>
      </c>
      <c r="BB42" s="28">
        <f>'no b.d.l.'!BO42*10000</f>
        <v>120</v>
      </c>
      <c r="BC42" s="28">
        <f>'no b.d.l.'!BP42*10000</f>
        <v>210</v>
      </c>
      <c r="BD42" s="28">
        <f>'no b.d.l.'!BQ42*10000</f>
        <v>9000</v>
      </c>
      <c r="BE42" s="30">
        <f t="shared" si="0"/>
        <v>420</v>
      </c>
      <c r="BV42" s="28">
        <v>11.3</v>
      </c>
      <c r="BY42" s="28">
        <v>3.8</v>
      </c>
    </row>
    <row r="43" spans="1:77" x14ac:dyDescent="0.3">
      <c r="A43" s="25">
        <f t="shared" si="1"/>
        <v>39</v>
      </c>
      <c r="B43" s="26">
        <v>686972</v>
      </c>
      <c r="C43" s="26">
        <v>846579</v>
      </c>
      <c r="D43" s="26">
        <v>379</v>
      </c>
      <c r="E43" s="26">
        <v>1</v>
      </c>
      <c r="F43" s="27" t="s">
        <v>40</v>
      </c>
      <c r="G43" s="28">
        <v>55.7</v>
      </c>
      <c r="H43" s="28">
        <f>'no b.d.l.'!H43/1000</f>
        <v>5.0000000000000001E-3</v>
      </c>
      <c r="I43" s="28">
        <f>'no b.d.l.'!I43/1000</f>
        <v>0.06</v>
      </c>
      <c r="J43" s="28">
        <v>2</v>
      </c>
      <c r="K43" s="28">
        <v>2.5499999999999998</v>
      </c>
      <c r="L43" s="28">
        <v>8.9999999999999998E-4</v>
      </c>
      <c r="M43" s="28">
        <v>0.42</v>
      </c>
      <c r="N43" s="28">
        <v>0.5</v>
      </c>
      <c r="O43" s="28">
        <v>0.14000000000000001</v>
      </c>
      <c r="P43" s="28">
        <v>14.9</v>
      </c>
      <c r="Q43" s="28">
        <v>1.5</v>
      </c>
      <c r="R43" s="28">
        <v>223</v>
      </c>
      <c r="S43" s="28">
        <v>0.09</v>
      </c>
      <c r="T43" s="28">
        <v>7.2</v>
      </c>
      <c r="U43" s="28">
        <v>53.3</v>
      </c>
      <c r="V43" s="28">
        <v>110</v>
      </c>
      <c r="W43" s="28">
        <v>13.5</v>
      </c>
      <c r="X43" s="28">
        <v>38.5</v>
      </c>
      <c r="Y43" s="28">
        <v>0.13100000000000001</v>
      </c>
      <c r="Z43" s="28">
        <v>0.04</v>
      </c>
      <c r="AA43" s="28">
        <v>8.9999999999999993E-3</v>
      </c>
      <c r="AB43" s="28">
        <v>14.3</v>
      </c>
      <c r="AC43" s="28">
        <v>0.2</v>
      </c>
      <c r="AD43" s="28">
        <v>0.14000000000000001</v>
      </c>
      <c r="AE43" s="28">
        <v>0.52</v>
      </c>
      <c r="AF43" s="28">
        <v>7.0000000000000007E-2</v>
      </c>
      <c r="AG43" s="28">
        <v>811</v>
      </c>
      <c r="AH43" s="28">
        <v>0.09</v>
      </c>
      <c r="AI43" s="28">
        <v>0.1</v>
      </c>
      <c r="AJ43" s="28">
        <v>0.04</v>
      </c>
      <c r="AK43" s="28">
        <v>8.19</v>
      </c>
      <c r="AL43" s="28">
        <v>3.9</v>
      </c>
      <c r="AM43" s="28">
        <v>4.7E-2</v>
      </c>
      <c r="AN43" s="28">
        <v>241.89999999999998</v>
      </c>
      <c r="AO43" s="28">
        <v>28.5</v>
      </c>
      <c r="AP43" s="28">
        <v>0.4</v>
      </c>
      <c r="AQ43" s="28">
        <v>0.2</v>
      </c>
      <c r="AR43" s="28">
        <v>3</v>
      </c>
      <c r="AS43" s="28">
        <v>207</v>
      </c>
      <c r="AT43" s="28">
        <v>2.7</v>
      </c>
      <c r="AU43" s="28">
        <v>21.7</v>
      </c>
      <c r="AV43" s="28">
        <v>2.5</v>
      </c>
      <c r="AW43" s="28">
        <f>'no b.d.l.'!BJ43*10000</f>
        <v>47600</v>
      </c>
      <c r="AX43" s="28">
        <f>'no b.d.l.'!BK43*10000</f>
        <v>400</v>
      </c>
      <c r="AY43" s="28">
        <f>'no b.d.l.'!BL43*10000</f>
        <v>98900</v>
      </c>
      <c r="AZ43" s="28">
        <f>'no b.d.l.'!BM43*10000</f>
        <v>300</v>
      </c>
      <c r="BA43" s="28">
        <f>'no b.d.l.'!BN43*10000</f>
        <v>1100</v>
      </c>
      <c r="BB43" s="28">
        <f>'no b.d.l.'!BO43*10000</f>
        <v>110</v>
      </c>
      <c r="BC43" s="28">
        <f>'no b.d.l.'!BP43*10000</f>
        <v>230</v>
      </c>
      <c r="BD43" s="28">
        <f>'no b.d.l.'!BQ43*10000</f>
        <v>9000</v>
      </c>
      <c r="BE43" s="30">
        <f t="shared" si="0"/>
        <v>410</v>
      </c>
      <c r="BV43" s="28">
        <v>8.19</v>
      </c>
      <c r="BY43" s="28">
        <v>3.9</v>
      </c>
    </row>
    <row r="44" spans="1:77" x14ac:dyDescent="0.3">
      <c r="A44" s="25">
        <f t="shared" si="1"/>
        <v>40</v>
      </c>
      <c r="B44" s="26">
        <v>686971</v>
      </c>
      <c r="C44" s="26">
        <v>846579</v>
      </c>
      <c r="D44" s="26">
        <v>379</v>
      </c>
      <c r="E44" s="26">
        <v>1</v>
      </c>
      <c r="F44" s="27" t="s">
        <v>41</v>
      </c>
      <c r="G44" s="28">
        <v>45.4</v>
      </c>
      <c r="H44" s="28">
        <f>'no b.d.l.'!H44/1000</f>
        <v>4.4999999999999997E-3</v>
      </c>
      <c r="I44" s="28">
        <f>'no b.d.l.'!I44/1000</f>
        <v>0.04</v>
      </c>
      <c r="J44" s="28">
        <v>2</v>
      </c>
      <c r="K44" s="28">
        <v>2.65</v>
      </c>
      <c r="L44" s="28">
        <v>8.9999999999999998E-4</v>
      </c>
      <c r="M44" s="28">
        <v>0.38</v>
      </c>
      <c r="N44" s="28">
        <v>0.7</v>
      </c>
      <c r="O44" s="28">
        <v>0.16</v>
      </c>
      <c r="P44" s="28">
        <v>10.5</v>
      </c>
      <c r="Q44" s="28">
        <v>1.3</v>
      </c>
      <c r="R44" s="28">
        <v>176</v>
      </c>
      <c r="S44" s="28">
        <v>0.1</v>
      </c>
      <c r="T44" s="28">
        <v>9.6</v>
      </c>
      <c r="U44" s="28">
        <v>50.4</v>
      </c>
      <c r="V44" s="28">
        <v>85.5</v>
      </c>
      <c r="W44" s="28">
        <v>11.9</v>
      </c>
      <c r="X44" s="28">
        <v>44.2</v>
      </c>
      <c r="Y44" s="28">
        <v>0.114</v>
      </c>
      <c r="Z44" s="28">
        <v>0.04</v>
      </c>
      <c r="AA44" s="28">
        <v>1.52</v>
      </c>
      <c r="AB44" s="28">
        <v>11.1</v>
      </c>
      <c r="AC44" s="28">
        <v>0.2</v>
      </c>
      <c r="AD44" s="28">
        <v>0.1</v>
      </c>
      <c r="AE44" s="28">
        <v>0.5</v>
      </c>
      <c r="AF44" s="28">
        <v>0.08</v>
      </c>
      <c r="AG44" s="28">
        <v>764</v>
      </c>
      <c r="AH44" s="28">
        <v>0.09</v>
      </c>
      <c r="AI44" s="28">
        <v>0.2</v>
      </c>
      <c r="AJ44" s="28">
        <v>0.04</v>
      </c>
      <c r="AK44" s="28">
        <v>7.53</v>
      </c>
      <c r="AL44" s="28">
        <v>4</v>
      </c>
      <c r="AM44" s="28">
        <v>5.0999999999999997E-2</v>
      </c>
      <c r="AN44" s="28">
        <v>224.09999999999997</v>
      </c>
      <c r="AO44" s="28">
        <v>34</v>
      </c>
      <c r="AP44" s="28">
        <v>0.4</v>
      </c>
      <c r="AQ44" s="28">
        <v>0.18</v>
      </c>
      <c r="AR44" s="28">
        <v>3.2</v>
      </c>
      <c r="AS44" s="28">
        <v>232</v>
      </c>
      <c r="AT44" s="28">
        <v>2.5</v>
      </c>
      <c r="AU44" s="28">
        <v>19.100000000000001</v>
      </c>
      <c r="AV44" s="28">
        <v>2.2000000000000002</v>
      </c>
      <c r="AW44" s="28">
        <f>'no b.d.l.'!BJ44*10000</f>
        <v>40599.999999999993</v>
      </c>
      <c r="AX44" s="28">
        <f>'no b.d.l.'!BK44*10000</f>
        <v>200</v>
      </c>
      <c r="AY44" s="28">
        <f>'no b.d.l.'!BL44*10000</f>
        <v>86199.999999999985</v>
      </c>
      <c r="AZ44" s="28">
        <f>'no b.d.l.'!BM44*10000</f>
        <v>300</v>
      </c>
      <c r="BA44" s="28">
        <f>'no b.d.l.'!BN44*10000</f>
        <v>1100</v>
      </c>
      <c r="BB44" s="28">
        <f>'no b.d.l.'!BO44*10000</f>
        <v>120</v>
      </c>
      <c r="BC44" s="28">
        <f>'no b.d.l.'!BP44*10000</f>
        <v>180</v>
      </c>
      <c r="BD44" s="28">
        <f>'no b.d.l.'!BQ44*10000</f>
        <v>9000</v>
      </c>
      <c r="BE44" s="30">
        <f t="shared" si="0"/>
        <v>420</v>
      </c>
      <c r="BV44" s="28">
        <v>7.53</v>
      </c>
      <c r="BY44" s="28">
        <v>4</v>
      </c>
    </row>
    <row r="45" spans="1:77" x14ac:dyDescent="0.3">
      <c r="A45" s="25">
        <f t="shared" si="1"/>
        <v>41</v>
      </c>
      <c r="B45" s="26">
        <v>686972</v>
      </c>
      <c r="C45" s="26">
        <v>846578</v>
      </c>
      <c r="D45" s="26">
        <v>379</v>
      </c>
      <c r="E45" s="26">
        <v>1</v>
      </c>
      <c r="F45" s="27" t="s">
        <v>42</v>
      </c>
      <c r="G45" s="28">
        <v>104</v>
      </c>
      <c r="H45" s="28">
        <f>'no b.d.l.'!H45/1000</f>
        <v>1.06E-2</v>
      </c>
      <c r="I45" s="28">
        <f>'no b.d.l.'!I45/1000</f>
        <v>0.04</v>
      </c>
      <c r="J45" s="28">
        <v>2</v>
      </c>
      <c r="K45" s="28">
        <v>2.85</v>
      </c>
      <c r="L45" s="28">
        <v>8.9999999999999998E-4</v>
      </c>
      <c r="M45" s="28">
        <v>0.56999999999999995</v>
      </c>
      <c r="N45" s="28">
        <v>1.2</v>
      </c>
      <c r="O45" s="28">
        <v>0.22</v>
      </c>
      <c r="P45" s="28">
        <v>11.2</v>
      </c>
      <c r="Q45" s="28">
        <v>1.7</v>
      </c>
      <c r="R45" s="28">
        <v>279</v>
      </c>
      <c r="S45" s="28">
        <v>0.09</v>
      </c>
      <c r="T45" s="28">
        <v>10.8</v>
      </c>
      <c r="U45" s="28">
        <v>94.4</v>
      </c>
      <c r="V45" s="28">
        <v>135</v>
      </c>
      <c r="W45" s="28">
        <v>14.9</v>
      </c>
      <c r="X45" s="28">
        <v>51.9</v>
      </c>
      <c r="Y45" s="28">
        <v>0.19800000000000001</v>
      </c>
      <c r="Z45" s="28">
        <v>0.05</v>
      </c>
      <c r="AA45" s="28">
        <v>0.33</v>
      </c>
      <c r="AB45" s="28">
        <v>15.1</v>
      </c>
      <c r="AC45" s="28">
        <v>0.2</v>
      </c>
      <c r="AD45" s="28">
        <v>0.14000000000000001</v>
      </c>
      <c r="AE45" s="28">
        <v>0.47</v>
      </c>
      <c r="AF45" s="28">
        <v>0.08</v>
      </c>
      <c r="AG45" s="28">
        <v>945</v>
      </c>
      <c r="AH45" s="28">
        <v>0.09</v>
      </c>
      <c r="AI45" s="28">
        <v>0.09</v>
      </c>
      <c r="AJ45" s="28">
        <v>0.04</v>
      </c>
      <c r="AK45" s="28">
        <v>11.9</v>
      </c>
      <c r="AL45" s="28">
        <v>3.6</v>
      </c>
      <c r="AM45" s="28">
        <v>4.1000000000000002E-2</v>
      </c>
      <c r="AN45" s="28">
        <v>214.1</v>
      </c>
      <c r="AO45" s="28">
        <v>26.7</v>
      </c>
      <c r="AP45" s="28">
        <v>0.6</v>
      </c>
      <c r="AQ45" s="28">
        <v>0.13</v>
      </c>
      <c r="AR45" s="28">
        <v>3.1</v>
      </c>
      <c r="AS45" s="28">
        <v>214</v>
      </c>
      <c r="AT45" s="28">
        <v>2.1</v>
      </c>
      <c r="AU45" s="28">
        <v>29.2</v>
      </c>
      <c r="AV45" s="28">
        <v>2.5</v>
      </c>
      <c r="AW45" s="28">
        <f>'no b.d.l.'!BJ45*10000</f>
        <v>49100</v>
      </c>
      <c r="AX45" s="28">
        <f>'no b.d.l.'!BK45*10000</f>
        <v>300</v>
      </c>
      <c r="AY45" s="28">
        <f>'no b.d.l.'!BL45*10000</f>
        <v>142000</v>
      </c>
      <c r="AZ45" s="28">
        <f>'no b.d.l.'!BM45*10000</f>
        <v>300</v>
      </c>
      <c r="BA45" s="28">
        <f>'no b.d.l.'!BN45*10000</f>
        <v>1400.0000000000002</v>
      </c>
      <c r="BB45" s="28">
        <f>'no b.d.l.'!BO45*10000</f>
        <v>90</v>
      </c>
      <c r="BC45" s="28">
        <f>'no b.d.l.'!BP45*10000</f>
        <v>270</v>
      </c>
      <c r="BD45" s="28">
        <f>'no b.d.l.'!BQ45*10000</f>
        <v>9000</v>
      </c>
      <c r="BE45" s="30">
        <f t="shared" si="0"/>
        <v>390</v>
      </c>
      <c r="BV45" s="28">
        <v>11.9</v>
      </c>
      <c r="BY45" s="28">
        <v>3.6</v>
      </c>
    </row>
    <row r="46" spans="1:77" x14ac:dyDescent="0.3">
      <c r="A46" s="25">
        <f t="shared" si="1"/>
        <v>42</v>
      </c>
      <c r="B46" s="26">
        <v>686972</v>
      </c>
      <c r="C46" s="26">
        <v>846577</v>
      </c>
      <c r="D46" s="26">
        <v>379</v>
      </c>
      <c r="E46" s="26">
        <v>1</v>
      </c>
      <c r="F46" s="27" t="s">
        <v>43</v>
      </c>
      <c r="G46" s="28">
        <v>73.900000000000006</v>
      </c>
      <c r="H46" s="28">
        <f>'no b.d.l.'!H46/1000</f>
        <v>5.9000000000000007E-3</v>
      </c>
      <c r="I46" s="28">
        <f>'no b.d.l.'!I46/1000</f>
        <v>0.06</v>
      </c>
      <c r="J46" s="28">
        <v>2</v>
      </c>
      <c r="K46" s="28">
        <v>2.2799999999999998</v>
      </c>
      <c r="L46" s="28">
        <v>8.9999999999999998E-4</v>
      </c>
      <c r="M46" s="28">
        <v>0.3</v>
      </c>
      <c r="N46" s="28">
        <v>0.3</v>
      </c>
      <c r="O46" s="28">
        <v>0.45</v>
      </c>
      <c r="P46" s="28">
        <v>6.1</v>
      </c>
      <c r="Q46" s="28">
        <v>1</v>
      </c>
      <c r="R46" s="28">
        <v>273</v>
      </c>
      <c r="S46" s="28">
        <v>0.1</v>
      </c>
      <c r="T46" s="28">
        <v>35.200000000000003</v>
      </c>
      <c r="U46" s="28">
        <v>71.099999999999994</v>
      </c>
      <c r="V46" s="28">
        <v>162</v>
      </c>
      <c r="W46" s="28">
        <v>14.7</v>
      </c>
      <c r="X46" s="28">
        <v>63.6</v>
      </c>
      <c r="Y46" s="28">
        <v>5.3999999999999999E-2</v>
      </c>
      <c r="Z46" s="28">
        <v>0.08</v>
      </c>
      <c r="AA46" s="28">
        <v>0.05</v>
      </c>
      <c r="AB46" s="28">
        <v>14.5</v>
      </c>
      <c r="AC46" s="28">
        <v>0.2</v>
      </c>
      <c r="AD46" s="28">
        <v>0.1</v>
      </c>
      <c r="AE46" s="28">
        <v>0.48</v>
      </c>
      <c r="AF46" s="28">
        <v>0.14000000000000001</v>
      </c>
      <c r="AG46" s="28">
        <v>971</v>
      </c>
      <c r="AH46" s="28">
        <v>1.4</v>
      </c>
      <c r="AI46" s="28">
        <v>0.1</v>
      </c>
      <c r="AJ46" s="28">
        <v>0.04</v>
      </c>
      <c r="AK46" s="28">
        <v>11.1</v>
      </c>
      <c r="AL46" s="28">
        <v>2.8</v>
      </c>
      <c r="AM46" s="28">
        <v>4.5999999999999999E-2</v>
      </c>
      <c r="AN46" s="28">
        <v>253.4</v>
      </c>
      <c r="AO46" s="28">
        <v>61.7</v>
      </c>
      <c r="AP46" s="28">
        <v>0.5</v>
      </c>
      <c r="AQ46" s="28">
        <v>0.13</v>
      </c>
      <c r="AR46" s="28">
        <v>5.2</v>
      </c>
      <c r="AS46" s="28">
        <v>700</v>
      </c>
      <c r="AT46" s="28">
        <v>2.2000000000000002</v>
      </c>
      <c r="AU46" s="28">
        <v>21.5</v>
      </c>
      <c r="AV46" s="28">
        <v>3.6</v>
      </c>
      <c r="AW46" s="28">
        <f>'no b.d.l.'!BJ46*10000</f>
        <v>38200</v>
      </c>
      <c r="AX46" s="28">
        <f>'no b.d.l.'!BK46*10000</f>
        <v>500</v>
      </c>
      <c r="AY46" s="28">
        <f>'no b.d.l.'!BL46*10000</f>
        <v>99400</v>
      </c>
      <c r="AZ46" s="28">
        <f>'no b.d.l.'!BM46*10000</f>
        <v>200</v>
      </c>
      <c r="BA46" s="28">
        <f>'no b.d.l.'!BN46*10000</f>
        <v>2900</v>
      </c>
      <c r="BB46" s="28">
        <f>'no b.d.l.'!BO46*10000</f>
        <v>100</v>
      </c>
      <c r="BC46" s="28">
        <f>'no b.d.l.'!BP46*10000</f>
        <v>230</v>
      </c>
      <c r="BD46" s="28">
        <f>'no b.d.l.'!BQ46*10000</f>
        <v>9000</v>
      </c>
      <c r="BE46" s="30">
        <f t="shared" si="0"/>
        <v>300</v>
      </c>
      <c r="BV46" s="28">
        <v>11.1</v>
      </c>
      <c r="BY46" s="28">
        <v>2.8</v>
      </c>
    </row>
    <row r="47" spans="1:77" x14ac:dyDescent="0.3">
      <c r="A47" s="25">
        <f t="shared" si="1"/>
        <v>43</v>
      </c>
      <c r="B47" s="26">
        <v>686972</v>
      </c>
      <c r="C47" s="26">
        <v>846577</v>
      </c>
      <c r="D47" s="26">
        <v>379</v>
      </c>
      <c r="E47" s="26">
        <v>1</v>
      </c>
      <c r="F47" s="27" t="s">
        <v>44</v>
      </c>
      <c r="G47" s="28">
        <v>96.1</v>
      </c>
      <c r="H47" s="28">
        <f>'no b.d.l.'!H47/1000</f>
        <v>1.14E-2</v>
      </c>
      <c r="I47" s="28">
        <f>'no b.d.l.'!I47/1000</f>
        <v>0.1</v>
      </c>
      <c r="J47" s="28">
        <v>2</v>
      </c>
      <c r="K47" s="28">
        <v>1.62</v>
      </c>
      <c r="L47" s="28">
        <v>8.9999999999999998E-4</v>
      </c>
      <c r="M47" s="28">
        <v>0.49</v>
      </c>
      <c r="N47" s="28">
        <v>0.09</v>
      </c>
      <c r="O47" s="28">
        <v>0.12</v>
      </c>
      <c r="P47" s="28">
        <v>6.6</v>
      </c>
      <c r="Q47" s="28">
        <v>1.3</v>
      </c>
      <c r="R47" s="28">
        <v>159</v>
      </c>
      <c r="S47" s="28">
        <v>0.09</v>
      </c>
      <c r="T47" s="28">
        <v>82</v>
      </c>
      <c r="U47" s="28">
        <v>99</v>
      </c>
      <c r="V47" s="28">
        <v>266</v>
      </c>
      <c r="W47" s="28">
        <v>9</v>
      </c>
      <c r="X47" s="28">
        <v>86.1</v>
      </c>
      <c r="Y47" s="28">
        <v>4.7E-2</v>
      </c>
      <c r="Z47" s="28">
        <v>0.06</v>
      </c>
      <c r="AA47" s="28">
        <v>0.21</v>
      </c>
      <c r="AB47" s="28">
        <v>13.1</v>
      </c>
      <c r="AC47" s="28">
        <v>0.2</v>
      </c>
      <c r="AD47" s="28">
        <v>0.1</v>
      </c>
      <c r="AE47" s="28">
        <v>0.45</v>
      </c>
      <c r="AF47" s="28">
        <v>0.22</v>
      </c>
      <c r="AG47" s="28">
        <v>1810</v>
      </c>
      <c r="AH47" s="28">
        <v>0.09</v>
      </c>
      <c r="AI47" s="28">
        <v>0.09</v>
      </c>
      <c r="AJ47" s="28">
        <v>0.04</v>
      </c>
      <c r="AK47" s="28">
        <v>13.9</v>
      </c>
      <c r="AL47" s="28">
        <v>3</v>
      </c>
      <c r="AM47" s="28">
        <v>3.9E-2</v>
      </c>
      <c r="AN47" s="28">
        <v>209.29999999999995</v>
      </c>
      <c r="AO47" s="28">
        <v>92.2</v>
      </c>
      <c r="AP47" s="28">
        <v>0.6</v>
      </c>
      <c r="AQ47" s="28">
        <v>0.13</v>
      </c>
      <c r="AR47" s="28">
        <v>10.1</v>
      </c>
      <c r="AS47" s="28">
        <v>1240</v>
      </c>
      <c r="AT47" s="28">
        <v>1.9</v>
      </c>
      <c r="AU47" s="28">
        <v>26.3</v>
      </c>
      <c r="AV47" s="28">
        <v>2.6</v>
      </c>
      <c r="AW47" s="28">
        <f>'no b.d.l.'!BJ47*10000</f>
        <v>40300</v>
      </c>
      <c r="AX47" s="28">
        <f>'no b.d.l.'!BK47*10000</f>
        <v>200</v>
      </c>
      <c r="AY47" s="28">
        <f>'no b.d.l.'!BL47*10000</f>
        <v>108000</v>
      </c>
      <c r="AZ47" s="28">
        <f>'no b.d.l.'!BM47*10000</f>
        <v>200</v>
      </c>
      <c r="BA47" s="28">
        <f>'no b.d.l.'!BN47*10000</f>
        <v>5500</v>
      </c>
      <c r="BB47" s="28">
        <f>'no b.d.l.'!BO47*10000</f>
        <v>110</v>
      </c>
      <c r="BC47" s="28">
        <f>'no b.d.l.'!BP47*10000</f>
        <v>200</v>
      </c>
      <c r="BD47" s="28">
        <f>'no b.d.l.'!BQ47*10000</f>
        <v>9000</v>
      </c>
      <c r="BE47" s="30">
        <f t="shared" si="0"/>
        <v>310</v>
      </c>
      <c r="BV47" s="28">
        <v>13.9</v>
      </c>
      <c r="BY47" s="28">
        <v>3</v>
      </c>
    </row>
    <row r="48" spans="1:77" x14ac:dyDescent="0.3">
      <c r="A48" s="25">
        <f t="shared" si="1"/>
        <v>44</v>
      </c>
      <c r="B48" s="26">
        <v>686972</v>
      </c>
      <c r="C48" s="26">
        <v>846576</v>
      </c>
      <c r="D48" s="26">
        <v>379</v>
      </c>
      <c r="E48" s="26">
        <v>1</v>
      </c>
      <c r="F48" s="27" t="s">
        <v>45</v>
      </c>
      <c r="G48" s="28">
        <v>67.3</v>
      </c>
      <c r="H48" s="28">
        <f>'no b.d.l.'!H48/1000</f>
        <v>7.7999999999999996E-3</v>
      </c>
      <c r="I48" s="28">
        <f>'no b.d.l.'!I48/1000</f>
        <v>0.06</v>
      </c>
      <c r="J48" s="28">
        <v>2</v>
      </c>
      <c r="K48" s="28">
        <v>1.05</v>
      </c>
      <c r="L48" s="28">
        <v>8.9999999999999998E-4</v>
      </c>
      <c r="M48" s="28">
        <v>0.27</v>
      </c>
      <c r="N48" s="28">
        <v>0.4</v>
      </c>
      <c r="O48" s="28">
        <v>0.1</v>
      </c>
      <c r="P48" s="28">
        <v>4.8</v>
      </c>
      <c r="Q48" s="28">
        <v>0.9</v>
      </c>
      <c r="R48" s="28">
        <v>148</v>
      </c>
      <c r="S48" s="28">
        <v>0.09</v>
      </c>
      <c r="T48" s="28">
        <v>42.8</v>
      </c>
      <c r="U48" s="28">
        <v>67.8</v>
      </c>
      <c r="V48" s="28">
        <v>202</v>
      </c>
      <c r="W48" s="28">
        <v>7.1</v>
      </c>
      <c r="X48" s="28">
        <v>60.7</v>
      </c>
      <c r="Y48" s="28">
        <v>4.7E-2</v>
      </c>
      <c r="Z48" s="28">
        <v>0.04</v>
      </c>
      <c r="AA48" s="28">
        <v>0.1</v>
      </c>
      <c r="AB48" s="28">
        <v>10.9</v>
      </c>
      <c r="AC48" s="28">
        <v>0.2</v>
      </c>
      <c r="AD48" s="28">
        <v>0.08</v>
      </c>
      <c r="AE48" s="28">
        <v>0.28000000000000003</v>
      </c>
      <c r="AF48" s="28">
        <v>0.12</v>
      </c>
      <c r="AG48" s="28">
        <v>1350</v>
      </c>
      <c r="AH48" s="28">
        <v>0.09</v>
      </c>
      <c r="AI48" s="28">
        <v>0.09</v>
      </c>
      <c r="AJ48" s="28">
        <v>0.04</v>
      </c>
      <c r="AK48" s="28">
        <v>9.27</v>
      </c>
      <c r="AL48" s="28">
        <v>2.5</v>
      </c>
      <c r="AM48" s="28">
        <v>3.1E-2</v>
      </c>
      <c r="AN48" s="28">
        <v>116.40000000000002</v>
      </c>
      <c r="AO48" s="28">
        <v>57.6</v>
      </c>
      <c r="AP48" s="28">
        <v>0.4</v>
      </c>
      <c r="AQ48" s="28">
        <v>0.11</v>
      </c>
      <c r="AR48" s="28">
        <v>5.0999999999999996</v>
      </c>
      <c r="AS48" s="28">
        <v>582</v>
      </c>
      <c r="AT48" s="28">
        <v>1.3</v>
      </c>
      <c r="AU48" s="28">
        <v>19.8</v>
      </c>
      <c r="AV48" s="28">
        <v>2.1</v>
      </c>
      <c r="AW48" s="28">
        <f>'no b.d.l.'!BJ48*10000</f>
        <v>32599.999999999996</v>
      </c>
      <c r="AX48" s="28">
        <f>'no b.d.l.'!BK48*10000</f>
        <v>400</v>
      </c>
      <c r="AY48" s="28">
        <f>'no b.d.l.'!BL48*10000</f>
        <v>92300</v>
      </c>
      <c r="AZ48" s="28">
        <f>'no b.d.l.'!BM48*10000</f>
        <v>100</v>
      </c>
      <c r="BA48" s="28">
        <f>'no b.d.l.'!BN48*10000</f>
        <v>6200</v>
      </c>
      <c r="BB48" s="28">
        <f>'no b.d.l.'!BO48*10000</f>
        <v>100</v>
      </c>
      <c r="BC48" s="28">
        <f>'no b.d.l.'!BP48*10000</f>
        <v>130</v>
      </c>
      <c r="BD48" s="28">
        <f>'no b.d.l.'!BQ48*10000</f>
        <v>9000</v>
      </c>
      <c r="BE48" s="30">
        <f t="shared" si="0"/>
        <v>200</v>
      </c>
      <c r="BV48" s="28">
        <v>9.27</v>
      </c>
      <c r="BY48" s="28">
        <v>2.5</v>
      </c>
    </row>
    <row r="49" spans="1:77" x14ac:dyDescent="0.3">
      <c r="A49" s="25">
        <f t="shared" si="1"/>
        <v>45</v>
      </c>
      <c r="B49" s="26">
        <v>686973</v>
      </c>
      <c r="C49" s="26">
        <v>846577</v>
      </c>
      <c r="D49" s="26">
        <v>379</v>
      </c>
      <c r="E49" s="26">
        <v>1</v>
      </c>
      <c r="F49" s="27" t="s">
        <v>46</v>
      </c>
      <c r="G49" s="28">
        <v>57.1</v>
      </c>
      <c r="H49" s="28">
        <f>'no b.d.l.'!H49/1000</f>
        <v>6.7000000000000004E-2</v>
      </c>
      <c r="I49" s="28">
        <f>'no b.d.l.'!I49/1000</f>
        <v>0.03</v>
      </c>
      <c r="J49" s="28">
        <v>2</v>
      </c>
      <c r="K49" s="28">
        <v>0.85</v>
      </c>
      <c r="L49" s="28">
        <v>8.9999999999999998E-4</v>
      </c>
      <c r="M49" s="28">
        <v>0.35</v>
      </c>
      <c r="N49" s="28">
        <v>0.09</v>
      </c>
      <c r="O49" s="28">
        <v>7.0000000000000007E-2</v>
      </c>
      <c r="P49" s="28">
        <v>2.2000000000000002</v>
      </c>
      <c r="Q49" s="28">
        <v>0.4</v>
      </c>
      <c r="R49" s="28">
        <v>49</v>
      </c>
      <c r="S49" s="28">
        <v>0.09</v>
      </c>
      <c r="T49" s="28">
        <v>32.1</v>
      </c>
      <c r="U49" s="28">
        <v>35.1</v>
      </c>
      <c r="V49" s="28">
        <v>177</v>
      </c>
      <c r="W49" s="28">
        <v>2.7</v>
      </c>
      <c r="X49" s="28">
        <v>43.4</v>
      </c>
      <c r="Y49" s="28">
        <v>1.7000000000000001E-2</v>
      </c>
      <c r="Z49" s="28">
        <v>0.02</v>
      </c>
      <c r="AA49" s="28">
        <v>0.06</v>
      </c>
      <c r="AB49" s="28">
        <v>5.22</v>
      </c>
      <c r="AC49" s="28">
        <v>0.2</v>
      </c>
      <c r="AD49" s="28">
        <v>0.04</v>
      </c>
      <c r="AE49" s="28">
        <v>0.23</v>
      </c>
      <c r="AF49" s="28">
        <v>0.06</v>
      </c>
      <c r="AG49" s="28">
        <v>1000</v>
      </c>
      <c r="AH49" s="28">
        <v>0.1</v>
      </c>
      <c r="AI49" s="28">
        <v>0.09</v>
      </c>
      <c r="AJ49" s="28">
        <v>0.04</v>
      </c>
      <c r="AK49" s="28">
        <v>5.53</v>
      </c>
      <c r="AL49" s="28">
        <v>1.4</v>
      </c>
      <c r="AM49" s="28">
        <v>2.3E-2</v>
      </c>
      <c r="AN49" s="28">
        <v>62.879999999999988</v>
      </c>
      <c r="AO49" s="28">
        <v>27.2</v>
      </c>
      <c r="AP49" s="28">
        <v>0.3</v>
      </c>
      <c r="AQ49" s="28">
        <v>0.05</v>
      </c>
      <c r="AR49" s="28">
        <v>2.8</v>
      </c>
      <c r="AS49" s="28">
        <v>325</v>
      </c>
      <c r="AT49" s="28">
        <v>0.9</v>
      </c>
      <c r="AU49" s="28">
        <v>10.7</v>
      </c>
      <c r="AV49" s="28">
        <v>1.7</v>
      </c>
      <c r="AW49" s="28">
        <f>'no b.d.l.'!BJ49*10000</f>
        <v>17300</v>
      </c>
      <c r="AX49" s="28">
        <f>'no b.d.l.'!BK49*10000</f>
        <v>200</v>
      </c>
      <c r="AY49" s="28">
        <f>'no b.d.l.'!BL49*10000</f>
        <v>49500</v>
      </c>
      <c r="AZ49" s="28">
        <f>'no b.d.l.'!BM49*10000</f>
        <v>90</v>
      </c>
      <c r="BA49" s="28">
        <f>'no b.d.l.'!BN49*10000</f>
        <v>10700</v>
      </c>
      <c r="BB49" s="28">
        <f>'no b.d.l.'!BO49*10000</f>
        <v>90</v>
      </c>
      <c r="BC49" s="28">
        <f>'no b.d.l.'!BP49*10000</f>
        <v>90</v>
      </c>
      <c r="BD49" s="28">
        <f>'no b.d.l.'!BQ49*10000</f>
        <v>9000</v>
      </c>
      <c r="BE49" s="30">
        <f t="shared" si="0"/>
        <v>180</v>
      </c>
      <c r="BV49" s="28">
        <v>5.53</v>
      </c>
      <c r="BY49" s="28">
        <v>1.4</v>
      </c>
    </row>
    <row r="50" spans="1:77" x14ac:dyDescent="0.3">
      <c r="A50" s="25">
        <f t="shared" si="1"/>
        <v>46</v>
      </c>
      <c r="B50" s="26">
        <v>686973</v>
      </c>
      <c r="C50" s="26">
        <v>846578</v>
      </c>
      <c r="D50" s="26">
        <v>379</v>
      </c>
      <c r="E50" s="26">
        <v>1</v>
      </c>
      <c r="F50" s="27" t="s">
        <v>47</v>
      </c>
      <c r="G50" s="28">
        <v>189</v>
      </c>
      <c r="H50" s="28">
        <f>'no b.d.l.'!H50/1000</f>
        <v>2.8300000000000002E-2</v>
      </c>
      <c r="I50" s="28">
        <f>'no b.d.l.'!I50/1000</f>
        <v>0.06</v>
      </c>
      <c r="J50" s="28">
        <v>2</v>
      </c>
      <c r="K50" s="28">
        <v>2.34</v>
      </c>
      <c r="L50" s="28">
        <v>8.9999999999999998E-4</v>
      </c>
      <c r="M50" s="28">
        <v>0.79</v>
      </c>
      <c r="N50" s="28">
        <v>0.8</v>
      </c>
      <c r="O50" s="28">
        <v>0.22</v>
      </c>
      <c r="P50" s="28">
        <v>9.6</v>
      </c>
      <c r="Q50" s="28">
        <v>1.6</v>
      </c>
      <c r="R50" s="28">
        <v>187</v>
      </c>
      <c r="S50" s="28">
        <v>0.09</v>
      </c>
      <c r="T50" s="28">
        <v>69.7</v>
      </c>
      <c r="U50" s="28">
        <v>86.5</v>
      </c>
      <c r="V50" s="28">
        <v>281</v>
      </c>
      <c r="W50" s="28">
        <v>12.4</v>
      </c>
      <c r="X50" s="28">
        <v>106</v>
      </c>
      <c r="Y50" s="28">
        <v>0.11700000000000001</v>
      </c>
      <c r="Z50" s="28">
        <v>0.04</v>
      </c>
      <c r="AA50" s="28">
        <v>0.09</v>
      </c>
      <c r="AB50" s="28">
        <v>12.1</v>
      </c>
      <c r="AC50" s="28">
        <v>0.2</v>
      </c>
      <c r="AD50" s="28">
        <v>0.09</v>
      </c>
      <c r="AE50" s="28">
        <v>0.52</v>
      </c>
      <c r="AF50" s="28">
        <v>0.13</v>
      </c>
      <c r="AG50" s="28">
        <v>1440</v>
      </c>
      <c r="AH50" s="28">
        <v>0.1</v>
      </c>
      <c r="AI50" s="28">
        <v>0.1</v>
      </c>
      <c r="AJ50" s="28">
        <v>0.04</v>
      </c>
      <c r="AK50" s="28">
        <v>17.2</v>
      </c>
      <c r="AL50" s="28">
        <v>4</v>
      </c>
      <c r="AM50" s="28">
        <v>4.4999999999999998E-2</v>
      </c>
      <c r="AN50" s="28">
        <v>190.60000000000002</v>
      </c>
      <c r="AO50" s="28">
        <v>67.7</v>
      </c>
      <c r="AP50" s="28">
        <v>0.8</v>
      </c>
      <c r="AQ50" s="28">
        <v>0.14000000000000001</v>
      </c>
      <c r="AR50" s="28">
        <v>7.7</v>
      </c>
      <c r="AS50" s="28">
        <v>904</v>
      </c>
      <c r="AT50" s="28">
        <v>2.2999999999999998</v>
      </c>
      <c r="AU50" s="28">
        <v>25.1</v>
      </c>
      <c r="AV50" s="28">
        <v>3.5</v>
      </c>
      <c r="AW50" s="28">
        <f>'no b.d.l.'!BJ50*10000</f>
        <v>39700</v>
      </c>
      <c r="AX50" s="28">
        <f>'no b.d.l.'!BK50*10000</f>
        <v>400</v>
      </c>
      <c r="AY50" s="28">
        <f>'no b.d.l.'!BL50*10000</f>
        <v>144000</v>
      </c>
      <c r="AZ50" s="28">
        <f>'no b.d.l.'!BM50*10000</f>
        <v>200</v>
      </c>
      <c r="BA50" s="28">
        <f>'no b.d.l.'!BN50*10000</f>
        <v>4800</v>
      </c>
      <c r="BB50" s="28">
        <f>'no b.d.l.'!BO50*10000</f>
        <v>100</v>
      </c>
      <c r="BC50" s="28">
        <f>'no b.d.l.'!BP50*10000</f>
        <v>330</v>
      </c>
      <c r="BD50" s="28">
        <f>'no b.d.l.'!BQ50*10000</f>
        <v>9000</v>
      </c>
      <c r="BE50" s="30">
        <f t="shared" si="0"/>
        <v>300</v>
      </c>
      <c r="BV50" s="28">
        <v>17.2</v>
      </c>
      <c r="BY50" s="28">
        <v>4</v>
      </c>
    </row>
    <row r="51" spans="1:77" ht="15.75" customHeight="1" x14ac:dyDescent="0.3">
      <c r="A51" s="25">
        <f t="shared" si="1"/>
        <v>47</v>
      </c>
      <c r="B51" s="26">
        <v>686973</v>
      </c>
      <c r="C51" s="26">
        <v>846576</v>
      </c>
      <c r="D51" s="26">
        <v>379</v>
      </c>
      <c r="E51" s="26">
        <v>1</v>
      </c>
      <c r="F51" s="27" t="s">
        <v>49</v>
      </c>
      <c r="G51" s="28">
        <v>125</v>
      </c>
      <c r="H51" s="28">
        <f>'no b.d.l.'!H51/1000</f>
        <v>1.5300000000000001E-2</v>
      </c>
      <c r="I51" s="28">
        <f>'no b.d.l.'!I51/1000</f>
        <v>0.06</v>
      </c>
      <c r="J51" s="28">
        <v>2</v>
      </c>
      <c r="K51" s="28">
        <v>2.0499999999999998</v>
      </c>
      <c r="L51" s="28">
        <v>8.9999999999999998E-4</v>
      </c>
      <c r="M51" s="28">
        <v>0.66</v>
      </c>
      <c r="N51" s="28">
        <v>0.8</v>
      </c>
      <c r="O51" s="28">
        <v>0.16</v>
      </c>
      <c r="P51" s="28">
        <v>8.9</v>
      </c>
      <c r="Q51" s="28">
        <v>1.6</v>
      </c>
      <c r="R51" s="28">
        <v>191</v>
      </c>
      <c r="S51" s="28">
        <v>0.5</v>
      </c>
      <c r="T51" s="28">
        <v>152</v>
      </c>
      <c r="U51" s="28">
        <v>82.3</v>
      </c>
      <c r="V51" s="28">
        <v>338</v>
      </c>
      <c r="W51" s="28">
        <v>12.5</v>
      </c>
      <c r="X51" s="28">
        <v>124</v>
      </c>
      <c r="Y51" s="28">
        <v>0.11799999999999999</v>
      </c>
      <c r="Z51" s="28">
        <v>0.05</v>
      </c>
      <c r="AA51" s="28">
        <v>0.11</v>
      </c>
      <c r="AB51" s="28">
        <v>12.1</v>
      </c>
      <c r="AC51" s="28">
        <v>0.2</v>
      </c>
      <c r="AD51" s="28">
        <v>0.09</v>
      </c>
      <c r="AE51" s="28">
        <v>0.48</v>
      </c>
      <c r="AF51" s="28">
        <v>0.39</v>
      </c>
      <c r="AG51" s="28">
        <v>1600</v>
      </c>
      <c r="AH51" s="28">
        <v>0.09</v>
      </c>
      <c r="AI51" s="28">
        <v>0.1</v>
      </c>
      <c r="AJ51" s="28">
        <v>0.04</v>
      </c>
      <c r="AK51" s="28">
        <v>14.2</v>
      </c>
      <c r="AL51" s="28">
        <v>4.3</v>
      </c>
      <c r="AM51" s="28">
        <v>4.1000000000000002E-2</v>
      </c>
      <c r="AN51" s="28">
        <v>204.39999999999998</v>
      </c>
      <c r="AO51" s="28">
        <v>146</v>
      </c>
      <c r="AP51" s="28">
        <v>0.7</v>
      </c>
      <c r="AQ51" s="28">
        <v>0.16</v>
      </c>
      <c r="AR51" s="28">
        <v>20.3</v>
      </c>
      <c r="AS51" s="28">
        <v>2260</v>
      </c>
      <c r="AT51" s="28">
        <v>2.4</v>
      </c>
      <c r="AU51" s="28">
        <v>27</v>
      </c>
      <c r="AV51" s="28">
        <v>4.0999999999999996</v>
      </c>
      <c r="AW51" s="28">
        <f>'no b.d.l.'!BJ51*10000</f>
        <v>42600</v>
      </c>
      <c r="AX51" s="28">
        <f>'no b.d.l.'!BK51*10000</f>
        <v>600</v>
      </c>
      <c r="AY51" s="28">
        <f>'no b.d.l.'!BL51*10000</f>
        <v>130000</v>
      </c>
      <c r="AZ51" s="28">
        <f>'no b.d.l.'!BM51*10000</f>
        <v>300</v>
      </c>
      <c r="BA51" s="28">
        <f>'no b.d.l.'!BN51*10000</f>
        <v>3800</v>
      </c>
      <c r="BB51" s="28">
        <f>'no b.d.l.'!BO51*10000</f>
        <v>100</v>
      </c>
      <c r="BC51" s="28">
        <f>'no b.d.l.'!BP51*10000</f>
        <v>280</v>
      </c>
      <c r="BD51" s="28">
        <f>'no b.d.l.'!BQ51*10000</f>
        <v>9000</v>
      </c>
      <c r="BE51" s="30">
        <f t="shared" si="0"/>
        <v>400</v>
      </c>
      <c r="BV51" s="28">
        <v>14.2</v>
      </c>
      <c r="BY51" s="28">
        <v>4.3</v>
      </c>
    </row>
    <row r="52" spans="1:77" x14ac:dyDescent="0.3">
      <c r="A52" s="25">
        <f t="shared" si="1"/>
        <v>48</v>
      </c>
      <c r="B52" s="26">
        <v>686974</v>
      </c>
      <c r="C52" s="26">
        <v>846577</v>
      </c>
      <c r="D52" s="26">
        <v>379</v>
      </c>
      <c r="E52" s="26">
        <v>1</v>
      </c>
      <c r="F52" s="27" t="s">
        <v>48</v>
      </c>
      <c r="G52" s="28">
        <v>56.7</v>
      </c>
      <c r="H52" s="28">
        <f>'no b.d.l.'!H52/1000</f>
        <v>4.0299999999999996E-2</v>
      </c>
      <c r="I52" s="28">
        <f>'no b.d.l.'!I52/1000</f>
        <v>0.04</v>
      </c>
      <c r="J52" s="28">
        <v>2</v>
      </c>
      <c r="K52" s="28">
        <v>1.49</v>
      </c>
      <c r="L52" s="28">
        <v>8.9999999999999998E-4</v>
      </c>
      <c r="M52" s="28">
        <v>0.41</v>
      </c>
      <c r="N52" s="28">
        <v>0.2</v>
      </c>
      <c r="O52" s="28">
        <v>0.05</v>
      </c>
      <c r="P52" s="28">
        <v>6.2</v>
      </c>
      <c r="Q52" s="28">
        <v>0.7</v>
      </c>
      <c r="R52" s="28">
        <v>82</v>
      </c>
      <c r="S52" s="28">
        <v>0.09</v>
      </c>
      <c r="T52" s="28">
        <v>13.8</v>
      </c>
      <c r="U52" s="28">
        <v>32.6</v>
      </c>
      <c r="V52" s="28">
        <v>98.6</v>
      </c>
      <c r="W52" s="28">
        <v>6.9</v>
      </c>
      <c r="X52" s="28">
        <v>38.5</v>
      </c>
      <c r="Y52" s="28">
        <v>4.3999999999999997E-2</v>
      </c>
      <c r="Z52" s="28">
        <v>0.04</v>
      </c>
      <c r="AA52" s="28">
        <v>0.02</v>
      </c>
      <c r="AB52" s="28">
        <v>7.21</v>
      </c>
      <c r="AC52" s="28">
        <v>0.2</v>
      </c>
      <c r="AD52" s="28">
        <v>0.05</v>
      </c>
      <c r="AE52" s="28">
        <v>0.41</v>
      </c>
      <c r="AF52" s="28">
        <v>0.05</v>
      </c>
      <c r="AG52" s="28">
        <v>560</v>
      </c>
      <c r="AH52" s="28">
        <v>0.09</v>
      </c>
      <c r="AI52" s="28">
        <v>0.4</v>
      </c>
      <c r="AJ52" s="28">
        <v>0.04</v>
      </c>
      <c r="AK52" s="28">
        <v>6.8</v>
      </c>
      <c r="AL52" s="28">
        <v>2.2000000000000002</v>
      </c>
      <c r="AM52" s="28">
        <v>0.04</v>
      </c>
      <c r="AN52" s="28">
        <v>102.60000000000001</v>
      </c>
      <c r="AO52" s="28">
        <v>30.7</v>
      </c>
      <c r="AP52" s="28">
        <v>0.3</v>
      </c>
      <c r="AQ52" s="28">
        <v>0.15</v>
      </c>
      <c r="AR52" s="28">
        <v>2.4</v>
      </c>
      <c r="AS52" s="28">
        <v>263</v>
      </c>
      <c r="AT52" s="28">
        <v>2.2999999999999998</v>
      </c>
      <c r="AU52" s="28">
        <v>11.3</v>
      </c>
      <c r="AV52" s="28">
        <v>4.4000000000000004</v>
      </c>
      <c r="AW52" s="28">
        <f>'no b.d.l.'!BJ52*10000</f>
        <v>25600</v>
      </c>
      <c r="AX52" s="28">
        <f>'no b.d.l.'!BK52*10000</f>
        <v>500</v>
      </c>
      <c r="AY52" s="28">
        <f>'no b.d.l.'!BL52*10000</f>
        <v>53700</v>
      </c>
      <c r="AZ52" s="28">
        <f>'no b.d.l.'!BM52*10000</f>
        <v>200</v>
      </c>
      <c r="BA52" s="28">
        <f>'no b.d.l.'!BN52*10000</f>
        <v>4000</v>
      </c>
      <c r="BB52" s="28">
        <f>'no b.d.l.'!BO52*10000</f>
        <v>90</v>
      </c>
      <c r="BC52" s="28">
        <f>'no b.d.l.'!BP52*10000</f>
        <v>170</v>
      </c>
      <c r="BD52" s="28">
        <f>'no b.d.l.'!BQ52*10000</f>
        <v>9000</v>
      </c>
      <c r="BE52" s="30">
        <f t="shared" si="0"/>
        <v>290</v>
      </c>
      <c r="BV52" s="28">
        <v>6.8</v>
      </c>
      <c r="BY52" s="28">
        <v>2.2000000000000002</v>
      </c>
    </row>
    <row r="53" spans="1:77" x14ac:dyDescent="0.3">
      <c r="A53" s="25">
        <f t="shared" si="1"/>
        <v>49</v>
      </c>
      <c r="B53" s="26">
        <v>686974</v>
      </c>
      <c r="C53" s="26">
        <v>846576</v>
      </c>
      <c r="D53" s="26">
        <v>379</v>
      </c>
      <c r="E53" s="26">
        <v>1</v>
      </c>
      <c r="F53" s="27" t="s">
        <v>50</v>
      </c>
      <c r="G53" s="28">
        <v>64.099999999999994</v>
      </c>
      <c r="H53" s="28">
        <f>'no b.d.l.'!H53/1000</f>
        <v>1.3300000000000001E-2</v>
      </c>
      <c r="I53" s="28">
        <f>'no b.d.l.'!I53/1000</f>
        <v>0.05</v>
      </c>
      <c r="J53" s="28">
        <v>2</v>
      </c>
      <c r="K53" s="28">
        <v>1.52</v>
      </c>
      <c r="L53" s="28">
        <v>8.9999999999999998E-4</v>
      </c>
      <c r="M53" s="28">
        <v>0.4</v>
      </c>
      <c r="N53" s="28">
        <v>0.2</v>
      </c>
      <c r="O53" s="28">
        <v>0.06</v>
      </c>
      <c r="P53" s="28">
        <v>5.8</v>
      </c>
      <c r="Q53" s="28">
        <v>0.9</v>
      </c>
      <c r="R53" s="28">
        <v>87</v>
      </c>
      <c r="S53" s="28">
        <v>0.09</v>
      </c>
      <c r="T53" s="28">
        <v>15.6</v>
      </c>
      <c r="U53" s="28">
        <v>31.4</v>
      </c>
      <c r="V53" s="28">
        <v>188</v>
      </c>
      <c r="W53" s="28">
        <v>6.1</v>
      </c>
      <c r="X53" s="28">
        <v>63.4</v>
      </c>
      <c r="Y53" s="28">
        <v>3.5999999999999997E-2</v>
      </c>
      <c r="Z53" s="28">
        <v>0.02</v>
      </c>
      <c r="AA53" s="28">
        <v>7.0000000000000007E-2</v>
      </c>
      <c r="AB53" s="28">
        <v>7.94</v>
      </c>
      <c r="AC53" s="28">
        <v>0.2</v>
      </c>
      <c r="AD53" s="28">
        <v>0.06</v>
      </c>
      <c r="AE53" s="28">
        <v>0.5</v>
      </c>
      <c r="AF53" s="28">
        <v>0.05</v>
      </c>
      <c r="AG53" s="28">
        <v>732</v>
      </c>
      <c r="AH53" s="28">
        <v>0.09</v>
      </c>
      <c r="AI53" s="28">
        <v>0.3</v>
      </c>
      <c r="AJ53" s="28">
        <v>0.04</v>
      </c>
      <c r="AK53" s="28">
        <v>8.75</v>
      </c>
      <c r="AL53" s="28">
        <v>2.2999999999999998</v>
      </c>
      <c r="AM53" s="28">
        <v>4.7E-2</v>
      </c>
      <c r="AN53" s="28">
        <v>91.999999999999986</v>
      </c>
      <c r="AO53" s="28">
        <v>26</v>
      </c>
      <c r="AP53" s="28">
        <v>0.4</v>
      </c>
      <c r="AQ53" s="28">
        <v>0.1</v>
      </c>
      <c r="AR53" s="28">
        <v>2.2000000000000002</v>
      </c>
      <c r="AS53" s="28">
        <v>221</v>
      </c>
      <c r="AT53" s="28">
        <v>1.9</v>
      </c>
      <c r="AU53" s="28">
        <v>13.1</v>
      </c>
      <c r="AV53" s="28">
        <v>3.5</v>
      </c>
      <c r="AW53" s="28">
        <f>'no b.d.l.'!BJ53*10000</f>
        <v>26500</v>
      </c>
      <c r="AX53" s="28">
        <f>'no b.d.l.'!BK53*10000</f>
        <v>500</v>
      </c>
      <c r="AY53" s="28">
        <f>'no b.d.l.'!BL53*10000</f>
        <v>64300</v>
      </c>
      <c r="AZ53" s="28">
        <f>'no b.d.l.'!BM53*10000</f>
        <v>200</v>
      </c>
      <c r="BA53" s="28">
        <f>'no b.d.l.'!BN53*10000</f>
        <v>5300</v>
      </c>
      <c r="BB53" s="28">
        <f>'no b.d.l.'!BO53*10000</f>
        <v>110</v>
      </c>
      <c r="BC53" s="28">
        <f>'no b.d.l.'!BP53*10000</f>
        <v>140</v>
      </c>
      <c r="BD53" s="28">
        <f>'no b.d.l.'!BQ53*10000</f>
        <v>9000</v>
      </c>
      <c r="BE53" s="30">
        <f t="shared" si="0"/>
        <v>310</v>
      </c>
      <c r="BV53" s="28">
        <v>8.75</v>
      </c>
      <c r="BY53" s="28">
        <v>2.2999999999999998</v>
      </c>
    </row>
    <row r="54" spans="1:77" x14ac:dyDescent="0.3">
      <c r="A54" s="25">
        <f t="shared" si="1"/>
        <v>50</v>
      </c>
      <c r="B54" s="26">
        <v>686974</v>
      </c>
      <c r="C54" s="26">
        <v>846575</v>
      </c>
      <c r="D54" s="26">
        <v>379</v>
      </c>
      <c r="E54" s="26">
        <v>1</v>
      </c>
      <c r="F54" s="27" t="s">
        <v>51</v>
      </c>
      <c r="G54" s="28">
        <v>43.2</v>
      </c>
      <c r="H54" s="28">
        <f>'no b.d.l.'!H54/1000</f>
        <v>5.0000000000000001E-3</v>
      </c>
      <c r="I54" s="28">
        <f>'no b.d.l.'!I54/1000</f>
        <v>0.06</v>
      </c>
      <c r="J54" s="28">
        <v>2</v>
      </c>
      <c r="K54" s="28">
        <v>2.0299999999999998</v>
      </c>
      <c r="L54" s="28">
        <v>8.9999999999999998E-4</v>
      </c>
      <c r="M54" s="28">
        <v>0.38</v>
      </c>
      <c r="N54" s="28">
        <v>0.6</v>
      </c>
      <c r="O54" s="28">
        <v>0.12</v>
      </c>
      <c r="P54" s="28">
        <v>11.4</v>
      </c>
      <c r="Q54" s="28">
        <v>1.2</v>
      </c>
      <c r="R54" s="28">
        <v>164</v>
      </c>
      <c r="S54" s="28">
        <v>0.09</v>
      </c>
      <c r="T54" s="28">
        <v>15.1</v>
      </c>
      <c r="U54" s="28">
        <v>46.6</v>
      </c>
      <c r="V54" s="28">
        <v>108</v>
      </c>
      <c r="W54" s="28">
        <v>10.4</v>
      </c>
      <c r="X54" s="28">
        <v>57.1</v>
      </c>
      <c r="Y54" s="28">
        <v>0.128</v>
      </c>
      <c r="Z54" s="28">
        <v>0.04</v>
      </c>
      <c r="AA54" s="28">
        <v>0.15</v>
      </c>
      <c r="AB54" s="28">
        <v>10.9</v>
      </c>
      <c r="AC54" s="28">
        <v>0.2</v>
      </c>
      <c r="AD54" s="28">
        <v>0.09</v>
      </c>
      <c r="AE54" s="28">
        <v>0.5</v>
      </c>
      <c r="AF54" s="28">
        <v>0.08</v>
      </c>
      <c r="AG54" s="28">
        <v>782</v>
      </c>
      <c r="AH54" s="28">
        <v>2.6</v>
      </c>
      <c r="AI54" s="28">
        <v>0.3</v>
      </c>
      <c r="AJ54" s="28">
        <v>0.7</v>
      </c>
      <c r="AK54" s="28">
        <v>9.59</v>
      </c>
      <c r="AL54" s="28">
        <v>3</v>
      </c>
      <c r="AM54" s="28">
        <v>5.1999999999999998E-2</v>
      </c>
      <c r="AN54" s="28">
        <v>123.29999999999998</v>
      </c>
      <c r="AO54" s="28">
        <v>46.6</v>
      </c>
      <c r="AP54" s="28">
        <v>0.5</v>
      </c>
      <c r="AQ54" s="28">
        <v>0.21</v>
      </c>
      <c r="AR54" s="28">
        <v>3</v>
      </c>
      <c r="AS54" s="28">
        <v>375</v>
      </c>
      <c r="AT54" s="28">
        <v>3.2</v>
      </c>
      <c r="AU54" s="28">
        <v>18.8</v>
      </c>
      <c r="AV54" s="28">
        <v>4.9000000000000004</v>
      </c>
      <c r="AW54" s="28">
        <f>'no b.d.l.'!BJ54*10000</f>
        <v>37200</v>
      </c>
      <c r="AX54" s="28">
        <f>'no b.d.l.'!BK54*10000</f>
        <v>600</v>
      </c>
      <c r="AY54" s="28">
        <f>'no b.d.l.'!BL54*10000</f>
        <v>98200</v>
      </c>
      <c r="AZ54" s="28">
        <f>'no b.d.l.'!BM54*10000</f>
        <v>300</v>
      </c>
      <c r="BA54" s="28">
        <f>'no b.d.l.'!BN54*10000</f>
        <v>2600</v>
      </c>
      <c r="BB54" s="28">
        <f>'no b.d.l.'!BO54*10000</f>
        <v>100</v>
      </c>
      <c r="BC54" s="28">
        <f>'no b.d.l.'!BP54*10000</f>
        <v>260</v>
      </c>
      <c r="BD54" s="28">
        <f>'no b.d.l.'!BQ54*10000</f>
        <v>9000</v>
      </c>
      <c r="BE54" s="30">
        <f t="shared" si="0"/>
        <v>400</v>
      </c>
      <c r="BV54" s="28">
        <v>9.59</v>
      </c>
      <c r="BY54" s="28">
        <v>3</v>
      </c>
    </row>
    <row r="55" spans="1:77" x14ac:dyDescent="0.3">
      <c r="A55" s="25">
        <f t="shared" si="1"/>
        <v>51</v>
      </c>
      <c r="B55" s="26">
        <v>686974</v>
      </c>
      <c r="C55" s="26">
        <v>846575</v>
      </c>
      <c r="D55" s="26">
        <v>379</v>
      </c>
      <c r="E55" s="26">
        <v>1</v>
      </c>
      <c r="F55" s="27" t="s">
        <v>52</v>
      </c>
      <c r="G55" s="28">
        <v>58.6</v>
      </c>
      <c r="H55" s="28">
        <f>'no b.d.l.'!H55/1000</f>
        <v>4.5999999999999999E-3</v>
      </c>
      <c r="I55" s="28">
        <f>'no b.d.l.'!I55/1000</f>
        <v>0.14000000000000001</v>
      </c>
      <c r="J55" s="28">
        <v>4</v>
      </c>
      <c r="K55" s="28">
        <v>1.7</v>
      </c>
      <c r="L55" s="28">
        <v>8.9999999999999998E-4</v>
      </c>
      <c r="M55" s="28">
        <v>0.36</v>
      </c>
      <c r="N55" s="28">
        <v>0.3</v>
      </c>
      <c r="O55" s="28">
        <v>0.12</v>
      </c>
      <c r="P55" s="28">
        <v>10</v>
      </c>
      <c r="Q55" s="28">
        <v>1.1000000000000001</v>
      </c>
      <c r="R55" s="28">
        <v>111</v>
      </c>
      <c r="S55" s="28">
        <v>4.4000000000000004</v>
      </c>
      <c r="T55" s="28">
        <v>11.5</v>
      </c>
      <c r="U55" s="28">
        <v>39.700000000000003</v>
      </c>
      <c r="V55" s="28">
        <v>120</v>
      </c>
      <c r="W55" s="28">
        <v>9.6999999999999993</v>
      </c>
      <c r="X55" s="28">
        <v>57.2</v>
      </c>
      <c r="Y55" s="28">
        <v>6.6000000000000003E-2</v>
      </c>
      <c r="Z55" s="28">
        <v>0.04</v>
      </c>
      <c r="AA55" s="28">
        <v>0.06</v>
      </c>
      <c r="AB55" s="28">
        <v>10.7</v>
      </c>
      <c r="AC55" s="28">
        <v>0.2</v>
      </c>
      <c r="AD55" s="28">
        <v>7.0000000000000007E-2</v>
      </c>
      <c r="AE55" s="28">
        <v>0.52</v>
      </c>
      <c r="AF55" s="28">
        <v>7.0000000000000007E-2</v>
      </c>
      <c r="AG55" s="28">
        <v>645</v>
      </c>
      <c r="AH55" s="28">
        <v>0.2</v>
      </c>
      <c r="AI55" s="28">
        <v>0.5</v>
      </c>
      <c r="AJ55" s="28">
        <v>0.04</v>
      </c>
      <c r="AK55" s="28">
        <v>9.1300000000000008</v>
      </c>
      <c r="AL55" s="28">
        <v>3</v>
      </c>
      <c r="AM55" s="28">
        <v>4.2999999999999997E-2</v>
      </c>
      <c r="AN55" s="28">
        <v>120.19999999999999</v>
      </c>
      <c r="AO55" s="28">
        <v>50.8</v>
      </c>
      <c r="AP55" s="28">
        <v>0.5</v>
      </c>
      <c r="AQ55" s="28">
        <v>0.15</v>
      </c>
      <c r="AR55" s="28">
        <v>3</v>
      </c>
      <c r="AS55" s="28">
        <v>330</v>
      </c>
      <c r="AT55" s="28">
        <v>2.9</v>
      </c>
      <c r="AU55" s="28">
        <v>16.2</v>
      </c>
      <c r="AV55" s="28">
        <v>7.1</v>
      </c>
      <c r="AW55" s="28">
        <f>'no b.d.l.'!BJ55*10000</f>
        <v>39800</v>
      </c>
      <c r="AX55" s="28">
        <f>'no b.d.l.'!BK55*10000</f>
        <v>900</v>
      </c>
      <c r="AY55" s="28">
        <f>'no b.d.l.'!BL55*10000</f>
        <v>76900</v>
      </c>
      <c r="AZ55" s="28">
        <f>'no b.d.l.'!BM55*10000</f>
        <v>300</v>
      </c>
      <c r="BA55" s="28">
        <f>'no b.d.l.'!BN55*10000</f>
        <v>1900</v>
      </c>
      <c r="BB55" s="28">
        <f>'no b.d.l.'!BO55*10000</f>
        <v>110</v>
      </c>
      <c r="BC55" s="28">
        <f>'no b.d.l.'!BP55*10000</f>
        <v>280</v>
      </c>
      <c r="BD55" s="28">
        <f>'no b.d.l.'!BQ55*10000</f>
        <v>9000</v>
      </c>
      <c r="BE55" s="30">
        <f t="shared" si="0"/>
        <v>410</v>
      </c>
      <c r="BV55" s="28">
        <v>9.1300000000000008</v>
      </c>
      <c r="BY55" s="28">
        <v>3</v>
      </c>
    </row>
    <row r="56" spans="1:77" x14ac:dyDescent="0.3">
      <c r="A56" s="25">
        <f t="shared" si="1"/>
        <v>52</v>
      </c>
      <c r="B56" s="26">
        <v>687529</v>
      </c>
      <c r="C56" s="26">
        <v>846751</v>
      </c>
      <c r="D56" s="26">
        <v>359</v>
      </c>
      <c r="E56" s="26">
        <v>1</v>
      </c>
      <c r="F56" s="27" t="s">
        <v>53</v>
      </c>
      <c r="G56" s="28">
        <v>0.8</v>
      </c>
      <c r="H56" s="28">
        <f>'no b.d.l.'!H56/1000</f>
        <v>1.5E-3</v>
      </c>
      <c r="I56" s="28">
        <f>'no b.d.l.'!I56/1000</f>
        <v>0.09</v>
      </c>
      <c r="J56" s="28">
        <v>3</v>
      </c>
      <c r="K56" s="28">
        <v>0.96</v>
      </c>
      <c r="L56" s="28">
        <v>8.9999999999999998E-4</v>
      </c>
      <c r="M56" s="28">
        <v>0.08</v>
      </c>
      <c r="N56" s="28">
        <v>0.09</v>
      </c>
      <c r="O56" s="28">
        <v>0.01</v>
      </c>
      <c r="P56" s="28">
        <v>11.4</v>
      </c>
      <c r="Q56" s="28">
        <v>0.8</v>
      </c>
      <c r="R56" s="28">
        <v>59</v>
      </c>
      <c r="S56" s="28">
        <v>0.09</v>
      </c>
      <c r="T56" s="28">
        <v>3.5</v>
      </c>
      <c r="U56" s="28">
        <v>7.9</v>
      </c>
      <c r="V56" s="28">
        <v>23.8</v>
      </c>
      <c r="W56" s="28">
        <v>8.9</v>
      </c>
      <c r="X56" s="28">
        <v>14.2</v>
      </c>
      <c r="Y56" s="28">
        <v>8.9999999999999993E-3</v>
      </c>
      <c r="Z56" s="28">
        <v>0.05</v>
      </c>
      <c r="AA56" s="28">
        <v>0.08</v>
      </c>
      <c r="AB56" s="28">
        <v>7.55</v>
      </c>
      <c r="AC56" s="28">
        <v>0.1</v>
      </c>
      <c r="AD56" s="28">
        <v>0.04</v>
      </c>
      <c r="AE56" s="28">
        <v>0.77</v>
      </c>
      <c r="AF56" s="28">
        <v>0.12</v>
      </c>
      <c r="AG56" s="28">
        <v>99</v>
      </c>
      <c r="AH56" s="28">
        <v>0.1</v>
      </c>
      <c r="AI56" s="28">
        <v>0.3</v>
      </c>
      <c r="AJ56" s="28">
        <v>0.04</v>
      </c>
      <c r="AK56" s="28">
        <v>9.41</v>
      </c>
      <c r="AL56" s="28">
        <v>4.7</v>
      </c>
      <c r="AM56" s="28">
        <v>0.16</v>
      </c>
      <c r="AN56" s="28">
        <v>102.29999999999998</v>
      </c>
      <c r="AO56" s="28">
        <v>50.4</v>
      </c>
      <c r="AP56" s="28">
        <v>0.3</v>
      </c>
      <c r="AQ56" s="28">
        <v>0.76</v>
      </c>
      <c r="AR56" s="28">
        <v>7.3</v>
      </c>
      <c r="AS56" s="28">
        <v>110</v>
      </c>
      <c r="AT56" s="28">
        <v>9.5</v>
      </c>
      <c r="AU56" s="28">
        <v>8.1</v>
      </c>
      <c r="AV56" s="28">
        <v>5.2</v>
      </c>
      <c r="AW56" s="28">
        <f>'no b.d.l.'!BJ56*10000</f>
        <v>33200</v>
      </c>
      <c r="AX56" s="28">
        <f>'no b.d.l.'!BK56*10000</f>
        <v>90</v>
      </c>
      <c r="AY56" s="28">
        <f>'no b.d.l.'!BL56*10000</f>
        <v>15800</v>
      </c>
      <c r="AZ56" s="28">
        <f>'no b.d.l.'!BM56*10000</f>
        <v>900</v>
      </c>
      <c r="BA56" s="28">
        <f>'no b.d.l.'!BN56*10000</f>
        <v>600</v>
      </c>
      <c r="BB56" s="28">
        <f>'no b.d.l.'!BO56*10000</f>
        <v>120</v>
      </c>
      <c r="BC56" s="28">
        <f>'no b.d.l.'!BP56*10000</f>
        <v>50</v>
      </c>
      <c r="BD56" s="28">
        <f>'no b.d.l.'!BQ56*10000</f>
        <v>9000</v>
      </c>
      <c r="BE56" s="30">
        <f t="shared" si="0"/>
        <v>1020</v>
      </c>
      <c r="BV56" s="28">
        <v>9.41</v>
      </c>
      <c r="BY56" s="28">
        <v>4.7</v>
      </c>
    </row>
    <row r="57" spans="1:77" x14ac:dyDescent="0.3">
      <c r="A57" s="25">
        <f t="shared" si="1"/>
        <v>53</v>
      </c>
      <c r="B57" s="26">
        <v>687530</v>
      </c>
      <c r="C57" s="26">
        <v>846752</v>
      </c>
      <c r="D57" s="26">
        <v>359</v>
      </c>
      <c r="E57" s="26">
        <v>1</v>
      </c>
      <c r="F57" s="27" t="s">
        <v>54</v>
      </c>
      <c r="G57" s="28">
        <v>0.4</v>
      </c>
      <c r="H57" s="28">
        <f>'no b.d.l.'!H57/1000</f>
        <v>1.1000000000000001E-3</v>
      </c>
      <c r="I57" s="28">
        <f>'no b.d.l.'!I57/1000</f>
        <v>7.0000000000000007E-2</v>
      </c>
      <c r="J57" s="28">
        <v>2</v>
      </c>
      <c r="K57" s="28">
        <v>0.56999999999999995</v>
      </c>
      <c r="L57" s="28">
        <v>8.9999999999999998E-4</v>
      </c>
      <c r="M57" s="28">
        <v>0.05</v>
      </c>
      <c r="N57" s="28">
        <v>0.09</v>
      </c>
      <c r="O57" s="28">
        <v>0.01</v>
      </c>
      <c r="P57" s="28">
        <v>10.1</v>
      </c>
      <c r="Q57" s="28">
        <v>0.7</v>
      </c>
      <c r="R57" s="28">
        <v>58</v>
      </c>
      <c r="S57" s="28">
        <v>0.09</v>
      </c>
      <c r="T57" s="28">
        <v>3.4</v>
      </c>
      <c r="U57" s="28">
        <v>7.4</v>
      </c>
      <c r="V57" s="28">
        <v>23.1</v>
      </c>
      <c r="W57" s="28">
        <v>8.6999999999999993</v>
      </c>
      <c r="X57" s="28">
        <v>15</v>
      </c>
      <c r="Y57" s="28">
        <v>8.9999999999999993E-3</v>
      </c>
      <c r="Z57" s="28">
        <v>0.05</v>
      </c>
      <c r="AA57" s="28">
        <v>0.19</v>
      </c>
      <c r="AB57" s="28">
        <v>7.51</v>
      </c>
      <c r="AC57" s="28">
        <v>0.2</v>
      </c>
      <c r="AD57" s="28">
        <v>0.06</v>
      </c>
      <c r="AE57" s="28">
        <v>0.73</v>
      </c>
      <c r="AF57" s="28">
        <v>0.12</v>
      </c>
      <c r="AG57" s="28">
        <v>72</v>
      </c>
      <c r="AH57" s="28">
        <v>0.1</v>
      </c>
      <c r="AI57" s="28">
        <v>0.2</v>
      </c>
      <c r="AJ57" s="28">
        <v>0.04</v>
      </c>
      <c r="AK57" s="28">
        <v>8.4700000000000006</v>
      </c>
      <c r="AL57" s="28">
        <v>4.3</v>
      </c>
      <c r="AM57" s="28">
        <v>0.15</v>
      </c>
      <c r="AN57" s="28">
        <v>97.5</v>
      </c>
      <c r="AO57" s="28">
        <v>50.1</v>
      </c>
      <c r="AP57" s="28">
        <v>0.2</v>
      </c>
      <c r="AQ57" s="28">
        <v>0.75</v>
      </c>
      <c r="AR57" s="28">
        <v>7</v>
      </c>
      <c r="AS57" s="28">
        <v>105</v>
      </c>
      <c r="AT57" s="28">
        <v>9.6</v>
      </c>
      <c r="AU57" s="28">
        <v>8.1</v>
      </c>
      <c r="AV57" s="28">
        <v>5.5</v>
      </c>
      <c r="AW57" s="28">
        <f>'no b.d.l.'!BJ57*10000</f>
        <v>31900</v>
      </c>
      <c r="AX57" s="28">
        <f>'no b.d.l.'!BK57*10000</f>
        <v>90</v>
      </c>
      <c r="AY57" s="28">
        <f>'no b.d.l.'!BL57*10000</f>
        <v>13300</v>
      </c>
      <c r="AZ57" s="28">
        <f>'no b.d.l.'!BM57*10000</f>
        <v>900</v>
      </c>
      <c r="BA57" s="28">
        <f>'no b.d.l.'!BN57*10000</f>
        <v>600</v>
      </c>
      <c r="BB57" s="28">
        <f>'no b.d.l.'!BO57*10000</f>
        <v>120</v>
      </c>
      <c r="BC57" s="28">
        <f>'no b.d.l.'!BP57*10000</f>
        <v>50</v>
      </c>
      <c r="BD57" s="28">
        <f>'no b.d.l.'!BQ57*10000</f>
        <v>9000</v>
      </c>
      <c r="BE57" s="30">
        <f t="shared" si="0"/>
        <v>1020</v>
      </c>
      <c r="BV57" s="28">
        <v>8.4700000000000006</v>
      </c>
      <c r="BY57" s="28">
        <v>4.3</v>
      </c>
    </row>
    <row r="58" spans="1:77" x14ac:dyDescent="0.3">
      <c r="A58" s="25">
        <f t="shared" si="1"/>
        <v>54</v>
      </c>
      <c r="B58" s="26">
        <v>687532</v>
      </c>
      <c r="C58" s="26">
        <v>846753</v>
      </c>
      <c r="D58" s="26">
        <v>359</v>
      </c>
      <c r="E58" s="26">
        <v>1</v>
      </c>
      <c r="F58" s="27" t="s">
        <v>55</v>
      </c>
      <c r="G58" s="28">
        <v>0.09</v>
      </c>
      <c r="H58" s="28">
        <f>'no b.d.l.'!H58/1000</f>
        <v>6.9999999999999999E-4</v>
      </c>
      <c r="I58" s="28">
        <f>'no b.d.l.'!I58/1000</f>
        <v>0.06</v>
      </c>
      <c r="J58" s="28">
        <v>2</v>
      </c>
      <c r="K58" s="28">
        <v>0.62</v>
      </c>
      <c r="L58" s="28">
        <v>8.9999999999999998E-4</v>
      </c>
      <c r="M58" s="28">
        <v>0.06</v>
      </c>
      <c r="N58" s="28">
        <v>0.09</v>
      </c>
      <c r="O58" s="28">
        <v>0.01</v>
      </c>
      <c r="P58" s="28">
        <v>9.8000000000000007</v>
      </c>
      <c r="Q58" s="28">
        <v>0.6</v>
      </c>
      <c r="R58" s="28">
        <v>64</v>
      </c>
      <c r="S58" s="28">
        <v>0.09</v>
      </c>
      <c r="T58" s="28">
        <v>3.6</v>
      </c>
      <c r="U58" s="28">
        <v>7.5</v>
      </c>
      <c r="V58" s="28">
        <v>23.8</v>
      </c>
      <c r="W58" s="28">
        <v>9.6</v>
      </c>
      <c r="X58" s="28">
        <v>12.9</v>
      </c>
      <c r="Y58" s="28">
        <v>8.9999999999999993E-3</v>
      </c>
      <c r="Z58" s="28">
        <v>0.05</v>
      </c>
      <c r="AA58" s="28">
        <v>0.03</v>
      </c>
      <c r="AB58" s="28">
        <v>7.59</v>
      </c>
      <c r="AC58" s="28">
        <v>0.2</v>
      </c>
      <c r="AD58" s="28">
        <v>0.06</v>
      </c>
      <c r="AE58" s="28">
        <v>0.75</v>
      </c>
      <c r="AF58" s="28">
        <v>0.12</v>
      </c>
      <c r="AG58" s="28">
        <v>75</v>
      </c>
      <c r="AH58" s="28">
        <v>0.2</v>
      </c>
      <c r="AI58" s="28">
        <v>0.2</v>
      </c>
      <c r="AJ58" s="28">
        <v>0.04</v>
      </c>
      <c r="AK58" s="28">
        <v>7.39</v>
      </c>
      <c r="AL58" s="28">
        <v>4.3</v>
      </c>
      <c r="AM58" s="28">
        <v>0.15</v>
      </c>
      <c r="AN58" s="28">
        <v>92.589999999999989</v>
      </c>
      <c r="AO58" s="28">
        <v>48.8</v>
      </c>
      <c r="AP58" s="28">
        <v>0.2</v>
      </c>
      <c r="AQ58" s="28">
        <v>0.77</v>
      </c>
      <c r="AR58" s="28">
        <v>6.9</v>
      </c>
      <c r="AS58" s="28">
        <v>105</v>
      </c>
      <c r="AT58" s="28">
        <v>9.3000000000000007</v>
      </c>
      <c r="AU58" s="28">
        <v>7.1</v>
      </c>
      <c r="AV58" s="28">
        <v>4.7</v>
      </c>
      <c r="AW58" s="28">
        <f>'no b.d.l.'!BJ58*10000</f>
        <v>31200</v>
      </c>
      <c r="AX58" s="28">
        <f>'no b.d.l.'!BK58*10000</f>
        <v>90</v>
      </c>
      <c r="AY58" s="28">
        <f>'no b.d.l.'!BL58*10000</f>
        <v>12100</v>
      </c>
      <c r="AZ58" s="28">
        <f>'no b.d.l.'!BM58*10000</f>
        <v>800</v>
      </c>
      <c r="BA58" s="28">
        <f>'no b.d.l.'!BN58*10000</f>
        <v>600</v>
      </c>
      <c r="BB58" s="28">
        <f>'no b.d.l.'!BO58*10000</f>
        <v>100</v>
      </c>
      <c r="BC58" s="28">
        <f>'no b.d.l.'!BP58*10000</f>
        <v>50</v>
      </c>
      <c r="BD58" s="28">
        <f>'no b.d.l.'!BQ58*10000</f>
        <v>9000</v>
      </c>
      <c r="BE58" s="30">
        <f t="shared" si="0"/>
        <v>900</v>
      </c>
      <c r="BV58" s="28">
        <v>7.39</v>
      </c>
      <c r="BY58" s="28">
        <v>4.3</v>
      </c>
    </row>
    <row r="59" spans="1:77" x14ac:dyDescent="0.3">
      <c r="A59" s="25">
        <f t="shared" si="1"/>
        <v>55</v>
      </c>
      <c r="B59" s="26">
        <v>687533</v>
      </c>
      <c r="C59" s="26">
        <v>846755</v>
      </c>
      <c r="D59" s="26">
        <v>359</v>
      </c>
      <c r="E59" s="26">
        <v>1</v>
      </c>
      <c r="F59" s="27" t="s">
        <v>56</v>
      </c>
      <c r="G59" s="28">
        <v>1.7</v>
      </c>
      <c r="H59" s="28">
        <f>'no b.d.l.'!H59/1000</f>
        <v>1.6000000000000001E-3</v>
      </c>
      <c r="I59" s="28">
        <f>'no b.d.l.'!I59/1000</f>
        <v>0.05</v>
      </c>
      <c r="J59" s="28">
        <v>3</v>
      </c>
      <c r="K59" s="28">
        <v>0.61</v>
      </c>
      <c r="L59" s="28">
        <v>8.9999999999999998E-4</v>
      </c>
      <c r="M59" s="28">
        <v>7.0000000000000007E-2</v>
      </c>
      <c r="N59" s="28">
        <v>0.09</v>
      </c>
      <c r="O59" s="28">
        <v>0.03</v>
      </c>
      <c r="P59" s="28">
        <v>12.5</v>
      </c>
      <c r="Q59" s="28">
        <v>0.8</v>
      </c>
      <c r="R59" s="28">
        <v>77</v>
      </c>
      <c r="S59" s="28">
        <v>0.09</v>
      </c>
      <c r="T59" s="28">
        <v>4.0999999999999996</v>
      </c>
      <c r="U59" s="28">
        <v>10.7</v>
      </c>
      <c r="V59" s="28">
        <v>27.6</v>
      </c>
      <c r="W59" s="28">
        <v>10.1</v>
      </c>
      <c r="X59" s="28">
        <v>14.7</v>
      </c>
      <c r="Y59" s="28">
        <v>1.4E-2</v>
      </c>
      <c r="Z59" s="28">
        <v>0.06</v>
      </c>
      <c r="AA59" s="28">
        <v>0.2</v>
      </c>
      <c r="AB59" s="28">
        <v>9.26</v>
      </c>
      <c r="AC59" s="28">
        <v>0.2</v>
      </c>
      <c r="AD59" s="28">
        <v>0.08</v>
      </c>
      <c r="AE59" s="28">
        <v>0.96</v>
      </c>
      <c r="AF59" s="28">
        <v>0.15</v>
      </c>
      <c r="AG59" s="28">
        <v>99</v>
      </c>
      <c r="AH59" s="28">
        <v>0.9</v>
      </c>
      <c r="AI59" s="28">
        <v>0.3</v>
      </c>
      <c r="AJ59" s="28">
        <v>0.04</v>
      </c>
      <c r="AK59" s="28">
        <v>5.51</v>
      </c>
      <c r="AL59" s="28">
        <v>5.5</v>
      </c>
      <c r="AM59" s="28">
        <v>0.13600000000000001</v>
      </c>
      <c r="AN59" s="28">
        <v>75.28</v>
      </c>
      <c r="AO59" s="28">
        <v>59.4</v>
      </c>
      <c r="AP59" s="28">
        <v>0.3</v>
      </c>
      <c r="AQ59" s="28">
        <v>0.98</v>
      </c>
      <c r="AR59" s="28">
        <v>7.6</v>
      </c>
      <c r="AS59" s="28">
        <v>111</v>
      </c>
      <c r="AT59" s="28">
        <v>11.8</v>
      </c>
      <c r="AU59" s="28">
        <v>9.1999999999999993</v>
      </c>
      <c r="AV59" s="28">
        <v>6.8</v>
      </c>
      <c r="AW59" s="28">
        <f>'no b.d.l.'!BJ59*10000</f>
        <v>38400</v>
      </c>
      <c r="AX59" s="28">
        <f>'no b.d.l.'!BK59*10000</f>
        <v>100</v>
      </c>
      <c r="AY59" s="28">
        <f>'no b.d.l.'!BL59*10000</f>
        <v>20700</v>
      </c>
      <c r="AZ59" s="28">
        <f>'no b.d.l.'!BM59*10000</f>
        <v>1000</v>
      </c>
      <c r="BA59" s="28">
        <f>'no b.d.l.'!BN59*10000</f>
        <v>800</v>
      </c>
      <c r="BB59" s="28">
        <f>'no b.d.l.'!BO59*10000</f>
        <v>130</v>
      </c>
      <c r="BC59" s="28">
        <f>'no b.d.l.'!BP59*10000</f>
        <v>70</v>
      </c>
      <c r="BD59" s="28">
        <f>'no b.d.l.'!BQ59*10000</f>
        <v>9000</v>
      </c>
      <c r="BE59" s="30">
        <f t="shared" si="0"/>
        <v>1130</v>
      </c>
      <c r="BV59" s="28">
        <v>5.51</v>
      </c>
      <c r="BY59" s="28">
        <v>5.5</v>
      </c>
    </row>
    <row r="60" spans="1:77" x14ac:dyDescent="0.3">
      <c r="A60" s="25">
        <f t="shared" si="1"/>
        <v>56</v>
      </c>
      <c r="B60" s="26">
        <v>687535</v>
      </c>
      <c r="C60" s="26">
        <v>846758</v>
      </c>
      <c r="D60" s="26">
        <v>359</v>
      </c>
      <c r="E60" s="26">
        <v>1</v>
      </c>
      <c r="F60" s="27" t="s">
        <v>57</v>
      </c>
      <c r="G60" s="28">
        <v>0.8</v>
      </c>
      <c r="H60" s="28">
        <f>'no b.d.l.'!H60/1000</f>
        <v>1.6999999999999999E-3</v>
      </c>
      <c r="I60" s="28">
        <f>'no b.d.l.'!I60/1000</f>
        <v>0.12</v>
      </c>
      <c r="J60" s="28">
        <v>3</v>
      </c>
      <c r="K60" s="28">
        <v>0.76</v>
      </c>
      <c r="L60" s="28">
        <v>8.9999999999999998E-4</v>
      </c>
      <c r="M60" s="28">
        <v>0.05</v>
      </c>
      <c r="N60" s="28">
        <v>0.09</v>
      </c>
      <c r="O60" s="28">
        <v>0.01</v>
      </c>
      <c r="P60" s="28">
        <v>12.2</v>
      </c>
      <c r="Q60" s="28">
        <v>0.9</v>
      </c>
      <c r="R60" s="28">
        <v>69</v>
      </c>
      <c r="S60" s="28">
        <v>0.1</v>
      </c>
      <c r="T60" s="28">
        <v>4</v>
      </c>
      <c r="U60" s="28">
        <v>10.6</v>
      </c>
      <c r="V60" s="28">
        <v>27.4</v>
      </c>
      <c r="W60" s="28">
        <v>9.1999999999999993</v>
      </c>
      <c r="X60" s="28">
        <v>13.7</v>
      </c>
      <c r="Y60" s="28">
        <v>1.2999999999999999E-2</v>
      </c>
      <c r="Z60" s="28">
        <v>0.06</v>
      </c>
      <c r="AA60" s="28">
        <v>0.1</v>
      </c>
      <c r="AB60" s="28">
        <v>9.07</v>
      </c>
      <c r="AC60" s="28">
        <v>0.1</v>
      </c>
      <c r="AD60" s="28">
        <v>0.05</v>
      </c>
      <c r="AE60" s="28">
        <v>0.83</v>
      </c>
      <c r="AF60" s="28">
        <v>0.14000000000000001</v>
      </c>
      <c r="AG60" s="28">
        <v>120</v>
      </c>
      <c r="AH60" s="28">
        <v>0.2</v>
      </c>
      <c r="AI60" s="28">
        <v>0.3</v>
      </c>
      <c r="AJ60" s="28">
        <v>0.04</v>
      </c>
      <c r="AK60" s="28">
        <v>5.79</v>
      </c>
      <c r="AL60" s="28">
        <v>5.6</v>
      </c>
      <c r="AM60" s="28">
        <v>0.16600000000000001</v>
      </c>
      <c r="AN60" s="28">
        <v>74.180000000000007</v>
      </c>
      <c r="AO60" s="28">
        <v>65.2</v>
      </c>
      <c r="AP60" s="28">
        <v>0.3</v>
      </c>
      <c r="AQ60" s="28">
        <v>0.9</v>
      </c>
      <c r="AR60" s="28">
        <v>7.4</v>
      </c>
      <c r="AS60" s="28">
        <v>119</v>
      </c>
      <c r="AT60" s="28">
        <v>11.8</v>
      </c>
      <c r="AU60" s="28">
        <v>9.5</v>
      </c>
      <c r="AV60" s="28">
        <v>6.6</v>
      </c>
      <c r="AW60" s="28">
        <f>'no b.d.l.'!BJ60*10000</f>
        <v>40800</v>
      </c>
      <c r="AX60" s="28">
        <f>'no b.d.l.'!BK60*10000</f>
        <v>100</v>
      </c>
      <c r="AY60" s="28">
        <f>'no b.d.l.'!BL60*10000</f>
        <v>22000</v>
      </c>
      <c r="AZ60" s="28">
        <f>'no b.d.l.'!BM60*10000</f>
        <v>1300</v>
      </c>
      <c r="BA60" s="28">
        <f>'no b.d.l.'!BN60*10000</f>
        <v>900</v>
      </c>
      <c r="BB60" s="28">
        <f>'no b.d.l.'!BO60*10000</f>
        <v>140</v>
      </c>
      <c r="BC60" s="28">
        <f>'no b.d.l.'!BP60*10000</f>
        <v>70</v>
      </c>
      <c r="BD60" s="28">
        <f>'no b.d.l.'!BQ60*10000</f>
        <v>9000</v>
      </c>
      <c r="BE60" s="30">
        <f t="shared" si="0"/>
        <v>1440</v>
      </c>
      <c r="BV60" s="28">
        <v>5.79</v>
      </c>
      <c r="BY60" s="28">
        <v>5.6</v>
      </c>
    </row>
    <row r="61" spans="1:77" x14ac:dyDescent="0.3">
      <c r="A61" s="25">
        <f t="shared" si="1"/>
        <v>57</v>
      </c>
      <c r="B61" s="26">
        <v>687537</v>
      </c>
      <c r="C61" s="26">
        <v>846760</v>
      </c>
      <c r="D61" s="26">
        <v>359</v>
      </c>
      <c r="E61" s="26">
        <v>1</v>
      </c>
      <c r="F61" s="27" t="s">
        <v>58</v>
      </c>
      <c r="G61" s="28">
        <v>0.3</v>
      </c>
      <c r="H61" s="28">
        <f>'no b.d.l.'!H61/1000</f>
        <v>1.6000000000000001E-3</v>
      </c>
      <c r="I61" s="28">
        <f>'no b.d.l.'!I61/1000</f>
        <v>0.09</v>
      </c>
      <c r="J61" s="28">
        <v>3</v>
      </c>
      <c r="K61" s="28">
        <v>0.56000000000000005</v>
      </c>
      <c r="L61" s="28">
        <v>8.9999999999999998E-4</v>
      </c>
      <c r="M61" s="28">
        <v>0.06</v>
      </c>
      <c r="N61" s="28">
        <v>0.09</v>
      </c>
      <c r="O61" s="28">
        <v>0.04</v>
      </c>
      <c r="P61" s="28">
        <v>11.1</v>
      </c>
      <c r="Q61" s="28">
        <v>0.7</v>
      </c>
      <c r="R61" s="28">
        <v>74</v>
      </c>
      <c r="S61" s="28">
        <v>0.09</v>
      </c>
      <c r="T61" s="28">
        <v>3.9</v>
      </c>
      <c r="U61" s="28">
        <v>8.6</v>
      </c>
      <c r="V61" s="28">
        <v>27</v>
      </c>
      <c r="W61" s="28">
        <v>9.9</v>
      </c>
      <c r="X61" s="28">
        <v>13.3</v>
      </c>
      <c r="Y61" s="28">
        <v>0.01</v>
      </c>
      <c r="Z61" s="28">
        <v>0.06</v>
      </c>
      <c r="AA61" s="28">
        <v>8.9999999999999993E-3</v>
      </c>
      <c r="AB61" s="28">
        <v>8.9</v>
      </c>
      <c r="AC61" s="28">
        <v>0.1</v>
      </c>
      <c r="AD61" s="28">
        <v>0.06</v>
      </c>
      <c r="AE61" s="28">
        <v>0.85</v>
      </c>
      <c r="AF61" s="28">
        <v>0.14000000000000001</v>
      </c>
      <c r="AG61" s="28">
        <v>83</v>
      </c>
      <c r="AH61" s="28">
        <v>0.1</v>
      </c>
      <c r="AI61" s="28">
        <v>0.2</v>
      </c>
      <c r="AJ61" s="28">
        <v>0.04</v>
      </c>
      <c r="AK61" s="28">
        <v>7.91</v>
      </c>
      <c r="AL61" s="28">
        <v>4.8</v>
      </c>
      <c r="AM61" s="28">
        <v>0.13800000000000001</v>
      </c>
      <c r="AN61" s="28">
        <v>94.090000000000018</v>
      </c>
      <c r="AO61" s="28">
        <v>53.2</v>
      </c>
      <c r="AP61" s="28">
        <v>0.2</v>
      </c>
      <c r="AQ61" s="28">
        <v>0.92</v>
      </c>
      <c r="AR61" s="28">
        <v>7.9</v>
      </c>
      <c r="AS61" s="28">
        <v>98</v>
      </c>
      <c r="AT61" s="28">
        <v>10.8</v>
      </c>
      <c r="AU61" s="28">
        <v>9</v>
      </c>
      <c r="AV61" s="28">
        <v>6.2</v>
      </c>
      <c r="AW61" s="28">
        <f>'no b.d.l.'!BJ61*10000</f>
        <v>37200</v>
      </c>
      <c r="AX61" s="28">
        <f>'no b.d.l.'!BK61*10000</f>
        <v>100</v>
      </c>
      <c r="AY61" s="28">
        <f>'no b.d.l.'!BL61*10000</f>
        <v>14100</v>
      </c>
      <c r="AZ61" s="28">
        <f>'no b.d.l.'!BM61*10000</f>
        <v>1000</v>
      </c>
      <c r="BA61" s="28">
        <f>'no b.d.l.'!BN61*10000</f>
        <v>700.00000000000011</v>
      </c>
      <c r="BB61" s="28">
        <f>'no b.d.l.'!BO61*10000</f>
        <v>150</v>
      </c>
      <c r="BC61" s="28">
        <f>'no b.d.l.'!BP61*10000</f>
        <v>40</v>
      </c>
      <c r="BD61" s="28">
        <f>'no b.d.l.'!BQ61*10000</f>
        <v>9000</v>
      </c>
      <c r="BE61" s="30">
        <f t="shared" si="0"/>
        <v>1150</v>
      </c>
      <c r="BV61" s="28">
        <v>7.91</v>
      </c>
      <c r="BY61" s="28">
        <v>4.8</v>
      </c>
    </row>
    <row r="62" spans="1:77" x14ac:dyDescent="0.3">
      <c r="A62" s="25">
        <f t="shared" si="1"/>
        <v>58</v>
      </c>
      <c r="B62" s="26">
        <v>687538</v>
      </c>
      <c r="C62" s="26">
        <v>846763</v>
      </c>
      <c r="D62" s="26">
        <v>359</v>
      </c>
      <c r="E62" s="26">
        <v>1</v>
      </c>
      <c r="F62" s="27" t="s">
        <v>59</v>
      </c>
      <c r="G62" s="28">
        <v>0.5</v>
      </c>
      <c r="H62" s="28">
        <f>'no b.d.l.'!H62/1000</f>
        <v>1.5E-3</v>
      </c>
      <c r="I62" s="28">
        <f>'no b.d.l.'!I62/1000</f>
        <v>0.05</v>
      </c>
      <c r="J62" s="28">
        <v>3</v>
      </c>
      <c r="K62" s="28">
        <v>0.65</v>
      </c>
      <c r="L62" s="28">
        <v>8.9999999999999998E-4</v>
      </c>
      <c r="M62" s="28">
        <v>0.05</v>
      </c>
      <c r="N62" s="28">
        <v>0.09</v>
      </c>
      <c r="O62" s="28">
        <v>0.01</v>
      </c>
      <c r="P62" s="28">
        <v>8.6999999999999993</v>
      </c>
      <c r="Q62" s="28">
        <v>0.6</v>
      </c>
      <c r="R62" s="28">
        <v>49</v>
      </c>
      <c r="S62" s="28">
        <v>0.09</v>
      </c>
      <c r="T62" s="28">
        <v>2.8</v>
      </c>
      <c r="U62" s="28">
        <v>7.1</v>
      </c>
      <c r="V62" s="28">
        <v>18.600000000000001</v>
      </c>
      <c r="W62" s="28">
        <v>7.5</v>
      </c>
      <c r="X62" s="28">
        <v>11.2</v>
      </c>
      <c r="Y62" s="28">
        <v>6.0000000000000001E-3</v>
      </c>
      <c r="Z62" s="28">
        <v>0.04</v>
      </c>
      <c r="AA62" s="28">
        <v>0.15</v>
      </c>
      <c r="AB62" s="28">
        <v>6.35</v>
      </c>
      <c r="AC62" s="28">
        <v>0.1</v>
      </c>
      <c r="AD62" s="28">
        <v>0.04</v>
      </c>
      <c r="AE62" s="28">
        <v>0.62</v>
      </c>
      <c r="AF62" s="28">
        <v>0.09</v>
      </c>
      <c r="AG62" s="28">
        <v>65</v>
      </c>
      <c r="AH62" s="28">
        <v>0.1</v>
      </c>
      <c r="AI62" s="28">
        <v>0.2</v>
      </c>
      <c r="AJ62" s="28">
        <v>0.04</v>
      </c>
      <c r="AK62" s="28">
        <v>9.93</v>
      </c>
      <c r="AL62" s="28">
        <v>4.2</v>
      </c>
      <c r="AM62" s="28">
        <v>0.154</v>
      </c>
      <c r="AN62" s="28">
        <v>107.1</v>
      </c>
      <c r="AO62" s="28">
        <v>36.700000000000003</v>
      </c>
      <c r="AP62" s="28">
        <v>0.2</v>
      </c>
      <c r="AQ62" s="28">
        <v>0.57999999999999996</v>
      </c>
      <c r="AR62" s="28">
        <v>5.8</v>
      </c>
      <c r="AS62" s="28">
        <v>97</v>
      </c>
      <c r="AT62" s="28">
        <v>7.3</v>
      </c>
      <c r="AU62" s="28">
        <v>7</v>
      </c>
      <c r="AV62" s="28">
        <v>4.2</v>
      </c>
      <c r="AW62" s="28">
        <f>'no b.d.l.'!BJ62*10000</f>
        <v>26800</v>
      </c>
      <c r="AX62" s="28">
        <f>'no b.d.l.'!BK62*10000</f>
        <v>90</v>
      </c>
      <c r="AY62" s="28">
        <f>'no b.d.l.'!BL62*10000</f>
        <v>16700</v>
      </c>
      <c r="AZ62" s="28">
        <f>'no b.d.l.'!BM62*10000</f>
        <v>700.00000000000011</v>
      </c>
      <c r="BA62" s="28">
        <f>'no b.d.l.'!BN62*10000</f>
        <v>500</v>
      </c>
      <c r="BB62" s="28">
        <f>'no b.d.l.'!BO62*10000</f>
        <v>120</v>
      </c>
      <c r="BC62" s="28">
        <f>'no b.d.l.'!BP62*10000</f>
        <v>60</v>
      </c>
      <c r="BD62" s="28">
        <f>'no b.d.l.'!BQ62*10000</f>
        <v>9000</v>
      </c>
      <c r="BE62" s="30">
        <f t="shared" si="0"/>
        <v>820.00000000000011</v>
      </c>
      <c r="BV62" s="28">
        <v>9.93</v>
      </c>
      <c r="BY62" s="28">
        <v>4.2</v>
      </c>
    </row>
    <row r="63" spans="1:77" x14ac:dyDescent="0.3">
      <c r="A63" s="25">
        <f t="shared" si="1"/>
        <v>59</v>
      </c>
      <c r="B63" s="26">
        <v>687539</v>
      </c>
      <c r="C63" s="26">
        <v>846766</v>
      </c>
      <c r="D63" s="26">
        <v>359</v>
      </c>
      <c r="E63" s="26">
        <v>1</v>
      </c>
      <c r="F63" s="27" t="s">
        <v>60</v>
      </c>
      <c r="G63" s="28">
        <v>0.4</v>
      </c>
      <c r="H63" s="28">
        <f>'no b.d.l.'!H63/1000</f>
        <v>4.0000000000000002E-4</v>
      </c>
      <c r="I63" s="28">
        <f>'no b.d.l.'!I63/1000</f>
        <v>0.05</v>
      </c>
      <c r="J63" s="28">
        <v>2</v>
      </c>
      <c r="K63" s="28">
        <v>0.81</v>
      </c>
      <c r="L63" s="28">
        <v>8.9999999999999998E-4</v>
      </c>
      <c r="M63" s="28">
        <v>0.03</v>
      </c>
      <c r="N63" s="28">
        <v>0.09</v>
      </c>
      <c r="O63" s="28">
        <v>0.01</v>
      </c>
      <c r="P63" s="28">
        <v>10.1</v>
      </c>
      <c r="Q63" s="28">
        <v>0.4</v>
      </c>
      <c r="R63" s="28">
        <v>20</v>
      </c>
      <c r="S63" s="28">
        <v>0.09</v>
      </c>
      <c r="T63" s="28">
        <v>1.9</v>
      </c>
      <c r="U63" s="28">
        <v>3.1</v>
      </c>
      <c r="V63" s="28">
        <v>13</v>
      </c>
      <c r="W63" s="28">
        <v>6.3</v>
      </c>
      <c r="X63" s="28">
        <v>10.6</v>
      </c>
      <c r="Y63" s="28">
        <v>0.03</v>
      </c>
      <c r="Z63" s="28">
        <v>0.04</v>
      </c>
      <c r="AA63" s="28">
        <v>0.03</v>
      </c>
      <c r="AB63" s="28">
        <v>5.43</v>
      </c>
      <c r="AC63" s="28">
        <v>0.1</v>
      </c>
      <c r="AD63" s="28">
        <v>0.04</v>
      </c>
      <c r="AE63" s="28">
        <v>0.55000000000000004</v>
      </c>
      <c r="AF63" s="28">
        <v>7.0000000000000007E-2</v>
      </c>
      <c r="AG63" s="28">
        <v>52</v>
      </c>
      <c r="AH63" s="28">
        <v>0.2</v>
      </c>
      <c r="AI63" s="28">
        <v>0.09</v>
      </c>
      <c r="AJ63" s="28">
        <v>0.04</v>
      </c>
      <c r="AK63" s="28">
        <v>13.8</v>
      </c>
      <c r="AL63" s="28">
        <v>3.6</v>
      </c>
      <c r="AM63" s="28">
        <v>0.11600000000000001</v>
      </c>
      <c r="AN63" s="28">
        <v>109.3</v>
      </c>
      <c r="AO63" s="28">
        <v>47</v>
      </c>
      <c r="AP63" s="28">
        <v>0.2</v>
      </c>
      <c r="AQ63" s="28">
        <v>0.47</v>
      </c>
      <c r="AR63" s="28">
        <v>8.6999999999999993</v>
      </c>
      <c r="AS63" s="28">
        <v>76</v>
      </c>
      <c r="AT63" s="28">
        <v>6.7</v>
      </c>
      <c r="AU63" s="28">
        <v>4.9000000000000004</v>
      </c>
      <c r="AV63" s="28">
        <v>5.7</v>
      </c>
      <c r="AW63" s="28">
        <f>'no b.d.l.'!BJ63*10000</f>
        <v>23600</v>
      </c>
      <c r="AX63" s="28">
        <f>'no b.d.l.'!BK63*10000</f>
        <v>100</v>
      </c>
      <c r="AY63" s="28">
        <f>'no b.d.l.'!BL63*10000</f>
        <v>5300</v>
      </c>
      <c r="AZ63" s="28">
        <f>'no b.d.l.'!BM63*10000</f>
        <v>800</v>
      </c>
      <c r="BA63" s="28">
        <f>'no b.d.l.'!BN63*10000</f>
        <v>500</v>
      </c>
      <c r="BB63" s="28">
        <f>'no b.d.l.'!BO63*10000</f>
        <v>120</v>
      </c>
      <c r="BC63" s="28">
        <f>'no b.d.l.'!BP63*10000</f>
        <v>50</v>
      </c>
      <c r="BD63" s="28">
        <f>'no b.d.l.'!BQ63*10000</f>
        <v>9000</v>
      </c>
      <c r="BE63" s="30">
        <f t="shared" si="0"/>
        <v>920</v>
      </c>
      <c r="BV63" s="28">
        <v>13.8</v>
      </c>
      <c r="BY63" s="28">
        <v>3.6</v>
      </c>
    </row>
    <row r="64" spans="1:77" x14ac:dyDescent="0.3">
      <c r="A64" s="25">
        <f t="shared" si="1"/>
        <v>60</v>
      </c>
      <c r="B64" s="26">
        <v>687541</v>
      </c>
      <c r="C64" s="26">
        <v>846768</v>
      </c>
      <c r="D64" s="26">
        <v>359</v>
      </c>
      <c r="E64" s="26">
        <v>1</v>
      </c>
      <c r="F64" s="27" t="s">
        <v>61</v>
      </c>
      <c r="G64" s="28">
        <v>0.9</v>
      </c>
      <c r="H64" s="28">
        <f>'no b.d.l.'!H64/1000</f>
        <v>1.2999999999999999E-3</v>
      </c>
      <c r="I64" s="28">
        <f>'no b.d.l.'!I64/1000</f>
        <v>0.05</v>
      </c>
      <c r="J64" s="28">
        <v>3</v>
      </c>
      <c r="K64" s="28">
        <v>0.71</v>
      </c>
      <c r="L64" s="28">
        <v>8.9999999999999998E-4</v>
      </c>
      <c r="M64" s="28">
        <v>0.06</v>
      </c>
      <c r="N64" s="28">
        <v>0.09</v>
      </c>
      <c r="O64" s="28">
        <v>0.01</v>
      </c>
      <c r="P64" s="28">
        <v>12.4</v>
      </c>
      <c r="Q64" s="28">
        <v>0.8</v>
      </c>
      <c r="R64" s="28">
        <v>75</v>
      </c>
      <c r="S64" s="28">
        <v>0.09</v>
      </c>
      <c r="T64" s="28">
        <v>4.0999999999999996</v>
      </c>
      <c r="U64" s="28">
        <v>11.5</v>
      </c>
      <c r="V64" s="28">
        <v>26.5</v>
      </c>
      <c r="W64" s="28">
        <v>10.6</v>
      </c>
      <c r="X64" s="28">
        <v>16.3</v>
      </c>
      <c r="Y64" s="28">
        <v>1.0999999999999999E-2</v>
      </c>
      <c r="Z64" s="28">
        <v>0.06</v>
      </c>
      <c r="AA64" s="28">
        <v>0.01</v>
      </c>
      <c r="AB64" s="28">
        <v>9.83</v>
      </c>
      <c r="AC64" s="28">
        <v>0.2</v>
      </c>
      <c r="AD64" s="28">
        <v>0.05</v>
      </c>
      <c r="AE64" s="28">
        <v>0.87</v>
      </c>
      <c r="AF64" s="28">
        <v>0.15</v>
      </c>
      <c r="AG64" s="28">
        <v>87</v>
      </c>
      <c r="AH64" s="28">
        <v>0.1</v>
      </c>
      <c r="AI64" s="28">
        <v>0.2</v>
      </c>
      <c r="AJ64" s="28">
        <v>0.04</v>
      </c>
      <c r="AK64" s="28">
        <v>7.45</v>
      </c>
      <c r="AL64" s="28">
        <v>5.4</v>
      </c>
      <c r="AM64" s="28">
        <v>0.128</v>
      </c>
      <c r="AN64" s="28">
        <v>88.889999999999986</v>
      </c>
      <c r="AO64" s="28">
        <v>61.5</v>
      </c>
      <c r="AP64" s="28">
        <v>0.3</v>
      </c>
      <c r="AQ64" s="28">
        <v>0.97</v>
      </c>
      <c r="AR64" s="28">
        <v>7.3</v>
      </c>
      <c r="AS64" s="28">
        <v>108</v>
      </c>
      <c r="AT64" s="28">
        <v>12.3</v>
      </c>
      <c r="AU64" s="28">
        <v>9.1999999999999993</v>
      </c>
      <c r="AV64" s="28">
        <v>8.4</v>
      </c>
      <c r="AW64" s="28">
        <f>'no b.d.l.'!BJ64*10000</f>
        <v>42100</v>
      </c>
      <c r="AX64" s="28">
        <f>'no b.d.l.'!BK64*10000</f>
        <v>400</v>
      </c>
      <c r="AY64" s="28">
        <f>'no b.d.l.'!BL64*10000</f>
        <v>27500</v>
      </c>
      <c r="AZ64" s="28">
        <f>'no b.d.l.'!BM64*10000</f>
        <v>1200</v>
      </c>
      <c r="BA64" s="28">
        <f>'no b.d.l.'!BN64*10000</f>
        <v>800</v>
      </c>
      <c r="BB64" s="28">
        <f>'no b.d.l.'!BO64*10000</f>
        <v>130</v>
      </c>
      <c r="BC64" s="28">
        <f>'no b.d.l.'!BP64*10000</f>
        <v>70</v>
      </c>
      <c r="BD64" s="28">
        <f>'no b.d.l.'!BQ64*10000</f>
        <v>9000</v>
      </c>
      <c r="BE64" s="30">
        <f t="shared" si="0"/>
        <v>1330</v>
      </c>
      <c r="BV64" s="28">
        <v>7.45</v>
      </c>
      <c r="BY64" s="28">
        <v>5.4</v>
      </c>
    </row>
    <row r="65" spans="1:77" x14ac:dyDescent="0.3">
      <c r="A65" s="25">
        <f t="shared" si="1"/>
        <v>61</v>
      </c>
      <c r="B65" s="26">
        <v>687544</v>
      </c>
      <c r="C65" s="26">
        <v>846771</v>
      </c>
      <c r="D65" s="26">
        <v>359</v>
      </c>
      <c r="E65" s="26">
        <v>1</v>
      </c>
      <c r="F65" s="27" t="s">
        <v>62</v>
      </c>
      <c r="G65" s="28">
        <v>0.09</v>
      </c>
      <c r="H65" s="28">
        <f>'no b.d.l.'!H65/1000</f>
        <v>1.4E-3</v>
      </c>
      <c r="I65" s="28">
        <f>'no b.d.l.'!I65/1000</f>
        <v>0.04</v>
      </c>
      <c r="J65" s="28">
        <v>2</v>
      </c>
      <c r="K65" s="28">
        <v>0.56999999999999995</v>
      </c>
      <c r="L65" s="28">
        <v>8.9999999999999998E-4</v>
      </c>
      <c r="M65" s="28">
        <v>0.05</v>
      </c>
      <c r="N65" s="28">
        <v>0.09</v>
      </c>
      <c r="O65" s="28">
        <v>0.01</v>
      </c>
      <c r="P65" s="28">
        <v>11.5</v>
      </c>
      <c r="Q65" s="28">
        <v>0.7</v>
      </c>
      <c r="R65" s="28">
        <v>89</v>
      </c>
      <c r="S65" s="28">
        <v>0.09</v>
      </c>
      <c r="T65" s="28">
        <v>3.6</v>
      </c>
      <c r="U65" s="28">
        <v>11.7</v>
      </c>
      <c r="V65" s="28">
        <v>26.3</v>
      </c>
      <c r="W65" s="28">
        <v>10.7</v>
      </c>
      <c r="X65" s="28">
        <v>14.2</v>
      </c>
      <c r="Y65" s="28">
        <v>8.0000000000000002E-3</v>
      </c>
      <c r="Z65" s="28">
        <v>0.06</v>
      </c>
      <c r="AA65" s="28">
        <v>0.22</v>
      </c>
      <c r="AB65" s="28">
        <v>9.58</v>
      </c>
      <c r="AC65" s="28">
        <v>0.2</v>
      </c>
      <c r="AD65" s="28">
        <v>0.06</v>
      </c>
      <c r="AE65" s="28">
        <v>0.86</v>
      </c>
      <c r="AF65" s="28">
        <v>0.14000000000000001</v>
      </c>
      <c r="AG65" s="28">
        <v>89</v>
      </c>
      <c r="AH65" s="28">
        <v>0.2</v>
      </c>
      <c r="AI65" s="28">
        <v>0.1</v>
      </c>
      <c r="AJ65" s="28">
        <v>0.04</v>
      </c>
      <c r="AK65" s="28">
        <v>11.2</v>
      </c>
      <c r="AL65" s="28">
        <v>4.4000000000000004</v>
      </c>
      <c r="AM65" s="28">
        <v>0.108</v>
      </c>
      <c r="AN65" s="28">
        <v>117.30000000000001</v>
      </c>
      <c r="AO65" s="28">
        <v>51</v>
      </c>
      <c r="AP65" s="28">
        <v>0.4</v>
      </c>
      <c r="AQ65" s="28">
        <v>0.88</v>
      </c>
      <c r="AR65" s="28">
        <v>7.1</v>
      </c>
      <c r="AS65" s="28">
        <v>83</v>
      </c>
      <c r="AT65" s="28">
        <v>11</v>
      </c>
      <c r="AU65" s="28">
        <v>9.1</v>
      </c>
      <c r="AV65" s="28">
        <v>7.2</v>
      </c>
      <c r="AW65" s="28">
        <f>'no b.d.l.'!BJ65*10000</f>
        <v>38900</v>
      </c>
      <c r="AX65" s="28">
        <f>'no b.d.l.'!BK65*10000</f>
        <v>200</v>
      </c>
      <c r="AY65" s="28">
        <f>'no b.d.l.'!BL65*10000</f>
        <v>24600</v>
      </c>
      <c r="AZ65" s="28">
        <f>'no b.d.l.'!BM65*10000</f>
        <v>900</v>
      </c>
      <c r="BA65" s="28">
        <f>'no b.d.l.'!BN65*10000</f>
        <v>700.00000000000011</v>
      </c>
      <c r="BB65" s="28">
        <f>'no b.d.l.'!BO65*10000</f>
        <v>130</v>
      </c>
      <c r="BC65" s="28">
        <f>'no b.d.l.'!BP65*10000</f>
        <v>70</v>
      </c>
      <c r="BD65" s="28">
        <f>'no b.d.l.'!BQ65*10000</f>
        <v>9000</v>
      </c>
      <c r="BE65" s="30">
        <f t="shared" si="0"/>
        <v>1030</v>
      </c>
      <c r="BV65" s="28">
        <v>11.2</v>
      </c>
      <c r="BY65" s="28">
        <v>4.4000000000000004</v>
      </c>
    </row>
    <row r="66" spans="1:77" x14ac:dyDescent="0.3">
      <c r="A66" s="25">
        <f t="shared" si="1"/>
        <v>62</v>
      </c>
      <c r="B66" s="26">
        <v>687547</v>
      </c>
      <c r="C66" s="26">
        <v>846773</v>
      </c>
      <c r="D66" s="26">
        <v>359</v>
      </c>
      <c r="E66" s="26">
        <v>1</v>
      </c>
      <c r="F66" s="27" t="s">
        <v>63</v>
      </c>
      <c r="G66" s="28">
        <v>1.8</v>
      </c>
      <c r="H66" s="28">
        <f>'no b.d.l.'!H66/1000</f>
        <v>1.9E-3</v>
      </c>
      <c r="I66" s="28">
        <f>'no b.d.l.'!I66/1000</f>
        <v>0.04</v>
      </c>
      <c r="J66" s="28">
        <v>2</v>
      </c>
      <c r="K66" s="28">
        <v>0.72</v>
      </c>
      <c r="L66" s="28">
        <v>8.9999999999999998E-4</v>
      </c>
      <c r="M66" s="28">
        <v>0.06</v>
      </c>
      <c r="N66" s="28">
        <v>0.09</v>
      </c>
      <c r="O66" s="28">
        <v>0.02</v>
      </c>
      <c r="P66" s="28">
        <v>11.3</v>
      </c>
      <c r="Q66" s="28">
        <v>0.8</v>
      </c>
      <c r="R66" s="28">
        <v>75</v>
      </c>
      <c r="S66" s="28">
        <v>0.09</v>
      </c>
      <c r="T66" s="28">
        <v>4</v>
      </c>
      <c r="U66" s="28">
        <v>13.2</v>
      </c>
      <c r="V66" s="28">
        <v>23</v>
      </c>
      <c r="W66" s="28">
        <v>10.4</v>
      </c>
      <c r="X66" s="28">
        <v>15.6</v>
      </c>
      <c r="Y66" s="28">
        <v>1.0999999999999999E-2</v>
      </c>
      <c r="Z66" s="28">
        <v>0.06</v>
      </c>
      <c r="AA66" s="28">
        <v>0.02</v>
      </c>
      <c r="AB66" s="28">
        <v>8.91</v>
      </c>
      <c r="AC66" s="28">
        <v>0.2</v>
      </c>
      <c r="AD66" s="28">
        <v>0.06</v>
      </c>
      <c r="AE66" s="28">
        <v>0.85</v>
      </c>
      <c r="AF66" s="28">
        <v>0.14000000000000001</v>
      </c>
      <c r="AG66" s="28">
        <v>81</v>
      </c>
      <c r="AH66" s="28">
        <v>0.1</v>
      </c>
      <c r="AI66" s="28">
        <v>0.3</v>
      </c>
      <c r="AJ66" s="28">
        <v>0.04</v>
      </c>
      <c r="AK66" s="28">
        <v>8.61</v>
      </c>
      <c r="AL66" s="28">
        <v>5.2</v>
      </c>
      <c r="AM66" s="28">
        <v>0.10199999999999999</v>
      </c>
      <c r="AN66" s="28">
        <v>94.699999999999989</v>
      </c>
      <c r="AO66" s="28">
        <v>60.6</v>
      </c>
      <c r="AP66" s="28">
        <v>0.3</v>
      </c>
      <c r="AQ66" s="28">
        <v>0.93</v>
      </c>
      <c r="AR66" s="28">
        <v>6.3</v>
      </c>
      <c r="AS66" s="28">
        <v>105</v>
      </c>
      <c r="AT66" s="28">
        <v>11</v>
      </c>
      <c r="AU66" s="28">
        <v>8.8000000000000007</v>
      </c>
      <c r="AV66" s="28">
        <v>8.5</v>
      </c>
      <c r="AW66" s="28">
        <f>'no b.d.l.'!BJ66*10000</f>
        <v>37200</v>
      </c>
      <c r="AX66" s="28">
        <f>'no b.d.l.'!BK66*10000</f>
        <v>500</v>
      </c>
      <c r="AY66" s="28">
        <f>'no b.d.l.'!BL66*10000</f>
        <v>32300</v>
      </c>
      <c r="AZ66" s="28">
        <f>'no b.d.l.'!BM66*10000</f>
        <v>900</v>
      </c>
      <c r="BA66" s="28">
        <f>'no b.d.l.'!BN66*10000</f>
        <v>800</v>
      </c>
      <c r="BB66" s="28">
        <f>'no b.d.l.'!BO66*10000</f>
        <v>130</v>
      </c>
      <c r="BC66" s="28">
        <f>'no b.d.l.'!BP66*10000</f>
        <v>90</v>
      </c>
      <c r="BD66" s="28">
        <f>'no b.d.l.'!BQ66*10000</f>
        <v>9000</v>
      </c>
      <c r="BE66" s="30">
        <f t="shared" si="0"/>
        <v>1030</v>
      </c>
      <c r="BV66" s="28">
        <v>8.61</v>
      </c>
      <c r="BY66" s="28">
        <v>5.2</v>
      </c>
    </row>
    <row r="67" spans="1:77" x14ac:dyDescent="0.3">
      <c r="A67" s="25">
        <f t="shared" si="1"/>
        <v>63</v>
      </c>
      <c r="B67" s="26">
        <v>687549</v>
      </c>
      <c r="C67" s="26">
        <v>846775</v>
      </c>
      <c r="D67" s="26">
        <v>359</v>
      </c>
      <c r="E67" s="26">
        <v>1</v>
      </c>
      <c r="F67" s="27" t="s">
        <v>64</v>
      </c>
      <c r="G67" s="28">
        <v>0.09</v>
      </c>
      <c r="H67" s="28">
        <f>'no b.d.l.'!H67/1000</f>
        <v>3.5000000000000001E-3</v>
      </c>
      <c r="I67" s="28">
        <f>'no b.d.l.'!I67/1000</f>
        <v>0.03</v>
      </c>
      <c r="J67" s="28">
        <v>2</v>
      </c>
      <c r="K67" s="28">
        <v>0.56999999999999995</v>
      </c>
      <c r="L67" s="28">
        <v>8.9999999999999998E-4</v>
      </c>
      <c r="M67" s="28">
        <v>0.04</v>
      </c>
      <c r="N67" s="28">
        <v>0.09</v>
      </c>
      <c r="O67" s="28">
        <v>0.01</v>
      </c>
      <c r="P67" s="28">
        <v>9</v>
      </c>
      <c r="Q67" s="28">
        <v>0.5</v>
      </c>
      <c r="R67" s="28">
        <v>47</v>
      </c>
      <c r="S67" s="28">
        <v>0.09</v>
      </c>
      <c r="T67" s="28">
        <v>2.8</v>
      </c>
      <c r="U67" s="28">
        <v>6.4</v>
      </c>
      <c r="V67" s="28">
        <v>20.3</v>
      </c>
      <c r="W67" s="28">
        <v>8.3000000000000007</v>
      </c>
      <c r="X67" s="28">
        <v>15</v>
      </c>
      <c r="Y67" s="28">
        <v>7.0000000000000001E-3</v>
      </c>
      <c r="Z67" s="28">
        <v>0.04</v>
      </c>
      <c r="AA67" s="28">
        <v>0.02</v>
      </c>
      <c r="AB67" s="28">
        <v>6.87</v>
      </c>
      <c r="AC67" s="28">
        <v>0.1</v>
      </c>
      <c r="AD67" s="28">
        <v>0.04</v>
      </c>
      <c r="AE67" s="28">
        <v>0.63</v>
      </c>
      <c r="AF67" s="28">
        <v>0.1</v>
      </c>
      <c r="AG67" s="28">
        <v>65</v>
      </c>
      <c r="AH67" s="28">
        <v>2.7</v>
      </c>
      <c r="AI67" s="28">
        <v>0.2</v>
      </c>
      <c r="AJ67" s="28">
        <v>0.7</v>
      </c>
      <c r="AK67" s="28">
        <v>10.5</v>
      </c>
      <c r="AL67" s="28">
        <v>3.9</v>
      </c>
      <c r="AM67" s="28">
        <v>0.16200000000000001</v>
      </c>
      <c r="AN67" s="28">
        <v>112.5</v>
      </c>
      <c r="AO67" s="28">
        <v>42.4</v>
      </c>
      <c r="AP67" s="28">
        <v>0.3</v>
      </c>
      <c r="AQ67" s="28">
        <v>0.67</v>
      </c>
      <c r="AR67" s="28">
        <v>5.6</v>
      </c>
      <c r="AS67" s="28">
        <v>102</v>
      </c>
      <c r="AT67" s="28">
        <v>8</v>
      </c>
      <c r="AU67" s="28">
        <v>7.2</v>
      </c>
      <c r="AV67" s="28">
        <v>5.4</v>
      </c>
      <c r="AW67" s="28">
        <f>'no b.d.l.'!BJ67*10000</f>
        <v>29500</v>
      </c>
      <c r="AX67" s="28">
        <f>'no b.d.l.'!BK67*10000</f>
        <v>200</v>
      </c>
      <c r="AY67" s="28">
        <f>'no b.d.l.'!BL67*10000</f>
        <v>11500</v>
      </c>
      <c r="AZ67" s="28">
        <f>'no b.d.l.'!BM67*10000</f>
        <v>800</v>
      </c>
      <c r="BA67" s="28">
        <f>'no b.d.l.'!BN67*10000</f>
        <v>600</v>
      </c>
      <c r="BB67" s="28">
        <f>'no b.d.l.'!BO67*10000</f>
        <v>120</v>
      </c>
      <c r="BC67" s="28">
        <f>'no b.d.l.'!BP67*10000</f>
        <v>40</v>
      </c>
      <c r="BD67" s="28">
        <f>'no b.d.l.'!BQ67*10000</f>
        <v>9000</v>
      </c>
      <c r="BE67" s="30">
        <f t="shared" si="0"/>
        <v>920</v>
      </c>
      <c r="BV67" s="28">
        <v>10.5</v>
      </c>
      <c r="BY67" s="28">
        <v>3.9</v>
      </c>
    </row>
    <row r="68" spans="1:77" x14ac:dyDescent="0.3">
      <c r="A68" s="25">
        <f t="shared" si="1"/>
        <v>64</v>
      </c>
      <c r="B68" s="26">
        <v>687550</v>
      </c>
      <c r="C68" s="26">
        <v>846777</v>
      </c>
      <c r="D68" s="26">
        <v>359</v>
      </c>
      <c r="E68" s="26">
        <v>1</v>
      </c>
      <c r="F68" s="27" t="s">
        <v>65</v>
      </c>
      <c r="G68" s="28">
        <v>1.4</v>
      </c>
      <c r="H68" s="28">
        <f>'no b.d.l.'!H68/1000</f>
        <v>2.5000000000000001E-3</v>
      </c>
      <c r="I68" s="28">
        <f>'no b.d.l.'!I68/1000</f>
        <v>0.11</v>
      </c>
      <c r="J68" s="28">
        <v>3</v>
      </c>
      <c r="K68" s="28">
        <v>0.56999999999999995</v>
      </c>
      <c r="L68" s="28">
        <v>8.9999999999999998E-4</v>
      </c>
      <c r="M68" s="28">
        <v>0.06</v>
      </c>
      <c r="N68" s="28">
        <v>0.09</v>
      </c>
      <c r="O68" s="28">
        <v>0.03</v>
      </c>
      <c r="P68" s="28">
        <v>10.9</v>
      </c>
      <c r="Q68" s="28">
        <v>0.8</v>
      </c>
      <c r="R68" s="28">
        <v>74</v>
      </c>
      <c r="S68" s="28">
        <v>0.09</v>
      </c>
      <c r="T68" s="28">
        <v>4.3</v>
      </c>
      <c r="U68" s="28">
        <v>11.9</v>
      </c>
      <c r="V68" s="28">
        <v>25.4</v>
      </c>
      <c r="W68" s="28">
        <v>10</v>
      </c>
      <c r="X68" s="28">
        <v>16.399999999999999</v>
      </c>
      <c r="Y68" s="28">
        <v>3.0000000000000001E-3</v>
      </c>
      <c r="Z68" s="28">
        <v>0.05</v>
      </c>
      <c r="AA68" s="28">
        <v>0.31</v>
      </c>
      <c r="AB68" s="28">
        <v>9.5500000000000007</v>
      </c>
      <c r="AC68" s="28">
        <v>0.2</v>
      </c>
      <c r="AD68" s="28">
        <v>0.05</v>
      </c>
      <c r="AE68" s="28">
        <v>0.87</v>
      </c>
      <c r="AF68" s="28">
        <v>0.14000000000000001</v>
      </c>
      <c r="AG68" s="28">
        <v>86</v>
      </c>
      <c r="AH68" s="28">
        <v>0.2</v>
      </c>
      <c r="AI68" s="28">
        <v>0.2</v>
      </c>
      <c r="AJ68" s="28">
        <v>0.04</v>
      </c>
      <c r="AK68" s="28">
        <v>8.41</v>
      </c>
      <c r="AL68" s="28">
        <v>4.7</v>
      </c>
      <c r="AM68" s="28">
        <v>0.1</v>
      </c>
      <c r="AN68" s="28">
        <v>92.699999999999974</v>
      </c>
      <c r="AO68" s="28">
        <v>54.5</v>
      </c>
      <c r="AP68" s="28">
        <v>0.3</v>
      </c>
      <c r="AQ68" s="28">
        <v>0.85</v>
      </c>
      <c r="AR68" s="28">
        <v>6.2</v>
      </c>
      <c r="AS68" s="28">
        <v>101</v>
      </c>
      <c r="AT68" s="28">
        <v>10.8</v>
      </c>
      <c r="AU68" s="28">
        <v>9.1999999999999993</v>
      </c>
      <c r="AV68" s="28">
        <v>8</v>
      </c>
      <c r="AW68" s="28">
        <f>'no b.d.l.'!BJ68*10000</f>
        <v>38700</v>
      </c>
      <c r="AX68" s="28">
        <f>'no b.d.l.'!BK68*10000</f>
        <v>500</v>
      </c>
      <c r="AY68" s="28">
        <f>'no b.d.l.'!BL68*10000</f>
        <v>31700</v>
      </c>
      <c r="AZ68" s="28">
        <f>'no b.d.l.'!BM68*10000</f>
        <v>900</v>
      </c>
      <c r="BA68" s="28">
        <f>'no b.d.l.'!BN68*10000</f>
        <v>700.00000000000011</v>
      </c>
      <c r="BB68" s="28">
        <f>'no b.d.l.'!BO68*10000</f>
        <v>120</v>
      </c>
      <c r="BC68" s="28">
        <f>'no b.d.l.'!BP68*10000</f>
        <v>70</v>
      </c>
      <c r="BD68" s="28">
        <f>'no b.d.l.'!BQ68*10000</f>
        <v>9000</v>
      </c>
      <c r="BE68" s="30">
        <f t="shared" si="0"/>
        <v>1020</v>
      </c>
      <c r="BV68" s="28">
        <v>8.41</v>
      </c>
      <c r="BY68" s="28">
        <v>4.7</v>
      </c>
    </row>
    <row r="69" spans="1:77" x14ac:dyDescent="0.3">
      <c r="A69" s="25">
        <f t="shared" si="1"/>
        <v>65</v>
      </c>
      <c r="B69" s="26">
        <v>687553</v>
      </c>
      <c r="C69" s="26">
        <v>846779</v>
      </c>
      <c r="D69" s="26">
        <v>357</v>
      </c>
      <c r="E69" s="26">
        <v>1</v>
      </c>
      <c r="F69" s="27" t="s">
        <v>66</v>
      </c>
      <c r="G69" s="28">
        <v>0.09</v>
      </c>
      <c r="H69" s="28">
        <f>'no b.d.l.'!H69/1000</f>
        <v>2.2000000000000001E-3</v>
      </c>
      <c r="I69" s="28">
        <f>'no b.d.l.'!I69/1000</f>
        <v>7.0000000000000007E-2</v>
      </c>
      <c r="J69" s="28">
        <v>2</v>
      </c>
      <c r="K69" s="28">
        <v>0.56000000000000005</v>
      </c>
      <c r="L69" s="28">
        <v>8.9999999999999998E-4</v>
      </c>
      <c r="M69" s="28">
        <v>0.06</v>
      </c>
      <c r="N69" s="28">
        <v>0.09</v>
      </c>
      <c r="O69" s="28">
        <v>0.01</v>
      </c>
      <c r="P69" s="28">
        <v>11.2</v>
      </c>
      <c r="Q69" s="28">
        <v>0.8</v>
      </c>
      <c r="R69" s="28">
        <v>64</v>
      </c>
      <c r="S69" s="28">
        <v>0.09</v>
      </c>
      <c r="T69" s="28">
        <v>5</v>
      </c>
      <c r="U69" s="28">
        <v>13.3</v>
      </c>
      <c r="V69" s="28">
        <v>25.1</v>
      </c>
      <c r="W69" s="28">
        <v>11.4</v>
      </c>
      <c r="X69" s="28">
        <v>24.1</v>
      </c>
      <c r="Y69" s="28">
        <v>8.0000000000000002E-3</v>
      </c>
      <c r="Z69" s="28">
        <v>0.05</v>
      </c>
      <c r="AA69" s="28">
        <v>8.9999999999999993E-3</v>
      </c>
      <c r="AB69" s="28">
        <v>8.82</v>
      </c>
      <c r="AC69" s="28">
        <v>0.09</v>
      </c>
      <c r="AD69" s="28">
        <v>7.0000000000000007E-2</v>
      </c>
      <c r="AE69" s="28">
        <v>0.85</v>
      </c>
      <c r="AF69" s="28">
        <v>0.14000000000000001</v>
      </c>
      <c r="AG69" s="28">
        <v>80</v>
      </c>
      <c r="AH69" s="28">
        <v>0.1</v>
      </c>
      <c r="AI69" s="28">
        <v>0.1</v>
      </c>
      <c r="AJ69" s="28">
        <v>0.04</v>
      </c>
      <c r="AK69" s="28">
        <v>48.2</v>
      </c>
      <c r="AL69" s="28">
        <v>3.9</v>
      </c>
      <c r="AM69" s="28">
        <v>0.106</v>
      </c>
      <c r="AN69" s="28">
        <v>346.5</v>
      </c>
      <c r="AO69" s="28">
        <v>61.9</v>
      </c>
      <c r="AP69" s="28">
        <v>0.9</v>
      </c>
      <c r="AQ69" s="28">
        <v>0.77</v>
      </c>
      <c r="AR69" s="28">
        <v>11.9</v>
      </c>
      <c r="AS69" s="28">
        <v>93</v>
      </c>
      <c r="AT69" s="28">
        <v>11.1</v>
      </c>
      <c r="AU69" s="28">
        <v>9.1999999999999993</v>
      </c>
      <c r="AV69" s="28">
        <v>10.3</v>
      </c>
      <c r="AW69" s="28">
        <f>'no b.d.l.'!BJ69*10000</f>
        <v>36100</v>
      </c>
      <c r="AX69" s="28">
        <f>'no b.d.l.'!BK69*10000</f>
        <v>400</v>
      </c>
      <c r="AY69" s="28">
        <f>'no b.d.l.'!BL69*10000</f>
        <v>19500</v>
      </c>
      <c r="AZ69" s="28">
        <f>'no b.d.l.'!BM69*10000</f>
        <v>1000</v>
      </c>
      <c r="BA69" s="28">
        <f>'no b.d.l.'!BN69*10000</f>
        <v>800</v>
      </c>
      <c r="BB69" s="28">
        <f>'no b.d.l.'!BO69*10000</f>
        <v>140</v>
      </c>
      <c r="BC69" s="28">
        <f>'no b.d.l.'!BP69*10000</f>
        <v>90</v>
      </c>
      <c r="BD69" s="28">
        <f>'no b.d.l.'!BQ69*10000</f>
        <v>9000</v>
      </c>
      <c r="BE69" s="30">
        <f t="shared" si="0"/>
        <v>1140</v>
      </c>
      <c r="BV69" s="28">
        <v>48.2</v>
      </c>
      <c r="BY69" s="28">
        <v>3.9</v>
      </c>
    </row>
    <row r="70" spans="1:77" x14ac:dyDescent="0.3">
      <c r="A70" s="25">
        <f t="shared" si="1"/>
        <v>66</v>
      </c>
      <c r="B70" s="26">
        <v>687555</v>
      </c>
      <c r="C70" s="26">
        <v>846782</v>
      </c>
      <c r="D70" s="26">
        <v>357</v>
      </c>
      <c r="E70" s="26">
        <v>1</v>
      </c>
      <c r="F70" s="27" t="s">
        <v>67</v>
      </c>
      <c r="G70" s="28">
        <v>0.6</v>
      </c>
      <c r="H70" s="28">
        <f>'no b.d.l.'!H70/1000</f>
        <v>3.0000000000000001E-3</v>
      </c>
      <c r="I70" s="28">
        <f>'no b.d.l.'!I70/1000</f>
        <v>0.06</v>
      </c>
      <c r="J70" s="28">
        <v>2</v>
      </c>
      <c r="K70" s="28">
        <v>0.89</v>
      </c>
      <c r="L70" s="28">
        <v>8.9999999999999998E-4</v>
      </c>
      <c r="M70" s="28">
        <v>0.06</v>
      </c>
      <c r="N70" s="28">
        <v>0.09</v>
      </c>
      <c r="O70" s="28">
        <v>0.01</v>
      </c>
      <c r="P70" s="28">
        <v>8.8000000000000007</v>
      </c>
      <c r="Q70" s="28">
        <v>0.7</v>
      </c>
      <c r="R70" s="28">
        <v>59</v>
      </c>
      <c r="S70" s="28">
        <v>0.09</v>
      </c>
      <c r="T70" s="28">
        <v>3.2</v>
      </c>
      <c r="U70" s="28">
        <v>11.3</v>
      </c>
      <c r="V70" s="28">
        <v>18.7</v>
      </c>
      <c r="W70" s="28">
        <v>8.6</v>
      </c>
      <c r="X70" s="28">
        <v>13.1</v>
      </c>
      <c r="Y70" s="28">
        <v>8.0000000000000002E-3</v>
      </c>
      <c r="Z70" s="28">
        <v>0.04</v>
      </c>
      <c r="AA70" s="28">
        <v>0.02</v>
      </c>
      <c r="AB70" s="28">
        <v>7.48</v>
      </c>
      <c r="AC70" s="28">
        <v>0.2</v>
      </c>
      <c r="AD70" s="28">
        <v>0.03</v>
      </c>
      <c r="AE70" s="28">
        <v>0.68</v>
      </c>
      <c r="AF70" s="28">
        <v>0.11</v>
      </c>
      <c r="AG70" s="28">
        <v>63</v>
      </c>
      <c r="AH70" s="28">
        <v>1.7</v>
      </c>
      <c r="AI70" s="28">
        <v>0.1</v>
      </c>
      <c r="AJ70" s="28">
        <v>0.04</v>
      </c>
      <c r="AK70" s="28">
        <v>16.3</v>
      </c>
      <c r="AL70" s="28">
        <v>3.8</v>
      </c>
      <c r="AM70" s="28">
        <v>0.113</v>
      </c>
      <c r="AN70" s="28">
        <v>145.9</v>
      </c>
      <c r="AO70" s="28">
        <v>45</v>
      </c>
      <c r="AP70" s="28">
        <v>0.4</v>
      </c>
      <c r="AQ70" s="28">
        <v>0.66</v>
      </c>
      <c r="AR70" s="28">
        <v>6.6</v>
      </c>
      <c r="AS70" s="28">
        <v>82</v>
      </c>
      <c r="AT70" s="28">
        <v>8.6999999999999993</v>
      </c>
      <c r="AU70" s="28">
        <v>8.1999999999999993</v>
      </c>
      <c r="AV70" s="28">
        <v>5.0999999999999996</v>
      </c>
      <c r="AW70" s="28">
        <f>'no b.d.l.'!BJ70*10000</f>
        <v>31900</v>
      </c>
      <c r="AX70" s="28">
        <f>'no b.d.l.'!BK70*10000</f>
        <v>100</v>
      </c>
      <c r="AY70" s="28">
        <f>'no b.d.l.'!BL70*10000</f>
        <v>28700</v>
      </c>
      <c r="AZ70" s="28">
        <f>'no b.d.l.'!BM70*10000</f>
        <v>800</v>
      </c>
      <c r="BA70" s="28">
        <f>'no b.d.l.'!BN70*10000</f>
        <v>500</v>
      </c>
      <c r="BB70" s="28">
        <f>'no b.d.l.'!BO70*10000</f>
        <v>110</v>
      </c>
      <c r="BC70" s="28">
        <f>'no b.d.l.'!BP70*10000</f>
        <v>100</v>
      </c>
      <c r="BD70" s="28">
        <f>'no b.d.l.'!BQ70*10000</f>
        <v>9000</v>
      </c>
      <c r="BE70" s="30">
        <f t="shared" ref="BE70:BE133" si="2">+AZ70+BB70</f>
        <v>910</v>
      </c>
      <c r="BV70" s="28">
        <v>16.3</v>
      </c>
      <c r="BY70" s="28">
        <v>3.8</v>
      </c>
    </row>
    <row r="71" spans="1:77" x14ac:dyDescent="0.3">
      <c r="A71" s="25">
        <f t="shared" ref="A71:A134" si="3">A70+1</f>
        <v>67</v>
      </c>
      <c r="B71" s="26">
        <v>686911</v>
      </c>
      <c r="C71" s="26">
        <v>846777</v>
      </c>
      <c r="D71" s="26">
        <v>369</v>
      </c>
      <c r="E71" s="26">
        <v>1</v>
      </c>
      <c r="F71" s="27" t="s">
        <v>68</v>
      </c>
      <c r="G71" s="28">
        <v>4.5999999999999996</v>
      </c>
      <c r="H71" s="28">
        <f>'no b.d.l.'!H71/1000</f>
        <v>4.0000000000000002E-4</v>
      </c>
      <c r="I71" s="28">
        <f>'no b.d.l.'!I71/1000</f>
        <v>0.08</v>
      </c>
      <c r="J71" s="28">
        <v>4</v>
      </c>
      <c r="K71" s="28">
        <v>1.3</v>
      </c>
      <c r="L71" s="28">
        <v>8.9999999999999998E-4</v>
      </c>
      <c r="M71" s="28">
        <v>0.13</v>
      </c>
      <c r="N71" s="28">
        <v>0.09</v>
      </c>
      <c r="O71" s="28">
        <v>0.02</v>
      </c>
      <c r="P71" s="28">
        <v>9.1</v>
      </c>
      <c r="Q71" s="28">
        <v>0.9</v>
      </c>
      <c r="R71" s="28">
        <v>107</v>
      </c>
      <c r="S71" s="28">
        <v>0.4</v>
      </c>
      <c r="T71" s="28">
        <v>7</v>
      </c>
      <c r="U71" s="28">
        <v>25.4</v>
      </c>
      <c r="V71" s="28">
        <v>38.700000000000003</v>
      </c>
      <c r="W71" s="28">
        <v>13.2</v>
      </c>
      <c r="X71" s="28">
        <v>19.2</v>
      </c>
      <c r="Y71" s="28">
        <v>1.7000000000000001E-2</v>
      </c>
      <c r="Z71" s="28">
        <v>0.08</v>
      </c>
      <c r="AA71" s="28">
        <v>0.46</v>
      </c>
      <c r="AB71" s="28">
        <v>14.7</v>
      </c>
      <c r="AC71" s="28">
        <v>0.09</v>
      </c>
      <c r="AD71" s="28">
        <v>0.05</v>
      </c>
      <c r="AE71" s="28">
        <v>1.01</v>
      </c>
      <c r="AF71" s="28">
        <v>0.12</v>
      </c>
      <c r="AG71" s="28">
        <v>133</v>
      </c>
      <c r="AH71" s="28">
        <v>0.2</v>
      </c>
      <c r="AI71" s="28">
        <v>0.2</v>
      </c>
      <c r="AJ71" s="28">
        <v>0.04</v>
      </c>
      <c r="AK71" s="28">
        <v>11.7</v>
      </c>
      <c r="AL71" s="28">
        <v>5.8</v>
      </c>
      <c r="AM71" s="28">
        <v>8.4000000000000005E-2</v>
      </c>
      <c r="AN71" s="28">
        <v>162.9</v>
      </c>
      <c r="AO71" s="28">
        <v>53.8</v>
      </c>
      <c r="AP71" s="28">
        <v>0.4</v>
      </c>
      <c r="AQ71" s="28">
        <v>1.03</v>
      </c>
      <c r="AR71" s="28">
        <v>7.8</v>
      </c>
      <c r="AS71" s="28">
        <v>216</v>
      </c>
      <c r="AT71" s="28">
        <v>12.5</v>
      </c>
      <c r="AU71" s="28">
        <v>13</v>
      </c>
      <c r="AV71" s="28">
        <v>8.3000000000000007</v>
      </c>
      <c r="AW71" s="28">
        <f>'no b.d.l.'!BJ71*10000</f>
        <v>49500</v>
      </c>
      <c r="AX71" s="28">
        <f>'no b.d.l.'!BK71*10000</f>
        <v>200</v>
      </c>
      <c r="AY71" s="28">
        <f>'no b.d.l.'!BL71*10000</f>
        <v>55599.999999999993</v>
      </c>
      <c r="AZ71" s="28">
        <f>'no b.d.l.'!BM71*10000</f>
        <v>800</v>
      </c>
      <c r="BA71" s="28">
        <f>'no b.d.l.'!BN71*10000</f>
        <v>600</v>
      </c>
      <c r="BB71" s="28">
        <f>'no b.d.l.'!BO71*10000</f>
        <v>70</v>
      </c>
      <c r="BC71" s="28">
        <f>'no b.d.l.'!BP71*10000</f>
        <v>160</v>
      </c>
      <c r="BD71" s="28">
        <f>'no b.d.l.'!BQ71*10000</f>
        <v>9000</v>
      </c>
      <c r="BE71" s="30">
        <f t="shared" si="2"/>
        <v>870</v>
      </c>
      <c r="BV71" s="28">
        <v>11.7</v>
      </c>
      <c r="BY71" s="28">
        <v>5.8</v>
      </c>
    </row>
    <row r="72" spans="1:77" x14ac:dyDescent="0.3">
      <c r="A72" s="25">
        <f t="shared" si="3"/>
        <v>68</v>
      </c>
      <c r="B72" s="26">
        <v>686910</v>
      </c>
      <c r="C72" s="26">
        <v>846777</v>
      </c>
      <c r="D72" s="26">
        <v>369</v>
      </c>
      <c r="E72" s="26">
        <v>1</v>
      </c>
      <c r="F72" s="27" t="s">
        <v>70</v>
      </c>
      <c r="G72" s="28">
        <v>5.6</v>
      </c>
      <c r="H72" s="28">
        <f>'no b.d.l.'!H72/1000</f>
        <v>4.0000000000000002E-4</v>
      </c>
      <c r="I72" s="28">
        <f>'no b.d.l.'!I72/1000</f>
        <v>0.05</v>
      </c>
      <c r="J72" s="28">
        <v>3</v>
      </c>
      <c r="K72" s="28">
        <v>1.46</v>
      </c>
      <c r="L72" s="28">
        <v>8.9999999999999998E-4</v>
      </c>
      <c r="M72" s="28">
        <v>0.12</v>
      </c>
      <c r="N72" s="28">
        <v>0.09</v>
      </c>
      <c r="O72" s="28">
        <v>0.03</v>
      </c>
      <c r="P72" s="28">
        <v>9.4</v>
      </c>
      <c r="Q72" s="28">
        <v>0.9</v>
      </c>
      <c r="R72" s="28">
        <v>110</v>
      </c>
      <c r="S72" s="28">
        <v>0.2</v>
      </c>
      <c r="T72" s="28">
        <v>6.4</v>
      </c>
      <c r="U72" s="28">
        <v>24.9</v>
      </c>
      <c r="V72" s="28">
        <v>34</v>
      </c>
      <c r="W72" s="28">
        <v>13</v>
      </c>
      <c r="X72" s="28">
        <v>19.7</v>
      </c>
      <c r="Y72" s="28">
        <v>1.7999999999999999E-2</v>
      </c>
      <c r="Z72" s="28">
        <v>7.0000000000000007E-2</v>
      </c>
      <c r="AA72" s="28">
        <v>0.02</v>
      </c>
      <c r="AB72" s="28">
        <v>13.7</v>
      </c>
      <c r="AC72" s="28">
        <v>0.09</v>
      </c>
      <c r="AD72" s="28">
        <v>7.0000000000000007E-2</v>
      </c>
      <c r="AE72" s="28">
        <v>1.05</v>
      </c>
      <c r="AF72" s="28">
        <v>0.11</v>
      </c>
      <c r="AG72" s="28">
        <v>133</v>
      </c>
      <c r="AH72" s="28">
        <v>0.2</v>
      </c>
      <c r="AI72" s="28">
        <v>0.2</v>
      </c>
      <c r="AJ72" s="28">
        <v>0.04</v>
      </c>
      <c r="AK72" s="28">
        <v>12</v>
      </c>
      <c r="AL72" s="28">
        <v>6.1</v>
      </c>
      <c r="AM72" s="28">
        <v>7.4999999999999997E-2</v>
      </c>
      <c r="AN72" s="28">
        <v>157.10000000000002</v>
      </c>
      <c r="AO72" s="28">
        <v>48.5</v>
      </c>
      <c r="AP72" s="28">
        <v>0.4</v>
      </c>
      <c r="AQ72" s="28">
        <v>0.9</v>
      </c>
      <c r="AR72" s="28">
        <v>6.8</v>
      </c>
      <c r="AS72" s="28">
        <v>209</v>
      </c>
      <c r="AT72" s="28">
        <v>11.2</v>
      </c>
      <c r="AU72" s="28">
        <v>12</v>
      </c>
      <c r="AV72" s="28">
        <v>7.9</v>
      </c>
      <c r="AW72" s="28">
        <f>'no b.d.l.'!BJ72*10000</f>
        <v>43900</v>
      </c>
      <c r="AX72" s="28">
        <f>'no b.d.l.'!BK72*10000</f>
        <v>200</v>
      </c>
      <c r="AY72" s="28">
        <f>'no b.d.l.'!BL72*10000</f>
        <v>57500</v>
      </c>
      <c r="AZ72" s="28">
        <f>'no b.d.l.'!BM72*10000</f>
        <v>600</v>
      </c>
      <c r="BA72" s="28">
        <f>'no b.d.l.'!BN72*10000</f>
        <v>500</v>
      </c>
      <c r="BB72" s="28">
        <f>'no b.d.l.'!BO72*10000</f>
        <v>70</v>
      </c>
      <c r="BC72" s="28">
        <f>'no b.d.l.'!BP72*10000</f>
        <v>140</v>
      </c>
      <c r="BD72" s="28">
        <f>'no b.d.l.'!BQ72*10000</f>
        <v>9000</v>
      </c>
      <c r="BE72" s="30">
        <f t="shared" si="2"/>
        <v>670</v>
      </c>
      <c r="BV72" s="28">
        <v>12</v>
      </c>
      <c r="BY72" s="28">
        <v>6.1</v>
      </c>
    </row>
    <row r="73" spans="1:77" x14ac:dyDescent="0.3">
      <c r="A73" s="25">
        <f t="shared" si="3"/>
        <v>69</v>
      </c>
      <c r="B73" s="26">
        <v>686909</v>
      </c>
      <c r="C73" s="26">
        <v>846778</v>
      </c>
      <c r="D73" s="26">
        <v>369</v>
      </c>
      <c r="E73" s="26">
        <v>1</v>
      </c>
      <c r="F73" s="27" t="s">
        <v>69</v>
      </c>
      <c r="G73" s="28">
        <v>6.9</v>
      </c>
      <c r="H73" s="28">
        <f>'no b.d.l.'!H73/1000</f>
        <v>4.0000000000000002E-4</v>
      </c>
      <c r="I73" s="28">
        <f>'no b.d.l.'!I73/1000</f>
        <v>0.05</v>
      </c>
      <c r="J73" s="28">
        <v>3</v>
      </c>
      <c r="K73" s="28">
        <v>1.36</v>
      </c>
      <c r="L73" s="28">
        <v>8.9999999999999998E-4</v>
      </c>
      <c r="M73" s="28">
        <v>0.1</v>
      </c>
      <c r="N73" s="28">
        <v>0.09</v>
      </c>
      <c r="O73" s="28">
        <v>0.01</v>
      </c>
      <c r="P73" s="28">
        <v>10.6</v>
      </c>
      <c r="Q73" s="28">
        <v>0.9</v>
      </c>
      <c r="R73" s="28">
        <v>131</v>
      </c>
      <c r="S73" s="28">
        <v>0.2</v>
      </c>
      <c r="T73" s="28">
        <v>5.9</v>
      </c>
      <c r="U73" s="28">
        <v>27.8</v>
      </c>
      <c r="V73" s="28">
        <v>36.799999999999997</v>
      </c>
      <c r="W73" s="28">
        <v>15</v>
      </c>
      <c r="X73" s="28">
        <v>20.3</v>
      </c>
      <c r="Y73" s="28">
        <v>1.2999999999999999E-2</v>
      </c>
      <c r="Z73" s="28">
        <v>0.09</v>
      </c>
      <c r="AA73" s="28">
        <v>0.02</v>
      </c>
      <c r="AB73" s="28">
        <v>15.8</v>
      </c>
      <c r="AC73" s="28">
        <v>0.09</v>
      </c>
      <c r="AD73" s="28">
        <v>0.08</v>
      </c>
      <c r="AE73" s="28">
        <v>1.17</v>
      </c>
      <c r="AF73" s="28">
        <v>0.15</v>
      </c>
      <c r="AG73" s="28">
        <v>147</v>
      </c>
      <c r="AH73" s="28">
        <v>0.2</v>
      </c>
      <c r="AI73" s="28">
        <v>0.09</v>
      </c>
      <c r="AJ73" s="28">
        <v>0.04</v>
      </c>
      <c r="AK73" s="28">
        <v>17.2</v>
      </c>
      <c r="AL73" s="28">
        <v>5.9</v>
      </c>
      <c r="AM73" s="28">
        <v>7.9000000000000001E-2</v>
      </c>
      <c r="AN73" s="28">
        <v>200.6</v>
      </c>
      <c r="AO73" s="28">
        <v>53.6</v>
      </c>
      <c r="AP73" s="28">
        <v>0.4</v>
      </c>
      <c r="AQ73" s="28">
        <v>1.04</v>
      </c>
      <c r="AR73" s="28">
        <v>7.4</v>
      </c>
      <c r="AS73" s="28">
        <v>196</v>
      </c>
      <c r="AT73" s="28">
        <v>12.2</v>
      </c>
      <c r="AU73" s="28">
        <v>13.6</v>
      </c>
      <c r="AV73" s="28">
        <v>8.9</v>
      </c>
      <c r="AW73" s="28">
        <f>'no b.d.l.'!BJ73*10000</f>
        <v>50400</v>
      </c>
      <c r="AX73" s="28">
        <f>'no b.d.l.'!BK73*10000</f>
        <v>200</v>
      </c>
      <c r="AY73" s="28">
        <f>'no b.d.l.'!BL73*10000</f>
        <v>69400</v>
      </c>
      <c r="AZ73" s="28">
        <f>'no b.d.l.'!BM73*10000</f>
        <v>700.00000000000011</v>
      </c>
      <c r="BA73" s="28">
        <f>'no b.d.l.'!BN73*10000</f>
        <v>600</v>
      </c>
      <c r="BB73" s="28">
        <f>'no b.d.l.'!BO73*10000</f>
        <v>80</v>
      </c>
      <c r="BC73" s="28">
        <f>'no b.d.l.'!BP73*10000</f>
        <v>150</v>
      </c>
      <c r="BD73" s="28">
        <f>'no b.d.l.'!BQ73*10000</f>
        <v>9000</v>
      </c>
      <c r="BE73" s="30">
        <f t="shared" si="2"/>
        <v>780.00000000000011</v>
      </c>
      <c r="BV73" s="28">
        <v>17.2</v>
      </c>
      <c r="BY73" s="28">
        <v>5.9</v>
      </c>
    </row>
    <row r="74" spans="1:77" x14ac:dyDescent="0.3">
      <c r="A74" s="25">
        <f t="shared" si="3"/>
        <v>70</v>
      </c>
      <c r="B74" s="26">
        <v>686908</v>
      </c>
      <c r="C74" s="26">
        <v>846778</v>
      </c>
      <c r="D74" s="26">
        <v>369</v>
      </c>
      <c r="E74" s="26">
        <v>1</v>
      </c>
      <c r="F74" s="27" t="s">
        <v>71</v>
      </c>
      <c r="G74" s="28">
        <v>8.1999999999999993</v>
      </c>
      <c r="H74" s="28">
        <f>'no b.d.l.'!H74/1000</f>
        <v>6.4999999999999997E-3</v>
      </c>
      <c r="I74" s="28">
        <f>'no b.d.l.'!I74/1000</f>
        <v>0.05</v>
      </c>
      <c r="J74" s="28">
        <v>3</v>
      </c>
      <c r="K74" s="28">
        <v>1.36</v>
      </c>
      <c r="L74" s="28">
        <v>8.9999999999999998E-4</v>
      </c>
      <c r="M74" s="28">
        <v>0.15</v>
      </c>
      <c r="N74" s="28">
        <v>0.09</v>
      </c>
      <c r="O74" s="28">
        <v>0.01</v>
      </c>
      <c r="P74" s="28">
        <v>10.6</v>
      </c>
      <c r="Q74" s="28">
        <v>1</v>
      </c>
      <c r="R74" s="28">
        <v>132</v>
      </c>
      <c r="S74" s="28">
        <v>0.2</v>
      </c>
      <c r="T74" s="28">
        <v>6.2</v>
      </c>
      <c r="U74" s="28">
        <v>28.1</v>
      </c>
      <c r="V74" s="28">
        <v>38.5</v>
      </c>
      <c r="W74" s="28">
        <v>15.2</v>
      </c>
      <c r="X74" s="28">
        <v>20.6</v>
      </c>
      <c r="Y74" s="28">
        <v>1.2E-2</v>
      </c>
      <c r="Z74" s="28">
        <v>0.09</v>
      </c>
      <c r="AA74" s="28">
        <v>0.38</v>
      </c>
      <c r="AB74" s="28">
        <v>15.8</v>
      </c>
      <c r="AC74" s="28">
        <v>0.09</v>
      </c>
      <c r="AD74" s="28">
        <v>7.0000000000000007E-2</v>
      </c>
      <c r="AE74" s="28">
        <v>1.17</v>
      </c>
      <c r="AF74" s="28">
        <v>0.17</v>
      </c>
      <c r="AG74" s="28">
        <v>152</v>
      </c>
      <c r="AH74" s="28">
        <v>0.2</v>
      </c>
      <c r="AI74" s="28">
        <v>0.1</v>
      </c>
      <c r="AJ74" s="28">
        <v>0.04</v>
      </c>
      <c r="AK74" s="28">
        <v>16.2</v>
      </c>
      <c r="AL74" s="28">
        <v>6.3</v>
      </c>
      <c r="AM74" s="28">
        <v>7.6999999999999999E-2</v>
      </c>
      <c r="AN74" s="28">
        <v>199.99999999999994</v>
      </c>
      <c r="AO74" s="28">
        <v>58</v>
      </c>
      <c r="AP74" s="28">
        <v>0.5</v>
      </c>
      <c r="AQ74" s="28">
        <v>1.0900000000000001</v>
      </c>
      <c r="AR74" s="28">
        <v>7.7</v>
      </c>
      <c r="AS74" s="28">
        <v>209</v>
      </c>
      <c r="AT74" s="28">
        <v>12.9</v>
      </c>
      <c r="AU74" s="28">
        <v>14.1</v>
      </c>
      <c r="AV74" s="28">
        <v>9</v>
      </c>
      <c r="AW74" s="28">
        <f>'no b.d.l.'!BJ74*10000</f>
        <v>52400</v>
      </c>
      <c r="AX74" s="28">
        <f>'no b.d.l.'!BK74*10000</f>
        <v>100</v>
      </c>
      <c r="AY74" s="28">
        <f>'no b.d.l.'!BL74*10000</f>
        <v>68200</v>
      </c>
      <c r="AZ74" s="28">
        <f>'no b.d.l.'!BM74*10000</f>
        <v>800</v>
      </c>
      <c r="BA74" s="28">
        <f>'no b.d.l.'!BN74*10000</f>
        <v>600</v>
      </c>
      <c r="BB74" s="28">
        <f>'no b.d.l.'!BO74*10000</f>
        <v>110</v>
      </c>
      <c r="BC74" s="28">
        <f>'no b.d.l.'!BP74*10000</f>
        <v>140</v>
      </c>
      <c r="BD74" s="28">
        <f>'no b.d.l.'!BQ74*10000</f>
        <v>9000</v>
      </c>
      <c r="BE74" s="30">
        <f t="shared" si="2"/>
        <v>910</v>
      </c>
      <c r="BV74" s="28">
        <v>16.2</v>
      </c>
      <c r="BY74" s="28">
        <v>6.3</v>
      </c>
    </row>
    <row r="75" spans="1:77" x14ac:dyDescent="0.3">
      <c r="A75" s="25">
        <f t="shared" si="3"/>
        <v>71</v>
      </c>
      <c r="B75" s="26">
        <v>686907</v>
      </c>
      <c r="C75" s="26">
        <v>846778</v>
      </c>
      <c r="D75" s="26">
        <v>369</v>
      </c>
      <c r="E75" s="26">
        <v>1</v>
      </c>
      <c r="F75" s="27" t="s">
        <v>72</v>
      </c>
      <c r="G75" s="28">
        <v>6</v>
      </c>
      <c r="H75" s="28">
        <f>'no b.d.l.'!H75/1000</f>
        <v>4.0000000000000002E-4</v>
      </c>
      <c r="I75" s="28">
        <f>'no b.d.l.'!I75/1000</f>
        <v>0.04</v>
      </c>
      <c r="J75" s="28">
        <v>3</v>
      </c>
      <c r="K75" s="28">
        <v>1.25</v>
      </c>
      <c r="L75" s="28">
        <v>8.9999999999999998E-4</v>
      </c>
      <c r="M75" s="28">
        <v>0.11</v>
      </c>
      <c r="N75" s="28">
        <v>0.09</v>
      </c>
      <c r="O75" s="28">
        <v>0.01</v>
      </c>
      <c r="P75" s="28">
        <v>9.9</v>
      </c>
      <c r="Q75" s="28">
        <v>0.8</v>
      </c>
      <c r="R75" s="28">
        <v>105</v>
      </c>
      <c r="S75" s="28">
        <v>0.09</v>
      </c>
      <c r="T75" s="28">
        <v>6.6</v>
      </c>
      <c r="U75" s="28">
        <v>27.4</v>
      </c>
      <c r="V75" s="28">
        <v>44.1</v>
      </c>
      <c r="W75" s="28">
        <v>13.4</v>
      </c>
      <c r="X75" s="28">
        <v>24.8</v>
      </c>
      <c r="Y75" s="28">
        <v>0.02</v>
      </c>
      <c r="Z75" s="28">
        <v>0.08</v>
      </c>
      <c r="AA75" s="28">
        <v>8.9999999999999993E-3</v>
      </c>
      <c r="AB75" s="28">
        <v>15.7</v>
      </c>
      <c r="AC75" s="28">
        <v>0.09</v>
      </c>
      <c r="AD75" s="28">
        <v>7.0000000000000007E-2</v>
      </c>
      <c r="AE75" s="28">
        <v>1.1499999999999999</v>
      </c>
      <c r="AF75" s="28">
        <v>0.16</v>
      </c>
      <c r="AG75" s="28">
        <v>143</v>
      </c>
      <c r="AH75" s="28">
        <v>0.2</v>
      </c>
      <c r="AI75" s="28">
        <v>0.1</v>
      </c>
      <c r="AJ75" s="28">
        <v>0.04</v>
      </c>
      <c r="AK75" s="28">
        <v>15.9</v>
      </c>
      <c r="AL75" s="28">
        <v>6.5</v>
      </c>
      <c r="AM75" s="28">
        <v>9.2999999999999999E-2</v>
      </c>
      <c r="AN75" s="28">
        <v>194.49999999999997</v>
      </c>
      <c r="AO75" s="28">
        <v>65.400000000000006</v>
      </c>
      <c r="AP75" s="28">
        <v>0.5</v>
      </c>
      <c r="AQ75" s="28">
        <v>1.1000000000000001</v>
      </c>
      <c r="AR75" s="28">
        <v>8.1999999999999993</v>
      </c>
      <c r="AS75" s="28">
        <v>217</v>
      </c>
      <c r="AT75" s="28">
        <v>14.5</v>
      </c>
      <c r="AU75" s="28">
        <v>13.6</v>
      </c>
      <c r="AV75" s="28">
        <v>8.1999999999999993</v>
      </c>
      <c r="AW75" s="28">
        <f>'no b.d.l.'!BJ75*10000</f>
        <v>56200</v>
      </c>
      <c r="AX75" s="28">
        <f>'no b.d.l.'!BK75*10000</f>
        <v>200</v>
      </c>
      <c r="AY75" s="28">
        <f>'no b.d.l.'!BL75*10000</f>
        <v>56900.000000000007</v>
      </c>
      <c r="AZ75" s="28">
        <f>'no b.d.l.'!BM75*10000</f>
        <v>1000</v>
      </c>
      <c r="BA75" s="28">
        <f>'no b.d.l.'!BN75*10000</f>
        <v>900</v>
      </c>
      <c r="BB75" s="28">
        <f>'no b.d.l.'!BO75*10000</f>
        <v>100</v>
      </c>
      <c r="BC75" s="28">
        <f>'no b.d.l.'!BP75*10000</f>
        <v>140</v>
      </c>
      <c r="BD75" s="28">
        <f>'no b.d.l.'!BQ75*10000</f>
        <v>9000</v>
      </c>
      <c r="BE75" s="30">
        <f t="shared" si="2"/>
        <v>1100</v>
      </c>
      <c r="BV75" s="28">
        <v>15.9</v>
      </c>
      <c r="BY75" s="28">
        <v>6.5</v>
      </c>
    </row>
    <row r="76" spans="1:77" x14ac:dyDescent="0.3">
      <c r="A76" s="25">
        <f t="shared" si="3"/>
        <v>72</v>
      </c>
      <c r="B76" s="26">
        <v>686906</v>
      </c>
      <c r="C76" s="26">
        <v>846779</v>
      </c>
      <c r="D76" s="26">
        <v>369</v>
      </c>
      <c r="E76" s="26">
        <v>1</v>
      </c>
      <c r="F76" s="27" t="s">
        <v>73</v>
      </c>
      <c r="G76" s="28">
        <v>7.8</v>
      </c>
      <c r="H76" s="28">
        <f>'no b.d.l.'!H76/1000</f>
        <v>4.0000000000000002E-4</v>
      </c>
      <c r="I76" s="28">
        <f>'no b.d.l.'!I76/1000</f>
        <v>7.0000000000000007E-2</v>
      </c>
      <c r="J76" s="28">
        <v>3</v>
      </c>
      <c r="K76" s="28">
        <v>1.29</v>
      </c>
      <c r="L76" s="28">
        <v>8.9999999999999998E-4</v>
      </c>
      <c r="M76" s="28">
        <v>0.12</v>
      </c>
      <c r="N76" s="28">
        <v>0.09</v>
      </c>
      <c r="O76" s="28">
        <v>0.03</v>
      </c>
      <c r="P76" s="28">
        <v>11</v>
      </c>
      <c r="Q76" s="28">
        <v>1</v>
      </c>
      <c r="R76" s="28">
        <v>139</v>
      </c>
      <c r="S76" s="28">
        <v>0.1</v>
      </c>
      <c r="T76" s="28">
        <v>7.5</v>
      </c>
      <c r="U76" s="28">
        <v>31.7</v>
      </c>
      <c r="V76" s="28">
        <v>40.5</v>
      </c>
      <c r="W76" s="28">
        <v>16.100000000000001</v>
      </c>
      <c r="X76" s="28">
        <v>24</v>
      </c>
      <c r="Y76" s="28">
        <v>1.7999999999999999E-2</v>
      </c>
      <c r="Z76" s="28">
        <v>0.09</v>
      </c>
      <c r="AA76" s="28">
        <v>0.01</v>
      </c>
      <c r="AB76" s="28">
        <v>16.5</v>
      </c>
      <c r="AC76" s="28">
        <v>0.09</v>
      </c>
      <c r="AD76" s="28">
        <v>7.0000000000000007E-2</v>
      </c>
      <c r="AE76" s="28">
        <v>1.1100000000000001</v>
      </c>
      <c r="AF76" s="28">
        <v>0.17</v>
      </c>
      <c r="AG76" s="28">
        <v>158</v>
      </c>
      <c r="AH76" s="28">
        <v>0.2</v>
      </c>
      <c r="AI76" s="28">
        <v>0.09</v>
      </c>
      <c r="AJ76" s="28">
        <v>0.04</v>
      </c>
      <c r="AK76" s="28">
        <v>17.899999999999999</v>
      </c>
      <c r="AL76" s="28">
        <v>5.5</v>
      </c>
      <c r="AM76" s="28">
        <v>7.8E-2</v>
      </c>
      <c r="AN76" s="28">
        <v>222.1</v>
      </c>
      <c r="AO76" s="28">
        <v>56.7</v>
      </c>
      <c r="AP76" s="28">
        <v>0.5</v>
      </c>
      <c r="AQ76" s="28">
        <v>1</v>
      </c>
      <c r="AR76" s="28">
        <v>7.5</v>
      </c>
      <c r="AS76" s="28">
        <v>234</v>
      </c>
      <c r="AT76" s="28">
        <v>12.6</v>
      </c>
      <c r="AU76" s="28">
        <v>14.4</v>
      </c>
      <c r="AV76" s="28">
        <v>8.6</v>
      </c>
      <c r="AW76" s="28">
        <f>'no b.d.l.'!BJ76*10000</f>
        <v>52500</v>
      </c>
      <c r="AX76" s="28">
        <f>'no b.d.l.'!BK76*10000</f>
        <v>100</v>
      </c>
      <c r="AY76" s="28">
        <f>'no b.d.l.'!BL76*10000</f>
        <v>72700</v>
      </c>
      <c r="AZ76" s="28">
        <f>'no b.d.l.'!BM76*10000</f>
        <v>800</v>
      </c>
      <c r="BA76" s="28">
        <f>'no b.d.l.'!BN76*10000</f>
        <v>600</v>
      </c>
      <c r="BB76" s="28">
        <f>'no b.d.l.'!BO76*10000</f>
        <v>70</v>
      </c>
      <c r="BC76" s="28">
        <f>'no b.d.l.'!BP76*10000</f>
        <v>130</v>
      </c>
      <c r="BD76" s="28">
        <f>'no b.d.l.'!BQ76*10000</f>
        <v>9000</v>
      </c>
      <c r="BE76" s="30">
        <f t="shared" si="2"/>
        <v>870</v>
      </c>
      <c r="BV76" s="28">
        <v>17.899999999999999</v>
      </c>
      <c r="BY76" s="28">
        <v>5.5</v>
      </c>
    </row>
    <row r="77" spans="1:77" x14ac:dyDescent="0.3">
      <c r="A77" s="25">
        <f t="shared" si="3"/>
        <v>73</v>
      </c>
      <c r="B77" s="26">
        <v>686904</v>
      </c>
      <c r="C77" s="26">
        <v>846779</v>
      </c>
      <c r="D77" s="26">
        <v>369</v>
      </c>
      <c r="E77" s="26">
        <v>1</v>
      </c>
      <c r="F77" s="27" t="s">
        <v>75</v>
      </c>
      <c r="G77" s="28">
        <v>12.5</v>
      </c>
      <c r="H77" s="28">
        <f>'no b.d.l.'!H77/1000</f>
        <v>1.1999999999999999E-3</v>
      </c>
      <c r="I77" s="28">
        <f>'no b.d.l.'!I77/1000</f>
        <v>0.1</v>
      </c>
      <c r="J77" s="28">
        <v>3</v>
      </c>
      <c r="K77" s="28">
        <v>1.08</v>
      </c>
      <c r="L77" s="28">
        <v>8.9999999999999998E-4</v>
      </c>
      <c r="M77" s="28">
        <v>0.24</v>
      </c>
      <c r="N77" s="28">
        <v>0.09</v>
      </c>
      <c r="O77" s="28">
        <v>0.01</v>
      </c>
      <c r="P77" s="28">
        <v>13</v>
      </c>
      <c r="Q77" s="28">
        <v>1.6</v>
      </c>
      <c r="R77" s="28">
        <v>97</v>
      </c>
      <c r="S77" s="28">
        <v>0.09</v>
      </c>
      <c r="T77" s="28">
        <v>10.6</v>
      </c>
      <c r="U77" s="28">
        <v>40.700000000000003</v>
      </c>
      <c r="V77" s="28">
        <v>29.3</v>
      </c>
      <c r="W77" s="28">
        <v>44.2</v>
      </c>
      <c r="X77" s="28">
        <v>91.3</v>
      </c>
      <c r="Y77" s="28">
        <v>0.129</v>
      </c>
      <c r="Z77" s="28">
        <v>0.19</v>
      </c>
      <c r="AA77" s="28">
        <v>0.11</v>
      </c>
      <c r="AB77" s="28">
        <v>16.5</v>
      </c>
      <c r="AC77" s="28">
        <v>0.09</v>
      </c>
      <c r="AD77" s="28">
        <v>0.08</v>
      </c>
      <c r="AE77" s="28">
        <v>2.38</v>
      </c>
      <c r="AF77" s="28">
        <v>0.23</v>
      </c>
      <c r="AG77" s="28">
        <v>69</v>
      </c>
      <c r="AH77" s="28">
        <v>0.1</v>
      </c>
      <c r="AI77" s="28">
        <v>0.9</v>
      </c>
      <c r="AJ77" s="28">
        <v>0.04</v>
      </c>
      <c r="AK77" s="28">
        <v>10.7</v>
      </c>
      <c r="AL77" s="28">
        <v>6.3</v>
      </c>
      <c r="AM77" s="28">
        <v>3.7999999999999999E-2</v>
      </c>
      <c r="AN77" s="28">
        <v>188.7</v>
      </c>
      <c r="AO77" s="28">
        <v>137</v>
      </c>
      <c r="AP77" s="28">
        <v>0.6</v>
      </c>
      <c r="AQ77" s="28">
        <v>1.96</v>
      </c>
      <c r="AR77" s="28">
        <v>12.2</v>
      </c>
      <c r="AS77" s="28">
        <v>233</v>
      </c>
      <c r="AT77" s="28">
        <v>30.6</v>
      </c>
      <c r="AU77" s="28">
        <v>12.2</v>
      </c>
      <c r="AV77" s="28">
        <v>19.7</v>
      </c>
      <c r="AW77" s="28">
        <f>'no b.d.l.'!BJ77*10000</f>
        <v>58000</v>
      </c>
      <c r="AX77" s="28">
        <f>'no b.d.l.'!BK77*10000</f>
        <v>700.00000000000011</v>
      </c>
      <c r="AY77" s="28">
        <f>'no b.d.l.'!BL77*10000</f>
        <v>55400</v>
      </c>
      <c r="AZ77" s="28">
        <f>'no b.d.l.'!BM77*10000</f>
        <v>2200</v>
      </c>
      <c r="BA77" s="28">
        <f>'no b.d.l.'!BN77*10000</f>
        <v>1100</v>
      </c>
      <c r="BB77" s="28">
        <f>'no b.d.l.'!BO77*10000</f>
        <v>220</v>
      </c>
      <c r="BC77" s="28">
        <f>'no b.d.l.'!BP77*10000</f>
        <v>700.00000000000011</v>
      </c>
      <c r="BD77" s="28">
        <f>'no b.d.l.'!BQ77*10000</f>
        <v>9000</v>
      </c>
      <c r="BE77" s="30">
        <f t="shared" si="2"/>
        <v>2420</v>
      </c>
      <c r="BV77" s="28">
        <v>10.7</v>
      </c>
      <c r="BY77" s="28">
        <v>6.3</v>
      </c>
    </row>
    <row r="78" spans="1:77" x14ac:dyDescent="0.3">
      <c r="A78" s="25">
        <f t="shared" si="3"/>
        <v>74</v>
      </c>
      <c r="B78" s="26">
        <v>686901</v>
      </c>
      <c r="C78" s="26">
        <v>846779</v>
      </c>
      <c r="D78" s="26">
        <v>369</v>
      </c>
      <c r="E78" s="26">
        <v>1</v>
      </c>
      <c r="F78" s="27" t="s">
        <v>74</v>
      </c>
      <c r="G78" s="28">
        <v>6.5</v>
      </c>
      <c r="H78" s="28">
        <f>'no b.d.l.'!H78/1000</f>
        <v>4.0000000000000002E-4</v>
      </c>
      <c r="I78" s="28">
        <f>'no b.d.l.'!I78/1000</f>
        <v>0.05</v>
      </c>
      <c r="J78" s="28">
        <v>3</v>
      </c>
      <c r="K78" s="28">
        <v>1.28</v>
      </c>
      <c r="L78" s="28">
        <v>8.9999999999999998E-4</v>
      </c>
      <c r="M78" s="28">
        <v>0.12</v>
      </c>
      <c r="N78" s="28">
        <v>0.09</v>
      </c>
      <c r="O78" s="28">
        <v>0.01</v>
      </c>
      <c r="P78" s="28">
        <v>10.7</v>
      </c>
      <c r="Q78" s="28">
        <v>0.8</v>
      </c>
      <c r="R78" s="28">
        <v>119</v>
      </c>
      <c r="S78" s="28">
        <v>0.2</v>
      </c>
      <c r="T78" s="28">
        <v>6.5</v>
      </c>
      <c r="U78" s="28">
        <v>31</v>
      </c>
      <c r="V78" s="28">
        <v>43.6</v>
      </c>
      <c r="W78" s="28">
        <v>14.7</v>
      </c>
      <c r="X78" s="28">
        <v>23.5</v>
      </c>
      <c r="Y78" s="28">
        <v>2.1000000000000001E-2</v>
      </c>
      <c r="Z78" s="28">
        <v>7.0000000000000007E-2</v>
      </c>
      <c r="AA78" s="28">
        <v>0.02</v>
      </c>
      <c r="AB78" s="28">
        <v>16.8</v>
      </c>
      <c r="AC78" s="28">
        <v>0.09</v>
      </c>
      <c r="AD78" s="28">
        <v>7.0000000000000007E-2</v>
      </c>
      <c r="AE78" s="28">
        <v>1.1299999999999999</v>
      </c>
      <c r="AF78" s="28">
        <v>0.16</v>
      </c>
      <c r="AG78" s="28">
        <v>155</v>
      </c>
      <c r="AH78" s="28">
        <v>0.2</v>
      </c>
      <c r="AI78" s="28">
        <v>0.1</v>
      </c>
      <c r="AJ78" s="28">
        <v>0.04</v>
      </c>
      <c r="AK78" s="28">
        <v>17.5</v>
      </c>
      <c r="AL78" s="28">
        <v>6.2</v>
      </c>
      <c r="AM78" s="28">
        <v>0.08</v>
      </c>
      <c r="AN78" s="28">
        <v>206.89999999999998</v>
      </c>
      <c r="AO78" s="28">
        <v>65.599999999999994</v>
      </c>
      <c r="AP78" s="28">
        <v>0.4</v>
      </c>
      <c r="AQ78" s="28">
        <v>1.1100000000000001</v>
      </c>
      <c r="AR78" s="28">
        <v>8.1</v>
      </c>
      <c r="AS78" s="28">
        <v>211</v>
      </c>
      <c r="AT78" s="28">
        <v>15.1</v>
      </c>
      <c r="AU78" s="28">
        <v>15</v>
      </c>
      <c r="AV78" s="28">
        <v>8.5</v>
      </c>
      <c r="AW78" s="28">
        <f>'no b.d.l.'!BJ78*10000</f>
        <v>59500</v>
      </c>
      <c r="AX78" s="28">
        <f>'no b.d.l.'!BK78*10000</f>
        <v>200</v>
      </c>
      <c r="AY78" s="28">
        <f>'no b.d.l.'!BL78*10000</f>
        <v>64100</v>
      </c>
      <c r="AZ78" s="28">
        <f>'no b.d.l.'!BM78*10000</f>
        <v>1200</v>
      </c>
      <c r="BA78" s="28">
        <f>'no b.d.l.'!BN78*10000</f>
        <v>900</v>
      </c>
      <c r="BB78" s="28">
        <f>'no b.d.l.'!BO78*10000</f>
        <v>90</v>
      </c>
      <c r="BC78" s="28">
        <f>'no b.d.l.'!BP78*10000</f>
        <v>150</v>
      </c>
      <c r="BD78" s="28">
        <f>'no b.d.l.'!BQ78*10000</f>
        <v>9000</v>
      </c>
      <c r="BE78" s="30">
        <f t="shared" si="2"/>
        <v>1290</v>
      </c>
      <c r="BV78" s="28">
        <v>17.5</v>
      </c>
      <c r="BY78" s="28">
        <v>6.2</v>
      </c>
    </row>
    <row r="79" spans="1:77" x14ac:dyDescent="0.3">
      <c r="A79" s="25">
        <f t="shared" si="3"/>
        <v>75</v>
      </c>
      <c r="B79" s="26">
        <v>686899</v>
      </c>
      <c r="C79" s="26">
        <v>846778</v>
      </c>
      <c r="D79" s="26">
        <v>369</v>
      </c>
      <c r="E79" s="26">
        <v>1</v>
      </c>
      <c r="F79" s="27" t="s">
        <v>76</v>
      </c>
      <c r="G79" s="28">
        <v>7.4</v>
      </c>
      <c r="H79" s="28">
        <f>'no b.d.l.'!H79/1000</f>
        <v>5.7000000000000002E-3</v>
      </c>
      <c r="I79" s="28">
        <f>'no b.d.l.'!I79/1000</f>
        <v>0.06</v>
      </c>
      <c r="J79" s="28">
        <v>3</v>
      </c>
      <c r="K79" s="28">
        <v>1.55</v>
      </c>
      <c r="L79" s="28">
        <v>8.9999999999999998E-4</v>
      </c>
      <c r="M79" s="28">
        <v>0.12</v>
      </c>
      <c r="N79" s="28">
        <v>0.09</v>
      </c>
      <c r="O79" s="28">
        <v>0.02</v>
      </c>
      <c r="P79" s="28">
        <v>9.4</v>
      </c>
      <c r="Q79" s="28">
        <v>0.9</v>
      </c>
      <c r="R79" s="28">
        <v>111</v>
      </c>
      <c r="S79" s="28">
        <v>0.09</v>
      </c>
      <c r="T79" s="28">
        <v>7.6</v>
      </c>
      <c r="U79" s="28">
        <v>27.1</v>
      </c>
      <c r="V79" s="28">
        <v>38.1</v>
      </c>
      <c r="W79" s="28">
        <v>13.7</v>
      </c>
      <c r="X79" s="28">
        <v>22.2</v>
      </c>
      <c r="Y79" s="28">
        <v>1.9E-2</v>
      </c>
      <c r="Z79" s="28">
        <v>0.08</v>
      </c>
      <c r="AA79" s="28">
        <v>7.0000000000000007E-2</v>
      </c>
      <c r="AB79" s="28">
        <v>14.1</v>
      </c>
      <c r="AC79" s="28">
        <v>0.09</v>
      </c>
      <c r="AD79" s="28">
        <v>0.08</v>
      </c>
      <c r="AE79" s="28">
        <v>1.1100000000000001</v>
      </c>
      <c r="AF79" s="28">
        <v>0.15</v>
      </c>
      <c r="AG79" s="28">
        <v>130</v>
      </c>
      <c r="AH79" s="28">
        <v>0.2</v>
      </c>
      <c r="AI79" s="28">
        <v>0.2</v>
      </c>
      <c r="AJ79" s="28">
        <v>0.04</v>
      </c>
      <c r="AK79" s="28">
        <v>13</v>
      </c>
      <c r="AL79" s="28">
        <v>7.8</v>
      </c>
      <c r="AM79" s="28">
        <v>8.8999999999999996E-2</v>
      </c>
      <c r="AN79" s="28">
        <v>171.7</v>
      </c>
      <c r="AO79" s="28">
        <v>59.4</v>
      </c>
      <c r="AP79" s="28">
        <v>0.5</v>
      </c>
      <c r="AQ79" s="28">
        <v>1.01</v>
      </c>
      <c r="AR79" s="28">
        <v>7.4</v>
      </c>
      <c r="AS79" s="28">
        <v>240</v>
      </c>
      <c r="AT79" s="28">
        <v>13</v>
      </c>
      <c r="AU79" s="28">
        <v>12.3</v>
      </c>
      <c r="AV79" s="28">
        <v>8</v>
      </c>
      <c r="AW79" s="28">
        <f>'no b.d.l.'!BJ79*10000</f>
        <v>50400</v>
      </c>
      <c r="AX79" s="28">
        <f>'no b.d.l.'!BK79*10000</f>
        <v>200</v>
      </c>
      <c r="AY79" s="28">
        <f>'no b.d.l.'!BL79*10000</f>
        <v>58700</v>
      </c>
      <c r="AZ79" s="28">
        <f>'no b.d.l.'!BM79*10000</f>
        <v>900</v>
      </c>
      <c r="BA79" s="28">
        <f>'no b.d.l.'!BN79*10000</f>
        <v>700.00000000000011</v>
      </c>
      <c r="BB79" s="28">
        <f>'no b.d.l.'!BO79*10000</f>
        <v>100</v>
      </c>
      <c r="BC79" s="28">
        <f>'no b.d.l.'!BP79*10000</f>
        <v>140</v>
      </c>
      <c r="BD79" s="28">
        <f>'no b.d.l.'!BQ79*10000</f>
        <v>9000</v>
      </c>
      <c r="BE79" s="30">
        <f t="shared" si="2"/>
        <v>1000</v>
      </c>
      <c r="BV79" s="28">
        <v>13</v>
      </c>
      <c r="BY79" s="28">
        <v>7.8</v>
      </c>
    </row>
    <row r="80" spans="1:77" x14ac:dyDescent="0.3">
      <c r="A80" s="25">
        <f t="shared" si="3"/>
        <v>76</v>
      </c>
      <c r="B80" s="26">
        <v>686898</v>
      </c>
      <c r="C80" s="26">
        <v>846778</v>
      </c>
      <c r="D80" s="26">
        <v>369</v>
      </c>
      <c r="E80" s="26">
        <v>1</v>
      </c>
      <c r="F80" s="27" t="s">
        <v>77</v>
      </c>
      <c r="G80" s="28">
        <v>6.3</v>
      </c>
      <c r="H80" s="28">
        <f>'no b.d.l.'!H80/1000</f>
        <v>2.8E-3</v>
      </c>
      <c r="I80" s="28">
        <f>'no b.d.l.'!I80/1000</f>
        <v>0.05</v>
      </c>
      <c r="J80" s="28">
        <v>3</v>
      </c>
      <c r="K80" s="28">
        <v>1.08</v>
      </c>
      <c r="L80" s="28">
        <v>8.9999999999999998E-4</v>
      </c>
      <c r="M80" s="28">
        <v>0.08</v>
      </c>
      <c r="N80" s="28">
        <v>0.09</v>
      </c>
      <c r="O80" s="28">
        <v>0.01</v>
      </c>
      <c r="P80" s="28">
        <v>9.6999999999999993</v>
      </c>
      <c r="Q80" s="28">
        <v>0.8</v>
      </c>
      <c r="R80" s="28">
        <v>104</v>
      </c>
      <c r="S80" s="28">
        <v>0.09</v>
      </c>
      <c r="T80" s="28">
        <v>6.6</v>
      </c>
      <c r="U80" s="28">
        <v>24.7</v>
      </c>
      <c r="V80" s="28">
        <v>38.6</v>
      </c>
      <c r="W80" s="28">
        <v>13.1</v>
      </c>
      <c r="X80" s="28">
        <v>21.3</v>
      </c>
      <c r="Y80" s="28">
        <v>2.3E-2</v>
      </c>
      <c r="Z80" s="28">
        <v>0.08</v>
      </c>
      <c r="AA80" s="28">
        <v>8.9999999999999993E-3</v>
      </c>
      <c r="AB80" s="28">
        <v>14.8</v>
      </c>
      <c r="AC80" s="28">
        <v>0.09</v>
      </c>
      <c r="AD80" s="28">
        <v>0.08</v>
      </c>
      <c r="AE80" s="28">
        <v>1.1100000000000001</v>
      </c>
      <c r="AF80" s="28">
        <v>0.16</v>
      </c>
      <c r="AG80" s="28">
        <v>123</v>
      </c>
      <c r="AH80" s="28">
        <v>0.2</v>
      </c>
      <c r="AI80" s="28">
        <v>0.2</v>
      </c>
      <c r="AJ80" s="28">
        <v>0.04</v>
      </c>
      <c r="AK80" s="28">
        <v>14.1</v>
      </c>
      <c r="AL80" s="28">
        <v>7</v>
      </c>
      <c r="AM80" s="28">
        <v>7.5999999999999998E-2</v>
      </c>
      <c r="AN80" s="28">
        <v>185.09999999999997</v>
      </c>
      <c r="AO80" s="28">
        <v>54.5</v>
      </c>
      <c r="AP80" s="28">
        <v>0.3</v>
      </c>
      <c r="AQ80" s="28">
        <v>0.99</v>
      </c>
      <c r="AR80" s="28">
        <v>7.7</v>
      </c>
      <c r="AS80" s="28">
        <v>215</v>
      </c>
      <c r="AT80" s="28">
        <v>13.5</v>
      </c>
      <c r="AU80" s="28">
        <v>13.3</v>
      </c>
      <c r="AV80" s="28">
        <v>8.4</v>
      </c>
      <c r="AW80" s="28">
        <f>'no b.d.l.'!BJ80*10000</f>
        <v>48300</v>
      </c>
      <c r="AX80" s="28">
        <f>'no b.d.l.'!BK80*10000</f>
        <v>200</v>
      </c>
      <c r="AY80" s="28">
        <f>'no b.d.l.'!BL80*10000</f>
        <v>53600</v>
      </c>
      <c r="AZ80" s="28">
        <f>'no b.d.l.'!BM80*10000</f>
        <v>800</v>
      </c>
      <c r="BA80" s="28">
        <f>'no b.d.l.'!BN80*10000</f>
        <v>700.00000000000011</v>
      </c>
      <c r="BB80" s="28">
        <f>'no b.d.l.'!BO80*10000</f>
        <v>80</v>
      </c>
      <c r="BC80" s="28">
        <f>'no b.d.l.'!BP80*10000</f>
        <v>150</v>
      </c>
      <c r="BD80" s="28">
        <f>'no b.d.l.'!BQ80*10000</f>
        <v>9000</v>
      </c>
      <c r="BE80" s="30">
        <f t="shared" si="2"/>
        <v>880</v>
      </c>
      <c r="BV80" s="28">
        <v>14.1</v>
      </c>
      <c r="BY80" s="28">
        <v>7</v>
      </c>
    </row>
    <row r="81" spans="1:77" x14ac:dyDescent="0.3">
      <c r="A81" s="25">
        <f t="shared" si="3"/>
        <v>77</v>
      </c>
      <c r="B81" s="26">
        <v>686897</v>
      </c>
      <c r="C81" s="26">
        <v>846777</v>
      </c>
      <c r="D81" s="26">
        <v>368</v>
      </c>
      <c r="E81" s="26">
        <v>1</v>
      </c>
      <c r="F81" s="27" t="s">
        <v>78</v>
      </c>
      <c r="G81" s="28">
        <v>4.2</v>
      </c>
      <c r="H81" s="28">
        <f>'no b.d.l.'!H81/1000</f>
        <v>4.0000000000000002E-4</v>
      </c>
      <c r="I81" s="28">
        <f>'no b.d.l.'!I81/1000</f>
        <v>0.06</v>
      </c>
      <c r="J81" s="28">
        <v>3</v>
      </c>
      <c r="K81" s="28">
        <v>1.22</v>
      </c>
      <c r="L81" s="28">
        <v>8.9999999999999998E-4</v>
      </c>
      <c r="M81" s="28">
        <v>0.11</v>
      </c>
      <c r="N81" s="28">
        <v>0.09</v>
      </c>
      <c r="O81" s="28">
        <v>0.01</v>
      </c>
      <c r="P81" s="28">
        <v>9.1</v>
      </c>
      <c r="Q81" s="28">
        <v>0.7</v>
      </c>
      <c r="R81" s="28">
        <v>89</v>
      </c>
      <c r="S81" s="28">
        <v>0.09</v>
      </c>
      <c r="T81" s="28">
        <v>6.9</v>
      </c>
      <c r="U81" s="28">
        <v>24.6</v>
      </c>
      <c r="V81" s="28">
        <v>42.1</v>
      </c>
      <c r="W81" s="28">
        <v>12.2</v>
      </c>
      <c r="X81" s="28">
        <v>23.8</v>
      </c>
      <c r="Y81" s="28">
        <v>1.4999999999999999E-2</v>
      </c>
      <c r="Z81" s="28">
        <v>7.0000000000000007E-2</v>
      </c>
      <c r="AA81" s="28">
        <v>0.14000000000000001</v>
      </c>
      <c r="AB81" s="28">
        <v>14.2</v>
      </c>
      <c r="AC81" s="28">
        <v>0.09</v>
      </c>
      <c r="AD81" s="28">
        <v>0.06</v>
      </c>
      <c r="AE81" s="28">
        <v>1.0900000000000001</v>
      </c>
      <c r="AF81" s="28">
        <v>0.14000000000000001</v>
      </c>
      <c r="AG81" s="28">
        <v>124</v>
      </c>
      <c r="AH81" s="28">
        <v>0.2</v>
      </c>
      <c r="AI81" s="28">
        <v>0.2</v>
      </c>
      <c r="AJ81" s="28">
        <v>0.04</v>
      </c>
      <c r="AK81" s="28">
        <v>12.9</v>
      </c>
      <c r="AL81" s="28">
        <v>6.9</v>
      </c>
      <c r="AM81" s="28">
        <v>8.8999999999999996E-2</v>
      </c>
      <c r="AN81" s="28">
        <v>173.29999999999995</v>
      </c>
      <c r="AO81" s="28">
        <v>58.3</v>
      </c>
      <c r="AP81" s="28">
        <v>0.4</v>
      </c>
      <c r="AQ81" s="28">
        <v>0.99</v>
      </c>
      <c r="AR81" s="28">
        <v>8</v>
      </c>
      <c r="AS81" s="28">
        <v>218</v>
      </c>
      <c r="AT81" s="28">
        <v>13.6</v>
      </c>
      <c r="AU81" s="28">
        <v>12.9</v>
      </c>
      <c r="AV81" s="28">
        <v>9</v>
      </c>
      <c r="AW81" s="28">
        <f>'no b.d.l.'!BJ81*10000</f>
        <v>50900</v>
      </c>
      <c r="AX81" s="28">
        <f>'no b.d.l.'!BK81*10000</f>
        <v>200</v>
      </c>
      <c r="AY81" s="28">
        <f>'no b.d.l.'!BL81*10000</f>
        <v>46900.000000000007</v>
      </c>
      <c r="AZ81" s="28">
        <f>'no b.d.l.'!BM81*10000</f>
        <v>900</v>
      </c>
      <c r="BA81" s="28">
        <f>'no b.d.l.'!BN81*10000</f>
        <v>800</v>
      </c>
      <c r="BB81" s="28">
        <f>'no b.d.l.'!BO81*10000</f>
        <v>90</v>
      </c>
      <c r="BC81" s="28">
        <f>'no b.d.l.'!BP81*10000</f>
        <v>150</v>
      </c>
      <c r="BD81" s="28">
        <f>'no b.d.l.'!BQ81*10000</f>
        <v>9000</v>
      </c>
      <c r="BE81" s="30">
        <f t="shared" si="2"/>
        <v>990</v>
      </c>
      <c r="BV81" s="28">
        <v>12.9</v>
      </c>
      <c r="BY81" s="28">
        <v>6.9</v>
      </c>
    </row>
    <row r="82" spans="1:77" x14ac:dyDescent="0.3">
      <c r="A82" s="25">
        <f t="shared" si="3"/>
        <v>78</v>
      </c>
      <c r="B82" s="26">
        <v>686896</v>
      </c>
      <c r="C82" s="26">
        <v>846777</v>
      </c>
      <c r="D82" s="26">
        <v>368</v>
      </c>
      <c r="E82" s="26">
        <v>1</v>
      </c>
      <c r="F82" s="27" t="s">
        <v>79</v>
      </c>
      <c r="G82" s="28">
        <v>8.1</v>
      </c>
      <c r="H82" s="28">
        <f>'no b.d.l.'!H82/1000</f>
        <v>4.0000000000000002E-4</v>
      </c>
      <c r="I82" s="28">
        <f>'no b.d.l.'!I82/1000</f>
        <v>0.03</v>
      </c>
      <c r="J82" s="28">
        <v>3</v>
      </c>
      <c r="K82" s="28">
        <v>1.1399999999999999</v>
      </c>
      <c r="L82" s="28">
        <v>8.9999999999999998E-4</v>
      </c>
      <c r="M82" s="28">
        <v>0.1</v>
      </c>
      <c r="N82" s="28">
        <v>0.09</v>
      </c>
      <c r="O82" s="28">
        <v>0.04</v>
      </c>
      <c r="P82" s="28">
        <v>9.4</v>
      </c>
      <c r="Q82" s="28">
        <v>0.8</v>
      </c>
      <c r="R82" s="28">
        <v>93</v>
      </c>
      <c r="S82" s="28">
        <v>0.09</v>
      </c>
      <c r="T82" s="28">
        <v>7.9</v>
      </c>
      <c r="U82" s="28">
        <v>26.1</v>
      </c>
      <c r="V82" s="28">
        <v>46.2</v>
      </c>
      <c r="W82" s="28">
        <v>12.8</v>
      </c>
      <c r="X82" s="28">
        <v>23.5</v>
      </c>
      <c r="Y82" s="28">
        <v>0.02</v>
      </c>
      <c r="Z82" s="28">
        <v>7.0000000000000007E-2</v>
      </c>
      <c r="AA82" s="28">
        <v>8.9999999999999993E-3</v>
      </c>
      <c r="AB82" s="28">
        <v>14.1</v>
      </c>
      <c r="AC82" s="28">
        <v>0.09</v>
      </c>
      <c r="AD82" s="28">
        <v>0.05</v>
      </c>
      <c r="AE82" s="28">
        <v>1.05</v>
      </c>
      <c r="AF82" s="28">
        <v>0.15</v>
      </c>
      <c r="AG82" s="28">
        <v>139</v>
      </c>
      <c r="AH82" s="28">
        <v>0.2</v>
      </c>
      <c r="AI82" s="28">
        <v>0.2</v>
      </c>
      <c r="AJ82" s="28">
        <v>0.04</v>
      </c>
      <c r="AK82" s="28">
        <v>14.6</v>
      </c>
      <c r="AL82" s="28">
        <v>6.4</v>
      </c>
      <c r="AM82" s="28">
        <v>7.6999999999999999E-2</v>
      </c>
      <c r="AN82" s="28">
        <v>172.29999999999995</v>
      </c>
      <c r="AO82" s="28">
        <v>61.7</v>
      </c>
      <c r="AP82" s="28">
        <v>0.5</v>
      </c>
      <c r="AQ82" s="28">
        <v>0.93</v>
      </c>
      <c r="AR82" s="28">
        <v>8</v>
      </c>
      <c r="AS82" s="28">
        <v>230</v>
      </c>
      <c r="AT82" s="28">
        <v>14.8</v>
      </c>
      <c r="AU82" s="28">
        <v>13.2</v>
      </c>
      <c r="AV82" s="28">
        <v>8.5</v>
      </c>
      <c r="AW82" s="28">
        <f>'no b.d.l.'!BJ82*10000</f>
        <v>48500</v>
      </c>
      <c r="AX82" s="28">
        <f>'no b.d.l.'!BK82*10000</f>
        <v>200</v>
      </c>
      <c r="AY82" s="28">
        <f>'no b.d.l.'!BL82*10000</f>
        <v>51300</v>
      </c>
      <c r="AZ82" s="28">
        <f>'no b.d.l.'!BM82*10000</f>
        <v>1100</v>
      </c>
      <c r="BA82" s="28">
        <f>'no b.d.l.'!BN82*10000</f>
        <v>1300</v>
      </c>
      <c r="BB82" s="28">
        <f>'no b.d.l.'!BO82*10000</f>
        <v>90</v>
      </c>
      <c r="BC82" s="28">
        <f>'no b.d.l.'!BP82*10000</f>
        <v>140</v>
      </c>
      <c r="BD82" s="28">
        <f>'no b.d.l.'!BQ82*10000</f>
        <v>9000</v>
      </c>
      <c r="BE82" s="30">
        <f t="shared" si="2"/>
        <v>1190</v>
      </c>
      <c r="BV82" s="28">
        <v>14.6</v>
      </c>
      <c r="BY82" s="28">
        <v>6.4</v>
      </c>
    </row>
    <row r="83" spans="1:77" x14ac:dyDescent="0.3">
      <c r="A83" s="25">
        <f t="shared" si="3"/>
        <v>79</v>
      </c>
      <c r="B83" s="26">
        <v>686803</v>
      </c>
      <c r="C83" s="26">
        <v>846974</v>
      </c>
      <c r="D83" s="26">
        <v>360</v>
      </c>
      <c r="E83" s="26">
        <v>1</v>
      </c>
      <c r="F83" s="27" t="s">
        <v>80</v>
      </c>
      <c r="G83" s="28">
        <v>9.9</v>
      </c>
      <c r="H83" s="28">
        <f>'no b.d.l.'!H83/1000</f>
        <v>2.7000000000000001E-3</v>
      </c>
      <c r="I83" s="28">
        <f>'no b.d.l.'!I83/1000</f>
        <v>0.1</v>
      </c>
      <c r="J83" s="28">
        <v>3</v>
      </c>
      <c r="K83" s="28">
        <v>1.88</v>
      </c>
      <c r="L83" s="28">
        <v>8.9999999999999998E-4</v>
      </c>
      <c r="M83" s="28">
        <v>0.12</v>
      </c>
      <c r="N83" s="28">
        <v>0.09</v>
      </c>
      <c r="O83" s="28">
        <v>0.06</v>
      </c>
      <c r="P83" s="28">
        <v>7</v>
      </c>
      <c r="Q83" s="28">
        <v>0.7</v>
      </c>
      <c r="R83" s="28">
        <v>124</v>
      </c>
      <c r="S83" s="28">
        <v>0.09</v>
      </c>
      <c r="T83" s="28">
        <v>7.5</v>
      </c>
      <c r="U83" s="28">
        <v>46.9</v>
      </c>
      <c r="V83" s="28">
        <v>30.7</v>
      </c>
      <c r="W83" s="28">
        <v>11.4</v>
      </c>
      <c r="X83" s="28">
        <v>27.6</v>
      </c>
      <c r="Y83" s="28">
        <v>0.05</v>
      </c>
      <c r="Z83" s="28">
        <v>0.06</v>
      </c>
      <c r="AA83" s="28">
        <v>0.1</v>
      </c>
      <c r="AB83" s="28">
        <v>11.1</v>
      </c>
      <c r="AC83" s="28">
        <v>0.09</v>
      </c>
      <c r="AD83" s="28">
        <v>0.08</v>
      </c>
      <c r="AE83" s="28">
        <v>0.68</v>
      </c>
      <c r="AF83" s="28">
        <v>0.1</v>
      </c>
      <c r="AG83" s="28">
        <v>235</v>
      </c>
      <c r="AH83" s="28">
        <v>0.1</v>
      </c>
      <c r="AI83" s="28">
        <v>0.5</v>
      </c>
      <c r="AJ83" s="28">
        <v>0.04</v>
      </c>
      <c r="AK83" s="28">
        <v>12.9</v>
      </c>
      <c r="AL83" s="28">
        <v>5</v>
      </c>
      <c r="AM83" s="28">
        <v>8.5999999999999993E-2</v>
      </c>
      <c r="AN83" s="28">
        <v>151.89999999999998</v>
      </c>
      <c r="AO83" s="28">
        <v>68.599999999999994</v>
      </c>
      <c r="AP83" s="28">
        <v>0.4</v>
      </c>
      <c r="AQ83" s="28">
        <v>0.48</v>
      </c>
      <c r="AR83" s="28">
        <v>3.4</v>
      </c>
      <c r="AS83" s="28">
        <v>412</v>
      </c>
      <c r="AT83" s="28">
        <v>11.2</v>
      </c>
      <c r="AU83" s="28">
        <v>17.3</v>
      </c>
      <c r="AV83" s="28">
        <v>13.4</v>
      </c>
      <c r="AW83" s="28">
        <f>'no b.d.l.'!BJ83*10000</f>
        <v>40000</v>
      </c>
      <c r="AX83" s="28">
        <f>'no b.d.l.'!BK83*10000</f>
        <v>800</v>
      </c>
      <c r="AY83" s="28">
        <f>'no b.d.l.'!BL83*10000</f>
        <v>72300</v>
      </c>
      <c r="AZ83" s="28">
        <f>'no b.d.l.'!BM83*10000</f>
        <v>1100</v>
      </c>
      <c r="BA83" s="28">
        <f>'no b.d.l.'!BN83*10000</f>
        <v>900</v>
      </c>
      <c r="BB83" s="28">
        <f>'no b.d.l.'!BO83*10000</f>
        <v>110</v>
      </c>
      <c r="BC83" s="28">
        <f>'no b.d.l.'!BP83*10000</f>
        <v>300</v>
      </c>
      <c r="BD83" s="28">
        <f>'no b.d.l.'!BQ83*10000</f>
        <v>9000</v>
      </c>
      <c r="BE83" s="30">
        <f t="shared" si="2"/>
        <v>1210</v>
      </c>
      <c r="BV83" s="28">
        <v>12.9</v>
      </c>
      <c r="BY83" s="28">
        <v>5</v>
      </c>
    </row>
    <row r="84" spans="1:77" x14ac:dyDescent="0.3">
      <c r="A84" s="25">
        <f t="shared" si="3"/>
        <v>80</v>
      </c>
      <c r="B84" s="26">
        <v>686804</v>
      </c>
      <c r="C84" s="26">
        <v>846974</v>
      </c>
      <c r="D84" s="26">
        <v>360</v>
      </c>
      <c r="E84" s="26">
        <v>1</v>
      </c>
      <c r="F84" s="27" t="s">
        <v>81</v>
      </c>
      <c r="G84" s="28">
        <v>13.7</v>
      </c>
      <c r="H84" s="28">
        <f>'no b.d.l.'!H84/1000</f>
        <v>4.0000000000000002E-4</v>
      </c>
      <c r="I84" s="28">
        <f>'no b.d.l.'!I84/1000</f>
        <v>0.06</v>
      </c>
      <c r="J84" s="28">
        <v>3</v>
      </c>
      <c r="K84" s="28">
        <v>2.62</v>
      </c>
      <c r="L84" s="28">
        <v>8.9999999999999998E-4</v>
      </c>
      <c r="M84" s="28">
        <v>0.19</v>
      </c>
      <c r="N84" s="28">
        <v>0.09</v>
      </c>
      <c r="O84" s="28">
        <v>0.04</v>
      </c>
      <c r="P84" s="28">
        <v>5.0999999999999996</v>
      </c>
      <c r="Q84" s="28">
        <v>0.6</v>
      </c>
      <c r="R84" s="28">
        <v>84</v>
      </c>
      <c r="S84" s="28">
        <v>0.09</v>
      </c>
      <c r="T84" s="28">
        <v>7.9</v>
      </c>
      <c r="U84" s="28">
        <v>31.6</v>
      </c>
      <c r="V84" s="28">
        <v>20.399999999999999</v>
      </c>
      <c r="W84" s="28">
        <v>10.4</v>
      </c>
      <c r="X84" s="28">
        <v>22.4</v>
      </c>
      <c r="Y84" s="28">
        <v>0.05</v>
      </c>
      <c r="Z84" s="28">
        <v>0.04</v>
      </c>
      <c r="AA84" s="28">
        <v>0.1</v>
      </c>
      <c r="AB84" s="28">
        <v>7.21</v>
      </c>
      <c r="AC84" s="28">
        <v>0.1</v>
      </c>
      <c r="AD84" s="28">
        <v>0.05</v>
      </c>
      <c r="AE84" s="28">
        <v>0.52</v>
      </c>
      <c r="AF84" s="28">
        <v>0.1</v>
      </c>
      <c r="AG84" s="28">
        <v>216</v>
      </c>
      <c r="AH84" s="28">
        <v>0.09</v>
      </c>
      <c r="AI84" s="28">
        <v>0.4</v>
      </c>
      <c r="AJ84" s="28">
        <v>0.04</v>
      </c>
      <c r="AK84" s="28">
        <v>7.06</v>
      </c>
      <c r="AL84" s="28">
        <v>3.4</v>
      </c>
      <c r="AM84" s="28">
        <v>7.1999999999999995E-2</v>
      </c>
      <c r="AN84" s="28">
        <v>101.3</v>
      </c>
      <c r="AO84" s="28">
        <v>85.9</v>
      </c>
      <c r="AP84" s="28">
        <v>0.3</v>
      </c>
      <c r="AQ84" s="28">
        <v>0.38</v>
      </c>
      <c r="AR84" s="28">
        <v>2.5</v>
      </c>
      <c r="AS84" s="28">
        <v>425</v>
      </c>
      <c r="AT84" s="28">
        <v>7.9</v>
      </c>
      <c r="AU84" s="28">
        <v>10.6</v>
      </c>
      <c r="AV84" s="28">
        <v>9.4</v>
      </c>
      <c r="AW84" s="28">
        <f>'no b.d.l.'!BJ84*10000</f>
        <v>26800</v>
      </c>
      <c r="AX84" s="28">
        <f>'no b.d.l.'!BK84*10000</f>
        <v>500</v>
      </c>
      <c r="AY84" s="28">
        <f>'no b.d.l.'!BL84*10000</f>
        <v>50599.999999999993</v>
      </c>
      <c r="AZ84" s="28">
        <f>'no b.d.l.'!BM84*10000</f>
        <v>900</v>
      </c>
      <c r="BA84" s="28">
        <f>'no b.d.l.'!BN84*10000</f>
        <v>400</v>
      </c>
      <c r="BB84" s="28">
        <f>'no b.d.l.'!BO84*10000</f>
        <v>110</v>
      </c>
      <c r="BC84" s="28">
        <f>'no b.d.l.'!BP84*10000</f>
        <v>250</v>
      </c>
      <c r="BD84" s="28">
        <f>'no b.d.l.'!BQ84*10000</f>
        <v>9000</v>
      </c>
      <c r="BE84" s="30">
        <f t="shared" si="2"/>
        <v>1010</v>
      </c>
      <c r="BV84" s="28">
        <v>7.06</v>
      </c>
      <c r="BY84" s="28">
        <v>3.4</v>
      </c>
    </row>
    <row r="85" spans="1:77" x14ac:dyDescent="0.3">
      <c r="A85" s="25">
        <f t="shared" si="3"/>
        <v>81</v>
      </c>
      <c r="B85" s="26">
        <v>686805</v>
      </c>
      <c r="C85" s="26">
        <v>846974</v>
      </c>
      <c r="D85" s="26">
        <v>360</v>
      </c>
      <c r="E85" s="26">
        <v>1</v>
      </c>
      <c r="F85" s="27" t="s">
        <v>82</v>
      </c>
      <c r="G85" s="28">
        <v>5.8</v>
      </c>
      <c r="H85" s="28">
        <f>'no b.d.l.'!H85/1000</f>
        <v>8.9999999999999998E-4</v>
      </c>
      <c r="I85" s="28">
        <f>'no b.d.l.'!I85/1000</f>
        <v>0.06</v>
      </c>
      <c r="J85" s="28">
        <v>3</v>
      </c>
      <c r="K85" s="28">
        <v>1.97</v>
      </c>
      <c r="L85" s="28">
        <v>8.9999999999999998E-4</v>
      </c>
      <c r="M85" s="28">
        <v>0.08</v>
      </c>
      <c r="N85" s="28">
        <v>0.09</v>
      </c>
      <c r="O85" s="28">
        <v>0.06</v>
      </c>
      <c r="P85" s="28">
        <v>8.1999999999999993</v>
      </c>
      <c r="Q85" s="28">
        <v>0.7</v>
      </c>
      <c r="R85" s="28">
        <v>128</v>
      </c>
      <c r="S85" s="28">
        <v>0.09</v>
      </c>
      <c r="T85" s="28">
        <v>7.2</v>
      </c>
      <c r="U85" s="28">
        <v>46.9</v>
      </c>
      <c r="V85" s="28">
        <v>31.4</v>
      </c>
      <c r="W85" s="28">
        <v>11.8</v>
      </c>
      <c r="X85" s="28">
        <v>29.6</v>
      </c>
      <c r="Y85" s="28">
        <v>3.3000000000000002E-2</v>
      </c>
      <c r="Z85" s="28">
        <v>0.05</v>
      </c>
      <c r="AA85" s="28">
        <v>0.27</v>
      </c>
      <c r="AB85" s="28">
        <v>12.9</v>
      </c>
      <c r="AC85" s="28">
        <v>0.09</v>
      </c>
      <c r="AD85" s="28">
        <v>7.0000000000000007E-2</v>
      </c>
      <c r="AE85" s="28">
        <v>0.73</v>
      </c>
      <c r="AF85" s="28">
        <v>0.1</v>
      </c>
      <c r="AG85" s="28">
        <v>175</v>
      </c>
      <c r="AH85" s="28">
        <v>0.1</v>
      </c>
      <c r="AI85" s="28">
        <v>0.2</v>
      </c>
      <c r="AJ85" s="28">
        <v>0.04</v>
      </c>
      <c r="AK85" s="28">
        <v>15.3</v>
      </c>
      <c r="AL85" s="28">
        <v>4.9000000000000004</v>
      </c>
      <c r="AM85" s="28">
        <v>8.4000000000000005E-2</v>
      </c>
      <c r="AN85" s="28">
        <v>177.60000000000002</v>
      </c>
      <c r="AO85" s="28">
        <v>75.3</v>
      </c>
      <c r="AP85" s="28">
        <v>0.5</v>
      </c>
      <c r="AQ85" s="28">
        <v>0.47</v>
      </c>
      <c r="AR85" s="28">
        <v>3.7</v>
      </c>
      <c r="AS85" s="28">
        <v>360</v>
      </c>
      <c r="AT85" s="28">
        <v>8.3000000000000007</v>
      </c>
      <c r="AU85" s="28">
        <v>19.399999999999999</v>
      </c>
      <c r="AV85" s="28">
        <v>15.8</v>
      </c>
      <c r="AW85" s="28">
        <f>'no b.d.l.'!BJ85*10000</f>
        <v>44300</v>
      </c>
      <c r="AX85" s="28">
        <f>'no b.d.l.'!BK85*10000</f>
        <v>600</v>
      </c>
      <c r="AY85" s="28">
        <f>'no b.d.l.'!BL85*10000</f>
        <v>74500</v>
      </c>
      <c r="AZ85" s="28">
        <f>'no b.d.l.'!BM85*10000</f>
        <v>1000</v>
      </c>
      <c r="BA85" s="28">
        <f>'no b.d.l.'!BN85*10000</f>
        <v>500</v>
      </c>
      <c r="BB85" s="28">
        <f>'no b.d.l.'!BO85*10000</f>
        <v>120</v>
      </c>
      <c r="BC85" s="28">
        <f>'no b.d.l.'!BP85*10000</f>
        <v>290</v>
      </c>
      <c r="BD85" s="28">
        <f>'no b.d.l.'!BQ85*10000</f>
        <v>9000</v>
      </c>
      <c r="BE85" s="30">
        <f t="shared" si="2"/>
        <v>1120</v>
      </c>
      <c r="BV85" s="28">
        <v>15.3</v>
      </c>
      <c r="BY85" s="28">
        <v>4.9000000000000004</v>
      </c>
    </row>
    <row r="86" spans="1:77" x14ac:dyDescent="0.3">
      <c r="A86" s="25">
        <f t="shared" si="3"/>
        <v>82</v>
      </c>
      <c r="B86" s="26">
        <v>686806</v>
      </c>
      <c r="C86" s="26">
        <v>846973</v>
      </c>
      <c r="D86" s="26">
        <v>360</v>
      </c>
      <c r="E86" s="26">
        <v>1</v>
      </c>
      <c r="F86" s="27" t="s">
        <v>83</v>
      </c>
      <c r="G86" s="28">
        <v>5.0999999999999996</v>
      </c>
      <c r="H86" s="28">
        <f>'no b.d.l.'!H86/1000</f>
        <v>5.1999999999999998E-3</v>
      </c>
      <c r="I86" s="28">
        <f>'no b.d.l.'!I86/1000</f>
        <v>0.05</v>
      </c>
      <c r="J86" s="28">
        <v>3</v>
      </c>
      <c r="K86" s="28">
        <v>1.44</v>
      </c>
      <c r="L86" s="28">
        <v>8.9999999999999998E-4</v>
      </c>
      <c r="M86" s="28">
        <v>0.09</v>
      </c>
      <c r="N86" s="28">
        <v>0.09</v>
      </c>
      <c r="O86" s="28">
        <v>0.01</v>
      </c>
      <c r="P86" s="28">
        <v>8.3000000000000007</v>
      </c>
      <c r="Q86" s="28">
        <v>0.7</v>
      </c>
      <c r="R86" s="28">
        <v>93</v>
      </c>
      <c r="S86" s="28">
        <v>0.09</v>
      </c>
      <c r="T86" s="28">
        <v>7.5</v>
      </c>
      <c r="U86" s="28">
        <v>37.4</v>
      </c>
      <c r="V86" s="28">
        <v>26.5</v>
      </c>
      <c r="W86" s="28">
        <v>11.5</v>
      </c>
      <c r="X86" s="28">
        <v>29.2</v>
      </c>
      <c r="Y86" s="28">
        <v>0.03</v>
      </c>
      <c r="Z86" s="28">
        <v>0.06</v>
      </c>
      <c r="AA86" s="28">
        <v>0.13</v>
      </c>
      <c r="AB86" s="28">
        <v>11.8</v>
      </c>
      <c r="AC86" s="28">
        <v>0.09</v>
      </c>
      <c r="AD86" s="28">
        <v>0.06</v>
      </c>
      <c r="AE86" s="28">
        <v>0.8</v>
      </c>
      <c r="AF86" s="28">
        <v>0.12</v>
      </c>
      <c r="AG86" s="28">
        <v>124</v>
      </c>
      <c r="AH86" s="28">
        <v>0.1</v>
      </c>
      <c r="AI86" s="28">
        <v>0.5</v>
      </c>
      <c r="AJ86" s="28">
        <v>0.04</v>
      </c>
      <c r="AK86" s="28">
        <v>11</v>
      </c>
      <c r="AL86" s="28">
        <v>4.5999999999999996</v>
      </c>
      <c r="AM86" s="28">
        <v>9.4E-2</v>
      </c>
      <c r="AN86" s="28">
        <v>157.30000000000001</v>
      </c>
      <c r="AO86" s="28">
        <v>76.8</v>
      </c>
      <c r="AP86" s="28">
        <v>0.3</v>
      </c>
      <c r="AQ86" s="28">
        <v>0.63</v>
      </c>
      <c r="AR86" s="28">
        <v>4.5999999999999996</v>
      </c>
      <c r="AS86" s="28">
        <v>416</v>
      </c>
      <c r="AT86" s="28">
        <v>12.2</v>
      </c>
      <c r="AU86" s="28">
        <v>13.1</v>
      </c>
      <c r="AV86" s="28">
        <v>12.6</v>
      </c>
      <c r="AW86" s="28">
        <f>'no b.d.l.'!BJ86*10000</f>
        <v>42100</v>
      </c>
      <c r="AX86" s="28">
        <f>'no b.d.l.'!BK86*10000</f>
        <v>800</v>
      </c>
      <c r="AY86" s="28">
        <f>'no b.d.l.'!BL86*10000</f>
        <v>54200</v>
      </c>
      <c r="AZ86" s="28">
        <f>'no b.d.l.'!BM86*10000</f>
        <v>1100</v>
      </c>
      <c r="BA86" s="28">
        <f>'no b.d.l.'!BN86*10000</f>
        <v>600</v>
      </c>
      <c r="BB86" s="28">
        <f>'no b.d.l.'!BO86*10000</f>
        <v>100</v>
      </c>
      <c r="BC86" s="28">
        <f>'no b.d.l.'!BP86*10000</f>
        <v>220</v>
      </c>
      <c r="BD86" s="28">
        <f>'no b.d.l.'!BQ86*10000</f>
        <v>9000</v>
      </c>
      <c r="BE86" s="30">
        <f t="shared" si="2"/>
        <v>1200</v>
      </c>
      <c r="BV86" s="28">
        <v>11</v>
      </c>
      <c r="BY86" s="28">
        <v>4.5999999999999996</v>
      </c>
    </row>
    <row r="87" spans="1:77" x14ac:dyDescent="0.3">
      <c r="A87" s="25">
        <f t="shared" si="3"/>
        <v>83</v>
      </c>
      <c r="B87" s="26">
        <v>686807</v>
      </c>
      <c r="C87" s="26">
        <v>846973</v>
      </c>
      <c r="D87" s="26">
        <v>360</v>
      </c>
      <c r="E87" s="26">
        <v>1</v>
      </c>
      <c r="F87" s="27" t="s">
        <v>85</v>
      </c>
      <c r="G87" s="28">
        <v>337</v>
      </c>
      <c r="H87" s="28">
        <f>'no b.d.l.'!H87/1000</f>
        <v>1.0009999999999999</v>
      </c>
      <c r="I87" s="28">
        <f>'no b.d.l.'!I87/1000</f>
        <v>1.88</v>
      </c>
      <c r="J87" s="28">
        <v>17</v>
      </c>
      <c r="K87" s="28">
        <v>235</v>
      </c>
      <c r="L87" s="28">
        <v>0.13500000000000001</v>
      </c>
      <c r="M87" s="28">
        <v>46.2</v>
      </c>
      <c r="N87" s="28">
        <v>23.3</v>
      </c>
      <c r="O87" s="28">
        <v>2.09</v>
      </c>
      <c r="P87" s="28">
        <v>1.7</v>
      </c>
      <c r="Q87" s="28">
        <v>0.8</v>
      </c>
      <c r="R87" s="28">
        <v>74</v>
      </c>
      <c r="S87" s="28">
        <v>5.7</v>
      </c>
      <c r="T87" s="28">
        <v>52.7</v>
      </c>
      <c r="U87" s="28">
        <v>1001</v>
      </c>
      <c r="V87" s="28">
        <v>1460</v>
      </c>
      <c r="W87" s="28">
        <v>2840</v>
      </c>
      <c r="X87" s="28">
        <v>4860</v>
      </c>
      <c r="Y87" s="28">
        <v>43.9</v>
      </c>
      <c r="Z87" s="28">
        <v>5.61</v>
      </c>
      <c r="AA87" s="28">
        <v>26.4</v>
      </c>
      <c r="AB87" s="28">
        <v>5.89</v>
      </c>
      <c r="AC87" s="28">
        <v>0.3</v>
      </c>
      <c r="AD87" s="28">
        <v>1.1599999999999999</v>
      </c>
      <c r="AE87" s="28">
        <v>4.6399999999999997</v>
      </c>
      <c r="AF87" s="28">
        <v>1.55</v>
      </c>
      <c r="AG87" s="28">
        <v>185</v>
      </c>
      <c r="AH87" s="28">
        <v>0.1</v>
      </c>
      <c r="AI87" s="28">
        <v>0.09</v>
      </c>
      <c r="AJ87" s="28">
        <v>0.04</v>
      </c>
      <c r="AK87" s="28">
        <v>5.5</v>
      </c>
      <c r="AL87" s="28">
        <v>4.2</v>
      </c>
      <c r="AM87" s="28">
        <v>7.8E-2</v>
      </c>
      <c r="AN87" s="28">
        <v>39.230000000000004</v>
      </c>
      <c r="AO87" s="28">
        <v>4.7</v>
      </c>
      <c r="AP87" s="28">
        <v>0.2</v>
      </c>
      <c r="AQ87" s="28">
        <v>1.71</v>
      </c>
      <c r="AR87" s="28">
        <v>10.9</v>
      </c>
      <c r="AS87" s="28">
        <v>843</v>
      </c>
      <c r="AT87" s="28">
        <v>8.6999999999999993</v>
      </c>
      <c r="AU87" s="28">
        <v>5.7</v>
      </c>
      <c r="AV87" s="28">
        <v>74.099999999999994</v>
      </c>
      <c r="AW87" s="28">
        <f>'no b.d.l.'!BJ87*10000</f>
        <v>19800</v>
      </c>
      <c r="AX87" s="28">
        <f>'no b.d.l.'!BK87*10000</f>
        <v>19300</v>
      </c>
      <c r="AY87" s="28">
        <f>'no b.d.l.'!BL87*10000</f>
        <v>75900</v>
      </c>
      <c r="AZ87" s="28">
        <f>'no b.d.l.'!BM87*10000</f>
        <v>1900</v>
      </c>
      <c r="BA87" s="28">
        <f>'no b.d.l.'!BN87*10000</f>
        <v>24700.000000000004</v>
      </c>
      <c r="BB87" s="28">
        <f>'no b.d.l.'!BO87*10000</f>
        <v>1100</v>
      </c>
      <c r="BC87" s="28">
        <f>'no b.d.l.'!BP87*10000</f>
        <v>420</v>
      </c>
      <c r="BD87" s="28">
        <f>'no b.d.l.'!BQ87*10000</f>
        <v>40000</v>
      </c>
      <c r="BE87" s="30">
        <f t="shared" si="2"/>
        <v>3000</v>
      </c>
      <c r="BV87" s="28">
        <v>5.5</v>
      </c>
      <c r="BY87" s="28">
        <v>4.2</v>
      </c>
    </row>
    <row r="88" spans="1:77" x14ac:dyDescent="0.3">
      <c r="A88" s="25">
        <f t="shared" si="3"/>
        <v>84</v>
      </c>
      <c r="B88" s="26">
        <v>686808</v>
      </c>
      <c r="C88" s="26">
        <v>846973</v>
      </c>
      <c r="D88" s="26">
        <v>360</v>
      </c>
      <c r="E88" s="26">
        <v>1</v>
      </c>
      <c r="F88" s="27" t="s">
        <v>84</v>
      </c>
      <c r="G88" s="28">
        <v>13.3</v>
      </c>
      <c r="H88" s="28">
        <f>'no b.d.l.'!H88/1000</f>
        <v>3.2399999999999998E-2</v>
      </c>
      <c r="I88" s="28">
        <f>'no b.d.l.'!I88/1000</f>
        <v>0.05</v>
      </c>
      <c r="J88" s="28">
        <v>4</v>
      </c>
      <c r="K88" s="28">
        <v>4.38</v>
      </c>
      <c r="L88" s="28">
        <v>8.9999999999999998E-4</v>
      </c>
      <c r="M88" s="28">
        <v>0.15</v>
      </c>
      <c r="N88" s="28">
        <v>0.09</v>
      </c>
      <c r="O88" s="28">
        <v>0.04</v>
      </c>
      <c r="P88" s="28">
        <v>5.5</v>
      </c>
      <c r="Q88" s="28">
        <v>0.6</v>
      </c>
      <c r="R88" s="28">
        <v>89</v>
      </c>
      <c r="S88" s="28">
        <v>0.1</v>
      </c>
      <c r="T88" s="28">
        <v>5.8</v>
      </c>
      <c r="U88" s="28">
        <v>33.6</v>
      </c>
      <c r="V88" s="28">
        <v>22.8</v>
      </c>
      <c r="W88" s="28">
        <v>8</v>
      </c>
      <c r="X88" s="28">
        <v>27.7</v>
      </c>
      <c r="Y88" s="28">
        <v>6.5000000000000002E-2</v>
      </c>
      <c r="Z88" s="28">
        <v>0.05</v>
      </c>
      <c r="AA88" s="28">
        <v>0.27</v>
      </c>
      <c r="AB88" s="28">
        <v>8.94</v>
      </c>
      <c r="AC88" s="28">
        <v>0.1</v>
      </c>
      <c r="AD88" s="28">
        <v>0.06</v>
      </c>
      <c r="AE88" s="28">
        <v>0.61</v>
      </c>
      <c r="AF88" s="28">
        <v>0.06</v>
      </c>
      <c r="AG88" s="28">
        <v>185</v>
      </c>
      <c r="AH88" s="28">
        <v>0.09</v>
      </c>
      <c r="AI88" s="28">
        <v>0.4</v>
      </c>
      <c r="AJ88" s="28">
        <v>0.04</v>
      </c>
      <c r="AK88" s="28">
        <v>7.32</v>
      </c>
      <c r="AL88" s="28">
        <v>4.4000000000000004</v>
      </c>
      <c r="AM88" s="28">
        <v>8.5000000000000006E-2</v>
      </c>
      <c r="AN88" s="28">
        <v>97.09999999999998</v>
      </c>
      <c r="AO88" s="28">
        <v>63.9</v>
      </c>
      <c r="AP88" s="28">
        <v>0.2</v>
      </c>
      <c r="AQ88" s="28">
        <v>0.33</v>
      </c>
      <c r="AR88" s="28">
        <v>2.7</v>
      </c>
      <c r="AS88" s="28">
        <v>303</v>
      </c>
      <c r="AT88" s="28">
        <v>7.8</v>
      </c>
      <c r="AU88" s="28">
        <v>11.3</v>
      </c>
      <c r="AV88" s="28">
        <v>9.1999999999999993</v>
      </c>
      <c r="AW88" s="28">
        <f>'no b.d.l.'!BJ88*10000</f>
        <v>30500</v>
      </c>
      <c r="AX88" s="28">
        <f>'no b.d.l.'!BK88*10000</f>
        <v>500</v>
      </c>
      <c r="AY88" s="28">
        <f>'no b.d.l.'!BL88*10000</f>
        <v>74000</v>
      </c>
      <c r="AZ88" s="28">
        <f>'no b.d.l.'!BM88*10000</f>
        <v>1000</v>
      </c>
      <c r="BA88" s="28">
        <f>'no b.d.l.'!BN88*10000</f>
        <v>400</v>
      </c>
      <c r="BB88" s="28">
        <f>'no b.d.l.'!BO88*10000</f>
        <v>140</v>
      </c>
      <c r="BC88" s="28">
        <f>'no b.d.l.'!BP88*10000</f>
        <v>230</v>
      </c>
      <c r="BD88" s="28">
        <f>'no b.d.l.'!BQ88*10000</f>
        <v>9000</v>
      </c>
      <c r="BE88" s="30">
        <f t="shared" si="2"/>
        <v>1140</v>
      </c>
      <c r="BV88" s="28">
        <v>7.32</v>
      </c>
      <c r="BY88" s="28">
        <v>4.4000000000000004</v>
      </c>
    </row>
    <row r="89" spans="1:77" x14ac:dyDescent="0.3">
      <c r="A89" s="25">
        <f t="shared" si="3"/>
        <v>85</v>
      </c>
      <c r="B89" s="26">
        <v>686808</v>
      </c>
      <c r="C89" s="26">
        <v>846972</v>
      </c>
      <c r="D89" s="26">
        <v>360</v>
      </c>
      <c r="E89" s="26">
        <v>1</v>
      </c>
      <c r="F89" s="27" t="s">
        <v>86</v>
      </c>
      <c r="G89" s="28">
        <v>8.6999999999999993</v>
      </c>
      <c r="H89" s="28">
        <f>'no b.d.l.'!H89/1000</f>
        <v>7.9000000000000008E-3</v>
      </c>
      <c r="I89" s="28">
        <f>'no b.d.l.'!I89/1000</f>
        <v>0.04</v>
      </c>
      <c r="J89" s="28">
        <v>3</v>
      </c>
      <c r="K89" s="28">
        <v>2.0499999999999998</v>
      </c>
      <c r="L89" s="28">
        <v>8.9999999999999998E-4</v>
      </c>
      <c r="M89" s="28">
        <v>0.12</v>
      </c>
      <c r="N89" s="28">
        <v>0.09</v>
      </c>
      <c r="O89" s="28">
        <v>0.01</v>
      </c>
      <c r="P89" s="28">
        <v>11</v>
      </c>
      <c r="Q89" s="28">
        <v>0.8</v>
      </c>
      <c r="R89" s="28">
        <v>118</v>
      </c>
      <c r="S89" s="28">
        <v>0.09</v>
      </c>
      <c r="T89" s="28">
        <v>6.4</v>
      </c>
      <c r="U89" s="28">
        <v>39.799999999999997</v>
      </c>
      <c r="V89" s="28">
        <v>29.2</v>
      </c>
      <c r="W89" s="28">
        <v>13.1</v>
      </c>
      <c r="X89" s="28">
        <v>33.6</v>
      </c>
      <c r="Y89" s="28">
        <v>5.2999999999999999E-2</v>
      </c>
      <c r="Z89" s="28">
        <v>0.05</v>
      </c>
      <c r="AA89" s="28">
        <v>0.14000000000000001</v>
      </c>
      <c r="AB89" s="28">
        <v>13.4</v>
      </c>
      <c r="AC89" s="28">
        <v>0.09</v>
      </c>
      <c r="AD89" s="28">
        <v>7.0000000000000007E-2</v>
      </c>
      <c r="AE89" s="28">
        <v>0.81</v>
      </c>
      <c r="AF89" s="28">
        <v>0.1</v>
      </c>
      <c r="AG89" s="28">
        <v>242</v>
      </c>
      <c r="AH89" s="28">
        <v>0.1</v>
      </c>
      <c r="AI89" s="28">
        <v>0.2</v>
      </c>
      <c r="AJ89" s="28">
        <v>0.04</v>
      </c>
      <c r="AK89" s="28">
        <v>12.5</v>
      </c>
      <c r="AL89" s="28">
        <v>4.3</v>
      </c>
      <c r="AM89" s="28">
        <v>9.1999999999999998E-2</v>
      </c>
      <c r="AN89" s="28">
        <v>179.49999999999991</v>
      </c>
      <c r="AO89" s="28">
        <v>81</v>
      </c>
      <c r="AP89" s="28">
        <v>0.4</v>
      </c>
      <c r="AQ89" s="28">
        <v>0.43</v>
      </c>
      <c r="AR89" s="28">
        <v>4.2</v>
      </c>
      <c r="AS89" s="28">
        <v>296</v>
      </c>
      <c r="AT89" s="28">
        <v>8.6999999999999993</v>
      </c>
      <c r="AU89" s="28">
        <v>14.5</v>
      </c>
      <c r="AV89" s="28">
        <v>14.7</v>
      </c>
      <c r="AW89" s="28">
        <f>'no b.d.l.'!BJ89*10000</f>
        <v>46200</v>
      </c>
      <c r="AX89" s="28">
        <f>'no b.d.l.'!BK89*10000</f>
        <v>500</v>
      </c>
      <c r="AY89" s="28">
        <f>'no b.d.l.'!BL89*10000</f>
        <v>70800</v>
      </c>
      <c r="AZ89" s="28">
        <f>'no b.d.l.'!BM89*10000</f>
        <v>1200</v>
      </c>
      <c r="BA89" s="28">
        <f>'no b.d.l.'!BN89*10000</f>
        <v>500</v>
      </c>
      <c r="BB89" s="28">
        <f>'no b.d.l.'!BO89*10000</f>
        <v>140</v>
      </c>
      <c r="BC89" s="28">
        <f>'no b.d.l.'!BP89*10000</f>
        <v>240</v>
      </c>
      <c r="BD89" s="28">
        <f>'no b.d.l.'!BQ89*10000</f>
        <v>9000</v>
      </c>
      <c r="BE89" s="30">
        <f t="shared" si="2"/>
        <v>1340</v>
      </c>
      <c r="BV89" s="28">
        <v>12.5</v>
      </c>
      <c r="BY89" s="28">
        <v>4.3</v>
      </c>
    </row>
    <row r="90" spans="1:77" x14ac:dyDescent="0.3">
      <c r="A90" s="25">
        <f t="shared" si="3"/>
        <v>86</v>
      </c>
      <c r="B90" s="26">
        <v>686809</v>
      </c>
      <c r="C90" s="26">
        <v>846972</v>
      </c>
      <c r="D90" s="26">
        <v>360</v>
      </c>
      <c r="E90" s="26">
        <v>1</v>
      </c>
      <c r="F90" s="27" t="s">
        <v>87</v>
      </c>
      <c r="G90" s="28">
        <v>5.4</v>
      </c>
      <c r="H90" s="28">
        <f>'no b.d.l.'!H90/1000</f>
        <v>4.0000000000000002E-4</v>
      </c>
      <c r="I90" s="28">
        <f>'no b.d.l.'!I90/1000</f>
        <v>0.04</v>
      </c>
      <c r="J90" s="28">
        <v>3</v>
      </c>
      <c r="K90" s="28">
        <v>2.27</v>
      </c>
      <c r="L90" s="28">
        <v>8.9999999999999998E-4</v>
      </c>
      <c r="M90" s="28">
        <v>6.39</v>
      </c>
      <c r="N90" s="28">
        <v>0.09</v>
      </c>
      <c r="O90" s="28">
        <v>0.04</v>
      </c>
      <c r="P90" s="28">
        <v>10.9</v>
      </c>
      <c r="Q90" s="28">
        <v>0.8</v>
      </c>
      <c r="R90" s="28">
        <v>107</v>
      </c>
      <c r="S90" s="28">
        <v>0.2</v>
      </c>
      <c r="T90" s="28">
        <v>8.6</v>
      </c>
      <c r="U90" s="28">
        <v>41.2</v>
      </c>
      <c r="V90" s="28">
        <v>27.1</v>
      </c>
      <c r="W90" s="28">
        <v>14.2</v>
      </c>
      <c r="X90" s="28">
        <v>34.5</v>
      </c>
      <c r="Y90" s="28">
        <v>5.1999999999999998E-2</v>
      </c>
      <c r="Z90" s="28">
        <v>0.05</v>
      </c>
      <c r="AA90" s="28">
        <v>0.12</v>
      </c>
      <c r="AB90" s="28">
        <v>11.8</v>
      </c>
      <c r="AC90" s="28">
        <v>0.09</v>
      </c>
      <c r="AD90" s="28">
        <v>7.0000000000000007E-2</v>
      </c>
      <c r="AE90" s="28">
        <v>0.68</v>
      </c>
      <c r="AF90" s="28">
        <v>0.14000000000000001</v>
      </c>
      <c r="AG90" s="28">
        <v>193</v>
      </c>
      <c r="AH90" s="28">
        <v>0.1</v>
      </c>
      <c r="AI90" s="28">
        <v>0.2</v>
      </c>
      <c r="AJ90" s="28">
        <v>0.04</v>
      </c>
      <c r="AK90" s="28">
        <v>11.5</v>
      </c>
      <c r="AL90" s="28">
        <v>3.8</v>
      </c>
      <c r="AM90" s="28">
        <v>9.4E-2</v>
      </c>
      <c r="AN90" s="28">
        <v>194.79999999999998</v>
      </c>
      <c r="AO90" s="28">
        <v>167</v>
      </c>
      <c r="AP90" s="28">
        <v>0.5</v>
      </c>
      <c r="AQ90" s="28">
        <v>0.34</v>
      </c>
      <c r="AR90" s="28">
        <v>3.7</v>
      </c>
      <c r="AS90" s="28">
        <v>936</v>
      </c>
      <c r="AT90" s="28">
        <v>7.5</v>
      </c>
      <c r="AU90" s="28">
        <v>13.4</v>
      </c>
      <c r="AV90" s="28">
        <v>14.3</v>
      </c>
      <c r="AW90" s="28">
        <f>'no b.d.l.'!BJ90*10000</f>
        <v>46100</v>
      </c>
      <c r="AX90" s="28">
        <f>'no b.d.l.'!BK90*10000</f>
        <v>600</v>
      </c>
      <c r="AY90" s="28">
        <f>'no b.d.l.'!BL90*10000</f>
        <v>68800</v>
      </c>
      <c r="AZ90" s="28">
        <f>'no b.d.l.'!BM90*10000</f>
        <v>1400.0000000000002</v>
      </c>
      <c r="BA90" s="28">
        <f>'no b.d.l.'!BN90*10000</f>
        <v>500</v>
      </c>
      <c r="BB90" s="28">
        <f>'no b.d.l.'!BO90*10000</f>
        <v>170</v>
      </c>
      <c r="BC90" s="28">
        <f>'no b.d.l.'!BP90*10000</f>
        <v>260</v>
      </c>
      <c r="BD90" s="28">
        <f>'no b.d.l.'!BQ90*10000</f>
        <v>9000</v>
      </c>
      <c r="BE90" s="30">
        <f t="shared" si="2"/>
        <v>1570.0000000000002</v>
      </c>
      <c r="BV90" s="28">
        <v>11.5</v>
      </c>
      <c r="BY90" s="28">
        <v>3.8</v>
      </c>
    </row>
    <row r="91" spans="1:77" x14ac:dyDescent="0.3">
      <c r="A91" s="25">
        <f t="shared" si="3"/>
        <v>87</v>
      </c>
      <c r="B91" s="26">
        <v>686810</v>
      </c>
      <c r="C91" s="26">
        <v>846972</v>
      </c>
      <c r="D91" s="26">
        <v>360</v>
      </c>
      <c r="E91" s="26">
        <v>1</v>
      </c>
      <c r="F91" s="27" t="s">
        <v>88</v>
      </c>
      <c r="G91" s="28">
        <v>3.7</v>
      </c>
      <c r="H91" s="28">
        <f>'no b.d.l.'!H91/1000</f>
        <v>4.0000000000000002E-4</v>
      </c>
      <c r="I91" s="28">
        <f>'no b.d.l.'!I91/1000</f>
        <v>0.06</v>
      </c>
      <c r="J91" s="28">
        <v>3</v>
      </c>
      <c r="K91" s="28">
        <v>6.05</v>
      </c>
      <c r="L91" s="28">
        <v>8.9999999999999998E-4</v>
      </c>
      <c r="M91" s="28">
        <v>0.8</v>
      </c>
      <c r="N91" s="28">
        <v>0.09</v>
      </c>
      <c r="O91" s="28">
        <v>0.04</v>
      </c>
      <c r="P91" s="28">
        <v>3.3</v>
      </c>
      <c r="Q91" s="28">
        <v>0.3</v>
      </c>
      <c r="R91" s="28">
        <v>37</v>
      </c>
      <c r="S91" s="28">
        <v>0.1</v>
      </c>
      <c r="T91" s="28">
        <v>6.3</v>
      </c>
      <c r="U91" s="28">
        <v>16.100000000000001</v>
      </c>
      <c r="V91" s="28">
        <v>13.4</v>
      </c>
      <c r="W91" s="28">
        <v>4.7</v>
      </c>
      <c r="X91" s="28">
        <v>14.7</v>
      </c>
      <c r="Y91" s="28">
        <v>2.1999999999999999E-2</v>
      </c>
      <c r="Z91" s="28">
        <v>0.03</v>
      </c>
      <c r="AA91" s="28">
        <v>0.36</v>
      </c>
      <c r="AB91" s="28">
        <v>4.5</v>
      </c>
      <c r="AC91" s="28">
        <v>0.1</v>
      </c>
      <c r="AD91" s="28">
        <v>0.02</v>
      </c>
      <c r="AE91" s="28">
        <v>0.42</v>
      </c>
      <c r="AF91" s="28">
        <v>0.05</v>
      </c>
      <c r="AG91" s="28">
        <v>136</v>
      </c>
      <c r="AH91" s="28">
        <v>0.09</v>
      </c>
      <c r="AI91" s="28">
        <v>0.3</v>
      </c>
      <c r="AJ91" s="28">
        <v>0.04</v>
      </c>
      <c r="AK91" s="28">
        <v>3.93</v>
      </c>
      <c r="AL91" s="28">
        <v>2.2000000000000002</v>
      </c>
      <c r="AM91" s="28">
        <v>6.6000000000000003E-2</v>
      </c>
      <c r="AN91" s="28">
        <v>55.830000000000013</v>
      </c>
      <c r="AO91" s="28">
        <v>54.2</v>
      </c>
      <c r="AP91" s="28">
        <v>0.1</v>
      </c>
      <c r="AQ91" s="28">
        <v>0.19</v>
      </c>
      <c r="AR91" s="28">
        <v>1.7</v>
      </c>
      <c r="AS91" s="28">
        <v>198</v>
      </c>
      <c r="AT91" s="28">
        <v>4.0999999999999996</v>
      </c>
      <c r="AU91" s="28">
        <v>4.9000000000000004</v>
      </c>
      <c r="AV91" s="28">
        <v>5.9</v>
      </c>
      <c r="AW91" s="28">
        <f>'no b.d.l.'!BJ91*10000</f>
        <v>17200</v>
      </c>
      <c r="AX91" s="28">
        <f>'no b.d.l.'!BK91*10000</f>
        <v>200</v>
      </c>
      <c r="AY91" s="28">
        <f>'no b.d.l.'!BL91*10000</f>
        <v>24800</v>
      </c>
      <c r="AZ91" s="28">
        <f>'no b.d.l.'!BM91*10000</f>
        <v>800</v>
      </c>
      <c r="BA91" s="28">
        <f>'no b.d.l.'!BN91*10000</f>
        <v>200</v>
      </c>
      <c r="BB91" s="28">
        <f>'no b.d.l.'!BO91*10000</f>
        <v>130</v>
      </c>
      <c r="BC91" s="28">
        <f>'no b.d.l.'!BP91*10000</f>
        <v>60</v>
      </c>
      <c r="BD91" s="28">
        <f>'no b.d.l.'!BQ91*10000</f>
        <v>9000</v>
      </c>
      <c r="BE91" s="30">
        <f t="shared" si="2"/>
        <v>930</v>
      </c>
      <c r="BV91" s="28">
        <v>3.93</v>
      </c>
      <c r="BY91" s="28">
        <v>2.2000000000000002</v>
      </c>
    </row>
    <row r="92" spans="1:77" x14ac:dyDescent="0.3">
      <c r="A92" s="25">
        <f t="shared" si="3"/>
        <v>88</v>
      </c>
      <c r="B92" s="26">
        <v>686811</v>
      </c>
      <c r="C92" s="26">
        <v>846972</v>
      </c>
      <c r="D92" s="26">
        <v>360</v>
      </c>
      <c r="E92" s="26">
        <v>1</v>
      </c>
      <c r="F92" s="27" t="s">
        <v>89</v>
      </c>
      <c r="G92" s="28">
        <v>5</v>
      </c>
      <c r="H92" s="28">
        <f>'no b.d.l.'!H92/1000</f>
        <v>3.2000000000000002E-3</v>
      </c>
      <c r="I92" s="28">
        <f>'no b.d.l.'!I92/1000</f>
        <v>7.0000000000000007E-2</v>
      </c>
      <c r="J92" s="28">
        <v>2</v>
      </c>
      <c r="K92" s="28">
        <v>1.84</v>
      </c>
      <c r="L92" s="28">
        <v>8.9999999999999998E-4</v>
      </c>
      <c r="M92" s="28">
        <v>0.1</v>
      </c>
      <c r="N92" s="28">
        <v>0.09</v>
      </c>
      <c r="O92" s="28">
        <v>0.01</v>
      </c>
      <c r="P92" s="28">
        <v>9.6</v>
      </c>
      <c r="Q92" s="28">
        <v>0.8</v>
      </c>
      <c r="R92" s="28">
        <v>89</v>
      </c>
      <c r="S92" s="28">
        <v>0.09</v>
      </c>
      <c r="T92" s="28">
        <v>11.5</v>
      </c>
      <c r="U92" s="28">
        <v>37.700000000000003</v>
      </c>
      <c r="V92" s="28">
        <v>27.1</v>
      </c>
      <c r="W92" s="28">
        <v>12.2</v>
      </c>
      <c r="X92" s="28">
        <v>24.5</v>
      </c>
      <c r="Y92" s="28">
        <v>3.6999999999999998E-2</v>
      </c>
      <c r="Z92" s="28">
        <v>0.04</v>
      </c>
      <c r="AA92" s="28">
        <v>0.13</v>
      </c>
      <c r="AB92" s="28">
        <v>11.5</v>
      </c>
      <c r="AC92" s="28">
        <v>0.09</v>
      </c>
      <c r="AD92" s="28">
        <v>0.06</v>
      </c>
      <c r="AE92" s="28">
        <v>0.68</v>
      </c>
      <c r="AF92" s="28">
        <v>0.1</v>
      </c>
      <c r="AG92" s="28">
        <v>162</v>
      </c>
      <c r="AH92" s="28">
        <v>0.09</v>
      </c>
      <c r="AI92" s="28">
        <v>0.3</v>
      </c>
      <c r="AJ92" s="28">
        <v>0.04</v>
      </c>
      <c r="AK92" s="28">
        <v>10.4</v>
      </c>
      <c r="AL92" s="28">
        <v>3.7</v>
      </c>
      <c r="AM92" s="28">
        <v>8.6999999999999994E-2</v>
      </c>
      <c r="AN92" s="28">
        <v>169.7</v>
      </c>
      <c r="AO92" s="28">
        <v>90.2</v>
      </c>
      <c r="AP92" s="28">
        <v>0.4</v>
      </c>
      <c r="AQ92" s="28">
        <v>0.39</v>
      </c>
      <c r="AR92" s="28">
        <v>4</v>
      </c>
      <c r="AS92" s="28">
        <v>361</v>
      </c>
      <c r="AT92" s="28">
        <v>7.8</v>
      </c>
      <c r="AU92" s="28">
        <v>11.1</v>
      </c>
      <c r="AV92" s="28">
        <v>12.9</v>
      </c>
      <c r="AW92" s="28">
        <f>'no b.d.l.'!BJ92*10000</f>
        <v>40199.999999999993</v>
      </c>
      <c r="AX92" s="28">
        <f>'no b.d.l.'!BK92*10000</f>
        <v>500</v>
      </c>
      <c r="AY92" s="28">
        <f>'no b.d.l.'!BL92*10000</f>
        <v>57400</v>
      </c>
      <c r="AZ92" s="28">
        <f>'no b.d.l.'!BM92*10000</f>
        <v>1200</v>
      </c>
      <c r="BA92" s="28">
        <f>'no b.d.l.'!BN92*10000</f>
        <v>400</v>
      </c>
      <c r="BB92" s="28">
        <f>'no b.d.l.'!BO92*10000</f>
        <v>130</v>
      </c>
      <c r="BC92" s="28">
        <f>'no b.d.l.'!BP92*10000</f>
        <v>220</v>
      </c>
      <c r="BD92" s="28">
        <f>'no b.d.l.'!BQ92*10000</f>
        <v>9000</v>
      </c>
      <c r="BE92" s="30">
        <f t="shared" si="2"/>
        <v>1330</v>
      </c>
      <c r="BV92" s="28">
        <v>10.4</v>
      </c>
      <c r="BY92" s="28">
        <v>3.7</v>
      </c>
    </row>
    <row r="93" spans="1:77" ht="15.75" customHeight="1" x14ac:dyDescent="0.3">
      <c r="A93" s="25">
        <f t="shared" si="3"/>
        <v>89</v>
      </c>
      <c r="B93" s="26">
        <v>686812</v>
      </c>
      <c r="C93" s="26">
        <v>846971</v>
      </c>
      <c r="D93" s="26">
        <v>360</v>
      </c>
      <c r="E93" s="26">
        <v>1</v>
      </c>
      <c r="F93" s="27" t="s">
        <v>90</v>
      </c>
      <c r="G93" s="28">
        <v>9</v>
      </c>
      <c r="H93" s="28">
        <f>'no b.d.l.'!H93/1000</f>
        <v>1.1000000000000001E-3</v>
      </c>
      <c r="I93" s="28">
        <f>'no b.d.l.'!I93/1000</f>
        <v>0.05</v>
      </c>
      <c r="J93" s="28">
        <v>3</v>
      </c>
      <c r="K93" s="28">
        <v>1.6</v>
      </c>
      <c r="L93" s="28">
        <v>8.9999999999999998E-4</v>
      </c>
      <c r="M93" s="28">
        <v>0.1</v>
      </c>
      <c r="N93" s="28">
        <v>0.09</v>
      </c>
      <c r="O93" s="28">
        <v>0.01</v>
      </c>
      <c r="P93" s="28">
        <v>11.1</v>
      </c>
      <c r="Q93" s="28">
        <v>0.9</v>
      </c>
      <c r="R93" s="28">
        <v>118</v>
      </c>
      <c r="S93" s="28">
        <v>0.09</v>
      </c>
      <c r="T93" s="28">
        <v>6.2</v>
      </c>
      <c r="U93" s="28">
        <v>41.5</v>
      </c>
      <c r="V93" s="28">
        <v>27.3</v>
      </c>
      <c r="W93" s="28">
        <v>13.1</v>
      </c>
      <c r="X93" s="28">
        <v>25.5</v>
      </c>
      <c r="Y93" s="28">
        <v>3.5000000000000003E-2</v>
      </c>
      <c r="Z93" s="28">
        <v>0.06</v>
      </c>
      <c r="AA93" s="28">
        <v>0.02</v>
      </c>
      <c r="AB93" s="28">
        <v>13.1</v>
      </c>
      <c r="AC93" s="28">
        <v>0.09</v>
      </c>
      <c r="AD93" s="28">
        <v>0.09</v>
      </c>
      <c r="AE93" s="28">
        <v>0.79</v>
      </c>
      <c r="AF93" s="28">
        <v>0.11</v>
      </c>
      <c r="AG93" s="28">
        <v>220</v>
      </c>
      <c r="AH93" s="28">
        <v>0.1</v>
      </c>
      <c r="AI93" s="28">
        <v>0.2</v>
      </c>
      <c r="AJ93" s="28">
        <v>0.04</v>
      </c>
      <c r="AK93" s="28">
        <v>11.7</v>
      </c>
      <c r="AL93" s="28">
        <v>4.3</v>
      </c>
      <c r="AM93" s="28">
        <v>8.3000000000000004E-2</v>
      </c>
      <c r="AN93" s="28">
        <v>172.39999999999998</v>
      </c>
      <c r="AO93" s="28">
        <v>76.900000000000006</v>
      </c>
      <c r="AP93" s="28">
        <v>0.4</v>
      </c>
      <c r="AQ93" s="28">
        <v>0.46</v>
      </c>
      <c r="AR93" s="28">
        <v>3.9</v>
      </c>
      <c r="AS93" s="28">
        <v>339</v>
      </c>
      <c r="AT93" s="28">
        <v>8.3000000000000007</v>
      </c>
      <c r="AU93" s="28">
        <v>13.7</v>
      </c>
      <c r="AV93" s="28">
        <v>11.5</v>
      </c>
      <c r="AW93" s="28">
        <f>'no b.d.l.'!BJ93*10000</f>
        <v>42900</v>
      </c>
      <c r="AX93" s="28">
        <f>'no b.d.l.'!BK93*10000</f>
        <v>600</v>
      </c>
      <c r="AY93" s="28">
        <f>'no b.d.l.'!BL93*10000</f>
        <v>70100</v>
      </c>
      <c r="AZ93" s="28">
        <f>'no b.d.l.'!BM93*10000</f>
        <v>1000</v>
      </c>
      <c r="BA93" s="28">
        <f>'no b.d.l.'!BN93*10000</f>
        <v>400</v>
      </c>
      <c r="BB93" s="28">
        <f>'no b.d.l.'!BO93*10000</f>
        <v>100</v>
      </c>
      <c r="BC93" s="28">
        <f>'no b.d.l.'!BP93*10000</f>
        <v>240</v>
      </c>
      <c r="BD93" s="28">
        <f>'no b.d.l.'!BQ93*10000</f>
        <v>9000</v>
      </c>
      <c r="BE93" s="30">
        <f t="shared" si="2"/>
        <v>1100</v>
      </c>
      <c r="BV93" s="28">
        <v>11.7</v>
      </c>
      <c r="BY93" s="28">
        <v>4.3</v>
      </c>
    </row>
    <row r="94" spans="1:77" x14ac:dyDescent="0.3">
      <c r="A94" s="25">
        <f t="shared" si="3"/>
        <v>90</v>
      </c>
      <c r="B94" s="26">
        <v>686813</v>
      </c>
      <c r="C94" s="26">
        <v>846971</v>
      </c>
      <c r="D94" s="26">
        <v>360</v>
      </c>
      <c r="E94" s="26">
        <v>1</v>
      </c>
      <c r="F94" s="27" t="s">
        <v>91</v>
      </c>
      <c r="G94" s="28">
        <v>20.7</v>
      </c>
      <c r="H94" s="28">
        <f>'no b.d.l.'!H94/1000</f>
        <v>4.0000000000000002E-4</v>
      </c>
      <c r="I94" s="28">
        <f>'no b.d.l.'!I94/1000</f>
        <v>0.05</v>
      </c>
      <c r="J94" s="28">
        <v>4</v>
      </c>
      <c r="K94" s="28">
        <v>2.66</v>
      </c>
      <c r="L94" s="28">
        <v>8.9999999999999998E-4</v>
      </c>
      <c r="M94" s="28">
        <v>0.17</v>
      </c>
      <c r="N94" s="28">
        <v>0.09</v>
      </c>
      <c r="O94" s="28">
        <v>0.14000000000000001</v>
      </c>
      <c r="P94" s="28">
        <v>12.1</v>
      </c>
      <c r="Q94" s="28">
        <v>1</v>
      </c>
      <c r="R94" s="28">
        <v>155</v>
      </c>
      <c r="S94" s="28">
        <v>0.09</v>
      </c>
      <c r="T94" s="28">
        <v>5.7</v>
      </c>
      <c r="U94" s="28">
        <v>45.3</v>
      </c>
      <c r="V94" s="28">
        <v>26.6</v>
      </c>
      <c r="W94" s="28">
        <v>14.5</v>
      </c>
      <c r="X94" s="28">
        <v>26.6</v>
      </c>
      <c r="Y94" s="28">
        <v>9.8000000000000004E-2</v>
      </c>
      <c r="Z94" s="28">
        <v>7.0000000000000007E-2</v>
      </c>
      <c r="AA94" s="28">
        <v>0.06</v>
      </c>
      <c r="AB94" s="28">
        <v>13.5</v>
      </c>
      <c r="AC94" s="28">
        <v>0.09</v>
      </c>
      <c r="AD94" s="28">
        <v>0.08</v>
      </c>
      <c r="AE94" s="28">
        <v>0.8</v>
      </c>
      <c r="AF94" s="28">
        <v>0.09</v>
      </c>
      <c r="AG94" s="28">
        <v>423</v>
      </c>
      <c r="AH94" s="28">
        <v>0.09</v>
      </c>
      <c r="AI94" s="28">
        <v>0.2</v>
      </c>
      <c r="AJ94" s="28">
        <v>0.04</v>
      </c>
      <c r="AK94" s="28">
        <v>8.73</v>
      </c>
      <c r="AL94" s="28">
        <v>4</v>
      </c>
      <c r="AM94" s="28">
        <v>7.6999999999999999E-2</v>
      </c>
      <c r="AN94" s="28">
        <v>147.5</v>
      </c>
      <c r="AO94" s="28">
        <v>79.2</v>
      </c>
      <c r="AP94" s="28">
        <v>0.4</v>
      </c>
      <c r="AQ94" s="28">
        <v>0.43</v>
      </c>
      <c r="AR94" s="28">
        <v>3.6</v>
      </c>
      <c r="AS94" s="28">
        <v>353</v>
      </c>
      <c r="AT94" s="28">
        <v>7.9</v>
      </c>
      <c r="AU94" s="28">
        <v>14.8</v>
      </c>
      <c r="AV94" s="28">
        <v>10.4</v>
      </c>
      <c r="AW94" s="28">
        <f>'no b.d.l.'!BJ94*10000</f>
        <v>41600</v>
      </c>
      <c r="AX94" s="28">
        <f>'no b.d.l.'!BK94*10000</f>
        <v>400</v>
      </c>
      <c r="AY94" s="28">
        <f>'no b.d.l.'!BL94*10000</f>
        <v>92300</v>
      </c>
      <c r="AZ94" s="28">
        <f>'no b.d.l.'!BM94*10000</f>
        <v>1100</v>
      </c>
      <c r="BA94" s="28">
        <f>'no b.d.l.'!BN94*10000</f>
        <v>400</v>
      </c>
      <c r="BB94" s="28">
        <f>'no b.d.l.'!BO94*10000</f>
        <v>110</v>
      </c>
      <c r="BC94" s="28">
        <f>'no b.d.l.'!BP94*10000</f>
        <v>250</v>
      </c>
      <c r="BD94" s="28">
        <f>'no b.d.l.'!BQ94*10000</f>
        <v>9000</v>
      </c>
      <c r="BE94" s="30">
        <f t="shared" si="2"/>
        <v>1210</v>
      </c>
      <c r="BV94" s="28">
        <v>8.73</v>
      </c>
      <c r="BY94" s="28">
        <v>4</v>
      </c>
    </row>
    <row r="95" spans="1:77" x14ac:dyDescent="0.3">
      <c r="A95" s="25">
        <f t="shared" si="3"/>
        <v>91</v>
      </c>
      <c r="B95" s="26">
        <v>686814</v>
      </c>
      <c r="C95" s="26">
        <v>846971</v>
      </c>
      <c r="D95" s="26">
        <v>360</v>
      </c>
      <c r="E95" s="26">
        <v>1</v>
      </c>
      <c r="F95" s="27" t="s">
        <v>109</v>
      </c>
      <c r="G95" s="28">
        <v>93.6</v>
      </c>
      <c r="H95" s="28">
        <f>'no b.d.l.'!H95/1000</f>
        <v>4.0000000000000002E-4</v>
      </c>
      <c r="I95" s="28">
        <f>'no b.d.l.'!I95/1000</f>
        <v>0.06</v>
      </c>
      <c r="J95" s="28">
        <v>3</v>
      </c>
      <c r="K95" s="28">
        <v>4.75</v>
      </c>
      <c r="L95" s="28">
        <v>8.9999999999999998E-4</v>
      </c>
      <c r="M95" s="28">
        <v>0.25</v>
      </c>
      <c r="N95" s="28">
        <v>0.3</v>
      </c>
      <c r="O95" s="28">
        <v>0.12</v>
      </c>
      <c r="P95" s="28">
        <v>10.7</v>
      </c>
      <c r="Q95" s="28">
        <v>1.7</v>
      </c>
      <c r="R95" s="28">
        <v>173</v>
      </c>
      <c r="S95" s="28">
        <v>0.2</v>
      </c>
      <c r="T95" s="28">
        <v>53.1</v>
      </c>
      <c r="U95" s="28">
        <v>61.9</v>
      </c>
      <c r="V95" s="28">
        <v>49.3</v>
      </c>
      <c r="W95" s="28">
        <v>21.3</v>
      </c>
      <c r="X95" s="28">
        <v>32.200000000000003</v>
      </c>
      <c r="Y95" s="28">
        <v>0.218</v>
      </c>
      <c r="Z95" s="28">
        <v>0.05</v>
      </c>
      <c r="AA95" s="28">
        <v>0.11</v>
      </c>
      <c r="AB95" s="28">
        <v>5.14</v>
      </c>
      <c r="AC95" s="28">
        <v>0.1</v>
      </c>
      <c r="AD95" s="28">
        <v>0.1</v>
      </c>
      <c r="AE95" s="28">
        <v>0.74</v>
      </c>
      <c r="AF95" s="28">
        <v>0.74</v>
      </c>
      <c r="AG95" s="28">
        <v>457</v>
      </c>
      <c r="AH95" s="28">
        <v>0.09</v>
      </c>
      <c r="AI95" s="28">
        <v>0.2</v>
      </c>
      <c r="AJ95" s="28">
        <v>0.04</v>
      </c>
      <c r="AK95" s="28">
        <v>14.4</v>
      </c>
      <c r="AL95" s="28">
        <v>4</v>
      </c>
      <c r="AM95" s="28">
        <v>5.8999999999999997E-2</v>
      </c>
      <c r="AN95" s="28">
        <v>357.59999999999997</v>
      </c>
      <c r="AO95" s="28">
        <v>1100</v>
      </c>
      <c r="AP95" s="28">
        <v>1</v>
      </c>
      <c r="AQ95" s="28">
        <v>0.44</v>
      </c>
      <c r="AR95" s="28">
        <v>3.7</v>
      </c>
      <c r="AS95" s="28">
        <v>4350</v>
      </c>
      <c r="AT95" s="28">
        <v>8.4</v>
      </c>
      <c r="AU95" s="28">
        <v>20.7</v>
      </c>
      <c r="AV95" s="28">
        <v>14.6</v>
      </c>
      <c r="AW95" s="28">
        <f>'no b.d.l.'!BJ95*10000</f>
        <v>45300</v>
      </c>
      <c r="AX95" s="28">
        <f>'no b.d.l.'!BK95*10000</f>
        <v>400</v>
      </c>
      <c r="AY95" s="28">
        <f>'no b.d.l.'!BL95*10000</f>
        <v>130000</v>
      </c>
      <c r="AZ95" s="28">
        <f>'no b.d.l.'!BM95*10000</f>
        <v>1300</v>
      </c>
      <c r="BA95" s="28">
        <f>'no b.d.l.'!BN95*10000</f>
        <v>400</v>
      </c>
      <c r="BB95" s="28">
        <f>'no b.d.l.'!BO95*10000</f>
        <v>120</v>
      </c>
      <c r="BC95" s="28">
        <f>'no b.d.l.'!BP95*10000</f>
        <v>859.99999999999989</v>
      </c>
      <c r="BD95" s="28">
        <f>'no b.d.l.'!BQ95*10000</f>
        <v>9000</v>
      </c>
      <c r="BE95" s="30">
        <f t="shared" si="2"/>
        <v>1420</v>
      </c>
      <c r="BV95" s="28">
        <v>14.4</v>
      </c>
      <c r="BY95" s="28">
        <v>4</v>
      </c>
    </row>
    <row r="96" spans="1:77" x14ac:dyDescent="0.3">
      <c r="A96" s="25">
        <f t="shared" si="3"/>
        <v>92</v>
      </c>
      <c r="B96" s="26">
        <v>686814</v>
      </c>
      <c r="C96" s="26">
        <v>846971</v>
      </c>
      <c r="D96" s="26">
        <v>360</v>
      </c>
      <c r="E96" s="26">
        <v>1</v>
      </c>
      <c r="F96" s="27" t="s">
        <v>92</v>
      </c>
      <c r="G96" s="28">
        <v>17.7</v>
      </c>
      <c r="H96" s="28">
        <f>'no b.d.l.'!H96/1000</f>
        <v>7.4999999999999997E-3</v>
      </c>
      <c r="I96" s="28">
        <f>'no b.d.l.'!I96/1000</f>
        <v>0.06</v>
      </c>
      <c r="J96" s="28">
        <v>3</v>
      </c>
      <c r="K96" s="28">
        <v>3.54</v>
      </c>
      <c r="L96" s="28">
        <v>8.9999999999999998E-4</v>
      </c>
      <c r="M96" s="28">
        <v>0.14000000000000001</v>
      </c>
      <c r="N96" s="28">
        <v>0.09</v>
      </c>
      <c r="O96" s="28">
        <v>0.08</v>
      </c>
      <c r="P96" s="28">
        <v>7.8</v>
      </c>
      <c r="Q96" s="28">
        <v>0.9</v>
      </c>
      <c r="R96" s="28">
        <v>105</v>
      </c>
      <c r="S96" s="28">
        <v>0.09</v>
      </c>
      <c r="T96" s="28">
        <v>5.6</v>
      </c>
      <c r="U96" s="28">
        <v>38.4</v>
      </c>
      <c r="V96" s="28">
        <v>28.2</v>
      </c>
      <c r="W96" s="28">
        <v>9.6999999999999993</v>
      </c>
      <c r="X96" s="28">
        <v>26.5</v>
      </c>
      <c r="Y96" s="28">
        <v>5.2999999999999999E-2</v>
      </c>
      <c r="Z96" s="28">
        <v>0.05</v>
      </c>
      <c r="AA96" s="28">
        <v>0.06</v>
      </c>
      <c r="AB96" s="28">
        <v>11.2</v>
      </c>
      <c r="AC96" s="28">
        <v>0.1</v>
      </c>
      <c r="AD96" s="28">
        <v>0.04</v>
      </c>
      <c r="AE96" s="28">
        <v>0.63</v>
      </c>
      <c r="AF96" s="28">
        <v>7.0000000000000007E-2</v>
      </c>
      <c r="AG96" s="28">
        <v>303</v>
      </c>
      <c r="AH96" s="28">
        <v>0.09</v>
      </c>
      <c r="AI96" s="28">
        <v>0.2</v>
      </c>
      <c r="AJ96" s="28">
        <v>0.04</v>
      </c>
      <c r="AK96" s="28">
        <v>7.41</v>
      </c>
      <c r="AL96" s="28">
        <v>4.5</v>
      </c>
      <c r="AM96" s="28">
        <v>0.06</v>
      </c>
      <c r="AN96" s="28">
        <v>116.3</v>
      </c>
      <c r="AO96" s="28">
        <v>63.7</v>
      </c>
      <c r="AP96" s="28">
        <v>0.5</v>
      </c>
      <c r="AQ96" s="28">
        <v>0.34</v>
      </c>
      <c r="AR96" s="28">
        <v>2.9</v>
      </c>
      <c r="AS96" s="28">
        <v>254</v>
      </c>
      <c r="AT96" s="28">
        <v>6.8</v>
      </c>
      <c r="AU96" s="28">
        <v>13.5</v>
      </c>
      <c r="AV96" s="28">
        <v>9.4</v>
      </c>
      <c r="AW96" s="28">
        <f>'no b.d.l.'!BJ96*10000</f>
        <v>39300</v>
      </c>
      <c r="AX96" s="28">
        <f>'no b.d.l.'!BK96*10000</f>
        <v>400</v>
      </c>
      <c r="AY96" s="28">
        <f>'no b.d.l.'!BL96*10000</f>
        <v>72400</v>
      </c>
      <c r="AZ96" s="28">
        <f>'no b.d.l.'!BM96*10000</f>
        <v>1000</v>
      </c>
      <c r="BA96" s="28">
        <f>'no b.d.l.'!BN96*10000</f>
        <v>400</v>
      </c>
      <c r="BB96" s="28">
        <f>'no b.d.l.'!BO96*10000</f>
        <v>110</v>
      </c>
      <c r="BC96" s="28">
        <f>'no b.d.l.'!BP96*10000</f>
        <v>200</v>
      </c>
      <c r="BD96" s="28">
        <f>'no b.d.l.'!BQ96*10000</f>
        <v>9000</v>
      </c>
      <c r="BE96" s="30">
        <f t="shared" si="2"/>
        <v>1110</v>
      </c>
      <c r="BV96" s="28">
        <v>7.41</v>
      </c>
      <c r="BY96" s="28">
        <v>4.5</v>
      </c>
    </row>
    <row r="97" spans="1:77" x14ac:dyDescent="0.3">
      <c r="A97" s="25">
        <f t="shared" si="3"/>
        <v>93</v>
      </c>
      <c r="B97" s="26">
        <v>686815</v>
      </c>
      <c r="C97" s="26">
        <v>846971</v>
      </c>
      <c r="D97" s="26">
        <v>361</v>
      </c>
      <c r="E97" s="26">
        <v>1</v>
      </c>
      <c r="F97" s="27" t="s">
        <v>93</v>
      </c>
      <c r="G97" s="28">
        <v>19.7</v>
      </c>
      <c r="H97" s="28">
        <f>'no b.d.l.'!H97/1000</f>
        <v>1.4E-3</v>
      </c>
      <c r="I97" s="28">
        <f>'no b.d.l.'!I97/1000</f>
        <v>7.0000000000000007E-2</v>
      </c>
      <c r="J97" s="28">
        <v>3</v>
      </c>
      <c r="K97" s="28">
        <v>2.6</v>
      </c>
      <c r="L97" s="28">
        <v>8.9999999999999998E-4</v>
      </c>
      <c r="M97" s="28">
        <v>0.16</v>
      </c>
      <c r="N97" s="28">
        <v>0.09</v>
      </c>
      <c r="O97" s="28">
        <v>0.08</v>
      </c>
      <c r="P97" s="28">
        <v>8</v>
      </c>
      <c r="Q97" s="28">
        <v>1</v>
      </c>
      <c r="R97" s="28">
        <v>109</v>
      </c>
      <c r="S97" s="28">
        <v>0.1</v>
      </c>
      <c r="T97" s="28">
        <v>5.7</v>
      </c>
      <c r="U97" s="28">
        <v>39.700000000000003</v>
      </c>
      <c r="V97" s="28">
        <v>30.2</v>
      </c>
      <c r="W97" s="28">
        <v>10.1</v>
      </c>
      <c r="X97" s="28">
        <v>27.3</v>
      </c>
      <c r="Y97" s="28">
        <v>6.2E-2</v>
      </c>
      <c r="Z97" s="28">
        <v>0.06</v>
      </c>
      <c r="AA97" s="28">
        <v>0.06</v>
      </c>
      <c r="AB97" s="28">
        <v>11.5</v>
      </c>
      <c r="AC97" s="28">
        <v>0.09</v>
      </c>
      <c r="AD97" s="28">
        <v>0.05</v>
      </c>
      <c r="AE97" s="28">
        <v>0.6</v>
      </c>
      <c r="AF97" s="28">
        <v>7.0000000000000007E-2</v>
      </c>
      <c r="AG97" s="28">
        <v>312</v>
      </c>
      <c r="AH97" s="28">
        <v>0.09</v>
      </c>
      <c r="AI97" s="28">
        <v>0.2</v>
      </c>
      <c r="AJ97" s="28">
        <v>0.04</v>
      </c>
      <c r="AK97" s="28">
        <v>8.1300000000000008</v>
      </c>
      <c r="AL97" s="28">
        <v>4.2</v>
      </c>
      <c r="AM97" s="28">
        <v>5.5E-2</v>
      </c>
      <c r="AN97" s="28">
        <v>120.39999999999998</v>
      </c>
      <c r="AO97" s="28">
        <v>58.7</v>
      </c>
      <c r="AP97" s="28">
        <v>0.4</v>
      </c>
      <c r="AQ97" s="28">
        <v>0.35</v>
      </c>
      <c r="AR97" s="28">
        <v>2.8</v>
      </c>
      <c r="AS97" s="28">
        <v>249</v>
      </c>
      <c r="AT97" s="28">
        <v>6.4</v>
      </c>
      <c r="AU97" s="28">
        <v>13.9</v>
      </c>
      <c r="AV97" s="28">
        <v>8.3000000000000007</v>
      </c>
      <c r="AW97" s="28">
        <f>'no b.d.l.'!BJ97*10000</f>
        <v>38900</v>
      </c>
      <c r="AX97" s="28">
        <f>'no b.d.l.'!BK97*10000</f>
        <v>500</v>
      </c>
      <c r="AY97" s="28">
        <f>'no b.d.l.'!BL97*10000</f>
        <v>78700</v>
      </c>
      <c r="AZ97" s="28">
        <f>'no b.d.l.'!BM97*10000</f>
        <v>900</v>
      </c>
      <c r="BA97" s="28">
        <f>'no b.d.l.'!BN97*10000</f>
        <v>400</v>
      </c>
      <c r="BB97" s="28">
        <f>'no b.d.l.'!BO97*10000</f>
        <v>110</v>
      </c>
      <c r="BC97" s="28">
        <f>'no b.d.l.'!BP97*10000</f>
        <v>220</v>
      </c>
      <c r="BD97" s="28">
        <f>'no b.d.l.'!BQ97*10000</f>
        <v>9000</v>
      </c>
      <c r="BE97" s="30">
        <f t="shared" si="2"/>
        <v>1010</v>
      </c>
      <c r="BV97" s="28">
        <v>8.1300000000000008</v>
      </c>
      <c r="BY97" s="28">
        <v>4.2</v>
      </c>
    </row>
    <row r="98" spans="1:77" x14ac:dyDescent="0.3">
      <c r="A98" s="25">
        <f t="shared" si="3"/>
        <v>94</v>
      </c>
      <c r="B98" s="26">
        <v>687901</v>
      </c>
      <c r="C98" s="26">
        <v>846364</v>
      </c>
      <c r="D98" s="26">
        <v>379</v>
      </c>
      <c r="E98" s="26">
        <v>1</v>
      </c>
      <c r="F98" s="27" t="s">
        <v>94</v>
      </c>
      <c r="G98" s="28">
        <v>2.6</v>
      </c>
      <c r="H98" s="28">
        <f>'no b.d.l.'!H98/1000</f>
        <v>3.0999999999999999E-3</v>
      </c>
      <c r="I98" s="28">
        <f>'no b.d.l.'!I98/1000</f>
        <v>0.06</v>
      </c>
      <c r="J98" s="28">
        <v>3</v>
      </c>
      <c r="K98" s="28">
        <v>1.72</v>
      </c>
      <c r="L98" s="28">
        <v>8.9999999999999998E-4</v>
      </c>
      <c r="M98" s="28">
        <v>0.22</v>
      </c>
      <c r="N98" s="28">
        <v>0.09</v>
      </c>
      <c r="O98" s="28">
        <v>0.06</v>
      </c>
      <c r="P98" s="28">
        <v>8.6999999999999993</v>
      </c>
      <c r="Q98" s="28">
        <v>0.7</v>
      </c>
      <c r="R98" s="28">
        <v>123</v>
      </c>
      <c r="S98" s="28">
        <v>0.09</v>
      </c>
      <c r="T98" s="28">
        <v>8.4</v>
      </c>
      <c r="U98" s="28">
        <v>24.3</v>
      </c>
      <c r="V98" s="28">
        <v>34.799999999999997</v>
      </c>
      <c r="W98" s="28">
        <v>13</v>
      </c>
      <c r="X98" s="28">
        <v>36.700000000000003</v>
      </c>
      <c r="Y98" s="28">
        <v>1.4999999999999999E-2</v>
      </c>
      <c r="Z98" s="28">
        <v>0.04</v>
      </c>
      <c r="AA98" s="28">
        <v>0.08</v>
      </c>
      <c r="AB98" s="28">
        <v>14.5</v>
      </c>
      <c r="AC98" s="28">
        <v>0.09</v>
      </c>
      <c r="AD98" s="28">
        <v>0.08</v>
      </c>
      <c r="AE98" s="28">
        <v>0.79</v>
      </c>
      <c r="AF98" s="28">
        <v>0.15</v>
      </c>
      <c r="AG98" s="28">
        <v>156</v>
      </c>
      <c r="AH98" s="28">
        <v>0.1</v>
      </c>
      <c r="AI98" s="28">
        <v>0.2</v>
      </c>
      <c r="AJ98" s="28">
        <v>0.04</v>
      </c>
      <c r="AK98" s="28">
        <v>20.8</v>
      </c>
      <c r="AL98" s="28">
        <v>3.8</v>
      </c>
      <c r="AM98" s="28">
        <v>0.13400000000000001</v>
      </c>
      <c r="AN98" s="28">
        <v>150.4</v>
      </c>
      <c r="AO98" s="28">
        <v>118</v>
      </c>
      <c r="AP98" s="28">
        <v>0.4</v>
      </c>
      <c r="AQ98" s="28">
        <v>0.38</v>
      </c>
      <c r="AR98" s="28">
        <v>5.7</v>
      </c>
      <c r="AS98" s="28">
        <v>330</v>
      </c>
      <c r="AT98" s="28">
        <v>20.6</v>
      </c>
      <c r="AU98" s="28">
        <v>14.6</v>
      </c>
      <c r="AV98" s="28">
        <v>15.4</v>
      </c>
      <c r="AW98" s="28">
        <f>'no b.d.l.'!BJ98*10000</f>
        <v>50599.999999999993</v>
      </c>
      <c r="AX98" s="28">
        <f>'no b.d.l.'!BK98*10000</f>
        <v>400</v>
      </c>
      <c r="AY98" s="28">
        <f>'no b.d.l.'!BL98*10000</f>
        <v>74200</v>
      </c>
      <c r="AZ98" s="28">
        <f>'no b.d.l.'!BM98*10000</f>
        <v>2700</v>
      </c>
      <c r="BA98" s="28">
        <f>'no b.d.l.'!BN98*10000</f>
        <v>2000</v>
      </c>
      <c r="BB98" s="28">
        <f>'no b.d.l.'!BO98*10000</f>
        <v>120</v>
      </c>
      <c r="BC98" s="28">
        <f>'no b.d.l.'!BP98*10000</f>
        <v>160</v>
      </c>
      <c r="BD98" s="28">
        <f>'no b.d.l.'!BQ98*10000</f>
        <v>9000</v>
      </c>
      <c r="BE98" s="30">
        <f t="shared" si="2"/>
        <v>2820</v>
      </c>
      <c r="BV98" s="28">
        <v>20.8</v>
      </c>
      <c r="BY98" s="28">
        <v>3.8</v>
      </c>
    </row>
    <row r="99" spans="1:77" x14ac:dyDescent="0.3">
      <c r="A99" s="25">
        <f t="shared" si="3"/>
        <v>95</v>
      </c>
      <c r="B99" s="26">
        <v>687902</v>
      </c>
      <c r="C99" s="26">
        <v>846364</v>
      </c>
      <c r="D99" s="26">
        <v>379</v>
      </c>
      <c r="E99" s="26">
        <v>1</v>
      </c>
      <c r="F99" s="27" t="s">
        <v>95</v>
      </c>
      <c r="G99" s="28">
        <v>3</v>
      </c>
      <c r="H99" s="28">
        <f>'no b.d.l.'!H99/1000</f>
        <v>4.0000000000000002E-4</v>
      </c>
      <c r="I99" s="28">
        <f>'no b.d.l.'!I99/1000</f>
        <v>0.06</v>
      </c>
      <c r="J99" s="28">
        <v>3</v>
      </c>
      <c r="K99" s="28">
        <v>1.05</v>
      </c>
      <c r="L99" s="28">
        <v>8.9999999999999998E-4</v>
      </c>
      <c r="M99" s="28">
        <v>0.13</v>
      </c>
      <c r="N99" s="28">
        <v>0.09</v>
      </c>
      <c r="O99" s="28">
        <v>0.05</v>
      </c>
      <c r="P99" s="28">
        <v>9.9</v>
      </c>
      <c r="Q99" s="28">
        <v>0.8</v>
      </c>
      <c r="R99" s="28">
        <v>115</v>
      </c>
      <c r="S99" s="28">
        <v>0.09</v>
      </c>
      <c r="T99" s="28">
        <v>8.5</v>
      </c>
      <c r="U99" s="28">
        <v>23.8</v>
      </c>
      <c r="V99" s="28">
        <v>36.299999999999997</v>
      </c>
      <c r="W99" s="28">
        <v>13</v>
      </c>
      <c r="X99" s="28">
        <v>27.5</v>
      </c>
      <c r="Y99" s="28">
        <v>1.2999999999999999E-2</v>
      </c>
      <c r="Z99" s="28">
        <v>0.05</v>
      </c>
      <c r="AA99" s="28">
        <v>0.09</v>
      </c>
      <c r="AB99" s="28">
        <v>14.8</v>
      </c>
      <c r="AC99" s="28">
        <v>0.1</v>
      </c>
      <c r="AD99" s="28">
        <v>0.08</v>
      </c>
      <c r="AE99" s="28">
        <v>0.77</v>
      </c>
      <c r="AF99" s="28">
        <v>0.12</v>
      </c>
      <c r="AG99" s="28">
        <v>172</v>
      </c>
      <c r="AH99" s="28">
        <v>0.1</v>
      </c>
      <c r="AI99" s="28">
        <v>0.1</v>
      </c>
      <c r="AJ99" s="28">
        <v>0.04</v>
      </c>
      <c r="AK99" s="28">
        <v>22</v>
      </c>
      <c r="AL99" s="28">
        <v>3.8</v>
      </c>
      <c r="AM99" s="28">
        <v>0.11899999999999999</v>
      </c>
      <c r="AN99" s="28">
        <v>166.60000000000005</v>
      </c>
      <c r="AO99" s="28">
        <v>80.099999999999994</v>
      </c>
      <c r="AP99" s="28">
        <v>0.3</v>
      </c>
      <c r="AQ99" s="28">
        <v>0.52</v>
      </c>
      <c r="AR99" s="28">
        <v>5.0999999999999996</v>
      </c>
      <c r="AS99" s="28">
        <v>304</v>
      </c>
      <c r="AT99" s="28">
        <v>12.3</v>
      </c>
      <c r="AU99" s="28">
        <v>15.2</v>
      </c>
      <c r="AV99" s="28">
        <v>13.3</v>
      </c>
      <c r="AW99" s="28">
        <f>'no b.d.l.'!BJ99*10000</f>
        <v>49300</v>
      </c>
      <c r="AX99" s="28">
        <f>'no b.d.l.'!BK99*10000</f>
        <v>200</v>
      </c>
      <c r="AY99" s="28">
        <f>'no b.d.l.'!BL99*10000</f>
        <v>71800</v>
      </c>
      <c r="AZ99" s="28">
        <f>'no b.d.l.'!BM99*10000</f>
        <v>1400.0000000000002</v>
      </c>
      <c r="BA99" s="28">
        <f>'no b.d.l.'!BN99*10000</f>
        <v>1000</v>
      </c>
      <c r="BB99" s="28">
        <f>'no b.d.l.'!BO99*10000</f>
        <v>80</v>
      </c>
      <c r="BC99" s="28">
        <f>'no b.d.l.'!BP99*10000</f>
        <v>130</v>
      </c>
      <c r="BD99" s="28">
        <f>'no b.d.l.'!BQ99*10000</f>
        <v>9000</v>
      </c>
      <c r="BE99" s="30">
        <f t="shared" si="2"/>
        <v>1480.0000000000002</v>
      </c>
      <c r="BV99" s="28">
        <v>22</v>
      </c>
      <c r="BY99" s="28">
        <v>3.8</v>
      </c>
    </row>
    <row r="100" spans="1:77" x14ac:dyDescent="0.3">
      <c r="A100" s="25">
        <f t="shared" si="3"/>
        <v>96</v>
      </c>
      <c r="B100" s="26">
        <v>687903</v>
      </c>
      <c r="C100" s="26">
        <v>846364</v>
      </c>
      <c r="D100" s="26">
        <v>379</v>
      </c>
      <c r="E100" s="26">
        <v>1</v>
      </c>
      <c r="F100" s="27" t="s">
        <v>96</v>
      </c>
      <c r="G100" s="28">
        <v>3</v>
      </c>
      <c r="H100" s="28">
        <f>'no b.d.l.'!H100/1000</f>
        <v>4.0000000000000002E-4</v>
      </c>
      <c r="I100" s="28">
        <f>'no b.d.l.'!I100/1000</f>
        <v>0.04</v>
      </c>
      <c r="J100" s="28">
        <v>3</v>
      </c>
      <c r="K100" s="28">
        <v>1.19</v>
      </c>
      <c r="L100" s="28">
        <v>8.9999999999999998E-4</v>
      </c>
      <c r="M100" s="28">
        <v>0.16</v>
      </c>
      <c r="N100" s="28">
        <v>0.09</v>
      </c>
      <c r="O100" s="28">
        <v>0.01</v>
      </c>
      <c r="P100" s="28">
        <v>8.6999999999999993</v>
      </c>
      <c r="Q100" s="28">
        <v>0.7</v>
      </c>
      <c r="R100" s="28">
        <v>109</v>
      </c>
      <c r="S100" s="28">
        <v>0.09</v>
      </c>
      <c r="T100" s="28">
        <v>8.4</v>
      </c>
      <c r="U100" s="28">
        <v>22.9</v>
      </c>
      <c r="V100" s="28">
        <v>31.4</v>
      </c>
      <c r="W100" s="28">
        <v>11.8</v>
      </c>
      <c r="X100" s="28">
        <v>30.3</v>
      </c>
      <c r="Y100" s="28">
        <v>1.4999999999999999E-2</v>
      </c>
      <c r="Z100" s="28">
        <v>0.04</v>
      </c>
      <c r="AA100" s="28">
        <v>0.14000000000000001</v>
      </c>
      <c r="AB100" s="28">
        <v>13</v>
      </c>
      <c r="AC100" s="28">
        <v>0.1</v>
      </c>
      <c r="AD100" s="28">
        <v>7.0000000000000007E-2</v>
      </c>
      <c r="AE100" s="28">
        <v>0.65</v>
      </c>
      <c r="AF100" s="28">
        <v>0.13</v>
      </c>
      <c r="AG100" s="28">
        <v>161</v>
      </c>
      <c r="AH100" s="28">
        <v>0.1</v>
      </c>
      <c r="AI100" s="28">
        <v>0.2</v>
      </c>
      <c r="AJ100" s="28">
        <v>0.04</v>
      </c>
      <c r="AK100" s="28">
        <v>20.9</v>
      </c>
      <c r="AL100" s="28">
        <v>3.4</v>
      </c>
      <c r="AM100" s="28">
        <v>0.14199999999999999</v>
      </c>
      <c r="AN100" s="28">
        <v>152.5</v>
      </c>
      <c r="AO100" s="28">
        <v>104</v>
      </c>
      <c r="AP100" s="28">
        <v>0.4</v>
      </c>
      <c r="AQ100" s="28">
        <v>0.41</v>
      </c>
      <c r="AR100" s="28">
        <v>5.0999999999999996</v>
      </c>
      <c r="AS100" s="28">
        <v>334</v>
      </c>
      <c r="AT100" s="28">
        <v>18.3</v>
      </c>
      <c r="AU100" s="28">
        <v>13.8</v>
      </c>
      <c r="AV100" s="28">
        <v>12.5</v>
      </c>
      <c r="AW100" s="28">
        <f>'no b.d.l.'!BJ100*10000</f>
        <v>46500</v>
      </c>
      <c r="AX100" s="28">
        <f>'no b.d.l.'!BK100*10000</f>
        <v>400</v>
      </c>
      <c r="AY100" s="28">
        <f>'no b.d.l.'!BL100*10000</f>
        <v>66400</v>
      </c>
      <c r="AZ100" s="28">
        <f>'no b.d.l.'!BM100*10000</f>
        <v>2500</v>
      </c>
      <c r="BA100" s="28">
        <f>'no b.d.l.'!BN100*10000</f>
        <v>1900</v>
      </c>
      <c r="BB100" s="28">
        <f>'no b.d.l.'!BO100*10000</f>
        <v>100</v>
      </c>
      <c r="BC100" s="28">
        <f>'no b.d.l.'!BP100*10000</f>
        <v>140</v>
      </c>
      <c r="BD100" s="28">
        <f>'no b.d.l.'!BQ100*10000</f>
        <v>9000</v>
      </c>
      <c r="BE100" s="30">
        <f t="shared" si="2"/>
        <v>2600</v>
      </c>
      <c r="BV100" s="28">
        <v>20.9</v>
      </c>
      <c r="BY100" s="28">
        <v>3.4</v>
      </c>
    </row>
    <row r="101" spans="1:77" x14ac:dyDescent="0.3">
      <c r="A101" s="25">
        <f t="shared" si="3"/>
        <v>97</v>
      </c>
      <c r="B101" s="26">
        <v>687905</v>
      </c>
      <c r="C101" s="26">
        <v>846363</v>
      </c>
      <c r="D101" s="26">
        <v>379</v>
      </c>
      <c r="E101" s="26">
        <v>1</v>
      </c>
      <c r="F101" s="27" t="s">
        <v>97</v>
      </c>
      <c r="G101" s="28">
        <v>2.5</v>
      </c>
      <c r="H101" s="28">
        <f>'no b.d.l.'!H101/1000</f>
        <v>4.0000000000000002E-4</v>
      </c>
      <c r="I101" s="28">
        <f>'no b.d.l.'!I101/1000</f>
        <v>0.05</v>
      </c>
      <c r="J101" s="28">
        <v>2</v>
      </c>
      <c r="K101" s="28">
        <v>1.1000000000000001</v>
      </c>
      <c r="L101" s="28">
        <v>8.9999999999999998E-4</v>
      </c>
      <c r="M101" s="28">
        <v>0.14000000000000001</v>
      </c>
      <c r="N101" s="28">
        <v>0.09</v>
      </c>
      <c r="O101" s="28">
        <v>0.01</v>
      </c>
      <c r="P101" s="28">
        <v>8.4</v>
      </c>
      <c r="Q101" s="28">
        <v>0.6</v>
      </c>
      <c r="R101" s="28">
        <v>107</v>
      </c>
      <c r="S101" s="28">
        <v>0.09</v>
      </c>
      <c r="T101" s="28">
        <v>9.8000000000000007</v>
      </c>
      <c r="U101" s="28">
        <v>23</v>
      </c>
      <c r="V101" s="28">
        <v>31.8</v>
      </c>
      <c r="W101" s="28">
        <v>11.4</v>
      </c>
      <c r="X101" s="28">
        <v>42.8</v>
      </c>
      <c r="Y101" s="28">
        <v>1.6E-2</v>
      </c>
      <c r="Z101" s="28">
        <v>0.04</v>
      </c>
      <c r="AA101" s="28">
        <v>0.1</v>
      </c>
      <c r="AB101" s="28">
        <v>12.7</v>
      </c>
      <c r="AC101" s="28">
        <v>0.1</v>
      </c>
      <c r="AD101" s="28">
        <v>7.0000000000000007E-2</v>
      </c>
      <c r="AE101" s="28">
        <v>0.72</v>
      </c>
      <c r="AF101" s="28">
        <v>0.21</v>
      </c>
      <c r="AG101" s="28">
        <v>144</v>
      </c>
      <c r="AH101" s="28">
        <v>0.1</v>
      </c>
      <c r="AI101" s="28">
        <v>0.2</v>
      </c>
      <c r="AJ101" s="28">
        <v>0.04</v>
      </c>
      <c r="AK101" s="28">
        <v>21.6</v>
      </c>
      <c r="AL101" s="28">
        <v>2.9</v>
      </c>
      <c r="AM101" s="28">
        <v>0.16</v>
      </c>
      <c r="AN101" s="28">
        <v>156.90000000000003</v>
      </c>
      <c r="AO101" s="28">
        <v>159</v>
      </c>
      <c r="AP101" s="28">
        <v>0.4</v>
      </c>
      <c r="AQ101" s="28">
        <v>0.4</v>
      </c>
      <c r="AR101" s="28">
        <v>6.8</v>
      </c>
      <c r="AS101" s="28">
        <v>323</v>
      </c>
      <c r="AT101" s="28">
        <v>34.200000000000003</v>
      </c>
      <c r="AU101" s="28">
        <v>14.6</v>
      </c>
      <c r="AV101" s="28">
        <v>14.7</v>
      </c>
      <c r="AW101" s="28">
        <f>'no b.d.l.'!BJ101*10000</f>
        <v>49000</v>
      </c>
      <c r="AX101" s="28">
        <f>'no b.d.l.'!BK101*10000</f>
        <v>400</v>
      </c>
      <c r="AY101" s="28">
        <f>'no b.d.l.'!BL101*10000</f>
        <v>63500</v>
      </c>
      <c r="AZ101" s="28">
        <f>'no b.d.l.'!BM101*10000</f>
        <v>4600</v>
      </c>
      <c r="BA101" s="28">
        <f>'no b.d.l.'!BN101*10000</f>
        <v>3700</v>
      </c>
      <c r="BB101" s="28">
        <f>'no b.d.l.'!BO101*10000</f>
        <v>150</v>
      </c>
      <c r="BC101" s="28">
        <f>'no b.d.l.'!BP101*10000</f>
        <v>150</v>
      </c>
      <c r="BD101" s="28">
        <f>'no b.d.l.'!BQ101*10000</f>
        <v>9000</v>
      </c>
      <c r="BE101" s="30">
        <f t="shared" si="2"/>
        <v>4750</v>
      </c>
      <c r="BV101" s="28">
        <v>21.6</v>
      </c>
      <c r="BY101" s="28">
        <v>2.9</v>
      </c>
    </row>
    <row r="102" spans="1:77" x14ac:dyDescent="0.3">
      <c r="A102" s="25">
        <f t="shared" si="3"/>
        <v>98</v>
      </c>
      <c r="B102" s="26">
        <v>687906</v>
      </c>
      <c r="C102" s="26">
        <v>846363</v>
      </c>
      <c r="D102" s="26">
        <v>379</v>
      </c>
      <c r="E102" s="26">
        <v>1</v>
      </c>
      <c r="F102" s="27" t="s">
        <v>98</v>
      </c>
      <c r="G102" s="28">
        <v>3.1</v>
      </c>
      <c r="H102" s="28">
        <f>'no b.d.l.'!H102/1000</f>
        <v>4.0000000000000002E-4</v>
      </c>
      <c r="I102" s="28">
        <f>'no b.d.l.'!I102/1000</f>
        <v>0.05</v>
      </c>
      <c r="J102" s="28">
        <v>4</v>
      </c>
      <c r="K102" s="28">
        <v>1.65</v>
      </c>
      <c r="L102" s="28">
        <v>8.9999999999999998E-4</v>
      </c>
      <c r="M102" s="28">
        <v>0.18</v>
      </c>
      <c r="N102" s="28">
        <v>0.5</v>
      </c>
      <c r="O102" s="28">
        <v>0.04</v>
      </c>
      <c r="P102" s="28">
        <v>11.6</v>
      </c>
      <c r="Q102" s="28">
        <v>0.8</v>
      </c>
      <c r="R102" s="28">
        <v>111</v>
      </c>
      <c r="S102" s="28">
        <v>0.09</v>
      </c>
      <c r="T102" s="28">
        <v>7</v>
      </c>
      <c r="U102" s="28">
        <v>21.3</v>
      </c>
      <c r="V102" s="28">
        <v>36.799999999999997</v>
      </c>
      <c r="W102" s="28">
        <v>12.1</v>
      </c>
      <c r="X102" s="28">
        <v>25.5</v>
      </c>
      <c r="Y102" s="28">
        <v>1.7999999999999999E-2</v>
      </c>
      <c r="Z102" s="28">
        <v>0.05</v>
      </c>
      <c r="AA102" s="28">
        <v>12.2</v>
      </c>
      <c r="AB102" s="28">
        <v>14</v>
      </c>
      <c r="AC102" s="28">
        <v>0.09</v>
      </c>
      <c r="AD102" s="28">
        <v>0.09</v>
      </c>
      <c r="AE102" s="28">
        <v>0.86</v>
      </c>
      <c r="AF102" s="28">
        <v>0.11</v>
      </c>
      <c r="AG102" s="28">
        <v>170</v>
      </c>
      <c r="AH102" s="28">
        <v>0.1</v>
      </c>
      <c r="AI102" s="28">
        <v>0.2</v>
      </c>
      <c r="AJ102" s="28">
        <v>0.04</v>
      </c>
      <c r="AK102" s="28">
        <v>18.5</v>
      </c>
      <c r="AL102" s="28">
        <v>3.8</v>
      </c>
      <c r="AM102" s="28">
        <v>0.14299999999999999</v>
      </c>
      <c r="AN102" s="28">
        <v>140.19999999999999</v>
      </c>
      <c r="AO102" s="28">
        <v>98.2</v>
      </c>
      <c r="AP102" s="28">
        <v>0.3</v>
      </c>
      <c r="AQ102" s="28">
        <v>0.42</v>
      </c>
      <c r="AR102" s="28">
        <v>5.0999999999999996</v>
      </c>
      <c r="AS102" s="28">
        <v>304</v>
      </c>
      <c r="AT102" s="28">
        <v>10.4</v>
      </c>
      <c r="AU102" s="28">
        <v>14.9</v>
      </c>
      <c r="AV102" s="28">
        <v>10.8</v>
      </c>
      <c r="AW102" s="28">
        <f>'no b.d.l.'!BJ102*10000</f>
        <v>51600</v>
      </c>
      <c r="AX102" s="28">
        <f>'no b.d.l.'!BK102*10000</f>
        <v>300</v>
      </c>
      <c r="AY102" s="28">
        <f>'no b.d.l.'!BL102*10000</f>
        <v>67300</v>
      </c>
      <c r="AZ102" s="28">
        <f>'no b.d.l.'!BM102*10000</f>
        <v>1600</v>
      </c>
      <c r="BA102" s="28">
        <f>'no b.d.l.'!BN102*10000</f>
        <v>800</v>
      </c>
      <c r="BB102" s="28">
        <f>'no b.d.l.'!BO102*10000</f>
        <v>100</v>
      </c>
      <c r="BC102" s="28">
        <f>'no b.d.l.'!BP102*10000</f>
        <v>120</v>
      </c>
      <c r="BD102" s="28">
        <f>'no b.d.l.'!BQ102*10000</f>
        <v>9000</v>
      </c>
      <c r="BE102" s="30">
        <f t="shared" si="2"/>
        <v>1700</v>
      </c>
      <c r="BV102" s="28">
        <v>18.5</v>
      </c>
      <c r="BY102" s="28">
        <v>3.8</v>
      </c>
    </row>
    <row r="103" spans="1:77" x14ac:dyDescent="0.3">
      <c r="A103" s="25">
        <f t="shared" si="3"/>
        <v>99</v>
      </c>
      <c r="B103" s="26">
        <v>687907</v>
      </c>
      <c r="C103" s="26">
        <v>846363</v>
      </c>
      <c r="D103" s="26">
        <v>379</v>
      </c>
      <c r="E103" s="26">
        <v>1</v>
      </c>
      <c r="F103" s="27" t="s">
        <v>99</v>
      </c>
      <c r="G103" s="28">
        <v>2</v>
      </c>
      <c r="H103" s="28">
        <f>'no b.d.l.'!H103/1000</f>
        <v>4.0000000000000002E-4</v>
      </c>
      <c r="I103" s="28">
        <f>'no b.d.l.'!I103/1000</f>
        <v>0.04</v>
      </c>
      <c r="J103" s="28">
        <v>3</v>
      </c>
      <c r="K103" s="28">
        <v>1.77</v>
      </c>
      <c r="L103" s="28">
        <v>8.9999999999999998E-4</v>
      </c>
      <c r="M103" s="28">
        <v>0.18</v>
      </c>
      <c r="N103" s="28">
        <v>0.09</v>
      </c>
      <c r="O103" s="28">
        <v>0.01</v>
      </c>
      <c r="P103" s="28">
        <v>9.5</v>
      </c>
      <c r="Q103" s="28">
        <v>0.8</v>
      </c>
      <c r="R103" s="28">
        <v>123</v>
      </c>
      <c r="S103" s="28">
        <v>0.09</v>
      </c>
      <c r="T103" s="28">
        <v>8.1999999999999993</v>
      </c>
      <c r="U103" s="28">
        <v>24.2</v>
      </c>
      <c r="V103" s="28">
        <v>36.799999999999997</v>
      </c>
      <c r="W103" s="28">
        <v>12.5</v>
      </c>
      <c r="X103" s="28">
        <v>29.7</v>
      </c>
      <c r="Y103" s="28">
        <v>3.1E-2</v>
      </c>
      <c r="Z103" s="28">
        <v>0.04</v>
      </c>
      <c r="AA103" s="28">
        <v>0.13</v>
      </c>
      <c r="AB103" s="28">
        <v>14.4</v>
      </c>
      <c r="AC103" s="28">
        <v>0.1</v>
      </c>
      <c r="AD103" s="28">
        <v>0.06</v>
      </c>
      <c r="AE103" s="28">
        <v>0.77</v>
      </c>
      <c r="AF103" s="28">
        <v>0.09</v>
      </c>
      <c r="AG103" s="28">
        <v>223</v>
      </c>
      <c r="AH103" s="28">
        <v>0.1</v>
      </c>
      <c r="AI103" s="28">
        <v>0.2</v>
      </c>
      <c r="AJ103" s="28">
        <v>0.04</v>
      </c>
      <c r="AK103" s="28">
        <v>16.899999999999999</v>
      </c>
      <c r="AL103" s="28">
        <v>3.4</v>
      </c>
      <c r="AM103" s="28">
        <v>0.157</v>
      </c>
      <c r="AN103" s="28">
        <v>144.6</v>
      </c>
      <c r="AO103" s="28">
        <v>109</v>
      </c>
      <c r="AP103" s="28">
        <v>0.4</v>
      </c>
      <c r="AQ103" s="28">
        <v>0.4</v>
      </c>
      <c r="AR103" s="28">
        <v>5.0999999999999996</v>
      </c>
      <c r="AS103" s="28">
        <v>336</v>
      </c>
      <c r="AT103" s="28">
        <v>10.3</v>
      </c>
      <c r="AU103" s="28">
        <v>16.3</v>
      </c>
      <c r="AV103" s="28">
        <v>13.4</v>
      </c>
      <c r="AW103" s="28">
        <f>'no b.d.l.'!BJ103*10000</f>
        <v>53800</v>
      </c>
      <c r="AX103" s="28">
        <f>'no b.d.l.'!BK103*10000</f>
        <v>300</v>
      </c>
      <c r="AY103" s="28">
        <f>'no b.d.l.'!BL103*10000</f>
        <v>77200</v>
      </c>
      <c r="AZ103" s="28">
        <f>'no b.d.l.'!BM103*10000</f>
        <v>1700.0000000000002</v>
      </c>
      <c r="BA103" s="28">
        <f>'no b.d.l.'!BN103*10000</f>
        <v>1000</v>
      </c>
      <c r="BB103" s="28">
        <f>'no b.d.l.'!BO103*10000</f>
        <v>120</v>
      </c>
      <c r="BC103" s="28">
        <f>'no b.d.l.'!BP103*10000</f>
        <v>150</v>
      </c>
      <c r="BD103" s="28">
        <f>'no b.d.l.'!BQ103*10000</f>
        <v>9000</v>
      </c>
      <c r="BE103" s="30">
        <f t="shared" si="2"/>
        <v>1820.0000000000002</v>
      </c>
      <c r="BV103" s="28">
        <v>16.899999999999999</v>
      </c>
      <c r="BY103" s="28">
        <v>3.4</v>
      </c>
    </row>
    <row r="104" spans="1:77" x14ac:dyDescent="0.3">
      <c r="A104" s="25">
        <f t="shared" si="3"/>
        <v>100</v>
      </c>
      <c r="B104" s="26">
        <v>687908</v>
      </c>
      <c r="C104" s="26">
        <v>846362</v>
      </c>
      <c r="D104" s="26">
        <v>379</v>
      </c>
      <c r="E104" s="26">
        <v>1</v>
      </c>
      <c r="F104" s="27" t="s">
        <v>100</v>
      </c>
      <c r="G104" s="28">
        <v>2.5</v>
      </c>
      <c r="H104" s="28">
        <f>'no b.d.l.'!H104/1000</f>
        <v>4.0000000000000002E-4</v>
      </c>
      <c r="I104" s="28">
        <f>'no b.d.l.'!I104/1000</f>
        <v>0.03</v>
      </c>
      <c r="J104" s="28">
        <v>3</v>
      </c>
      <c r="K104" s="28">
        <v>1.54</v>
      </c>
      <c r="L104" s="28">
        <v>8.9999999999999998E-4</v>
      </c>
      <c r="M104" s="28">
        <v>0.15</v>
      </c>
      <c r="N104" s="28">
        <v>0.09</v>
      </c>
      <c r="O104" s="28">
        <v>0.01</v>
      </c>
      <c r="P104" s="28">
        <v>9.1999999999999993</v>
      </c>
      <c r="Q104" s="28">
        <v>0.8</v>
      </c>
      <c r="R104" s="28">
        <v>104</v>
      </c>
      <c r="S104" s="28">
        <v>0.09</v>
      </c>
      <c r="T104" s="28">
        <v>8</v>
      </c>
      <c r="U104" s="28">
        <v>22.7</v>
      </c>
      <c r="V104" s="28">
        <v>37.799999999999997</v>
      </c>
      <c r="W104" s="28">
        <v>13.1</v>
      </c>
      <c r="X104" s="28">
        <v>28.3</v>
      </c>
      <c r="Y104" s="28">
        <v>2.4E-2</v>
      </c>
      <c r="Z104" s="28">
        <v>0.05</v>
      </c>
      <c r="AA104" s="28">
        <v>0.09</v>
      </c>
      <c r="AB104" s="28">
        <v>13.9</v>
      </c>
      <c r="AC104" s="28">
        <v>0.1</v>
      </c>
      <c r="AD104" s="28">
        <v>0.06</v>
      </c>
      <c r="AE104" s="28">
        <v>0.81</v>
      </c>
      <c r="AF104" s="28">
        <v>0.11</v>
      </c>
      <c r="AG104" s="28">
        <v>143</v>
      </c>
      <c r="AH104" s="28">
        <v>0.2</v>
      </c>
      <c r="AI104" s="28">
        <v>0.3</v>
      </c>
      <c r="AJ104" s="28">
        <v>0.04</v>
      </c>
      <c r="AK104" s="28">
        <v>18.2</v>
      </c>
      <c r="AL104" s="28">
        <v>4.0999999999999996</v>
      </c>
      <c r="AM104" s="28">
        <v>0.13400000000000001</v>
      </c>
      <c r="AN104" s="28">
        <v>158.30000000000001</v>
      </c>
      <c r="AO104" s="28">
        <v>99.3</v>
      </c>
      <c r="AP104" s="28">
        <v>0.4</v>
      </c>
      <c r="AQ104" s="28">
        <v>0.5</v>
      </c>
      <c r="AR104" s="28">
        <v>5.5</v>
      </c>
      <c r="AS104" s="28">
        <v>344</v>
      </c>
      <c r="AT104" s="28">
        <v>11.7</v>
      </c>
      <c r="AU104" s="28">
        <v>13.8</v>
      </c>
      <c r="AV104" s="28">
        <v>15.5</v>
      </c>
      <c r="AW104" s="28">
        <f>'no b.d.l.'!BJ104*10000</f>
        <v>52500</v>
      </c>
      <c r="AX104" s="28">
        <f>'no b.d.l.'!BK104*10000</f>
        <v>500</v>
      </c>
      <c r="AY104" s="28">
        <f>'no b.d.l.'!BL104*10000</f>
        <v>64400.000000000007</v>
      </c>
      <c r="AZ104" s="28">
        <f>'no b.d.l.'!BM104*10000</f>
        <v>1500</v>
      </c>
      <c r="BA104" s="28">
        <f>'no b.d.l.'!BN104*10000</f>
        <v>1000</v>
      </c>
      <c r="BB104" s="28">
        <f>'no b.d.l.'!BO104*10000</f>
        <v>130</v>
      </c>
      <c r="BC104" s="28">
        <f>'no b.d.l.'!BP104*10000</f>
        <v>150</v>
      </c>
      <c r="BD104" s="28">
        <f>'no b.d.l.'!BQ104*10000</f>
        <v>9000</v>
      </c>
      <c r="BE104" s="30">
        <f t="shared" si="2"/>
        <v>1630</v>
      </c>
      <c r="BV104" s="28">
        <v>18.2</v>
      </c>
      <c r="BY104" s="28">
        <v>4.0999999999999996</v>
      </c>
    </row>
    <row r="105" spans="1:77" x14ac:dyDescent="0.3">
      <c r="A105" s="25">
        <f t="shared" si="3"/>
        <v>101</v>
      </c>
      <c r="B105" s="26">
        <v>687909</v>
      </c>
      <c r="C105" s="26">
        <v>846362</v>
      </c>
      <c r="D105" s="26">
        <v>379</v>
      </c>
      <c r="E105" s="26">
        <v>1</v>
      </c>
      <c r="F105" s="27" t="s">
        <v>101</v>
      </c>
      <c r="G105" s="28">
        <v>2.2000000000000002</v>
      </c>
      <c r="H105" s="28">
        <f>'no b.d.l.'!H105/1000</f>
        <v>4.0000000000000002E-4</v>
      </c>
      <c r="I105" s="28">
        <f>'no b.d.l.'!I105/1000</f>
        <v>7.0000000000000007E-2</v>
      </c>
      <c r="J105" s="28">
        <v>4</v>
      </c>
      <c r="K105" s="28">
        <v>1.27</v>
      </c>
      <c r="L105" s="28">
        <v>8.9999999999999998E-4</v>
      </c>
      <c r="M105" s="28">
        <v>0.16</v>
      </c>
      <c r="N105" s="28">
        <v>0.09</v>
      </c>
      <c r="O105" s="28">
        <v>0.04</v>
      </c>
      <c r="P105" s="28">
        <v>9.6</v>
      </c>
      <c r="Q105" s="28">
        <v>0.8</v>
      </c>
      <c r="R105" s="28">
        <v>115</v>
      </c>
      <c r="S105" s="28">
        <v>0.09</v>
      </c>
      <c r="T105" s="28">
        <v>7.8</v>
      </c>
      <c r="U105" s="28">
        <v>21.9</v>
      </c>
      <c r="V105" s="28">
        <v>35</v>
      </c>
      <c r="W105" s="28">
        <v>12.2</v>
      </c>
      <c r="X105" s="28">
        <v>26.6</v>
      </c>
      <c r="Y105" s="28">
        <v>1.4999999999999999E-2</v>
      </c>
      <c r="Z105" s="28">
        <v>0.04</v>
      </c>
      <c r="AA105" s="28">
        <v>0.91</v>
      </c>
      <c r="AB105" s="28">
        <v>14.3</v>
      </c>
      <c r="AC105" s="28">
        <v>0.1</v>
      </c>
      <c r="AD105" s="28">
        <v>0.08</v>
      </c>
      <c r="AE105" s="28">
        <v>0.75</v>
      </c>
      <c r="AF105" s="28">
        <v>0.11</v>
      </c>
      <c r="AG105" s="28">
        <v>148</v>
      </c>
      <c r="AH105" s="28">
        <v>0.1</v>
      </c>
      <c r="AI105" s="28">
        <v>0.2</v>
      </c>
      <c r="AJ105" s="28">
        <v>0.04</v>
      </c>
      <c r="AK105" s="28">
        <v>19.600000000000001</v>
      </c>
      <c r="AL105" s="28">
        <v>3.2</v>
      </c>
      <c r="AM105" s="28">
        <v>0.153</v>
      </c>
      <c r="AN105" s="28">
        <v>164.29999999999998</v>
      </c>
      <c r="AO105" s="28">
        <v>105</v>
      </c>
      <c r="AP105" s="28">
        <v>0.4</v>
      </c>
      <c r="AQ105" s="28">
        <v>0.39</v>
      </c>
      <c r="AR105" s="28">
        <v>5.6</v>
      </c>
      <c r="AS105" s="28">
        <v>300</v>
      </c>
      <c r="AT105" s="28">
        <v>11.2</v>
      </c>
      <c r="AU105" s="28">
        <v>15.4</v>
      </c>
      <c r="AV105" s="28">
        <v>16.600000000000001</v>
      </c>
      <c r="AW105" s="28">
        <f>'no b.d.l.'!BJ105*10000</f>
        <v>53900</v>
      </c>
      <c r="AX105" s="28">
        <f>'no b.d.l.'!BK105*10000</f>
        <v>300</v>
      </c>
      <c r="AY105" s="28">
        <f>'no b.d.l.'!BL105*10000</f>
        <v>69000</v>
      </c>
      <c r="AZ105" s="28">
        <f>'no b.d.l.'!BM105*10000</f>
        <v>1600</v>
      </c>
      <c r="BA105" s="28">
        <f>'no b.d.l.'!BN105*10000</f>
        <v>1100</v>
      </c>
      <c r="BB105" s="28">
        <f>'no b.d.l.'!BO105*10000</f>
        <v>110</v>
      </c>
      <c r="BC105" s="28">
        <f>'no b.d.l.'!BP105*10000</f>
        <v>160</v>
      </c>
      <c r="BD105" s="28">
        <f>'no b.d.l.'!BQ105*10000</f>
        <v>9000</v>
      </c>
      <c r="BE105" s="30">
        <f t="shared" si="2"/>
        <v>1710</v>
      </c>
      <c r="BV105" s="28">
        <v>19.600000000000001</v>
      </c>
      <c r="BY105" s="28">
        <v>3.2</v>
      </c>
    </row>
    <row r="106" spans="1:77" x14ac:dyDescent="0.3">
      <c r="A106" s="25">
        <f t="shared" si="3"/>
        <v>102</v>
      </c>
      <c r="B106" s="26">
        <v>687910</v>
      </c>
      <c r="C106" s="26">
        <v>846361</v>
      </c>
      <c r="D106" s="26">
        <v>379</v>
      </c>
      <c r="E106" s="26">
        <v>1</v>
      </c>
      <c r="F106" s="27" t="s">
        <v>102</v>
      </c>
      <c r="G106" s="28">
        <v>1.6</v>
      </c>
      <c r="H106" s="28">
        <f>'no b.d.l.'!H106/1000</f>
        <v>4.0000000000000001E-3</v>
      </c>
      <c r="I106" s="28">
        <f>'no b.d.l.'!I106/1000</f>
        <v>0.1</v>
      </c>
      <c r="J106" s="28">
        <v>3</v>
      </c>
      <c r="K106" s="28">
        <v>1.1299999999999999</v>
      </c>
      <c r="L106" s="28">
        <v>8.9999999999999998E-4</v>
      </c>
      <c r="M106" s="28">
        <v>0.16</v>
      </c>
      <c r="N106" s="28">
        <v>0.09</v>
      </c>
      <c r="O106" s="28">
        <v>0.01</v>
      </c>
      <c r="P106" s="28">
        <v>8.9</v>
      </c>
      <c r="Q106" s="28">
        <v>0.6</v>
      </c>
      <c r="R106" s="28">
        <v>92</v>
      </c>
      <c r="S106" s="28">
        <v>0.09</v>
      </c>
      <c r="T106" s="28">
        <v>10.8</v>
      </c>
      <c r="U106" s="28">
        <v>19.899999999999999</v>
      </c>
      <c r="V106" s="28">
        <v>31.7</v>
      </c>
      <c r="W106" s="28">
        <v>11.5</v>
      </c>
      <c r="X106" s="28">
        <v>23.2</v>
      </c>
      <c r="Y106" s="28">
        <v>2.4E-2</v>
      </c>
      <c r="Z106" s="28">
        <v>0.04</v>
      </c>
      <c r="AA106" s="28">
        <v>0.87</v>
      </c>
      <c r="AB106" s="28">
        <v>11.4</v>
      </c>
      <c r="AC106" s="28">
        <v>0.09</v>
      </c>
      <c r="AD106" s="28">
        <v>7.0000000000000007E-2</v>
      </c>
      <c r="AE106" s="28">
        <v>0.65</v>
      </c>
      <c r="AF106" s="28">
        <v>0.1</v>
      </c>
      <c r="AG106" s="28">
        <v>122</v>
      </c>
      <c r="AH106" s="28">
        <v>0.1</v>
      </c>
      <c r="AI106" s="28">
        <v>0.5</v>
      </c>
      <c r="AJ106" s="28">
        <v>0.04</v>
      </c>
      <c r="AK106" s="28">
        <v>15.3</v>
      </c>
      <c r="AL106" s="28">
        <v>3.3</v>
      </c>
      <c r="AM106" s="28">
        <v>0.14399999999999999</v>
      </c>
      <c r="AN106" s="28">
        <v>141.19999999999999</v>
      </c>
      <c r="AO106" s="28">
        <v>82.6</v>
      </c>
      <c r="AP106" s="28">
        <v>0.4</v>
      </c>
      <c r="AQ106" s="28">
        <v>0.42</v>
      </c>
      <c r="AR106" s="28">
        <v>5.0999999999999996</v>
      </c>
      <c r="AS106" s="28">
        <v>440</v>
      </c>
      <c r="AT106" s="28">
        <v>10.9</v>
      </c>
      <c r="AU106" s="28">
        <v>12.3</v>
      </c>
      <c r="AV106" s="28">
        <v>15.3</v>
      </c>
      <c r="AW106" s="28">
        <f>'no b.d.l.'!BJ106*10000</f>
        <v>40300</v>
      </c>
      <c r="AX106" s="28">
        <f>'no b.d.l.'!BK106*10000</f>
        <v>300</v>
      </c>
      <c r="AY106" s="28">
        <f>'no b.d.l.'!BL106*10000</f>
        <v>55199.999999999993</v>
      </c>
      <c r="AZ106" s="28">
        <f>'no b.d.l.'!BM106*10000</f>
        <v>1000</v>
      </c>
      <c r="BA106" s="28">
        <f>'no b.d.l.'!BN106*10000</f>
        <v>900</v>
      </c>
      <c r="BB106" s="28">
        <f>'no b.d.l.'!BO106*10000</f>
        <v>70</v>
      </c>
      <c r="BC106" s="28">
        <f>'no b.d.l.'!BP106*10000</f>
        <v>160</v>
      </c>
      <c r="BD106" s="28">
        <f>'no b.d.l.'!BQ106*10000</f>
        <v>9000</v>
      </c>
      <c r="BE106" s="30">
        <f t="shared" si="2"/>
        <v>1070</v>
      </c>
      <c r="BV106" s="28">
        <v>15.3</v>
      </c>
      <c r="BY106" s="28">
        <v>3.3</v>
      </c>
    </row>
    <row r="107" spans="1:77" x14ac:dyDescent="0.3">
      <c r="A107" s="25">
        <f t="shared" si="3"/>
        <v>103</v>
      </c>
      <c r="B107" s="26">
        <v>687911</v>
      </c>
      <c r="C107" s="26">
        <v>846361</v>
      </c>
      <c r="D107" s="26">
        <v>379</v>
      </c>
      <c r="E107" s="26">
        <v>1</v>
      </c>
      <c r="F107" s="27" t="s">
        <v>103</v>
      </c>
      <c r="G107" s="28">
        <v>1.8</v>
      </c>
      <c r="H107" s="28">
        <f>'no b.d.l.'!H107/1000</f>
        <v>4.0000000000000002E-4</v>
      </c>
      <c r="I107" s="28">
        <f>'no b.d.l.'!I107/1000</f>
        <v>0.08</v>
      </c>
      <c r="J107" s="28">
        <v>3</v>
      </c>
      <c r="K107" s="28">
        <v>0.77</v>
      </c>
      <c r="L107" s="28">
        <v>8.9999999999999998E-4</v>
      </c>
      <c r="M107" s="28">
        <v>0.12</v>
      </c>
      <c r="N107" s="28">
        <v>0.09</v>
      </c>
      <c r="O107" s="28">
        <v>0.05</v>
      </c>
      <c r="P107" s="28">
        <v>10.7</v>
      </c>
      <c r="Q107" s="28">
        <v>0.7</v>
      </c>
      <c r="R107" s="28">
        <v>102</v>
      </c>
      <c r="S107" s="28">
        <v>0.09</v>
      </c>
      <c r="T107" s="28">
        <v>9.3000000000000007</v>
      </c>
      <c r="U107" s="28">
        <v>21.8</v>
      </c>
      <c r="V107" s="28">
        <v>31.1</v>
      </c>
      <c r="W107" s="28">
        <v>12.2</v>
      </c>
      <c r="X107" s="28">
        <v>30.8</v>
      </c>
      <c r="Y107" s="28">
        <v>2.4E-2</v>
      </c>
      <c r="Z107" s="28">
        <v>0.04</v>
      </c>
      <c r="AA107" s="28">
        <v>0.03</v>
      </c>
      <c r="AB107" s="28">
        <v>13.1</v>
      </c>
      <c r="AC107" s="28">
        <v>0.1</v>
      </c>
      <c r="AD107" s="28">
        <v>0.06</v>
      </c>
      <c r="AE107" s="28">
        <v>0.69</v>
      </c>
      <c r="AF107" s="28">
        <v>0.12</v>
      </c>
      <c r="AG107" s="28">
        <v>113</v>
      </c>
      <c r="AH107" s="28">
        <v>0.1</v>
      </c>
      <c r="AI107" s="28">
        <v>0.4</v>
      </c>
      <c r="AJ107" s="28">
        <v>0.04</v>
      </c>
      <c r="AK107" s="28">
        <v>19</v>
      </c>
      <c r="AL107" s="28">
        <v>3.3</v>
      </c>
      <c r="AM107" s="28">
        <v>0.13200000000000001</v>
      </c>
      <c r="AN107" s="28">
        <v>165.20000000000005</v>
      </c>
      <c r="AO107" s="28">
        <v>84.3</v>
      </c>
      <c r="AP107" s="28">
        <v>0.3</v>
      </c>
      <c r="AQ107" s="28">
        <v>0.46</v>
      </c>
      <c r="AR107" s="28">
        <v>5.8</v>
      </c>
      <c r="AS107" s="28">
        <v>348</v>
      </c>
      <c r="AT107" s="28">
        <v>13</v>
      </c>
      <c r="AU107" s="28">
        <v>14.5</v>
      </c>
      <c r="AV107" s="28">
        <v>16.8</v>
      </c>
      <c r="AW107" s="28">
        <f>'no b.d.l.'!BJ107*10000</f>
        <v>44400.000000000007</v>
      </c>
      <c r="AX107" s="28">
        <f>'no b.d.l.'!BK107*10000</f>
        <v>400</v>
      </c>
      <c r="AY107" s="28">
        <f>'no b.d.l.'!BL107*10000</f>
        <v>59200</v>
      </c>
      <c r="AZ107" s="28">
        <f>'no b.d.l.'!BM107*10000</f>
        <v>1400.0000000000002</v>
      </c>
      <c r="BA107" s="28">
        <f>'no b.d.l.'!BN107*10000</f>
        <v>1100</v>
      </c>
      <c r="BB107" s="28">
        <f>'no b.d.l.'!BO107*10000</f>
        <v>70</v>
      </c>
      <c r="BC107" s="28">
        <f>'no b.d.l.'!BP107*10000</f>
        <v>160</v>
      </c>
      <c r="BD107" s="28">
        <f>'no b.d.l.'!BQ107*10000</f>
        <v>9000</v>
      </c>
      <c r="BE107" s="30">
        <f t="shared" si="2"/>
        <v>1470.0000000000002</v>
      </c>
      <c r="BV107" s="28">
        <v>19</v>
      </c>
      <c r="BY107" s="28">
        <v>3.3</v>
      </c>
    </row>
    <row r="108" spans="1:77" x14ac:dyDescent="0.3">
      <c r="A108" s="25">
        <f t="shared" si="3"/>
        <v>104</v>
      </c>
      <c r="B108" s="26">
        <v>687912</v>
      </c>
      <c r="C108" s="26">
        <v>846360</v>
      </c>
      <c r="D108" s="26">
        <v>379</v>
      </c>
      <c r="E108" s="26">
        <v>1</v>
      </c>
      <c r="F108" s="27" t="s">
        <v>104</v>
      </c>
      <c r="G108" s="28">
        <v>1.3</v>
      </c>
      <c r="H108" s="28">
        <f>'no b.d.l.'!H108/1000</f>
        <v>5.7999999999999996E-3</v>
      </c>
      <c r="I108" s="28">
        <f>'no b.d.l.'!I108/1000</f>
        <v>0.05</v>
      </c>
      <c r="J108" s="28">
        <v>3</v>
      </c>
      <c r="K108" s="28">
        <v>0.9</v>
      </c>
      <c r="L108" s="28">
        <v>8.9999999999999998E-4</v>
      </c>
      <c r="M108" s="28">
        <v>0.11</v>
      </c>
      <c r="N108" s="28">
        <v>0.09</v>
      </c>
      <c r="O108" s="28">
        <v>0.01</v>
      </c>
      <c r="P108" s="28">
        <v>8.9</v>
      </c>
      <c r="Q108" s="28">
        <v>0.6</v>
      </c>
      <c r="R108" s="28">
        <v>90</v>
      </c>
      <c r="S108" s="28">
        <v>1.4</v>
      </c>
      <c r="T108" s="28">
        <v>9.4</v>
      </c>
      <c r="U108" s="28">
        <v>21.4</v>
      </c>
      <c r="V108" s="28">
        <v>30.7</v>
      </c>
      <c r="W108" s="28">
        <v>12.7</v>
      </c>
      <c r="X108" s="28">
        <v>32.5</v>
      </c>
      <c r="Y108" s="28">
        <v>0.02</v>
      </c>
      <c r="Z108" s="28">
        <v>0.04</v>
      </c>
      <c r="AA108" s="28">
        <v>0.45</v>
      </c>
      <c r="AB108" s="28">
        <v>12.6</v>
      </c>
      <c r="AC108" s="28">
        <v>0.1</v>
      </c>
      <c r="AD108" s="28">
        <v>0.06</v>
      </c>
      <c r="AE108" s="28">
        <v>0.67</v>
      </c>
      <c r="AF108" s="28">
        <v>0.13</v>
      </c>
      <c r="AG108" s="28">
        <v>101</v>
      </c>
      <c r="AH108" s="28">
        <v>0.1</v>
      </c>
      <c r="AI108" s="28">
        <v>0.3</v>
      </c>
      <c r="AJ108" s="28">
        <v>0.04</v>
      </c>
      <c r="AK108" s="28">
        <v>18.2</v>
      </c>
      <c r="AL108" s="28">
        <v>3.4</v>
      </c>
      <c r="AM108" s="28">
        <v>0.126</v>
      </c>
      <c r="AN108" s="28">
        <v>158.89999999999998</v>
      </c>
      <c r="AO108" s="28">
        <v>88.8</v>
      </c>
      <c r="AP108" s="28">
        <v>0.3</v>
      </c>
      <c r="AQ108" s="28">
        <v>0.52</v>
      </c>
      <c r="AR108" s="28">
        <v>6.3</v>
      </c>
      <c r="AS108" s="28">
        <v>356</v>
      </c>
      <c r="AT108" s="28">
        <v>14.7</v>
      </c>
      <c r="AU108" s="28">
        <v>12.7</v>
      </c>
      <c r="AV108" s="28">
        <v>16.899999999999999</v>
      </c>
      <c r="AW108" s="28">
        <f>'no b.d.l.'!BJ108*10000</f>
        <v>44600</v>
      </c>
      <c r="AX108" s="28">
        <f>'no b.d.l.'!BK108*10000</f>
        <v>500</v>
      </c>
      <c r="AY108" s="28">
        <f>'no b.d.l.'!BL108*10000</f>
        <v>54800.000000000007</v>
      </c>
      <c r="AZ108" s="28">
        <f>'no b.d.l.'!BM108*10000</f>
        <v>1600</v>
      </c>
      <c r="BA108" s="28">
        <f>'no b.d.l.'!BN108*10000</f>
        <v>1200</v>
      </c>
      <c r="BB108" s="28">
        <f>'no b.d.l.'!BO108*10000</f>
        <v>90</v>
      </c>
      <c r="BC108" s="28">
        <f>'no b.d.l.'!BP108*10000</f>
        <v>150</v>
      </c>
      <c r="BD108" s="28">
        <f>'no b.d.l.'!BQ108*10000</f>
        <v>9000</v>
      </c>
      <c r="BE108" s="30">
        <f t="shared" si="2"/>
        <v>1690</v>
      </c>
      <c r="BV108" s="28">
        <v>18.2</v>
      </c>
      <c r="BY108" s="28">
        <v>3.4</v>
      </c>
    </row>
    <row r="109" spans="1:77" x14ac:dyDescent="0.3">
      <c r="A109" s="25">
        <f t="shared" si="3"/>
        <v>105</v>
      </c>
      <c r="B109" s="26">
        <v>687913</v>
      </c>
      <c r="C109" s="26">
        <v>846360</v>
      </c>
      <c r="D109" s="26">
        <v>379</v>
      </c>
      <c r="E109" s="26">
        <v>1</v>
      </c>
      <c r="F109" s="27" t="s">
        <v>105</v>
      </c>
      <c r="G109" s="28">
        <v>1.7</v>
      </c>
      <c r="H109" s="28">
        <f>'no b.d.l.'!H109/1000</f>
        <v>4.0000000000000002E-4</v>
      </c>
      <c r="I109" s="28">
        <f>'no b.d.l.'!I109/1000</f>
        <v>0.04</v>
      </c>
      <c r="J109" s="28">
        <v>3</v>
      </c>
      <c r="K109" s="28">
        <v>0.9</v>
      </c>
      <c r="L109" s="28">
        <v>8.9999999999999998E-4</v>
      </c>
      <c r="M109" s="28">
        <v>0.12</v>
      </c>
      <c r="N109" s="28">
        <v>0.09</v>
      </c>
      <c r="O109" s="28">
        <v>0.01</v>
      </c>
      <c r="P109" s="28">
        <v>9.6</v>
      </c>
      <c r="Q109" s="28">
        <v>0.6</v>
      </c>
      <c r="R109" s="28">
        <v>102</v>
      </c>
      <c r="S109" s="28">
        <v>0.09</v>
      </c>
      <c r="T109" s="28">
        <v>9.5</v>
      </c>
      <c r="U109" s="28">
        <v>21.7</v>
      </c>
      <c r="V109" s="28">
        <v>30.5</v>
      </c>
      <c r="W109" s="28">
        <v>13.1</v>
      </c>
      <c r="X109" s="28">
        <v>35.799999999999997</v>
      </c>
      <c r="Y109" s="28">
        <v>1.7000000000000001E-2</v>
      </c>
      <c r="Z109" s="28">
        <v>0.04</v>
      </c>
      <c r="AA109" s="28">
        <v>0.21</v>
      </c>
      <c r="AB109" s="28">
        <v>13.4</v>
      </c>
      <c r="AC109" s="28">
        <v>0.1</v>
      </c>
      <c r="AD109" s="28">
        <v>7.0000000000000007E-2</v>
      </c>
      <c r="AE109" s="28">
        <v>0.71</v>
      </c>
      <c r="AF109" s="28">
        <v>0.15</v>
      </c>
      <c r="AG109" s="28">
        <v>101</v>
      </c>
      <c r="AH109" s="28">
        <v>0.1</v>
      </c>
      <c r="AI109" s="28">
        <v>0.3</v>
      </c>
      <c r="AJ109" s="28">
        <v>0.04</v>
      </c>
      <c r="AK109" s="28">
        <v>19</v>
      </c>
      <c r="AL109" s="28">
        <v>3.4</v>
      </c>
      <c r="AM109" s="28">
        <v>0.156</v>
      </c>
      <c r="AN109" s="28">
        <v>163</v>
      </c>
      <c r="AO109" s="28">
        <v>89.1</v>
      </c>
      <c r="AP109" s="28">
        <v>0.4</v>
      </c>
      <c r="AQ109" s="28">
        <v>0.47</v>
      </c>
      <c r="AR109" s="28">
        <v>6.2</v>
      </c>
      <c r="AS109" s="28">
        <v>345</v>
      </c>
      <c r="AT109" s="28">
        <v>15.5</v>
      </c>
      <c r="AU109" s="28">
        <v>13.9</v>
      </c>
      <c r="AV109" s="28">
        <v>14.7</v>
      </c>
      <c r="AW109" s="28">
        <f>'no b.d.l.'!BJ109*10000</f>
        <v>48500</v>
      </c>
      <c r="AX109" s="28">
        <f>'no b.d.l.'!BK109*10000</f>
        <v>500</v>
      </c>
      <c r="AY109" s="28">
        <f>'no b.d.l.'!BL109*10000</f>
        <v>60199.999999999993</v>
      </c>
      <c r="AZ109" s="28">
        <f>'no b.d.l.'!BM109*10000</f>
        <v>1900</v>
      </c>
      <c r="BA109" s="28">
        <f>'no b.d.l.'!BN109*10000</f>
        <v>1500</v>
      </c>
      <c r="BB109" s="28">
        <f>'no b.d.l.'!BO109*10000</f>
        <v>80</v>
      </c>
      <c r="BC109" s="28">
        <f>'no b.d.l.'!BP109*10000</f>
        <v>130</v>
      </c>
      <c r="BD109" s="28">
        <f>'no b.d.l.'!BQ109*10000</f>
        <v>9000</v>
      </c>
      <c r="BE109" s="30">
        <f t="shared" si="2"/>
        <v>1980</v>
      </c>
      <c r="BV109" s="28">
        <v>19</v>
      </c>
      <c r="BY109" s="28">
        <v>3.4</v>
      </c>
    </row>
    <row r="110" spans="1:77" x14ac:dyDescent="0.3">
      <c r="A110" s="25">
        <f t="shared" si="3"/>
        <v>106</v>
      </c>
      <c r="B110" s="26">
        <v>687915</v>
      </c>
      <c r="C110" s="26">
        <v>846359</v>
      </c>
      <c r="D110" s="26">
        <v>379</v>
      </c>
      <c r="E110" s="26">
        <v>1</v>
      </c>
      <c r="F110" s="27" t="s">
        <v>106</v>
      </c>
      <c r="G110" s="28">
        <v>1.5</v>
      </c>
      <c r="H110" s="28">
        <f>'no b.d.l.'!H110/1000</f>
        <v>1.6000000000000001E-3</v>
      </c>
      <c r="I110" s="28">
        <f>'no b.d.l.'!I110/1000</f>
        <v>0.06</v>
      </c>
      <c r="J110" s="28">
        <v>3</v>
      </c>
      <c r="K110" s="28">
        <v>1</v>
      </c>
      <c r="L110" s="28">
        <v>8.9999999999999998E-4</v>
      </c>
      <c r="M110" s="28">
        <v>0.13</v>
      </c>
      <c r="N110" s="28">
        <v>0.09</v>
      </c>
      <c r="O110" s="28">
        <v>0.04</v>
      </c>
      <c r="P110" s="28">
        <v>10</v>
      </c>
      <c r="Q110" s="28">
        <v>0.6</v>
      </c>
      <c r="R110" s="28">
        <v>100</v>
      </c>
      <c r="S110" s="28">
        <v>0.09</v>
      </c>
      <c r="T110" s="28">
        <v>10.7</v>
      </c>
      <c r="U110" s="28">
        <v>23.9</v>
      </c>
      <c r="V110" s="28">
        <v>31.9</v>
      </c>
      <c r="W110" s="28">
        <v>12.5</v>
      </c>
      <c r="X110" s="28">
        <v>32.4</v>
      </c>
      <c r="Y110" s="28">
        <v>2.1999999999999999E-2</v>
      </c>
      <c r="Z110" s="28">
        <v>0.05</v>
      </c>
      <c r="AA110" s="28">
        <v>0.14000000000000001</v>
      </c>
      <c r="AB110" s="28">
        <v>13.1</v>
      </c>
      <c r="AC110" s="28">
        <v>0.1</v>
      </c>
      <c r="AD110" s="28">
        <v>0.06</v>
      </c>
      <c r="AE110" s="28">
        <v>0.79</v>
      </c>
      <c r="AF110" s="28">
        <v>0.14000000000000001</v>
      </c>
      <c r="AG110" s="28">
        <v>119</v>
      </c>
      <c r="AH110" s="28">
        <v>0.1</v>
      </c>
      <c r="AI110" s="28">
        <v>0.3</v>
      </c>
      <c r="AJ110" s="28">
        <v>0.04</v>
      </c>
      <c r="AK110" s="28">
        <v>20.100000000000001</v>
      </c>
      <c r="AL110" s="28">
        <v>2.8</v>
      </c>
      <c r="AM110" s="28">
        <v>0.129</v>
      </c>
      <c r="AN110" s="28">
        <v>174.30000000000004</v>
      </c>
      <c r="AO110" s="28">
        <v>85.9</v>
      </c>
      <c r="AP110" s="28">
        <v>0.4</v>
      </c>
      <c r="AQ110" s="28">
        <v>0.54</v>
      </c>
      <c r="AR110" s="28">
        <v>6.4</v>
      </c>
      <c r="AS110" s="28">
        <v>377</v>
      </c>
      <c r="AT110" s="28">
        <v>14.5</v>
      </c>
      <c r="AU110" s="28">
        <v>14.2</v>
      </c>
      <c r="AV110" s="28">
        <v>15</v>
      </c>
      <c r="AW110" s="28">
        <f>'no b.d.l.'!BJ110*10000</f>
        <v>45900</v>
      </c>
      <c r="AX110" s="28">
        <f>'no b.d.l.'!BK110*10000</f>
        <v>400</v>
      </c>
      <c r="AY110" s="28">
        <f>'no b.d.l.'!BL110*10000</f>
        <v>59400.000000000007</v>
      </c>
      <c r="AZ110" s="28">
        <f>'no b.d.l.'!BM110*10000</f>
        <v>1400.0000000000002</v>
      </c>
      <c r="BA110" s="28">
        <f>'no b.d.l.'!BN110*10000</f>
        <v>1100</v>
      </c>
      <c r="BB110" s="28">
        <f>'no b.d.l.'!BO110*10000</f>
        <v>80</v>
      </c>
      <c r="BC110" s="28">
        <f>'no b.d.l.'!BP110*10000</f>
        <v>140</v>
      </c>
      <c r="BD110" s="28">
        <f>'no b.d.l.'!BQ110*10000</f>
        <v>9000</v>
      </c>
      <c r="BE110" s="30">
        <f t="shared" si="2"/>
        <v>1480.0000000000002</v>
      </c>
      <c r="BV110" s="28">
        <v>20.100000000000001</v>
      </c>
      <c r="BY110" s="28">
        <v>2.8</v>
      </c>
    </row>
    <row r="111" spans="1:77" x14ac:dyDescent="0.3">
      <c r="A111" s="25">
        <f t="shared" si="3"/>
        <v>107</v>
      </c>
      <c r="B111" s="26">
        <v>687916</v>
      </c>
      <c r="C111" s="26">
        <v>846359</v>
      </c>
      <c r="D111" s="26">
        <v>379</v>
      </c>
      <c r="E111" s="26">
        <v>1</v>
      </c>
      <c r="F111" s="27" t="s">
        <v>107</v>
      </c>
      <c r="G111" s="28">
        <v>1.6</v>
      </c>
      <c r="H111" s="28">
        <f>'no b.d.l.'!H111/1000</f>
        <v>1.2999999999999999E-3</v>
      </c>
      <c r="I111" s="28">
        <f>'no b.d.l.'!I111/1000</f>
        <v>0.05</v>
      </c>
      <c r="J111" s="28">
        <v>3</v>
      </c>
      <c r="K111" s="28">
        <v>0.77</v>
      </c>
      <c r="L111" s="28">
        <v>8.9999999999999998E-4</v>
      </c>
      <c r="M111" s="28">
        <v>0.11</v>
      </c>
      <c r="N111" s="28">
        <v>0.09</v>
      </c>
      <c r="O111" s="28">
        <v>0.01</v>
      </c>
      <c r="P111" s="28">
        <v>11.2</v>
      </c>
      <c r="Q111" s="28">
        <v>0.7</v>
      </c>
      <c r="R111" s="28">
        <v>108</v>
      </c>
      <c r="S111" s="28">
        <v>0.09</v>
      </c>
      <c r="T111" s="28">
        <v>9.6</v>
      </c>
      <c r="U111" s="28">
        <v>22.8</v>
      </c>
      <c r="V111" s="28">
        <v>34.299999999999997</v>
      </c>
      <c r="W111" s="28">
        <v>13.4</v>
      </c>
      <c r="X111" s="28">
        <v>33.6</v>
      </c>
      <c r="Y111" s="28">
        <v>1.6E-2</v>
      </c>
      <c r="Z111" s="28">
        <v>0.05</v>
      </c>
      <c r="AA111" s="28">
        <v>0.08</v>
      </c>
      <c r="AB111" s="28">
        <v>13.7</v>
      </c>
      <c r="AC111" s="28">
        <v>0.1</v>
      </c>
      <c r="AD111" s="28">
        <v>0.09</v>
      </c>
      <c r="AE111" s="28">
        <v>0.73</v>
      </c>
      <c r="AF111" s="28">
        <v>0.14000000000000001</v>
      </c>
      <c r="AG111" s="28">
        <v>113</v>
      </c>
      <c r="AH111" s="28">
        <v>0.1</v>
      </c>
      <c r="AI111" s="28">
        <v>0.2</v>
      </c>
      <c r="AJ111" s="28">
        <v>0.04</v>
      </c>
      <c r="AK111" s="28">
        <v>21.8</v>
      </c>
      <c r="AL111" s="28">
        <v>2.9</v>
      </c>
      <c r="AM111" s="28">
        <v>0.13500000000000001</v>
      </c>
      <c r="AN111" s="28">
        <v>199.80000000000007</v>
      </c>
      <c r="AO111" s="28">
        <v>98.2</v>
      </c>
      <c r="AP111" s="28">
        <v>0.5</v>
      </c>
      <c r="AQ111" s="28">
        <v>0.5</v>
      </c>
      <c r="AR111" s="28">
        <v>6.7</v>
      </c>
      <c r="AS111" s="28">
        <v>339</v>
      </c>
      <c r="AT111" s="28">
        <v>13.9</v>
      </c>
      <c r="AU111" s="28">
        <v>15.6</v>
      </c>
      <c r="AV111" s="28">
        <v>19.600000000000001</v>
      </c>
      <c r="AW111" s="28">
        <f>'no b.d.l.'!BJ111*10000</f>
        <v>48500</v>
      </c>
      <c r="AX111" s="28">
        <f>'no b.d.l.'!BK111*10000</f>
        <v>300</v>
      </c>
      <c r="AY111" s="28">
        <f>'no b.d.l.'!BL111*10000</f>
        <v>63000</v>
      </c>
      <c r="AZ111" s="28">
        <f>'no b.d.l.'!BM111*10000</f>
        <v>1600</v>
      </c>
      <c r="BA111" s="28">
        <f>'no b.d.l.'!BN111*10000</f>
        <v>1200</v>
      </c>
      <c r="BB111" s="28">
        <f>'no b.d.l.'!BO111*10000</f>
        <v>80</v>
      </c>
      <c r="BC111" s="28">
        <f>'no b.d.l.'!BP111*10000</f>
        <v>180</v>
      </c>
      <c r="BD111" s="28">
        <f>'no b.d.l.'!BQ111*10000</f>
        <v>9000</v>
      </c>
      <c r="BE111" s="30">
        <f t="shared" si="2"/>
        <v>1680</v>
      </c>
      <c r="BV111" s="28">
        <v>21.8</v>
      </c>
      <c r="BY111" s="28">
        <v>2.9</v>
      </c>
    </row>
    <row r="112" spans="1:77" x14ac:dyDescent="0.3">
      <c r="A112" s="25">
        <f t="shared" si="3"/>
        <v>108</v>
      </c>
      <c r="B112" s="26">
        <v>687917</v>
      </c>
      <c r="C112" s="26">
        <v>846358</v>
      </c>
      <c r="D112" s="26">
        <v>379</v>
      </c>
      <c r="E112" s="26">
        <v>1</v>
      </c>
      <c r="F112" s="27" t="s">
        <v>108</v>
      </c>
      <c r="G112" s="28">
        <v>1.4</v>
      </c>
      <c r="H112" s="28">
        <f>'no b.d.l.'!H112/1000</f>
        <v>1.1999999999999999E-3</v>
      </c>
      <c r="I112" s="28">
        <f>'no b.d.l.'!I112/1000</f>
        <v>0.09</v>
      </c>
      <c r="J112" s="28">
        <v>3</v>
      </c>
      <c r="K112" s="28">
        <v>0.87</v>
      </c>
      <c r="L112" s="28">
        <v>8.9999999999999998E-4</v>
      </c>
      <c r="M112" s="28">
        <v>0.11</v>
      </c>
      <c r="N112" s="28">
        <v>0.09</v>
      </c>
      <c r="O112" s="28">
        <v>0.06</v>
      </c>
      <c r="P112" s="28">
        <v>9.5</v>
      </c>
      <c r="Q112" s="28">
        <v>0.6</v>
      </c>
      <c r="R112" s="28">
        <v>105</v>
      </c>
      <c r="S112" s="28">
        <v>0.3</v>
      </c>
      <c r="T112" s="28">
        <v>9.5</v>
      </c>
      <c r="U112" s="28">
        <v>26.4</v>
      </c>
      <c r="V112" s="28">
        <v>29.5</v>
      </c>
      <c r="W112" s="28">
        <v>14.7</v>
      </c>
      <c r="X112" s="28">
        <v>33.799999999999997</v>
      </c>
      <c r="Y112" s="28">
        <v>2.1000000000000001E-2</v>
      </c>
      <c r="Z112" s="28">
        <v>0.04</v>
      </c>
      <c r="AA112" s="28">
        <v>0.15</v>
      </c>
      <c r="AB112" s="28">
        <v>13.8</v>
      </c>
      <c r="AC112" s="28">
        <v>0.1</v>
      </c>
      <c r="AD112" s="28">
        <v>0.06</v>
      </c>
      <c r="AE112" s="28">
        <v>0.77</v>
      </c>
      <c r="AF112" s="28">
        <v>0.15</v>
      </c>
      <c r="AG112" s="28">
        <v>119</v>
      </c>
      <c r="AH112" s="28">
        <v>0.1</v>
      </c>
      <c r="AI112" s="28">
        <v>0.2</v>
      </c>
      <c r="AJ112" s="28">
        <v>0.04</v>
      </c>
      <c r="AK112" s="28">
        <v>21.4</v>
      </c>
      <c r="AL112" s="28">
        <v>3.3</v>
      </c>
      <c r="AM112" s="28">
        <v>0.129</v>
      </c>
      <c r="AN112" s="28">
        <v>189.40000000000006</v>
      </c>
      <c r="AO112" s="28">
        <v>95.6</v>
      </c>
      <c r="AP112" s="28">
        <v>0.4</v>
      </c>
      <c r="AQ112" s="28">
        <v>0.51</v>
      </c>
      <c r="AR112" s="28">
        <v>6.6</v>
      </c>
      <c r="AS112" s="28">
        <v>343</v>
      </c>
      <c r="AT112" s="28">
        <v>15.5</v>
      </c>
      <c r="AU112" s="28">
        <v>14.5</v>
      </c>
      <c r="AV112" s="28">
        <v>19.3</v>
      </c>
      <c r="AW112" s="28">
        <f>'no b.d.l.'!BJ112*10000</f>
        <v>47100</v>
      </c>
      <c r="AX112" s="28">
        <f>'no b.d.l.'!BK112*10000</f>
        <v>400</v>
      </c>
      <c r="AY112" s="28">
        <f>'no b.d.l.'!BL112*10000</f>
        <v>61100</v>
      </c>
      <c r="AZ112" s="28">
        <f>'no b.d.l.'!BM112*10000</f>
        <v>1900</v>
      </c>
      <c r="BA112" s="28">
        <f>'no b.d.l.'!BN112*10000</f>
        <v>1400.0000000000002</v>
      </c>
      <c r="BB112" s="28">
        <f>'no b.d.l.'!BO112*10000</f>
        <v>80</v>
      </c>
      <c r="BC112" s="28">
        <f>'no b.d.l.'!BP112*10000</f>
        <v>150</v>
      </c>
      <c r="BD112" s="28">
        <f>'no b.d.l.'!BQ112*10000</f>
        <v>9000</v>
      </c>
      <c r="BE112" s="30">
        <f t="shared" si="2"/>
        <v>1980</v>
      </c>
      <c r="BV112" s="28">
        <v>21.4</v>
      </c>
      <c r="BY112" s="28">
        <v>3.3</v>
      </c>
    </row>
    <row r="113" spans="1:77" x14ac:dyDescent="0.3">
      <c r="A113" s="25">
        <f t="shared" si="3"/>
        <v>109</v>
      </c>
      <c r="B113" s="26">
        <v>687918</v>
      </c>
      <c r="C113" s="26">
        <v>846358</v>
      </c>
      <c r="D113" s="26">
        <v>379</v>
      </c>
      <c r="E113" s="26">
        <v>1</v>
      </c>
      <c r="F113" s="27" t="s">
        <v>110</v>
      </c>
      <c r="G113" s="28">
        <v>9.8000000000000007</v>
      </c>
      <c r="H113" s="28">
        <f>'no b.d.l.'!H113/1000</f>
        <v>5.9999999999999995E-4</v>
      </c>
      <c r="I113" s="28">
        <f>'no b.d.l.'!I113/1000</f>
        <v>0.1</v>
      </c>
      <c r="J113" s="28">
        <v>3</v>
      </c>
      <c r="K113" s="28">
        <v>1.5</v>
      </c>
      <c r="L113" s="28">
        <v>8.9999999999999998E-4</v>
      </c>
      <c r="M113" s="28">
        <v>0.28000000000000003</v>
      </c>
      <c r="N113" s="28">
        <v>0.09</v>
      </c>
      <c r="O113" s="28">
        <v>0.05</v>
      </c>
      <c r="P113" s="28">
        <v>13.4</v>
      </c>
      <c r="Q113" s="28">
        <v>1.5</v>
      </c>
      <c r="R113" s="28">
        <v>94</v>
      </c>
      <c r="S113" s="28">
        <v>1</v>
      </c>
      <c r="T113" s="28">
        <v>11</v>
      </c>
      <c r="U113" s="28">
        <v>36.200000000000003</v>
      </c>
      <c r="V113" s="28">
        <v>30.1</v>
      </c>
      <c r="W113" s="28">
        <v>38.6</v>
      </c>
      <c r="X113" s="28">
        <v>81.400000000000006</v>
      </c>
      <c r="Y113" s="28">
        <v>0.11799999999999999</v>
      </c>
      <c r="Z113" s="28">
        <v>0.16</v>
      </c>
      <c r="AA113" s="28">
        <v>0.76</v>
      </c>
      <c r="AB113" s="28">
        <v>16.899999999999999</v>
      </c>
      <c r="AC113" s="28">
        <v>0.1</v>
      </c>
      <c r="AD113" s="28">
        <v>7.0000000000000007E-2</v>
      </c>
      <c r="AE113" s="28">
        <v>2.27</v>
      </c>
      <c r="AF113" s="28">
        <v>0.26</v>
      </c>
      <c r="AG113" s="28">
        <v>72</v>
      </c>
      <c r="AH113" s="28">
        <v>0.2</v>
      </c>
      <c r="AI113" s="28">
        <v>0.7</v>
      </c>
      <c r="AJ113" s="28">
        <v>0.04</v>
      </c>
      <c r="AK113" s="28">
        <v>10.5</v>
      </c>
      <c r="AL113" s="28">
        <v>6.9</v>
      </c>
      <c r="AM113" s="28">
        <v>5.1999999999999998E-2</v>
      </c>
      <c r="AN113" s="28">
        <v>178.59999999999997</v>
      </c>
      <c r="AO113" s="28">
        <v>157</v>
      </c>
      <c r="AP113" s="28">
        <v>0.8</v>
      </c>
      <c r="AQ113" s="28">
        <v>2.06</v>
      </c>
      <c r="AR113" s="28">
        <v>12.3</v>
      </c>
      <c r="AS113" s="28">
        <v>247</v>
      </c>
      <c r="AT113" s="28">
        <v>31.4</v>
      </c>
      <c r="AU113" s="28">
        <v>12.5</v>
      </c>
      <c r="AV113" s="28">
        <v>18.8</v>
      </c>
      <c r="AW113" s="28">
        <f>'no b.d.l.'!BJ113*10000</f>
        <v>60400</v>
      </c>
      <c r="AX113" s="28">
        <f>'no b.d.l.'!BK113*10000</f>
        <v>800</v>
      </c>
      <c r="AY113" s="28">
        <f>'no b.d.l.'!BL113*10000</f>
        <v>53300</v>
      </c>
      <c r="AZ113" s="28">
        <f>'no b.d.l.'!BM113*10000</f>
        <v>3000</v>
      </c>
      <c r="BA113" s="28">
        <f>'no b.d.l.'!BN113*10000</f>
        <v>1200</v>
      </c>
      <c r="BB113" s="28">
        <f>'no b.d.l.'!BO113*10000</f>
        <v>280</v>
      </c>
      <c r="BC113" s="28">
        <f>'no b.d.l.'!BP113*10000</f>
        <v>570</v>
      </c>
      <c r="BD113" s="28">
        <f>'no b.d.l.'!BQ113*10000</f>
        <v>9000</v>
      </c>
      <c r="BE113" s="30">
        <f t="shared" si="2"/>
        <v>3280</v>
      </c>
      <c r="BV113" s="28">
        <v>10.5</v>
      </c>
      <c r="BY113" s="28">
        <v>6.9</v>
      </c>
    </row>
    <row r="114" spans="1:77" x14ac:dyDescent="0.3">
      <c r="A114" s="25">
        <f t="shared" si="3"/>
        <v>110</v>
      </c>
      <c r="B114" s="26">
        <v>687316</v>
      </c>
      <c r="C114" s="26">
        <v>846238</v>
      </c>
      <c r="D114" s="26">
        <v>371</v>
      </c>
      <c r="E114" s="26">
        <v>1</v>
      </c>
      <c r="F114" s="27" t="s">
        <v>111</v>
      </c>
      <c r="G114" s="28">
        <v>1.3</v>
      </c>
      <c r="H114" s="28">
        <f>'no b.d.l.'!H114/1000</f>
        <v>4.0000000000000002E-4</v>
      </c>
      <c r="I114" s="28">
        <f>'no b.d.l.'!I114/1000</f>
        <v>0.06</v>
      </c>
      <c r="J114" s="28">
        <v>3</v>
      </c>
      <c r="K114" s="28">
        <v>1</v>
      </c>
      <c r="L114" s="28">
        <v>8.9999999999999998E-4</v>
      </c>
      <c r="M114" s="28">
        <v>0.1</v>
      </c>
      <c r="N114" s="28">
        <v>0.09</v>
      </c>
      <c r="O114" s="28">
        <v>0.01</v>
      </c>
      <c r="P114" s="28">
        <v>10</v>
      </c>
      <c r="Q114" s="28">
        <v>0.9</v>
      </c>
      <c r="R114" s="28">
        <v>92</v>
      </c>
      <c r="S114" s="28">
        <v>1</v>
      </c>
      <c r="T114" s="28">
        <v>7.5</v>
      </c>
      <c r="U114" s="28">
        <v>21.8</v>
      </c>
      <c r="V114" s="28">
        <v>28.7</v>
      </c>
      <c r="W114" s="28">
        <v>12.7</v>
      </c>
      <c r="X114" s="28">
        <v>29.1</v>
      </c>
      <c r="Y114" s="28">
        <v>0.01</v>
      </c>
      <c r="Z114" s="28">
        <v>0.1</v>
      </c>
      <c r="AA114" s="28">
        <v>0.28000000000000003</v>
      </c>
      <c r="AB114" s="28">
        <v>16.100000000000001</v>
      </c>
      <c r="AC114" s="28">
        <v>0.09</v>
      </c>
      <c r="AD114" s="28">
        <v>0.06</v>
      </c>
      <c r="AE114" s="28">
        <v>1.23</v>
      </c>
      <c r="AF114" s="28">
        <v>0.14000000000000001</v>
      </c>
      <c r="AG114" s="28">
        <v>67</v>
      </c>
      <c r="AH114" s="28">
        <v>0.2</v>
      </c>
      <c r="AI114" s="28">
        <v>0.09</v>
      </c>
      <c r="AJ114" s="28">
        <v>0.04</v>
      </c>
      <c r="AK114" s="28">
        <v>18.899999999999999</v>
      </c>
      <c r="AL114" s="28">
        <v>5.7</v>
      </c>
      <c r="AM114" s="28">
        <v>8.3000000000000004E-2</v>
      </c>
      <c r="AN114" s="28">
        <v>188.20000000000007</v>
      </c>
      <c r="AO114" s="28">
        <v>45.2</v>
      </c>
      <c r="AP114" s="28">
        <v>0.4</v>
      </c>
      <c r="AQ114" s="28">
        <v>1.29</v>
      </c>
      <c r="AR114" s="28">
        <v>9.1</v>
      </c>
      <c r="AS114" s="28">
        <v>212</v>
      </c>
      <c r="AT114" s="28">
        <v>12.9</v>
      </c>
      <c r="AU114" s="28">
        <v>13.1</v>
      </c>
      <c r="AV114" s="28">
        <v>9.9</v>
      </c>
      <c r="AW114" s="28">
        <f>'no b.d.l.'!BJ114*10000</f>
        <v>50199.999999999993</v>
      </c>
      <c r="AX114" s="28">
        <f>'no b.d.l.'!BK114*10000</f>
        <v>400</v>
      </c>
      <c r="AY114" s="28">
        <f>'no b.d.l.'!BL114*10000</f>
        <v>45700</v>
      </c>
      <c r="AZ114" s="28">
        <f>'no b.d.l.'!BM114*10000</f>
        <v>700.00000000000011</v>
      </c>
      <c r="BA114" s="28">
        <f>'no b.d.l.'!BN114*10000</f>
        <v>600</v>
      </c>
      <c r="BB114" s="28">
        <f>'no b.d.l.'!BO114*10000</f>
        <v>70</v>
      </c>
      <c r="BC114" s="28">
        <f>'no b.d.l.'!BP114*10000</f>
        <v>170</v>
      </c>
      <c r="BD114" s="28">
        <f>'no b.d.l.'!BQ114*10000</f>
        <v>9000</v>
      </c>
      <c r="BE114" s="30">
        <f t="shared" si="2"/>
        <v>770.00000000000011</v>
      </c>
      <c r="BV114" s="28">
        <v>18.899999999999999</v>
      </c>
      <c r="BY114" s="28">
        <v>5.7</v>
      </c>
    </row>
    <row r="115" spans="1:77" x14ac:dyDescent="0.3">
      <c r="A115" s="25">
        <f t="shared" si="3"/>
        <v>111</v>
      </c>
      <c r="B115" s="26">
        <v>687319</v>
      </c>
      <c r="C115" s="26">
        <v>846238</v>
      </c>
      <c r="D115" s="26">
        <v>371</v>
      </c>
      <c r="E115" s="26">
        <v>1</v>
      </c>
      <c r="F115" s="27" t="s">
        <v>112</v>
      </c>
      <c r="G115" s="28">
        <v>0.7</v>
      </c>
      <c r="H115" s="28">
        <f>'no b.d.l.'!H115/1000</f>
        <v>4.0000000000000002E-4</v>
      </c>
      <c r="I115" s="28">
        <f>'no b.d.l.'!I115/1000</f>
        <v>0.04</v>
      </c>
      <c r="J115" s="28">
        <v>3</v>
      </c>
      <c r="K115" s="28">
        <v>1.02</v>
      </c>
      <c r="L115" s="28">
        <v>8.9999999999999998E-4</v>
      </c>
      <c r="M115" s="28">
        <v>0.11</v>
      </c>
      <c r="N115" s="28">
        <v>0.09</v>
      </c>
      <c r="O115" s="28">
        <v>0.01</v>
      </c>
      <c r="P115" s="28">
        <v>9.6</v>
      </c>
      <c r="Q115" s="28">
        <v>0.9</v>
      </c>
      <c r="R115" s="28">
        <v>84</v>
      </c>
      <c r="S115" s="28">
        <v>0.09</v>
      </c>
      <c r="T115" s="28">
        <v>7.3</v>
      </c>
      <c r="U115" s="28">
        <v>19.899999999999999</v>
      </c>
      <c r="V115" s="28">
        <v>27.8</v>
      </c>
      <c r="W115" s="28">
        <v>11.8</v>
      </c>
      <c r="X115" s="28">
        <v>22.3</v>
      </c>
      <c r="Y115" s="28">
        <v>1.0999999999999999E-2</v>
      </c>
      <c r="Z115" s="28">
        <v>0.09</v>
      </c>
      <c r="AA115" s="28">
        <v>0.09</v>
      </c>
      <c r="AB115" s="28">
        <v>15</v>
      </c>
      <c r="AC115" s="28">
        <v>0.1</v>
      </c>
      <c r="AD115" s="28">
        <v>0.06</v>
      </c>
      <c r="AE115" s="28">
        <v>1.1399999999999999</v>
      </c>
      <c r="AF115" s="28">
        <v>0.14000000000000001</v>
      </c>
      <c r="AG115" s="28">
        <v>67</v>
      </c>
      <c r="AH115" s="28">
        <v>0.1</v>
      </c>
      <c r="AI115" s="28">
        <v>0.1</v>
      </c>
      <c r="AJ115" s="28">
        <v>0.04</v>
      </c>
      <c r="AK115" s="28">
        <v>14.8</v>
      </c>
      <c r="AL115" s="28">
        <v>4.8</v>
      </c>
      <c r="AM115" s="28">
        <v>9.7000000000000003E-2</v>
      </c>
      <c r="AN115" s="28">
        <v>171.49999999999997</v>
      </c>
      <c r="AO115" s="28">
        <v>45.7</v>
      </c>
      <c r="AP115" s="28">
        <v>0.4</v>
      </c>
      <c r="AQ115" s="28">
        <v>1.29</v>
      </c>
      <c r="AR115" s="28">
        <v>9</v>
      </c>
      <c r="AS115" s="28">
        <v>213</v>
      </c>
      <c r="AT115" s="28">
        <v>12.2</v>
      </c>
      <c r="AU115" s="28">
        <v>12</v>
      </c>
      <c r="AV115" s="28">
        <v>9.5</v>
      </c>
      <c r="AW115" s="28">
        <f>'no b.d.l.'!BJ115*10000</f>
        <v>47699.999999999993</v>
      </c>
      <c r="AX115" s="28">
        <f>'no b.d.l.'!BK115*10000</f>
        <v>400</v>
      </c>
      <c r="AY115" s="28">
        <f>'no b.d.l.'!BL115*10000</f>
        <v>41600</v>
      </c>
      <c r="AZ115" s="28">
        <f>'no b.d.l.'!BM115*10000</f>
        <v>700.00000000000011</v>
      </c>
      <c r="BA115" s="28">
        <f>'no b.d.l.'!BN115*10000</f>
        <v>500</v>
      </c>
      <c r="BB115" s="28">
        <f>'no b.d.l.'!BO115*10000</f>
        <v>80</v>
      </c>
      <c r="BC115" s="28">
        <f>'no b.d.l.'!BP115*10000</f>
        <v>150</v>
      </c>
      <c r="BD115" s="28">
        <f>'no b.d.l.'!BQ115*10000</f>
        <v>9000</v>
      </c>
      <c r="BE115" s="30">
        <f t="shared" si="2"/>
        <v>780.00000000000011</v>
      </c>
      <c r="BV115" s="28">
        <v>14.8</v>
      </c>
      <c r="BY115" s="28">
        <v>4.8</v>
      </c>
    </row>
    <row r="116" spans="1:77" x14ac:dyDescent="0.3">
      <c r="A116" s="25">
        <f t="shared" si="3"/>
        <v>112</v>
      </c>
      <c r="B116" s="26">
        <v>687320</v>
      </c>
      <c r="C116" s="26">
        <v>846238</v>
      </c>
      <c r="D116" s="26">
        <v>371</v>
      </c>
      <c r="E116" s="26">
        <v>1</v>
      </c>
      <c r="F116" s="27" t="s">
        <v>113</v>
      </c>
      <c r="G116" s="28">
        <v>1.2</v>
      </c>
      <c r="H116" s="28">
        <f>'no b.d.l.'!H116/1000</f>
        <v>1.4E-3</v>
      </c>
      <c r="I116" s="28">
        <f>'no b.d.l.'!I116/1000</f>
        <v>0.03</v>
      </c>
      <c r="J116" s="28">
        <v>3</v>
      </c>
      <c r="K116" s="28">
        <v>1.57</v>
      </c>
      <c r="L116" s="28">
        <v>8.9999999999999998E-4</v>
      </c>
      <c r="M116" s="28">
        <v>0.13</v>
      </c>
      <c r="N116" s="28">
        <v>0.09</v>
      </c>
      <c r="O116" s="28">
        <v>0.01</v>
      </c>
      <c r="P116" s="28">
        <v>10.5</v>
      </c>
      <c r="Q116" s="28">
        <v>1</v>
      </c>
      <c r="R116" s="28">
        <v>95</v>
      </c>
      <c r="S116" s="28">
        <v>0.09</v>
      </c>
      <c r="T116" s="28">
        <v>8.1999999999999993</v>
      </c>
      <c r="U116" s="28">
        <v>24.5</v>
      </c>
      <c r="V116" s="28">
        <v>33.1</v>
      </c>
      <c r="W116" s="28">
        <v>12.6</v>
      </c>
      <c r="X116" s="28">
        <v>29</v>
      </c>
      <c r="Y116" s="28">
        <v>1.0999999999999999E-2</v>
      </c>
      <c r="Z116" s="28">
        <v>0.1</v>
      </c>
      <c r="AA116" s="28">
        <v>0.04</v>
      </c>
      <c r="AB116" s="28">
        <v>17.2</v>
      </c>
      <c r="AC116" s="28">
        <v>0.2</v>
      </c>
      <c r="AD116" s="28">
        <v>0.08</v>
      </c>
      <c r="AE116" s="28">
        <v>1.33</v>
      </c>
      <c r="AF116" s="28">
        <v>0.15</v>
      </c>
      <c r="AG116" s="28">
        <v>80</v>
      </c>
      <c r="AH116" s="28">
        <v>0.2</v>
      </c>
      <c r="AI116" s="28">
        <v>0.09</v>
      </c>
      <c r="AJ116" s="28">
        <v>0.04</v>
      </c>
      <c r="AK116" s="28">
        <v>19</v>
      </c>
      <c r="AL116" s="28">
        <v>6.1</v>
      </c>
      <c r="AM116" s="28">
        <v>0.10199999999999999</v>
      </c>
      <c r="AN116" s="28">
        <v>199.70000000000002</v>
      </c>
      <c r="AO116" s="28">
        <v>49.9</v>
      </c>
      <c r="AP116" s="28">
        <v>0.5</v>
      </c>
      <c r="AQ116" s="28">
        <v>1.36</v>
      </c>
      <c r="AR116" s="28">
        <v>10.1</v>
      </c>
      <c r="AS116" s="28">
        <v>236</v>
      </c>
      <c r="AT116" s="28">
        <v>13.6</v>
      </c>
      <c r="AU116" s="28">
        <v>13.4</v>
      </c>
      <c r="AV116" s="28">
        <v>10.7</v>
      </c>
      <c r="AW116" s="28">
        <f>'no b.d.l.'!BJ116*10000</f>
        <v>55000</v>
      </c>
      <c r="AX116" s="28">
        <f>'no b.d.l.'!BK116*10000</f>
        <v>400</v>
      </c>
      <c r="AY116" s="28">
        <f>'no b.d.l.'!BL116*10000</f>
        <v>46900.000000000007</v>
      </c>
      <c r="AZ116" s="28">
        <f>'no b.d.l.'!BM116*10000</f>
        <v>900</v>
      </c>
      <c r="BA116" s="28">
        <f>'no b.d.l.'!BN116*10000</f>
        <v>600</v>
      </c>
      <c r="BB116" s="28">
        <f>'no b.d.l.'!BO116*10000</f>
        <v>80</v>
      </c>
      <c r="BC116" s="28">
        <f>'no b.d.l.'!BP116*10000</f>
        <v>160</v>
      </c>
      <c r="BD116" s="28">
        <f>'no b.d.l.'!BQ116*10000</f>
        <v>9000</v>
      </c>
      <c r="BE116" s="30">
        <f t="shared" si="2"/>
        <v>980</v>
      </c>
      <c r="BV116" s="28">
        <v>19</v>
      </c>
      <c r="BY116" s="28">
        <v>6.1</v>
      </c>
    </row>
    <row r="117" spans="1:77" x14ac:dyDescent="0.3">
      <c r="A117" s="25">
        <f t="shared" si="3"/>
        <v>113</v>
      </c>
      <c r="B117" s="26">
        <v>687322</v>
      </c>
      <c r="C117" s="26">
        <v>846238</v>
      </c>
      <c r="D117" s="26">
        <v>371</v>
      </c>
      <c r="E117" s="26">
        <v>1</v>
      </c>
      <c r="F117" s="27" t="s">
        <v>127</v>
      </c>
      <c r="G117" s="28">
        <v>1.1000000000000001</v>
      </c>
      <c r="H117" s="28">
        <f>'no b.d.l.'!H117/1000</f>
        <v>3.0999999999999999E-3</v>
      </c>
      <c r="I117" s="28">
        <f>'no b.d.l.'!I117/1000</f>
        <v>0.04</v>
      </c>
      <c r="J117" s="28">
        <v>3</v>
      </c>
      <c r="K117" s="28">
        <v>1.42</v>
      </c>
      <c r="L117" s="28">
        <v>8.9999999999999998E-4</v>
      </c>
      <c r="M117" s="28">
        <v>0.09</v>
      </c>
      <c r="N117" s="28">
        <v>0.09</v>
      </c>
      <c r="O117" s="28">
        <v>0.02</v>
      </c>
      <c r="P117" s="28">
        <v>10.5</v>
      </c>
      <c r="Q117" s="28">
        <v>1</v>
      </c>
      <c r="R117" s="28">
        <v>97</v>
      </c>
      <c r="S117" s="28">
        <v>0.09</v>
      </c>
      <c r="T117" s="28">
        <v>7.7</v>
      </c>
      <c r="U117" s="28">
        <v>23.8</v>
      </c>
      <c r="V117" s="28">
        <v>31.9</v>
      </c>
      <c r="W117" s="28">
        <v>12.6</v>
      </c>
      <c r="X117" s="28">
        <v>26.7</v>
      </c>
      <c r="Y117" s="28">
        <v>1.0999999999999999E-2</v>
      </c>
      <c r="Z117" s="28">
        <v>0.1</v>
      </c>
      <c r="AA117" s="28">
        <v>0.11</v>
      </c>
      <c r="AB117" s="28">
        <v>17.2</v>
      </c>
      <c r="AC117" s="28">
        <v>0.2</v>
      </c>
      <c r="AD117" s="28">
        <v>0.09</v>
      </c>
      <c r="AE117" s="28">
        <v>1.24</v>
      </c>
      <c r="AF117" s="28">
        <v>0.15</v>
      </c>
      <c r="AG117" s="28">
        <v>86</v>
      </c>
      <c r="AH117" s="28">
        <v>0.2</v>
      </c>
      <c r="AI117" s="28">
        <v>0.09</v>
      </c>
      <c r="AJ117" s="28">
        <v>0.04</v>
      </c>
      <c r="AK117" s="28">
        <v>18.600000000000001</v>
      </c>
      <c r="AL117" s="28">
        <v>5.6</v>
      </c>
      <c r="AM117" s="28">
        <v>9.9000000000000005E-2</v>
      </c>
      <c r="AN117" s="28">
        <v>198.10000000000002</v>
      </c>
      <c r="AO117" s="28">
        <v>50</v>
      </c>
      <c r="AP117" s="28">
        <v>0.5</v>
      </c>
      <c r="AQ117" s="28">
        <v>1.41</v>
      </c>
      <c r="AR117" s="28">
        <v>10.1</v>
      </c>
      <c r="AS117" s="28">
        <v>222</v>
      </c>
      <c r="AT117" s="28">
        <v>13.4</v>
      </c>
      <c r="AU117" s="28">
        <v>13</v>
      </c>
      <c r="AV117" s="28">
        <v>10.3</v>
      </c>
      <c r="AW117" s="28">
        <f>'no b.d.l.'!BJ117*10000</f>
        <v>54600</v>
      </c>
      <c r="AX117" s="28">
        <f>'no b.d.l.'!BK117*10000</f>
        <v>400</v>
      </c>
      <c r="AY117" s="28">
        <f>'no b.d.l.'!BL117*10000</f>
        <v>48200</v>
      </c>
      <c r="AZ117" s="28">
        <f>'no b.d.l.'!BM117*10000</f>
        <v>800</v>
      </c>
      <c r="BA117" s="28">
        <f>'no b.d.l.'!BN117*10000</f>
        <v>600</v>
      </c>
      <c r="BB117" s="28">
        <f>'no b.d.l.'!BO117*10000</f>
        <v>80</v>
      </c>
      <c r="BC117" s="28">
        <f>'no b.d.l.'!BP117*10000</f>
        <v>150</v>
      </c>
      <c r="BD117" s="28">
        <f>'no b.d.l.'!BQ117*10000</f>
        <v>9000</v>
      </c>
      <c r="BE117" s="30">
        <f t="shared" si="2"/>
        <v>880</v>
      </c>
      <c r="BV117" s="28">
        <v>18.600000000000001</v>
      </c>
      <c r="BY117" s="28">
        <v>5.6</v>
      </c>
    </row>
    <row r="118" spans="1:77" x14ac:dyDescent="0.3">
      <c r="A118" s="25">
        <f t="shared" si="3"/>
        <v>114</v>
      </c>
      <c r="B118" s="26">
        <v>687323</v>
      </c>
      <c r="C118" s="26">
        <v>846238</v>
      </c>
      <c r="D118" s="26">
        <v>371</v>
      </c>
      <c r="E118" s="26">
        <v>1</v>
      </c>
      <c r="F118" s="27" t="s">
        <v>114</v>
      </c>
      <c r="G118" s="28">
        <v>0.7</v>
      </c>
      <c r="H118" s="28">
        <f>'no b.d.l.'!H118/1000</f>
        <v>4.7000000000000002E-3</v>
      </c>
      <c r="I118" s="28">
        <f>'no b.d.l.'!I118/1000</f>
        <v>0.03</v>
      </c>
      <c r="J118" s="28">
        <v>3</v>
      </c>
      <c r="K118" s="28">
        <v>2.27</v>
      </c>
      <c r="L118" s="28">
        <v>8.9999999999999998E-4</v>
      </c>
      <c r="M118" s="28">
        <v>0.09</v>
      </c>
      <c r="N118" s="28">
        <v>0.09</v>
      </c>
      <c r="O118" s="28">
        <v>0.01</v>
      </c>
      <c r="P118" s="28">
        <v>4.3</v>
      </c>
      <c r="Q118" s="28">
        <v>0.4</v>
      </c>
      <c r="R118" s="28">
        <v>34</v>
      </c>
      <c r="S118" s="28">
        <v>0.09</v>
      </c>
      <c r="T118" s="28">
        <v>3</v>
      </c>
      <c r="U118" s="28">
        <v>11.2</v>
      </c>
      <c r="V118" s="28">
        <v>13.6</v>
      </c>
      <c r="W118" s="28">
        <v>4.9000000000000004</v>
      </c>
      <c r="X118" s="28">
        <v>23.1</v>
      </c>
      <c r="Y118" s="28">
        <v>8.0000000000000002E-3</v>
      </c>
      <c r="Z118" s="28">
        <v>0.03</v>
      </c>
      <c r="AA118" s="28">
        <v>0.12</v>
      </c>
      <c r="AB118" s="28">
        <v>6.11</v>
      </c>
      <c r="AC118" s="28">
        <v>0.2</v>
      </c>
      <c r="AD118" s="28">
        <v>0.01</v>
      </c>
      <c r="AE118" s="28">
        <v>0.57999999999999996</v>
      </c>
      <c r="AF118" s="28">
        <v>0.05</v>
      </c>
      <c r="AG118" s="28">
        <v>48</v>
      </c>
      <c r="AH118" s="28">
        <v>0.09</v>
      </c>
      <c r="AI118" s="28">
        <v>0.09</v>
      </c>
      <c r="AJ118" s="28">
        <v>0.04</v>
      </c>
      <c r="AK118" s="28">
        <v>6.79</v>
      </c>
      <c r="AL118" s="28">
        <v>3.7</v>
      </c>
      <c r="AM118" s="28">
        <v>6.2E-2</v>
      </c>
      <c r="AN118" s="28">
        <v>77.999999999999986</v>
      </c>
      <c r="AO118" s="28">
        <v>26.5</v>
      </c>
      <c r="AP118" s="28">
        <v>0.1</v>
      </c>
      <c r="AQ118" s="28">
        <v>0.48</v>
      </c>
      <c r="AR118" s="28">
        <v>3.7</v>
      </c>
      <c r="AS118" s="28">
        <v>96</v>
      </c>
      <c r="AT118" s="28">
        <v>5.2</v>
      </c>
      <c r="AU118" s="28">
        <v>4.5999999999999996</v>
      </c>
      <c r="AV118" s="28">
        <v>5.4</v>
      </c>
      <c r="AW118" s="28">
        <f>'no b.d.l.'!BJ118*10000</f>
        <v>21400</v>
      </c>
      <c r="AX118" s="28">
        <f>'no b.d.l.'!BK118*10000</f>
        <v>100</v>
      </c>
      <c r="AY118" s="28">
        <f>'no b.d.l.'!BL118*10000</f>
        <v>18000</v>
      </c>
      <c r="AZ118" s="28">
        <f>'no b.d.l.'!BM118*10000</f>
        <v>500</v>
      </c>
      <c r="BA118" s="28">
        <f>'no b.d.l.'!BN118*10000</f>
        <v>200</v>
      </c>
      <c r="BB118" s="28">
        <f>'no b.d.l.'!BO118*10000</f>
        <v>60</v>
      </c>
      <c r="BC118" s="28">
        <f>'no b.d.l.'!BP118*10000</f>
        <v>50</v>
      </c>
      <c r="BD118" s="28">
        <f>'no b.d.l.'!BQ118*10000</f>
        <v>9000</v>
      </c>
      <c r="BE118" s="30">
        <f t="shared" si="2"/>
        <v>560</v>
      </c>
      <c r="BV118" s="28">
        <v>6.79</v>
      </c>
      <c r="BY118" s="28">
        <v>3.7</v>
      </c>
    </row>
    <row r="119" spans="1:77" x14ac:dyDescent="0.3">
      <c r="A119" s="25">
        <f t="shared" si="3"/>
        <v>115</v>
      </c>
      <c r="B119" s="26">
        <v>687324</v>
      </c>
      <c r="C119" s="26">
        <v>846238</v>
      </c>
      <c r="D119" s="26">
        <v>371</v>
      </c>
      <c r="E119" s="26">
        <v>1</v>
      </c>
      <c r="F119" s="27" t="s">
        <v>115</v>
      </c>
      <c r="G119" s="28">
        <v>5.6</v>
      </c>
      <c r="H119" s="28">
        <f>'no b.d.l.'!H119/1000</f>
        <v>5.1999999999999998E-3</v>
      </c>
      <c r="I119" s="28">
        <f>'no b.d.l.'!I119/1000</f>
        <v>0.03</v>
      </c>
      <c r="J119" s="28">
        <v>3</v>
      </c>
      <c r="K119" s="28">
        <v>2.5299999999999998</v>
      </c>
      <c r="L119" s="28">
        <v>8.9999999999999998E-4</v>
      </c>
      <c r="M119" s="28">
        <v>0.25</v>
      </c>
      <c r="N119" s="28">
        <v>0.09</v>
      </c>
      <c r="O119" s="28">
        <v>0.1</v>
      </c>
      <c r="P119" s="28">
        <v>11.6</v>
      </c>
      <c r="Q119" s="28">
        <v>1.4</v>
      </c>
      <c r="R119" s="28">
        <v>186</v>
      </c>
      <c r="S119" s="28">
        <v>0.09</v>
      </c>
      <c r="T119" s="28">
        <v>6.4</v>
      </c>
      <c r="U119" s="28">
        <v>23.8</v>
      </c>
      <c r="V119" s="28">
        <v>26.9</v>
      </c>
      <c r="W119" s="28">
        <v>19</v>
      </c>
      <c r="X119" s="28">
        <v>19.7</v>
      </c>
      <c r="Y119" s="28">
        <v>0.02</v>
      </c>
      <c r="Z119" s="28">
        <v>0.09</v>
      </c>
      <c r="AA119" s="28">
        <v>0.04</v>
      </c>
      <c r="AB119" s="28">
        <v>16.8</v>
      </c>
      <c r="AC119" s="28">
        <v>0.2</v>
      </c>
      <c r="AD119" s="28">
        <v>7.0000000000000007E-2</v>
      </c>
      <c r="AE119" s="28">
        <v>1.21</v>
      </c>
      <c r="AF119" s="28">
        <v>0.13</v>
      </c>
      <c r="AG119" s="28">
        <v>227</v>
      </c>
      <c r="AH119" s="28">
        <v>0.2</v>
      </c>
      <c r="AI119" s="28">
        <v>0.1</v>
      </c>
      <c r="AJ119" s="28">
        <v>0.04</v>
      </c>
      <c r="AK119" s="28">
        <v>17.100000000000001</v>
      </c>
      <c r="AL119" s="28">
        <v>7.9</v>
      </c>
      <c r="AM119" s="28">
        <v>8.1000000000000003E-2</v>
      </c>
      <c r="AN119" s="28">
        <v>173</v>
      </c>
      <c r="AO119" s="28">
        <v>48</v>
      </c>
      <c r="AP119" s="28">
        <v>0.6</v>
      </c>
      <c r="AQ119" s="28">
        <v>1.21</v>
      </c>
      <c r="AR119" s="28">
        <v>8.1</v>
      </c>
      <c r="AS119" s="28">
        <v>190</v>
      </c>
      <c r="AT119" s="28">
        <v>11</v>
      </c>
      <c r="AU119" s="28">
        <v>14.9</v>
      </c>
      <c r="AV119" s="28">
        <v>7.1</v>
      </c>
      <c r="AW119" s="28">
        <f>'no b.d.l.'!BJ119*10000</f>
        <v>49000</v>
      </c>
      <c r="AX119" s="28">
        <f>'no b.d.l.'!BK119*10000</f>
        <v>300</v>
      </c>
      <c r="AY119" s="28">
        <f>'no b.d.l.'!BL119*10000</f>
        <v>94500</v>
      </c>
      <c r="AZ119" s="28">
        <f>'no b.d.l.'!BM119*10000</f>
        <v>700.00000000000011</v>
      </c>
      <c r="BA119" s="28">
        <f>'no b.d.l.'!BN119*10000</f>
        <v>500</v>
      </c>
      <c r="BB119" s="28">
        <f>'no b.d.l.'!BO119*10000</f>
        <v>80</v>
      </c>
      <c r="BC119" s="28">
        <f>'no b.d.l.'!BP119*10000</f>
        <v>190</v>
      </c>
      <c r="BD119" s="28">
        <f>'no b.d.l.'!BQ119*10000</f>
        <v>9000</v>
      </c>
      <c r="BE119" s="30">
        <f t="shared" si="2"/>
        <v>780.00000000000011</v>
      </c>
      <c r="BV119" s="28">
        <v>17.100000000000001</v>
      </c>
      <c r="BY119" s="28">
        <v>7.9</v>
      </c>
    </row>
    <row r="120" spans="1:77" x14ac:dyDescent="0.3">
      <c r="A120" s="25">
        <f t="shared" si="3"/>
        <v>116</v>
      </c>
      <c r="B120" s="26">
        <v>687325</v>
      </c>
      <c r="C120" s="26">
        <v>846238</v>
      </c>
      <c r="D120" s="26">
        <v>371</v>
      </c>
      <c r="E120" s="26">
        <v>1</v>
      </c>
      <c r="F120" s="27" t="s">
        <v>116</v>
      </c>
      <c r="G120" s="28">
        <v>0.9</v>
      </c>
      <c r="H120" s="28">
        <f>'no b.d.l.'!H120/1000</f>
        <v>8.9999999999999998E-4</v>
      </c>
      <c r="I120" s="28">
        <f>'no b.d.l.'!I120/1000</f>
        <v>0.02</v>
      </c>
      <c r="J120" s="28">
        <v>4</v>
      </c>
      <c r="K120" s="28">
        <v>1.86</v>
      </c>
      <c r="L120" s="28">
        <v>8.9999999999999998E-4</v>
      </c>
      <c r="M120" s="28">
        <v>0.12</v>
      </c>
      <c r="N120" s="28">
        <v>0.09</v>
      </c>
      <c r="O120" s="28">
        <v>0.01</v>
      </c>
      <c r="P120" s="28">
        <v>10.3</v>
      </c>
      <c r="Q120" s="28">
        <v>1</v>
      </c>
      <c r="R120" s="28">
        <v>95</v>
      </c>
      <c r="S120" s="28">
        <v>0.09</v>
      </c>
      <c r="T120" s="28">
        <v>7.5</v>
      </c>
      <c r="U120" s="28">
        <v>25.1</v>
      </c>
      <c r="V120" s="28">
        <v>31.4</v>
      </c>
      <c r="W120" s="28">
        <v>12.7</v>
      </c>
      <c r="X120" s="28">
        <v>31.6</v>
      </c>
      <c r="Y120" s="28">
        <v>1.2999999999999999E-2</v>
      </c>
      <c r="Z120" s="28">
        <v>0.09</v>
      </c>
      <c r="AA120" s="28">
        <v>0.18</v>
      </c>
      <c r="AB120" s="28">
        <v>16.899999999999999</v>
      </c>
      <c r="AC120" s="28">
        <v>0.2</v>
      </c>
      <c r="AD120" s="28">
        <v>0.08</v>
      </c>
      <c r="AE120" s="28">
        <v>1.3</v>
      </c>
      <c r="AF120" s="28">
        <v>0.15</v>
      </c>
      <c r="AG120" s="28">
        <v>89</v>
      </c>
      <c r="AH120" s="28">
        <v>0.2</v>
      </c>
      <c r="AI120" s="28">
        <v>0.09</v>
      </c>
      <c r="AJ120" s="28">
        <v>0.04</v>
      </c>
      <c r="AK120" s="28">
        <v>18.2</v>
      </c>
      <c r="AL120" s="28">
        <v>6.2</v>
      </c>
      <c r="AM120" s="28">
        <v>0.11</v>
      </c>
      <c r="AN120" s="28">
        <v>197</v>
      </c>
      <c r="AO120" s="28">
        <v>50.4</v>
      </c>
      <c r="AP120" s="28">
        <v>0.5</v>
      </c>
      <c r="AQ120" s="28">
        <v>1.39</v>
      </c>
      <c r="AR120" s="28">
        <v>9.6999999999999993</v>
      </c>
      <c r="AS120" s="28">
        <v>224</v>
      </c>
      <c r="AT120" s="28">
        <v>13.2</v>
      </c>
      <c r="AU120" s="28">
        <v>13</v>
      </c>
      <c r="AV120" s="28">
        <v>8.8000000000000007</v>
      </c>
      <c r="AW120" s="28">
        <f>'no b.d.l.'!BJ120*10000</f>
        <v>55000</v>
      </c>
      <c r="AX120" s="28">
        <f>'no b.d.l.'!BK120*10000</f>
        <v>300</v>
      </c>
      <c r="AY120" s="28">
        <f>'no b.d.l.'!BL120*10000</f>
        <v>47900</v>
      </c>
      <c r="AZ120" s="28">
        <f>'no b.d.l.'!BM120*10000</f>
        <v>900</v>
      </c>
      <c r="BA120" s="28">
        <f>'no b.d.l.'!BN120*10000</f>
        <v>600</v>
      </c>
      <c r="BB120" s="28">
        <f>'no b.d.l.'!BO120*10000</f>
        <v>80</v>
      </c>
      <c r="BC120" s="28">
        <f>'no b.d.l.'!BP120*10000</f>
        <v>140</v>
      </c>
      <c r="BD120" s="28">
        <f>'no b.d.l.'!BQ120*10000</f>
        <v>9000</v>
      </c>
      <c r="BE120" s="30">
        <f t="shared" si="2"/>
        <v>980</v>
      </c>
      <c r="BV120" s="28">
        <v>18.2</v>
      </c>
      <c r="BY120" s="28">
        <v>6.2</v>
      </c>
    </row>
    <row r="121" spans="1:77" x14ac:dyDescent="0.3">
      <c r="A121" s="25">
        <f t="shared" si="3"/>
        <v>117</v>
      </c>
      <c r="B121" s="26">
        <v>687326</v>
      </c>
      <c r="C121" s="26">
        <v>846238</v>
      </c>
      <c r="D121" s="26">
        <v>371</v>
      </c>
      <c r="E121" s="26">
        <v>1</v>
      </c>
      <c r="F121" s="27" t="s">
        <v>117</v>
      </c>
      <c r="G121" s="28">
        <v>2.5</v>
      </c>
      <c r="H121" s="28">
        <f>'no b.d.l.'!H121/1000</f>
        <v>1.4E-3</v>
      </c>
      <c r="I121" s="28">
        <f>'no b.d.l.'!I121/1000</f>
        <v>0.09</v>
      </c>
      <c r="J121" s="28">
        <v>4</v>
      </c>
      <c r="K121" s="28">
        <v>2.5499999999999998</v>
      </c>
      <c r="L121" s="28">
        <v>8.9999999999999998E-4</v>
      </c>
      <c r="M121" s="28">
        <v>0.19</v>
      </c>
      <c r="N121" s="28">
        <v>0.09</v>
      </c>
      <c r="O121" s="28">
        <v>0.02</v>
      </c>
      <c r="P121" s="28">
        <v>8.9</v>
      </c>
      <c r="Q121" s="28">
        <v>1</v>
      </c>
      <c r="R121" s="28">
        <v>115</v>
      </c>
      <c r="S121" s="28">
        <v>0.09</v>
      </c>
      <c r="T121" s="28">
        <v>6</v>
      </c>
      <c r="U121" s="28">
        <v>21.4</v>
      </c>
      <c r="V121" s="28">
        <v>25.2</v>
      </c>
      <c r="W121" s="28">
        <v>13.5</v>
      </c>
      <c r="X121" s="28">
        <v>21.5</v>
      </c>
      <c r="Y121" s="28">
        <v>1.2999999999999999E-2</v>
      </c>
      <c r="Z121" s="28">
        <v>0.08</v>
      </c>
      <c r="AA121" s="28">
        <v>0.1</v>
      </c>
      <c r="AB121" s="28">
        <v>14.5</v>
      </c>
      <c r="AC121" s="28">
        <v>0.2</v>
      </c>
      <c r="AD121" s="28">
        <v>0.06</v>
      </c>
      <c r="AE121" s="28">
        <v>1.05</v>
      </c>
      <c r="AF121" s="28">
        <v>0.12</v>
      </c>
      <c r="AG121" s="28">
        <v>141</v>
      </c>
      <c r="AH121" s="28">
        <v>0.1</v>
      </c>
      <c r="AI121" s="28">
        <v>0.1</v>
      </c>
      <c r="AJ121" s="28">
        <v>0.04</v>
      </c>
      <c r="AK121" s="28">
        <v>11.5</v>
      </c>
      <c r="AL121" s="28">
        <v>5.6</v>
      </c>
      <c r="AM121" s="28">
        <v>9.9000000000000005E-2</v>
      </c>
      <c r="AN121" s="28">
        <v>149.69999999999999</v>
      </c>
      <c r="AO121" s="28">
        <v>44</v>
      </c>
      <c r="AP121" s="28">
        <v>0.5</v>
      </c>
      <c r="AQ121" s="28">
        <v>1.07</v>
      </c>
      <c r="AR121" s="28">
        <v>7.6</v>
      </c>
      <c r="AS121" s="28">
        <v>174</v>
      </c>
      <c r="AT121" s="28">
        <v>10.199999999999999</v>
      </c>
      <c r="AU121" s="28">
        <v>12.2</v>
      </c>
      <c r="AV121" s="28">
        <v>7.1</v>
      </c>
      <c r="AW121" s="28">
        <f>'no b.d.l.'!BJ121*10000</f>
        <v>44500</v>
      </c>
      <c r="AX121" s="28">
        <f>'no b.d.l.'!BK121*10000</f>
        <v>200</v>
      </c>
      <c r="AY121" s="28">
        <f>'no b.d.l.'!BL121*10000</f>
        <v>60300</v>
      </c>
      <c r="AZ121" s="28">
        <f>'no b.d.l.'!BM121*10000</f>
        <v>700.00000000000011</v>
      </c>
      <c r="BA121" s="28">
        <f>'no b.d.l.'!BN121*10000</f>
        <v>500</v>
      </c>
      <c r="BB121" s="28">
        <f>'no b.d.l.'!BO121*10000</f>
        <v>80</v>
      </c>
      <c r="BC121" s="28">
        <f>'no b.d.l.'!BP121*10000</f>
        <v>150</v>
      </c>
      <c r="BD121" s="28">
        <f>'no b.d.l.'!BQ121*10000</f>
        <v>9000</v>
      </c>
      <c r="BE121" s="30">
        <f t="shared" si="2"/>
        <v>780.00000000000011</v>
      </c>
      <c r="BV121" s="28">
        <v>11.5</v>
      </c>
      <c r="BY121" s="28">
        <v>5.6</v>
      </c>
    </row>
    <row r="122" spans="1:77" x14ac:dyDescent="0.3">
      <c r="A122" s="25">
        <f t="shared" si="3"/>
        <v>118</v>
      </c>
      <c r="B122" s="26">
        <v>687327</v>
      </c>
      <c r="C122" s="26">
        <v>846238</v>
      </c>
      <c r="D122" s="26">
        <v>371</v>
      </c>
      <c r="E122" s="26">
        <v>1</v>
      </c>
      <c r="F122" s="27" t="s">
        <v>118</v>
      </c>
      <c r="G122" s="28">
        <v>3.6</v>
      </c>
      <c r="H122" s="28">
        <f>'no b.d.l.'!H122/1000</f>
        <v>5.0000000000000001E-3</v>
      </c>
      <c r="I122" s="28">
        <f>'no b.d.l.'!I122/1000</f>
        <v>0.09</v>
      </c>
      <c r="J122" s="28">
        <v>3</v>
      </c>
      <c r="K122" s="28">
        <v>2.2599999999999998</v>
      </c>
      <c r="L122" s="28">
        <v>8.9999999999999998E-4</v>
      </c>
      <c r="M122" s="28">
        <v>0.19</v>
      </c>
      <c r="N122" s="28">
        <v>0.09</v>
      </c>
      <c r="O122" s="28">
        <v>7.0000000000000007E-2</v>
      </c>
      <c r="P122" s="28">
        <v>10.8</v>
      </c>
      <c r="Q122" s="28">
        <v>1.4</v>
      </c>
      <c r="R122" s="28">
        <v>147</v>
      </c>
      <c r="S122" s="28">
        <v>0.09</v>
      </c>
      <c r="T122" s="28">
        <v>6.4</v>
      </c>
      <c r="U122" s="28">
        <v>25.5</v>
      </c>
      <c r="V122" s="28">
        <v>28.8</v>
      </c>
      <c r="W122" s="28">
        <v>16.3</v>
      </c>
      <c r="X122" s="28">
        <v>28.7</v>
      </c>
      <c r="Y122" s="28">
        <v>2.1999999999999999E-2</v>
      </c>
      <c r="Z122" s="28">
        <v>0.09</v>
      </c>
      <c r="AA122" s="28">
        <v>0.08</v>
      </c>
      <c r="AB122" s="28">
        <v>17.2</v>
      </c>
      <c r="AC122" s="28">
        <v>0.3</v>
      </c>
      <c r="AD122" s="28">
        <v>7.0000000000000007E-2</v>
      </c>
      <c r="AE122" s="28">
        <v>1.08</v>
      </c>
      <c r="AF122" s="28">
        <v>0.13</v>
      </c>
      <c r="AG122" s="28">
        <v>191</v>
      </c>
      <c r="AH122" s="28">
        <v>0.1</v>
      </c>
      <c r="AI122" s="28">
        <v>0.09</v>
      </c>
      <c r="AJ122" s="28">
        <v>0.04</v>
      </c>
      <c r="AK122" s="28">
        <v>9.92</v>
      </c>
      <c r="AL122" s="28">
        <v>5.0999999999999996</v>
      </c>
      <c r="AM122" s="28">
        <v>8.5999999999999993E-2</v>
      </c>
      <c r="AN122" s="28">
        <v>146.30000000000001</v>
      </c>
      <c r="AO122" s="28">
        <v>43.9</v>
      </c>
      <c r="AP122" s="28">
        <v>0.5</v>
      </c>
      <c r="AQ122" s="28">
        <v>1.07</v>
      </c>
      <c r="AR122" s="28">
        <v>8.3000000000000007</v>
      </c>
      <c r="AS122" s="28">
        <v>197</v>
      </c>
      <c r="AT122" s="28">
        <v>11</v>
      </c>
      <c r="AU122" s="28">
        <v>13.5</v>
      </c>
      <c r="AV122" s="28">
        <v>9.3000000000000007</v>
      </c>
      <c r="AW122" s="28">
        <f>'no b.d.l.'!BJ122*10000</f>
        <v>50100</v>
      </c>
      <c r="AX122" s="28">
        <f>'no b.d.l.'!BK122*10000</f>
        <v>400</v>
      </c>
      <c r="AY122" s="28">
        <f>'no b.d.l.'!BL122*10000</f>
        <v>78400</v>
      </c>
      <c r="AZ122" s="28">
        <f>'no b.d.l.'!BM122*10000</f>
        <v>800</v>
      </c>
      <c r="BA122" s="28">
        <f>'no b.d.l.'!BN122*10000</f>
        <v>500</v>
      </c>
      <c r="BB122" s="28">
        <f>'no b.d.l.'!BO122*10000</f>
        <v>80</v>
      </c>
      <c r="BC122" s="28">
        <f>'no b.d.l.'!BP122*10000</f>
        <v>180</v>
      </c>
      <c r="BD122" s="28">
        <f>'no b.d.l.'!BQ122*10000</f>
        <v>9000</v>
      </c>
      <c r="BE122" s="30">
        <f t="shared" si="2"/>
        <v>880</v>
      </c>
      <c r="BV122" s="28">
        <v>9.92</v>
      </c>
      <c r="BY122" s="28">
        <v>5.0999999999999996</v>
      </c>
    </row>
    <row r="123" spans="1:77" x14ac:dyDescent="0.3">
      <c r="A123" s="25">
        <f t="shared" si="3"/>
        <v>119</v>
      </c>
      <c r="B123" s="26">
        <v>687328</v>
      </c>
      <c r="C123" s="26">
        <v>846238</v>
      </c>
      <c r="D123" s="26">
        <v>371</v>
      </c>
      <c r="E123" s="26">
        <v>1</v>
      </c>
      <c r="F123" s="27" t="s">
        <v>119</v>
      </c>
      <c r="G123" s="28">
        <v>4.0999999999999996</v>
      </c>
      <c r="H123" s="28">
        <f>'no b.d.l.'!H123/1000</f>
        <v>4.0000000000000002E-4</v>
      </c>
      <c r="I123" s="28">
        <f>'no b.d.l.'!I123/1000</f>
        <v>7.0000000000000007E-2</v>
      </c>
      <c r="J123" s="28">
        <v>3</v>
      </c>
      <c r="K123" s="28">
        <v>2.3199999999999998</v>
      </c>
      <c r="L123" s="28">
        <v>8.9999999999999998E-4</v>
      </c>
      <c r="M123" s="28">
        <v>0.19</v>
      </c>
      <c r="N123" s="28">
        <v>0.09</v>
      </c>
      <c r="O123" s="28">
        <v>0.05</v>
      </c>
      <c r="P123" s="28">
        <v>11.7</v>
      </c>
      <c r="Q123" s="28">
        <v>1.6</v>
      </c>
      <c r="R123" s="28">
        <v>169</v>
      </c>
      <c r="S123" s="28">
        <v>0.09</v>
      </c>
      <c r="T123" s="28">
        <v>6.6</v>
      </c>
      <c r="U123" s="28">
        <v>24.1</v>
      </c>
      <c r="V123" s="28">
        <v>28.5</v>
      </c>
      <c r="W123" s="28">
        <v>17.7</v>
      </c>
      <c r="X123" s="28">
        <v>22.1</v>
      </c>
      <c r="Y123" s="28">
        <v>1.2E-2</v>
      </c>
      <c r="Z123" s="28">
        <v>0.1</v>
      </c>
      <c r="AA123" s="28">
        <v>0.67</v>
      </c>
      <c r="AB123" s="28">
        <v>17.899999999999999</v>
      </c>
      <c r="AC123" s="28">
        <v>0.3</v>
      </c>
      <c r="AD123" s="28">
        <v>0.08</v>
      </c>
      <c r="AE123" s="28">
        <v>1.1599999999999999</v>
      </c>
      <c r="AF123" s="28">
        <v>0.13</v>
      </c>
      <c r="AG123" s="28">
        <v>180</v>
      </c>
      <c r="AH123" s="28">
        <v>0.1</v>
      </c>
      <c r="AI123" s="28">
        <v>0.09</v>
      </c>
      <c r="AJ123" s="28">
        <v>0.04</v>
      </c>
      <c r="AK123" s="28">
        <v>13</v>
      </c>
      <c r="AL123" s="28">
        <v>6.3</v>
      </c>
      <c r="AM123" s="28">
        <v>9.1999999999999998E-2</v>
      </c>
      <c r="AN123" s="28">
        <v>152.89999999999998</v>
      </c>
      <c r="AO123" s="28">
        <v>48.5</v>
      </c>
      <c r="AP123" s="28">
        <v>0.5</v>
      </c>
      <c r="AQ123" s="28">
        <v>1.1599999999999999</v>
      </c>
      <c r="AR123" s="28">
        <v>8.6</v>
      </c>
      <c r="AS123" s="28">
        <v>180</v>
      </c>
      <c r="AT123" s="28">
        <v>10.4</v>
      </c>
      <c r="AU123" s="28">
        <v>15.3</v>
      </c>
      <c r="AV123" s="28">
        <v>8.9</v>
      </c>
      <c r="AW123" s="28">
        <f>'no b.d.l.'!BJ123*10000</f>
        <v>52000</v>
      </c>
      <c r="AX123" s="28">
        <f>'no b.d.l.'!BK123*10000</f>
        <v>300</v>
      </c>
      <c r="AY123" s="28">
        <f>'no b.d.l.'!BL123*10000</f>
        <v>88800.000000000015</v>
      </c>
      <c r="AZ123" s="28">
        <f>'no b.d.l.'!BM123*10000</f>
        <v>800</v>
      </c>
      <c r="BA123" s="28">
        <f>'no b.d.l.'!BN123*10000</f>
        <v>500</v>
      </c>
      <c r="BB123" s="28">
        <f>'no b.d.l.'!BO123*10000</f>
        <v>80</v>
      </c>
      <c r="BC123" s="28">
        <f>'no b.d.l.'!BP123*10000</f>
        <v>160</v>
      </c>
      <c r="BD123" s="28">
        <f>'no b.d.l.'!BQ123*10000</f>
        <v>9000</v>
      </c>
      <c r="BE123" s="30">
        <f t="shared" si="2"/>
        <v>880</v>
      </c>
      <c r="BV123" s="28">
        <v>13</v>
      </c>
      <c r="BY123" s="28">
        <v>6.3</v>
      </c>
    </row>
    <row r="124" spans="1:77" x14ac:dyDescent="0.3">
      <c r="A124" s="25">
        <f t="shared" si="3"/>
        <v>120</v>
      </c>
      <c r="B124" s="26">
        <v>687329</v>
      </c>
      <c r="C124" s="26">
        <v>846238</v>
      </c>
      <c r="D124" s="26">
        <v>371</v>
      </c>
      <c r="E124" s="26">
        <v>1</v>
      </c>
      <c r="F124" s="27" t="s">
        <v>120</v>
      </c>
      <c r="G124" s="28">
        <v>4</v>
      </c>
      <c r="H124" s="28">
        <f>'no b.d.l.'!H124/1000</f>
        <v>5.0000000000000001E-3</v>
      </c>
      <c r="I124" s="28">
        <f>'no b.d.l.'!I124/1000</f>
        <v>0.06</v>
      </c>
      <c r="J124" s="28">
        <v>3</v>
      </c>
      <c r="K124" s="28">
        <v>2.19</v>
      </c>
      <c r="L124" s="28">
        <v>8.9999999999999998E-4</v>
      </c>
      <c r="M124" s="28">
        <v>0.21</v>
      </c>
      <c r="N124" s="28">
        <v>0.09</v>
      </c>
      <c r="O124" s="28">
        <v>0.06</v>
      </c>
      <c r="P124" s="28">
        <v>11.5</v>
      </c>
      <c r="Q124" s="28">
        <v>1.5</v>
      </c>
      <c r="R124" s="28">
        <v>163</v>
      </c>
      <c r="S124" s="28">
        <v>0.09</v>
      </c>
      <c r="T124" s="28">
        <v>6.4</v>
      </c>
      <c r="U124" s="28">
        <v>24.5</v>
      </c>
      <c r="V124" s="28">
        <v>29</v>
      </c>
      <c r="W124" s="28">
        <v>16.399999999999999</v>
      </c>
      <c r="X124" s="28">
        <v>22.4</v>
      </c>
      <c r="Y124" s="28">
        <v>1.4999999999999999E-2</v>
      </c>
      <c r="Z124" s="28">
        <v>0.09</v>
      </c>
      <c r="AA124" s="28">
        <v>0.17</v>
      </c>
      <c r="AB124" s="28">
        <v>17.600000000000001</v>
      </c>
      <c r="AC124" s="28">
        <v>0.2</v>
      </c>
      <c r="AD124" s="28">
        <v>0.09</v>
      </c>
      <c r="AE124" s="28">
        <v>1.1599999999999999</v>
      </c>
      <c r="AF124" s="28">
        <v>0.13</v>
      </c>
      <c r="AG124" s="28">
        <v>162</v>
      </c>
      <c r="AH124" s="28">
        <v>0.1</v>
      </c>
      <c r="AI124" s="28">
        <v>0.09</v>
      </c>
      <c r="AJ124" s="28">
        <v>0.04</v>
      </c>
      <c r="AK124" s="28">
        <v>13.8</v>
      </c>
      <c r="AL124" s="28">
        <v>5.4</v>
      </c>
      <c r="AM124" s="28">
        <v>9.2999999999999999E-2</v>
      </c>
      <c r="AN124" s="28">
        <v>153</v>
      </c>
      <c r="AO124" s="28">
        <v>50.7</v>
      </c>
      <c r="AP124" s="28">
        <v>0.5</v>
      </c>
      <c r="AQ124" s="28">
        <v>1.1200000000000001</v>
      </c>
      <c r="AR124" s="28">
        <v>8.3000000000000007</v>
      </c>
      <c r="AS124" s="28">
        <v>182</v>
      </c>
      <c r="AT124" s="28">
        <v>10</v>
      </c>
      <c r="AU124" s="28">
        <v>14.4</v>
      </c>
      <c r="AV124" s="28">
        <v>8.8000000000000007</v>
      </c>
      <c r="AW124" s="28">
        <f>'no b.d.l.'!BJ124*10000</f>
        <v>51700</v>
      </c>
      <c r="AX124" s="28">
        <f>'no b.d.l.'!BK124*10000</f>
        <v>400</v>
      </c>
      <c r="AY124" s="28">
        <f>'no b.d.l.'!BL124*10000</f>
        <v>84000</v>
      </c>
      <c r="AZ124" s="28">
        <f>'no b.d.l.'!BM124*10000</f>
        <v>800</v>
      </c>
      <c r="BA124" s="28">
        <f>'no b.d.l.'!BN124*10000</f>
        <v>500</v>
      </c>
      <c r="BB124" s="28">
        <f>'no b.d.l.'!BO124*10000</f>
        <v>100</v>
      </c>
      <c r="BC124" s="28">
        <f>'no b.d.l.'!BP124*10000</f>
        <v>170</v>
      </c>
      <c r="BD124" s="28">
        <f>'no b.d.l.'!BQ124*10000</f>
        <v>9000</v>
      </c>
      <c r="BE124" s="30">
        <f t="shared" si="2"/>
        <v>900</v>
      </c>
      <c r="BV124" s="28">
        <v>13.8</v>
      </c>
      <c r="BY124" s="28">
        <v>5.4</v>
      </c>
    </row>
    <row r="125" spans="1:77" x14ac:dyDescent="0.3">
      <c r="A125" s="25">
        <f t="shared" si="3"/>
        <v>121</v>
      </c>
      <c r="B125" s="26">
        <v>687330</v>
      </c>
      <c r="C125" s="26">
        <v>846238</v>
      </c>
      <c r="D125" s="26">
        <v>371</v>
      </c>
      <c r="E125" s="26">
        <v>1</v>
      </c>
      <c r="F125" s="27" t="s">
        <v>121</v>
      </c>
      <c r="G125" s="28">
        <v>3.3</v>
      </c>
      <c r="H125" s="28">
        <f>'no b.d.l.'!H125/1000</f>
        <v>7.4999999999999997E-3</v>
      </c>
      <c r="I125" s="28">
        <f>'no b.d.l.'!I125/1000</f>
        <v>0.05</v>
      </c>
      <c r="J125" s="28">
        <v>2</v>
      </c>
      <c r="K125" s="28">
        <v>1.49</v>
      </c>
      <c r="L125" s="28">
        <v>8.9999999999999998E-4</v>
      </c>
      <c r="M125" s="28">
        <v>0.15</v>
      </c>
      <c r="N125" s="28">
        <v>0.09</v>
      </c>
      <c r="O125" s="28">
        <v>0.03</v>
      </c>
      <c r="P125" s="28">
        <v>11.7</v>
      </c>
      <c r="Q125" s="28">
        <v>1.4</v>
      </c>
      <c r="R125" s="28">
        <v>146</v>
      </c>
      <c r="S125" s="28">
        <v>0.09</v>
      </c>
      <c r="T125" s="28">
        <v>6.4</v>
      </c>
      <c r="U125" s="28">
        <v>22.6</v>
      </c>
      <c r="V125" s="28">
        <v>24.7</v>
      </c>
      <c r="W125" s="28">
        <v>15.2</v>
      </c>
      <c r="X125" s="28">
        <v>20.3</v>
      </c>
      <c r="Y125" s="28">
        <v>7.0000000000000001E-3</v>
      </c>
      <c r="Z125" s="28">
        <v>0.1</v>
      </c>
      <c r="AA125" s="28">
        <v>8.9999999999999993E-3</v>
      </c>
      <c r="AB125" s="28">
        <v>16.600000000000001</v>
      </c>
      <c r="AC125" s="28">
        <v>0.3</v>
      </c>
      <c r="AD125" s="28">
        <v>7.0000000000000007E-2</v>
      </c>
      <c r="AE125" s="28">
        <v>1.19</v>
      </c>
      <c r="AF125" s="28">
        <v>0.13</v>
      </c>
      <c r="AG125" s="28">
        <v>143</v>
      </c>
      <c r="AH125" s="28">
        <v>0.1</v>
      </c>
      <c r="AI125" s="28">
        <v>0.09</v>
      </c>
      <c r="AJ125" s="28">
        <v>0.04</v>
      </c>
      <c r="AK125" s="28">
        <v>13.8</v>
      </c>
      <c r="AL125" s="28">
        <v>6.3</v>
      </c>
      <c r="AM125" s="28">
        <v>7.9000000000000001E-2</v>
      </c>
      <c r="AN125" s="28">
        <v>163</v>
      </c>
      <c r="AO125" s="28">
        <v>38.1</v>
      </c>
      <c r="AP125" s="28">
        <v>0.4</v>
      </c>
      <c r="AQ125" s="28">
        <v>1.08</v>
      </c>
      <c r="AR125" s="28">
        <v>8.3000000000000007</v>
      </c>
      <c r="AS125" s="28">
        <v>192</v>
      </c>
      <c r="AT125" s="28">
        <v>9.1999999999999993</v>
      </c>
      <c r="AU125" s="28">
        <v>13.1</v>
      </c>
      <c r="AV125" s="28">
        <v>10.7</v>
      </c>
      <c r="AW125" s="28">
        <f>'no b.d.l.'!BJ125*10000</f>
        <v>44800.000000000007</v>
      </c>
      <c r="AX125" s="28">
        <f>'no b.d.l.'!BK125*10000</f>
        <v>400</v>
      </c>
      <c r="AY125" s="28">
        <f>'no b.d.l.'!BL125*10000</f>
        <v>71700</v>
      </c>
      <c r="AZ125" s="28">
        <f>'no b.d.l.'!BM125*10000</f>
        <v>500</v>
      </c>
      <c r="BA125" s="28">
        <f>'no b.d.l.'!BN125*10000</f>
        <v>500</v>
      </c>
      <c r="BB125" s="28">
        <f>'no b.d.l.'!BO125*10000</f>
        <v>50</v>
      </c>
      <c r="BC125" s="28">
        <f>'no b.d.l.'!BP125*10000</f>
        <v>160</v>
      </c>
      <c r="BD125" s="28">
        <f>'no b.d.l.'!BQ125*10000</f>
        <v>9000</v>
      </c>
      <c r="BE125" s="30">
        <f t="shared" si="2"/>
        <v>550</v>
      </c>
      <c r="BV125" s="28">
        <v>13.8</v>
      </c>
      <c r="BY125" s="28">
        <v>6.3</v>
      </c>
    </row>
    <row r="126" spans="1:77" x14ac:dyDescent="0.3">
      <c r="A126" s="25">
        <f t="shared" si="3"/>
        <v>122</v>
      </c>
      <c r="B126" s="26">
        <v>687331</v>
      </c>
      <c r="C126" s="26">
        <v>846239</v>
      </c>
      <c r="D126" s="26">
        <v>371</v>
      </c>
      <c r="E126" s="26">
        <v>1</v>
      </c>
      <c r="F126" s="27" t="s">
        <v>122</v>
      </c>
      <c r="G126" s="28">
        <v>10.4</v>
      </c>
      <c r="H126" s="28">
        <f>'no b.d.l.'!H126/1000</f>
        <v>9.8000000000000014E-3</v>
      </c>
      <c r="I126" s="28">
        <f>'no b.d.l.'!I126/1000</f>
        <v>0.04</v>
      </c>
      <c r="J126" s="28">
        <v>2</v>
      </c>
      <c r="K126" s="28">
        <v>2.71</v>
      </c>
      <c r="L126" s="28">
        <v>8.9999999999999998E-4</v>
      </c>
      <c r="M126" s="28">
        <v>0.26</v>
      </c>
      <c r="N126" s="28">
        <v>0.3</v>
      </c>
      <c r="O126" s="28">
        <v>0.15</v>
      </c>
      <c r="P126" s="28">
        <v>13.5</v>
      </c>
      <c r="Q126" s="28">
        <v>2.1</v>
      </c>
      <c r="R126" s="28">
        <v>252</v>
      </c>
      <c r="S126" s="28">
        <v>0.09</v>
      </c>
      <c r="T126" s="28">
        <v>5.6</v>
      </c>
      <c r="U126" s="28">
        <v>33.4</v>
      </c>
      <c r="V126" s="28">
        <v>23.3</v>
      </c>
      <c r="W126" s="28">
        <v>22.9</v>
      </c>
      <c r="X126" s="28">
        <v>21.7</v>
      </c>
      <c r="Y126" s="28">
        <v>0.11899999999999999</v>
      </c>
      <c r="Z126" s="28">
        <v>0.09</v>
      </c>
      <c r="AA126" s="28">
        <v>8.9999999999999993E-3</v>
      </c>
      <c r="AB126" s="28">
        <v>18.600000000000001</v>
      </c>
      <c r="AC126" s="28">
        <v>0.4</v>
      </c>
      <c r="AD126" s="28">
        <v>0.11</v>
      </c>
      <c r="AE126" s="28">
        <v>1.1299999999999999</v>
      </c>
      <c r="AF126" s="28">
        <v>0.12</v>
      </c>
      <c r="AG126" s="28">
        <v>293</v>
      </c>
      <c r="AH126" s="28">
        <v>0.2</v>
      </c>
      <c r="AI126" s="28">
        <v>0.09</v>
      </c>
      <c r="AJ126" s="28">
        <v>0.04</v>
      </c>
      <c r="AK126" s="28">
        <v>13.8</v>
      </c>
      <c r="AL126" s="28">
        <v>7.2</v>
      </c>
      <c r="AM126" s="28">
        <v>7.0000000000000007E-2</v>
      </c>
      <c r="AN126" s="28">
        <v>148.1</v>
      </c>
      <c r="AO126" s="28">
        <v>35.4</v>
      </c>
      <c r="AP126" s="28">
        <v>0.5</v>
      </c>
      <c r="AQ126" s="28">
        <v>0.92</v>
      </c>
      <c r="AR126" s="28">
        <v>7.1</v>
      </c>
      <c r="AS126" s="28">
        <v>185</v>
      </c>
      <c r="AT126" s="28">
        <v>7.8</v>
      </c>
      <c r="AU126" s="28">
        <v>18.3</v>
      </c>
      <c r="AV126" s="28">
        <v>9.5</v>
      </c>
      <c r="AW126" s="28">
        <f>'no b.d.l.'!BJ126*10000</f>
        <v>42800</v>
      </c>
      <c r="AX126" s="28">
        <f>'no b.d.l.'!BK126*10000</f>
        <v>400</v>
      </c>
      <c r="AY126" s="28">
        <f>'no b.d.l.'!BL126*10000</f>
        <v>131000</v>
      </c>
      <c r="AZ126" s="28">
        <f>'no b.d.l.'!BM126*10000</f>
        <v>400</v>
      </c>
      <c r="BA126" s="28">
        <f>'no b.d.l.'!BN126*10000</f>
        <v>400</v>
      </c>
      <c r="BB126" s="28">
        <f>'no b.d.l.'!BO126*10000</f>
        <v>130</v>
      </c>
      <c r="BC126" s="28">
        <f>'no b.d.l.'!BP126*10000</f>
        <v>230</v>
      </c>
      <c r="BD126" s="28">
        <f>'no b.d.l.'!BQ126*10000</f>
        <v>9000</v>
      </c>
      <c r="BE126" s="30">
        <f t="shared" si="2"/>
        <v>530</v>
      </c>
      <c r="BV126" s="28">
        <v>13.8</v>
      </c>
      <c r="BY126" s="28">
        <v>7.2</v>
      </c>
    </row>
    <row r="127" spans="1:77" x14ac:dyDescent="0.3">
      <c r="A127" s="25">
        <f t="shared" si="3"/>
        <v>123</v>
      </c>
      <c r="B127" s="26">
        <v>687333</v>
      </c>
      <c r="C127" s="26">
        <v>846239</v>
      </c>
      <c r="D127" s="26">
        <v>371</v>
      </c>
      <c r="E127" s="26">
        <v>1</v>
      </c>
      <c r="F127" s="27" t="s">
        <v>123</v>
      </c>
      <c r="G127" s="28">
        <v>11.7</v>
      </c>
      <c r="H127" s="28">
        <f>'no b.d.l.'!H127/1000</f>
        <v>2.1100000000000001E-2</v>
      </c>
      <c r="I127" s="28">
        <f>'no b.d.l.'!I127/1000</f>
        <v>0.03</v>
      </c>
      <c r="J127" s="28">
        <v>2</v>
      </c>
      <c r="K127" s="28">
        <v>2.75</v>
      </c>
      <c r="L127" s="28">
        <v>8.9999999999999998E-4</v>
      </c>
      <c r="M127" s="28">
        <v>0.28999999999999998</v>
      </c>
      <c r="N127" s="28">
        <v>0.5</v>
      </c>
      <c r="O127" s="28">
        <v>0.15</v>
      </c>
      <c r="P127" s="28">
        <v>14</v>
      </c>
      <c r="Q127" s="28">
        <v>2.2000000000000002</v>
      </c>
      <c r="R127" s="28">
        <v>265</v>
      </c>
      <c r="S127" s="28">
        <v>0.09</v>
      </c>
      <c r="T127" s="28">
        <v>5.7</v>
      </c>
      <c r="U127" s="28">
        <v>33.4</v>
      </c>
      <c r="V127" s="28">
        <v>23.6</v>
      </c>
      <c r="W127" s="28">
        <v>23.2</v>
      </c>
      <c r="X127" s="28">
        <v>23.3</v>
      </c>
      <c r="Y127" s="28">
        <v>0.13100000000000001</v>
      </c>
      <c r="Z127" s="28">
        <v>0.09</v>
      </c>
      <c r="AA127" s="28">
        <v>8.9999999999999993E-3</v>
      </c>
      <c r="AB127" s="28">
        <v>19.100000000000001</v>
      </c>
      <c r="AC127" s="28">
        <v>0.4</v>
      </c>
      <c r="AD127" s="28">
        <v>0.11</v>
      </c>
      <c r="AE127" s="28">
        <v>1.1200000000000001</v>
      </c>
      <c r="AF127" s="28">
        <v>0.13</v>
      </c>
      <c r="AG127" s="28">
        <v>309</v>
      </c>
      <c r="AH127" s="28">
        <v>0.2</v>
      </c>
      <c r="AI127" s="28">
        <v>0.1</v>
      </c>
      <c r="AJ127" s="28">
        <v>0.04</v>
      </c>
      <c r="AK127" s="28">
        <v>14.2</v>
      </c>
      <c r="AL127" s="28">
        <v>6.2</v>
      </c>
      <c r="AM127" s="28">
        <v>6.5000000000000002E-2</v>
      </c>
      <c r="AN127" s="28">
        <v>150.49999999999997</v>
      </c>
      <c r="AO127" s="28">
        <v>34.799999999999997</v>
      </c>
      <c r="AP127" s="28">
        <v>0.5</v>
      </c>
      <c r="AQ127" s="28">
        <v>0.98</v>
      </c>
      <c r="AR127" s="28">
        <v>7.3</v>
      </c>
      <c r="AS127" s="28">
        <v>185</v>
      </c>
      <c r="AT127" s="28">
        <v>7.9</v>
      </c>
      <c r="AU127" s="28">
        <v>18.8</v>
      </c>
      <c r="AV127" s="28">
        <v>9.8000000000000007</v>
      </c>
      <c r="AW127" s="28">
        <f>'no b.d.l.'!BJ127*10000</f>
        <v>45500</v>
      </c>
      <c r="AX127" s="28">
        <f>'no b.d.l.'!BK127*10000</f>
        <v>300</v>
      </c>
      <c r="AY127" s="28">
        <f>'no b.d.l.'!BL127*10000</f>
        <v>136000</v>
      </c>
      <c r="AZ127" s="28">
        <f>'no b.d.l.'!BM127*10000</f>
        <v>400</v>
      </c>
      <c r="BA127" s="28">
        <f>'no b.d.l.'!BN127*10000</f>
        <v>400</v>
      </c>
      <c r="BB127" s="28">
        <f>'no b.d.l.'!BO127*10000</f>
        <v>50</v>
      </c>
      <c r="BC127" s="28">
        <f>'no b.d.l.'!BP127*10000</f>
        <v>200</v>
      </c>
      <c r="BD127" s="28">
        <f>'no b.d.l.'!BQ127*10000</f>
        <v>9000</v>
      </c>
      <c r="BE127" s="30">
        <f t="shared" si="2"/>
        <v>450</v>
      </c>
      <c r="BV127" s="28">
        <v>14.2</v>
      </c>
      <c r="BY127" s="28">
        <v>6.2</v>
      </c>
    </row>
    <row r="128" spans="1:77" x14ac:dyDescent="0.3">
      <c r="A128" s="25">
        <f t="shared" si="3"/>
        <v>124</v>
      </c>
      <c r="B128" s="26">
        <v>687336</v>
      </c>
      <c r="C128" s="26">
        <v>846239</v>
      </c>
      <c r="D128" s="26">
        <v>371</v>
      </c>
      <c r="E128" s="26">
        <v>1</v>
      </c>
      <c r="F128" s="27" t="s">
        <v>124</v>
      </c>
      <c r="G128" s="28">
        <v>5.4</v>
      </c>
      <c r="H128" s="28">
        <f>'no b.d.l.'!H128/1000</f>
        <v>1.1699999999999999E-2</v>
      </c>
      <c r="I128" s="28">
        <f>'no b.d.l.'!I128/1000</f>
        <v>0.03</v>
      </c>
      <c r="J128" s="28">
        <v>2</v>
      </c>
      <c r="K128" s="28">
        <v>1.9</v>
      </c>
      <c r="L128" s="28">
        <v>8.9999999999999998E-4</v>
      </c>
      <c r="M128" s="28">
        <v>0.19</v>
      </c>
      <c r="N128" s="28">
        <v>0.09</v>
      </c>
      <c r="O128" s="28">
        <v>0.17</v>
      </c>
      <c r="P128" s="28">
        <v>12.4</v>
      </c>
      <c r="Q128" s="28">
        <v>1.8</v>
      </c>
      <c r="R128" s="28">
        <v>175</v>
      </c>
      <c r="S128" s="28">
        <v>0.09</v>
      </c>
      <c r="T128" s="28">
        <v>6.1</v>
      </c>
      <c r="U128" s="28">
        <v>23.5</v>
      </c>
      <c r="V128" s="28">
        <v>23.9</v>
      </c>
      <c r="W128" s="28">
        <v>19.2</v>
      </c>
      <c r="X128" s="28">
        <v>21.1</v>
      </c>
      <c r="Y128" s="28">
        <v>1.4E-2</v>
      </c>
      <c r="Z128" s="28">
        <v>0.1</v>
      </c>
      <c r="AA128" s="28">
        <v>0.02</v>
      </c>
      <c r="AB128" s="28">
        <v>18.3</v>
      </c>
      <c r="AC128" s="28">
        <v>0.3</v>
      </c>
      <c r="AD128" s="28">
        <v>0.08</v>
      </c>
      <c r="AE128" s="28">
        <v>1.25</v>
      </c>
      <c r="AF128" s="28">
        <v>0.13</v>
      </c>
      <c r="AG128" s="28">
        <v>144</v>
      </c>
      <c r="AH128" s="28">
        <v>0.2</v>
      </c>
      <c r="AI128" s="28">
        <v>0.09</v>
      </c>
      <c r="AJ128" s="28">
        <v>0.04</v>
      </c>
      <c r="AK128" s="28">
        <v>13.3</v>
      </c>
      <c r="AL128" s="28">
        <v>7.4</v>
      </c>
      <c r="AM128" s="28">
        <v>8.2000000000000003E-2</v>
      </c>
      <c r="AN128" s="28">
        <v>163.00000000000003</v>
      </c>
      <c r="AO128" s="28">
        <v>37.299999999999997</v>
      </c>
      <c r="AP128" s="28">
        <v>0.4</v>
      </c>
      <c r="AQ128" s="28">
        <v>1.05</v>
      </c>
      <c r="AR128" s="28">
        <v>8.1</v>
      </c>
      <c r="AS128" s="28">
        <v>202</v>
      </c>
      <c r="AT128" s="28">
        <v>8.9</v>
      </c>
      <c r="AU128" s="28">
        <v>14.5</v>
      </c>
      <c r="AV128" s="28">
        <v>11.9</v>
      </c>
      <c r="AW128" s="28">
        <f>'no b.d.l.'!BJ128*10000</f>
        <v>46000</v>
      </c>
      <c r="AX128" s="28">
        <f>'no b.d.l.'!BK128*10000</f>
        <v>500</v>
      </c>
      <c r="AY128" s="28">
        <f>'no b.d.l.'!BL128*10000</f>
        <v>95300</v>
      </c>
      <c r="AZ128" s="28">
        <f>'no b.d.l.'!BM128*10000</f>
        <v>500</v>
      </c>
      <c r="BA128" s="28">
        <f>'no b.d.l.'!BN128*10000</f>
        <v>400</v>
      </c>
      <c r="BB128" s="28">
        <f>'no b.d.l.'!BO128*10000</f>
        <v>60</v>
      </c>
      <c r="BC128" s="28">
        <f>'no b.d.l.'!BP128*10000</f>
        <v>180</v>
      </c>
      <c r="BD128" s="28">
        <f>'no b.d.l.'!BQ128*10000</f>
        <v>9000</v>
      </c>
      <c r="BE128" s="30">
        <f t="shared" si="2"/>
        <v>560</v>
      </c>
      <c r="BV128" s="28">
        <v>13.3</v>
      </c>
      <c r="BY128" s="28">
        <v>7.4</v>
      </c>
    </row>
    <row r="129" spans="1:77" x14ac:dyDescent="0.3">
      <c r="A129" s="25">
        <f t="shared" si="3"/>
        <v>125</v>
      </c>
      <c r="B129" s="26">
        <v>687338</v>
      </c>
      <c r="C129" s="26">
        <v>846239</v>
      </c>
      <c r="D129" s="26">
        <v>371</v>
      </c>
      <c r="E129" s="26">
        <v>1</v>
      </c>
      <c r="F129" s="27" t="s">
        <v>125</v>
      </c>
      <c r="G129" s="28">
        <v>3.4</v>
      </c>
      <c r="H129" s="28">
        <f>'no b.d.l.'!H129/1000</f>
        <v>5.4999999999999997E-3</v>
      </c>
      <c r="I129" s="28">
        <f>'no b.d.l.'!I129/1000</f>
        <v>7.0000000000000007E-2</v>
      </c>
      <c r="J129" s="28">
        <v>2</v>
      </c>
      <c r="K129" s="28">
        <v>1.44</v>
      </c>
      <c r="L129" s="28">
        <v>8.9999999999999998E-4</v>
      </c>
      <c r="M129" s="28">
        <v>0.12</v>
      </c>
      <c r="N129" s="28">
        <v>0.09</v>
      </c>
      <c r="O129" s="28">
        <v>7.0000000000000007E-2</v>
      </c>
      <c r="P129" s="28">
        <v>12.7</v>
      </c>
      <c r="Q129" s="28">
        <v>1.7</v>
      </c>
      <c r="R129" s="28">
        <v>152</v>
      </c>
      <c r="S129" s="28">
        <v>0.09</v>
      </c>
      <c r="T129" s="28">
        <v>6</v>
      </c>
      <c r="U129" s="28">
        <v>24</v>
      </c>
      <c r="V129" s="28">
        <v>23.1</v>
      </c>
      <c r="W129" s="28">
        <v>17.100000000000001</v>
      </c>
      <c r="X129" s="28">
        <v>17.3</v>
      </c>
      <c r="Y129" s="28">
        <v>0.01</v>
      </c>
      <c r="Z129" s="28">
        <v>0.1</v>
      </c>
      <c r="AA129" s="28">
        <v>8.9999999999999993E-3</v>
      </c>
      <c r="AB129" s="28">
        <v>18.100000000000001</v>
      </c>
      <c r="AC129" s="28">
        <v>0.2</v>
      </c>
      <c r="AD129" s="28">
        <v>0.08</v>
      </c>
      <c r="AE129" s="28">
        <v>1.27</v>
      </c>
      <c r="AF129" s="28">
        <v>0.14000000000000001</v>
      </c>
      <c r="AG129" s="28">
        <v>129</v>
      </c>
      <c r="AH129" s="28">
        <v>0.1</v>
      </c>
      <c r="AI129" s="28">
        <v>0.09</v>
      </c>
      <c r="AJ129" s="28">
        <v>0.04</v>
      </c>
      <c r="AK129" s="28">
        <v>15.8</v>
      </c>
      <c r="AL129" s="28">
        <v>5.3</v>
      </c>
      <c r="AM129" s="28">
        <v>7.0000000000000007E-2</v>
      </c>
      <c r="AN129" s="28">
        <v>189.69999999999996</v>
      </c>
      <c r="AO129" s="28">
        <v>39</v>
      </c>
      <c r="AP129" s="28">
        <v>0.4</v>
      </c>
      <c r="AQ129" s="28">
        <v>1.08</v>
      </c>
      <c r="AR129" s="28">
        <v>8.1999999999999993</v>
      </c>
      <c r="AS129" s="28">
        <v>169</v>
      </c>
      <c r="AT129" s="28">
        <v>8.5</v>
      </c>
      <c r="AU129" s="28">
        <v>15.4</v>
      </c>
      <c r="AV129" s="28">
        <v>11.7</v>
      </c>
      <c r="AW129" s="28">
        <f>'no b.d.l.'!BJ129*10000</f>
        <v>46300</v>
      </c>
      <c r="AX129" s="28">
        <f>'no b.d.l.'!BK129*10000</f>
        <v>400</v>
      </c>
      <c r="AY129" s="28">
        <f>'no b.d.l.'!BL129*10000</f>
        <v>77800</v>
      </c>
      <c r="AZ129" s="28">
        <f>'no b.d.l.'!BM129*10000</f>
        <v>400</v>
      </c>
      <c r="BA129" s="28">
        <f>'no b.d.l.'!BN129*10000</f>
        <v>400</v>
      </c>
      <c r="BB129" s="28">
        <f>'no b.d.l.'!BO129*10000</f>
        <v>60</v>
      </c>
      <c r="BC129" s="28">
        <f>'no b.d.l.'!BP129*10000</f>
        <v>170</v>
      </c>
      <c r="BD129" s="28">
        <f>'no b.d.l.'!BQ129*10000</f>
        <v>9000</v>
      </c>
      <c r="BE129" s="30">
        <f t="shared" si="2"/>
        <v>460</v>
      </c>
      <c r="BV129" s="28">
        <v>15.8</v>
      </c>
      <c r="BY129" s="28">
        <v>5.3</v>
      </c>
    </row>
    <row r="130" spans="1:77" x14ac:dyDescent="0.3">
      <c r="A130" s="25">
        <f t="shared" si="3"/>
        <v>126</v>
      </c>
      <c r="B130" s="26">
        <v>687340</v>
      </c>
      <c r="C130" s="26">
        <v>846239</v>
      </c>
      <c r="D130" s="26">
        <v>371</v>
      </c>
      <c r="E130" s="26">
        <v>1</v>
      </c>
      <c r="F130" s="27" t="s">
        <v>126</v>
      </c>
      <c r="G130" s="28">
        <v>5.2</v>
      </c>
      <c r="H130" s="28">
        <f>'no b.d.l.'!H130/1000</f>
        <v>5.1999999999999998E-3</v>
      </c>
      <c r="I130" s="28">
        <f>'no b.d.l.'!I130/1000</f>
        <v>0.06</v>
      </c>
      <c r="J130" s="28">
        <v>2</v>
      </c>
      <c r="K130" s="28">
        <v>1.71</v>
      </c>
      <c r="L130" s="28">
        <v>8.9999999999999998E-4</v>
      </c>
      <c r="M130" s="28">
        <v>0.14000000000000001</v>
      </c>
      <c r="N130" s="28">
        <v>0.09</v>
      </c>
      <c r="O130" s="28">
        <v>7.0000000000000007E-2</v>
      </c>
      <c r="P130" s="28">
        <v>12.4</v>
      </c>
      <c r="Q130" s="28">
        <v>1.9</v>
      </c>
      <c r="R130" s="28">
        <v>171</v>
      </c>
      <c r="S130" s="28">
        <v>0.6</v>
      </c>
      <c r="T130" s="28">
        <v>6.5</v>
      </c>
      <c r="U130" s="28">
        <v>25.5</v>
      </c>
      <c r="V130" s="28">
        <v>23.7</v>
      </c>
      <c r="W130" s="28">
        <v>19</v>
      </c>
      <c r="X130" s="28">
        <v>17.899999999999999</v>
      </c>
      <c r="Y130" s="28">
        <v>1.6E-2</v>
      </c>
      <c r="Z130" s="28">
        <v>0.09</v>
      </c>
      <c r="AA130" s="28">
        <v>0.02</v>
      </c>
      <c r="AB130" s="28">
        <v>18.8</v>
      </c>
      <c r="AC130" s="28">
        <v>0.3</v>
      </c>
      <c r="AD130" s="28">
        <v>0.09</v>
      </c>
      <c r="AE130" s="28">
        <v>1.1499999999999999</v>
      </c>
      <c r="AF130" s="28">
        <v>0.14000000000000001</v>
      </c>
      <c r="AG130" s="28">
        <v>140</v>
      </c>
      <c r="AH130" s="28">
        <v>0.1</v>
      </c>
      <c r="AI130" s="28">
        <v>0.09</v>
      </c>
      <c r="AJ130" s="28">
        <v>0.04</v>
      </c>
      <c r="AK130" s="28">
        <v>12.3</v>
      </c>
      <c r="AL130" s="28">
        <v>4.8</v>
      </c>
      <c r="AM130" s="28">
        <v>7.1999999999999995E-2</v>
      </c>
      <c r="AN130" s="28">
        <v>163.69999999999999</v>
      </c>
      <c r="AO130" s="28">
        <v>40.5</v>
      </c>
      <c r="AP130" s="28">
        <v>0.4</v>
      </c>
      <c r="AQ130" s="28">
        <v>1.1200000000000001</v>
      </c>
      <c r="AR130" s="28">
        <v>8.5</v>
      </c>
      <c r="AS130" s="28">
        <v>209</v>
      </c>
      <c r="AT130" s="28">
        <v>8.5</v>
      </c>
      <c r="AU130" s="28">
        <v>15.8</v>
      </c>
      <c r="AV130" s="28">
        <v>10.4</v>
      </c>
      <c r="AW130" s="28">
        <f>'no b.d.l.'!BJ130*10000</f>
        <v>47500</v>
      </c>
      <c r="AX130" s="28">
        <f>'no b.d.l.'!BK130*10000</f>
        <v>300</v>
      </c>
      <c r="AY130" s="28">
        <f>'no b.d.l.'!BL130*10000</f>
        <v>94300</v>
      </c>
      <c r="AZ130" s="28">
        <f>'no b.d.l.'!BM130*10000</f>
        <v>500</v>
      </c>
      <c r="BA130" s="28">
        <f>'no b.d.l.'!BN130*10000</f>
        <v>400</v>
      </c>
      <c r="BB130" s="28">
        <f>'no b.d.l.'!BO130*10000</f>
        <v>230</v>
      </c>
      <c r="BC130" s="28">
        <f>'no b.d.l.'!BP130*10000</f>
        <v>180</v>
      </c>
      <c r="BD130" s="28">
        <f>'no b.d.l.'!BQ130*10000</f>
        <v>9000</v>
      </c>
      <c r="BE130" s="30">
        <f t="shared" si="2"/>
        <v>730</v>
      </c>
      <c r="BV130" s="28">
        <v>12.3</v>
      </c>
      <c r="BY130" s="28">
        <v>4.8</v>
      </c>
    </row>
    <row r="131" spans="1:77" x14ac:dyDescent="0.3">
      <c r="A131" s="25">
        <f t="shared" si="3"/>
        <v>127</v>
      </c>
      <c r="B131" s="26">
        <v>687342</v>
      </c>
      <c r="C131" s="26">
        <v>846239</v>
      </c>
      <c r="D131" s="26">
        <v>371</v>
      </c>
      <c r="E131" s="26">
        <v>1</v>
      </c>
      <c r="F131" s="27" t="s">
        <v>128</v>
      </c>
      <c r="G131" s="28">
        <v>3.4</v>
      </c>
      <c r="H131" s="28">
        <f>'no b.d.l.'!H131/1000</f>
        <v>4.0999999999999995E-3</v>
      </c>
      <c r="I131" s="28">
        <f>'no b.d.l.'!I131/1000</f>
        <v>0.05</v>
      </c>
      <c r="J131" s="28">
        <v>2</v>
      </c>
      <c r="K131" s="28">
        <v>1.39</v>
      </c>
      <c r="L131" s="28">
        <v>8.9999999999999998E-4</v>
      </c>
      <c r="M131" s="28">
        <v>0.12</v>
      </c>
      <c r="N131" s="28">
        <v>0.09</v>
      </c>
      <c r="O131" s="28">
        <v>0.01</v>
      </c>
      <c r="P131" s="28">
        <v>12.9</v>
      </c>
      <c r="Q131" s="28">
        <v>1.7</v>
      </c>
      <c r="R131" s="28">
        <v>148</v>
      </c>
      <c r="S131" s="28">
        <v>0.09</v>
      </c>
      <c r="T131" s="28">
        <v>6.2</v>
      </c>
      <c r="U131" s="28">
        <v>25</v>
      </c>
      <c r="V131" s="28">
        <v>23.4</v>
      </c>
      <c r="W131" s="28">
        <v>16.600000000000001</v>
      </c>
      <c r="X131" s="28">
        <v>18.3</v>
      </c>
      <c r="Y131" s="28">
        <v>1.9E-2</v>
      </c>
      <c r="Z131" s="28">
        <v>0.11</v>
      </c>
      <c r="AA131" s="28">
        <v>0.02</v>
      </c>
      <c r="AB131" s="28">
        <v>18.7</v>
      </c>
      <c r="AC131" s="28">
        <v>0.2</v>
      </c>
      <c r="AD131" s="28">
        <v>0.09</v>
      </c>
      <c r="AE131" s="28">
        <v>1.22</v>
      </c>
      <c r="AF131" s="28">
        <v>0.14000000000000001</v>
      </c>
      <c r="AG131" s="28">
        <v>123</v>
      </c>
      <c r="AH131" s="28">
        <v>0.1</v>
      </c>
      <c r="AI131" s="28">
        <v>0.09</v>
      </c>
      <c r="AJ131" s="28">
        <v>0.04</v>
      </c>
      <c r="AK131" s="28">
        <v>12.4</v>
      </c>
      <c r="AL131" s="28">
        <v>5.0999999999999996</v>
      </c>
      <c r="AM131" s="28">
        <v>7.3999999999999996E-2</v>
      </c>
      <c r="AN131" s="28">
        <v>176.00000000000003</v>
      </c>
      <c r="AO131" s="28">
        <v>41</v>
      </c>
      <c r="AP131" s="28">
        <v>0.4</v>
      </c>
      <c r="AQ131" s="28">
        <v>1.1200000000000001</v>
      </c>
      <c r="AR131" s="28">
        <v>8.8000000000000007</v>
      </c>
      <c r="AS131" s="28">
        <v>187</v>
      </c>
      <c r="AT131" s="28">
        <v>8.6999999999999993</v>
      </c>
      <c r="AU131" s="28">
        <v>15.5</v>
      </c>
      <c r="AV131" s="28">
        <v>11.4</v>
      </c>
      <c r="AW131" s="28">
        <f>'no b.d.l.'!BJ131*10000</f>
        <v>48700</v>
      </c>
      <c r="AX131" s="28">
        <f>'no b.d.l.'!BK131*10000</f>
        <v>400</v>
      </c>
      <c r="AY131" s="28">
        <f>'no b.d.l.'!BL131*10000</f>
        <v>76500</v>
      </c>
      <c r="AZ131" s="28">
        <f>'no b.d.l.'!BM131*10000</f>
        <v>500</v>
      </c>
      <c r="BA131" s="28">
        <f>'no b.d.l.'!BN131*10000</f>
        <v>400</v>
      </c>
      <c r="BB131" s="28">
        <f>'no b.d.l.'!BO131*10000</f>
        <v>70</v>
      </c>
      <c r="BC131" s="28">
        <f>'no b.d.l.'!BP131*10000</f>
        <v>170</v>
      </c>
      <c r="BD131" s="28">
        <f>'no b.d.l.'!BQ131*10000</f>
        <v>9000</v>
      </c>
      <c r="BE131" s="30">
        <f t="shared" si="2"/>
        <v>570</v>
      </c>
      <c r="BV131" s="28">
        <v>12.4</v>
      </c>
      <c r="BY131" s="28">
        <v>5.0999999999999996</v>
      </c>
    </row>
    <row r="132" spans="1:77" ht="15.75" customHeight="1" x14ac:dyDescent="0.3">
      <c r="A132" s="25">
        <f t="shared" si="3"/>
        <v>128</v>
      </c>
      <c r="B132" s="26">
        <v>687343</v>
      </c>
      <c r="C132" s="26">
        <v>846239</v>
      </c>
      <c r="D132" s="26">
        <v>371</v>
      </c>
      <c r="E132" s="26">
        <v>1</v>
      </c>
      <c r="F132" s="27" t="s">
        <v>129</v>
      </c>
      <c r="G132" s="28">
        <v>4.5999999999999996</v>
      </c>
      <c r="H132" s="28">
        <f>'no b.d.l.'!H132/1000</f>
        <v>5.9000000000000007E-3</v>
      </c>
      <c r="I132" s="28">
        <f>'no b.d.l.'!I132/1000</f>
        <v>0.04</v>
      </c>
      <c r="J132" s="28">
        <v>2</v>
      </c>
      <c r="K132" s="28">
        <v>1.75</v>
      </c>
      <c r="L132" s="28">
        <v>8.9999999999999998E-4</v>
      </c>
      <c r="M132" s="28">
        <v>0.15</v>
      </c>
      <c r="N132" s="28">
        <v>0.09</v>
      </c>
      <c r="O132" s="28">
        <v>7.0000000000000007E-2</v>
      </c>
      <c r="P132" s="28">
        <v>12.9</v>
      </c>
      <c r="Q132" s="28">
        <v>1.7</v>
      </c>
      <c r="R132" s="28">
        <v>171</v>
      </c>
      <c r="S132" s="28">
        <v>0.09</v>
      </c>
      <c r="T132" s="28">
        <v>6.3</v>
      </c>
      <c r="U132" s="28">
        <v>26.2</v>
      </c>
      <c r="V132" s="28">
        <v>24.9</v>
      </c>
      <c r="W132" s="28">
        <v>18.399999999999999</v>
      </c>
      <c r="X132" s="28">
        <v>17.899999999999999</v>
      </c>
      <c r="Y132" s="28">
        <v>1.7999999999999999E-2</v>
      </c>
      <c r="Z132" s="28">
        <v>0.1</v>
      </c>
      <c r="AA132" s="28">
        <v>0.04</v>
      </c>
      <c r="AB132" s="28">
        <v>19.3</v>
      </c>
      <c r="AC132" s="28">
        <v>0.3</v>
      </c>
      <c r="AD132" s="28">
        <v>0.11</v>
      </c>
      <c r="AE132" s="28">
        <v>1.23</v>
      </c>
      <c r="AF132" s="28">
        <v>0.15</v>
      </c>
      <c r="AG132" s="28">
        <v>145</v>
      </c>
      <c r="AH132" s="28">
        <v>0.1</v>
      </c>
      <c r="AI132" s="28">
        <v>0.1</v>
      </c>
      <c r="AJ132" s="28">
        <v>0.04</v>
      </c>
      <c r="AK132" s="28">
        <v>12.2</v>
      </c>
      <c r="AL132" s="28">
        <v>5.7</v>
      </c>
      <c r="AM132" s="28">
        <v>7.2999999999999995E-2</v>
      </c>
      <c r="AN132" s="28">
        <v>186.49999999999997</v>
      </c>
      <c r="AO132" s="28">
        <v>46.9</v>
      </c>
      <c r="AP132" s="28">
        <v>0.4</v>
      </c>
      <c r="AQ132" s="28">
        <v>1.17</v>
      </c>
      <c r="AR132" s="28">
        <v>9.1999999999999993</v>
      </c>
      <c r="AS132" s="28">
        <v>199</v>
      </c>
      <c r="AT132" s="28">
        <v>9</v>
      </c>
      <c r="AU132" s="28">
        <v>15.6</v>
      </c>
      <c r="AV132" s="28">
        <v>11.3</v>
      </c>
      <c r="AW132" s="28">
        <f>'no b.d.l.'!BJ132*10000</f>
        <v>50500</v>
      </c>
      <c r="AX132" s="28">
        <f>'no b.d.l.'!BK132*10000</f>
        <v>500</v>
      </c>
      <c r="AY132" s="28">
        <f>'no b.d.l.'!BL132*10000</f>
        <v>86900</v>
      </c>
      <c r="AZ132" s="28">
        <f>'no b.d.l.'!BM132*10000</f>
        <v>500</v>
      </c>
      <c r="BA132" s="28">
        <f>'no b.d.l.'!BN132*10000</f>
        <v>400</v>
      </c>
      <c r="BB132" s="28">
        <f>'no b.d.l.'!BO132*10000</f>
        <v>80</v>
      </c>
      <c r="BC132" s="28">
        <f>'no b.d.l.'!BP132*10000</f>
        <v>190</v>
      </c>
      <c r="BD132" s="28">
        <f>'no b.d.l.'!BQ132*10000</f>
        <v>9000</v>
      </c>
      <c r="BE132" s="30">
        <f t="shared" si="2"/>
        <v>580</v>
      </c>
      <c r="BV132" s="28">
        <v>12.2</v>
      </c>
      <c r="BY132" s="28">
        <v>5.7</v>
      </c>
    </row>
    <row r="133" spans="1:77" x14ac:dyDescent="0.3">
      <c r="A133" s="25">
        <f t="shared" si="3"/>
        <v>129</v>
      </c>
      <c r="B133" s="26">
        <v>687345</v>
      </c>
      <c r="C133" s="26">
        <v>846239</v>
      </c>
      <c r="D133" s="26">
        <v>371</v>
      </c>
      <c r="E133" s="26">
        <v>1</v>
      </c>
      <c r="F133" s="27" t="s">
        <v>130</v>
      </c>
      <c r="G133" s="28">
        <v>11.3</v>
      </c>
      <c r="H133" s="28">
        <f>'no b.d.l.'!H133/1000</f>
        <v>5.9999999999999995E-4</v>
      </c>
      <c r="I133" s="28">
        <f>'no b.d.l.'!I133/1000</f>
        <v>8.9999999999999998E-4</v>
      </c>
      <c r="J133" s="28">
        <v>1</v>
      </c>
      <c r="K133" s="28">
        <v>3.71</v>
      </c>
      <c r="L133" s="28">
        <v>8.9999999999999998E-4</v>
      </c>
      <c r="M133" s="28">
        <v>0.57999999999999996</v>
      </c>
      <c r="N133" s="28">
        <v>1.2</v>
      </c>
      <c r="O133" s="28">
        <v>0.1</v>
      </c>
      <c r="P133" s="28">
        <v>14.3</v>
      </c>
      <c r="Q133" s="28">
        <v>2.2999999999999998</v>
      </c>
      <c r="R133" s="28">
        <v>267</v>
      </c>
      <c r="S133" s="28">
        <v>0.09</v>
      </c>
      <c r="T133" s="28">
        <v>6</v>
      </c>
      <c r="U133" s="28">
        <v>32.299999999999997</v>
      </c>
      <c r="V133" s="28">
        <v>22.4</v>
      </c>
      <c r="W133" s="28">
        <v>23.5</v>
      </c>
      <c r="X133" s="28">
        <v>21.7</v>
      </c>
      <c r="Y133" s="28">
        <v>8.2000000000000003E-2</v>
      </c>
      <c r="Z133" s="28">
        <v>0.1</v>
      </c>
      <c r="AA133" s="28">
        <v>0.02</v>
      </c>
      <c r="AB133" s="28">
        <v>18.8</v>
      </c>
      <c r="AC133" s="28">
        <v>0.09</v>
      </c>
      <c r="AD133" s="28">
        <v>0.1</v>
      </c>
      <c r="AE133" s="28">
        <v>1.23</v>
      </c>
      <c r="AF133" s="28">
        <v>0.12</v>
      </c>
      <c r="AG133" s="28">
        <v>372</v>
      </c>
      <c r="AH133" s="28">
        <v>0.2</v>
      </c>
      <c r="AI133" s="28">
        <v>0.1</v>
      </c>
      <c r="AJ133" s="28">
        <v>0.04</v>
      </c>
      <c r="AK133" s="28">
        <v>11.3</v>
      </c>
      <c r="AL133" s="28">
        <v>7.9</v>
      </c>
      <c r="AM133" s="28">
        <v>0.08</v>
      </c>
      <c r="AN133" s="28">
        <v>170.49999999999997</v>
      </c>
      <c r="AO133" s="28">
        <v>38.299999999999997</v>
      </c>
      <c r="AP133" s="28">
        <v>0.5</v>
      </c>
      <c r="AQ133" s="28">
        <v>0.98</v>
      </c>
      <c r="AR133" s="28">
        <v>6.7</v>
      </c>
      <c r="AS133" s="28">
        <v>233</v>
      </c>
      <c r="AT133" s="28">
        <v>7.6</v>
      </c>
      <c r="AU133" s="28">
        <v>17.399999999999999</v>
      </c>
      <c r="AV133" s="28">
        <v>9.4</v>
      </c>
      <c r="AW133" s="28">
        <f>'no b.d.l.'!BJ133*10000</f>
        <v>43700</v>
      </c>
      <c r="AX133" s="28">
        <f>'no b.d.l.'!BK133*10000</f>
        <v>400</v>
      </c>
      <c r="AY133" s="28">
        <f>'no b.d.l.'!BL133*10000</f>
        <v>130000</v>
      </c>
      <c r="AZ133" s="28">
        <f>'no b.d.l.'!BM133*10000</f>
        <v>500</v>
      </c>
      <c r="BA133" s="28">
        <f>'no b.d.l.'!BN133*10000</f>
        <v>300</v>
      </c>
      <c r="BB133" s="28">
        <f>'no b.d.l.'!BO133*10000</f>
        <v>100</v>
      </c>
      <c r="BC133" s="28">
        <f>'no b.d.l.'!BP133*10000</f>
        <v>220</v>
      </c>
      <c r="BD133" s="28">
        <f>'no b.d.l.'!BQ133*10000</f>
        <v>9000</v>
      </c>
      <c r="BE133" s="30">
        <f t="shared" si="2"/>
        <v>600</v>
      </c>
      <c r="BV133" s="28">
        <v>11.3</v>
      </c>
      <c r="BY133" s="28">
        <v>7.9</v>
      </c>
    </row>
    <row r="134" spans="1:77" x14ac:dyDescent="0.3">
      <c r="A134" s="25">
        <f t="shared" si="3"/>
        <v>130</v>
      </c>
      <c r="B134" s="26">
        <v>687348</v>
      </c>
      <c r="C134" s="26">
        <v>846239</v>
      </c>
      <c r="D134" s="26">
        <v>371</v>
      </c>
      <c r="E134" s="26">
        <v>1</v>
      </c>
      <c r="F134" s="27" t="s">
        <v>131</v>
      </c>
      <c r="G134" s="28">
        <v>14.3</v>
      </c>
      <c r="H134" s="28">
        <f>'no b.d.l.'!H134/1000</f>
        <v>1.1999999999999999E-3</v>
      </c>
      <c r="I134" s="28">
        <f>'no b.d.l.'!I134/1000</f>
        <v>0.05</v>
      </c>
      <c r="J134" s="28">
        <v>2</v>
      </c>
      <c r="K134" s="28">
        <v>4.04</v>
      </c>
      <c r="L134" s="28">
        <v>8.9999999999999998E-4</v>
      </c>
      <c r="M134" s="28">
        <v>0.56999999999999995</v>
      </c>
      <c r="N134" s="28">
        <v>1.5</v>
      </c>
      <c r="O134" s="28">
        <v>0.12</v>
      </c>
      <c r="P134" s="28">
        <v>15.3</v>
      </c>
      <c r="Q134" s="28">
        <v>2.4</v>
      </c>
      <c r="R134" s="28">
        <v>305</v>
      </c>
      <c r="S134" s="28">
        <v>0.09</v>
      </c>
      <c r="T134" s="28">
        <v>6.3</v>
      </c>
      <c r="U134" s="28">
        <v>35.5</v>
      </c>
      <c r="V134" s="28">
        <v>23.4</v>
      </c>
      <c r="W134" s="28">
        <v>25.3</v>
      </c>
      <c r="X134" s="28">
        <v>25.3</v>
      </c>
      <c r="Y134" s="28">
        <v>8.5000000000000006E-2</v>
      </c>
      <c r="Z134" s="28">
        <v>0.1</v>
      </c>
      <c r="AA134" s="28">
        <v>8.9999999999999993E-3</v>
      </c>
      <c r="AB134" s="28">
        <v>20.100000000000001</v>
      </c>
      <c r="AC134" s="28">
        <v>0.1</v>
      </c>
      <c r="AD134" s="28">
        <v>0.12</v>
      </c>
      <c r="AE134" s="28">
        <v>1.24</v>
      </c>
      <c r="AF134" s="28">
        <v>0.12</v>
      </c>
      <c r="AG134" s="28">
        <v>426</v>
      </c>
      <c r="AH134" s="28">
        <v>0.2</v>
      </c>
      <c r="AI134" s="28">
        <v>0.1</v>
      </c>
      <c r="AJ134" s="28">
        <v>0.04</v>
      </c>
      <c r="AK134" s="28">
        <v>11.4</v>
      </c>
      <c r="AL134" s="28">
        <v>7.3</v>
      </c>
      <c r="AM134" s="28">
        <v>7.8E-2</v>
      </c>
      <c r="AN134" s="28">
        <v>189.20000000000002</v>
      </c>
      <c r="AO134" s="28">
        <v>41.5</v>
      </c>
      <c r="AP134" s="28">
        <v>0.6</v>
      </c>
      <c r="AQ134" s="28">
        <v>0.99</v>
      </c>
      <c r="AR134" s="28">
        <v>6.5</v>
      </c>
      <c r="AS134" s="28">
        <v>253</v>
      </c>
      <c r="AT134" s="28">
        <v>8</v>
      </c>
      <c r="AU134" s="28">
        <v>18.100000000000001</v>
      </c>
      <c r="AV134" s="28">
        <v>10.199999999999999</v>
      </c>
      <c r="AW134" s="28">
        <f>'no b.d.l.'!BJ134*10000</f>
        <v>47200</v>
      </c>
      <c r="AX134" s="28">
        <f>'no b.d.l.'!BK134*10000</f>
        <v>400</v>
      </c>
      <c r="AY134" s="28">
        <f>'no b.d.l.'!BL134*10000</f>
        <v>140000</v>
      </c>
      <c r="AZ134" s="28">
        <f>'no b.d.l.'!BM134*10000</f>
        <v>500</v>
      </c>
      <c r="BA134" s="28">
        <f>'no b.d.l.'!BN134*10000</f>
        <v>400</v>
      </c>
      <c r="BB134" s="28">
        <f>'no b.d.l.'!BO134*10000</f>
        <v>110</v>
      </c>
      <c r="BC134" s="28">
        <f>'no b.d.l.'!BP134*10000</f>
        <v>230</v>
      </c>
      <c r="BD134" s="28">
        <f>'no b.d.l.'!BQ134*10000</f>
        <v>9000</v>
      </c>
      <c r="BE134" s="30">
        <f t="shared" ref="BE134:BE197" si="4">+AZ134+BB134</f>
        <v>610</v>
      </c>
      <c r="BV134" s="28">
        <v>11.4</v>
      </c>
      <c r="BY134" s="28">
        <v>7.3</v>
      </c>
    </row>
    <row r="135" spans="1:77" x14ac:dyDescent="0.3">
      <c r="A135" s="25">
        <f t="shared" ref="A135:A198" si="5">A134+1</f>
        <v>131</v>
      </c>
      <c r="B135" s="26">
        <v>687351</v>
      </c>
      <c r="C135" s="26">
        <v>846239</v>
      </c>
      <c r="D135" s="26">
        <v>371</v>
      </c>
      <c r="E135" s="26">
        <v>1</v>
      </c>
      <c r="F135" s="27" t="s">
        <v>132</v>
      </c>
      <c r="G135" s="28">
        <v>13.1</v>
      </c>
      <c r="H135" s="28">
        <f>'no b.d.l.'!H135/1000</f>
        <v>1.4E-3</v>
      </c>
      <c r="I135" s="28">
        <f>'no b.d.l.'!I135/1000</f>
        <v>0.04</v>
      </c>
      <c r="J135" s="28">
        <v>1</v>
      </c>
      <c r="K135" s="28">
        <v>4.25</v>
      </c>
      <c r="L135" s="28">
        <v>8.9999999999999998E-4</v>
      </c>
      <c r="M135" s="28">
        <v>0.56999999999999995</v>
      </c>
      <c r="N135" s="28">
        <v>1.4</v>
      </c>
      <c r="O135" s="28">
        <v>0.13</v>
      </c>
      <c r="P135" s="28">
        <v>15.1</v>
      </c>
      <c r="Q135" s="28">
        <v>2.5</v>
      </c>
      <c r="R135" s="28">
        <v>307</v>
      </c>
      <c r="S135" s="28">
        <v>0.09</v>
      </c>
      <c r="T135" s="28">
        <v>8.6</v>
      </c>
      <c r="U135" s="28">
        <v>44.2</v>
      </c>
      <c r="V135" s="28">
        <v>24.3</v>
      </c>
      <c r="W135" s="28">
        <v>29</v>
      </c>
      <c r="X135" s="28">
        <v>36.6</v>
      </c>
      <c r="Y135" s="28">
        <v>0.11799999999999999</v>
      </c>
      <c r="Z135" s="28">
        <v>0.09</v>
      </c>
      <c r="AA135" s="28">
        <v>0.03</v>
      </c>
      <c r="AB135" s="28">
        <v>19.3</v>
      </c>
      <c r="AC135" s="28">
        <v>0.1</v>
      </c>
      <c r="AD135" s="28">
        <v>0.12</v>
      </c>
      <c r="AE135" s="28">
        <v>1.17</v>
      </c>
      <c r="AF135" s="28">
        <v>0.14000000000000001</v>
      </c>
      <c r="AG135" s="28">
        <v>462</v>
      </c>
      <c r="AH135" s="28">
        <v>0.2</v>
      </c>
      <c r="AI135" s="28">
        <v>0.2</v>
      </c>
      <c r="AJ135" s="28">
        <v>0.04</v>
      </c>
      <c r="AK135" s="28">
        <v>12.6</v>
      </c>
      <c r="AL135" s="28">
        <v>6.7</v>
      </c>
      <c r="AM135" s="28">
        <v>7.9000000000000001E-2</v>
      </c>
      <c r="AN135" s="28">
        <v>213.79999999999995</v>
      </c>
      <c r="AO135" s="28">
        <v>62.5</v>
      </c>
      <c r="AP135" s="28">
        <v>0.6</v>
      </c>
      <c r="AQ135" s="28">
        <v>0.99</v>
      </c>
      <c r="AR135" s="28">
        <v>6.1</v>
      </c>
      <c r="AS135" s="28">
        <v>452</v>
      </c>
      <c r="AT135" s="28">
        <v>8.3000000000000007</v>
      </c>
      <c r="AU135" s="28">
        <v>20.2</v>
      </c>
      <c r="AV135" s="28">
        <v>10</v>
      </c>
      <c r="AW135" s="28">
        <f>'no b.d.l.'!BJ135*10000</f>
        <v>47699.999999999993</v>
      </c>
      <c r="AX135" s="28">
        <f>'no b.d.l.'!BK135*10000</f>
        <v>500</v>
      </c>
      <c r="AY135" s="28">
        <f>'no b.d.l.'!BL135*10000</f>
        <v>144000</v>
      </c>
      <c r="AZ135" s="28">
        <f>'no b.d.l.'!BM135*10000</f>
        <v>600</v>
      </c>
      <c r="BA135" s="28">
        <f>'no b.d.l.'!BN135*10000</f>
        <v>400</v>
      </c>
      <c r="BB135" s="28">
        <f>'no b.d.l.'!BO135*10000</f>
        <v>120</v>
      </c>
      <c r="BC135" s="28">
        <f>'no b.d.l.'!BP135*10000</f>
        <v>240</v>
      </c>
      <c r="BD135" s="28">
        <f>'no b.d.l.'!BQ135*10000</f>
        <v>9000</v>
      </c>
      <c r="BE135" s="30">
        <f t="shared" si="4"/>
        <v>720</v>
      </c>
      <c r="BV135" s="28">
        <v>12.6</v>
      </c>
      <c r="BY135" s="28">
        <v>6.7</v>
      </c>
    </row>
    <row r="136" spans="1:77" x14ac:dyDescent="0.3">
      <c r="A136" s="25">
        <f t="shared" si="5"/>
        <v>132</v>
      </c>
      <c r="B136" s="26">
        <v>687352</v>
      </c>
      <c r="C136" s="26">
        <v>846239</v>
      </c>
      <c r="D136" s="26">
        <v>371</v>
      </c>
      <c r="E136" s="26">
        <v>1</v>
      </c>
      <c r="F136" s="27" t="s">
        <v>133</v>
      </c>
      <c r="G136" s="28">
        <v>18.600000000000001</v>
      </c>
      <c r="H136" s="28">
        <f>'no b.d.l.'!H136/1000</f>
        <v>1.6999999999999999E-3</v>
      </c>
      <c r="I136" s="28">
        <f>'no b.d.l.'!I136/1000</f>
        <v>0.03</v>
      </c>
      <c r="J136" s="28">
        <v>1</v>
      </c>
      <c r="K136" s="28">
        <v>4.22</v>
      </c>
      <c r="L136" s="28">
        <v>8.9999999999999998E-4</v>
      </c>
      <c r="M136" s="28">
        <v>0.57999999999999996</v>
      </c>
      <c r="N136" s="28">
        <v>1.2</v>
      </c>
      <c r="O136" s="28">
        <v>0.14000000000000001</v>
      </c>
      <c r="P136" s="28">
        <v>15</v>
      </c>
      <c r="Q136" s="28">
        <v>2.5</v>
      </c>
      <c r="R136" s="28">
        <v>316</v>
      </c>
      <c r="S136" s="28">
        <v>0.09</v>
      </c>
      <c r="T136" s="28">
        <v>8.6</v>
      </c>
      <c r="U136" s="28">
        <v>52.1</v>
      </c>
      <c r="V136" s="28">
        <v>23.1</v>
      </c>
      <c r="W136" s="28">
        <v>30.9</v>
      </c>
      <c r="X136" s="28">
        <v>40.5</v>
      </c>
      <c r="Y136" s="28">
        <v>0.18</v>
      </c>
      <c r="Z136" s="28">
        <v>0.09</v>
      </c>
      <c r="AA136" s="28">
        <v>0.02</v>
      </c>
      <c r="AB136" s="28">
        <v>18.8</v>
      </c>
      <c r="AC136" s="28">
        <v>0.1</v>
      </c>
      <c r="AD136" s="28">
        <v>0.15</v>
      </c>
      <c r="AE136" s="28">
        <v>1.1499999999999999</v>
      </c>
      <c r="AF136" s="28">
        <v>0.13</v>
      </c>
      <c r="AG136" s="28">
        <v>460</v>
      </c>
      <c r="AH136" s="28">
        <v>0.2</v>
      </c>
      <c r="AI136" s="28">
        <v>0.2</v>
      </c>
      <c r="AJ136" s="28">
        <v>0.04</v>
      </c>
      <c r="AK136" s="28">
        <v>14.3</v>
      </c>
      <c r="AL136" s="28">
        <v>6.7</v>
      </c>
      <c r="AM136" s="28">
        <v>6.0999999999999999E-2</v>
      </c>
      <c r="AN136" s="28">
        <v>232.6</v>
      </c>
      <c r="AO136" s="28">
        <v>68.400000000000006</v>
      </c>
      <c r="AP136" s="28">
        <v>0.6</v>
      </c>
      <c r="AQ136" s="28">
        <v>0.87</v>
      </c>
      <c r="AR136" s="28">
        <v>5.4</v>
      </c>
      <c r="AS136" s="28">
        <v>494</v>
      </c>
      <c r="AT136" s="28">
        <v>7.2</v>
      </c>
      <c r="AU136" s="28">
        <v>20.3</v>
      </c>
      <c r="AV136" s="28">
        <v>10.5</v>
      </c>
      <c r="AW136" s="28">
        <f>'no b.d.l.'!BJ136*10000</f>
        <v>40900</v>
      </c>
      <c r="AX136" s="28">
        <f>'no b.d.l.'!BK136*10000</f>
        <v>500</v>
      </c>
      <c r="AY136" s="28">
        <f>'no b.d.l.'!BL136*10000</f>
        <v>155000</v>
      </c>
      <c r="AZ136" s="28">
        <f>'no b.d.l.'!BM136*10000</f>
        <v>400</v>
      </c>
      <c r="BA136" s="28">
        <f>'no b.d.l.'!BN136*10000</f>
        <v>300</v>
      </c>
      <c r="BB136" s="28">
        <f>'no b.d.l.'!BO136*10000</f>
        <v>90</v>
      </c>
      <c r="BC136" s="28">
        <f>'no b.d.l.'!BP136*10000</f>
        <v>290</v>
      </c>
      <c r="BD136" s="28">
        <f>'no b.d.l.'!BQ136*10000</f>
        <v>9000</v>
      </c>
      <c r="BE136" s="30">
        <f t="shared" si="4"/>
        <v>490</v>
      </c>
      <c r="BV136" s="28">
        <v>14.3</v>
      </c>
      <c r="BY136" s="28">
        <v>6.7</v>
      </c>
    </row>
    <row r="137" spans="1:77" x14ac:dyDescent="0.3">
      <c r="A137" s="25">
        <f t="shared" si="5"/>
        <v>133</v>
      </c>
      <c r="B137" s="26">
        <v>687353</v>
      </c>
      <c r="C137" s="26">
        <v>846239</v>
      </c>
      <c r="D137" s="26">
        <v>371</v>
      </c>
      <c r="E137" s="26">
        <v>1</v>
      </c>
      <c r="F137" s="27" t="s">
        <v>134</v>
      </c>
      <c r="G137" s="28">
        <v>12.9</v>
      </c>
      <c r="H137" s="28">
        <f>'no b.d.l.'!H137/1000</f>
        <v>4.0000000000000002E-4</v>
      </c>
      <c r="I137" s="28">
        <f>'no b.d.l.'!I137/1000</f>
        <v>8.9999999999999998E-4</v>
      </c>
      <c r="J137" s="28">
        <v>1</v>
      </c>
      <c r="K137" s="28">
        <v>4.47</v>
      </c>
      <c r="L137" s="28">
        <v>8.9999999999999998E-4</v>
      </c>
      <c r="M137" s="28">
        <v>0.54</v>
      </c>
      <c r="N137" s="28">
        <v>1</v>
      </c>
      <c r="O137" s="28">
        <v>0.11</v>
      </c>
      <c r="P137" s="28">
        <v>14.6</v>
      </c>
      <c r="Q137" s="28">
        <v>3.2</v>
      </c>
      <c r="R137" s="28">
        <v>309</v>
      </c>
      <c r="S137" s="28">
        <v>0.09</v>
      </c>
      <c r="T137" s="28">
        <v>8.4</v>
      </c>
      <c r="U137" s="28">
        <v>50.1</v>
      </c>
      <c r="V137" s="28">
        <v>22.8</v>
      </c>
      <c r="W137" s="28">
        <v>27</v>
      </c>
      <c r="X137" s="28">
        <v>31.5</v>
      </c>
      <c r="Y137" s="28">
        <v>6.7000000000000004E-2</v>
      </c>
      <c r="Z137" s="28">
        <v>0.09</v>
      </c>
      <c r="AA137" s="28">
        <v>0.01</v>
      </c>
      <c r="AB137" s="28">
        <v>20.100000000000001</v>
      </c>
      <c r="AC137" s="28">
        <v>0.1</v>
      </c>
      <c r="AD137" s="28">
        <v>0.15</v>
      </c>
      <c r="AE137" s="28">
        <v>1.2</v>
      </c>
      <c r="AF137" s="28">
        <v>0.13</v>
      </c>
      <c r="AG137" s="28">
        <v>367</v>
      </c>
      <c r="AH137" s="28">
        <v>0.2</v>
      </c>
      <c r="AI137" s="28">
        <v>0.2</v>
      </c>
      <c r="AJ137" s="28">
        <v>0.04</v>
      </c>
      <c r="AK137" s="28">
        <v>17.100000000000001</v>
      </c>
      <c r="AL137" s="28">
        <v>5.9</v>
      </c>
      <c r="AM137" s="28">
        <v>7.5999999999999998E-2</v>
      </c>
      <c r="AN137" s="28">
        <v>210.5</v>
      </c>
      <c r="AO137" s="28">
        <v>49.8</v>
      </c>
      <c r="AP137" s="28">
        <v>0.6</v>
      </c>
      <c r="AQ137" s="28">
        <v>0.87</v>
      </c>
      <c r="AR137" s="28">
        <v>6.2</v>
      </c>
      <c r="AS137" s="28">
        <v>384</v>
      </c>
      <c r="AT137" s="28">
        <v>8</v>
      </c>
      <c r="AU137" s="28">
        <v>20.7</v>
      </c>
      <c r="AV137" s="28">
        <v>11.3</v>
      </c>
      <c r="AW137" s="28">
        <f>'no b.d.l.'!BJ137*10000</f>
        <v>46800</v>
      </c>
      <c r="AX137" s="28">
        <f>'no b.d.l.'!BK137*10000</f>
        <v>600</v>
      </c>
      <c r="AY137" s="28">
        <f>'no b.d.l.'!BL137*10000</f>
        <v>153000</v>
      </c>
      <c r="AZ137" s="28">
        <f>'no b.d.l.'!BM137*10000</f>
        <v>600</v>
      </c>
      <c r="BA137" s="28">
        <f>'no b.d.l.'!BN137*10000</f>
        <v>400</v>
      </c>
      <c r="BB137" s="28">
        <f>'no b.d.l.'!BO137*10000</f>
        <v>130</v>
      </c>
      <c r="BC137" s="28">
        <f>'no b.d.l.'!BP137*10000</f>
        <v>240</v>
      </c>
      <c r="BD137" s="28">
        <f>'no b.d.l.'!BQ137*10000</f>
        <v>9000</v>
      </c>
      <c r="BE137" s="30">
        <f t="shared" si="4"/>
        <v>730</v>
      </c>
      <c r="BV137" s="28">
        <v>17.100000000000001</v>
      </c>
      <c r="BY137" s="28">
        <v>5.9</v>
      </c>
    </row>
    <row r="138" spans="1:77" x14ac:dyDescent="0.3">
      <c r="A138" s="25">
        <f t="shared" si="5"/>
        <v>134</v>
      </c>
      <c r="B138" s="26">
        <v>687355</v>
      </c>
      <c r="C138" s="26">
        <v>846239</v>
      </c>
      <c r="D138" s="26">
        <v>371</v>
      </c>
      <c r="E138" s="26">
        <v>1</v>
      </c>
      <c r="F138" s="27" t="s">
        <v>138</v>
      </c>
      <c r="G138" s="28">
        <v>13.6</v>
      </c>
      <c r="H138" s="28">
        <f>'no b.d.l.'!H138/1000</f>
        <v>4.0000000000000002E-4</v>
      </c>
      <c r="I138" s="28">
        <f>'no b.d.l.'!I138/1000</f>
        <v>8.9999999999999998E-4</v>
      </c>
      <c r="J138" s="28">
        <v>2</v>
      </c>
      <c r="K138" s="28">
        <v>4.46</v>
      </c>
      <c r="L138" s="28">
        <v>8.9999999999999998E-4</v>
      </c>
      <c r="M138" s="28">
        <v>0.56000000000000005</v>
      </c>
      <c r="N138" s="28">
        <v>1.1000000000000001</v>
      </c>
      <c r="O138" s="28">
        <v>0.11</v>
      </c>
      <c r="P138" s="28">
        <v>14.3</v>
      </c>
      <c r="Q138" s="28">
        <v>3.1</v>
      </c>
      <c r="R138" s="28">
        <v>301</v>
      </c>
      <c r="S138" s="28">
        <v>0.09</v>
      </c>
      <c r="T138" s="28">
        <v>7.9</v>
      </c>
      <c r="U138" s="28">
        <v>50.1</v>
      </c>
      <c r="V138" s="28">
        <v>22</v>
      </c>
      <c r="W138" s="28">
        <v>24.8</v>
      </c>
      <c r="X138" s="28">
        <v>35.4</v>
      </c>
      <c r="Y138" s="28">
        <v>7.1999999999999995E-2</v>
      </c>
      <c r="Z138" s="28">
        <v>0.09</v>
      </c>
      <c r="AA138" s="28">
        <v>0.01</v>
      </c>
      <c r="AB138" s="28">
        <v>19.899999999999999</v>
      </c>
      <c r="AC138" s="28">
        <v>0.2</v>
      </c>
      <c r="AD138" s="28">
        <v>0.11</v>
      </c>
      <c r="AE138" s="28">
        <v>1.17</v>
      </c>
      <c r="AF138" s="28">
        <v>0.13</v>
      </c>
      <c r="AG138" s="28">
        <v>394</v>
      </c>
      <c r="AH138" s="28">
        <v>0.2</v>
      </c>
      <c r="AI138" s="28">
        <v>0.1</v>
      </c>
      <c r="AJ138" s="28">
        <v>0.04</v>
      </c>
      <c r="AK138" s="28">
        <v>15.1</v>
      </c>
      <c r="AL138" s="28">
        <v>6.6</v>
      </c>
      <c r="AM138" s="28">
        <v>7.5999999999999998E-2</v>
      </c>
      <c r="AN138" s="28">
        <v>195.29999999999995</v>
      </c>
      <c r="AO138" s="28">
        <v>44</v>
      </c>
      <c r="AP138" s="28">
        <v>0.6</v>
      </c>
      <c r="AQ138" s="28">
        <v>0.89</v>
      </c>
      <c r="AR138" s="28">
        <v>5.8</v>
      </c>
      <c r="AS138" s="28">
        <v>363</v>
      </c>
      <c r="AT138" s="28">
        <v>7.5</v>
      </c>
      <c r="AU138" s="28">
        <v>20.2</v>
      </c>
      <c r="AV138" s="28">
        <v>12</v>
      </c>
      <c r="AW138" s="28">
        <f>'no b.d.l.'!BJ138*10000</f>
        <v>47000</v>
      </c>
      <c r="AX138" s="28">
        <f>'no b.d.l.'!BK138*10000</f>
        <v>600</v>
      </c>
      <c r="AY138" s="28">
        <f>'no b.d.l.'!BL138*10000</f>
        <v>154000</v>
      </c>
      <c r="AZ138" s="28">
        <f>'no b.d.l.'!BM138*10000</f>
        <v>600</v>
      </c>
      <c r="BA138" s="28">
        <f>'no b.d.l.'!BN138*10000</f>
        <v>400</v>
      </c>
      <c r="BB138" s="28">
        <f>'no b.d.l.'!BO138*10000</f>
        <v>120</v>
      </c>
      <c r="BC138" s="28">
        <f>'no b.d.l.'!BP138*10000</f>
        <v>230</v>
      </c>
      <c r="BD138" s="28">
        <f>'no b.d.l.'!BQ138*10000</f>
        <v>9000</v>
      </c>
      <c r="BE138" s="30">
        <f t="shared" si="4"/>
        <v>720</v>
      </c>
      <c r="BV138" s="28">
        <v>15.1</v>
      </c>
      <c r="BY138" s="28">
        <v>6.6</v>
      </c>
    </row>
    <row r="139" spans="1:77" x14ac:dyDescent="0.3">
      <c r="A139" s="25">
        <f t="shared" si="5"/>
        <v>135</v>
      </c>
      <c r="B139" s="26">
        <v>687356</v>
      </c>
      <c r="C139" s="26">
        <v>846239</v>
      </c>
      <c r="D139" s="26">
        <v>371</v>
      </c>
      <c r="E139" s="26">
        <v>1</v>
      </c>
      <c r="F139" s="27" t="s">
        <v>135</v>
      </c>
      <c r="G139" s="28">
        <v>11.5</v>
      </c>
      <c r="H139" s="28">
        <f>'no b.d.l.'!H139/1000</f>
        <v>4.0000000000000002E-4</v>
      </c>
      <c r="I139" s="28">
        <f>'no b.d.l.'!I139/1000</f>
        <v>7.0000000000000007E-2</v>
      </c>
      <c r="J139" s="28">
        <v>2</v>
      </c>
      <c r="K139" s="28">
        <v>3.78</v>
      </c>
      <c r="L139" s="28">
        <v>8.9999999999999998E-4</v>
      </c>
      <c r="M139" s="28">
        <v>0.45</v>
      </c>
      <c r="N139" s="28">
        <v>1.1000000000000001</v>
      </c>
      <c r="O139" s="28">
        <v>0.1</v>
      </c>
      <c r="P139" s="28">
        <v>15.4</v>
      </c>
      <c r="Q139" s="28">
        <v>2.5</v>
      </c>
      <c r="R139" s="28">
        <v>263</v>
      </c>
      <c r="S139" s="28">
        <v>0.09</v>
      </c>
      <c r="T139" s="28">
        <v>6.7</v>
      </c>
      <c r="U139" s="28">
        <v>39.9</v>
      </c>
      <c r="V139" s="28">
        <v>21.9</v>
      </c>
      <c r="W139" s="28">
        <v>21.1</v>
      </c>
      <c r="X139" s="28">
        <v>31.4</v>
      </c>
      <c r="Y139" s="28">
        <v>8.8999999999999996E-2</v>
      </c>
      <c r="Z139" s="28">
        <v>0.09</v>
      </c>
      <c r="AA139" s="28">
        <v>8.9999999999999993E-3</v>
      </c>
      <c r="AB139" s="28">
        <v>19.7</v>
      </c>
      <c r="AC139" s="28">
        <v>0.1</v>
      </c>
      <c r="AD139" s="28">
        <v>0.13</v>
      </c>
      <c r="AE139" s="28">
        <v>1.25</v>
      </c>
      <c r="AF139" s="28">
        <v>0.12</v>
      </c>
      <c r="AG139" s="28">
        <v>384</v>
      </c>
      <c r="AH139" s="28">
        <v>0.2</v>
      </c>
      <c r="AI139" s="28">
        <v>0.1</v>
      </c>
      <c r="AJ139" s="28">
        <v>0.04</v>
      </c>
      <c r="AK139" s="28">
        <v>12.9</v>
      </c>
      <c r="AL139" s="28">
        <v>7.1</v>
      </c>
      <c r="AM139" s="28">
        <v>7.6999999999999999E-2</v>
      </c>
      <c r="AN139" s="28">
        <v>183.49999999999997</v>
      </c>
      <c r="AO139" s="28">
        <v>45.4</v>
      </c>
      <c r="AP139" s="28">
        <v>0.5</v>
      </c>
      <c r="AQ139" s="28">
        <v>0.89</v>
      </c>
      <c r="AR139" s="28">
        <v>5.9</v>
      </c>
      <c r="AS139" s="28">
        <v>316</v>
      </c>
      <c r="AT139" s="28">
        <v>8.3000000000000007</v>
      </c>
      <c r="AU139" s="28">
        <v>18.7</v>
      </c>
      <c r="AV139" s="28">
        <v>11</v>
      </c>
      <c r="AW139" s="28">
        <f>'no b.d.l.'!BJ139*10000</f>
        <v>47000</v>
      </c>
      <c r="AX139" s="28">
        <f>'no b.d.l.'!BK139*10000</f>
        <v>600</v>
      </c>
      <c r="AY139" s="28">
        <f>'no b.d.l.'!BL139*10000</f>
        <v>131000</v>
      </c>
      <c r="AZ139" s="28">
        <f>'no b.d.l.'!BM139*10000</f>
        <v>500</v>
      </c>
      <c r="BA139" s="28">
        <f>'no b.d.l.'!BN139*10000</f>
        <v>400</v>
      </c>
      <c r="BB139" s="28">
        <f>'no b.d.l.'!BO139*10000</f>
        <v>100</v>
      </c>
      <c r="BC139" s="28">
        <f>'no b.d.l.'!BP139*10000</f>
        <v>230</v>
      </c>
      <c r="BD139" s="28">
        <f>'no b.d.l.'!BQ139*10000</f>
        <v>9000</v>
      </c>
      <c r="BE139" s="30">
        <f t="shared" si="4"/>
        <v>600</v>
      </c>
      <c r="BV139" s="28">
        <v>12.9</v>
      </c>
      <c r="BY139" s="28">
        <v>7.1</v>
      </c>
    </row>
    <row r="140" spans="1:77" x14ac:dyDescent="0.3">
      <c r="A140" s="25">
        <f t="shared" si="5"/>
        <v>136</v>
      </c>
      <c r="B140" s="26">
        <v>687357</v>
      </c>
      <c r="C140" s="26">
        <v>846237</v>
      </c>
      <c r="D140" s="26">
        <v>371</v>
      </c>
      <c r="E140" s="26">
        <v>1</v>
      </c>
      <c r="F140" s="27" t="s">
        <v>136</v>
      </c>
      <c r="G140" s="28">
        <v>19.899999999999999</v>
      </c>
      <c r="H140" s="28">
        <f>'no b.d.l.'!H140/1000</f>
        <v>4.0000000000000002E-4</v>
      </c>
      <c r="I140" s="28">
        <f>'no b.d.l.'!I140/1000</f>
        <v>0.05</v>
      </c>
      <c r="J140" s="28">
        <v>2</v>
      </c>
      <c r="K140" s="28">
        <v>5</v>
      </c>
      <c r="L140" s="28">
        <v>8.9999999999999998E-4</v>
      </c>
      <c r="M140" s="28">
        <v>0.73</v>
      </c>
      <c r="N140" s="28">
        <v>1.5</v>
      </c>
      <c r="O140" s="28">
        <v>0.18</v>
      </c>
      <c r="P140" s="28">
        <v>14.4</v>
      </c>
      <c r="Q140" s="28">
        <v>3.2</v>
      </c>
      <c r="R140" s="28">
        <v>342</v>
      </c>
      <c r="S140" s="28">
        <v>0.09</v>
      </c>
      <c r="T140" s="28">
        <v>5.5</v>
      </c>
      <c r="U140" s="28">
        <v>45.7</v>
      </c>
      <c r="V140" s="28">
        <v>20.3</v>
      </c>
      <c r="W140" s="28">
        <v>24.6</v>
      </c>
      <c r="X140" s="28">
        <v>33.700000000000003</v>
      </c>
      <c r="Y140" s="28">
        <v>0.151</v>
      </c>
      <c r="Z140" s="28">
        <v>0.08</v>
      </c>
      <c r="AA140" s="28">
        <v>8.9999999999999993E-3</v>
      </c>
      <c r="AB140" s="28">
        <v>17.8</v>
      </c>
      <c r="AC140" s="28">
        <v>0.2</v>
      </c>
      <c r="AD140" s="28">
        <v>0.13</v>
      </c>
      <c r="AE140" s="28">
        <v>0.9</v>
      </c>
      <c r="AF140" s="28">
        <v>0.08</v>
      </c>
      <c r="AG140" s="28">
        <v>552</v>
      </c>
      <c r="AH140" s="28">
        <v>0.1</v>
      </c>
      <c r="AI140" s="28">
        <v>0.1</v>
      </c>
      <c r="AJ140" s="28">
        <v>0.04</v>
      </c>
      <c r="AK140" s="28">
        <v>10.4</v>
      </c>
      <c r="AL140" s="28">
        <v>7</v>
      </c>
      <c r="AM140" s="28">
        <v>7.1999999999999995E-2</v>
      </c>
      <c r="AN140" s="28">
        <v>134.79999999999995</v>
      </c>
      <c r="AO140" s="28">
        <v>38.5</v>
      </c>
      <c r="AP140" s="28">
        <v>0.6</v>
      </c>
      <c r="AQ140" s="28">
        <v>0.69</v>
      </c>
      <c r="AR140" s="28">
        <v>3.6</v>
      </c>
      <c r="AS140" s="28">
        <v>249</v>
      </c>
      <c r="AT140" s="28">
        <v>6</v>
      </c>
      <c r="AU140" s="28">
        <v>21</v>
      </c>
      <c r="AV140" s="28">
        <v>8.6999999999999993</v>
      </c>
      <c r="AW140" s="28">
        <f>'no b.d.l.'!BJ140*10000</f>
        <v>40300</v>
      </c>
      <c r="AX140" s="28">
        <f>'no b.d.l.'!BK140*10000</f>
        <v>300</v>
      </c>
      <c r="AY140" s="28">
        <f>'no b.d.l.'!BL140*10000</f>
        <v>163000</v>
      </c>
      <c r="AZ140" s="28">
        <f>'no b.d.l.'!BM140*10000</f>
        <v>500</v>
      </c>
      <c r="BA140" s="28">
        <f>'no b.d.l.'!BN140*10000</f>
        <v>200</v>
      </c>
      <c r="BB140" s="28">
        <f>'no b.d.l.'!BO140*10000</f>
        <v>130</v>
      </c>
      <c r="BC140" s="28">
        <f>'no b.d.l.'!BP140*10000</f>
        <v>260</v>
      </c>
      <c r="BD140" s="28">
        <f>'no b.d.l.'!BQ140*10000</f>
        <v>9000</v>
      </c>
      <c r="BE140" s="30">
        <f t="shared" si="4"/>
        <v>630</v>
      </c>
      <c r="BV140" s="28">
        <v>10.4</v>
      </c>
      <c r="BY140" s="28">
        <v>7</v>
      </c>
    </row>
    <row r="141" spans="1:77" x14ac:dyDescent="0.3">
      <c r="A141" s="25">
        <f t="shared" si="5"/>
        <v>137</v>
      </c>
      <c r="B141" s="26">
        <v>687358</v>
      </c>
      <c r="C141" s="26">
        <v>846237</v>
      </c>
      <c r="D141" s="26">
        <v>371</v>
      </c>
      <c r="E141" s="26">
        <v>1</v>
      </c>
      <c r="F141" s="27" t="s">
        <v>137</v>
      </c>
      <c r="G141" s="28">
        <v>316</v>
      </c>
      <c r="H141" s="28">
        <f>'no b.d.l.'!H141/1000</f>
        <v>1.0009999999999999</v>
      </c>
      <c r="I141" s="28">
        <f>'no b.d.l.'!I141/1000</f>
        <v>2.25</v>
      </c>
      <c r="J141" s="28">
        <v>24</v>
      </c>
      <c r="K141" s="28">
        <v>213</v>
      </c>
      <c r="L141" s="28">
        <v>0.109</v>
      </c>
      <c r="M141" s="28">
        <v>41.4</v>
      </c>
      <c r="N141" s="28">
        <v>17.7</v>
      </c>
      <c r="O141" s="28">
        <v>1.59</v>
      </c>
      <c r="P141" s="28">
        <v>2</v>
      </c>
      <c r="Q141" s="28">
        <v>1.1000000000000001</v>
      </c>
      <c r="R141" s="28">
        <v>104</v>
      </c>
      <c r="S141" s="28">
        <v>3.5</v>
      </c>
      <c r="T141" s="28">
        <v>54</v>
      </c>
      <c r="U141" s="28">
        <v>1001</v>
      </c>
      <c r="V141" s="28">
        <v>1380</v>
      </c>
      <c r="W141" s="28">
        <v>2650</v>
      </c>
      <c r="X141" s="28">
        <v>4360</v>
      </c>
      <c r="Y141" s="28">
        <v>41.6</v>
      </c>
      <c r="Z141" s="28">
        <v>5.14</v>
      </c>
      <c r="AA141" s="28">
        <v>28.2</v>
      </c>
      <c r="AB141" s="28">
        <v>9.01</v>
      </c>
      <c r="AC141" s="28">
        <v>0.2</v>
      </c>
      <c r="AD141" s="28">
        <v>1.1000000000000001</v>
      </c>
      <c r="AE141" s="28">
        <v>4.97</v>
      </c>
      <c r="AF141" s="28">
        <v>1.65</v>
      </c>
      <c r="AG141" s="28">
        <v>236</v>
      </c>
      <c r="AH141" s="28">
        <v>0.1</v>
      </c>
      <c r="AI141" s="28">
        <v>0.09</v>
      </c>
      <c r="AJ141" s="28">
        <v>0.04</v>
      </c>
      <c r="AK141" s="28">
        <v>8.2899999999999991</v>
      </c>
      <c r="AL141" s="28">
        <v>5.7</v>
      </c>
      <c r="AM141" s="28">
        <v>0.105</v>
      </c>
      <c r="AN141" s="28">
        <v>52.969999999999992</v>
      </c>
      <c r="AO141" s="28">
        <v>4.3</v>
      </c>
      <c r="AP141" s="28">
        <v>0.3</v>
      </c>
      <c r="AQ141" s="28">
        <v>2.27</v>
      </c>
      <c r="AR141" s="28">
        <v>12.3</v>
      </c>
      <c r="AS141" s="28">
        <v>962</v>
      </c>
      <c r="AT141" s="28">
        <v>18.399999999999999</v>
      </c>
      <c r="AU141" s="28">
        <v>11.1</v>
      </c>
      <c r="AV141" s="28">
        <v>96.9</v>
      </c>
      <c r="AW141" s="28">
        <f>'no b.d.l.'!BJ141*10000</f>
        <v>30700</v>
      </c>
      <c r="AX141" s="28">
        <f>'no b.d.l.'!BK141*10000</f>
        <v>22300</v>
      </c>
      <c r="AY141" s="28">
        <f>'no b.d.l.'!BL141*10000</f>
        <v>81100</v>
      </c>
      <c r="AZ141" s="28">
        <f>'no b.d.l.'!BM141*10000</f>
        <v>4200</v>
      </c>
      <c r="BA141" s="28">
        <f>'no b.d.l.'!BN141*10000</f>
        <v>30500</v>
      </c>
      <c r="BB141" s="28">
        <f>'no b.d.l.'!BO141*10000</f>
        <v>2890</v>
      </c>
      <c r="BC141" s="28">
        <f>'no b.d.l.'!BP141*10000</f>
        <v>420</v>
      </c>
      <c r="BD141" s="28">
        <f>'no b.d.l.'!BQ141*10000</f>
        <v>30000</v>
      </c>
      <c r="BE141" s="30">
        <f t="shared" si="4"/>
        <v>7090</v>
      </c>
      <c r="BV141" s="28">
        <v>8.2899999999999991</v>
      </c>
      <c r="BY141" s="28">
        <v>5.7</v>
      </c>
    </row>
    <row r="142" spans="1:77" x14ac:dyDescent="0.3">
      <c r="A142" s="25">
        <f t="shared" si="5"/>
        <v>138</v>
      </c>
      <c r="B142" s="26">
        <v>687359</v>
      </c>
      <c r="C142" s="26">
        <v>846237</v>
      </c>
      <c r="D142" s="26">
        <v>371</v>
      </c>
      <c r="E142" s="26">
        <v>1</v>
      </c>
      <c r="F142" s="27" t="s">
        <v>139</v>
      </c>
      <c r="G142" s="28">
        <v>25.2</v>
      </c>
      <c r="H142" s="28">
        <f>'no b.d.l.'!H142/1000</f>
        <v>0.124</v>
      </c>
      <c r="I142" s="28">
        <f>'no b.d.l.'!I142/1000</f>
        <v>0.04</v>
      </c>
      <c r="J142" s="28">
        <v>2</v>
      </c>
      <c r="K142" s="28">
        <v>6.53</v>
      </c>
      <c r="L142" s="28">
        <v>8.9999999999999998E-4</v>
      </c>
      <c r="M142" s="28">
        <v>1.07</v>
      </c>
      <c r="N142" s="28">
        <v>1.8</v>
      </c>
      <c r="O142" s="28">
        <v>0.27</v>
      </c>
      <c r="P142" s="28">
        <v>15.6</v>
      </c>
      <c r="Q142" s="28">
        <v>3.4</v>
      </c>
      <c r="R142" s="28">
        <v>438</v>
      </c>
      <c r="S142" s="28">
        <v>0.09</v>
      </c>
      <c r="T142" s="28">
        <v>5.8</v>
      </c>
      <c r="U142" s="28">
        <v>114</v>
      </c>
      <c r="V142" s="28">
        <v>27.2</v>
      </c>
      <c r="W142" s="28">
        <v>37</v>
      </c>
      <c r="X142" s="28">
        <v>57.5</v>
      </c>
      <c r="Y142" s="28">
        <v>0.32900000000000001</v>
      </c>
      <c r="Z142" s="28">
        <v>0.1</v>
      </c>
      <c r="AA142" s="28">
        <v>0.1</v>
      </c>
      <c r="AB142" s="28">
        <v>18.3</v>
      </c>
      <c r="AC142" s="28">
        <v>0.2</v>
      </c>
      <c r="AD142" s="28">
        <v>0.16</v>
      </c>
      <c r="AE142" s="28">
        <v>0.84</v>
      </c>
      <c r="AF142" s="28">
        <v>0.08</v>
      </c>
      <c r="AG142" s="28">
        <v>695</v>
      </c>
      <c r="AH142" s="28">
        <v>0.2</v>
      </c>
      <c r="AI142" s="28">
        <v>0.2</v>
      </c>
      <c r="AJ142" s="28">
        <v>0.04</v>
      </c>
      <c r="AK142" s="28">
        <v>10.9</v>
      </c>
      <c r="AL142" s="28">
        <v>8.1</v>
      </c>
      <c r="AM142" s="28">
        <v>7.4999999999999997E-2</v>
      </c>
      <c r="AN142" s="28">
        <v>118.89999999999999</v>
      </c>
      <c r="AO142" s="28">
        <v>35.200000000000003</v>
      </c>
      <c r="AP142" s="28">
        <v>0.6</v>
      </c>
      <c r="AQ142" s="28">
        <v>0.53</v>
      </c>
      <c r="AR142" s="28">
        <v>3.3</v>
      </c>
      <c r="AS142" s="28">
        <v>238</v>
      </c>
      <c r="AT142" s="28">
        <v>5.3</v>
      </c>
      <c r="AU142" s="28">
        <v>26.4</v>
      </c>
      <c r="AV142" s="28">
        <v>7.2</v>
      </c>
      <c r="AW142" s="28">
        <f>'no b.d.l.'!BJ142*10000</f>
        <v>39500</v>
      </c>
      <c r="AX142" s="28">
        <f>'no b.d.l.'!BK142*10000</f>
        <v>300</v>
      </c>
      <c r="AY142" s="28">
        <f>'no b.d.l.'!BL142*10000</f>
        <v>191000</v>
      </c>
      <c r="AZ142" s="28">
        <f>'no b.d.l.'!BM142*10000</f>
        <v>500</v>
      </c>
      <c r="BA142" s="28">
        <f>'no b.d.l.'!BN142*10000</f>
        <v>300</v>
      </c>
      <c r="BB142" s="28">
        <f>'no b.d.l.'!BO142*10000</f>
        <v>110</v>
      </c>
      <c r="BC142" s="28">
        <f>'no b.d.l.'!BP142*10000</f>
        <v>320</v>
      </c>
      <c r="BD142" s="28">
        <f>'no b.d.l.'!BQ142*10000</f>
        <v>9000</v>
      </c>
      <c r="BE142" s="30">
        <f t="shared" si="4"/>
        <v>610</v>
      </c>
      <c r="BV142" s="28">
        <v>10.9</v>
      </c>
      <c r="BY142" s="28">
        <v>8.1</v>
      </c>
    </row>
    <row r="143" spans="1:77" x14ac:dyDescent="0.3">
      <c r="A143" s="25">
        <f t="shared" si="5"/>
        <v>139</v>
      </c>
      <c r="B143" s="26">
        <v>687360</v>
      </c>
      <c r="C143" s="26">
        <v>846237</v>
      </c>
      <c r="D143" s="26">
        <v>371</v>
      </c>
      <c r="E143" s="26">
        <v>1</v>
      </c>
      <c r="F143" s="27" t="s">
        <v>140</v>
      </c>
      <c r="G143" s="28">
        <v>22.4</v>
      </c>
      <c r="H143" s="28">
        <f>'no b.d.l.'!H143/1000</f>
        <v>5.7000000000000002E-3</v>
      </c>
      <c r="I143" s="28">
        <f>'no b.d.l.'!I143/1000</f>
        <v>0.03</v>
      </c>
      <c r="J143" s="28">
        <v>2</v>
      </c>
      <c r="K143" s="28">
        <v>5.12</v>
      </c>
      <c r="L143" s="28">
        <v>8.9999999999999998E-4</v>
      </c>
      <c r="M143" s="28">
        <v>0.73</v>
      </c>
      <c r="N143" s="28">
        <v>1.4</v>
      </c>
      <c r="O143" s="28">
        <v>0.21</v>
      </c>
      <c r="P143" s="28">
        <v>15.4</v>
      </c>
      <c r="Q143" s="28">
        <v>3.4</v>
      </c>
      <c r="R143" s="28">
        <v>388</v>
      </c>
      <c r="S143" s="28">
        <v>0.09</v>
      </c>
      <c r="T143" s="28">
        <v>5.3</v>
      </c>
      <c r="U143" s="28">
        <v>59</v>
      </c>
      <c r="V143" s="28">
        <v>21.9</v>
      </c>
      <c r="W143" s="28">
        <v>25.6</v>
      </c>
      <c r="X143" s="28">
        <v>39.4</v>
      </c>
      <c r="Y143" s="28">
        <v>0.16800000000000001</v>
      </c>
      <c r="Z143" s="28">
        <v>0.08</v>
      </c>
      <c r="AA143" s="28">
        <v>8.9999999999999993E-3</v>
      </c>
      <c r="AB143" s="28">
        <v>18.600000000000001</v>
      </c>
      <c r="AC143" s="28">
        <v>0.2</v>
      </c>
      <c r="AD143" s="28">
        <v>0.17</v>
      </c>
      <c r="AE143" s="28">
        <v>0.88</v>
      </c>
      <c r="AF143" s="28">
        <v>0.08</v>
      </c>
      <c r="AG143" s="28">
        <v>592</v>
      </c>
      <c r="AH143" s="28">
        <v>0.2</v>
      </c>
      <c r="AI143" s="28">
        <v>0.1</v>
      </c>
      <c r="AJ143" s="28">
        <v>0.04</v>
      </c>
      <c r="AK143" s="28">
        <v>11.2</v>
      </c>
      <c r="AL143" s="28">
        <v>6.1</v>
      </c>
      <c r="AM143" s="28">
        <v>7.2999999999999995E-2</v>
      </c>
      <c r="AN143" s="28">
        <v>128.99999999999997</v>
      </c>
      <c r="AO143" s="28">
        <v>36.200000000000003</v>
      </c>
      <c r="AP143" s="28">
        <v>0.6</v>
      </c>
      <c r="AQ143" s="28">
        <v>0.55000000000000004</v>
      </c>
      <c r="AR143" s="28">
        <v>3.3</v>
      </c>
      <c r="AS143" s="28">
        <v>229</v>
      </c>
      <c r="AT143" s="28">
        <v>5.5</v>
      </c>
      <c r="AU143" s="28">
        <v>23.7</v>
      </c>
      <c r="AV143" s="28">
        <v>8.4</v>
      </c>
      <c r="AW143" s="28">
        <f>'no b.d.l.'!BJ143*10000</f>
        <v>40400</v>
      </c>
      <c r="AX143" s="28">
        <f>'no b.d.l.'!BK143*10000</f>
        <v>400</v>
      </c>
      <c r="AY143" s="28">
        <f>'no b.d.l.'!BL143*10000</f>
        <v>181000</v>
      </c>
      <c r="AZ143" s="28">
        <f>'no b.d.l.'!BM143*10000</f>
        <v>500</v>
      </c>
      <c r="BA143" s="28">
        <f>'no b.d.l.'!BN143*10000</f>
        <v>200</v>
      </c>
      <c r="BB143" s="28">
        <f>'no b.d.l.'!BO143*10000</f>
        <v>110</v>
      </c>
      <c r="BC143" s="28">
        <f>'no b.d.l.'!BP143*10000</f>
        <v>340</v>
      </c>
      <c r="BD143" s="28">
        <f>'no b.d.l.'!BQ143*10000</f>
        <v>9000</v>
      </c>
      <c r="BE143" s="30">
        <f t="shared" si="4"/>
        <v>610</v>
      </c>
      <c r="BV143" s="28">
        <v>11.2</v>
      </c>
      <c r="BY143" s="28">
        <v>6.1</v>
      </c>
    </row>
    <row r="144" spans="1:77" x14ac:dyDescent="0.3">
      <c r="A144" s="25">
        <f t="shared" si="5"/>
        <v>140</v>
      </c>
      <c r="B144" s="26">
        <v>687361</v>
      </c>
      <c r="C144" s="26">
        <v>846237</v>
      </c>
      <c r="D144" s="26">
        <v>371</v>
      </c>
      <c r="E144" s="26">
        <v>1</v>
      </c>
      <c r="F144" s="27" t="s">
        <v>141</v>
      </c>
      <c r="G144" s="28">
        <v>20.2</v>
      </c>
      <c r="H144" s="28">
        <f>'no b.d.l.'!H144/1000</f>
        <v>2.2200000000000001E-2</v>
      </c>
      <c r="I144" s="28">
        <f>'no b.d.l.'!I144/1000</f>
        <v>8.9999999999999998E-4</v>
      </c>
      <c r="J144" s="28">
        <v>2</v>
      </c>
      <c r="K144" s="28">
        <v>4.83</v>
      </c>
      <c r="L144" s="28">
        <v>8.9999999999999998E-4</v>
      </c>
      <c r="M144" s="28">
        <v>0.75</v>
      </c>
      <c r="N144" s="28">
        <v>1.3</v>
      </c>
      <c r="O144" s="28">
        <v>0.19</v>
      </c>
      <c r="P144" s="28">
        <v>12.2</v>
      </c>
      <c r="Q144" s="28">
        <v>3.1</v>
      </c>
      <c r="R144" s="28">
        <v>336</v>
      </c>
      <c r="S144" s="28">
        <v>0.09</v>
      </c>
      <c r="T144" s="28">
        <v>5.0999999999999996</v>
      </c>
      <c r="U144" s="28">
        <v>65.7</v>
      </c>
      <c r="V144" s="28">
        <v>22.8</v>
      </c>
      <c r="W144" s="28">
        <v>19.7</v>
      </c>
      <c r="X144" s="28">
        <v>48.9</v>
      </c>
      <c r="Y144" s="28">
        <v>0.13500000000000001</v>
      </c>
      <c r="Z144" s="28">
        <v>7.0000000000000007E-2</v>
      </c>
      <c r="AA144" s="28">
        <v>7.0000000000000007E-2</v>
      </c>
      <c r="AB144" s="28">
        <v>15.5</v>
      </c>
      <c r="AC144" s="28">
        <v>0.2</v>
      </c>
      <c r="AD144" s="28">
        <v>0.12</v>
      </c>
      <c r="AE144" s="28">
        <v>0.69</v>
      </c>
      <c r="AF144" s="28">
        <v>0.06</v>
      </c>
      <c r="AG144" s="28">
        <v>541</v>
      </c>
      <c r="AH144" s="28">
        <v>0.2</v>
      </c>
      <c r="AI144" s="28">
        <v>0.1</v>
      </c>
      <c r="AJ144" s="28">
        <v>0.04</v>
      </c>
      <c r="AK144" s="28">
        <v>9.1999999999999993</v>
      </c>
      <c r="AL144" s="28">
        <v>6.5</v>
      </c>
      <c r="AM144" s="28">
        <v>6.9000000000000006E-2</v>
      </c>
      <c r="AN144" s="28">
        <v>91.2</v>
      </c>
      <c r="AO144" s="28">
        <v>30.8</v>
      </c>
      <c r="AP144" s="28">
        <v>0.5</v>
      </c>
      <c r="AQ144" s="28">
        <v>0.44</v>
      </c>
      <c r="AR144" s="28">
        <v>3</v>
      </c>
      <c r="AS144" s="28">
        <v>193</v>
      </c>
      <c r="AT144" s="28">
        <v>4.5</v>
      </c>
      <c r="AU144" s="28">
        <v>22.3</v>
      </c>
      <c r="AV144" s="28">
        <v>6</v>
      </c>
      <c r="AW144" s="28">
        <f>'no b.d.l.'!BJ144*10000</f>
        <v>36300</v>
      </c>
      <c r="AX144" s="28">
        <f>'no b.d.l.'!BK144*10000</f>
        <v>300</v>
      </c>
      <c r="AY144" s="28">
        <f>'no b.d.l.'!BL144*10000</f>
        <v>157000</v>
      </c>
      <c r="AZ144" s="28">
        <f>'no b.d.l.'!BM144*10000</f>
        <v>500</v>
      </c>
      <c r="BA144" s="28">
        <f>'no b.d.l.'!BN144*10000</f>
        <v>200</v>
      </c>
      <c r="BB144" s="28">
        <f>'no b.d.l.'!BO144*10000</f>
        <v>110</v>
      </c>
      <c r="BC144" s="28">
        <f>'no b.d.l.'!BP144*10000</f>
        <v>300</v>
      </c>
      <c r="BD144" s="28">
        <f>'no b.d.l.'!BQ144*10000</f>
        <v>9000</v>
      </c>
      <c r="BE144" s="30">
        <f t="shared" si="4"/>
        <v>610</v>
      </c>
      <c r="BV144" s="28">
        <v>9.1999999999999993</v>
      </c>
      <c r="BY144" s="28">
        <v>6.5</v>
      </c>
    </row>
    <row r="145" spans="1:77" x14ac:dyDescent="0.3">
      <c r="A145" s="25">
        <f t="shared" si="5"/>
        <v>141</v>
      </c>
      <c r="B145" s="26">
        <v>687363</v>
      </c>
      <c r="C145" s="26">
        <v>846237</v>
      </c>
      <c r="D145" s="26">
        <v>371</v>
      </c>
      <c r="E145" s="26">
        <v>1</v>
      </c>
      <c r="F145" s="27" t="s">
        <v>142</v>
      </c>
      <c r="G145" s="28">
        <v>12.3</v>
      </c>
      <c r="H145" s="28">
        <f>'no b.d.l.'!H145/1000</f>
        <v>2.3E-3</v>
      </c>
      <c r="I145" s="28">
        <f>'no b.d.l.'!I145/1000</f>
        <v>8.9999999999999998E-4</v>
      </c>
      <c r="J145" s="28">
        <v>2</v>
      </c>
      <c r="K145" s="28">
        <v>3.39</v>
      </c>
      <c r="L145" s="28">
        <v>8.9999999999999998E-4</v>
      </c>
      <c r="M145" s="28">
        <v>0.45</v>
      </c>
      <c r="N145" s="28">
        <v>1.2</v>
      </c>
      <c r="O145" s="28">
        <v>0.13</v>
      </c>
      <c r="P145" s="28">
        <v>13.2</v>
      </c>
      <c r="Q145" s="28">
        <v>2.5</v>
      </c>
      <c r="R145" s="28">
        <v>255</v>
      </c>
      <c r="S145" s="28">
        <v>0.09</v>
      </c>
      <c r="T145" s="28">
        <v>5.2</v>
      </c>
      <c r="U145" s="28">
        <v>44.1</v>
      </c>
      <c r="V145" s="28">
        <v>21.6</v>
      </c>
      <c r="W145" s="28">
        <v>18.600000000000001</v>
      </c>
      <c r="X145" s="28">
        <v>34.799999999999997</v>
      </c>
      <c r="Y145" s="28">
        <v>9.5000000000000001E-2</v>
      </c>
      <c r="Z145" s="28">
        <v>7.0000000000000007E-2</v>
      </c>
      <c r="AA145" s="28">
        <v>0.03</v>
      </c>
      <c r="AB145" s="28">
        <v>17.3</v>
      </c>
      <c r="AC145" s="28">
        <v>0.1</v>
      </c>
      <c r="AD145" s="28">
        <v>0.1</v>
      </c>
      <c r="AE145" s="28">
        <v>1.03</v>
      </c>
      <c r="AF145" s="28">
        <v>0.09</v>
      </c>
      <c r="AG145" s="28">
        <v>377</v>
      </c>
      <c r="AH145" s="28">
        <v>0.2</v>
      </c>
      <c r="AI145" s="28">
        <v>0.1</v>
      </c>
      <c r="AJ145" s="28">
        <v>0.04</v>
      </c>
      <c r="AK145" s="28">
        <v>10.7</v>
      </c>
      <c r="AL145" s="28">
        <v>6.2</v>
      </c>
      <c r="AM145" s="28">
        <v>7.4999999999999997E-2</v>
      </c>
      <c r="AN145" s="28">
        <v>129.10000000000002</v>
      </c>
      <c r="AO145" s="28">
        <v>38.5</v>
      </c>
      <c r="AP145" s="28">
        <v>0.5</v>
      </c>
      <c r="AQ145" s="28">
        <v>0.7</v>
      </c>
      <c r="AR145" s="28">
        <v>4.8</v>
      </c>
      <c r="AS145" s="28">
        <v>226</v>
      </c>
      <c r="AT145" s="28">
        <v>6.8</v>
      </c>
      <c r="AU145" s="28">
        <v>18.899999999999999</v>
      </c>
      <c r="AV145" s="28">
        <v>9.9</v>
      </c>
      <c r="AW145" s="28">
        <f>'no b.d.l.'!BJ145*10000</f>
        <v>46300</v>
      </c>
      <c r="AX145" s="28">
        <f>'no b.d.l.'!BK145*10000</f>
        <v>400</v>
      </c>
      <c r="AY145" s="28">
        <f>'no b.d.l.'!BL145*10000</f>
        <v>126000</v>
      </c>
      <c r="AZ145" s="28">
        <f>'no b.d.l.'!BM145*10000</f>
        <v>600</v>
      </c>
      <c r="BA145" s="28">
        <f>'no b.d.l.'!BN145*10000</f>
        <v>300</v>
      </c>
      <c r="BB145" s="28">
        <f>'no b.d.l.'!BO145*10000</f>
        <v>120</v>
      </c>
      <c r="BC145" s="28">
        <f>'no b.d.l.'!BP145*10000</f>
        <v>260</v>
      </c>
      <c r="BD145" s="28">
        <f>'no b.d.l.'!BQ145*10000</f>
        <v>9000</v>
      </c>
      <c r="BE145" s="30">
        <f t="shared" si="4"/>
        <v>720</v>
      </c>
      <c r="BV145" s="28">
        <v>10.7</v>
      </c>
      <c r="BY145" s="28">
        <v>6.2</v>
      </c>
    </row>
    <row r="146" spans="1:77" x14ac:dyDescent="0.3">
      <c r="A146" s="25">
        <f t="shared" si="5"/>
        <v>142</v>
      </c>
      <c r="B146" s="26">
        <v>687366</v>
      </c>
      <c r="C146" s="26">
        <v>846237</v>
      </c>
      <c r="D146" s="26">
        <v>371</v>
      </c>
      <c r="E146" s="26">
        <v>1</v>
      </c>
      <c r="F146" s="27" t="s">
        <v>143</v>
      </c>
      <c r="G146" s="28">
        <v>23.6</v>
      </c>
      <c r="H146" s="28">
        <f>'no b.d.l.'!H146/1000</f>
        <v>8.9999999999999998E-4</v>
      </c>
      <c r="I146" s="28">
        <f>'no b.d.l.'!I146/1000</f>
        <v>0.1</v>
      </c>
      <c r="J146" s="28">
        <v>2</v>
      </c>
      <c r="K146" s="28">
        <v>4.6100000000000003</v>
      </c>
      <c r="L146" s="28">
        <v>8.9999999999999998E-4</v>
      </c>
      <c r="M146" s="28">
        <v>0.75</v>
      </c>
      <c r="N146" s="28">
        <v>1.6</v>
      </c>
      <c r="O146" s="28">
        <v>0.22</v>
      </c>
      <c r="P146" s="28">
        <v>15.7</v>
      </c>
      <c r="Q146" s="28">
        <v>3</v>
      </c>
      <c r="R146" s="28">
        <v>372</v>
      </c>
      <c r="S146" s="28">
        <v>0.09</v>
      </c>
      <c r="T146" s="28">
        <v>5.6</v>
      </c>
      <c r="U146" s="28">
        <v>65.3</v>
      </c>
      <c r="V146" s="28">
        <v>21.1</v>
      </c>
      <c r="W146" s="28">
        <v>24.9</v>
      </c>
      <c r="X146" s="28">
        <v>39.799999999999997</v>
      </c>
      <c r="Y146" s="28">
        <v>0.19700000000000001</v>
      </c>
      <c r="Z146" s="28">
        <v>7.0000000000000007E-2</v>
      </c>
      <c r="AA146" s="28">
        <v>8.9999999999999993E-3</v>
      </c>
      <c r="AB146" s="28">
        <v>17.5</v>
      </c>
      <c r="AC146" s="28">
        <v>0.2</v>
      </c>
      <c r="AD146" s="28">
        <v>0.14000000000000001</v>
      </c>
      <c r="AE146" s="28">
        <v>0.9</v>
      </c>
      <c r="AF146" s="28">
        <v>0.09</v>
      </c>
      <c r="AG146" s="28">
        <v>599</v>
      </c>
      <c r="AH146" s="28">
        <v>0.2</v>
      </c>
      <c r="AI146" s="28">
        <v>0.2</v>
      </c>
      <c r="AJ146" s="28">
        <v>0.04</v>
      </c>
      <c r="AK146" s="28">
        <v>8.66</v>
      </c>
      <c r="AL146" s="28">
        <v>6.7</v>
      </c>
      <c r="AM146" s="28">
        <v>7.0999999999999994E-2</v>
      </c>
      <c r="AN146" s="28">
        <v>126.19999999999999</v>
      </c>
      <c r="AO146" s="28">
        <v>34</v>
      </c>
      <c r="AP146" s="28">
        <v>0.5</v>
      </c>
      <c r="AQ146" s="28">
        <v>0.57999999999999996</v>
      </c>
      <c r="AR146" s="28">
        <v>3.3</v>
      </c>
      <c r="AS146" s="28">
        <v>220</v>
      </c>
      <c r="AT146" s="28">
        <v>5.3</v>
      </c>
      <c r="AU146" s="28">
        <v>25.3</v>
      </c>
      <c r="AV146" s="28">
        <v>7.2</v>
      </c>
      <c r="AW146" s="28">
        <f>'no b.d.l.'!BJ146*10000</f>
        <v>39000</v>
      </c>
      <c r="AX146" s="28">
        <f>'no b.d.l.'!BK146*10000</f>
        <v>300</v>
      </c>
      <c r="AY146" s="28">
        <f>'no b.d.l.'!BL146*10000</f>
        <v>172000</v>
      </c>
      <c r="AZ146" s="28">
        <f>'no b.d.l.'!BM146*10000</f>
        <v>400</v>
      </c>
      <c r="BA146" s="28">
        <f>'no b.d.l.'!BN146*10000</f>
        <v>200</v>
      </c>
      <c r="BB146" s="28">
        <f>'no b.d.l.'!BO146*10000</f>
        <v>90</v>
      </c>
      <c r="BC146" s="28">
        <f>'no b.d.l.'!BP146*10000</f>
        <v>280</v>
      </c>
      <c r="BD146" s="28">
        <f>'no b.d.l.'!BQ146*10000</f>
        <v>9000</v>
      </c>
      <c r="BE146" s="30">
        <f t="shared" si="4"/>
        <v>490</v>
      </c>
      <c r="BV146" s="28">
        <v>8.66</v>
      </c>
      <c r="BY146" s="28">
        <v>6.7</v>
      </c>
    </row>
    <row r="147" spans="1:77" x14ac:dyDescent="0.3">
      <c r="A147" s="25">
        <f t="shared" si="5"/>
        <v>143</v>
      </c>
      <c r="B147" s="26">
        <v>687367</v>
      </c>
      <c r="C147" s="26">
        <v>846237</v>
      </c>
      <c r="D147" s="26">
        <v>371</v>
      </c>
      <c r="E147" s="26">
        <v>1</v>
      </c>
      <c r="F147" s="27" t="s">
        <v>144</v>
      </c>
      <c r="G147" s="28">
        <v>22.2</v>
      </c>
      <c r="H147" s="28">
        <f>'no b.d.l.'!H147/1000</f>
        <v>5.3E-3</v>
      </c>
      <c r="I147" s="28">
        <f>'no b.d.l.'!I147/1000</f>
        <v>0.06</v>
      </c>
      <c r="J147" s="28">
        <v>2</v>
      </c>
      <c r="K147" s="28">
        <v>4.71</v>
      </c>
      <c r="L147" s="28">
        <v>8.9999999999999998E-4</v>
      </c>
      <c r="M147" s="28">
        <v>0.85</v>
      </c>
      <c r="N147" s="28">
        <v>1.8</v>
      </c>
      <c r="O147" s="28">
        <v>0.22</v>
      </c>
      <c r="P147" s="28">
        <v>14.7</v>
      </c>
      <c r="Q147" s="28">
        <v>2.7</v>
      </c>
      <c r="R147" s="28">
        <v>349</v>
      </c>
      <c r="S147" s="28">
        <v>0.09</v>
      </c>
      <c r="T147" s="28">
        <v>5.5</v>
      </c>
      <c r="U147" s="28">
        <v>53.9</v>
      </c>
      <c r="V147" s="28">
        <v>20.3</v>
      </c>
      <c r="W147" s="28">
        <v>22.3</v>
      </c>
      <c r="X147" s="28">
        <v>35.1</v>
      </c>
      <c r="Y147" s="28">
        <v>0.20599999999999999</v>
      </c>
      <c r="Z147" s="28">
        <v>7.0000000000000007E-2</v>
      </c>
      <c r="AA147" s="28">
        <v>0.03</v>
      </c>
      <c r="AB147" s="28">
        <v>16.100000000000001</v>
      </c>
      <c r="AC147" s="28">
        <v>0.1</v>
      </c>
      <c r="AD147" s="28">
        <v>0.12</v>
      </c>
      <c r="AE147" s="28">
        <v>0.84</v>
      </c>
      <c r="AF147" s="28">
        <v>0.08</v>
      </c>
      <c r="AG147" s="28">
        <v>547</v>
      </c>
      <c r="AH147" s="28">
        <v>0.2</v>
      </c>
      <c r="AI147" s="28">
        <v>0.2</v>
      </c>
      <c r="AJ147" s="28">
        <v>0.04</v>
      </c>
      <c r="AK147" s="28">
        <v>8.39</v>
      </c>
      <c r="AL147" s="28">
        <v>8.4</v>
      </c>
      <c r="AM147" s="28">
        <v>6.6000000000000003E-2</v>
      </c>
      <c r="AN147" s="28">
        <v>114.20000000000002</v>
      </c>
      <c r="AO147" s="28">
        <v>36.700000000000003</v>
      </c>
      <c r="AP147" s="28">
        <v>0.5</v>
      </c>
      <c r="AQ147" s="28">
        <v>0.53</v>
      </c>
      <c r="AR147" s="28">
        <v>3.5</v>
      </c>
      <c r="AS147" s="28">
        <v>216</v>
      </c>
      <c r="AT147" s="28">
        <v>5.6</v>
      </c>
      <c r="AU147" s="28">
        <v>23</v>
      </c>
      <c r="AV147" s="28">
        <v>7.2</v>
      </c>
      <c r="AW147" s="28">
        <f>'no b.d.l.'!BJ147*10000</f>
        <v>37200</v>
      </c>
      <c r="AX147" s="28">
        <f>'no b.d.l.'!BK147*10000</f>
        <v>300</v>
      </c>
      <c r="AY147" s="28">
        <f>'no b.d.l.'!BL147*10000</f>
        <v>149000</v>
      </c>
      <c r="AZ147" s="28">
        <f>'no b.d.l.'!BM147*10000</f>
        <v>400</v>
      </c>
      <c r="BA147" s="28">
        <f>'no b.d.l.'!BN147*10000</f>
        <v>200</v>
      </c>
      <c r="BB147" s="28">
        <f>'no b.d.l.'!BO147*10000</f>
        <v>90</v>
      </c>
      <c r="BC147" s="28">
        <f>'no b.d.l.'!BP147*10000</f>
        <v>290</v>
      </c>
      <c r="BD147" s="28">
        <f>'no b.d.l.'!BQ147*10000</f>
        <v>9000</v>
      </c>
      <c r="BE147" s="30">
        <f t="shared" si="4"/>
        <v>490</v>
      </c>
      <c r="BV147" s="28">
        <v>8.39</v>
      </c>
      <c r="BY147" s="28">
        <v>8.4</v>
      </c>
    </row>
    <row r="148" spans="1:77" x14ac:dyDescent="0.3">
      <c r="A148" s="25">
        <f t="shared" si="5"/>
        <v>144</v>
      </c>
      <c r="B148" s="26">
        <v>687369</v>
      </c>
      <c r="C148" s="26">
        <v>846237</v>
      </c>
      <c r="D148" s="26">
        <v>371</v>
      </c>
      <c r="E148" s="26">
        <v>1</v>
      </c>
      <c r="F148" s="27" t="s">
        <v>145</v>
      </c>
      <c r="G148" s="28">
        <v>27.8</v>
      </c>
      <c r="H148" s="28">
        <f>'no b.d.l.'!H148/1000</f>
        <v>2.5999999999999999E-3</v>
      </c>
      <c r="I148" s="28">
        <f>'no b.d.l.'!I148/1000</f>
        <v>0.05</v>
      </c>
      <c r="J148" s="28">
        <v>2</v>
      </c>
      <c r="K148" s="28">
        <v>5.41</v>
      </c>
      <c r="L148" s="28">
        <v>8.9999999999999998E-4</v>
      </c>
      <c r="M148" s="28">
        <v>1.05</v>
      </c>
      <c r="N148" s="28">
        <v>2</v>
      </c>
      <c r="O148" s="28">
        <v>0.24</v>
      </c>
      <c r="P148" s="28">
        <v>16</v>
      </c>
      <c r="Q148" s="28">
        <v>3.1</v>
      </c>
      <c r="R148" s="28">
        <v>406</v>
      </c>
      <c r="S148" s="28">
        <v>0.09</v>
      </c>
      <c r="T148" s="28">
        <v>8.6</v>
      </c>
      <c r="U148" s="28">
        <v>50.2</v>
      </c>
      <c r="V148" s="28">
        <v>20.6</v>
      </c>
      <c r="W148" s="28">
        <v>28.3</v>
      </c>
      <c r="X148" s="28">
        <v>29.4</v>
      </c>
      <c r="Y148" s="28">
        <v>0.249</v>
      </c>
      <c r="Z148" s="28">
        <v>7.0000000000000007E-2</v>
      </c>
      <c r="AA148" s="28">
        <v>8.9999999999999993E-3</v>
      </c>
      <c r="AB148" s="28">
        <v>17.2</v>
      </c>
      <c r="AC148" s="28">
        <v>0.2</v>
      </c>
      <c r="AD148" s="28">
        <v>0.15</v>
      </c>
      <c r="AE148" s="28">
        <v>0.91</v>
      </c>
      <c r="AF148" s="28">
        <v>0.11</v>
      </c>
      <c r="AG148" s="28">
        <v>624</v>
      </c>
      <c r="AH148" s="28">
        <v>0.2</v>
      </c>
      <c r="AI148" s="28">
        <v>0.2</v>
      </c>
      <c r="AJ148" s="28">
        <v>0.04</v>
      </c>
      <c r="AK148" s="28">
        <v>8.59</v>
      </c>
      <c r="AL148" s="28">
        <v>8.5</v>
      </c>
      <c r="AM148" s="28">
        <v>7.0000000000000007E-2</v>
      </c>
      <c r="AN148" s="28">
        <v>125.10000000000002</v>
      </c>
      <c r="AO148" s="28">
        <v>41.4</v>
      </c>
      <c r="AP148" s="28">
        <v>0.7</v>
      </c>
      <c r="AQ148" s="28">
        <v>0.62</v>
      </c>
      <c r="AR148" s="28">
        <v>4</v>
      </c>
      <c r="AS148" s="28">
        <v>335</v>
      </c>
      <c r="AT148" s="28">
        <v>6.1</v>
      </c>
      <c r="AU148" s="28">
        <v>22.4</v>
      </c>
      <c r="AV148" s="28">
        <v>6.3</v>
      </c>
      <c r="AW148" s="28">
        <f>'no b.d.l.'!BJ148*10000</f>
        <v>41400</v>
      </c>
      <c r="AX148" s="28">
        <f>'no b.d.l.'!BK148*10000</f>
        <v>300</v>
      </c>
      <c r="AY148" s="28">
        <f>'no b.d.l.'!BL148*10000</f>
        <v>197000</v>
      </c>
      <c r="AZ148" s="28">
        <f>'no b.d.l.'!BM148*10000</f>
        <v>500</v>
      </c>
      <c r="BA148" s="28">
        <f>'no b.d.l.'!BN148*10000</f>
        <v>300</v>
      </c>
      <c r="BB148" s="28">
        <f>'no b.d.l.'!BO148*10000</f>
        <v>100</v>
      </c>
      <c r="BC148" s="28">
        <f>'no b.d.l.'!BP148*10000</f>
        <v>320</v>
      </c>
      <c r="BD148" s="28">
        <f>'no b.d.l.'!BQ148*10000</f>
        <v>9000</v>
      </c>
      <c r="BE148" s="30">
        <f t="shared" si="4"/>
        <v>600</v>
      </c>
      <c r="BV148" s="28">
        <v>8.59</v>
      </c>
      <c r="BY148" s="28">
        <v>8.5</v>
      </c>
    </row>
    <row r="149" spans="1:77" x14ac:dyDescent="0.3">
      <c r="A149" s="25">
        <f t="shared" si="5"/>
        <v>145</v>
      </c>
      <c r="B149" s="26">
        <v>687404</v>
      </c>
      <c r="C149" s="26">
        <v>846636</v>
      </c>
      <c r="D149" s="26">
        <v>359</v>
      </c>
      <c r="E149" s="26">
        <v>1</v>
      </c>
      <c r="F149" s="27" t="s">
        <v>146</v>
      </c>
      <c r="G149" s="28">
        <v>41.4</v>
      </c>
      <c r="H149" s="28">
        <f>'no b.d.l.'!H149/1000</f>
        <v>2.1000000000000003E-3</v>
      </c>
      <c r="I149" s="28">
        <f>'no b.d.l.'!I149/1000</f>
        <v>0.01</v>
      </c>
      <c r="J149" s="28">
        <v>2</v>
      </c>
      <c r="K149" s="28">
        <v>3.65</v>
      </c>
      <c r="L149" s="28">
        <v>8.9999999999999998E-4</v>
      </c>
      <c r="M149" s="28">
        <v>0.37</v>
      </c>
      <c r="N149" s="28">
        <v>1.1000000000000001</v>
      </c>
      <c r="O149" s="28">
        <v>0.14000000000000001</v>
      </c>
      <c r="P149" s="28">
        <v>13</v>
      </c>
      <c r="Q149" s="28">
        <v>1.9</v>
      </c>
      <c r="R149" s="28">
        <v>236</v>
      </c>
      <c r="S149" s="28">
        <v>0.09</v>
      </c>
      <c r="T149" s="28">
        <v>6.6</v>
      </c>
      <c r="U149" s="28">
        <v>38.700000000000003</v>
      </c>
      <c r="V149" s="28">
        <v>26.3</v>
      </c>
      <c r="W149" s="28">
        <v>19.3</v>
      </c>
      <c r="X149" s="28">
        <v>26.5</v>
      </c>
      <c r="Y149" s="28">
        <v>3.5999999999999997E-2</v>
      </c>
      <c r="Z149" s="28">
        <v>0.06</v>
      </c>
      <c r="AA149" s="28">
        <v>0.03</v>
      </c>
      <c r="AB149" s="28">
        <v>16</v>
      </c>
      <c r="AC149" s="28">
        <v>0.1</v>
      </c>
      <c r="AD149" s="28">
        <v>0.1</v>
      </c>
      <c r="AE149" s="28">
        <v>0.86</v>
      </c>
      <c r="AF149" s="28">
        <v>0.12</v>
      </c>
      <c r="AG149" s="28">
        <v>309</v>
      </c>
      <c r="AH149" s="28">
        <v>0.1</v>
      </c>
      <c r="AI149" s="28">
        <v>0.2</v>
      </c>
      <c r="AJ149" s="28">
        <v>0.04</v>
      </c>
      <c r="AK149" s="28">
        <v>10.6</v>
      </c>
      <c r="AL149" s="28">
        <v>6</v>
      </c>
      <c r="AM149" s="28">
        <v>6.9000000000000006E-2</v>
      </c>
      <c r="AN149" s="28">
        <v>148.10000000000002</v>
      </c>
      <c r="AO149" s="28">
        <v>52.3</v>
      </c>
      <c r="AP149" s="28">
        <v>0.5</v>
      </c>
      <c r="AQ149" s="28">
        <v>0.79</v>
      </c>
      <c r="AR149" s="28">
        <v>4.9000000000000004</v>
      </c>
      <c r="AS149" s="28">
        <v>241</v>
      </c>
      <c r="AT149" s="28">
        <v>9.6999999999999993</v>
      </c>
      <c r="AU149" s="28">
        <v>17</v>
      </c>
      <c r="AV149" s="28">
        <v>7.8</v>
      </c>
      <c r="AW149" s="28">
        <f>'no b.d.l.'!BJ149*10000</f>
        <v>45300</v>
      </c>
      <c r="AX149" s="28">
        <f>'no b.d.l.'!BK149*10000</f>
        <v>200</v>
      </c>
      <c r="AY149" s="28">
        <f>'no b.d.l.'!BL149*10000</f>
        <v>140000</v>
      </c>
      <c r="AZ149" s="28">
        <f>'no b.d.l.'!BM149*10000</f>
        <v>700.00000000000011</v>
      </c>
      <c r="BA149" s="28">
        <f>'no b.d.l.'!BN149*10000</f>
        <v>400</v>
      </c>
      <c r="BB149" s="28">
        <f>'no b.d.l.'!BO149*10000</f>
        <v>120</v>
      </c>
      <c r="BC149" s="28">
        <f>'no b.d.l.'!BP149*10000</f>
        <v>280</v>
      </c>
      <c r="BD149" s="28">
        <f>'no b.d.l.'!BQ149*10000</f>
        <v>9000</v>
      </c>
      <c r="BE149" s="30">
        <f t="shared" si="4"/>
        <v>820.00000000000011</v>
      </c>
      <c r="BV149" s="28">
        <v>10.6</v>
      </c>
      <c r="BY149" s="28">
        <v>6</v>
      </c>
    </row>
    <row r="150" spans="1:77" x14ac:dyDescent="0.3">
      <c r="A150" s="25">
        <f t="shared" si="5"/>
        <v>146</v>
      </c>
      <c r="B150" s="26">
        <v>687405</v>
      </c>
      <c r="C150" s="26">
        <v>846636</v>
      </c>
      <c r="D150" s="26">
        <v>359</v>
      </c>
      <c r="E150" s="26">
        <v>1</v>
      </c>
      <c r="F150" s="27" t="s">
        <v>147</v>
      </c>
      <c r="G150" s="28">
        <v>11.9</v>
      </c>
      <c r="H150" s="28">
        <f>'no b.d.l.'!H150/1000</f>
        <v>6.0999999999999995E-3</v>
      </c>
      <c r="I150" s="28">
        <f>'no b.d.l.'!I150/1000</f>
        <v>0.08</v>
      </c>
      <c r="J150" s="28">
        <v>0.9</v>
      </c>
      <c r="K150" s="28">
        <v>1.1299999999999999</v>
      </c>
      <c r="L150" s="28">
        <v>8.9999999999999998E-4</v>
      </c>
      <c r="M150" s="28">
        <v>0.39</v>
      </c>
      <c r="N150" s="28">
        <v>1</v>
      </c>
      <c r="O150" s="28">
        <v>0.02</v>
      </c>
      <c r="P150" s="28">
        <v>12.6</v>
      </c>
      <c r="Q150" s="28">
        <v>1.6</v>
      </c>
      <c r="R150" s="28">
        <v>85</v>
      </c>
      <c r="S150" s="28">
        <v>0.09</v>
      </c>
      <c r="T150" s="28">
        <v>9.6999999999999993</v>
      </c>
      <c r="U150" s="28">
        <v>37.299999999999997</v>
      </c>
      <c r="V150" s="28">
        <v>22.8</v>
      </c>
      <c r="W150" s="28">
        <v>43.5</v>
      </c>
      <c r="X150" s="28">
        <v>84.8</v>
      </c>
      <c r="Y150" s="28">
        <v>0.11799999999999999</v>
      </c>
      <c r="Z150" s="28">
        <v>0.16</v>
      </c>
      <c r="AA150" s="28">
        <v>7.0000000000000007E-2</v>
      </c>
      <c r="AB150" s="28">
        <v>14.7</v>
      </c>
      <c r="AC150" s="28">
        <v>0.09</v>
      </c>
      <c r="AD150" s="28">
        <v>0.08</v>
      </c>
      <c r="AE150" s="28">
        <v>2.38</v>
      </c>
      <c r="AF150" s="28">
        <v>0.23</v>
      </c>
      <c r="AG150" s="28">
        <v>65</v>
      </c>
      <c r="AH150" s="28">
        <v>0.09</v>
      </c>
      <c r="AI150" s="28">
        <v>0.9</v>
      </c>
      <c r="AJ150" s="28">
        <v>0.04</v>
      </c>
      <c r="AK150" s="28">
        <v>9.85</v>
      </c>
      <c r="AL150" s="28">
        <v>4.3</v>
      </c>
      <c r="AM150" s="28">
        <v>2.5000000000000001E-2</v>
      </c>
      <c r="AN150" s="28">
        <v>182.1</v>
      </c>
      <c r="AO150" s="28">
        <v>100</v>
      </c>
      <c r="AP150" s="28">
        <v>0.7</v>
      </c>
      <c r="AQ150" s="28">
        <v>1.87</v>
      </c>
      <c r="AR150" s="28">
        <v>10.4</v>
      </c>
      <c r="AS150" s="28">
        <v>221</v>
      </c>
      <c r="AT150" s="28">
        <v>24.7</v>
      </c>
      <c r="AU150" s="28">
        <v>9.5</v>
      </c>
      <c r="AV150" s="28">
        <v>14.8</v>
      </c>
      <c r="AW150" s="28">
        <f>'no b.d.l.'!BJ150*10000</f>
        <v>42400</v>
      </c>
      <c r="AX150" s="28">
        <f>'no b.d.l.'!BK150*10000</f>
        <v>600</v>
      </c>
      <c r="AY150" s="28">
        <f>'no b.d.l.'!BL150*10000</f>
        <v>49600</v>
      </c>
      <c r="AZ150" s="28">
        <f>'no b.d.l.'!BM150*10000</f>
        <v>1500</v>
      </c>
      <c r="BA150" s="28">
        <f>'no b.d.l.'!BN150*10000</f>
        <v>900</v>
      </c>
      <c r="BB150" s="28">
        <f>'no b.d.l.'!BO150*10000</f>
        <v>180</v>
      </c>
      <c r="BC150" s="28">
        <f>'no b.d.l.'!BP150*10000</f>
        <v>610</v>
      </c>
      <c r="BD150" s="28">
        <f>'no b.d.l.'!BQ150*10000</f>
        <v>9000</v>
      </c>
      <c r="BE150" s="30">
        <f t="shared" si="4"/>
        <v>1680</v>
      </c>
      <c r="BV150" s="28">
        <v>9.85</v>
      </c>
      <c r="BY150" s="28">
        <v>4.3</v>
      </c>
    </row>
    <row r="151" spans="1:77" x14ac:dyDescent="0.3">
      <c r="A151" s="25">
        <f t="shared" si="5"/>
        <v>147</v>
      </c>
      <c r="B151" s="26">
        <v>687407</v>
      </c>
      <c r="C151" s="26">
        <v>846636</v>
      </c>
      <c r="D151" s="26">
        <v>359</v>
      </c>
      <c r="E151" s="26">
        <v>1</v>
      </c>
      <c r="F151" s="27" t="s">
        <v>148</v>
      </c>
      <c r="G151" s="28">
        <v>25.3</v>
      </c>
      <c r="H151" s="28">
        <f>'no b.d.l.'!H151/1000</f>
        <v>3.2000000000000002E-3</v>
      </c>
      <c r="I151" s="28">
        <f>'no b.d.l.'!I151/1000</f>
        <v>0.02</v>
      </c>
      <c r="J151" s="28">
        <v>2</v>
      </c>
      <c r="K151" s="28">
        <v>2.2200000000000002</v>
      </c>
      <c r="L151" s="28">
        <v>8.9999999999999998E-4</v>
      </c>
      <c r="M151" s="28">
        <v>0.25</v>
      </c>
      <c r="N151" s="28">
        <v>1.3</v>
      </c>
      <c r="O151" s="28">
        <v>7.0000000000000007E-2</v>
      </c>
      <c r="P151" s="28">
        <v>13.7</v>
      </c>
      <c r="Q151" s="28">
        <v>1.3</v>
      </c>
      <c r="R151" s="28">
        <v>165</v>
      </c>
      <c r="S151" s="28">
        <v>0.09</v>
      </c>
      <c r="T151" s="28">
        <v>5.7</v>
      </c>
      <c r="U151" s="28">
        <v>32.799999999999997</v>
      </c>
      <c r="V151" s="28">
        <v>29.3</v>
      </c>
      <c r="W151" s="28">
        <v>15.5</v>
      </c>
      <c r="X151" s="28">
        <v>24.3</v>
      </c>
      <c r="Y151" s="28">
        <v>3.6999999999999998E-2</v>
      </c>
      <c r="Z151" s="28">
        <v>7.0000000000000007E-2</v>
      </c>
      <c r="AA151" s="28">
        <v>8.9999999999999993E-3</v>
      </c>
      <c r="AB151" s="28">
        <v>15.9</v>
      </c>
      <c r="AC151" s="28">
        <v>0.09</v>
      </c>
      <c r="AD151" s="28">
        <v>0.09</v>
      </c>
      <c r="AE151" s="28">
        <v>1</v>
      </c>
      <c r="AF151" s="28">
        <v>0.15</v>
      </c>
      <c r="AG151" s="28">
        <v>258</v>
      </c>
      <c r="AH151" s="28">
        <v>0.2</v>
      </c>
      <c r="AI151" s="28">
        <v>0.2</v>
      </c>
      <c r="AJ151" s="28">
        <v>0.04</v>
      </c>
      <c r="AK151" s="28">
        <v>10</v>
      </c>
      <c r="AL151" s="28">
        <v>6.6</v>
      </c>
      <c r="AM151" s="28">
        <v>7.2999999999999995E-2</v>
      </c>
      <c r="AN151" s="28">
        <v>151.60000000000002</v>
      </c>
      <c r="AO151" s="28">
        <v>50.3</v>
      </c>
      <c r="AP151" s="28">
        <v>0.4</v>
      </c>
      <c r="AQ151" s="28">
        <v>1.03</v>
      </c>
      <c r="AR151" s="28">
        <v>7.3</v>
      </c>
      <c r="AS151" s="28">
        <v>172</v>
      </c>
      <c r="AT151" s="28">
        <v>11.6</v>
      </c>
      <c r="AU151" s="28">
        <v>16.2</v>
      </c>
      <c r="AV151" s="28">
        <v>9.1</v>
      </c>
      <c r="AW151" s="28">
        <f>'no b.d.l.'!BJ151*10000</f>
        <v>46800</v>
      </c>
      <c r="AX151" s="28">
        <f>'no b.d.l.'!BK151*10000</f>
        <v>300</v>
      </c>
      <c r="AY151" s="28">
        <f>'no b.d.l.'!BL151*10000</f>
        <v>84800</v>
      </c>
      <c r="AZ151" s="28">
        <f>'no b.d.l.'!BM151*10000</f>
        <v>700.00000000000011</v>
      </c>
      <c r="BA151" s="28">
        <f>'no b.d.l.'!BN151*10000</f>
        <v>500</v>
      </c>
      <c r="BB151" s="28">
        <f>'no b.d.l.'!BO151*10000</f>
        <v>120</v>
      </c>
      <c r="BC151" s="28">
        <f>'no b.d.l.'!BP151*10000</f>
        <v>220</v>
      </c>
      <c r="BD151" s="28">
        <f>'no b.d.l.'!BQ151*10000</f>
        <v>9000</v>
      </c>
      <c r="BE151" s="30">
        <f t="shared" si="4"/>
        <v>820.00000000000011</v>
      </c>
      <c r="BV151" s="28">
        <v>10</v>
      </c>
      <c r="BY151" s="28">
        <v>6.6</v>
      </c>
    </row>
    <row r="152" spans="1:77" x14ac:dyDescent="0.3">
      <c r="A152" s="25">
        <f t="shared" si="5"/>
        <v>148</v>
      </c>
      <c r="B152" s="26">
        <v>687409</v>
      </c>
      <c r="C152" s="26">
        <v>846636</v>
      </c>
      <c r="D152" s="26">
        <v>359</v>
      </c>
      <c r="E152" s="26">
        <v>1</v>
      </c>
      <c r="F152" s="27" t="s">
        <v>149</v>
      </c>
      <c r="G152" s="28">
        <v>18.7</v>
      </c>
      <c r="H152" s="28">
        <f>'no b.d.l.'!H152/1000</f>
        <v>8.9999999999999998E-4</v>
      </c>
      <c r="I152" s="28">
        <f>'no b.d.l.'!I152/1000</f>
        <v>0.02</v>
      </c>
      <c r="J152" s="28">
        <v>2</v>
      </c>
      <c r="K152" s="28">
        <v>1.94</v>
      </c>
      <c r="L152" s="28">
        <v>8.9999999999999998E-4</v>
      </c>
      <c r="M152" s="28">
        <v>0.18</v>
      </c>
      <c r="N152" s="28">
        <v>1.1000000000000001</v>
      </c>
      <c r="O152" s="28">
        <v>0.04</v>
      </c>
      <c r="P152" s="28">
        <v>9.8000000000000007</v>
      </c>
      <c r="Q152" s="28">
        <v>1.1000000000000001</v>
      </c>
      <c r="R152" s="28">
        <v>122</v>
      </c>
      <c r="S152" s="28">
        <v>0.09</v>
      </c>
      <c r="T152" s="28">
        <v>4.7</v>
      </c>
      <c r="U152" s="28">
        <v>28.9</v>
      </c>
      <c r="V152" s="28">
        <v>28</v>
      </c>
      <c r="W152" s="28">
        <v>11.6</v>
      </c>
      <c r="X152" s="28">
        <v>31.2</v>
      </c>
      <c r="Y152" s="28">
        <v>4.3999999999999997E-2</v>
      </c>
      <c r="Z152" s="28">
        <v>0.05</v>
      </c>
      <c r="AA152" s="28">
        <v>0.03</v>
      </c>
      <c r="AB152" s="28">
        <v>11.9</v>
      </c>
      <c r="AC152" s="28">
        <v>0.09</v>
      </c>
      <c r="AD152" s="28">
        <v>0.05</v>
      </c>
      <c r="AE152" s="28">
        <v>0.76</v>
      </c>
      <c r="AF152" s="28">
        <v>0.11</v>
      </c>
      <c r="AG152" s="28">
        <v>221</v>
      </c>
      <c r="AH152" s="28">
        <v>0.2</v>
      </c>
      <c r="AI152" s="28">
        <v>0.2</v>
      </c>
      <c r="AJ152" s="28">
        <v>0.04</v>
      </c>
      <c r="AK152" s="28">
        <v>12.2</v>
      </c>
      <c r="AL152" s="28">
        <v>5.5</v>
      </c>
      <c r="AM152" s="28">
        <v>7.5999999999999998E-2</v>
      </c>
      <c r="AN152" s="28">
        <v>126.29999999999998</v>
      </c>
      <c r="AO152" s="28">
        <v>38.5</v>
      </c>
      <c r="AP152" s="28">
        <v>0.4</v>
      </c>
      <c r="AQ152" s="28">
        <v>0.74</v>
      </c>
      <c r="AR152" s="28">
        <v>5.4</v>
      </c>
      <c r="AS152" s="28">
        <v>128</v>
      </c>
      <c r="AT152" s="28">
        <v>8.3000000000000007</v>
      </c>
      <c r="AU152" s="28">
        <v>14.4</v>
      </c>
      <c r="AV152" s="28">
        <v>6.4</v>
      </c>
      <c r="AW152" s="28">
        <f>'no b.d.l.'!BJ152*10000</f>
        <v>36300</v>
      </c>
      <c r="AX152" s="28">
        <f>'no b.d.l.'!BK152*10000</f>
        <v>200</v>
      </c>
      <c r="AY152" s="28">
        <f>'no b.d.l.'!BL152*10000</f>
        <v>86800</v>
      </c>
      <c r="AZ152" s="28">
        <f>'no b.d.l.'!BM152*10000</f>
        <v>600</v>
      </c>
      <c r="BA152" s="28">
        <f>'no b.d.l.'!BN152*10000</f>
        <v>400</v>
      </c>
      <c r="BB152" s="28">
        <f>'no b.d.l.'!BO152*10000</f>
        <v>100</v>
      </c>
      <c r="BC152" s="28">
        <f>'no b.d.l.'!BP152*10000</f>
        <v>190</v>
      </c>
      <c r="BD152" s="28">
        <f>'no b.d.l.'!BQ152*10000</f>
        <v>9000</v>
      </c>
      <c r="BE152" s="30">
        <f t="shared" si="4"/>
        <v>700</v>
      </c>
      <c r="BV152" s="28">
        <v>12.2</v>
      </c>
      <c r="BY152" s="28">
        <v>5.5</v>
      </c>
    </row>
    <row r="153" spans="1:77" x14ac:dyDescent="0.3">
      <c r="A153" s="25">
        <f t="shared" si="5"/>
        <v>149</v>
      </c>
      <c r="B153" s="26">
        <v>687411</v>
      </c>
      <c r="C153" s="26">
        <v>846636</v>
      </c>
      <c r="D153" s="26">
        <v>359</v>
      </c>
      <c r="E153" s="26">
        <v>1</v>
      </c>
      <c r="F153" s="27" t="s">
        <v>150</v>
      </c>
      <c r="G153" s="28">
        <v>16.8</v>
      </c>
      <c r="H153" s="28">
        <f>'no b.d.l.'!H153/1000</f>
        <v>2.3999999999999998E-3</v>
      </c>
      <c r="I153" s="28">
        <f>'no b.d.l.'!I153/1000</f>
        <v>0.01</v>
      </c>
      <c r="J153" s="28">
        <v>2</v>
      </c>
      <c r="K153" s="28">
        <v>1.71</v>
      </c>
      <c r="L153" s="28">
        <v>8.9999999999999998E-4</v>
      </c>
      <c r="M153" s="28">
        <v>0.15</v>
      </c>
      <c r="N153" s="28">
        <v>1</v>
      </c>
      <c r="O153" s="28">
        <v>7.0000000000000007E-2</v>
      </c>
      <c r="P153" s="28">
        <v>13.8</v>
      </c>
      <c r="Q153" s="28">
        <v>1.2</v>
      </c>
      <c r="R153" s="28">
        <v>136</v>
      </c>
      <c r="S153" s="28">
        <v>0.09</v>
      </c>
      <c r="T153" s="28">
        <v>5.9</v>
      </c>
      <c r="U153" s="28">
        <v>30.7</v>
      </c>
      <c r="V153" s="28">
        <v>31.5</v>
      </c>
      <c r="W153" s="28">
        <v>14.3</v>
      </c>
      <c r="X153" s="28">
        <v>20.5</v>
      </c>
      <c r="Y153" s="28">
        <v>1.4E-2</v>
      </c>
      <c r="Z153" s="28">
        <v>7.0000000000000007E-2</v>
      </c>
      <c r="AA153" s="28">
        <v>8.9999999999999993E-3</v>
      </c>
      <c r="AB153" s="28">
        <v>15.6</v>
      </c>
      <c r="AC153" s="28">
        <v>0.09</v>
      </c>
      <c r="AD153" s="28">
        <v>0.1</v>
      </c>
      <c r="AE153" s="28">
        <v>1.05</v>
      </c>
      <c r="AF153" s="28">
        <v>0.15</v>
      </c>
      <c r="AG153" s="28">
        <v>119</v>
      </c>
      <c r="AH153" s="28">
        <v>0.2</v>
      </c>
      <c r="AI153" s="28">
        <v>0.2</v>
      </c>
      <c r="AJ153" s="28">
        <v>0.04</v>
      </c>
      <c r="AK153" s="28">
        <v>21.6</v>
      </c>
      <c r="AL153" s="28">
        <v>6.3</v>
      </c>
      <c r="AM153" s="28">
        <v>0.08</v>
      </c>
      <c r="AN153" s="28">
        <v>207.8</v>
      </c>
      <c r="AO153" s="28">
        <v>50</v>
      </c>
      <c r="AP153" s="28">
        <v>0.5</v>
      </c>
      <c r="AQ153" s="28">
        <v>1.1100000000000001</v>
      </c>
      <c r="AR153" s="28">
        <v>7.9</v>
      </c>
      <c r="AS153" s="28">
        <v>158</v>
      </c>
      <c r="AT153" s="28">
        <v>12.2</v>
      </c>
      <c r="AU153" s="28">
        <v>14.5</v>
      </c>
      <c r="AV153" s="28">
        <v>8.8000000000000007</v>
      </c>
      <c r="AW153" s="28">
        <f>'no b.d.l.'!BJ153*10000</f>
        <v>45700</v>
      </c>
      <c r="AX153" s="28">
        <f>'no b.d.l.'!BK153*10000</f>
        <v>200</v>
      </c>
      <c r="AY153" s="28">
        <f>'no b.d.l.'!BL153*10000</f>
        <v>75200</v>
      </c>
      <c r="AZ153" s="28">
        <f>'no b.d.l.'!BM153*10000</f>
        <v>700.00000000000011</v>
      </c>
      <c r="BA153" s="28">
        <f>'no b.d.l.'!BN153*10000</f>
        <v>600</v>
      </c>
      <c r="BB153" s="28">
        <f>'no b.d.l.'!BO153*10000</f>
        <v>100</v>
      </c>
      <c r="BC153" s="28">
        <f>'no b.d.l.'!BP153*10000</f>
        <v>150</v>
      </c>
      <c r="BD153" s="28">
        <f>'no b.d.l.'!BQ153*10000</f>
        <v>9000</v>
      </c>
      <c r="BE153" s="30">
        <f t="shared" si="4"/>
        <v>800.00000000000011</v>
      </c>
      <c r="BV153" s="28">
        <v>21.6</v>
      </c>
      <c r="BY153" s="28">
        <v>6.3</v>
      </c>
    </row>
    <row r="154" spans="1:77" x14ac:dyDescent="0.3">
      <c r="A154" s="25">
        <f t="shared" si="5"/>
        <v>150</v>
      </c>
      <c r="B154" s="26">
        <v>687412</v>
      </c>
      <c r="C154" s="26">
        <v>846636</v>
      </c>
      <c r="D154" s="26">
        <v>359</v>
      </c>
      <c r="E154" s="26">
        <v>1</v>
      </c>
      <c r="F154" s="27" t="s">
        <v>151</v>
      </c>
      <c r="G154" s="28">
        <v>16.5</v>
      </c>
      <c r="H154" s="28">
        <f>'no b.d.l.'!H154/1000</f>
        <v>1.5E-3</v>
      </c>
      <c r="I154" s="28">
        <f>'no b.d.l.'!I154/1000</f>
        <v>0.08</v>
      </c>
      <c r="J154" s="28">
        <v>2</v>
      </c>
      <c r="K154" s="28">
        <v>1.58</v>
      </c>
      <c r="L154" s="28">
        <v>8.9999999999999998E-4</v>
      </c>
      <c r="M154" s="28">
        <v>0.15</v>
      </c>
      <c r="N154" s="28">
        <v>0.8</v>
      </c>
      <c r="O154" s="28">
        <v>0.06</v>
      </c>
      <c r="P154" s="28">
        <v>13.1</v>
      </c>
      <c r="Q154" s="28">
        <v>1.1000000000000001</v>
      </c>
      <c r="R154" s="28">
        <v>131</v>
      </c>
      <c r="S154" s="28">
        <v>0.09</v>
      </c>
      <c r="T154" s="28">
        <v>5.6</v>
      </c>
      <c r="U154" s="28">
        <v>29.2</v>
      </c>
      <c r="V154" s="28">
        <v>31.9</v>
      </c>
      <c r="W154" s="28">
        <v>13.9</v>
      </c>
      <c r="X154" s="28">
        <v>21.3</v>
      </c>
      <c r="Y154" s="28">
        <v>1.7999999999999999E-2</v>
      </c>
      <c r="Z154" s="28">
        <v>7.0000000000000007E-2</v>
      </c>
      <c r="AA154" s="28">
        <v>8.9999999999999993E-3</v>
      </c>
      <c r="AB154" s="28">
        <v>15.9</v>
      </c>
      <c r="AC154" s="28">
        <v>0.09</v>
      </c>
      <c r="AD154" s="28">
        <v>0.09</v>
      </c>
      <c r="AE154" s="28">
        <v>1.05</v>
      </c>
      <c r="AF154" s="28">
        <v>0.15</v>
      </c>
      <c r="AG154" s="28">
        <v>125</v>
      </c>
      <c r="AH154" s="28">
        <v>0.2</v>
      </c>
      <c r="AI154" s="28">
        <v>0.2</v>
      </c>
      <c r="AJ154" s="28">
        <v>0.04</v>
      </c>
      <c r="AK154" s="28">
        <v>20</v>
      </c>
      <c r="AL154" s="28">
        <v>6</v>
      </c>
      <c r="AM154" s="28">
        <v>8.7999999999999995E-2</v>
      </c>
      <c r="AN154" s="28">
        <v>194.30000000000007</v>
      </c>
      <c r="AO154" s="28">
        <v>51.6</v>
      </c>
      <c r="AP154" s="28">
        <v>0.5</v>
      </c>
      <c r="AQ154" s="28">
        <v>1.1499999999999999</v>
      </c>
      <c r="AR154" s="28">
        <v>8.3000000000000007</v>
      </c>
      <c r="AS154" s="28">
        <v>160</v>
      </c>
      <c r="AT154" s="28">
        <v>12.6</v>
      </c>
      <c r="AU154" s="28">
        <v>14.9</v>
      </c>
      <c r="AV154" s="28">
        <v>10.199999999999999</v>
      </c>
      <c r="AW154" s="28">
        <f>'no b.d.l.'!BJ154*10000</f>
        <v>47900</v>
      </c>
      <c r="AX154" s="28">
        <f>'no b.d.l.'!BK154*10000</f>
        <v>300</v>
      </c>
      <c r="AY154" s="28">
        <f>'no b.d.l.'!BL154*10000</f>
        <v>71800</v>
      </c>
      <c r="AZ154" s="28">
        <f>'no b.d.l.'!BM154*10000</f>
        <v>700.00000000000011</v>
      </c>
      <c r="BA154" s="28">
        <f>'no b.d.l.'!BN154*10000</f>
        <v>600</v>
      </c>
      <c r="BB154" s="28">
        <f>'no b.d.l.'!BO154*10000</f>
        <v>120</v>
      </c>
      <c r="BC154" s="28">
        <f>'no b.d.l.'!BP154*10000</f>
        <v>160</v>
      </c>
      <c r="BD154" s="28">
        <f>'no b.d.l.'!BQ154*10000</f>
        <v>9000</v>
      </c>
      <c r="BE154" s="30">
        <f t="shared" si="4"/>
        <v>820.00000000000011</v>
      </c>
      <c r="BV154" s="28">
        <v>20</v>
      </c>
      <c r="BY154" s="28">
        <v>6</v>
      </c>
    </row>
    <row r="155" spans="1:77" ht="15.75" customHeight="1" x14ac:dyDescent="0.3">
      <c r="A155" s="25">
        <f t="shared" si="5"/>
        <v>151</v>
      </c>
      <c r="B155" s="26">
        <v>687413</v>
      </c>
      <c r="C155" s="26">
        <v>846636</v>
      </c>
      <c r="D155" s="26">
        <v>359</v>
      </c>
      <c r="E155" s="26">
        <v>1</v>
      </c>
      <c r="F155" s="27" t="s">
        <v>152</v>
      </c>
      <c r="G155" s="28">
        <v>22.8</v>
      </c>
      <c r="H155" s="28">
        <f>'no b.d.l.'!H155/1000</f>
        <v>3.0999999999999999E-3</v>
      </c>
      <c r="I155" s="28">
        <f>'no b.d.l.'!I155/1000</f>
        <v>0.04</v>
      </c>
      <c r="J155" s="28">
        <v>2</v>
      </c>
      <c r="K155" s="28">
        <v>1.85</v>
      </c>
      <c r="L155" s="28">
        <v>8.9999999999999998E-4</v>
      </c>
      <c r="M155" s="28">
        <v>0.18</v>
      </c>
      <c r="N155" s="28">
        <v>1.2</v>
      </c>
      <c r="O155" s="28">
        <v>0.05</v>
      </c>
      <c r="P155" s="28">
        <v>13.8</v>
      </c>
      <c r="Q155" s="28">
        <v>1.3</v>
      </c>
      <c r="R155" s="28">
        <v>159</v>
      </c>
      <c r="S155" s="28">
        <v>0.09</v>
      </c>
      <c r="T155" s="28">
        <v>5.8</v>
      </c>
      <c r="U155" s="28">
        <v>29.9</v>
      </c>
      <c r="V155" s="28">
        <v>33.1</v>
      </c>
      <c r="W155" s="28">
        <v>15.2</v>
      </c>
      <c r="X155" s="28">
        <v>21.9</v>
      </c>
      <c r="Y155" s="28">
        <v>2.9000000000000001E-2</v>
      </c>
      <c r="Z155" s="28">
        <v>7.0000000000000007E-2</v>
      </c>
      <c r="AA155" s="28">
        <v>0.02</v>
      </c>
      <c r="AB155" s="28">
        <v>15.8</v>
      </c>
      <c r="AC155" s="28">
        <v>0.09</v>
      </c>
      <c r="AD155" s="28">
        <v>0.08</v>
      </c>
      <c r="AE155" s="28">
        <v>1.04</v>
      </c>
      <c r="AF155" s="28">
        <v>0.15</v>
      </c>
      <c r="AG155" s="28">
        <v>204</v>
      </c>
      <c r="AH155" s="28">
        <v>0.2</v>
      </c>
      <c r="AI155" s="28">
        <v>0.2</v>
      </c>
      <c r="AJ155" s="28">
        <v>0.04</v>
      </c>
      <c r="AK155" s="28">
        <v>20.8</v>
      </c>
      <c r="AL155" s="28">
        <v>6.2</v>
      </c>
      <c r="AM155" s="28">
        <v>8.3000000000000004E-2</v>
      </c>
      <c r="AN155" s="28">
        <v>210.00000000000006</v>
      </c>
      <c r="AO155" s="28">
        <v>48.2</v>
      </c>
      <c r="AP155" s="28">
        <v>0.6</v>
      </c>
      <c r="AQ155" s="28">
        <v>1.1200000000000001</v>
      </c>
      <c r="AR155" s="28">
        <v>7.8</v>
      </c>
      <c r="AS155" s="28">
        <v>156</v>
      </c>
      <c r="AT155" s="28">
        <v>11.5</v>
      </c>
      <c r="AU155" s="28">
        <v>16</v>
      </c>
      <c r="AV155" s="28">
        <v>9.3000000000000007</v>
      </c>
      <c r="AW155" s="28">
        <f>'no b.d.l.'!BJ155*10000</f>
        <v>45400</v>
      </c>
      <c r="AX155" s="28">
        <f>'no b.d.l.'!BK155*10000</f>
        <v>400</v>
      </c>
      <c r="AY155" s="28">
        <f>'no b.d.l.'!BL155*10000</f>
        <v>84900</v>
      </c>
      <c r="AZ155" s="28">
        <f>'no b.d.l.'!BM155*10000</f>
        <v>600</v>
      </c>
      <c r="BA155" s="28">
        <f>'no b.d.l.'!BN155*10000</f>
        <v>600</v>
      </c>
      <c r="BB155" s="28">
        <f>'no b.d.l.'!BO155*10000</f>
        <v>100</v>
      </c>
      <c r="BC155" s="28">
        <f>'no b.d.l.'!BP155*10000</f>
        <v>170</v>
      </c>
      <c r="BD155" s="28">
        <f>'no b.d.l.'!BQ155*10000</f>
        <v>9000</v>
      </c>
      <c r="BE155" s="30">
        <f t="shared" si="4"/>
        <v>700</v>
      </c>
      <c r="BV155" s="28">
        <v>20.8</v>
      </c>
      <c r="BY155" s="28">
        <v>6.2</v>
      </c>
    </row>
    <row r="156" spans="1:77" x14ac:dyDescent="0.3">
      <c r="A156" s="25">
        <f t="shared" si="5"/>
        <v>152</v>
      </c>
      <c r="B156" s="26">
        <v>687415</v>
      </c>
      <c r="C156" s="26">
        <v>846636</v>
      </c>
      <c r="D156" s="26">
        <v>359</v>
      </c>
      <c r="E156" s="26">
        <v>1</v>
      </c>
      <c r="F156" s="27" t="s">
        <v>153</v>
      </c>
      <c r="G156" s="28">
        <v>23.5</v>
      </c>
      <c r="H156" s="28">
        <f>'no b.d.l.'!H156/1000</f>
        <v>3.8E-3</v>
      </c>
      <c r="I156" s="28">
        <f>'no b.d.l.'!I156/1000</f>
        <v>0.03</v>
      </c>
      <c r="J156" s="28">
        <v>2</v>
      </c>
      <c r="K156" s="28">
        <v>1.87</v>
      </c>
      <c r="L156" s="28">
        <v>8.9999999999999998E-4</v>
      </c>
      <c r="M156" s="28">
        <v>0.19</v>
      </c>
      <c r="N156" s="28">
        <v>1.2</v>
      </c>
      <c r="O156" s="28">
        <v>0.08</v>
      </c>
      <c r="P156" s="28">
        <v>13.4</v>
      </c>
      <c r="Q156" s="28">
        <v>1.3</v>
      </c>
      <c r="R156" s="28">
        <v>155</v>
      </c>
      <c r="S156" s="28">
        <v>0.09</v>
      </c>
      <c r="T156" s="28">
        <v>5.6</v>
      </c>
      <c r="U156" s="28">
        <v>30</v>
      </c>
      <c r="V156" s="28">
        <v>30.8</v>
      </c>
      <c r="W156" s="28">
        <v>15</v>
      </c>
      <c r="X156" s="28">
        <v>23.4</v>
      </c>
      <c r="Y156" s="28">
        <v>2.3E-2</v>
      </c>
      <c r="Z156" s="28">
        <v>7.0000000000000007E-2</v>
      </c>
      <c r="AA156" s="28">
        <v>0.01</v>
      </c>
      <c r="AB156" s="28">
        <v>15.5</v>
      </c>
      <c r="AC156" s="28">
        <v>0.09</v>
      </c>
      <c r="AD156" s="28">
        <v>0.08</v>
      </c>
      <c r="AE156" s="28">
        <v>0.96</v>
      </c>
      <c r="AF156" s="28">
        <v>0.15</v>
      </c>
      <c r="AG156" s="28">
        <v>188</v>
      </c>
      <c r="AH156" s="28">
        <v>0.2</v>
      </c>
      <c r="AI156" s="28">
        <v>0.2</v>
      </c>
      <c r="AJ156" s="28">
        <v>0.04</v>
      </c>
      <c r="AK156" s="28">
        <v>21.6</v>
      </c>
      <c r="AL156" s="28">
        <v>6.6</v>
      </c>
      <c r="AM156" s="28">
        <v>6.6000000000000003E-2</v>
      </c>
      <c r="AN156" s="28">
        <v>207.4</v>
      </c>
      <c r="AO156" s="28">
        <v>49.5</v>
      </c>
      <c r="AP156" s="28">
        <v>0.5</v>
      </c>
      <c r="AQ156" s="28">
        <v>1</v>
      </c>
      <c r="AR156" s="28">
        <v>7.7</v>
      </c>
      <c r="AS156" s="28">
        <v>149</v>
      </c>
      <c r="AT156" s="28">
        <v>11.2</v>
      </c>
      <c r="AU156" s="28">
        <v>16.2</v>
      </c>
      <c r="AV156" s="28">
        <v>8.6999999999999993</v>
      </c>
      <c r="AW156" s="28">
        <f>'no b.d.l.'!BJ156*10000</f>
        <v>44500</v>
      </c>
      <c r="AX156" s="28">
        <f>'no b.d.l.'!BK156*10000</f>
        <v>400</v>
      </c>
      <c r="AY156" s="28">
        <f>'no b.d.l.'!BL156*10000</f>
        <v>83100</v>
      </c>
      <c r="AZ156" s="28">
        <f>'no b.d.l.'!BM156*10000</f>
        <v>700.00000000000011</v>
      </c>
      <c r="BA156" s="28">
        <f>'no b.d.l.'!BN156*10000</f>
        <v>500</v>
      </c>
      <c r="BB156" s="28">
        <f>'no b.d.l.'!BO156*10000</f>
        <v>100</v>
      </c>
      <c r="BC156" s="28">
        <f>'no b.d.l.'!BP156*10000</f>
        <v>170</v>
      </c>
      <c r="BD156" s="28">
        <f>'no b.d.l.'!BQ156*10000</f>
        <v>9000</v>
      </c>
      <c r="BE156" s="30">
        <f t="shared" si="4"/>
        <v>800.00000000000011</v>
      </c>
      <c r="BV156" s="28">
        <v>21.6</v>
      </c>
      <c r="BY156" s="28">
        <v>6.6</v>
      </c>
    </row>
    <row r="157" spans="1:77" x14ac:dyDescent="0.3">
      <c r="A157" s="25">
        <f t="shared" si="5"/>
        <v>153</v>
      </c>
      <c r="B157" s="26">
        <v>687416</v>
      </c>
      <c r="C157" s="26">
        <v>846636</v>
      </c>
      <c r="D157" s="26">
        <v>359</v>
      </c>
      <c r="E157" s="26">
        <v>1</v>
      </c>
      <c r="F157" s="27" t="s">
        <v>154</v>
      </c>
      <c r="G157" s="28">
        <v>17.399999999999999</v>
      </c>
      <c r="H157" s="28">
        <f>'no b.d.l.'!H157/1000</f>
        <v>1.8E-3</v>
      </c>
      <c r="I157" s="28">
        <f>'no b.d.l.'!I157/1000</f>
        <v>0.02</v>
      </c>
      <c r="J157" s="28">
        <v>2</v>
      </c>
      <c r="K157" s="28">
        <v>1.63</v>
      </c>
      <c r="L157" s="28">
        <v>8.9999999999999998E-4</v>
      </c>
      <c r="M157" s="28">
        <v>0.18</v>
      </c>
      <c r="N157" s="28">
        <v>0.9</v>
      </c>
      <c r="O157" s="28">
        <v>0.05</v>
      </c>
      <c r="P157" s="28">
        <v>15.1</v>
      </c>
      <c r="Q157" s="28">
        <v>1.3</v>
      </c>
      <c r="R157" s="28">
        <v>145</v>
      </c>
      <c r="S157" s="28">
        <v>0.09</v>
      </c>
      <c r="T157" s="28">
        <v>5.5</v>
      </c>
      <c r="U157" s="28">
        <v>29.3</v>
      </c>
      <c r="V157" s="28">
        <v>34.6</v>
      </c>
      <c r="W157" s="28">
        <v>14.3</v>
      </c>
      <c r="X157" s="28">
        <v>24.5</v>
      </c>
      <c r="Y157" s="28">
        <v>1.4E-2</v>
      </c>
      <c r="Z157" s="28">
        <v>7.0000000000000007E-2</v>
      </c>
      <c r="AA157" s="28">
        <v>8.9999999999999993E-3</v>
      </c>
      <c r="AB157" s="28">
        <v>16.3</v>
      </c>
      <c r="AC157" s="28">
        <v>0.09</v>
      </c>
      <c r="AD157" s="28">
        <v>0.08</v>
      </c>
      <c r="AE157" s="28">
        <v>1.1499999999999999</v>
      </c>
      <c r="AF157" s="28">
        <v>0.16</v>
      </c>
      <c r="AG157" s="28">
        <v>127</v>
      </c>
      <c r="AH157" s="28">
        <v>0.2</v>
      </c>
      <c r="AI157" s="28">
        <v>0.3</v>
      </c>
      <c r="AJ157" s="28">
        <v>0.04</v>
      </c>
      <c r="AK157" s="28">
        <v>25.9</v>
      </c>
      <c r="AL157" s="28">
        <v>8.1999999999999993</v>
      </c>
      <c r="AM157" s="28">
        <v>0.09</v>
      </c>
      <c r="AN157" s="28">
        <v>249.8</v>
      </c>
      <c r="AO157" s="28">
        <v>59.3</v>
      </c>
      <c r="AP157" s="28">
        <v>0.5</v>
      </c>
      <c r="AQ157" s="28">
        <v>1.21</v>
      </c>
      <c r="AR157" s="28">
        <v>8.6999999999999993</v>
      </c>
      <c r="AS157" s="28">
        <v>141</v>
      </c>
      <c r="AT157" s="28">
        <v>13.1</v>
      </c>
      <c r="AU157" s="28">
        <v>16</v>
      </c>
      <c r="AV157" s="28">
        <v>11.2</v>
      </c>
      <c r="AW157" s="28">
        <f>'no b.d.l.'!BJ157*10000</f>
        <v>51600</v>
      </c>
      <c r="AX157" s="28">
        <f>'no b.d.l.'!BK157*10000</f>
        <v>400</v>
      </c>
      <c r="AY157" s="28">
        <f>'no b.d.l.'!BL157*10000</f>
        <v>66400</v>
      </c>
      <c r="AZ157" s="28">
        <f>'no b.d.l.'!BM157*10000</f>
        <v>800</v>
      </c>
      <c r="BA157" s="28">
        <f>'no b.d.l.'!BN157*10000</f>
        <v>700.00000000000011</v>
      </c>
      <c r="BB157" s="28">
        <f>'no b.d.l.'!BO157*10000</f>
        <v>120</v>
      </c>
      <c r="BC157" s="28">
        <f>'no b.d.l.'!BP157*10000</f>
        <v>150</v>
      </c>
      <c r="BD157" s="28">
        <f>'no b.d.l.'!BQ157*10000</f>
        <v>9000</v>
      </c>
      <c r="BE157" s="30">
        <f t="shared" si="4"/>
        <v>920</v>
      </c>
      <c r="BV157" s="28">
        <v>25.9</v>
      </c>
      <c r="BY157" s="28">
        <v>8.1999999999999993</v>
      </c>
    </row>
    <row r="158" spans="1:77" x14ac:dyDescent="0.3">
      <c r="A158" s="25">
        <f t="shared" si="5"/>
        <v>154</v>
      </c>
      <c r="B158" s="26">
        <v>687417</v>
      </c>
      <c r="C158" s="26">
        <v>846636</v>
      </c>
      <c r="D158" s="26">
        <v>359</v>
      </c>
      <c r="E158" s="26">
        <v>1</v>
      </c>
      <c r="F158" s="27" t="s">
        <v>155</v>
      </c>
      <c r="G158" s="28">
        <v>14.4</v>
      </c>
      <c r="H158" s="28">
        <f>'no b.d.l.'!H158/1000</f>
        <v>8.9999999999999998E-4</v>
      </c>
      <c r="I158" s="28">
        <f>'no b.d.l.'!I158/1000</f>
        <v>0.02</v>
      </c>
      <c r="J158" s="28">
        <v>2</v>
      </c>
      <c r="K158" s="28">
        <v>1.31</v>
      </c>
      <c r="L158" s="28">
        <v>8.9999999999999998E-4</v>
      </c>
      <c r="M158" s="28">
        <v>0.14000000000000001</v>
      </c>
      <c r="N158" s="28">
        <v>0.9</v>
      </c>
      <c r="O158" s="28">
        <v>0.04</v>
      </c>
      <c r="P158" s="28">
        <v>15.6</v>
      </c>
      <c r="Q158" s="28">
        <v>1.3</v>
      </c>
      <c r="R158" s="28">
        <v>135</v>
      </c>
      <c r="S158" s="28">
        <v>0.09</v>
      </c>
      <c r="T158" s="28">
        <v>6</v>
      </c>
      <c r="U158" s="28">
        <v>30.3</v>
      </c>
      <c r="V158" s="28">
        <v>35.6</v>
      </c>
      <c r="W158" s="28">
        <v>14.7</v>
      </c>
      <c r="X158" s="28">
        <v>23</v>
      </c>
      <c r="Y158" s="28">
        <v>1.7999999999999999E-2</v>
      </c>
      <c r="Z158" s="28">
        <v>7.0000000000000007E-2</v>
      </c>
      <c r="AA158" s="28">
        <v>0.03</v>
      </c>
      <c r="AB158" s="28">
        <v>17.100000000000001</v>
      </c>
      <c r="AC158" s="28">
        <v>0.09</v>
      </c>
      <c r="AD158" s="28">
        <v>0.09</v>
      </c>
      <c r="AE158" s="28">
        <v>1.1499999999999999</v>
      </c>
      <c r="AF158" s="28">
        <v>0.18</v>
      </c>
      <c r="AG158" s="28">
        <v>120</v>
      </c>
      <c r="AH158" s="28">
        <v>0.2</v>
      </c>
      <c r="AI158" s="28">
        <v>0.3</v>
      </c>
      <c r="AJ158" s="28">
        <v>0.04</v>
      </c>
      <c r="AK158" s="28">
        <v>25.5</v>
      </c>
      <c r="AL158" s="28">
        <v>6.3</v>
      </c>
      <c r="AM158" s="28">
        <v>9.1999999999999998E-2</v>
      </c>
      <c r="AN158" s="28">
        <v>272.50000000000006</v>
      </c>
      <c r="AO158" s="28">
        <v>63.1</v>
      </c>
      <c r="AP158" s="28">
        <v>0.5</v>
      </c>
      <c r="AQ158" s="28">
        <v>1.2</v>
      </c>
      <c r="AR158" s="28">
        <v>9.4</v>
      </c>
      <c r="AS158" s="28">
        <v>168</v>
      </c>
      <c r="AT158" s="28">
        <v>13.9</v>
      </c>
      <c r="AU158" s="28">
        <v>17.399999999999999</v>
      </c>
      <c r="AV158" s="28">
        <v>10.5</v>
      </c>
      <c r="AW158" s="28">
        <f>'no b.d.l.'!BJ158*10000</f>
        <v>51500</v>
      </c>
      <c r="AX158" s="28">
        <f>'no b.d.l.'!BK158*10000</f>
        <v>500</v>
      </c>
      <c r="AY158" s="28">
        <f>'no b.d.l.'!BL158*10000</f>
        <v>61300</v>
      </c>
      <c r="AZ158" s="28">
        <f>'no b.d.l.'!BM158*10000</f>
        <v>800</v>
      </c>
      <c r="BA158" s="28">
        <f>'no b.d.l.'!BN158*10000</f>
        <v>700.00000000000011</v>
      </c>
      <c r="BB158" s="28">
        <f>'no b.d.l.'!BO158*10000</f>
        <v>140</v>
      </c>
      <c r="BC158" s="28">
        <f>'no b.d.l.'!BP158*10000</f>
        <v>160</v>
      </c>
      <c r="BD158" s="28">
        <f>'no b.d.l.'!BQ158*10000</f>
        <v>9000</v>
      </c>
      <c r="BE158" s="30">
        <f t="shared" si="4"/>
        <v>940</v>
      </c>
      <c r="BV158" s="28">
        <v>25.5</v>
      </c>
      <c r="BY158" s="28">
        <v>6.3</v>
      </c>
    </row>
    <row r="159" spans="1:77" x14ac:dyDescent="0.3">
      <c r="A159" s="25">
        <f t="shared" si="5"/>
        <v>155</v>
      </c>
      <c r="B159" s="26">
        <v>687419</v>
      </c>
      <c r="C159" s="26">
        <v>846636</v>
      </c>
      <c r="D159" s="26">
        <v>359</v>
      </c>
      <c r="E159" s="26">
        <v>1</v>
      </c>
      <c r="F159" s="27" t="s">
        <v>156</v>
      </c>
      <c r="G159" s="28">
        <v>7.1</v>
      </c>
      <c r="H159" s="28">
        <f>'no b.d.l.'!H159/1000</f>
        <v>1.4E-3</v>
      </c>
      <c r="I159" s="28">
        <f>'no b.d.l.'!I159/1000</f>
        <v>0.03</v>
      </c>
      <c r="J159" s="28">
        <v>2</v>
      </c>
      <c r="K159" s="28">
        <v>1.24</v>
      </c>
      <c r="L159" s="28">
        <v>8.9999999999999998E-4</v>
      </c>
      <c r="M159" s="28">
        <v>0.13</v>
      </c>
      <c r="N159" s="28">
        <v>0.8</v>
      </c>
      <c r="O159" s="28">
        <v>0.04</v>
      </c>
      <c r="P159" s="28">
        <v>16.399999999999999</v>
      </c>
      <c r="Q159" s="28">
        <v>1.2</v>
      </c>
      <c r="R159" s="28">
        <v>150</v>
      </c>
      <c r="S159" s="28">
        <v>0.09</v>
      </c>
      <c r="T159" s="28">
        <v>6.1</v>
      </c>
      <c r="U159" s="28">
        <v>29</v>
      </c>
      <c r="V159" s="28">
        <v>38.9</v>
      </c>
      <c r="W159" s="28">
        <v>13.9</v>
      </c>
      <c r="X159" s="28">
        <v>22.9</v>
      </c>
      <c r="Y159" s="28">
        <v>1.9E-2</v>
      </c>
      <c r="Z159" s="28">
        <v>0.08</v>
      </c>
      <c r="AA159" s="28">
        <v>8.9999999999999993E-3</v>
      </c>
      <c r="AB159" s="28">
        <v>16.600000000000001</v>
      </c>
      <c r="AC159" s="28">
        <v>0.09</v>
      </c>
      <c r="AD159" s="28">
        <v>0.08</v>
      </c>
      <c r="AE159" s="28">
        <v>1.1100000000000001</v>
      </c>
      <c r="AF159" s="28">
        <v>0.18</v>
      </c>
      <c r="AG159" s="28">
        <v>136</v>
      </c>
      <c r="AH159" s="28">
        <v>0.2</v>
      </c>
      <c r="AI159" s="28">
        <v>0.3</v>
      </c>
      <c r="AJ159" s="28">
        <v>0.04</v>
      </c>
      <c r="AK159" s="28">
        <v>32.200000000000003</v>
      </c>
      <c r="AL159" s="28">
        <v>6.8</v>
      </c>
      <c r="AM159" s="28">
        <v>0.1</v>
      </c>
      <c r="AN159" s="28">
        <v>280.90000000000003</v>
      </c>
      <c r="AO159" s="28">
        <v>69.2</v>
      </c>
      <c r="AP159" s="28">
        <v>0.5</v>
      </c>
      <c r="AQ159" s="28">
        <v>1.28</v>
      </c>
      <c r="AR159" s="28">
        <v>10.1</v>
      </c>
      <c r="AS159" s="28">
        <v>127</v>
      </c>
      <c r="AT159" s="28">
        <v>13.7</v>
      </c>
      <c r="AU159" s="28">
        <v>17.5</v>
      </c>
      <c r="AV159" s="28">
        <v>12.6</v>
      </c>
      <c r="AW159" s="28">
        <f>'no b.d.l.'!BJ159*10000</f>
        <v>54300</v>
      </c>
      <c r="AX159" s="28">
        <f>'no b.d.l.'!BK159*10000</f>
        <v>700.00000000000011</v>
      </c>
      <c r="AY159" s="28">
        <f>'no b.d.l.'!BL159*10000</f>
        <v>46500</v>
      </c>
      <c r="AZ159" s="28">
        <f>'no b.d.l.'!BM159*10000</f>
        <v>900</v>
      </c>
      <c r="BA159" s="28">
        <f>'no b.d.l.'!BN159*10000</f>
        <v>900</v>
      </c>
      <c r="BB159" s="28">
        <f>'no b.d.l.'!BO159*10000</f>
        <v>150</v>
      </c>
      <c r="BC159" s="28">
        <f>'no b.d.l.'!BP159*10000</f>
        <v>170</v>
      </c>
      <c r="BD159" s="28">
        <f>'no b.d.l.'!BQ159*10000</f>
        <v>9000</v>
      </c>
      <c r="BE159" s="30">
        <f t="shared" si="4"/>
        <v>1050</v>
      </c>
      <c r="BV159" s="28">
        <v>32.200000000000003</v>
      </c>
      <c r="BY159" s="28">
        <v>6.8</v>
      </c>
    </row>
    <row r="160" spans="1:77" x14ac:dyDescent="0.3">
      <c r="A160" s="25">
        <f t="shared" si="5"/>
        <v>156</v>
      </c>
      <c r="B160" s="26">
        <v>687420</v>
      </c>
      <c r="C160" s="26">
        <v>846636</v>
      </c>
      <c r="D160" s="26">
        <v>359</v>
      </c>
      <c r="E160" s="26">
        <v>1</v>
      </c>
      <c r="F160" s="27" t="s">
        <v>157</v>
      </c>
      <c r="G160" s="28">
        <v>7</v>
      </c>
      <c r="H160" s="28">
        <f>'no b.d.l.'!H160/1000</f>
        <v>2.5999999999999999E-3</v>
      </c>
      <c r="I160" s="28">
        <f>'no b.d.l.'!I160/1000</f>
        <v>0.02</v>
      </c>
      <c r="J160" s="28">
        <v>2</v>
      </c>
      <c r="K160" s="28">
        <v>1.17</v>
      </c>
      <c r="L160" s="28">
        <v>8.9999999999999998E-4</v>
      </c>
      <c r="M160" s="28">
        <v>0.13</v>
      </c>
      <c r="N160" s="28">
        <v>0.7</v>
      </c>
      <c r="O160" s="28">
        <v>0.01</v>
      </c>
      <c r="P160" s="28">
        <v>14.3</v>
      </c>
      <c r="Q160" s="28">
        <v>1.1000000000000001</v>
      </c>
      <c r="R160" s="28">
        <v>129</v>
      </c>
      <c r="S160" s="28">
        <v>0.09</v>
      </c>
      <c r="T160" s="28">
        <v>5.8</v>
      </c>
      <c r="U160" s="28">
        <v>24.6</v>
      </c>
      <c r="V160" s="28">
        <v>34.799999999999997</v>
      </c>
      <c r="W160" s="28">
        <v>12.1</v>
      </c>
      <c r="X160" s="28">
        <v>23.2</v>
      </c>
      <c r="Y160" s="28">
        <v>1.6E-2</v>
      </c>
      <c r="Z160" s="28">
        <v>7.0000000000000007E-2</v>
      </c>
      <c r="AA160" s="28">
        <v>8.9999999999999993E-3</v>
      </c>
      <c r="AB160" s="28">
        <v>15.2</v>
      </c>
      <c r="AC160" s="28">
        <v>0.09</v>
      </c>
      <c r="AD160" s="28">
        <v>0.08</v>
      </c>
      <c r="AE160" s="28">
        <v>1.01</v>
      </c>
      <c r="AF160" s="28">
        <v>0.16</v>
      </c>
      <c r="AG160" s="28">
        <v>131</v>
      </c>
      <c r="AH160" s="28">
        <v>0.2</v>
      </c>
      <c r="AI160" s="28">
        <v>0.3</v>
      </c>
      <c r="AJ160" s="28">
        <v>0.04</v>
      </c>
      <c r="AK160" s="28">
        <v>28.2</v>
      </c>
      <c r="AL160" s="28">
        <v>5.9</v>
      </c>
      <c r="AM160" s="28">
        <v>0.108</v>
      </c>
      <c r="AN160" s="28">
        <v>255.1</v>
      </c>
      <c r="AO160" s="28">
        <v>65.900000000000006</v>
      </c>
      <c r="AP160" s="28">
        <v>0.4</v>
      </c>
      <c r="AQ160" s="28">
        <v>1.2</v>
      </c>
      <c r="AR160" s="28">
        <v>8.4</v>
      </c>
      <c r="AS160" s="28">
        <v>134</v>
      </c>
      <c r="AT160" s="28">
        <v>12.9</v>
      </c>
      <c r="AU160" s="28">
        <v>15.8</v>
      </c>
      <c r="AV160" s="28">
        <v>11.8</v>
      </c>
      <c r="AW160" s="28">
        <f>'no b.d.l.'!BJ160*10000</f>
        <v>43600</v>
      </c>
      <c r="AX160" s="28">
        <f>'no b.d.l.'!BK160*10000</f>
        <v>600</v>
      </c>
      <c r="AY160" s="28">
        <f>'no b.d.l.'!BL160*10000</f>
        <v>42100</v>
      </c>
      <c r="AZ160" s="28">
        <f>'no b.d.l.'!BM160*10000</f>
        <v>800</v>
      </c>
      <c r="BA160" s="28">
        <f>'no b.d.l.'!BN160*10000</f>
        <v>700.00000000000011</v>
      </c>
      <c r="BB160" s="28">
        <f>'no b.d.l.'!BO160*10000</f>
        <v>140</v>
      </c>
      <c r="BC160" s="28">
        <f>'no b.d.l.'!BP160*10000</f>
        <v>140</v>
      </c>
      <c r="BD160" s="28">
        <f>'no b.d.l.'!BQ160*10000</f>
        <v>9000</v>
      </c>
      <c r="BE160" s="30">
        <f t="shared" si="4"/>
        <v>940</v>
      </c>
      <c r="BV160" s="28">
        <v>28.2</v>
      </c>
      <c r="BY160" s="28">
        <v>5.9</v>
      </c>
    </row>
    <row r="161" spans="1:77" x14ac:dyDescent="0.3">
      <c r="A161" s="25">
        <f t="shared" si="5"/>
        <v>157</v>
      </c>
      <c r="B161" s="26">
        <v>687422</v>
      </c>
      <c r="C161" s="26">
        <v>846636</v>
      </c>
      <c r="D161" s="26">
        <v>359</v>
      </c>
      <c r="E161" s="26">
        <v>1</v>
      </c>
      <c r="F161" s="27" t="s">
        <v>158</v>
      </c>
      <c r="G161" s="28">
        <v>6.6</v>
      </c>
      <c r="H161" s="28">
        <f>'no b.d.l.'!H161/1000</f>
        <v>1.6999999999999999E-3</v>
      </c>
      <c r="I161" s="28">
        <f>'no b.d.l.'!I161/1000</f>
        <v>8.9999999999999998E-4</v>
      </c>
      <c r="J161" s="28">
        <v>2</v>
      </c>
      <c r="K161" s="28">
        <v>1.1599999999999999</v>
      </c>
      <c r="L161" s="28">
        <v>8.9999999999999998E-4</v>
      </c>
      <c r="M161" s="28">
        <v>0.12</v>
      </c>
      <c r="N161" s="28">
        <v>0.8</v>
      </c>
      <c r="O161" s="28">
        <v>0.01</v>
      </c>
      <c r="P161" s="28">
        <v>13.4</v>
      </c>
      <c r="Q161" s="28">
        <v>1</v>
      </c>
      <c r="R161" s="28">
        <v>121</v>
      </c>
      <c r="S161" s="28">
        <v>0.09</v>
      </c>
      <c r="T161" s="28">
        <v>5.4</v>
      </c>
      <c r="U161" s="28">
        <v>25</v>
      </c>
      <c r="V161" s="28">
        <v>32.700000000000003</v>
      </c>
      <c r="W161" s="28">
        <v>11.3</v>
      </c>
      <c r="X161" s="28">
        <v>21.6</v>
      </c>
      <c r="Y161" s="28">
        <v>1.7999999999999999E-2</v>
      </c>
      <c r="Z161" s="28">
        <v>7.0000000000000007E-2</v>
      </c>
      <c r="AA161" s="28">
        <v>8.9999999999999993E-3</v>
      </c>
      <c r="AB161" s="28">
        <v>14.5</v>
      </c>
      <c r="AC161" s="28">
        <v>0.09</v>
      </c>
      <c r="AD161" s="28">
        <v>7.0000000000000007E-2</v>
      </c>
      <c r="AE161" s="28">
        <v>0.94</v>
      </c>
      <c r="AF161" s="28">
        <v>0.16</v>
      </c>
      <c r="AG161" s="28">
        <v>128</v>
      </c>
      <c r="AH161" s="28">
        <v>0.2</v>
      </c>
      <c r="AI161" s="28">
        <v>0.3</v>
      </c>
      <c r="AJ161" s="28">
        <v>0.04</v>
      </c>
      <c r="AK161" s="28">
        <v>27</v>
      </c>
      <c r="AL161" s="28">
        <v>6.2</v>
      </c>
      <c r="AM161" s="28">
        <v>0.10100000000000001</v>
      </c>
      <c r="AN161" s="28">
        <v>231.2</v>
      </c>
      <c r="AO161" s="28">
        <v>60.1</v>
      </c>
      <c r="AP161" s="28">
        <v>0.4</v>
      </c>
      <c r="AQ161" s="28">
        <v>1.1200000000000001</v>
      </c>
      <c r="AR161" s="28">
        <v>8.3000000000000007</v>
      </c>
      <c r="AS161" s="28">
        <v>124</v>
      </c>
      <c r="AT161" s="28">
        <v>12.4</v>
      </c>
      <c r="AU161" s="28">
        <v>14.5</v>
      </c>
      <c r="AV161" s="28">
        <v>11.1</v>
      </c>
      <c r="AW161" s="28">
        <f>'no b.d.l.'!BJ161*10000</f>
        <v>44100</v>
      </c>
      <c r="AX161" s="28">
        <f>'no b.d.l.'!BK161*10000</f>
        <v>500</v>
      </c>
      <c r="AY161" s="28">
        <f>'no b.d.l.'!BL161*10000</f>
        <v>39500</v>
      </c>
      <c r="AZ161" s="28">
        <f>'no b.d.l.'!BM161*10000</f>
        <v>800</v>
      </c>
      <c r="BA161" s="28">
        <f>'no b.d.l.'!BN161*10000</f>
        <v>700.00000000000011</v>
      </c>
      <c r="BB161" s="28">
        <f>'no b.d.l.'!BO161*10000</f>
        <v>130</v>
      </c>
      <c r="BC161" s="28">
        <f>'no b.d.l.'!BP161*10000</f>
        <v>130</v>
      </c>
      <c r="BD161" s="28">
        <f>'no b.d.l.'!BQ161*10000</f>
        <v>9000</v>
      </c>
      <c r="BE161" s="30">
        <f t="shared" si="4"/>
        <v>930</v>
      </c>
      <c r="BV161" s="28">
        <v>27</v>
      </c>
      <c r="BY161" s="28">
        <v>6.2</v>
      </c>
    </row>
    <row r="162" spans="1:77" x14ac:dyDescent="0.3">
      <c r="A162" s="25">
        <f t="shared" si="5"/>
        <v>158</v>
      </c>
      <c r="B162" s="26">
        <v>687423</v>
      </c>
      <c r="C162" s="26">
        <v>846636</v>
      </c>
      <c r="D162" s="26">
        <v>359</v>
      </c>
      <c r="E162" s="26">
        <v>1</v>
      </c>
      <c r="F162" s="27" t="s">
        <v>159</v>
      </c>
      <c r="G162" s="28">
        <v>7.1</v>
      </c>
      <c r="H162" s="28">
        <f>'no b.d.l.'!H162/1000</f>
        <v>8.0000000000000004E-4</v>
      </c>
      <c r="I162" s="28">
        <f>'no b.d.l.'!I162/1000</f>
        <v>8.9999999999999998E-4</v>
      </c>
      <c r="J162" s="28">
        <v>2</v>
      </c>
      <c r="K162" s="28">
        <v>1.05</v>
      </c>
      <c r="L162" s="28">
        <v>8.9999999999999998E-4</v>
      </c>
      <c r="M162" s="28">
        <v>0.12</v>
      </c>
      <c r="N162" s="28">
        <v>0.8</v>
      </c>
      <c r="O162" s="28">
        <v>0.03</v>
      </c>
      <c r="P162" s="28">
        <v>13.8</v>
      </c>
      <c r="Q162" s="28">
        <v>1</v>
      </c>
      <c r="R162" s="28">
        <v>121</v>
      </c>
      <c r="S162" s="28">
        <v>0.09</v>
      </c>
      <c r="T162" s="28">
        <v>5.6</v>
      </c>
      <c r="U162" s="28">
        <v>24.9</v>
      </c>
      <c r="V162" s="28">
        <v>34</v>
      </c>
      <c r="W162" s="28">
        <v>11.9</v>
      </c>
      <c r="X162" s="28">
        <v>25.4</v>
      </c>
      <c r="Y162" s="28">
        <v>1.6E-2</v>
      </c>
      <c r="Z162" s="28">
        <v>7.0000000000000007E-2</v>
      </c>
      <c r="AA162" s="28">
        <v>8.9999999999999993E-3</v>
      </c>
      <c r="AB162" s="28">
        <v>14.8</v>
      </c>
      <c r="AC162" s="28">
        <v>0.09</v>
      </c>
      <c r="AD162" s="28">
        <v>0.08</v>
      </c>
      <c r="AE162" s="28">
        <v>0.97</v>
      </c>
      <c r="AF162" s="28">
        <v>0.16</v>
      </c>
      <c r="AG162" s="28">
        <v>133</v>
      </c>
      <c r="AH162" s="28">
        <v>0.2</v>
      </c>
      <c r="AI162" s="28">
        <v>0.3</v>
      </c>
      <c r="AJ162" s="28">
        <v>0.04</v>
      </c>
      <c r="AK162" s="28">
        <v>26.1</v>
      </c>
      <c r="AL162" s="28">
        <v>6.1</v>
      </c>
      <c r="AM162" s="28">
        <v>9.8000000000000004E-2</v>
      </c>
      <c r="AN162" s="28">
        <v>239.39999999999995</v>
      </c>
      <c r="AO162" s="28">
        <v>65.3</v>
      </c>
      <c r="AP162" s="28">
        <v>0.4</v>
      </c>
      <c r="AQ162" s="28">
        <v>1.1499999999999999</v>
      </c>
      <c r="AR162" s="28">
        <v>8.5</v>
      </c>
      <c r="AS162" s="28">
        <v>127</v>
      </c>
      <c r="AT162" s="28">
        <v>12.4</v>
      </c>
      <c r="AU162" s="28">
        <v>14.7</v>
      </c>
      <c r="AV162" s="28">
        <v>12.4</v>
      </c>
      <c r="AW162" s="28">
        <f>'no b.d.l.'!BJ162*10000</f>
        <v>44900</v>
      </c>
      <c r="AX162" s="28">
        <f>'no b.d.l.'!BK162*10000</f>
        <v>600</v>
      </c>
      <c r="AY162" s="28">
        <f>'no b.d.l.'!BL162*10000</f>
        <v>39800</v>
      </c>
      <c r="AZ162" s="28">
        <f>'no b.d.l.'!BM162*10000</f>
        <v>700.00000000000011</v>
      </c>
      <c r="BA162" s="28">
        <f>'no b.d.l.'!BN162*10000</f>
        <v>700.00000000000011</v>
      </c>
      <c r="BB162" s="28">
        <f>'no b.d.l.'!BO162*10000</f>
        <v>110</v>
      </c>
      <c r="BC162" s="28">
        <f>'no b.d.l.'!BP162*10000</f>
        <v>130</v>
      </c>
      <c r="BD162" s="28">
        <f>'no b.d.l.'!BQ162*10000</f>
        <v>9000</v>
      </c>
      <c r="BE162" s="30">
        <f t="shared" si="4"/>
        <v>810.00000000000011</v>
      </c>
      <c r="BV162" s="28">
        <v>26.1</v>
      </c>
      <c r="BY162" s="28">
        <v>6.1</v>
      </c>
    </row>
    <row r="163" spans="1:77" x14ac:dyDescent="0.3">
      <c r="A163" s="25">
        <f t="shared" si="5"/>
        <v>159</v>
      </c>
      <c r="B163" s="26">
        <v>687425</v>
      </c>
      <c r="C163" s="26">
        <v>846636</v>
      </c>
      <c r="D163" s="26">
        <v>359</v>
      </c>
      <c r="E163" s="26">
        <v>1</v>
      </c>
      <c r="F163" s="27" t="s">
        <v>160</v>
      </c>
      <c r="G163" s="28">
        <v>10.1</v>
      </c>
      <c r="H163" s="28">
        <f>'no b.d.l.'!H163/1000</f>
        <v>5.7000000000000002E-3</v>
      </c>
      <c r="I163" s="28">
        <f>'no b.d.l.'!I163/1000</f>
        <v>0.03</v>
      </c>
      <c r="J163" s="28">
        <v>3</v>
      </c>
      <c r="K163" s="28">
        <v>1.03</v>
      </c>
      <c r="L163" s="28">
        <v>8.9999999999999998E-4</v>
      </c>
      <c r="M163" s="28">
        <v>0.11</v>
      </c>
      <c r="N163" s="28">
        <v>0.09</v>
      </c>
      <c r="O163" s="28">
        <v>0.02</v>
      </c>
      <c r="P163" s="28">
        <v>16.8</v>
      </c>
      <c r="Q163" s="28">
        <v>1.2</v>
      </c>
      <c r="R163" s="28">
        <v>118</v>
      </c>
      <c r="S163" s="28">
        <v>0.09</v>
      </c>
      <c r="T163" s="28">
        <v>5.8</v>
      </c>
      <c r="U163" s="28">
        <v>33.6</v>
      </c>
      <c r="V163" s="28">
        <v>37.9</v>
      </c>
      <c r="W163" s="28">
        <v>12.4</v>
      </c>
      <c r="X163" s="28">
        <v>29.3</v>
      </c>
      <c r="Y163" s="28">
        <v>1.7999999999999999E-2</v>
      </c>
      <c r="Z163" s="28">
        <v>0.08</v>
      </c>
      <c r="AA163" s="28">
        <v>8.9999999999999993E-3</v>
      </c>
      <c r="AB163" s="28">
        <v>14.6</v>
      </c>
      <c r="AC163" s="28">
        <v>0.09</v>
      </c>
      <c r="AD163" s="28">
        <v>0.08</v>
      </c>
      <c r="AE163" s="28">
        <v>0.97</v>
      </c>
      <c r="AF163" s="28">
        <v>0.16</v>
      </c>
      <c r="AG163" s="28">
        <v>223</v>
      </c>
      <c r="AH163" s="28">
        <v>0.2</v>
      </c>
      <c r="AI163" s="28">
        <v>0.3</v>
      </c>
      <c r="AJ163" s="28">
        <v>0.04</v>
      </c>
      <c r="AK163" s="28">
        <v>30</v>
      </c>
      <c r="AL163" s="28">
        <v>6.1</v>
      </c>
      <c r="AM163" s="28">
        <v>8.5999999999999993E-2</v>
      </c>
      <c r="AN163" s="28">
        <v>252.7</v>
      </c>
      <c r="AO163" s="28">
        <v>54.9</v>
      </c>
      <c r="AP163" s="28">
        <v>0.5</v>
      </c>
      <c r="AQ163" s="28">
        <v>1.04</v>
      </c>
      <c r="AR163" s="28">
        <v>8.1999999999999993</v>
      </c>
      <c r="AS163" s="28">
        <v>144</v>
      </c>
      <c r="AT163" s="28">
        <v>11.5</v>
      </c>
      <c r="AU163" s="28">
        <v>17.899999999999999</v>
      </c>
      <c r="AV163" s="28">
        <v>10.9</v>
      </c>
      <c r="AW163" s="28">
        <f>'no b.d.l.'!BJ163*10000</f>
        <v>43600</v>
      </c>
      <c r="AX163" s="28">
        <f>'no b.d.l.'!BK163*10000</f>
        <v>400</v>
      </c>
      <c r="AY163" s="28">
        <f>'no b.d.l.'!BL163*10000</f>
        <v>50700</v>
      </c>
      <c r="AZ163" s="28">
        <f>'no b.d.l.'!BM163*10000</f>
        <v>800</v>
      </c>
      <c r="BA163" s="28">
        <f>'no b.d.l.'!BN163*10000</f>
        <v>900</v>
      </c>
      <c r="BB163" s="28">
        <f>'no b.d.l.'!BO163*10000</f>
        <v>120</v>
      </c>
      <c r="BC163" s="28">
        <f>'no b.d.l.'!BP163*10000</f>
        <v>150</v>
      </c>
      <c r="BD163" s="28">
        <f>'no b.d.l.'!BQ163*10000</f>
        <v>9000</v>
      </c>
      <c r="BE163" s="30">
        <f t="shared" si="4"/>
        <v>920</v>
      </c>
      <c r="BV163" s="28">
        <v>30</v>
      </c>
      <c r="BY163" s="28">
        <v>6.1</v>
      </c>
    </row>
    <row r="164" spans="1:77" x14ac:dyDescent="0.3">
      <c r="A164" s="25">
        <f t="shared" si="5"/>
        <v>160</v>
      </c>
      <c r="B164" s="26">
        <v>687427</v>
      </c>
      <c r="C164" s="26">
        <v>846636</v>
      </c>
      <c r="D164" s="26">
        <v>358</v>
      </c>
      <c r="E164" s="26">
        <v>1</v>
      </c>
      <c r="F164" s="27" t="s">
        <v>161</v>
      </c>
      <c r="G164" s="28">
        <v>9.5</v>
      </c>
      <c r="H164" s="28">
        <f>'no b.d.l.'!H164/1000</f>
        <v>2.8999999999999998E-3</v>
      </c>
      <c r="I164" s="28">
        <f>'no b.d.l.'!I164/1000</f>
        <v>0.01</v>
      </c>
      <c r="J164" s="28">
        <v>3</v>
      </c>
      <c r="K164" s="28">
        <v>0.84</v>
      </c>
      <c r="L164" s="28">
        <v>8.9999999999999998E-4</v>
      </c>
      <c r="M164" s="28">
        <v>7.0000000000000007E-2</v>
      </c>
      <c r="N164" s="28">
        <v>0.09</v>
      </c>
      <c r="O164" s="28">
        <v>0.01</v>
      </c>
      <c r="P164" s="28">
        <v>14.3</v>
      </c>
      <c r="Q164" s="28">
        <v>1.2</v>
      </c>
      <c r="R164" s="28">
        <v>117</v>
      </c>
      <c r="S164" s="28">
        <v>0.09</v>
      </c>
      <c r="T164" s="28">
        <v>6.3</v>
      </c>
      <c r="U164" s="28">
        <v>34.5</v>
      </c>
      <c r="V164" s="28">
        <v>38.200000000000003</v>
      </c>
      <c r="W164" s="28">
        <v>13.5</v>
      </c>
      <c r="X164" s="28">
        <v>24</v>
      </c>
      <c r="Y164" s="28">
        <v>1.6E-2</v>
      </c>
      <c r="Z164" s="28">
        <v>0.09</v>
      </c>
      <c r="AA164" s="28">
        <v>0.01</v>
      </c>
      <c r="AB164" s="28">
        <v>16.600000000000001</v>
      </c>
      <c r="AC164" s="28">
        <v>0.09</v>
      </c>
      <c r="AD164" s="28">
        <v>0.09</v>
      </c>
      <c r="AE164" s="28">
        <v>1.1499999999999999</v>
      </c>
      <c r="AF164" s="28">
        <v>0.19</v>
      </c>
      <c r="AG164" s="28">
        <v>116</v>
      </c>
      <c r="AH164" s="28">
        <v>1.7</v>
      </c>
      <c r="AI164" s="28">
        <v>0.3</v>
      </c>
      <c r="AJ164" s="28">
        <v>0.04</v>
      </c>
      <c r="AK164" s="28">
        <v>23.2</v>
      </c>
      <c r="AL164" s="28">
        <v>53.4</v>
      </c>
      <c r="AM164" s="28">
        <v>7.0999999999999994E-2</v>
      </c>
      <c r="AN164" s="28">
        <v>239.10000000000002</v>
      </c>
      <c r="AO164" s="28">
        <v>58.9</v>
      </c>
      <c r="AP164" s="28">
        <v>0.5</v>
      </c>
      <c r="AQ164" s="28">
        <v>1.1599999999999999</v>
      </c>
      <c r="AR164" s="28">
        <v>9.4</v>
      </c>
      <c r="AS164" s="28">
        <v>162</v>
      </c>
      <c r="AT164" s="28">
        <v>14</v>
      </c>
      <c r="AU164" s="28">
        <v>19.3</v>
      </c>
      <c r="AV164" s="28">
        <v>10.9</v>
      </c>
      <c r="AW164" s="28">
        <f>'no b.d.l.'!BJ164*10000</f>
        <v>51700</v>
      </c>
      <c r="AX164" s="28">
        <f>'no b.d.l.'!BK164*10000</f>
        <v>400</v>
      </c>
      <c r="AY164" s="28">
        <f>'no b.d.l.'!BL164*10000</f>
        <v>50599.999999999993</v>
      </c>
      <c r="AZ164" s="28">
        <f>'no b.d.l.'!BM164*10000</f>
        <v>900</v>
      </c>
      <c r="BA164" s="28">
        <f>'no b.d.l.'!BN164*10000</f>
        <v>800</v>
      </c>
      <c r="BB164" s="28">
        <f>'no b.d.l.'!BO164*10000</f>
        <v>120</v>
      </c>
      <c r="BC164" s="28">
        <f>'no b.d.l.'!BP164*10000</f>
        <v>160</v>
      </c>
      <c r="BD164" s="28">
        <f>'no b.d.l.'!BQ164*10000</f>
        <v>9000</v>
      </c>
      <c r="BE164" s="30">
        <f t="shared" si="4"/>
        <v>1020</v>
      </c>
      <c r="BV164" s="28">
        <v>23.2</v>
      </c>
      <c r="BY164" s="28">
        <v>53.4</v>
      </c>
    </row>
    <row r="165" spans="1:77" x14ac:dyDescent="0.3">
      <c r="A165" s="25">
        <f t="shared" si="5"/>
        <v>161</v>
      </c>
      <c r="B165" s="26">
        <v>687428</v>
      </c>
      <c r="C165" s="26">
        <v>846636</v>
      </c>
      <c r="D165" s="26">
        <v>358</v>
      </c>
      <c r="E165" s="26">
        <v>1</v>
      </c>
      <c r="F165" s="27" t="s">
        <v>162</v>
      </c>
      <c r="G165" s="28">
        <v>8.8000000000000007</v>
      </c>
      <c r="H165" s="28">
        <f>'no b.d.l.'!H165/1000</f>
        <v>6.0999999999999995E-3</v>
      </c>
      <c r="I165" s="28">
        <f>'no b.d.l.'!I165/1000</f>
        <v>0.01</v>
      </c>
      <c r="J165" s="28">
        <v>3</v>
      </c>
      <c r="K165" s="28">
        <v>0.84</v>
      </c>
      <c r="L165" s="28">
        <v>8.9999999999999998E-4</v>
      </c>
      <c r="M165" s="28">
        <v>7.0000000000000007E-2</v>
      </c>
      <c r="N165" s="28">
        <v>0.09</v>
      </c>
      <c r="O165" s="28">
        <v>0.01</v>
      </c>
      <c r="P165" s="28">
        <v>12.5</v>
      </c>
      <c r="Q165" s="28">
        <v>1</v>
      </c>
      <c r="R165" s="28">
        <v>101</v>
      </c>
      <c r="S165" s="28">
        <v>0.09</v>
      </c>
      <c r="T165" s="28">
        <v>6</v>
      </c>
      <c r="U165" s="28">
        <v>29.8</v>
      </c>
      <c r="V165" s="28">
        <v>33.200000000000003</v>
      </c>
      <c r="W165" s="28">
        <v>11.6</v>
      </c>
      <c r="X165" s="28">
        <v>22.3</v>
      </c>
      <c r="Y165" s="28">
        <v>2.3E-2</v>
      </c>
      <c r="Z165" s="28">
        <v>0.08</v>
      </c>
      <c r="AA165" s="28">
        <v>8.9999999999999993E-3</v>
      </c>
      <c r="AB165" s="28">
        <v>14.3</v>
      </c>
      <c r="AC165" s="28">
        <v>0.09</v>
      </c>
      <c r="AD165" s="28">
        <v>7.0000000000000007E-2</v>
      </c>
      <c r="AE165" s="28">
        <v>0.94</v>
      </c>
      <c r="AF165" s="28">
        <v>0.16</v>
      </c>
      <c r="AG165" s="28">
        <v>112</v>
      </c>
      <c r="AH165" s="28">
        <v>0.2</v>
      </c>
      <c r="AI165" s="28">
        <v>0.5</v>
      </c>
      <c r="AJ165" s="28">
        <v>0.04</v>
      </c>
      <c r="AK165" s="28">
        <v>14.1</v>
      </c>
      <c r="AL165" s="28">
        <v>5.4</v>
      </c>
      <c r="AM165" s="28">
        <v>7.0999999999999994E-2</v>
      </c>
      <c r="AN165" s="28">
        <v>176.09999999999994</v>
      </c>
      <c r="AO165" s="28">
        <v>55.4</v>
      </c>
      <c r="AP165" s="28">
        <v>0.3</v>
      </c>
      <c r="AQ165" s="28">
        <v>1.06</v>
      </c>
      <c r="AR165" s="28">
        <v>7.8</v>
      </c>
      <c r="AS165" s="28">
        <v>175</v>
      </c>
      <c r="AT165" s="28">
        <v>13.1</v>
      </c>
      <c r="AU165" s="28">
        <v>15.7</v>
      </c>
      <c r="AV165" s="28">
        <v>11</v>
      </c>
      <c r="AW165" s="28">
        <f>'no b.d.l.'!BJ165*10000</f>
        <v>43900</v>
      </c>
      <c r="AX165" s="28">
        <f>'no b.d.l.'!BK165*10000</f>
        <v>400</v>
      </c>
      <c r="AY165" s="28">
        <f>'no b.d.l.'!BL165*10000</f>
        <v>44300</v>
      </c>
      <c r="AZ165" s="28">
        <f>'no b.d.l.'!BM165*10000</f>
        <v>800</v>
      </c>
      <c r="BA165" s="28">
        <f>'no b.d.l.'!BN165*10000</f>
        <v>700.00000000000011</v>
      </c>
      <c r="BB165" s="28">
        <f>'no b.d.l.'!BO165*10000</f>
        <v>120</v>
      </c>
      <c r="BC165" s="28">
        <f>'no b.d.l.'!BP165*10000</f>
        <v>160</v>
      </c>
      <c r="BD165" s="28">
        <f>'no b.d.l.'!BQ165*10000</f>
        <v>9000</v>
      </c>
      <c r="BE165" s="30">
        <f t="shared" si="4"/>
        <v>920</v>
      </c>
      <c r="BV165" s="28">
        <v>14.1</v>
      </c>
      <c r="BY165" s="28">
        <v>5.4</v>
      </c>
    </row>
    <row r="166" spans="1:77" x14ac:dyDescent="0.3">
      <c r="A166" s="25">
        <f t="shared" si="5"/>
        <v>162</v>
      </c>
      <c r="B166" s="26">
        <v>687185</v>
      </c>
      <c r="C166" s="26">
        <v>847230</v>
      </c>
      <c r="D166" s="26">
        <v>368</v>
      </c>
      <c r="E166" s="26">
        <v>1</v>
      </c>
      <c r="F166" s="27" t="s">
        <v>163</v>
      </c>
      <c r="G166" s="28">
        <v>33.4</v>
      </c>
      <c r="H166" s="28">
        <f>'no b.d.l.'!H166/1000</f>
        <v>6.9000000000000008E-3</v>
      </c>
      <c r="I166" s="28">
        <f>'no b.d.l.'!I166/1000</f>
        <v>8.9999999999999998E-4</v>
      </c>
      <c r="J166" s="28">
        <v>3</v>
      </c>
      <c r="K166" s="28">
        <v>2.48</v>
      </c>
      <c r="L166" s="28">
        <v>8.9999999999999998E-4</v>
      </c>
      <c r="M166" s="28">
        <v>0.26</v>
      </c>
      <c r="N166" s="28">
        <v>0.8</v>
      </c>
      <c r="O166" s="28">
        <v>0.13</v>
      </c>
      <c r="P166" s="28">
        <v>9.4</v>
      </c>
      <c r="Q166" s="28">
        <v>1.3</v>
      </c>
      <c r="R166" s="28">
        <v>189</v>
      </c>
      <c r="S166" s="28">
        <v>0.09</v>
      </c>
      <c r="T166" s="28">
        <v>7.8</v>
      </c>
      <c r="U166" s="28">
        <v>45.1</v>
      </c>
      <c r="V166" s="28">
        <v>21.7</v>
      </c>
      <c r="W166" s="28">
        <v>14</v>
      </c>
      <c r="X166" s="28">
        <v>28.1</v>
      </c>
      <c r="Y166" s="28">
        <v>0.185</v>
      </c>
      <c r="Z166" s="28">
        <v>7.0000000000000007E-2</v>
      </c>
      <c r="AA166" s="28">
        <v>8.9999999999999993E-3</v>
      </c>
      <c r="AB166" s="28">
        <v>12.1</v>
      </c>
      <c r="AC166" s="28">
        <v>0.09</v>
      </c>
      <c r="AD166" s="28">
        <v>0.08</v>
      </c>
      <c r="AE166" s="28">
        <v>0.7</v>
      </c>
      <c r="AF166" s="28">
        <v>0.08</v>
      </c>
      <c r="AG166" s="28">
        <v>602</v>
      </c>
      <c r="AH166" s="28">
        <v>0.2</v>
      </c>
      <c r="AI166" s="28">
        <v>0.2</v>
      </c>
      <c r="AJ166" s="28">
        <v>0.04</v>
      </c>
      <c r="AK166" s="28">
        <v>5.65</v>
      </c>
      <c r="AL166" s="28">
        <v>6.3</v>
      </c>
      <c r="AM166" s="28">
        <v>6.7000000000000004E-2</v>
      </c>
      <c r="AN166" s="28">
        <v>87.999999999999972</v>
      </c>
      <c r="AO166" s="28">
        <v>41.4</v>
      </c>
      <c r="AP166" s="28">
        <v>0.3</v>
      </c>
      <c r="AQ166" s="28">
        <v>0.38</v>
      </c>
      <c r="AR166" s="28">
        <v>2.6</v>
      </c>
      <c r="AS166" s="28">
        <v>326</v>
      </c>
      <c r="AT166" s="28">
        <v>7.6</v>
      </c>
      <c r="AU166" s="28">
        <v>16.399999999999999</v>
      </c>
      <c r="AV166" s="28">
        <v>7.5</v>
      </c>
      <c r="AW166" s="28">
        <f>'no b.d.l.'!BJ166*10000</f>
        <v>29500</v>
      </c>
      <c r="AX166" s="28">
        <f>'no b.d.l.'!BK166*10000</f>
        <v>200</v>
      </c>
      <c r="AY166" s="28">
        <f>'no b.d.l.'!BL166*10000</f>
        <v>122000</v>
      </c>
      <c r="AZ166" s="28">
        <f>'no b.d.l.'!BM166*10000</f>
        <v>700.00000000000011</v>
      </c>
      <c r="BA166" s="28">
        <f>'no b.d.l.'!BN166*10000</f>
        <v>300</v>
      </c>
      <c r="BB166" s="28">
        <f>'no b.d.l.'!BO166*10000</f>
        <v>120</v>
      </c>
      <c r="BC166" s="28">
        <f>'no b.d.l.'!BP166*10000</f>
        <v>260</v>
      </c>
      <c r="BD166" s="28">
        <f>'no b.d.l.'!BQ166*10000</f>
        <v>9000</v>
      </c>
      <c r="BE166" s="30">
        <f t="shared" si="4"/>
        <v>820.00000000000011</v>
      </c>
      <c r="BV166" s="28">
        <v>5.65</v>
      </c>
      <c r="BY166" s="28">
        <v>6.3</v>
      </c>
    </row>
    <row r="167" spans="1:77" x14ac:dyDescent="0.3">
      <c r="A167" s="25">
        <f t="shared" si="5"/>
        <v>163</v>
      </c>
      <c r="B167" s="26">
        <v>687186</v>
      </c>
      <c r="C167" s="26">
        <v>847230</v>
      </c>
      <c r="D167" s="26">
        <v>368</v>
      </c>
      <c r="E167" s="26">
        <v>1</v>
      </c>
      <c r="F167" s="27" t="s">
        <v>164</v>
      </c>
      <c r="G167" s="28">
        <v>16.100000000000001</v>
      </c>
      <c r="H167" s="28">
        <f>'no b.d.l.'!H167/1000</f>
        <v>3.5000000000000001E-3</v>
      </c>
      <c r="I167" s="28">
        <f>'no b.d.l.'!I167/1000</f>
        <v>8.9999999999999998E-4</v>
      </c>
      <c r="J167" s="28">
        <v>3</v>
      </c>
      <c r="K167" s="28">
        <v>2.19</v>
      </c>
      <c r="L167" s="28">
        <v>8.9999999999999998E-4</v>
      </c>
      <c r="M167" s="28">
        <v>0.18</v>
      </c>
      <c r="N167" s="28">
        <v>0.5</v>
      </c>
      <c r="O167" s="28">
        <v>0.04</v>
      </c>
      <c r="P167" s="28">
        <v>5.0999999999999996</v>
      </c>
      <c r="Q167" s="28">
        <v>0.7</v>
      </c>
      <c r="R167" s="28">
        <v>82</v>
      </c>
      <c r="S167" s="28">
        <v>0.09</v>
      </c>
      <c r="T167" s="28">
        <v>8.4</v>
      </c>
      <c r="U167" s="28">
        <v>24</v>
      </c>
      <c r="V167" s="28">
        <v>12.4</v>
      </c>
      <c r="W167" s="28">
        <v>14.2</v>
      </c>
      <c r="X167" s="28">
        <v>13.5</v>
      </c>
      <c r="Y167" s="28">
        <v>8.3000000000000004E-2</v>
      </c>
      <c r="Z167" s="28">
        <v>0.04</v>
      </c>
      <c r="AA167" s="28">
        <v>0.01</v>
      </c>
      <c r="AB167" s="28">
        <v>5.96</v>
      </c>
      <c r="AC167" s="28">
        <v>0.09</v>
      </c>
      <c r="AD167" s="28">
        <v>0.03</v>
      </c>
      <c r="AE167" s="28">
        <v>0.38</v>
      </c>
      <c r="AF167" s="28">
        <v>0.1</v>
      </c>
      <c r="AG167" s="28">
        <v>267</v>
      </c>
      <c r="AH167" s="28">
        <v>0.1</v>
      </c>
      <c r="AI167" s="28">
        <v>0.2</v>
      </c>
      <c r="AJ167" s="28">
        <v>0.04</v>
      </c>
      <c r="AK167" s="28">
        <v>4.07</v>
      </c>
      <c r="AL167" s="28">
        <v>4.3</v>
      </c>
      <c r="AM167" s="28">
        <v>4.2999999999999997E-2</v>
      </c>
      <c r="AN167" s="28">
        <v>128.38</v>
      </c>
      <c r="AO167" s="28">
        <v>98.6</v>
      </c>
      <c r="AP167" s="28">
        <v>0.1</v>
      </c>
      <c r="AQ167" s="28">
        <v>0.3</v>
      </c>
      <c r="AR167" s="28">
        <v>1.7</v>
      </c>
      <c r="AS167" s="28">
        <v>687</v>
      </c>
      <c r="AT167" s="28">
        <v>5.8</v>
      </c>
      <c r="AU167" s="28">
        <v>7.5</v>
      </c>
      <c r="AV167" s="28">
        <v>4.5999999999999996</v>
      </c>
      <c r="AW167" s="28">
        <f>'no b.d.l.'!BJ167*10000</f>
        <v>18700</v>
      </c>
      <c r="AX167" s="28">
        <f>'no b.d.l.'!BK167*10000</f>
        <v>100</v>
      </c>
      <c r="AY167" s="28">
        <f>'no b.d.l.'!BL167*10000</f>
        <v>58300</v>
      </c>
      <c r="AZ167" s="28">
        <f>'no b.d.l.'!BM167*10000</f>
        <v>500</v>
      </c>
      <c r="BA167" s="28">
        <f>'no b.d.l.'!BN167*10000</f>
        <v>200</v>
      </c>
      <c r="BB167" s="28">
        <f>'no b.d.l.'!BO167*10000</f>
        <v>120</v>
      </c>
      <c r="BC167" s="28">
        <f>'no b.d.l.'!BP167*10000</f>
        <v>100</v>
      </c>
      <c r="BD167" s="28">
        <f>'no b.d.l.'!BQ167*10000</f>
        <v>9000</v>
      </c>
      <c r="BE167" s="30">
        <f t="shared" si="4"/>
        <v>620</v>
      </c>
      <c r="BV167" s="28">
        <v>4.07</v>
      </c>
      <c r="BY167" s="28">
        <v>4.3</v>
      </c>
    </row>
    <row r="168" spans="1:77" x14ac:dyDescent="0.3">
      <c r="A168" s="25">
        <f t="shared" si="5"/>
        <v>164</v>
      </c>
      <c r="B168" s="26">
        <v>687187</v>
      </c>
      <c r="C168" s="26">
        <v>847230</v>
      </c>
      <c r="D168" s="26">
        <v>368</v>
      </c>
      <c r="E168" s="26">
        <v>1</v>
      </c>
      <c r="F168" s="27" t="s">
        <v>165</v>
      </c>
      <c r="G168" s="28">
        <v>21.1</v>
      </c>
      <c r="H168" s="28">
        <f>'no b.d.l.'!H168/1000</f>
        <v>6.4999999999999997E-3</v>
      </c>
      <c r="I168" s="28">
        <f>'no b.d.l.'!I168/1000</f>
        <v>8.9999999999999998E-4</v>
      </c>
      <c r="J168" s="28">
        <v>3</v>
      </c>
      <c r="K168" s="28">
        <v>1.91</v>
      </c>
      <c r="L168" s="28">
        <v>8.9999999999999998E-4</v>
      </c>
      <c r="M168" s="28">
        <v>0.17</v>
      </c>
      <c r="N168" s="28">
        <v>0.2</v>
      </c>
      <c r="O168" s="28">
        <v>0.05</v>
      </c>
      <c r="P168" s="28">
        <v>10.8</v>
      </c>
      <c r="Q168" s="28">
        <v>1.2</v>
      </c>
      <c r="R168" s="28">
        <v>126</v>
      </c>
      <c r="S168" s="28">
        <v>0.09</v>
      </c>
      <c r="T168" s="28">
        <v>8.9</v>
      </c>
      <c r="U168" s="28">
        <v>40.9</v>
      </c>
      <c r="V168" s="28">
        <v>22.3</v>
      </c>
      <c r="W168" s="28">
        <v>18.600000000000001</v>
      </c>
      <c r="X168" s="28">
        <v>27.3</v>
      </c>
      <c r="Y168" s="28">
        <v>0.112</v>
      </c>
      <c r="Z168" s="28">
        <v>7.0000000000000007E-2</v>
      </c>
      <c r="AA168" s="28">
        <v>0.02</v>
      </c>
      <c r="AB168" s="28">
        <v>12.7</v>
      </c>
      <c r="AC168" s="28">
        <v>0.09</v>
      </c>
      <c r="AD168" s="28">
        <v>0.06</v>
      </c>
      <c r="AE168" s="28">
        <v>0.88</v>
      </c>
      <c r="AF168" s="28">
        <v>0.15</v>
      </c>
      <c r="AG168" s="28">
        <v>392</v>
      </c>
      <c r="AH168" s="28">
        <v>0.1</v>
      </c>
      <c r="AI168" s="28">
        <v>0.2</v>
      </c>
      <c r="AJ168" s="28">
        <v>0.04</v>
      </c>
      <c r="AK168" s="28">
        <v>9.43</v>
      </c>
      <c r="AL168" s="28">
        <v>5.8</v>
      </c>
      <c r="AM168" s="28">
        <v>5.7000000000000002E-2</v>
      </c>
      <c r="AN168" s="28">
        <v>186.70000000000002</v>
      </c>
      <c r="AO168" s="28">
        <v>81.900000000000006</v>
      </c>
      <c r="AP168" s="28">
        <v>0.3</v>
      </c>
      <c r="AQ168" s="28">
        <v>0.64</v>
      </c>
      <c r="AR168" s="28">
        <v>3.9</v>
      </c>
      <c r="AS168" s="28">
        <v>505</v>
      </c>
      <c r="AT168" s="28">
        <v>12</v>
      </c>
      <c r="AU168" s="28">
        <v>13.6</v>
      </c>
      <c r="AV168" s="28">
        <v>10.1</v>
      </c>
      <c r="AW168" s="28">
        <f>'no b.d.l.'!BJ168*10000</f>
        <v>36300</v>
      </c>
      <c r="AX168" s="28">
        <f>'no b.d.l.'!BK168*10000</f>
        <v>300</v>
      </c>
      <c r="AY168" s="28">
        <f>'no b.d.l.'!BL168*10000</f>
        <v>92100.000000000015</v>
      </c>
      <c r="AZ168" s="28">
        <f>'no b.d.l.'!BM168*10000</f>
        <v>1000</v>
      </c>
      <c r="BA168" s="28">
        <f>'no b.d.l.'!BN168*10000</f>
        <v>400</v>
      </c>
      <c r="BB168" s="28">
        <f>'no b.d.l.'!BO168*10000</f>
        <v>130</v>
      </c>
      <c r="BC168" s="28">
        <f>'no b.d.l.'!BP168*10000</f>
        <v>180</v>
      </c>
      <c r="BD168" s="28">
        <f>'no b.d.l.'!BQ168*10000</f>
        <v>9000</v>
      </c>
      <c r="BE168" s="30">
        <f t="shared" si="4"/>
        <v>1130</v>
      </c>
      <c r="BV168" s="28">
        <v>9.43</v>
      </c>
      <c r="BY168" s="28">
        <v>5.8</v>
      </c>
    </row>
    <row r="169" spans="1:77" x14ac:dyDescent="0.3">
      <c r="A169" s="25">
        <f t="shared" si="5"/>
        <v>165</v>
      </c>
      <c r="B169" s="26">
        <v>687188</v>
      </c>
      <c r="C169" s="26">
        <v>847230</v>
      </c>
      <c r="D169" s="26">
        <v>368</v>
      </c>
      <c r="E169" s="26">
        <v>1</v>
      </c>
      <c r="F169" s="27" t="s">
        <v>166</v>
      </c>
      <c r="G169" s="28">
        <v>7.7</v>
      </c>
      <c r="H169" s="28">
        <f>'no b.d.l.'!H169/1000</f>
        <v>3.7000000000000002E-3</v>
      </c>
      <c r="I169" s="28">
        <f>'no b.d.l.'!I169/1000</f>
        <v>0.06</v>
      </c>
      <c r="J169" s="28">
        <v>4</v>
      </c>
      <c r="K169" s="28">
        <v>1.0900000000000001</v>
      </c>
      <c r="L169" s="28">
        <v>8.9999999999999998E-4</v>
      </c>
      <c r="M169" s="28">
        <v>0.1</v>
      </c>
      <c r="N169" s="28">
        <v>0.09</v>
      </c>
      <c r="O169" s="28">
        <v>0.01</v>
      </c>
      <c r="P169" s="28">
        <v>10.7</v>
      </c>
      <c r="Q169" s="28">
        <v>0.9</v>
      </c>
      <c r="R169" s="28">
        <v>84</v>
      </c>
      <c r="S169" s="28">
        <v>0.09</v>
      </c>
      <c r="T169" s="28">
        <v>3.7</v>
      </c>
      <c r="U169" s="28">
        <v>30.1</v>
      </c>
      <c r="V169" s="28">
        <v>16.8</v>
      </c>
      <c r="W169" s="28">
        <v>14.3</v>
      </c>
      <c r="X169" s="28">
        <v>18.600000000000001</v>
      </c>
      <c r="Y169" s="28">
        <v>2.5000000000000001E-2</v>
      </c>
      <c r="Z169" s="28">
        <v>0.06</v>
      </c>
      <c r="AA169" s="28">
        <v>0.02</v>
      </c>
      <c r="AB169" s="28">
        <v>12.3</v>
      </c>
      <c r="AC169" s="28">
        <v>0.09</v>
      </c>
      <c r="AD169" s="28">
        <v>0.06</v>
      </c>
      <c r="AE169" s="28">
        <v>0.83</v>
      </c>
      <c r="AF169" s="28">
        <v>0.11</v>
      </c>
      <c r="AG169" s="28">
        <v>114</v>
      </c>
      <c r="AH169" s="28">
        <v>0.1</v>
      </c>
      <c r="AI169" s="28">
        <v>0.09</v>
      </c>
      <c r="AJ169" s="28">
        <v>0.04</v>
      </c>
      <c r="AK169" s="28">
        <v>12.5</v>
      </c>
      <c r="AL169" s="28">
        <v>4</v>
      </c>
      <c r="AM169" s="28">
        <v>7.2999999999999995E-2</v>
      </c>
      <c r="AN169" s="28">
        <v>163.5</v>
      </c>
      <c r="AO169" s="28">
        <v>66.900000000000006</v>
      </c>
      <c r="AP169" s="28">
        <v>0.3</v>
      </c>
      <c r="AQ169" s="28">
        <v>0.51</v>
      </c>
      <c r="AR169" s="28">
        <v>3.2</v>
      </c>
      <c r="AS169" s="28">
        <v>179</v>
      </c>
      <c r="AT169" s="28">
        <v>8.9</v>
      </c>
      <c r="AU169" s="28">
        <v>10</v>
      </c>
      <c r="AV169" s="28">
        <v>13.3</v>
      </c>
      <c r="AW169" s="28">
        <f>'no b.d.l.'!BJ169*10000</f>
        <v>36500</v>
      </c>
      <c r="AX169" s="28">
        <f>'no b.d.l.'!BK169*10000</f>
        <v>300</v>
      </c>
      <c r="AY169" s="28">
        <f>'no b.d.l.'!BL169*10000</f>
        <v>66100</v>
      </c>
      <c r="AZ169" s="28">
        <f>'no b.d.l.'!BM169*10000</f>
        <v>1000</v>
      </c>
      <c r="BA169" s="28">
        <f>'no b.d.l.'!BN169*10000</f>
        <v>400</v>
      </c>
      <c r="BB169" s="28">
        <f>'no b.d.l.'!BO169*10000</f>
        <v>160</v>
      </c>
      <c r="BC169" s="28">
        <f>'no b.d.l.'!BP169*10000</f>
        <v>90</v>
      </c>
      <c r="BD169" s="28">
        <f>'no b.d.l.'!BQ169*10000</f>
        <v>9000</v>
      </c>
      <c r="BE169" s="30">
        <f t="shared" si="4"/>
        <v>1160</v>
      </c>
      <c r="BV169" s="28">
        <v>12.5</v>
      </c>
      <c r="BY169" s="28">
        <v>4</v>
      </c>
    </row>
    <row r="170" spans="1:77" x14ac:dyDescent="0.3">
      <c r="A170" s="25">
        <f t="shared" si="5"/>
        <v>166</v>
      </c>
      <c r="B170" s="26">
        <v>687189</v>
      </c>
      <c r="C170" s="26">
        <v>847230</v>
      </c>
      <c r="D170" s="26">
        <v>368</v>
      </c>
      <c r="E170" s="26">
        <v>1</v>
      </c>
      <c r="F170" s="27" t="s">
        <v>167</v>
      </c>
      <c r="G170" s="28">
        <v>7.4</v>
      </c>
      <c r="H170" s="28">
        <f>'no b.d.l.'!H170/1000</f>
        <v>3.3E-3</v>
      </c>
      <c r="I170" s="28">
        <f>'no b.d.l.'!I170/1000</f>
        <v>0.02</v>
      </c>
      <c r="J170" s="28">
        <v>3</v>
      </c>
      <c r="K170" s="28">
        <v>1.1599999999999999</v>
      </c>
      <c r="L170" s="28">
        <v>8.9999999999999998E-4</v>
      </c>
      <c r="M170" s="28">
        <v>0.08</v>
      </c>
      <c r="N170" s="28">
        <v>0.09</v>
      </c>
      <c r="O170" s="28">
        <v>0.01</v>
      </c>
      <c r="P170" s="28">
        <v>9.1999999999999993</v>
      </c>
      <c r="Q170" s="28">
        <v>0.9</v>
      </c>
      <c r="R170" s="28">
        <v>76</v>
      </c>
      <c r="S170" s="28">
        <v>0.09</v>
      </c>
      <c r="T170" s="28">
        <v>3.4</v>
      </c>
      <c r="U170" s="28">
        <v>27.8</v>
      </c>
      <c r="V170" s="28">
        <v>14.5</v>
      </c>
      <c r="W170" s="28">
        <v>11.1</v>
      </c>
      <c r="X170" s="28">
        <v>23.9</v>
      </c>
      <c r="Y170" s="28">
        <v>2.3E-2</v>
      </c>
      <c r="Z170" s="28">
        <v>0.05</v>
      </c>
      <c r="AA170" s="28">
        <v>0.01</v>
      </c>
      <c r="AB170" s="28">
        <v>10.9</v>
      </c>
      <c r="AC170" s="28">
        <v>0.09</v>
      </c>
      <c r="AD170" s="28">
        <v>0.06</v>
      </c>
      <c r="AE170" s="28">
        <v>0.72</v>
      </c>
      <c r="AF170" s="28">
        <v>0.1</v>
      </c>
      <c r="AG170" s="28">
        <v>106</v>
      </c>
      <c r="AH170" s="28">
        <v>0.1</v>
      </c>
      <c r="AI170" s="28">
        <v>0.1</v>
      </c>
      <c r="AJ170" s="28">
        <v>0.04</v>
      </c>
      <c r="AK170" s="28">
        <v>10.4</v>
      </c>
      <c r="AL170" s="28">
        <v>3.8</v>
      </c>
      <c r="AM170" s="28">
        <v>6.9000000000000006E-2</v>
      </c>
      <c r="AN170" s="28">
        <v>137.79999999999998</v>
      </c>
      <c r="AO170" s="28">
        <v>55.4</v>
      </c>
      <c r="AP170" s="28">
        <v>0.3</v>
      </c>
      <c r="AQ170" s="28">
        <v>0.49</v>
      </c>
      <c r="AR170" s="28">
        <v>3</v>
      </c>
      <c r="AS170" s="28">
        <v>150</v>
      </c>
      <c r="AT170" s="28">
        <v>8.1999999999999993</v>
      </c>
      <c r="AU170" s="28">
        <v>9.1999999999999993</v>
      </c>
      <c r="AV170" s="28">
        <v>12.3</v>
      </c>
      <c r="AW170" s="28">
        <f>'no b.d.l.'!BJ170*10000</f>
        <v>32500</v>
      </c>
      <c r="AX170" s="28">
        <f>'no b.d.l.'!BK170*10000</f>
        <v>200</v>
      </c>
      <c r="AY170" s="28">
        <f>'no b.d.l.'!BL170*10000</f>
        <v>58099.999999999993</v>
      </c>
      <c r="AZ170" s="28">
        <f>'no b.d.l.'!BM170*10000</f>
        <v>900</v>
      </c>
      <c r="BA170" s="28">
        <f>'no b.d.l.'!BN170*10000</f>
        <v>400</v>
      </c>
      <c r="BB170" s="28">
        <f>'no b.d.l.'!BO170*10000</f>
        <v>140</v>
      </c>
      <c r="BC170" s="28">
        <f>'no b.d.l.'!BP170*10000</f>
        <v>90</v>
      </c>
      <c r="BD170" s="28">
        <f>'no b.d.l.'!BQ170*10000</f>
        <v>9000</v>
      </c>
      <c r="BE170" s="30">
        <f t="shared" si="4"/>
        <v>1040</v>
      </c>
      <c r="BV170" s="28">
        <v>10.4</v>
      </c>
      <c r="BY170" s="28">
        <v>3.8</v>
      </c>
    </row>
    <row r="171" spans="1:77" x14ac:dyDescent="0.3">
      <c r="A171" s="25">
        <f t="shared" si="5"/>
        <v>167</v>
      </c>
      <c r="B171" s="26">
        <v>687190</v>
      </c>
      <c r="C171" s="26">
        <v>847230</v>
      </c>
      <c r="D171" s="26">
        <v>368</v>
      </c>
      <c r="E171" s="26">
        <v>1</v>
      </c>
      <c r="F171" s="27" t="s">
        <v>168</v>
      </c>
      <c r="G171" s="28">
        <v>8.6999999999999993</v>
      </c>
      <c r="H171" s="28">
        <f>'no b.d.l.'!H171/1000</f>
        <v>1.8E-3</v>
      </c>
      <c r="I171" s="28">
        <f>'no b.d.l.'!I171/1000</f>
        <v>8.9999999999999998E-4</v>
      </c>
      <c r="J171" s="28">
        <v>2</v>
      </c>
      <c r="K171" s="28">
        <v>1.31</v>
      </c>
      <c r="L171" s="28">
        <v>8.9999999999999998E-4</v>
      </c>
      <c r="M171" s="28">
        <v>0.1</v>
      </c>
      <c r="N171" s="28">
        <v>0.09</v>
      </c>
      <c r="O171" s="28">
        <v>0.03</v>
      </c>
      <c r="P171" s="28">
        <v>12.6</v>
      </c>
      <c r="Q171" s="28">
        <v>1.3</v>
      </c>
      <c r="R171" s="28">
        <v>110</v>
      </c>
      <c r="S171" s="28">
        <v>0.09</v>
      </c>
      <c r="T171" s="28">
        <v>5.5</v>
      </c>
      <c r="U171" s="28">
        <v>41</v>
      </c>
      <c r="V171" s="28">
        <v>19.7</v>
      </c>
      <c r="W171" s="28">
        <v>15.9</v>
      </c>
      <c r="X171" s="28">
        <v>29.7</v>
      </c>
      <c r="Y171" s="28">
        <v>1.4E-2</v>
      </c>
      <c r="Z171" s="28">
        <v>0.06</v>
      </c>
      <c r="AA171" s="28">
        <v>8.9999999999999993E-3</v>
      </c>
      <c r="AB171" s="28">
        <v>15</v>
      </c>
      <c r="AC171" s="28">
        <v>0.09</v>
      </c>
      <c r="AD171" s="28">
        <v>0.08</v>
      </c>
      <c r="AE171" s="28">
        <v>0.92</v>
      </c>
      <c r="AF171" s="28">
        <v>0.14000000000000001</v>
      </c>
      <c r="AG171" s="28">
        <v>133</v>
      </c>
      <c r="AH171" s="28">
        <v>0.1</v>
      </c>
      <c r="AI171" s="28">
        <v>0.1</v>
      </c>
      <c r="AJ171" s="28">
        <v>0.04</v>
      </c>
      <c r="AK171" s="28">
        <v>18.899999999999999</v>
      </c>
      <c r="AL171" s="28">
        <v>4.0999999999999996</v>
      </c>
      <c r="AM171" s="28">
        <v>6.8000000000000005E-2</v>
      </c>
      <c r="AN171" s="28">
        <v>230.10000000000002</v>
      </c>
      <c r="AO171" s="28">
        <v>54.8</v>
      </c>
      <c r="AP171" s="28">
        <v>0.4</v>
      </c>
      <c r="AQ171" s="28">
        <v>0.65</v>
      </c>
      <c r="AR171" s="28">
        <v>4.2</v>
      </c>
      <c r="AS171" s="28">
        <v>218</v>
      </c>
      <c r="AT171" s="28">
        <v>11.1</v>
      </c>
      <c r="AU171" s="28">
        <v>14.3</v>
      </c>
      <c r="AV171" s="28">
        <v>12.8</v>
      </c>
      <c r="AW171" s="28">
        <f>'no b.d.l.'!BJ171*10000</f>
        <v>42699.999999999993</v>
      </c>
      <c r="AX171" s="28">
        <f>'no b.d.l.'!BK171*10000</f>
        <v>300</v>
      </c>
      <c r="AY171" s="28">
        <f>'no b.d.l.'!BL171*10000</f>
        <v>87100.000000000015</v>
      </c>
      <c r="AZ171" s="28">
        <f>'no b.d.l.'!BM171*10000</f>
        <v>1000</v>
      </c>
      <c r="BA171" s="28">
        <f>'no b.d.l.'!BN171*10000</f>
        <v>500</v>
      </c>
      <c r="BB171" s="28">
        <f>'no b.d.l.'!BO171*10000</f>
        <v>150</v>
      </c>
      <c r="BC171" s="28">
        <f>'no b.d.l.'!BP171*10000</f>
        <v>110</v>
      </c>
      <c r="BD171" s="28">
        <f>'no b.d.l.'!BQ171*10000</f>
        <v>9000</v>
      </c>
      <c r="BE171" s="30">
        <f t="shared" si="4"/>
        <v>1150</v>
      </c>
      <c r="BV171" s="28">
        <v>18.899999999999999</v>
      </c>
      <c r="BY171" s="28">
        <v>4.0999999999999996</v>
      </c>
    </row>
    <row r="172" spans="1:77" x14ac:dyDescent="0.3">
      <c r="A172" s="25">
        <f t="shared" si="5"/>
        <v>168</v>
      </c>
      <c r="B172" s="26">
        <v>687191</v>
      </c>
      <c r="C172" s="26">
        <v>847230</v>
      </c>
      <c r="D172" s="26">
        <v>368</v>
      </c>
      <c r="E172" s="26">
        <v>1</v>
      </c>
      <c r="F172" s="27" t="s">
        <v>169</v>
      </c>
      <c r="G172" s="28">
        <v>8</v>
      </c>
      <c r="H172" s="28">
        <f>'no b.d.l.'!H172/1000</f>
        <v>5.3E-3</v>
      </c>
      <c r="I172" s="28">
        <f>'no b.d.l.'!I172/1000</f>
        <v>8.9999999999999998E-4</v>
      </c>
      <c r="J172" s="28">
        <v>2</v>
      </c>
      <c r="K172" s="28">
        <v>1.27</v>
      </c>
      <c r="L172" s="28">
        <v>8.9999999999999998E-4</v>
      </c>
      <c r="M172" s="28">
        <v>7.0000000000000007E-2</v>
      </c>
      <c r="N172" s="28">
        <v>0.09</v>
      </c>
      <c r="O172" s="28">
        <v>0.01</v>
      </c>
      <c r="P172" s="28">
        <v>14.1</v>
      </c>
      <c r="Q172" s="28">
        <v>1.4</v>
      </c>
      <c r="R172" s="28">
        <v>115</v>
      </c>
      <c r="S172" s="28">
        <v>0.09</v>
      </c>
      <c r="T172" s="28">
        <v>4.7</v>
      </c>
      <c r="U172" s="28">
        <v>39.4</v>
      </c>
      <c r="V172" s="28">
        <v>19.100000000000001</v>
      </c>
      <c r="W172" s="28">
        <v>17.100000000000001</v>
      </c>
      <c r="X172" s="28">
        <v>17.899999999999999</v>
      </c>
      <c r="Y172" s="28">
        <v>0.01</v>
      </c>
      <c r="Z172" s="28">
        <v>0.05</v>
      </c>
      <c r="AA172" s="28">
        <v>0.02</v>
      </c>
      <c r="AB172" s="28">
        <v>14.4</v>
      </c>
      <c r="AC172" s="28">
        <v>0.09</v>
      </c>
      <c r="AD172" s="28">
        <v>0.09</v>
      </c>
      <c r="AE172" s="28">
        <v>0.71</v>
      </c>
      <c r="AF172" s="28">
        <v>0.11</v>
      </c>
      <c r="AG172" s="28">
        <v>119</v>
      </c>
      <c r="AH172" s="28">
        <v>0.1</v>
      </c>
      <c r="AI172" s="28">
        <v>0.1</v>
      </c>
      <c r="AJ172" s="28">
        <v>0.04</v>
      </c>
      <c r="AK172" s="28">
        <v>14.5</v>
      </c>
      <c r="AL172" s="28">
        <v>3.4</v>
      </c>
      <c r="AM172" s="28">
        <v>7.4999999999999997E-2</v>
      </c>
      <c r="AN172" s="28">
        <v>201.89999999999995</v>
      </c>
      <c r="AO172" s="28">
        <v>59.4</v>
      </c>
      <c r="AP172" s="28">
        <v>0.4</v>
      </c>
      <c r="AQ172" s="28">
        <v>0.52</v>
      </c>
      <c r="AR172" s="28">
        <v>3.7</v>
      </c>
      <c r="AS172" s="28">
        <v>211</v>
      </c>
      <c r="AT172" s="28">
        <v>9</v>
      </c>
      <c r="AU172" s="28">
        <v>12.9</v>
      </c>
      <c r="AV172" s="28">
        <v>15.7</v>
      </c>
      <c r="AW172" s="28">
        <f>'no b.d.l.'!BJ172*10000</f>
        <v>38800</v>
      </c>
      <c r="AX172" s="28">
        <f>'no b.d.l.'!BK172*10000</f>
        <v>200</v>
      </c>
      <c r="AY172" s="28">
        <f>'no b.d.l.'!BL172*10000</f>
        <v>93500</v>
      </c>
      <c r="AZ172" s="28">
        <f>'no b.d.l.'!BM172*10000</f>
        <v>1000</v>
      </c>
      <c r="BA172" s="28">
        <f>'no b.d.l.'!BN172*10000</f>
        <v>400</v>
      </c>
      <c r="BB172" s="28">
        <f>'no b.d.l.'!BO172*10000</f>
        <v>140</v>
      </c>
      <c r="BC172" s="28">
        <f>'no b.d.l.'!BP172*10000</f>
        <v>140</v>
      </c>
      <c r="BD172" s="28">
        <f>'no b.d.l.'!BQ172*10000</f>
        <v>9000</v>
      </c>
      <c r="BE172" s="30">
        <f t="shared" si="4"/>
        <v>1140</v>
      </c>
      <c r="BV172" s="28">
        <v>14.5</v>
      </c>
      <c r="BY172" s="28">
        <v>3.4</v>
      </c>
    </row>
    <row r="173" spans="1:77" x14ac:dyDescent="0.3">
      <c r="A173" s="25">
        <f t="shared" si="5"/>
        <v>169</v>
      </c>
      <c r="B173" s="26">
        <v>687192</v>
      </c>
      <c r="C173" s="26">
        <v>847230</v>
      </c>
      <c r="D173" s="26">
        <v>368</v>
      </c>
      <c r="E173" s="26">
        <v>1</v>
      </c>
      <c r="F173" s="27" t="s">
        <v>170</v>
      </c>
      <c r="G173" s="28">
        <v>6.8</v>
      </c>
      <c r="H173" s="28">
        <f>'no b.d.l.'!H173/1000</f>
        <v>6.6E-3</v>
      </c>
      <c r="I173" s="28">
        <f>'no b.d.l.'!I173/1000</f>
        <v>8.9999999999999998E-4</v>
      </c>
      <c r="J173" s="28">
        <v>3</v>
      </c>
      <c r="K173" s="28">
        <v>1.22</v>
      </c>
      <c r="L173" s="28">
        <v>8.9999999999999998E-4</v>
      </c>
      <c r="M173" s="28">
        <v>0.09</v>
      </c>
      <c r="N173" s="28">
        <v>0.09</v>
      </c>
      <c r="O173" s="28">
        <v>0.01</v>
      </c>
      <c r="P173" s="28">
        <v>10.5</v>
      </c>
      <c r="Q173" s="28">
        <v>1.1000000000000001</v>
      </c>
      <c r="R173" s="28">
        <v>87</v>
      </c>
      <c r="S173" s="28">
        <v>0.3</v>
      </c>
      <c r="T173" s="28">
        <v>4.0999999999999996</v>
      </c>
      <c r="U173" s="28">
        <v>32.9</v>
      </c>
      <c r="V173" s="28">
        <v>17.7</v>
      </c>
      <c r="W173" s="28">
        <v>13.4</v>
      </c>
      <c r="X173" s="28">
        <v>15.4</v>
      </c>
      <c r="Y173" s="28">
        <v>8.0000000000000002E-3</v>
      </c>
      <c r="Z173" s="28">
        <v>0.05</v>
      </c>
      <c r="AA173" s="28">
        <v>0.05</v>
      </c>
      <c r="AB173" s="28">
        <v>12.2</v>
      </c>
      <c r="AC173" s="28">
        <v>0.09</v>
      </c>
      <c r="AD173" s="28">
        <v>0.05</v>
      </c>
      <c r="AE173" s="28">
        <v>0.69</v>
      </c>
      <c r="AF173" s="28">
        <v>0.11</v>
      </c>
      <c r="AG173" s="28">
        <v>91</v>
      </c>
      <c r="AH173" s="28">
        <v>0.1</v>
      </c>
      <c r="AI173" s="28">
        <v>0.1</v>
      </c>
      <c r="AJ173" s="28">
        <v>0.04</v>
      </c>
      <c r="AK173" s="28">
        <v>11.7</v>
      </c>
      <c r="AL173" s="28">
        <v>3.6</v>
      </c>
      <c r="AM173" s="28">
        <v>0.08</v>
      </c>
      <c r="AN173" s="28">
        <v>153.39999999999998</v>
      </c>
      <c r="AO173" s="28">
        <v>57.5</v>
      </c>
      <c r="AP173" s="28">
        <v>0.3</v>
      </c>
      <c r="AQ173" s="28">
        <v>0.55000000000000004</v>
      </c>
      <c r="AR173" s="28">
        <v>3.7</v>
      </c>
      <c r="AS173" s="28">
        <v>179</v>
      </c>
      <c r="AT173" s="28">
        <v>9</v>
      </c>
      <c r="AU173" s="28">
        <v>10.6</v>
      </c>
      <c r="AV173" s="28">
        <v>13.1</v>
      </c>
      <c r="AW173" s="28">
        <f>'no b.d.l.'!BJ173*10000</f>
        <v>37200</v>
      </c>
      <c r="AX173" s="28">
        <f>'no b.d.l.'!BK173*10000</f>
        <v>90</v>
      </c>
      <c r="AY173" s="28">
        <f>'no b.d.l.'!BL173*10000</f>
        <v>70700</v>
      </c>
      <c r="AZ173" s="28">
        <f>'no b.d.l.'!BM173*10000</f>
        <v>1100</v>
      </c>
      <c r="BA173" s="28">
        <f>'no b.d.l.'!BN173*10000</f>
        <v>300</v>
      </c>
      <c r="BB173" s="28">
        <f>'no b.d.l.'!BO173*10000</f>
        <v>160</v>
      </c>
      <c r="BC173" s="28">
        <f>'no b.d.l.'!BP173*10000</f>
        <v>130</v>
      </c>
      <c r="BD173" s="28">
        <f>'no b.d.l.'!BQ173*10000</f>
        <v>9000</v>
      </c>
      <c r="BE173" s="30">
        <f t="shared" si="4"/>
        <v>1260</v>
      </c>
      <c r="BV173" s="28">
        <v>11.7</v>
      </c>
      <c r="BY173" s="28">
        <v>3.6</v>
      </c>
    </row>
    <row r="174" spans="1:77" x14ac:dyDescent="0.3">
      <c r="A174" s="25">
        <f t="shared" si="5"/>
        <v>170</v>
      </c>
      <c r="B174" s="26">
        <v>687193</v>
      </c>
      <c r="C174" s="26">
        <v>847230</v>
      </c>
      <c r="D174" s="26">
        <v>368</v>
      </c>
      <c r="E174" s="26">
        <v>1</v>
      </c>
      <c r="F174" s="27" t="s">
        <v>171</v>
      </c>
      <c r="G174" s="28">
        <v>9</v>
      </c>
      <c r="H174" s="28">
        <f>'no b.d.l.'!H174/1000</f>
        <v>4.4000000000000003E-3</v>
      </c>
      <c r="I174" s="28">
        <f>'no b.d.l.'!I174/1000</f>
        <v>8.9999999999999998E-4</v>
      </c>
      <c r="J174" s="28">
        <v>2</v>
      </c>
      <c r="K174" s="28">
        <v>1.84</v>
      </c>
      <c r="L174" s="28">
        <v>8.9999999999999998E-4</v>
      </c>
      <c r="M174" s="28">
        <v>0.15</v>
      </c>
      <c r="N174" s="28">
        <v>0.1</v>
      </c>
      <c r="O174" s="28">
        <v>0.02</v>
      </c>
      <c r="P174" s="28">
        <v>13.5</v>
      </c>
      <c r="Q174" s="28">
        <v>1.5</v>
      </c>
      <c r="R174" s="28">
        <v>128</v>
      </c>
      <c r="S174" s="28">
        <v>0.09</v>
      </c>
      <c r="T174" s="28">
        <v>4.9000000000000004</v>
      </c>
      <c r="U174" s="28">
        <v>61.4</v>
      </c>
      <c r="V174" s="28">
        <v>20.399999999999999</v>
      </c>
      <c r="W174" s="28">
        <v>16.2</v>
      </c>
      <c r="X174" s="28">
        <v>23</v>
      </c>
      <c r="Y174" s="28">
        <v>1.2E-2</v>
      </c>
      <c r="Z174" s="28">
        <v>0.05</v>
      </c>
      <c r="AA174" s="28">
        <v>0.02</v>
      </c>
      <c r="AB174" s="28">
        <v>14.2</v>
      </c>
      <c r="AC174" s="28">
        <v>0.09</v>
      </c>
      <c r="AD174" s="28">
        <v>7.0000000000000007E-2</v>
      </c>
      <c r="AE174" s="28">
        <v>0.72</v>
      </c>
      <c r="AF174" s="28">
        <v>0.11</v>
      </c>
      <c r="AG174" s="28">
        <v>169</v>
      </c>
      <c r="AH174" s="28">
        <v>0.2</v>
      </c>
      <c r="AI174" s="28">
        <v>0.1</v>
      </c>
      <c r="AJ174" s="28">
        <v>0.04</v>
      </c>
      <c r="AK174" s="28">
        <v>13.2</v>
      </c>
      <c r="AL174" s="28">
        <v>4.8</v>
      </c>
      <c r="AM174" s="28">
        <v>7.9000000000000001E-2</v>
      </c>
      <c r="AN174" s="28">
        <v>200.69999999999996</v>
      </c>
      <c r="AO174" s="28">
        <v>58.2</v>
      </c>
      <c r="AP174" s="28">
        <v>0.4</v>
      </c>
      <c r="AQ174" s="28">
        <v>0.57999999999999996</v>
      </c>
      <c r="AR174" s="28">
        <v>3.4</v>
      </c>
      <c r="AS174" s="28">
        <v>177</v>
      </c>
      <c r="AT174" s="28">
        <v>8.8000000000000007</v>
      </c>
      <c r="AU174" s="28">
        <v>15.3</v>
      </c>
      <c r="AV174" s="28">
        <v>16.600000000000001</v>
      </c>
      <c r="AW174" s="28">
        <f>'no b.d.l.'!BJ174*10000</f>
        <v>37500</v>
      </c>
      <c r="AX174" s="28">
        <f>'no b.d.l.'!BK174*10000</f>
        <v>90</v>
      </c>
      <c r="AY174" s="28">
        <f>'no b.d.l.'!BL174*10000</f>
        <v>103000</v>
      </c>
      <c r="AZ174" s="28">
        <f>'no b.d.l.'!BM174*10000</f>
        <v>1000</v>
      </c>
      <c r="BA174" s="28">
        <f>'no b.d.l.'!BN174*10000</f>
        <v>400</v>
      </c>
      <c r="BB174" s="28">
        <f>'no b.d.l.'!BO174*10000</f>
        <v>150</v>
      </c>
      <c r="BC174" s="28">
        <f>'no b.d.l.'!BP174*10000</f>
        <v>140</v>
      </c>
      <c r="BD174" s="28">
        <f>'no b.d.l.'!BQ174*10000</f>
        <v>9000</v>
      </c>
      <c r="BE174" s="30">
        <f t="shared" si="4"/>
        <v>1150</v>
      </c>
      <c r="BV174" s="28">
        <v>13.2</v>
      </c>
      <c r="BY174" s="28">
        <v>4.8</v>
      </c>
    </row>
    <row r="175" spans="1:77" x14ac:dyDescent="0.3">
      <c r="A175" s="25">
        <f t="shared" si="5"/>
        <v>171</v>
      </c>
      <c r="B175" s="26">
        <v>687194</v>
      </c>
      <c r="C175" s="26">
        <v>847230</v>
      </c>
      <c r="D175" s="26">
        <v>368</v>
      </c>
      <c r="E175" s="26">
        <v>1</v>
      </c>
      <c r="F175" s="27" t="s">
        <v>172</v>
      </c>
      <c r="G175" s="28">
        <v>10.4</v>
      </c>
      <c r="H175" s="28">
        <f>'no b.d.l.'!H175/1000</f>
        <v>5.0000000000000001E-3</v>
      </c>
      <c r="I175" s="28">
        <f>'no b.d.l.'!I175/1000</f>
        <v>0.06</v>
      </c>
      <c r="J175" s="28">
        <v>3</v>
      </c>
      <c r="K175" s="28">
        <v>1.67</v>
      </c>
      <c r="L175" s="28">
        <v>8.9999999999999998E-4</v>
      </c>
      <c r="M175" s="28">
        <v>0.13</v>
      </c>
      <c r="N175" s="28">
        <v>0.09</v>
      </c>
      <c r="O175" s="28">
        <v>0.01</v>
      </c>
      <c r="P175" s="28">
        <v>13.4</v>
      </c>
      <c r="Q175" s="28">
        <v>1.6</v>
      </c>
      <c r="R175" s="28">
        <v>126</v>
      </c>
      <c r="S175" s="28">
        <v>0.09</v>
      </c>
      <c r="T175" s="28">
        <v>5.6</v>
      </c>
      <c r="U175" s="28">
        <v>47.5</v>
      </c>
      <c r="V175" s="28">
        <v>21.7</v>
      </c>
      <c r="W175" s="28">
        <v>17.600000000000001</v>
      </c>
      <c r="X175" s="28">
        <v>20.8</v>
      </c>
      <c r="Y175" s="28">
        <v>1.4E-2</v>
      </c>
      <c r="Z175" s="28">
        <v>0.08</v>
      </c>
      <c r="AA175" s="28">
        <v>8.9999999999999993E-3</v>
      </c>
      <c r="AB175" s="28">
        <v>15.6</v>
      </c>
      <c r="AC175" s="28">
        <v>0.09</v>
      </c>
      <c r="AD175" s="28">
        <v>0.08</v>
      </c>
      <c r="AE175" s="28">
        <v>0.91</v>
      </c>
      <c r="AF175" s="28">
        <v>0.14000000000000001</v>
      </c>
      <c r="AG175" s="28">
        <v>134</v>
      </c>
      <c r="AH175" s="28">
        <v>0.1</v>
      </c>
      <c r="AI175" s="28">
        <v>0.1</v>
      </c>
      <c r="AJ175" s="28">
        <v>0.04</v>
      </c>
      <c r="AK175" s="28">
        <v>16</v>
      </c>
      <c r="AL175" s="28">
        <v>4.4000000000000004</v>
      </c>
      <c r="AM175" s="28">
        <v>7.9000000000000001E-2</v>
      </c>
      <c r="AN175" s="28">
        <v>189.5</v>
      </c>
      <c r="AO175" s="28">
        <v>55.6</v>
      </c>
      <c r="AP175" s="28">
        <v>0.3</v>
      </c>
      <c r="AQ175" s="28">
        <v>0.68</v>
      </c>
      <c r="AR175" s="28">
        <v>4.8</v>
      </c>
      <c r="AS175" s="28">
        <v>227</v>
      </c>
      <c r="AT175" s="28">
        <v>10.8</v>
      </c>
      <c r="AU175" s="28">
        <v>14.6</v>
      </c>
      <c r="AV175" s="28">
        <v>13.4</v>
      </c>
      <c r="AW175" s="28">
        <f>'no b.d.l.'!BJ175*10000</f>
        <v>45100</v>
      </c>
      <c r="AX175" s="28">
        <f>'no b.d.l.'!BK175*10000</f>
        <v>90</v>
      </c>
      <c r="AY175" s="28">
        <f>'no b.d.l.'!BL175*10000</f>
        <v>105000</v>
      </c>
      <c r="AZ175" s="28">
        <f>'no b.d.l.'!BM175*10000</f>
        <v>900</v>
      </c>
      <c r="BA175" s="28">
        <f>'no b.d.l.'!BN175*10000</f>
        <v>400</v>
      </c>
      <c r="BB175" s="28">
        <f>'no b.d.l.'!BO175*10000</f>
        <v>130</v>
      </c>
      <c r="BC175" s="28">
        <f>'no b.d.l.'!BP175*10000</f>
        <v>130</v>
      </c>
      <c r="BD175" s="28">
        <f>'no b.d.l.'!BQ175*10000</f>
        <v>9000</v>
      </c>
      <c r="BE175" s="30">
        <f t="shared" si="4"/>
        <v>1030</v>
      </c>
      <c r="BV175" s="28">
        <v>16</v>
      </c>
      <c r="BY175" s="28">
        <v>4.4000000000000004</v>
      </c>
    </row>
    <row r="176" spans="1:77" x14ac:dyDescent="0.3">
      <c r="A176" s="25">
        <f t="shared" si="5"/>
        <v>172</v>
      </c>
      <c r="B176" s="26">
        <v>687195</v>
      </c>
      <c r="C176" s="26">
        <v>847230</v>
      </c>
      <c r="D176" s="26">
        <v>368</v>
      </c>
      <c r="E176" s="26">
        <v>1</v>
      </c>
      <c r="F176" s="27" t="s">
        <v>173</v>
      </c>
      <c r="G176" s="28">
        <v>8.4</v>
      </c>
      <c r="H176" s="28">
        <f>'no b.d.l.'!H176/1000</f>
        <v>4.2000000000000006E-3</v>
      </c>
      <c r="I176" s="28">
        <f>'no b.d.l.'!I176/1000</f>
        <v>0.05</v>
      </c>
      <c r="J176" s="28">
        <v>3</v>
      </c>
      <c r="K176" s="28">
        <v>1.36</v>
      </c>
      <c r="L176" s="28">
        <v>8.9999999999999998E-4</v>
      </c>
      <c r="M176" s="28">
        <v>0.12</v>
      </c>
      <c r="N176" s="28">
        <v>0.09</v>
      </c>
      <c r="O176" s="28">
        <v>0.01</v>
      </c>
      <c r="P176" s="28">
        <v>12.4</v>
      </c>
      <c r="Q176" s="28">
        <v>1.3</v>
      </c>
      <c r="R176" s="28">
        <v>102</v>
      </c>
      <c r="S176" s="28">
        <v>0.09</v>
      </c>
      <c r="T176" s="28">
        <v>5.0999999999999996</v>
      </c>
      <c r="U176" s="28">
        <v>37.700000000000003</v>
      </c>
      <c r="V176" s="28">
        <v>20.6</v>
      </c>
      <c r="W176" s="28">
        <v>14.4</v>
      </c>
      <c r="X176" s="28">
        <v>20.8</v>
      </c>
      <c r="Y176" s="28">
        <v>1.7000000000000001E-2</v>
      </c>
      <c r="Z176" s="28">
        <v>0.08</v>
      </c>
      <c r="AA176" s="28">
        <v>0.02</v>
      </c>
      <c r="AB176" s="28">
        <v>14</v>
      </c>
      <c r="AC176" s="28">
        <v>0.09</v>
      </c>
      <c r="AD176" s="28">
        <v>7.0000000000000007E-2</v>
      </c>
      <c r="AE176" s="28">
        <v>0.86</v>
      </c>
      <c r="AF176" s="28">
        <v>0.15</v>
      </c>
      <c r="AG176" s="28">
        <v>114</v>
      </c>
      <c r="AH176" s="28">
        <v>0.1</v>
      </c>
      <c r="AI176" s="28">
        <v>0.1</v>
      </c>
      <c r="AJ176" s="28">
        <v>0.04</v>
      </c>
      <c r="AK176" s="28">
        <v>14</v>
      </c>
      <c r="AL176" s="28">
        <v>4.9000000000000004</v>
      </c>
      <c r="AM176" s="28">
        <v>6.8000000000000005E-2</v>
      </c>
      <c r="AN176" s="28">
        <v>168.39999999999998</v>
      </c>
      <c r="AO176" s="28">
        <v>58</v>
      </c>
      <c r="AP176" s="28">
        <v>0.3</v>
      </c>
      <c r="AQ176" s="28">
        <v>0.78</v>
      </c>
      <c r="AR176" s="28">
        <v>5</v>
      </c>
      <c r="AS176" s="28">
        <v>208</v>
      </c>
      <c r="AT176" s="28">
        <v>11.6</v>
      </c>
      <c r="AU176" s="28">
        <v>12.7</v>
      </c>
      <c r="AV176" s="28">
        <v>11.9</v>
      </c>
      <c r="AW176" s="28">
        <f>'no b.d.l.'!BJ176*10000</f>
        <v>40599.999999999993</v>
      </c>
      <c r="AX176" s="28">
        <f>'no b.d.l.'!BK176*10000</f>
        <v>90</v>
      </c>
      <c r="AY176" s="28">
        <f>'no b.d.l.'!BL176*10000</f>
        <v>79300</v>
      </c>
      <c r="AZ176" s="28">
        <f>'no b.d.l.'!BM176*10000</f>
        <v>1000</v>
      </c>
      <c r="BA176" s="28">
        <f>'no b.d.l.'!BN176*10000</f>
        <v>400</v>
      </c>
      <c r="BB176" s="28">
        <f>'no b.d.l.'!BO176*10000</f>
        <v>150</v>
      </c>
      <c r="BC176" s="28">
        <f>'no b.d.l.'!BP176*10000</f>
        <v>120</v>
      </c>
      <c r="BD176" s="28">
        <f>'no b.d.l.'!BQ176*10000</f>
        <v>9000</v>
      </c>
      <c r="BE176" s="30">
        <f t="shared" si="4"/>
        <v>1150</v>
      </c>
      <c r="BV176" s="28">
        <v>14</v>
      </c>
      <c r="BY176" s="28">
        <v>4.9000000000000004</v>
      </c>
    </row>
    <row r="177" spans="1:77" x14ac:dyDescent="0.3">
      <c r="A177" s="25">
        <f t="shared" si="5"/>
        <v>173</v>
      </c>
      <c r="B177" s="26">
        <v>687196</v>
      </c>
      <c r="C177" s="26">
        <v>847230</v>
      </c>
      <c r="D177" s="26">
        <v>368</v>
      </c>
      <c r="E177" s="26">
        <v>1</v>
      </c>
      <c r="F177" s="27" t="s">
        <v>174</v>
      </c>
      <c r="G177" s="28">
        <v>5.3</v>
      </c>
      <c r="H177" s="28">
        <f>'no b.d.l.'!H177/1000</f>
        <v>3.0000000000000001E-3</v>
      </c>
      <c r="I177" s="28">
        <f>'no b.d.l.'!I177/1000</f>
        <v>0.01</v>
      </c>
      <c r="J177" s="28">
        <v>3</v>
      </c>
      <c r="K177" s="28">
        <v>1.07</v>
      </c>
      <c r="L177" s="28">
        <v>8.9999999999999998E-4</v>
      </c>
      <c r="M177" s="28">
        <v>0.08</v>
      </c>
      <c r="N177" s="28">
        <v>0.09</v>
      </c>
      <c r="O177" s="28">
        <v>0.01</v>
      </c>
      <c r="P177" s="28">
        <v>9.1999999999999993</v>
      </c>
      <c r="Q177" s="28">
        <v>0.9</v>
      </c>
      <c r="R177" s="28">
        <v>70</v>
      </c>
      <c r="S177" s="28">
        <v>0.09</v>
      </c>
      <c r="T177" s="28">
        <v>4.5999999999999996</v>
      </c>
      <c r="U177" s="28">
        <v>29</v>
      </c>
      <c r="V177" s="28">
        <v>18.7</v>
      </c>
      <c r="W177" s="28">
        <v>10.9</v>
      </c>
      <c r="X177" s="28">
        <v>19.100000000000001</v>
      </c>
      <c r="Y177" s="28">
        <v>1.6E-2</v>
      </c>
      <c r="Z177" s="28">
        <v>7.0000000000000007E-2</v>
      </c>
      <c r="AA177" s="28">
        <v>0.04</v>
      </c>
      <c r="AB177" s="28">
        <v>11.6</v>
      </c>
      <c r="AC177" s="28">
        <v>0.09</v>
      </c>
      <c r="AD177" s="28">
        <v>0.04</v>
      </c>
      <c r="AE177" s="28">
        <v>0.76</v>
      </c>
      <c r="AF177" s="28">
        <v>0.13</v>
      </c>
      <c r="AG177" s="28">
        <v>95</v>
      </c>
      <c r="AH177" s="28">
        <v>0.1</v>
      </c>
      <c r="AI177" s="28">
        <v>0.2</v>
      </c>
      <c r="AJ177" s="28">
        <v>0.04</v>
      </c>
      <c r="AK177" s="28">
        <v>13.7</v>
      </c>
      <c r="AL177" s="28">
        <v>4.8</v>
      </c>
      <c r="AM177" s="28">
        <v>6.9000000000000006E-2</v>
      </c>
      <c r="AN177" s="28">
        <v>161.29999999999998</v>
      </c>
      <c r="AO177" s="28">
        <v>58.2</v>
      </c>
      <c r="AP177" s="28">
        <v>0.3</v>
      </c>
      <c r="AQ177" s="28">
        <v>0.73</v>
      </c>
      <c r="AR177" s="28">
        <v>4.5999999999999996</v>
      </c>
      <c r="AS177" s="28">
        <v>165</v>
      </c>
      <c r="AT177" s="28">
        <v>11.9</v>
      </c>
      <c r="AU177" s="28">
        <v>9.3000000000000007</v>
      </c>
      <c r="AV177" s="28">
        <v>13.5</v>
      </c>
      <c r="AW177" s="28">
        <f>'no b.d.l.'!BJ177*10000</f>
        <v>38000</v>
      </c>
      <c r="AX177" s="28">
        <f>'no b.d.l.'!BK177*10000</f>
        <v>90</v>
      </c>
      <c r="AY177" s="28">
        <f>'no b.d.l.'!BL177*10000</f>
        <v>51700</v>
      </c>
      <c r="AZ177" s="28">
        <f>'no b.d.l.'!BM177*10000</f>
        <v>1000</v>
      </c>
      <c r="BA177" s="28">
        <f>'no b.d.l.'!BN177*10000</f>
        <v>400</v>
      </c>
      <c r="BB177" s="28">
        <f>'no b.d.l.'!BO177*10000</f>
        <v>160</v>
      </c>
      <c r="BC177" s="28">
        <f>'no b.d.l.'!BP177*10000</f>
        <v>90</v>
      </c>
      <c r="BD177" s="28">
        <f>'no b.d.l.'!BQ177*10000</f>
        <v>9000</v>
      </c>
      <c r="BE177" s="30">
        <f t="shared" si="4"/>
        <v>1160</v>
      </c>
      <c r="BV177" s="28">
        <v>13.7</v>
      </c>
      <c r="BY177" s="28">
        <v>4.8</v>
      </c>
    </row>
    <row r="178" spans="1:77" x14ac:dyDescent="0.3">
      <c r="A178" s="25">
        <f t="shared" si="5"/>
        <v>174</v>
      </c>
      <c r="B178" s="26">
        <v>687197</v>
      </c>
      <c r="C178" s="26">
        <v>847230</v>
      </c>
      <c r="D178" s="26">
        <v>368</v>
      </c>
      <c r="E178" s="26">
        <v>1</v>
      </c>
      <c r="F178" s="27" t="s">
        <v>175</v>
      </c>
      <c r="G178" s="28">
        <v>8.8000000000000007</v>
      </c>
      <c r="H178" s="28">
        <f>'no b.d.l.'!H178/1000</f>
        <v>4.3E-3</v>
      </c>
      <c r="I178" s="28">
        <f>'no b.d.l.'!I178/1000</f>
        <v>0.02</v>
      </c>
      <c r="J178" s="28">
        <v>2</v>
      </c>
      <c r="K178" s="28">
        <v>1.66</v>
      </c>
      <c r="L178" s="28">
        <v>8.9999999999999998E-4</v>
      </c>
      <c r="M178" s="28">
        <v>0.11</v>
      </c>
      <c r="N178" s="28">
        <v>0.09</v>
      </c>
      <c r="O178" s="28">
        <v>0.01</v>
      </c>
      <c r="P178" s="28">
        <v>13.3</v>
      </c>
      <c r="Q178" s="28">
        <v>1.5</v>
      </c>
      <c r="R178" s="28">
        <v>112</v>
      </c>
      <c r="S178" s="28">
        <v>0.09</v>
      </c>
      <c r="T178" s="28">
        <v>5.2</v>
      </c>
      <c r="U178" s="28">
        <v>42.8</v>
      </c>
      <c r="V178" s="28">
        <v>21.6</v>
      </c>
      <c r="W178" s="28">
        <v>15.3</v>
      </c>
      <c r="X178" s="28">
        <v>22</v>
      </c>
      <c r="Y178" s="28">
        <v>1.2E-2</v>
      </c>
      <c r="Z178" s="28">
        <v>0.08</v>
      </c>
      <c r="AA178" s="28">
        <v>8.9999999999999993E-3</v>
      </c>
      <c r="AB178" s="28">
        <v>15.3</v>
      </c>
      <c r="AC178" s="28">
        <v>0.09</v>
      </c>
      <c r="AD178" s="28">
        <v>0.08</v>
      </c>
      <c r="AE178" s="28">
        <v>1.04</v>
      </c>
      <c r="AF178" s="28">
        <v>0.14000000000000001</v>
      </c>
      <c r="AG178" s="28">
        <v>122</v>
      </c>
      <c r="AH178" s="28">
        <v>0.1</v>
      </c>
      <c r="AI178" s="28">
        <v>0.09</v>
      </c>
      <c r="AJ178" s="28">
        <v>0.04</v>
      </c>
      <c r="AK178" s="28">
        <v>16.899999999999999</v>
      </c>
      <c r="AL178" s="28">
        <v>4.3</v>
      </c>
      <c r="AM178" s="28">
        <v>7.0000000000000007E-2</v>
      </c>
      <c r="AN178" s="28">
        <v>195.9</v>
      </c>
      <c r="AO178" s="28">
        <v>57.7</v>
      </c>
      <c r="AP178" s="28">
        <v>0.4</v>
      </c>
      <c r="AQ178" s="28">
        <v>0.75</v>
      </c>
      <c r="AR178" s="28">
        <v>4.5</v>
      </c>
      <c r="AS178" s="28">
        <v>198</v>
      </c>
      <c r="AT178" s="28">
        <v>12</v>
      </c>
      <c r="AU178" s="28">
        <v>13.4</v>
      </c>
      <c r="AV178" s="28">
        <v>13.8</v>
      </c>
      <c r="AW178" s="28">
        <f>'no b.d.l.'!BJ178*10000</f>
        <v>43800</v>
      </c>
      <c r="AX178" s="28">
        <f>'no b.d.l.'!BK178*10000</f>
        <v>90</v>
      </c>
      <c r="AY178" s="28">
        <f>'no b.d.l.'!BL178*10000</f>
        <v>92600</v>
      </c>
      <c r="AZ178" s="28">
        <f>'no b.d.l.'!BM178*10000</f>
        <v>900</v>
      </c>
      <c r="BA178" s="28">
        <f>'no b.d.l.'!BN178*10000</f>
        <v>400</v>
      </c>
      <c r="BB178" s="28">
        <f>'no b.d.l.'!BO178*10000</f>
        <v>140</v>
      </c>
      <c r="BC178" s="28">
        <f>'no b.d.l.'!BP178*10000</f>
        <v>110</v>
      </c>
      <c r="BD178" s="28">
        <f>'no b.d.l.'!BQ178*10000</f>
        <v>9000</v>
      </c>
      <c r="BE178" s="30">
        <f t="shared" si="4"/>
        <v>1040</v>
      </c>
      <c r="BV178" s="28">
        <v>16.899999999999999</v>
      </c>
      <c r="BY178" s="28">
        <v>4.3</v>
      </c>
    </row>
    <row r="179" spans="1:77" x14ac:dyDescent="0.3">
      <c r="A179" s="25">
        <f t="shared" si="5"/>
        <v>175</v>
      </c>
      <c r="B179" s="26">
        <v>687199</v>
      </c>
      <c r="C179" s="26">
        <v>847230</v>
      </c>
      <c r="D179" s="26">
        <v>368</v>
      </c>
      <c r="E179" s="26">
        <v>1</v>
      </c>
      <c r="F179" s="27" t="s">
        <v>176</v>
      </c>
      <c r="G179" s="28">
        <v>11.6</v>
      </c>
      <c r="H179" s="28">
        <f>'no b.d.l.'!H179/1000</f>
        <v>1.2999999999999999E-3</v>
      </c>
      <c r="I179" s="28">
        <f>'no b.d.l.'!I179/1000</f>
        <v>8.9999999999999998E-4</v>
      </c>
      <c r="J179" s="28">
        <v>2</v>
      </c>
      <c r="K179" s="28">
        <v>1.84</v>
      </c>
      <c r="L179" s="28">
        <v>8.9999999999999998E-4</v>
      </c>
      <c r="M179" s="28">
        <v>0.14000000000000001</v>
      </c>
      <c r="N179" s="28">
        <v>0.09</v>
      </c>
      <c r="O179" s="28">
        <v>0.02</v>
      </c>
      <c r="P179" s="28">
        <v>12.8</v>
      </c>
      <c r="Q179" s="28">
        <v>1.6</v>
      </c>
      <c r="R179" s="28">
        <v>129</v>
      </c>
      <c r="S179" s="28">
        <v>0.09</v>
      </c>
      <c r="T179" s="28">
        <v>4.7</v>
      </c>
      <c r="U179" s="28">
        <v>43.7</v>
      </c>
      <c r="V179" s="28">
        <v>19</v>
      </c>
      <c r="W179" s="28">
        <v>16.5</v>
      </c>
      <c r="X179" s="28">
        <v>20.8</v>
      </c>
      <c r="Y179" s="28">
        <v>2.1000000000000001E-2</v>
      </c>
      <c r="Z179" s="28">
        <v>7.0000000000000007E-2</v>
      </c>
      <c r="AA179" s="28">
        <v>8.9999999999999993E-3</v>
      </c>
      <c r="AB179" s="28">
        <v>15.1</v>
      </c>
      <c r="AC179" s="28">
        <v>0.09</v>
      </c>
      <c r="AD179" s="28">
        <v>0.08</v>
      </c>
      <c r="AE179" s="28">
        <v>0.96</v>
      </c>
      <c r="AF179" s="28">
        <v>0.13</v>
      </c>
      <c r="AG179" s="28">
        <v>160</v>
      </c>
      <c r="AH179" s="28">
        <v>0.2</v>
      </c>
      <c r="AI179" s="28">
        <v>0.1</v>
      </c>
      <c r="AJ179" s="28">
        <v>0.04</v>
      </c>
      <c r="AK179" s="28">
        <v>17.3</v>
      </c>
      <c r="AL179" s="28">
        <v>5.5</v>
      </c>
      <c r="AM179" s="28">
        <v>6.8000000000000005E-2</v>
      </c>
      <c r="AN179" s="28">
        <v>197.69999999999996</v>
      </c>
      <c r="AO179" s="28">
        <v>49.6</v>
      </c>
      <c r="AP179" s="28">
        <v>0.3</v>
      </c>
      <c r="AQ179" s="28">
        <v>0.72</v>
      </c>
      <c r="AR179" s="28">
        <v>4</v>
      </c>
      <c r="AS179" s="28">
        <v>211</v>
      </c>
      <c r="AT179" s="28">
        <v>11</v>
      </c>
      <c r="AU179" s="28">
        <v>13.2</v>
      </c>
      <c r="AV179" s="28">
        <v>10.7</v>
      </c>
      <c r="AW179" s="28">
        <f>'no b.d.l.'!BJ179*10000</f>
        <v>40900</v>
      </c>
      <c r="AX179" s="28">
        <f>'no b.d.l.'!BK179*10000</f>
        <v>90</v>
      </c>
      <c r="AY179" s="28">
        <f>'no b.d.l.'!BL179*10000</f>
        <v>96600</v>
      </c>
      <c r="AZ179" s="28">
        <f>'no b.d.l.'!BM179*10000</f>
        <v>800</v>
      </c>
      <c r="BA179" s="28">
        <f>'no b.d.l.'!BN179*10000</f>
        <v>400</v>
      </c>
      <c r="BB179" s="28">
        <f>'no b.d.l.'!BO179*10000</f>
        <v>110</v>
      </c>
      <c r="BC179" s="28">
        <f>'no b.d.l.'!BP179*10000</f>
        <v>100</v>
      </c>
      <c r="BD179" s="28">
        <f>'no b.d.l.'!BQ179*10000</f>
        <v>9000</v>
      </c>
      <c r="BE179" s="30">
        <f t="shared" si="4"/>
        <v>910</v>
      </c>
      <c r="BV179" s="28">
        <v>17.3</v>
      </c>
      <c r="BY179" s="28">
        <v>5.5</v>
      </c>
    </row>
    <row r="180" spans="1:77" x14ac:dyDescent="0.3">
      <c r="A180" s="25">
        <f t="shared" si="5"/>
        <v>176</v>
      </c>
      <c r="B180" s="26">
        <v>687120</v>
      </c>
      <c r="C180" s="26">
        <v>847230</v>
      </c>
      <c r="D180" s="26">
        <v>368</v>
      </c>
      <c r="E180" s="26">
        <v>1</v>
      </c>
      <c r="F180" s="27" t="s">
        <v>177</v>
      </c>
      <c r="G180" s="28">
        <v>9.3000000000000007</v>
      </c>
      <c r="H180" s="28">
        <f>'no b.d.l.'!H180/1000</f>
        <v>4.3E-3</v>
      </c>
      <c r="I180" s="28">
        <f>'no b.d.l.'!I180/1000</f>
        <v>8.9999999999999998E-4</v>
      </c>
      <c r="J180" s="28">
        <v>2</v>
      </c>
      <c r="K180" s="28">
        <v>1.41</v>
      </c>
      <c r="L180" s="28">
        <v>8.9999999999999998E-4</v>
      </c>
      <c r="M180" s="28">
        <v>0.11</v>
      </c>
      <c r="N180" s="28">
        <v>0.09</v>
      </c>
      <c r="O180" s="28">
        <v>0.02</v>
      </c>
      <c r="P180" s="28">
        <v>13.2</v>
      </c>
      <c r="Q180" s="28">
        <v>1.3</v>
      </c>
      <c r="R180" s="28">
        <v>119</v>
      </c>
      <c r="S180" s="28">
        <v>0.09</v>
      </c>
      <c r="T180" s="28">
        <v>4.9000000000000004</v>
      </c>
      <c r="U180" s="28">
        <v>43.1</v>
      </c>
      <c r="V180" s="28">
        <v>20.399999999999999</v>
      </c>
      <c r="W180" s="28">
        <v>17.100000000000001</v>
      </c>
      <c r="X180" s="28">
        <v>22.3</v>
      </c>
      <c r="Y180" s="28">
        <v>1.2E-2</v>
      </c>
      <c r="Z180" s="28">
        <v>7.0000000000000007E-2</v>
      </c>
      <c r="AA180" s="28">
        <v>8.9999999999999993E-3</v>
      </c>
      <c r="AB180" s="28">
        <v>15.4</v>
      </c>
      <c r="AC180" s="28">
        <v>0.09</v>
      </c>
      <c r="AD180" s="28">
        <v>0.08</v>
      </c>
      <c r="AE180" s="28">
        <v>0.95</v>
      </c>
      <c r="AF180" s="28">
        <v>0.14000000000000001</v>
      </c>
      <c r="AG180" s="28">
        <v>121</v>
      </c>
      <c r="AH180" s="28">
        <v>0.2</v>
      </c>
      <c r="AI180" s="28">
        <v>0.09</v>
      </c>
      <c r="AJ180" s="28">
        <v>0.04</v>
      </c>
      <c r="AK180" s="28">
        <v>22</v>
      </c>
      <c r="AL180" s="28">
        <v>4.5999999999999996</v>
      </c>
      <c r="AM180" s="28">
        <v>6.7000000000000004E-2</v>
      </c>
      <c r="AN180" s="28">
        <v>255.20000000000005</v>
      </c>
      <c r="AO180" s="28">
        <v>59.9</v>
      </c>
      <c r="AP180" s="28">
        <v>0.5</v>
      </c>
      <c r="AQ180" s="28">
        <v>0.73</v>
      </c>
      <c r="AR180" s="28">
        <v>4.5</v>
      </c>
      <c r="AS180" s="28">
        <v>186</v>
      </c>
      <c r="AT180" s="28">
        <v>12</v>
      </c>
      <c r="AU180" s="28">
        <v>14.1</v>
      </c>
      <c r="AV180" s="28">
        <v>16.2</v>
      </c>
      <c r="AW180" s="28">
        <f>'no b.d.l.'!BJ180*10000</f>
        <v>43200</v>
      </c>
      <c r="AX180" s="28">
        <f>'no b.d.l.'!BK180*10000</f>
        <v>90</v>
      </c>
      <c r="AY180" s="28">
        <f>'no b.d.l.'!BL180*10000</f>
        <v>90600</v>
      </c>
      <c r="AZ180" s="28">
        <f>'no b.d.l.'!BM180*10000</f>
        <v>900</v>
      </c>
      <c r="BA180" s="28">
        <f>'no b.d.l.'!BN180*10000</f>
        <v>400</v>
      </c>
      <c r="BB180" s="28">
        <f>'no b.d.l.'!BO180*10000</f>
        <v>140</v>
      </c>
      <c r="BC180" s="28">
        <f>'no b.d.l.'!BP180*10000</f>
        <v>140</v>
      </c>
      <c r="BD180" s="28">
        <f>'no b.d.l.'!BQ180*10000</f>
        <v>9000</v>
      </c>
      <c r="BE180" s="30">
        <f t="shared" si="4"/>
        <v>1040</v>
      </c>
      <c r="BV180" s="28">
        <v>22</v>
      </c>
      <c r="BY180" s="28">
        <v>4.5999999999999996</v>
      </c>
    </row>
    <row r="181" spans="1:77" x14ac:dyDescent="0.3">
      <c r="A181" s="25">
        <f t="shared" si="5"/>
        <v>177</v>
      </c>
      <c r="B181" s="26">
        <v>687122</v>
      </c>
      <c r="C181" s="26">
        <v>847230</v>
      </c>
      <c r="D181" s="26">
        <v>368</v>
      </c>
      <c r="E181" s="26">
        <v>1</v>
      </c>
      <c r="F181" s="27" t="s">
        <v>178</v>
      </c>
      <c r="G181" s="28">
        <v>10.1</v>
      </c>
      <c r="H181" s="28">
        <f>'no b.d.l.'!H181/1000</f>
        <v>4.4999999999999997E-3</v>
      </c>
      <c r="I181" s="28">
        <f>'no b.d.l.'!I181/1000</f>
        <v>8.9999999999999998E-4</v>
      </c>
      <c r="J181" s="28">
        <v>2</v>
      </c>
      <c r="K181" s="28">
        <v>1.39</v>
      </c>
      <c r="L181" s="28">
        <v>8.9999999999999998E-4</v>
      </c>
      <c r="M181" s="28">
        <v>0.12</v>
      </c>
      <c r="N181" s="28">
        <v>0.09</v>
      </c>
      <c r="O181" s="28">
        <v>0.01</v>
      </c>
      <c r="P181" s="28">
        <v>14.4</v>
      </c>
      <c r="Q181" s="28">
        <v>1.2</v>
      </c>
      <c r="R181" s="28">
        <v>122</v>
      </c>
      <c r="S181" s="28">
        <v>0.09</v>
      </c>
      <c r="T181" s="28">
        <v>4.9000000000000004</v>
      </c>
      <c r="U181" s="28">
        <v>45.8</v>
      </c>
      <c r="V181" s="28">
        <v>20.5</v>
      </c>
      <c r="W181" s="28">
        <v>17.5</v>
      </c>
      <c r="X181" s="28">
        <v>21.6</v>
      </c>
      <c r="Y181" s="28">
        <v>1.2999999999999999E-2</v>
      </c>
      <c r="Z181" s="28">
        <v>0.08</v>
      </c>
      <c r="AA181" s="28">
        <v>8.9999999999999993E-3</v>
      </c>
      <c r="AB181" s="28">
        <v>15.9</v>
      </c>
      <c r="AC181" s="28">
        <v>0.09</v>
      </c>
      <c r="AD181" s="28">
        <v>0.08</v>
      </c>
      <c r="AE181" s="28">
        <v>0.97</v>
      </c>
      <c r="AF181" s="28">
        <v>0.14000000000000001</v>
      </c>
      <c r="AG181" s="28">
        <v>128</v>
      </c>
      <c r="AH181" s="28">
        <v>0.1</v>
      </c>
      <c r="AI181" s="28">
        <v>0.09</v>
      </c>
      <c r="AJ181" s="28">
        <v>0.04</v>
      </c>
      <c r="AK181" s="28">
        <v>21.2</v>
      </c>
      <c r="AL181" s="28">
        <v>4.9000000000000004</v>
      </c>
      <c r="AM181" s="28">
        <v>7.1999999999999995E-2</v>
      </c>
      <c r="AN181" s="28">
        <v>266.10000000000002</v>
      </c>
      <c r="AO181" s="28">
        <v>57.9</v>
      </c>
      <c r="AP181" s="28">
        <v>0.4</v>
      </c>
      <c r="AQ181" s="28">
        <v>0.72</v>
      </c>
      <c r="AR181" s="28">
        <v>4.3</v>
      </c>
      <c r="AS181" s="28">
        <v>216</v>
      </c>
      <c r="AT181" s="28">
        <v>11.7</v>
      </c>
      <c r="AU181" s="28">
        <v>15</v>
      </c>
      <c r="AV181" s="28">
        <v>14.2</v>
      </c>
      <c r="AW181" s="28">
        <f>'no b.d.l.'!BJ181*10000</f>
        <v>43000</v>
      </c>
      <c r="AX181" s="28">
        <f>'no b.d.l.'!BK181*10000</f>
        <v>90</v>
      </c>
      <c r="AY181" s="28">
        <f>'no b.d.l.'!BL181*10000</f>
        <v>94100</v>
      </c>
      <c r="AZ181" s="28">
        <f>'no b.d.l.'!BM181*10000</f>
        <v>900</v>
      </c>
      <c r="BA181" s="28">
        <f>'no b.d.l.'!BN181*10000</f>
        <v>400</v>
      </c>
      <c r="BB181" s="28">
        <f>'no b.d.l.'!BO181*10000</f>
        <v>140</v>
      </c>
      <c r="BC181" s="28">
        <f>'no b.d.l.'!BP181*10000</f>
        <v>140</v>
      </c>
      <c r="BD181" s="28">
        <f>'no b.d.l.'!BQ181*10000</f>
        <v>9000</v>
      </c>
      <c r="BE181" s="30">
        <f t="shared" si="4"/>
        <v>1040</v>
      </c>
      <c r="BV181" s="28">
        <v>21.2</v>
      </c>
      <c r="BY181" s="28">
        <v>4.9000000000000004</v>
      </c>
    </row>
    <row r="182" spans="1:77" x14ac:dyDescent="0.3">
      <c r="A182" s="25">
        <f t="shared" si="5"/>
        <v>178</v>
      </c>
      <c r="B182" s="26">
        <v>687124</v>
      </c>
      <c r="C182" s="26">
        <v>847230</v>
      </c>
      <c r="D182" s="26">
        <v>368</v>
      </c>
      <c r="E182" s="26">
        <v>1</v>
      </c>
      <c r="F182" s="27" t="s">
        <v>197</v>
      </c>
      <c r="G182" s="28">
        <v>10.4</v>
      </c>
      <c r="H182" s="28">
        <f>'no b.d.l.'!H182/1000</f>
        <v>2.8E-3</v>
      </c>
      <c r="I182" s="28">
        <f>'no b.d.l.'!I182/1000</f>
        <v>8.9999999999999998E-4</v>
      </c>
      <c r="J182" s="28">
        <v>2</v>
      </c>
      <c r="K182" s="28">
        <v>1.44</v>
      </c>
      <c r="L182" s="28">
        <v>8.9999999999999998E-4</v>
      </c>
      <c r="M182" s="28">
        <v>0.12</v>
      </c>
      <c r="N182" s="28">
        <v>0.09</v>
      </c>
      <c r="O182" s="28">
        <v>0.02</v>
      </c>
      <c r="P182" s="28">
        <v>13.9</v>
      </c>
      <c r="Q182" s="28">
        <v>1.2</v>
      </c>
      <c r="R182" s="28">
        <v>123</v>
      </c>
      <c r="S182" s="28">
        <v>0.09</v>
      </c>
      <c r="T182" s="28">
        <v>5.2</v>
      </c>
      <c r="U182" s="28">
        <v>46.3</v>
      </c>
      <c r="V182" s="28">
        <v>22.9</v>
      </c>
      <c r="W182" s="28">
        <v>17.600000000000001</v>
      </c>
      <c r="X182" s="28">
        <v>23.7</v>
      </c>
      <c r="Y182" s="28">
        <v>1.2E-2</v>
      </c>
      <c r="Z182" s="28">
        <v>0.08</v>
      </c>
      <c r="AA182" s="28">
        <v>8.9999999999999993E-3</v>
      </c>
      <c r="AB182" s="28">
        <v>16.2</v>
      </c>
      <c r="AC182" s="28">
        <v>0.09</v>
      </c>
      <c r="AD182" s="28">
        <v>0.08</v>
      </c>
      <c r="AE182" s="28">
        <v>1</v>
      </c>
      <c r="AF182" s="28">
        <v>0.15</v>
      </c>
      <c r="AG182" s="28">
        <v>136</v>
      </c>
      <c r="AH182" s="28">
        <v>0.1</v>
      </c>
      <c r="AI182" s="28">
        <v>0.09</v>
      </c>
      <c r="AJ182" s="28">
        <v>0.04</v>
      </c>
      <c r="AK182" s="28">
        <v>20.7</v>
      </c>
      <c r="AL182" s="28">
        <v>4.9000000000000004</v>
      </c>
      <c r="AM182" s="28">
        <v>6.6000000000000003E-2</v>
      </c>
      <c r="AN182" s="28">
        <v>263.39999999999998</v>
      </c>
      <c r="AO182" s="28">
        <v>60.3</v>
      </c>
      <c r="AP182" s="28">
        <v>0.4</v>
      </c>
      <c r="AQ182" s="28">
        <v>0.75</v>
      </c>
      <c r="AR182" s="28">
        <v>4.4000000000000004</v>
      </c>
      <c r="AS182" s="28">
        <v>207</v>
      </c>
      <c r="AT182" s="28">
        <v>12.6</v>
      </c>
      <c r="AU182" s="28">
        <v>14.8</v>
      </c>
      <c r="AV182" s="28">
        <v>13.5</v>
      </c>
      <c r="AW182" s="28">
        <f>'no b.d.l.'!BJ182*10000</f>
        <v>44300</v>
      </c>
      <c r="AX182" s="28">
        <f>'no b.d.l.'!BK182*10000</f>
        <v>90</v>
      </c>
      <c r="AY182" s="28">
        <f>'no b.d.l.'!BL182*10000</f>
        <v>97700</v>
      </c>
      <c r="AZ182" s="28">
        <f>'no b.d.l.'!BM182*10000</f>
        <v>1000</v>
      </c>
      <c r="BA182" s="28">
        <f>'no b.d.l.'!BN182*10000</f>
        <v>500</v>
      </c>
      <c r="BB182" s="28">
        <f>'no b.d.l.'!BO182*10000</f>
        <v>140</v>
      </c>
      <c r="BC182" s="28">
        <f>'no b.d.l.'!BP182*10000</f>
        <v>150</v>
      </c>
      <c r="BD182" s="28">
        <f>'no b.d.l.'!BQ182*10000</f>
        <v>9000</v>
      </c>
      <c r="BE182" s="30">
        <f t="shared" si="4"/>
        <v>1140</v>
      </c>
      <c r="BV182" s="28">
        <v>20.7</v>
      </c>
      <c r="BY182" s="28">
        <v>4.9000000000000004</v>
      </c>
    </row>
    <row r="183" spans="1:77" x14ac:dyDescent="0.3">
      <c r="A183" s="25">
        <f t="shared" si="5"/>
        <v>179</v>
      </c>
      <c r="B183" s="26">
        <v>687126</v>
      </c>
      <c r="C183" s="26">
        <v>847230</v>
      </c>
      <c r="D183" s="26">
        <v>368</v>
      </c>
      <c r="E183" s="26">
        <v>1</v>
      </c>
      <c r="F183" s="27" t="s">
        <v>179</v>
      </c>
      <c r="G183" s="28">
        <v>7.6</v>
      </c>
      <c r="H183" s="28">
        <f>'no b.d.l.'!H183/1000</f>
        <v>4.0000000000000002E-4</v>
      </c>
      <c r="I183" s="28">
        <f>'no b.d.l.'!I183/1000</f>
        <v>0.02</v>
      </c>
      <c r="J183" s="28">
        <v>1</v>
      </c>
      <c r="K183" s="28">
        <v>1.23</v>
      </c>
      <c r="L183" s="28">
        <v>8.9999999999999998E-4</v>
      </c>
      <c r="M183" s="28">
        <v>0.13</v>
      </c>
      <c r="N183" s="28">
        <v>0.7</v>
      </c>
      <c r="O183" s="28">
        <v>0.05</v>
      </c>
      <c r="P183" s="28">
        <v>12.6</v>
      </c>
      <c r="Q183" s="28">
        <v>1.1000000000000001</v>
      </c>
      <c r="R183" s="28">
        <v>108</v>
      </c>
      <c r="S183" s="28">
        <v>0.4</v>
      </c>
      <c r="T183" s="28">
        <v>4.8</v>
      </c>
      <c r="U183" s="28">
        <v>40.799999999999997</v>
      </c>
      <c r="V183" s="28">
        <v>21.4</v>
      </c>
      <c r="W183" s="28">
        <v>14.7</v>
      </c>
      <c r="X183" s="28">
        <v>22.7</v>
      </c>
      <c r="Y183" s="28">
        <v>0.01</v>
      </c>
      <c r="Z183" s="28">
        <v>0.05</v>
      </c>
      <c r="AA183" s="28">
        <v>8.9999999999999993E-3</v>
      </c>
      <c r="AB183" s="28">
        <v>15.8</v>
      </c>
      <c r="AC183" s="28">
        <v>0.09</v>
      </c>
      <c r="AD183" s="28">
        <v>7.0000000000000007E-2</v>
      </c>
      <c r="AE183" s="28">
        <v>1</v>
      </c>
      <c r="AF183" s="28">
        <v>0.14000000000000001</v>
      </c>
      <c r="AG183" s="28">
        <v>106</v>
      </c>
      <c r="AH183" s="28">
        <v>0.1</v>
      </c>
      <c r="AI183" s="28">
        <v>0.2</v>
      </c>
      <c r="AJ183" s="28">
        <v>0.04</v>
      </c>
      <c r="AK183" s="28">
        <v>22.1</v>
      </c>
      <c r="AL183" s="28">
        <v>4.0999999999999996</v>
      </c>
      <c r="AM183" s="28">
        <v>8.7999999999999995E-2</v>
      </c>
      <c r="AN183" s="28">
        <v>288.2</v>
      </c>
      <c r="AO183" s="28">
        <v>63.5</v>
      </c>
      <c r="AP183" s="28">
        <v>0.4</v>
      </c>
      <c r="AQ183" s="28">
        <v>0.76</v>
      </c>
      <c r="AR183" s="28">
        <v>4.4000000000000004</v>
      </c>
      <c r="AS183" s="28">
        <v>157</v>
      </c>
      <c r="AT183" s="28">
        <v>12.2</v>
      </c>
      <c r="AU183" s="28">
        <v>11.4</v>
      </c>
      <c r="AV183" s="28">
        <v>16.600000000000001</v>
      </c>
      <c r="AW183" s="28">
        <f>'no b.d.l.'!BJ183*10000</f>
        <v>49300</v>
      </c>
      <c r="AX183" s="28">
        <f>'no b.d.l.'!BK183*10000</f>
        <v>90</v>
      </c>
      <c r="AY183" s="28">
        <f>'no b.d.l.'!BL183*10000</f>
        <v>74900</v>
      </c>
      <c r="AZ183" s="28">
        <f>'no b.d.l.'!BM183*10000</f>
        <v>1100</v>
      </c>
      <c r="BA183" s="28">
        <f>'no b.d.l.'!BN183*10000</f>
        <v>400</v>
      </c>
      <c r="BB183" s="28">
        <f>'no b.d.l.'!BO183*10000</f>
        <v>160</v>
      </c>
      <c r="BC183" s="28">
        <f>'no b.d.l.'!BP183*10000</f>
        <v>160</v>
      </c>
      <c r="BD183" s="28">
        <f>'no b.d.l.'!BQ183*10000</f>
        <v>9000</v>
      </c>
      <c r="BE183" s="30">
        <f t="shared" si="4"/>
        <v>1260</v>
      </c>
      <c r="BV183" s="28">
        <v>22.1</v>
      </c>
      <c r="BY183" s="28">
        <v>4.0999999999999996</v>
      </c>
    </row>
    <row r="184" spans="1:77" x14ac:dyDescent="0.3">
      <c r="A184" s="25">
        <f t="shared" si="5"/>
        <v>180</v>
      </c>
      <c r="B184" s="26">
        <v>687208</v>
      </c>
      <c r="C184" s="26">
        <v>847230</v>
      </c>
      <c r="D184" s="26">
        <v>368</v>
      </c>
      <c r="E184" s="26">
        <v>1</v>
      </c>
      <c r="F184" s="27" t="s">
        <v>180</v>
      </c>
      <c r="G184" s="28">
        <v>12</v>
      </c>
      <c r="H184" s="28">
        <f>'no b.d.l.'!H184/1000</f>
        <v>4.0000000000000002E-4</v>
      </c>
      <c r="I184" s="28">
        <f>'no b.d.l.'!I184/1000</f>
        <v>0.03</v>
      </c>
      <c r="J184" s="28">
        <v>1</v>
      </c>
      <c r="K184" s="28">
        <v>1.83</v>
      </c>
      <c r="L184" s="28">
        <v>8.9999999999999998E-4</v>
      </c>
      <c r="M184" s="28">
        <v>0.21</v>
      </c>
      <c r="N184" s="28">
        <v>0.9</v>
      </c>
      <c r="O184" s="28">
        <v>0.06</v>
      </c>
      <c r="P184" s="28">
        <v>14.7</v>
      </c>
      <c r="Q184" s="28">
        <v>1.5</v>
      </c>
      <c r="R184" s="28">
        <v>151</v>
      </c>
      <c r="S184" s="28">
        <v>0.09</v>
      </c>
      <c r="T184" s="28">
        <v>5.0999999999999996</v>
      </c>
      <c r="U184" s="28">
        <v>44.7</v>
      </c>
      <c r="V184" s="28">
        <v>22</v>
      </c>
      <c r="W184" s="28">
        <v>18.899999999999999</v>
      </c>
      <c r="X184" s="28">
        <v>22</v>
      </c>
      <c r="Y184" s="28">
        <v>1.4E-2</v>
      </c>
      <c r="Z184" s="28">
        <v>0.06</v>
      </c>
      <c r="AA184" s="28">
        <v>0.02</v>
      </c>
      <c r="AB184" s="28">
        <v>16.7</v>
      </c>
      <c r="AC184" s="28">
        <v>0.09</v>
      </c>
      <c r="AD184" s="28">
        <v>7.0000000000000007E-2</v>
      </c>
      <c r="AE184" s="28">
        <v>1</v>
      </c>
      <c r="AF184" s="28">
        <v>0.15</v>
      </c>
      <c r="AG184" s="28">
        <v>161</v>
      </c>
      <c r="AH184" s="28">
        <v>0.2</v>
      </c>
      <c r="AI184" s="28">
        <v>0.09</v>
      </c>
      <c r="AJ184" s="28">
        <v>0.04</v>
      </c>
      <c r="AK184" s="28">
        <v>18.5</v>
      </c>
      <c r="AL184" s="28">
        <v>4.8</v>
      </c>
      <c r="AM184" s="28">
        <v>7.1999999999999995E-2</v>
      </c>
      <c r="AN184" s="28">
        <v>261.09999999999997</v>
      </c>
      <c r="AO184" s="28">
        <v>51.2</v>
      </c>
      <c r="AP184" s="28">
        <v>0.4</v>
      </c>
      <c r="AQ184" s="28">
        <v>0.73</v>
      </c>
      <c r="AR184" s="28">
        <v>4.2</v>
      </c>
      <c r="AS184" s="28">
        <v>185</v>
      </c>
      <c r="AT184" s="28">
        <v>12.1</v>
      </c>
      <c r="AU184" s="28">
        <v>13.3</v>
      </c>
      <c r="AV184" s="28">
        <v>13</v>
      </c>
      <c r="AW184" s="28">
        <f>'no b.d.l.'!BJ184*10000</f>
        <v>46500</v>
      </c>
      <c r="AX184" s="28">
        <f>'no b.d.l.'!BK184*10000</f>
        <v>90</v>
      </c>
      <c r="AY184" s="28">
        <f>'no b.d.l.'!BL184*10000</f>
        <v>102000</v>
      </c>
      <c r="AZ184" s="28">
        <f>'no b.d.l.'!BM184*10000</f>
        <v>900</v>
      </c>
      <c r="BA184" s="28">
        <f>'no b.d.l.'!BN184*10000</f>
        <v>400</v>
      </c>
      <c r="BB184" s="28">
        <f>'no b.d.l.'!BO184*10000</f>
        <v>150</v>
      </c>
      <c r="BC184" s="28">
        <f>'no b.d.l.'!BP184*10000</f>
        <v>160</v>
      </c>
      <c r="BD184" s="28">
        <f>'no b.d.l.'!BQ184*10000</f>
        <v>9000</v>
      </c>
      <c r="BE184" s="30">
        <f t="shared" si="4"/>
        <v>1050</v>
      </c>
      <c r="BV184" s="28">
        <v>18.5</v>
      </c>
      <c r="BY184" s="28">
        <v>4.8</v>
      </c>
    </row>
    <row r="185" spans="1:77" x14ac:dyDescent="0.3">
      <c r="A185" s="25">
        <f t="shared" si="5"/>
        <v>181</v>
      </c>
      <c r="B185" s="26">
        <v>687210</v>
      </c>
      <c r="C185" s="26">
        <v>847230</v>
      </c>
      <c r="D185" s="26">
        <v>368</v>
      </c>
      <c r="E185" s="26">
        <v>1</v>
      </c>
      <c r="F185" s="27" t="s">
        <v>181</v>
      </c>
      <c r="G185" s="28">
        <v>12</v>
      </c>
      <c r="H185" s="28">
        <f>'no b.d.l.'!H185/1000</f>
        <v>5.9999999999999995E-4</v>
      </c>
      <c r="I185" s="28">
        <f>'no b.d.l.'!I185/1000</f>
        <v>0.02</v>
      </c>
      <c r="J185" s="28">
        <v>1</v>
      </c>
      <c r="K185" s="28">
        <v>2.33</v>
      </c>
      <c r="L185" s="28">
        <v>8.9999999999999998E-4</v>
      </c>
      <c r="M185" s="28">
        <v>0.21</v>
      </c>
      <c r="N185" s="28">
        <v>1.2</v>
      </c>
      <c r="O185" s="28">
        <v>7.0000000000000007E-2</v>
      </c>
      <c r="P185" s="28">
        <v>13.8</v>
      </c>
      <c r="Q185" s="28">
        <v>1.9</v>
      </c>
      <c r="R185" s="28">
        <v>160</v>
      </c>
      <c r="S185" s="28">
        <v>0.09</v>
      </c>
      <c r="T185" s="28">
        <v>5.2</v>
      </c>
      <c r="U185" s="28">
        <v>45.5</v>
      </c>
      <c r="V185" s="28">
        <v>21.8</v>
      </c>
      <c r="W185" s="28">
        <v>19.5</v>
      </c>
      <c r="X185" s="28">
        <v>20.5</v>
      </c>
      <c r="Y185" s="28">
        <v>1.6E-2</v>
      </c>
      <c r="Z185" s="28">
        <v>0.06</v>
      </c>
      <c r="AA185" s="28">
        <v>0.04</v>
      </c>
      <c r="AB185" s="28">
        <v>15.9</v>
      </c>
      <c r="AC185" s="28">
        <v>0.09</v>
      </c>
      <c r="AD185" s="28">
        <v>0.08</v>
      </c>
      <c r="AE185" s="28">
        <v>0.95</v>
      </c>
      <c r="AF185" s="28">
        <v>0.13</v>
      </c>
      <c r="AG185" s="28">
        <v>176</v>
      </c>
      <c r="AH185" s="28">
        <v>0.1</v>
      </c>
      <c r="AI185" s="28">
        <v>0.1</v>
      </c>
      <c r="AJ185" s="28">
        <v>0.04</v>
      </c>
      <c r="AK185" s="28">
        <v>16.600000000000001</v>
      </c>
      <c r="AL185" s="28">
        <v>3.8</v>
      </c>
      <c r="AM185" s="28">
        <v>7.5999999999999998E-2</v>
      </c>
      <c r="AN185" s="28">
        <v>248.8</v>
      </c>
      <c r="AO185" s="28">
        <v>49.3</v>
      </c>
      <c r="AP185" s="28">
        <v>0.5</v>
      </c>
      <c r="AQ185" s="28">
        <v>0.74</v>
      </c>
      <c r="AR185" s="28">
        <v>3.9</v>
      </c>
      <c r="AS185" s="28">
        <v>194</v>
      </c>
      <c r="AT185" s="28">
        <v>10.8</v>
      </c>
      <c r="AU185" s="28">
        <v>13.3</v>
      </c>
      <c r="AV185" s="28">
        <v>11.2</v>
      </c>
      <c r="AW185" s="28">
        <f>'no b.d.l.'!BJ185*10000</f>
        <v>49100</v>
      </c>
      <c r="AX185" s="28">
        <f>'no b.d.l.'!BK185*10000</f>
        <v>90</v>
      </c>
      <c r="AY185" s="28">
        <f>'no b.d.l.'!BL185*10000</f>
        <v>108000</v>
      </c>
      <c r="AZ185" s="28">
        <f>'no b.d.l.'!BM185*10000</f>
        <v>900</v>
      </c>
      <c r="BA185" s="28">
        <f>'no b.d.l.'!BN185*10000</f>
        <v>400</v>
      </c>
      <c r="BB185" s="28">
        <f>'no b.d.l.'!BO185*10000</f>
        <v>160</v>
      </c>
      <c r="BC185" s="28">
        <f>'no b.d.l.'!BP185*10000</f>
        <v>170</v>
      </c>
      <c r="BD185" s="28">
        <f>'no b.d.l.'!BQ185*10000</f>
        <v>9000</v>
      </c>
      <c r="BE185" s="30">
        <f t="shared" si="4"/>
        <v>1060</v>
      </c>
      <c r="BV185" s="28">
        <v>16.600000000000001</v>
      </c>
      <c r="BY185" s="28">
        <v>3.8</v>
      </c>
    </row>
    <row r="186" spans="1:77" x14ac:dyDescent="0.3">
      <c r="A186" s="25">
        <f>A185+1</f>
        <v>182</v>
      </c>
      <c r="B186" s="26">
        <v>687211</v>
      </c>
      <c r="C186" s="26">
        <v>847230</v>
      </c>
      <c r="D186" s="26">
        <v>368</v>
      </c>
      <c r="E186" s="26">
        <v>1</v>
      </c>
      <c r="F186" s="27" t="s">
        <v>198</v>
      </c>
      <c r="G186" s="28">
        <v>12.1</v>
      </c>
      <c r="H186" s="28">
        <f>'no b.d.l.'!H186/1000</f>
        <v>4.2000000000000006E-3</v>
      </c>
      <c r="I186" s="28">
        <f>'no b.d.l.'!I186/1000</f>
        <v>7.0000000000000007E-2</v>
      </c>
      <c r="J186" s="28">
        <v>1</v>
      </c>
      <c r="K186" s="28">
        <v>1.19</v>
      </c>
      <c r="L186" s="28">
        <v>8.9999999999999998E-4</v>
      </c>
      <c r="M186" s="28">
        <v>0.42</v>
      </c>
      <c r="N186" s="28">
        <v>1</v>
      </c>
      <c r="O186" s="28">
        <v>0.01</v>
      </c>
      <c r="P186" s="28">
        <v>12.8</v>
      </c>
      <c r="Q186" s="28">
        <v>1.5</v>
      </c>
      <c r="R186" s="28">
        <v>86</v>
      </c>
      <c r="S186" s="28">
        <v>0.09</v>
      </c>
      <c r="T186" s="28">
        <v>9.4</v>
      </c>
      <c r="U186" s="28">
        <v>36.700000000000003</v>
      </c>
      <c r="V186" s="28">
        <v>24.3</v>
      </c>
      <c r="W186" s="28">
        <v>37</v>
      </c>
      <c r="X186" s="28">
        <v>82.6</v>
      </c>
      <c r="Y186" s="28">
        <v>0.13100000000000001</v>
      </c>
      <c r="Z186" s="28">
        <v>0.15</v>
      </c>
      <c r="AA186" s="28">
        <v>7.0000000000000007E-2</v>
      </c>
      <c r="AB186" s="28">
        <v>15.7</v>
      </c>
      <c r="AC186" s="28">
        <v>0.09</v>
      </c>
      <c r="AD186" s="28">
        <v>7.0000000000000007E-2</v>
      </c>
      <c r="AE186" s="28">
        <v>2.35</v>
      </c>
      <c r="AF186" s="28">
        <v>0.21</v>
      </c>
      <c r="AG186" s="28">
        <v>64</v>
      </c>
      <c r="AH186" s="28">
        <v>0.1</v>
      </c>
      <c r="AI186" s="28">
        <v>1</v>
      </c>
      <c r="AJ186" s="28">
        <v>0.04</v>
      </c>
      <c r="AK186" s="28">
        <v>9.5</v>
      </c>
      <c r="AL186" s="28">
        <v>4.7</v>
      </c>
      <c r="AM186" s="28">
        <v>2.7E-2</v>
      </c>
      <c r="AN186" s="28">
        <v>179.89999999999998</v>
      </c>
      <c r="AO186" s="28">
        <v>106</v>
      </c>
      <c r="AP186" s="28">
        <v>0.6</v>
      </c>
      <c r="AQ186" s="28">
        <v>1.84</v>
      </c>
      <c r="AR186" s="28">
        <v>10.3</v>
      </c>
      <c r="AS186" s="28">
        <v>203</v>
      </c>
      <c r="AT186" s="28">
        <v>26.2</v>
      </c>
      <c r="AU186" s="28">
        <v>10.5</v>
      </c>
      <c r="AV186" s="28">
        <v>14.3</v>
      </c>
      <c r="AW186" s="28">
        <f>'no b.d.l.'!BJ186*10000</f>
        <v>50500</v>
      </c>
      <c r="AX186" s="28">
        <f>'no b.d.l.'!BK186*10000</f>
        <v>700.00000000000011</v>
      </c>
      <c r="AY186" s="28">
        <f>'no b.d.l.'!BL186*10000</f>
        <v>52800</v>
      </c>
      <c r="AZ186" s="28">
        <f>'no b.d.l.'!BM186*10000</f>
        <v>1800</v>
      </c>
      <c r="BA186" s="28">
        <f>'no b.d.l.'!BN186*10000</f>
        <v>900</v>
      </c>
      <c r="BB186" s="28">
        <f>'no b.d.l.'!BO186*10000</f>
        <v>200</v>
      </c>
      <c r="BC186" s="28">
        <f>'no b.d.l.'!BP186*10000</f>
        <v>680</v>
      </c>
      <c r="BD186" s="28">
        <f>'no b.d.l.'!BQ186*10000</f>
        <v>9000</v>
      </c>
      <c r="BE186" s="30">
        <f t="shared" si="4"/>
        <v>2000</v>
      </c>
      <c r="BV186" s="28">
        <v>9.5</v>
      </c>
      <c r="BY186" s="28">
        <v>4.7</v>
      </c>
    </row>
    <row r="187" spans="1:77" x14ac:dyDescent="0.3">
      <c r="A187" s="25">
        <f t="shared" si="5"/>
        <v>183</v>
      </c>
      <c r="B187" s="26">
        <v>687213</v>
      </c>
      <c r="C187" s="26">
        <v>847230</v>
      </c>
      <c r="D187" s="26">
        <v>368</v>
      </c>
      <c r="E187" s="26">
        <v>1</v>
      </c>
      <c r="F187" s="27" t="s">
        <v>182</v>
      </c>
      <c r="G187" s="28">
        <v>11.2</v>
      </c>
      <c r="H187" s="28">
        <f>'no b.d.l.'!H187/1000</f>
        <v>4.0000000000000002E-4</v>
      </c>
      <c r="I187" s="28">
        <f>'no b.d.l.'!I187/1000</f>
        <v>8.9999999999999998E-4</v>
      </c>
      <c r="J187" s="28">
        <v>1</v>
      </c>
      <c r="K187" s="28">
        <v>2.33</v>
      </c>
      <c r="L187" s="28">
        <v>8.9999999999999998E-4</v>
      </c>
      <c r="M187" s="28">
        <v>0.18</v>
      </c>
      <c r="N187" s="28">
        <v>1.2</v>
      </c>
      <c r="O187" s="28">
        <v>0.05</v>
      </c>
      <c r="P187" s="28">
        <v>13.8</v>
      </c>
      <c r="Q187" s="28">
        <v>1.8</v>
      </c>
      <c r="R187" s="28">
        <v>139</v>
      </c>
      <c r="S187" s="28">
        <v>0.09</v>
      </c>
      <c r="T187" s="28">
        <v>5.0999999999999996</v>
      </c>
      <c r="U187" s="28">
        <v>42.4</v>
      </c>
      <c r="V187" s="28">
        <v>22.6</v>
      </c>
      <c r="W187" s="28">
        <v>17.2</v>
      </c>
      <c r="X187" s="28">
        <v>20.6</v>
      </c>
      <c r="Y187" s="28">
        <v>1.4E-2</v>
      </c>
      <c r="Z187" s="28">
        <v>0.06</v>
      </c>
      <c r="AA187" s="28">
        <v>0.01</v>
      </c>
      <c r="AB187" s="28">
        <v>16.8</v>
      </c>
      <c r="AC187" s="28">
        <v>0.1</v>
      </c>
      <c r="AD187" s="28">
        <v>0.08</v>
      </c>
      <c r="AE187" s="28">
        <v>1.04</v>
      </c>
      <c r="AF187" s="28">
        <v>0.13</v>
      </c>
      <c r="AG187" s="28">
        <v>124</v>
      </c>
      <c r="AH187" s="28">
        <v>0.2</v>
      </c>
      <c r="AI187" s="28">
        <v>0.1</v>
      </c>
      <c r="AJ187" s="28">
        <v>0.04</v>
      </c>
      <c r="AK187" s="28">
        <v>14.5</v>
      </c>
      <c r="AL187" s="28">
        <v>6.5</v>
      </c>
      <c r="AM187" s="28">
        <v>7.5999999999999998E-2</v>
      </c>
      <c r="AN187" s="28">
        <v>215.79999999999993</v>
      </c>
      <c r="AO187" s="28">
        <v>51.3</v>
      </c>
      <c r="AP187" s="28">
        <v>0.4</v>
      </c>
      <c r="AQ187" s="28">
        <v>0.81</v>
      </c>
      <c r="AR187" s="28">
        <v>4.4000000000000004</v>
      </c>
      <c r="AS187" s="28">
        <v>182</v>
      </c>
      <c r="AT187" s="28">
        <v>12</v>
      </c>
      <c r="AU187" s="28">
        <v>12.8</v>
      </c>
      <c r="AV187" s="28">
        <v>12.3</v>
      </c>
      <c r="AW187" s="28">
        <f>'no b.d.l.'!BJ187*10000</f>
        <v>45400</v>
      </c>
      <c r="AX187" s="28">
        <f>'no b.d.l.'!BK187*10000</f>
        <v>90</v>
      </c>
      <c r="AY187" s="28">
        <f>'no b.d.l.'!BL187*10000</f>
        <v>99500</v>
      </c>
      <c r="AZ187" s="28">
        <f>'no b.d.l.'!BM187*10000</f>
        <v>1000</v>
      </c>
      <c r="BA187" s="28">
        <f>'no b.d.l.'!BN187*10000</f>
        <v>400</v>
      </c>
      <c r="BB187" s="28">
        <f>'no b.d.l.'!BO187*10000</f>
        <v>120</v>
      </c>
      <c r="BC187" s="28">
        <f>'no b.d.l.'!BP187*10000</f>
        <v>160</v>
      </c>
      <c r="BD187" s="28">
        <f>'no b.d.l.'!BQ187*10000</f>
        <v>9000</v>
      </c>
      <c r="BE187" s="30">
        <f t="shared" si="4"/>
        <v>1120</v>
      </c>
      <c r="BV187" s="28">
        <v>14.5</v>
      </c>
      <c r="BY187" s="28">
        <v>6.5</v>
      </c>
    </row>
    <row r="188" spans="1:77" x14ac:dyDescent="0.3">
      <c r="A188" s="25">
        <f t="shared" si="5"/>
        <v>184</v>
      </c>
      <c r="B188" s="26">
        <v>687215</v>
      </c>
      <c r="C188" s="26">
        <v>847230</v>
      </c>
      <c r="D188" s="26">
        <v>368</v>
      </c>
      <c r="E188" s="26">
        <v>1</v>
      </c>
      <c r="F188" s="27" t="s">
        <v>183</v>
      </c>
      <c r="G188" s="28">
        <v>12</v>
      </c>
      <c r="H188" s="28">
        <f>'no b.d.l.'!H188/1000</f>
        <v>4.0000000000000002E-4</v>
      </c>
      <c r="I188" s="28">
        <f>'no b.d.l.'!I188/1000</f>
        <v>8.9999999999999998E-4</v>
      </c>
      <c r="J188" s="28">
        <v>2</v>
      </c>
      <c r="K188" s="28">
        <v>2.6</v>
      </c>
      <c r="L188" s="28">
        <v>8.9999999999999998E-4</v>
      </c>
      <c r="M188" s="28">
        <v>0.19</v>
      </c>
      <c r="N188" s="28">
        <v>1</v>
      </c>
      <c r="O188" s="28">
        <v>0.09</v>
      </c>
      <c r="P188" s="28">
        <v>13.6</v>
      </c>
      <c r="Q188" s="28">
        <v>1.8</v>
      </c>
      <c r="R188" s="28">
        <v>161</v>
      </c>
      <c r="S188" s="28">
        <v>0.09</v>
      </c>
      <c r="T188" s="28">
        <v>5.3</v>
      </c>
      <c r="U188" s="28">
        <v>45.8</v>
      </c>
      <c r="V188" s="28">
        <v>21.3</v>
      </c>
      <c r="W188" s="28">
        <v>19.7</v>
      </c>
      <c r="X188" s="28">
        <v>22.6</v>
      </c>
      <c r="Y188" s="28">
        <v>1.2E-2</v>
      </c>
      <c r="Z188" s="28">
        <v>0.06</v>
      </c>
      <c r="AA188" s="28">
        <v>0.02</v>
      </c>
      <c r="AB188" s="28">
        <v>17</v>
      </c>
      <c r="AC188" s="28">
        <v>0.1</v>
      </c>
      <c r="AD188" s="28">
        <v>0.08</v>
      </c>
      <c r="AE188" s="28">
        <v>1.02</v>
      </c>
      <c r="AF188" s="28">
        <v>0.14000000000000001</v>
      </c>
      <c r="AG188" s="28">
        <v>153</v>
      </c>
      <c r="AH188" s="28">
        <v>0.1</v>
      </c>
      <c r="AI188" s="28">
        <v>0.2</v>
      </c>
      <c r="AJ188" s="28">
        <v>0.04</v>
      </c>
      <c r="AK188" s="28">
        <v>12.7</v>
      </c>
      <c r="AL188" s="28">
        <v>4.7</v>
      </c>
      <c r="AM188" s="28">
        <v>7.4999999999999997E-2</v>
      </c>
      <c r="AN188" s="28">
        <v>198.49999999999994</v>
      </c>
      <c r="AO188" s="28">
        <v>52.7</v>
      </c>
      <c r="AP188" s="28">
        <v>0.4</v>
      </c>
      <c r="AQ188" s="28">
        <v>0.78</v>
      </c>
      <c r="AR188" s="28">
        <v>4.5999999999999996</v>
      </c>
      <c r="AS188" s="28">
        <v>200</v>
      </c>
      <c r="AT188" s="28">
        <v>12.2</v>
      </c>
      <c r="AU188" s="28">
        <v>13</v>
      </c>
      <c r="AV188" s="28">
        <v>14.9</v>
      </c>
      <c r="AW188" s="28">
        <f>'no b.d.l.'!BJ188*10000</f>
        <v>48400</v>
      </c>
      <c r="AX188" s="28">
        <f>'no b.d.l.'!BK188*10000</f>
        <v>90</v>
      </c>
      <c r="AY188" s="28">
        <f>'no b.d.l.'!BL188*10000</f>
        <v>114000</v>
      </c>
      <c r="AZ188" s="28">
        <f>'no b.d.l.'!BM188*10000</f>
        <v>1000</v>
      </c>
      <c r="BA188" s="28">
        <f>'no b.d.l.'!BN188*10000</f>
        <v>400</v>
      </c>
      <c r="BB188" s="28">
        <f>'no b.d.l.'!BO188*10000</f>
        <v>130</v>
      </c>
      <c r="BC188" s="28">
        <f>'no b.d.l.'!BP188*10000</f>
        <v>180</v>
      </c>
      <c r="BD188" s="28">
        <f>'no b.d.l.'!BQ188*10000</f>
        <v>9000</v>
      </c>
      <c r="BE188" s="30">
        <f t="shared" si="4"/>
        <v>1130</v>
      </c>
      <c r="BV188" s="28">
        <v>12.7</v>
      </c>
      <c r="BY188" s="28">
        <v>4.7</v>
      </c>
    </row>
    <row r="189" spans="1:77" x14ac:dyDescent="0.3">
      <c r="A189" s="25">
        <f t="shared" si="5"/>
        <v>185</v>
      </c>
      <c r="B189" s="26">
        <v>687217</v>
      </c>
      <c r="C189" s="26">
        <v>847230</v>
      </c>
      <c r="D189" s="26">
        <v>368</v>
      </c>
      <c r="E189" s="26">
        <v>1</v>
      </c>
      <c r="F189" s="27" t="s">
        <v>184</v>
      </c>
      <c r="G189" s="28">
        <v>11.6</v>
      </c>
      <c r="H189" s="28">
        <f>'no b.d.l.'!H189/1000</f>
        <v>4.0000000000000002E-4</v>
      </c>
      <c r="I189" s="28">
        <f>'no b.d.l.'!I189/1000</f>
        <v>8.9999999999999998E-4</v>
      </c>
      <c r="J189" s="28">
        <v>1</v>
      </c>
      <c r="K189" s="28">
        <v>2.4300000000000002</v>
      </c>
      <c r="L189" s="28">
        <v>8.9999999999999998E-4</v>
      </c>
      <c r="M189" s="28">
        <v>0.18</v>
      </c>
      <c r="N189" s="28">
        <v>1</v>
      </c>
      <c r="O189" s="28">
        <v>7.0000000000000007E-2</v>
      </c>
      <c r="P189" s="28">
        <v>14.5</v>
      </c>
      <c r="Q189" s="28">
        <v>1.8</v>
      </c>
      <c r="R189" s="28">
        <v>153</v>
      </c>
      <c r="S189" s="28">
        <v>0.09</v>
      </c>
      <c r="T189" s="28">
        <v>5.2</v>
      </c>
      <c r="U189" s="28">
        <v>42</v>
      </c>
      <c r="V189" s="28">
        <v>24.2</v>
      </c>
      <c r="W189" s="28">
        <v>19.100000000000001</v>
      </c>
      <c r="X189" s="28">
        <v>22.1</v>
      </c>
      <c r="Y189" s="28">
        <v>1.0999999999999999E-2</v>
      </c>
      <c r="Z189" s="28">
        <v>0.06</v>
      </c>
      <c r="AA189" s="28">
        <v>0.02</v>
      </c>
      <c r="AB189" s="28">
        <v>17.600000000000001</v>
      </c>
      <c r="AC189" s="28">
        <v>0.1</v>
      </c>
      <c r="AD189" s="28">
        <v>0.1</v>
      </c>
      <c r="AE189" s="28">
        <v>1.08</v>
      </c>
      <c r="AF189" s="28">
        <v>0.15</v>
      </c>
      <c r="AG189" s="28">
        <v>158</v>
      </c>
      <c r="AH189" s="28">
        <v>0.1</v>
      </c>
      <c r="AI189" s="28">
        <v>0.1</v>
      </c>
      <c r="AJ189" s="28">
        <v>0.04</v>
      </c>
      <c r="AK189" s="28">
        <v>12.9</v>
      </c>
      <c r="AL189" s="28">
        <v>4.9000000000000004</v>
      </c>
      <c r="AM189" s="28">
        <v>7.3999999999999996E-2</v>
      </c>
      <c r="AN189" s="28">
        <v>205.29999999999995</v>
      </c>
      <c r="AO189" s="28">
        <v>58.6</v>
      </c>
      <c r="AP189" s="28">
        <v>0.4</v>
      </c>
      <c r="AQ189" s="28">
        <v>0.9</v>
      </c>
      <c r="AR189" s="28">
        <v>4.4000000000000004</v>
      </c>
      <c r="AS189" s="28">
        <v>211</v>
      </c>
      <c r="AT189" s="28">
        <v>13</v>
      </c>
      <c r="AU189" s="28">
        <v>12.7</v>
      </c>
      <c r="AV189" s="28">
        <v>16.2</v>
      </c>
      <c r="AW189" s="28">
        <f>'no b.d.l.'!BJ189*10000</f>
        <v>47000</v>
      </c>
      <c r="AX189" s="28">
        <f>'no b.d.l.'!BK189*10000</f>
        <v>90</v>
      </c>
      <c r="AY189" s="28">
        <f>'no b.d.l.'!BL189*10000</f>
        <v>106000</v>
      </c>
      <c r="AZ189" s="28">
        <f>'no b.d.l.'!BM189*10000</f>
        <v>1100</v>
      </c>
      <c r="BA189" s="28">
        <f>'no b.d.l.'!BN189*10000</f>
        <v>400</v>
      </c>
      <c r="BB189" s="28">
        <f>'no b.d.l.'!BO189*10000</f>
        <v>140</v>
      </c>
      <c r="BC189" s="28">
        <f>'no b.d.l.'!BP189*10000</f>
        <v>190</v>
      </c>
      <c r="BD189" s="28">
        <f>'no b.d.l.'!BQ189*10000</f>
        <v>9000</v>
      </c>
      <c r="BE189" s="30">
        <f t="shared" si="4"/>
        <v>1240</v>
      </c>
      <c r="BV189" s="28">
        <v>12.9</v>
      </c>
      <c r="BY189" s="28">
        <v>4.9000000000000004</v>
      </c>
    </row>
    <row r="190" spans="1:77" x14ac:dyDescent="0.3">
      <c r="A190" s="25">
        <f t="shared" si="5"/>
        <v>186</v>
      </c>
      <c r="B190" s="26">
        <v>687218</v>
      </c>
      <c r="C190" s="26">
        <v>847230</v>
      </c>
      <c r="D190" s="26">
        <v>368</v>
      </c>
      <c r="E190" s="26">
        <v>1</v>
      </c>
      <c r="F190" s="27" t="s">
        <v>185</v>
      </c>
      <c r="G190" s="28">
        <v>9.9</v>
      </c>
      <c r="H190" s="28">
        <f>'no b.d.l.'!H190/1000</f>
        <v>4.0000000000000002E-4</v>
      </c>
      <c r="I190" s="28">
        <f>'no b.d.l.'!I190/1000</f>
        <v>7.0000000000000007E-2</v>
      </c>
      <c r="J190" s="28">
        <v>2</v>
      </c>
      <c r="K190" s="28">
        <v>1.96</v>
      </c>
      <c r="L190" s="28">
        <v>8.9999999999999998E-4</v>
      </c>
      <c r="M190" s="28">
        <v>0.16</v>
      </c>
      <c r="N190" s="28">
        <v>1</v>
      </c>
      <c r="O190" s="28">
        <v>0.06</v>
      </c>
      <c r="P190" s="28">
        <v>13.3</v>
      </c>
      <c r="Q190" s="28">
        <v>1.6</v>
      </c>
      <c r="R190" s="28">
        <v>134</v>
      </c>
      <c r="S190" s="28">
        <v>0.09</v>
      </c>
      <c r="T190" s="28">
        <v>5.4</v>
      </c>
      <c r="U190" s="28">
        <v>45.8</v>
      </c>
      <c r="V190" s="28">
        <v>23.4</v>
      </c>
      <c r="W190" s="28">
        <v>15.4</v>
      </c>
      <c r="X190" s="28">
        <v>23.1</v>
      </c>
      <c r="Y190" s="28">
        <v>1.2E-2</v>
      </c>
      <c r="Z190" s="28">
        <v>0.06</v>
      </c>
      <c r="AA190" s="28">
        <v>8.9999999999999993E-3</v>
      </c>
      <c r="AB190" s="28">
        <v>16.3</v>
      </c>
      <c r="AC190" s="28">
        <v>0.09</v>
      </c>
      <c r="AD190" s="28">
        <v>7.0000000000000007E-2</v>
      </c>
      <c r="AE190" s="28">
        <v>0.95</v>
      </c>
      <c r="AF190" s="28">
        <v>0.14000000000000001</v>
      </c>
      <c r="AG190" s="28">
        <v>106</v>
      </c>
      <c r="AH190" s="28">
        <v>0.1</v>
      </c>
      <c r="AI190" s="28">
        <v>0.09</v>
      </c>
      <c r="AJ190" s="28">
        <v>0.04</v>
      </c>
      <c r="AK190" s="28">
        <v>14.3</v>
      </c>
      <c r="AL190" s="28">
        <v>4.2</v>
      </c>
      <c r="AM190" s="28">
        <v>7.1999999999999995E-2</v>
      </c>
      <c r="AN190" s="28">
        <v>197.89999999999998</v>
      </c>
      <c r="AO190" s="28">
        <v>50.5</v>
      </c>
      <c r="AP190" s="28">
        <v>0.4</v>
      </c>
      <c r="AQ190" s="28">
        <v>0.82</v>
      </c>
      <c r="AR190" s="28">
        <v>4.7</v>
      </c>
      <c r="AS190" s="28">
        <v>170</v>
      </c>
      <c r="AT190" s="28">
        <v>12</v>
      </c>
      <c r="AU190" s="28">
        <v>13.2</v>
      </c>
      <c r="AV190" s="28">
        <v>10.3</v>
      </c>
      <c r="AW190" s="28">
        <f>'no b.d.l.'!BJ190*10000</f>
        <v>48099.999999999993</v>
      </c>
      <c r="AX190" s="28">
        <f>'no b.d.l.'!BK190*10000</f>
        <v>90</v>
      </c>
      <c r="AY190" s="28">
        <f>'no b.d.l.'!BL190*10000</f>
        <v>95200</v>
      </c>
      <c r="AZ190" s="28">
        <f>'no b.d.l.'!BM190*10000</f>
        <v>1000</v>
      </c>
      <c r="BA190" s="28">
        <f>'no b.d.l.'!BN190*10000</f>
        <v>400</v>
      </c>
      <c r="BB190" s="28">
        <f>'no b.d.l.'!BO190*10000</f>
        <v>140</v>
      </c>
      <c r="BC190" s="28">
        <f>'no b.d.l.'!BP190*10000</f>
        <v>160</v>
      </c>
      <c r="BD190" s="28">
        <f>'no b.d.l.'!BQ190*10000</f>
        <v>9000</v>
      </c>
      <c r="BE190" s="30">
        <f t="shared" si="4"/>
        <v>1140</v>
      </c>
      <c r="BV190" s="28">
        <v>14.3</v>
      </c>
      <c r="BY190" s="28">
        <v>4.2</v>
      </c>
    </row>
    <row r="191" spans="1:77" x14ac:dyDescent="0.3">
      <c r="A191" s="25">
        <f t="shared" si="5"/>
        <v>187</v>
      </c>
      <c r="B191" s="26">
        <v>687220</v>
      </c>
      <c r="C191" s="26">
        <v>847230</v>
      </c>
      <c r="D191" s="26">
        <v>368</v>
      </c>
      <c r="E191" s="26">
        <v>1</v>
      </c>
      <c r="F191" s="27" t="s">
        <v>186</v>
      </c>
      <c r="G191" s="28">
        <v>12.4</v>
      </c>
      <c r="H191" s="28">
        <f>'no b.d.l.'!H191/1000</f>
        <v>1.5E-3</v>
      </c>
      <c r="I191" s="28">
        <f>'no b.d.l.'!I191/1000</f>
        <v>0.02</v>
      </c>
      <c r="J191" s="28">
        <v>2</v>
      </c>
      <c r="K191" s="28">
        <v>2.48</v>
      </c>
      <c r="L191" s="28">
        <v>8.9999999999999998E-4</v>
      </c>
      <c r="M191" s="28">
        <v>0.17</v>
      </c>
      <c r="N191" s="28">
        <v>0.8</v>
      </c>
      <c r="O191" s="28">
        <v>7.0000000000000007E-2</v>
      </c>
      <c r="P191" s="28">
        <v>14.4</v>
      </c>
      <c r="Q191" s="28">
        <v>1.9</v>
      </c>
      <c r="R191" s="28">
        <v>163</v>
      </c>
      <c r="S191" s="28">
        <v>0.09</v>
      </c>
      <c r="T191" s="28">
        <v>5.8</v>
      </c>
      <c r="U191" s="28">
        <v>47.5</v>
      </c>
      <c r="V191" s="28">
        <v>24.8</v>
      </c>
      <c r="W191" s="28">
        <v>17.600000000000001</v>
      </c>
      <c r="X191" s="28">
        <v>26.9</v>
      </c>
      <c r="Y191" s="28">
        <v>1.2E-2</v>
      </c>
      <c r="Z191" s="28">
        <v>7.0000000000000007E-2</v>
      </c>
      <c r="AA191" s="28">
        <v>8.9999999999999993E-3</v>
      </c>
      <c r="AB191" s="28">
        <v>17.5</v>
      </c>
      <c r="AC191" s="28">
        <v>0.1</v>
      </c>
      <c r="AD191" s="28">
        <v>0.08</v>
      </c>
      <c r="AE191" s="28">
        <v>1</v>
      </c>
      <c r="AF191" s="28">
        <v>0.15</v>
      </c>
      <c r="AG191" s="28">
        <v>146</v>
      </c>
      <c r="AH191" s="28">
        <v>0.1</v>
      </c>
      <c r="AI191" s="28">
        <v>0.09</v>
      </c>
      <c r="AJ191" s="28">
        <v>0.04</v>
      </c>
      <c r="AK191" s="28">
        <v>12.5</v>
      </c>
      <c r="AL191" s="28">
        <v>4.5</v>
      </c>
      <c r="AM191" s="28">
        <v>7.0999999999999994E-2</v>
      </c>
      <c r="AN191" s="28">
        <v>180.09999999999997</v>
      </c>
      <c r="AO191" s="28">
        <v>52</v>
      </c>
      <c r="AP191" s="28">
        <v>0.4</v>
      </c>
      <c r="AQ191" s="28">
        <v>0.76</v>
      </c>
      <c r="AR191" s="28">
        <v>4.7</v>
      </c>
      <c r="AS191" s="28">
        <v>195</v>
      </c>
      <c r="AT191" s="28">
        <v>12.3</v>
      </c>
      <c r="AU191" s="28">
        <v>13</v>
      </c>
      <c r="AV191" s="28">
        <v>12.4</v>
      </c>
      <c r="AW191" s="28">
        <f>'no b.d.l.'!BJ191*10000</f>
        <v>48400</v>
      </c>
      <c r="AX191" s="28">
        <f>'no b.d.l.'!BK191*10000</f>
        <v>100</v>
      </c>
      <c r="AY191" s="28">
        <f>'no b.d.l.'!BL191*10000</f>
        <v>116000</v>
      </c>
      <c r="AZ191" s="28">
        <f>'no b.d.l.'!BM191*10000</f>
        <v>1000</v>
      </c>
      <c r="BA191" s="28">
        <f>'no b.d.l.'!BN191*10000</f>
        <v>400</v>
      </c>
      <c r="BB191" s="28">
        <f>'no b.d.l.'!BO191*10000</f>
        <v>140</v>
      </c>
      <c r="BC191" s="28">
        <f>'no b.d.l.'!BP191*10000</f>
        <v>170</v>
      </c>
      <c r="BD191" s="28">
        <f>'no b.d.l.'!BQ191*10000</f>
        <v>9000</v>
      </c>
      <c r="BE191" s="30">
        <f t="shared" si="4"/>
        <v>1140</v>
      </c>
      <c r="BV191" s="28">
        <v>12.5</v>
      </c>
      <c r="BY191" s="28">
        <v>4.5</v>
      </c>
    </row>
    <row r="192" spans="1:77" x14ac:dyDescent="0.3">
      <c r="A192" s="25">
        <f t="shared" si="5"/>
        <v>188</v>
      </c>
      <c r="B192" s="26">
        <v>687222</v>
      </c>
      <c r="C192" s="26">
        <v>847230</v>
      </c>
      <c r="D192" s="26">
        <v>368</v>
      </c>
      <c r="E192" s="26">
        <v>1</v>
      </c>
      <c r="F192" s="27" t="s">
        <v>187</v>
      </c>
      <c r="G192" s="28">
        <v>11.6</v>
      </c>
      <c r="H192" s="28">
        <f>'no b.d.l.'!H192/1000</f>
        <v>5.9999999999999995E-4</v>
      </c>
      <c r="I192" s="28">
        <f>'no b.d.l.'!I192/1000</f>
        <v>0.03</v>
      </c>
      <c r="J192" s="28">
        <v>1</v>
      </c>
      <c r="K192" s="28">
        <v>2.3199999999999998</v>
      </c>
      <c r="L192" s="28">
        <v>8.9999999999999998E-4</v>
      </c>
      <c r="M192" s="28">
        <v>0.2</v>
      </c>
      <c r="N192" s="28">
        <v>0.9</v>
      </c>
      <c r="O192" s="28">
        <v>0.03</v>
      </c>
      <c r="P192" s="28">
        <v>13.4</v>
      </c>
      <c r="Q192" s="28">
        <v>1.8</v>
      </c>
      <c r="R192" s="28">
        <v>149</v>
      </c>
      <c r="S192" s="28">
        <v>0.09</v>
      </c>
      <c r="T192" s="28">
        <v>5.2</v>
      </c>
      <c r="U192" s="28">
        <v>42.7</v>
      </c>
      <c r="V192" s="28">
        <v>21.3</v>
      </c>
      <c r="W192" s="28">
        <v>16.7</v>
      </c>
      <c r="X192" s="28">
        <v>22.6</v>
      </c>
      <c r="Y192" s="28">
        <v>1.2999999999999999E-2</v>
      </c>
      <c r="Z192" s="28">
        <v>0.06</v>
      </c>
      <c r="AA192" s="28">
        <v>8.9999999999999993E-3</v>
      </c>
      <c r="AB192" s="28">
        <v>16</v>
      </c>
      <c r="AC192" s="28">
        <v>0.1</v>
      </c>
      <c r="AD192" s="28">
        <v>0.1</v>
      </c>
      <c r="AE192" s="28">
        <v>0.94</v>
      </c>
      <c r="AF192" s="28">
        <v>0.13</v>
      </c>
      <c r="AG192" s="28">
        <v>160</v>
      </c>
      <c r="AH192" s="28">
        <v>0.1</v>
      </c>
      <c r="AI192" s="28">
        <v>0.1</v>
      </c>
      <c r="AJ192" s="28">
        <v>0.04</v>
      </c>
      <c r="AK192" s="28">
        <v>10.4</v>
      </c>
      <c r="AL192" s="28">
        <v>4.3</v>
      </c>
      <c r="AM192" s="28">
        <v>6.5000000000000002E-2</v>
      </c>
      <c r="AN192" s="28">
        <v>162.39999999999998</v>
      </c>
      <c r="AO192" s="28">
        <v>49.1</v>
      </c>
      <c r="AP192" s="28">
        <v>0.5</v>
      </c>
      <c r="AQ192" s="28">
        <v>0.77</v>
      </c>
      <c r="AR192" s="28">
        <v>4.4000000000000004</v>
      </c>
      <c r="AS192" s="28">
        <v>196</v>
      </c>
      <c r="AT192" s="28">
        <v>12.5</v>
      </c>
      <c r="AU192" s="28">
        <v>12.4</v>
      </c>
      <c r="AV192" s="28">
        <v>10.5</v>
      </c>
      <c r="AW192" s="28">
        <f>'no b.d.l.'!BJ192*10000</f>
        <v>43600</v>
      </c>
      <c r="AX192" s="28">
        <f>'no b.d.l.'!BK192*10000</f>
        <v>90</v>
      </c>
      <c r="AY192" s="28">
        <f>'no b.d.l.'!BL192*10000</f>
        <v>106000</v>
      </c>
      <c r="AZ192" s="28">
        <f>'no b.d.l.'!BM192*10000</f>
        <v>900</v>
      </c>
      <c r="BA192" s="28">
        <f>'no b.d.l.'!BN192*10000</f>
        <v>400</v>
      </c>
      <c r="BB192" s="28">
        <f>'no b.d.l.'!BO192*10000</f>
        <v>130</v>
      </c>
      <c r="BC192" s="28">
        <f>'no b.d.l.'!BP192*10000</f>
        <v>170</v>
      </c>
      <c r="BD192" s="28">
        <f>'no b.d.l.'!BQ192*10000</f>
        <v>9000</v>
      </c>
      <c r="BE192" s="30">
        <f t="shared" si="4"/>
        <v>1030</v>
      </c>
      <c r="BV192" s="28">
        <v>10.4</v>
      </c>
      <c r="BY192" s="28">
        <v>4.3</v>
      </c>
    </row>
    <row r="193" spans="1:77" x14ac:dyDescent="0.3">
      <c r="A193" s="25">
        <f t="shared" si="5"/>
        <v>189</v>
      </c>
      <c r="B193" s="26">
        <v>687223</v>
      </c>
      <c r="C193" s="26">
        <v>847230</v>
      </c>
      <c r="D193" s="26">
        <v>368</v>
      </c>
      <c r="E193" s="26">
        <v>1</v>
      </c>
      <c r="F193" s="27" t="s">
        <v>188</v>
      </c>
      <c r="G193" s="28">
        <v>14.6</v>
      </c>
      <c r="H193" s="28">
        <f>'no b.d.l.'!H193/1000</f>
        <v>4.0000000000000002E-4</v>
      </c>
      <c r="I193" s="28">
        <f>'no b.d.l.'!I193/1000</f>
        <v>8.9999999999999998E-4</v>
      </c>
      <c r="J193" s="28">
        <v>1</v>
      </c>
      <c r="K193" s="28">
        <v>2.94</v>
      </c>
      <c r="L193" s="28">
        <v>8.9999999999999998E-4</v>
      </c>
      <c r="M193" s="28">
        <v>0.23</v>
      </c>
      <c r="N193" s="28">
        <v>1.2</v>
      </c>
      <c r="O193" s="28">
        <v>7.0000000000000007E-2</v>
      </c>
      <c r="P193" s="28">
        <v>14.2</v>
      </c>
      <c r="Q193" s="28">
        <v>2</v>
      </c>
      <c r="R193" s="28">
        <v>176</v>
      </c>
      <c r="S193" s="28">
        <v>0.09</v>
      </c>
      <c r="T193" s="28">
        <v>5.5</v>
      </c>
      <c r="U193" s="28">
        <v>51.3</v>
      </c>
      <c r="V193" s="28">
        <v>22</v>
      </c>
      <c r="W193" s="28">
        <v>18.7</v>
      </c>
      <c r="X193" s="28">
        <v>25.6</v>
      </c>
      <c r="Y193" s="28">
        <v>1.2E-2</v>
      </c>
      <c r="Z193" s="28">
        <v>0.06</v>
      </c>
      <c r="AA193" s="28">
        <v>0.01</v>
      </c>
      <c r="AB193" s="28">
        <v>16.8</v>
      </c>
      <c r="AC193" s="28">
        <v>0.1</v>
      </c>
      <c r="AD193" s="28">
        <v>0.08</v>
      </c>
      <c r="AE193" s="28">
        <v>0.96</v>
      </c>
      <c r="AF193" s="28">
        <v>0.14000000000000001</v>
      </c>
      <c r="AG193" s="28">
        <v>184</v>
      </c>
      <c r="AH193" s="28">
        <v>0.1</v>
      </c>
      <c r="AI193" s="28">
        <v>0.1</v>
      </c>
      <c r="AJ193" s="28">
        <v>0.04</v>
      </c>
      <c r="AK193" s="28">
        <v>11.3</v>
      </c>
      <c r="AL193" s="28">
        <v>5.0999999999999996</v>
      </c>
      <c r="AM193" s="28">
        <v>6.6000000000000003E-2</v>
      </c>
      <c r="AN193" s="28">
        <v>161.39999999999998</v>
      </c>
      <c r="AO193" s="28">
        <v>47</v>
      </c>
      <c r="AP193" s="28">
        <v>0.4</v>
      </c>
      <c r="AQ193" s="28">
        <v>0.81</v>
      </c>
      <c r="AR193" s="28">
        <v>4.4000000000000004</v>
      </c>
      <c r="AS193" s="28">
        <v>199</v>
      </c>
      <c r="AT193" s="28">
        <v>12.4</v>
      </c>
      <c r="AU193" s="28">
        <v>13.2</v>
      </c>
      <c r="AV193" s="28">
        <v>12</v>
      </c>
      <c r="AW193" s="28">
        <f>'no b.d.l.'!BJ193*10000</f>
        <v>46400</v>
      </c>
      <c r="AX193" s="28">
        <f>'no b.d.l.'!BK193*10000</f>
        <v>90</v>
      </c>
      <c r="AY193" s="28">
        <f>'no b.d.l.'!BL193*10000</f>
        <v>126000</v>
      </c>
      <c r="AZ193" s="28">
        <f>'no b.d.l.'!BM193*10000</f>
        <v>900</v>
      </c>
      <c r="BA193" s="28">
        <f>'no b.d.l.'!BN193*10000</f>
        <v>300</v>
      </c>
      <c r="BB193" s="28">
        <f>'no b.d.l.'!BO193*10000</f>
        <v>120</v>
      </c>
      <c r="BC193" s="28">
        <f>'no b.d.l.'!BP193*10000</f>
        <v>190</v>
      </c>
      <c r="BD193" s="28">
        <f>'no b.d.l.'!BQ193*10000</f>
        <v>9000</v>
      </c>
      <c r="BE193" s="30">
        <f t="shared" si="4"/>
        <v>1020</v>
      </c>
      <c r="BV193" s="28">
        <v>11.3</v>
      </c>
      <c r="BY193" s="28">
        <v>5.0999999999999996</v>
      </c>
    </row>
    <row r="194" spans="1:77" x14ac:dyDescent="0.3">
      <c r="A194" s="25">
        <f t="shared" si="5"/>
        <v>190</v>
      </c>
      <c r="B194" s="26">
        <v>687224</v>
      </c>
      <c r="C194" s="26">
        <v>847230</v>
      </c>
      <c r="D194" s="26">
        <v>368</v>
      </c>
      <c r="E194" s="26">
        <v>1</v>
      </c>
      <c r="F194" s="27" t="s">
        <v>189</v>
      </c>
      <c r="G194" s="28">
        <v>7.6</v>
      </c>
      <c r="H194" s="28">
        <f>'no b.d.l.'!H194/1000</f>
        <v>4.0000000000000002E-4</v>
      </c>
      <c r="I194" s="28">
        <f>'no b.d.l.'!I194/1000</f>
        <v>0.03</v>
      </c>
      <c r="J194" s="28">
        <v>2</v>
      </c>
      <c r="K194" s="28">
        <v>2.11</v>
      </c>
      <c r="L194" s="28">
        <v>8.9999999999999998E-4</v>
      </c>
      <c r="M194" s="28">
        <v>0.19</v>
      </c>
      <c r="N194" s="28">
        <v>0.2</v>
      </c>
      <c r="O194" s="28">
        <v>0.04</v>
      </c>
      <c r="P194" s="28">
        <v>6.2</v>
      </c>
      <c r="Q194" s="28">
        <v>1</v>
      </c>
      <c r="R194" s="28">
        <v>73</v>
      </c>
      <c r="S194" s="28">
        <v>0.4</v>
      </c>
      <c r="T194" s="28">
        <v>3.3</v>
      </c>
      <c r="U194" s="28">
        <v>26.6</v>
      </c>
      <c r="V194" s="28">
        <v>12.6</v>
      </c>
      <c r="W194" s="28">
        <v>9.1</v>
      </c>
      <c r="X194" s="28">
        <v>8.3000000000000007</v>
      </c>
      <c r="Y194" s="28">
        <v>1.0999999999999999E-2</v>
      </c>
      <c r="Z194" s="28">
        <v>0.02</v>
      </c>
      <c r="AA194" s="28">
        <v>8.9999999999999993E-3</v>
      </c>
      <c r="AB194" s="28">
        <v>8.11</v>
      </c>
      <c r="AC194" s="28">
        <v>0.09</v>
      </c>
      <c r="AD194" s="28">
        <v>0.03</v>
      </c>
      <c r="AE194" s="28">
        <v>0.47</v>
      </c>
      <c r="AF194" s="28">
        <v>7.0000000000000007E-2</v>
      </c>
      <c r="AG194" s="28">
        <v>115</v>
      </c>
      <c r="AH194" s="28">
        <v>0.2</v>
      </c>
      <c r="AI194" s="28">
        <v>0.2</v>
      </c>
      <c r="AJ194" s="28">
        <v>0.04</v>
      </c>
      <c r="AK194" s="28">
        <v>5.55</v>
      </c>
      <c r="AL194" s="28">
        <v>5</v>
      </c>
      <c r="AM194" s="28">
        <v>5.3999999999999999E-2</v>
      </c>
      <c r="AN194" s="28">
        <v>104.39</v>
      </c>
      <c r="AO194" s="28">
        <v>50.7</v>
      </c>
      <c r="AP194" s="28">
        <v>0.2</v>
      </c>
      <c r="AQ194" s="28">
        <v>0.4</v>
      </c>
      <c r="AR194" s="28">
        <v>2.2000000000000002</v>
      </c>
      <c r="AS194" s="28">
        <v>109</v>
      </c>
      <c r="AT194" s="28">
        <v>7</v>
      </c>
      <c r="AU194" s="28">
        <v>6.8</v>
      </c>
      <c r="AV194" s="28">
        <v>14.1</v>
      </c>
      <c r="AW194" s="28">
        <f>'no b.d.l.'!BJ194*10000</f>
        <v>25099.999999999996</v>
      </c>
      <c r="AX194" s="28">
        <f>'no b.d.l.'!BK194*10000</f>
        <v>100</v>
      </c>
      <c r="AY194" s="28">
        <f>'no b.d.l.'!BL194*10000</f>
        <v>55100</v>
      </c>
      <c r="AZ194" s="28">
        <f>'no b.d.l.'!BM194*10000</f>
        <v>800</v>
      </c>
      <c r="BA194" s="28">
        <f>'no b.d.l.'!BN194*10000</f>
        <v>200</v>
      </c>
      <c r="BB194" s="28">
        <f>'no b.d.l.'!BO194*10000</f>
        <v>150</v>
      </c>
      <c r="BC194" s="28">
        <f>'no b.d.l.'!BP194*10000</f>
        <v>100</v>
      </c>
      <c r="BD194" s="28">
        <f>'no b.d.l.'!BQ194*10000</f>
        <v>9000</v>
      </c>
      <c r="BE194" s="30">
        <f t="shared" si="4"/>
        <v>950</v>
      </c>
      <c r="BV194" s="28">
        <v>5.55</v>
      </c>
      <c r="BY194" s="28">
        <v>5</v>
      </c>
    </row>
    <row r="195" spans="1:77" x14ac:dyDescent="0.3">
      <c r="A195" s="25">
        <f t="shared" si="5"/>
        <v>191</v>
      </c>
      <c r="B195" s="26">
        <v>687225</v>
      </c>
      <c r="C195" s="26">
        <v>847230</v>
      </c>
      <c r="D195" s="26">
        <v>368</v>
      </c>
      <c r="E195" s="26">
        <v>1</v>
      </c>
      <c r="F195" s="27" t="s">
        <v>190</v>
      </c>
      <c r="G195" s="28">
        <v>12.6</v>
      </c>
      <c r="H195" s="28">
        <f>'no b.d.l.'!H195/1000</f>
        <v>4.0000000000000002E-4</v>
      </c>
      <c r="I195" s="28">
        <f>'no b.d.l.'!I195/1000</f>
        <v>0.03</v>
      </c>
      <c r="J195" s="28">
        <v>1</v>
      </c>
      <c r="K195" s="28">
        <v>3.09</v>
      </c>
      <c r="L195" s="28">
        <v>8.9999999999999998E-4</v>
      </c>
      <c r="M195" s="28">
        <v>0.22</v>
      </c>
      <c r="N195" s="28">
        <v>0.2</v>
      </c>
      <c r="O195" s="28">
        <v>0.02</v>
      </c>
      <c r="P195" s="28">
        <v>12.4</v>
      </c>
      <c r="Q195" s="28">
        <v>2</v>
      </c>
      <c r="R195" s="28">
        <v>148</v>
      </c>
      <c r="S195" s="28">
        <v>0.1</v>
      </c>
      <c r="T195" s="28">
        <v>5.6</v>
      </c>
      <c r="U195" s="28">
        <v>45.9</v>
      </c>
      <c r="V195" s="28">
        <v>19.7</v>
      </c>
      <c r="W195" s="28">
        <v>16.5</v>
      </c>
      <c r="X195" s="28">
        <v>13.8</v>
      </c>
      <c r="Y195" s="28">
        <v>1.7999999999999999E-2</v>
      </c>
      <c r="Z195" s="28">
        <v>0.05</v>
      </c>
      <c r="AA195" s="28">
        <v>8.9999999999999993E-3</v>
      </c>
      <c r="AB195" s="28">
        <v>14.8</v>
      </c>
      <c r="AC195" s="28">
        <v>0.09</v>
      </c>
      <c r="AD195" s="28">
        <v>0.09</v>
      </c>
      <c r="AE195" s="28">
        <v>0.86</v>
      </c>
      <c r="AF195" s="28">
        <v>0.15</v>
      </c>
      <c r="AG195" s="28">
        <v>168</v>
      </c>
      <c r="AH195" s="28">
        <v>0.1</v>
      </c>
      <c r="AI195" s="28">
        <v>0.1</v>
      </c>
      <c r="AJ195" s="28">
        <v>0.04</v>
      </c>
      <c r="AK195" s="28">
        <v>10.6</v>
      </c>
      <c r="AL195" s="28">
        <v>4.8</v>
      </c>
      <c r="AM195" s="28">
        <v>7.1999999999999995E-2</v>
      </c>
      <c r="AN195" s="28">
        <v>149.60000000000002</v>
      </c>
      <c r="AO195" s="28">
        <v>61.9</v>
      </c>
      <c r="AP195" s="28">
        <v>0.4</v>
      </c>
      <c r="AQ195" s="28">
        <v>0.68</v>
      </c>
      <c r="AR195" s="28">
        <v>3.8</v>
      </c>
      <c r="AS195" s="28">
        <v>234</v>
      </c>
      <c r="AT195" s="28">
        <v>11.4</v>
      </c>
      <c r="AU195" s="28">
        <v>11.4</v>
      </c>
      <c r="AV195" s="28">
        <v>9.6</v>
      </c>
      <c r="AW195" s="28">
        <f>'no b.d.l.'!BJ195*10000</f>
        <v>41000</v>
      </c>
      <c r="AX195" s="28">
        <f>'no b.d.l.'!BK195*10000</f>
        <v>100</v>
      </c>
      <c r="AY195" s="28">
        <f>'no b.d.l.'!BL195*10000</f>
        <v>107000</v>
      </c>
      <c r="AZ195" s="28">
        <f>'no b.d.l.'!BM195*10000</f>
        <v>900</v>
      </c>
      <c r="BA195" s="28">
        <f>'no b.d.l.'!BN195*10000</f>
        <v>300</v>
      </c>
      <c r="BB195" s="28">
        <f>'no b.d.l.'!BO195*10000</f>
        <v>140</v>
      </c>
      <c r="BC195" s="28">
        <f>'no b.d.l.'!BP195*10000</f>
        <v>140</v>
      </c>
      <c r="BD195" s="28">
        <f>'no b.d.l.'!BQ195*10000</f>
        <v>9000</v>
      </c>
      <c r="BE195" s="30">
        <f t="shared" si="4"/>
        <v>1040</v>
      </c>
      <c r="BV195" s="28">
        <v>10.6</v>
      </c>
      <c r="BY195" s="28">
        <v>4.8</v>
      </c>
    </row>
    <row r="196" spans="1:77" x14ac:dyDescent="0.3">
      <c r="A196" s="25">
        <f t="shared" si="5"/>
        <v>192</v>
      </c>
      <c r="B196" s="26">
        <v>687227</v>
      </c>
      <c r="C196" s="26">
        <v>847230</v>
      </c>
      <c r="D196" s="26">
        <v>368</v>
      </c>
      <c r="E196" s="26">
        <v>1</v>
      </c>
      <c r="F196" s="27" t="s">
        <v>191</v>
      </c>
      <c r="G196" s="28">
        <v>15.3</v>
      </c>
      <c r="H196" s="28">
        <f>'no b.d.l.'!H196/1000</f>
        <v>4.0000000000000002E-4</v>
      </c>
      <c r="I196" s="28">
        <f>'no b.d.l.'!I196/1000</f>
        <v>0.09</v>
      </c>
      <c r="J196" s="28">
        <v>2</v>
      </c>
      <c r="K196" s="28">
        <v>3.4</v>
      </c>
      <c r="L196" s="28">
        <v>8.9999999999999998E-4</v>
      </c>
      <c r="M196" s="28">
        <v>0.27</v>
      </c>
      <c r="N196" s="28">
        <v>0.3</v>
      </c>
      <c r="O196" s="28">
        <v>0.08</v>
      </c>
      <c r="P196" s="28">
        <v>13.5</v>
      </c>
      <c r="Q196" s="28">
        <v>2.4</v>
      </c>
      <c r="R196" s="28">
        <v>173</v>
      </c>
      <c r="S196" s="28">
        <v>0.09</v>
      </c>
      <c r="T196" s="28">
        <v>6</v>
      </c>
      <c r="U196" s="28">
        <v>48.9</v>
      </c>
      <c r="V196" s="28">
        <v>22.4</v>
      </c>
      <c r="W196" s="28">
        <v>17.8</v>
      </c>
      <c r="X196" s="28">
        <v>13.7</v>
      </c>
      <c r="Y196" s="28">
        <v>1.4E-2</v>
      </c>
      <c r="Z196" s="28">
        <v>0.06</v>
      </c>
      <c r="AA196" s="28">
        <v>8.9999999999999993E-3</v>
      </c>
      <c r="AB196" s="28">
        <v>16.2</v>
      </c>
      <c r="AC196" s="28">
        <v>0.09</v>
      </c>
      <c r="AD196" s="28">
        <v>0.09</v>
      </c>
      <c r="AE196" s="28">
        <v>0.9</v>
      </c>
      <c r="AF196" s="28">
        <v>0.15</v>
      </c>
      <c r="AG196" s="28">
        <v>209</v>
      </c>
      <c r="AH196" s="28">
        <v>0.2</v>
      </c>
      <c r="AI196" s="28">
        <v>0.1</v>
      </c>
      <c r="AJ196" s="28">
        <v>0.04</v>
      </c>
      <c r="AK196" s="28">
        <v>10.6</v>
      </c>
      <c r="AL196" s="28">
        <v>6.1</v>
      </c>
      <c r="AM196" s="28">
        <v>6.3E-2</v>
      </c>
      <c r="AN196" s="28">
        <v>147.70000000000002</v>
      </c>
      <c r="AO196" s="28">
        <v>60.3</v>
      </c>
      <c r="AP196" s="28">
        <v>0.4</v>
      </c>
      <c r="AQ196" s="28">
        <v>0.77</v>
      </c>
      <c r="AR196" s="28">
        <v>4.2</v>
      </c>
      <c r="AS196" s="28">
        <v>189</v>
      </c>
      <c r="AT196" s="28">
        <v>12.5</v>
      </c>
      <c r="AU196" s="28">
        <v>13.8</v>
      </c>
      <c r="AV196" s="28">
        <v>9.8000000000000007</v>
      </c>
      <c r="AW196" s="28">
        <f>'no b.d.l.'!BJ196*10000</f>
        <v>46400</v>
      </c>
      <c r="AX196" s="28">
        <f>'no b.d.l.'!BK196*10000</f>
        <v>100</v>
      </c>
      <c r="AY196" s="28">
        <f>'no b.d.l.'!BL196*10000</f>
        <v>125000</v>
      </c>
      <c r="AZ196" s="28">
        <f>'no b.d.l.'!BM196*10000</f>
        <v>900</v>
      </c>
      <c r="BA196" s="28">
        <f>'no b.d.l.'!BN196*10000</f>
        <v>400</v>
      </c>
      <c r="BB196" s="28">
        <f>'no b.d.l.'!BO196*10000</f>
        <v>160</v>
      </c>
      <c r="BC196" s="28">
        <f>'no b.d.l.'!BP196*10000</f>
        <v>180</v>
      </c>
      <c r="BD196" s="28">
        <f>'no b.d.l.'!BQ196*10000</f>
        <v>9000</v>
      </c>
      <c r="BE196" s="30">
        <f t="shared" si="4"/>
        <v>1060</v>
      </c>
      <c r="BV196" s="28">
        <v>10.6</v>
      </c>
      <c r="BY196" s="28">
        <v>6.1</v>
      </c>
    </row>
    <row r="197" spans="1:77" x14ac:dyDescent="0.3">
      <c r="A197" s="25">
        <f t="shared" si="5"/>
        <v>193</v>
      </c>
      <c r="B197" s="26">
        <v>687228</v>
      </c>
      <c r="C197" s="26">
        <v>847230</v>
      </c>
      <c r="D197" s="26">
        <v>368</v>
      </c>
      <c r="E197" s="26">
        <v>1</v>
      </c>
      <c r="F197" s="27" t="s">
        <v>199</v>
      </c>
      <c r="G197" s="28">
        <v>303</v>
      </c>
      <c r="H197" s="28">
        <f>'no b.d.l.'!H197/1000</f>
        <v>1.0009999999999999</v>
      </c>
      <c r="I197" s="28">
        <f>'no b.d.l.'!I197/1000</f>
        <v>1.74</v>
      </c>
      <c r="J197" s="28">
        <v>23</v>
      </c>
      <c r="K197" s="28">
        <v>224</v>
      </c>
      <c r="L197" s="28">
        <v>0.11600000000000001</v>
      </c>
      <c r="M197" s="28">
        <v>47.1</v>
      </c>
      <c r="N197" s="28">
        <v>17.8</v>
      </c>
      <c r="O197" s="28">
        <v>2.16</v>
      </c>
      <c r="P197" s="28">
        <v>1.8</v>
      </c>
      <c r="Q197" s="28">
        <v>1.1000000000000001</v>
      </c>
      <c r="R197" s="28">
        <v>94</v>
      </c>
      <c r="S197" s="28">
        <v>3.9</v>
      </c>
      <c r="T197" s="28">
        <v>53.7</v>
      </c>
      <c r="U197" s="28">
        <v>1001</v>
      </c>
      <c r="V197" s="28">
        <v>1340</v>
      </c>
      <c r="W197" s="28">
        <v>2530</v>
      </c>
      <c r="X197" s="28">
        <v>4770</v>
      </c>
      <c r="Y197" s="28">
        <v>39.700000000000003</v>
      </c>
      <c r="Z197" s="28">
        <v>5.58</v>
      </c>
      <c r="AA197" s="28">
        <v>25.8</v>
      </c>
      <c r="AB197" s="28">
        <v>8.25</v>
      </c>
      <c r="AC197" s="28">
        <v>0.1</v>
      </c>
      <c r="AD197" s="28">
        <v>1.1299999999999999</v>
      </c>
      <c r="AE197" s="28">
        <v>4.83</v>
      </c>
      <c r="AF197" s="28">
        <v>1.81</v>
      </c>
      <c r="AG197" s="28">
        <v>212</v>
      </c>
      <c r="AH197" s="28">
        <v>0.1</v>
      </c>
      <c r="AI197" s="28">
        <v>0.09</v>
      </c>
      <c r="AJ197" s="28">
        <v>0.04</v>
      </c>
      <c r="AK197" s="28">
        <v>7.43</v>
      </c>
      <c r="AL197" s="28">
        <v>5</v>
      </c>
      <c r="AM197" s="28">
        <v>9.9000000000000005E-2</v>
      </c>
      <c r="AN197" s="28">
        <v>48.499999999999993</v>
      </c>
      <c r="AO197" s="28">
        <v>4.0999999999999996</v>
      </c>
      <c r="AP197" s="28">
        <v>0.2</v>
      </c>
      <c r="AQ197" s="28">
        <v>2.25</v>
      </c>
      <c r="AR197" s="28">
        <v>11.8</v>
      </c>
      <c r="AS197" s="28">
        <v>925</v>
      </c>
      <c r="AT197" s="28">
        <v>16.7</v>
      </c>
      <c r="AU197" s="28">
        <v>9.6</v>
      </c>
      <c r="AV197" s="28">
        <v>81.099999999999994</v>
      </c>
      <c r="AW197" s="28">
        <f>'no b.d.l.'!BJ197*10000</f>
        <v>29300</v>
      </c>
      <c r="AX197" s="28">
        <f>'no b.d.l.'!BK197*10000</f>
        <v>21000</v>
      </c>
      <c r="AY197" s="28">
        <f>'no b.d.l.'!BL197*10000</f>
        <v>79100</v>
      </c>
      <c r="AZ197" s="28">
        <f>'no b.d.l.'!BM197*10000</f>
        <v>3700</v>
      </c>
      <c r="BA197" s="28">
        <f>'no b.d.l.'!BN197*10000</f>
        <v>29500</v>
      </c>
      <c r="BB197" s="28">
        <f>'no b.d.l.'!BO197*10000</f>
        <v>2290</v>
      </c>
      <c r="BC197" s="28">
        <f>'no b.d.l.'!BP197*10000</f>
        <v>390</v>
      </c>
      <c r="BD197" s="28">
        <f>'no b.d.l.'!BQ197*10000</f>
        <v>30000</v>
      </c>
      <c r="BE197" s="30">
        <f t="shared" si="4"/>
        <v>5990</v>
      </c>
      <c r="BV197" s="28">
        <v>7.43</v>
      </c>
      <c r="BY197" s="28">
        <v>5</v>
      </c>
    </row>
    <row r="198" spans="1:77" x14ac:dyDescent="0.3">
      <c r="A198" s="25">
        <f t="shared" si="5"/>
        <v>194</v>
      </c>
      <c r="B198" s="26">
        <v>687229</v>
      </c>
      <c r="C198" s="26">
        <v>847230</v>
      </c>
      <c r="D198" s="26">
        <v>368</v>
      </c>
      <c r="E198" s="26">
        <v>1</v>
      </c>
      <c r="F198" s="27" t="s">
        <v>192</v>
      </c>
      <c r="G198" s="28">
        <v>22.7</v>
      </c>
      <c r="H198" s="28">
        <f>'no b.d.l.'!H198/1000</f>
        <v>0.40400000000000003</v>
      </c>
      <c r="I198" s="28">
        <f>'no b.d.l.'!I198/1000</f>
        <v>7.0000000000000007E-2</v>
      </c>
      <c r="J198" s="28">
        <v>3</v>
      </c>
      <c r="K198" s="28">
        <v>4.6500000000000004</v>
      </c>
      <c r="L198" s="28">
        <v>8.9999999999999998E-4</v>
      </c>
      <c r="M198" s="28">
        <v>0.51</v>
      </c>
      <c r="N198" s="28">
        <v>0.6</v>
      </c>
      <c r="O198" s="28">
        <v>0.12</v>
      </c>
      <c r="P198" s="28">
        <v>11.5</v>
      </c>
      <c r="Q198" s="28">
        <v>2.2000000000000002</v>
      </c>
      <c r="R198" s="28">
        <v>193</v>
      </c>
      <c r="S198" s="28">
        <v>0.1</v>
      </c>
      <c r="T198" s="28">
        <v>6.3</v>
      </c>
      <c r="U198" s="28">
        <v>82.9</v>
      </c>
      <c r="V198" s="28">
        <v>27.2</v>
      </c>
      <c r="W198" s="28">
        <v>25.5</v>
      </c>
      <c r="X198" s="28">
        <v>25.3</v>
      </c>
      <c r="Y198" s="28">
        <v>0.2</v>
      </c>
      <c r="Z198" s="28">
        <v>0.06</v>
      </c>
      <c r="AA198" s="28">
        <v>7.0000000000000007E-2</v>
      </c>
      <c r="AB198" s="28">
        <v>15.1</v>
      </c>
      <c r="AC198" s="28">
        <v>0.09</v>
      </c>
      <c r="AD198" s="28">
        <v>0.09</v>
      </c>
      <c r="AE198" s="28">
        <v>0.8</v>
      </c>
      <c r="AF198" s="28">
        <v>0.13</v>
      </c>
      <c r="AG198" s="28">
        <v>307</v>
      </c>
      <c r="AH198" s="28">
        <v>0.2</v>
      </c>
      <c r="AI198" s="28">
        <v>0.2</v>
      </c>
      <c r="AJ198" s="28">
        <v>0.04</v>
      </c>
      <c r="AK198" s="28">
        <v>8.89</v>
      </c>
      <c r="AL198" s="28">
        <v>6.3</v>
      </c>
      <c r="AM198" s="28">
        <v>7.3999999999999996E-2</v>
      </c>
      <c r="AN198" s="28">
        <v>118.00000000000003</v>
      </c>
      <c r="AO198" s="28">
        <v>61.1</v>
      </c>
      <c r="AP198" s="28">
        <v>0.4</v>
      </c>
      <c r="AQ198" s="28">
        <v>0.61</v>
      </c>
      <c r="AR198" s="28">
        <v>4</v>
      </c>
      <c r="AS198" s="28">
        <v>191</v>
      </c>
      <c r="AT198" s="28">
        <v>11.5</v>
      </c>
      <c r="AU198" s="28">
        <v>13.6</v>
      </c>
      <c r="AV198" s="28">
        <v>8.8000000000000007</v>
      </c>
      <c r="AW198" s="28">
        <f>'no b.d.l.'!BJ198*10000</f>
        <v>45599.999999999993</v>
      </c>
      <c r="AX198" s="28">
        <f>'no b.d.l.'!BK198*10000</f>
        <v>200</v>
      </c>
      <c r="AY198" s="28">
        <f>'no b.d.l.'!BL198*10000</f>
        <v>135000</v>
      </c>
      <c r="AZ198" s="28">
        <f>'no b.d.l.'!BM198*10000</f>
        <v>1000</v>
      </c>
      <c r="BA198" s="28">
        <f>'no b.d.l.'!BN198*10000</f>
        <v>400</v>
      </c>
      <c r="BB198" s="28">
        <f>'no b.d.l.'!BO198*10000</f>
        <v>190</v>
      </c>
      <c r="BC198" s="28">
        <f>'no b.d.l.'!BP198*10000</f>
        <v>250</v>
      </c>
      <c r="BD198" s="28">
        <f>'no b.d.l.'!BQ198*10000</f>
        <v>9000</v>
      </c>
      <c r="BE198" s="30">
        <f t="shared" ref="BE198:BE214" si="6">+AZ198+BB198</f>
        <v>1190</v>
      </c>
      <c r="BV198" s="28">
        <v>8.89</v>
      </c>
      <c r="BY198" s="28">
        <v>6.3</v>
      </c>
    </row>
    <row r="199" spans="1:77" x14ac:dyDescent="0.3">
      <c r="A199" s="25">
        <f t="shared" ref="A199:A202" si="7">A198+1</f>
        <v>195</v>
      </c>
      <c r="B199" s="26">
        <v>687230</v>
      </c>
      <c r="C199" s="26">
        <v>847230</v>
      </c>
      <c r="D199" s="26">
        <v>368</v>
      </c>
      <c r="E199" s="26">
        <v>1</v>
      </c>
      <c r="F199" s="27" t="s">
        <v>193</v>
      </c>
      <c r="G199" s="28">
        <v>17.600000000000001</v>
      </c>
      <c r="H199" s="28">
        <f>'no b.d.l.'!H199/1000</f>
        <v>2.47E-2</v>
      </c>
      <c r="I199" s="28">
        <f>'no b.d.l.'!I199/1000</f>
        <v>0.04</v>
      </c>
      <c r="J199" s="28">
        <v>2</v>
      </c>
      <c r="K199" s="28">
        <v>3.81</v>
      </c>
      <c r="L199" s="28">
        <v>8.9999999999999998E-4</v>
      </c>
      <c r="M199" s="28">
        <v>0.3</v>
      </c>
      <c r="N199" s="28">
        <v>0.5</v>
      </c>
      <c r="O199" s="28">
        <v>0.08</v>
      </c>
      <c r="P199" s="28">
        <v>14.3</v>
      </c>
      <c r="Q199" s="28">
        <v>2.5</v>
      </c>
      <c r="R199" s="28">
        <v>196</v>
      </c>
      <c r="S199" s="28">
        <v>0.1</v>
      </c>
      <c r="T199" s="28">
        <v>6.7</v>
      </c>
      <c r="U199" s="28">
        <v>62.3</v>
      </c>
      <c r="V199" s="28">
        <v>24.8</v>
      </c>
      <c r="W199" s="28">
        <v>22.3</v>
      </c>
      <c r="X199" s="28">
        <v>16.600000000000001</v>
      </c>
      <c r="Y199" s="28">
        <v>4.2999999999999997E-2</v>
      </c>
      <c r="Z199" s="28">
        <v>7.0000000000000007E-2</v>
      </c>
      <c r="AA199" s="28">
        <v>8.9999999999999993E-3</v>
      </c>
      <c r="AB199" s="28">
        <v>18.100000000000001</v>
      </c>
      <c r="AC199" s="28">
        <v>0.09</v>
      </c>
      <c r="AD199" s="28">
        <v>0.09</v>
      </c>
      <c r="AE199" s="28">
        <v>0.98</v>
      </c>
      <c r="AF199" s="28">
        <v>0.16</v>
      </c>
      <c r="AG199" s="28">
        <v>252</v>
      </c>
      <c r="AH199" s="28">
        <v>0.2</v>
      </c>
      <c r="AI199" s="28">
        <v>0.2</v>
      </c>
      <c r="AJ199" s="28">
        <v>0.04</v>
      </c>
      <c r="AK199" s="28">
        <v>11.2</v>
      </c>
      <c r="AL199" s="28">
        <v>6.3</v>
      </c>
      <c r="AM199" s="28">
        <v>7.3999999999999996E-2</v>
      </c>
      <c r="AN199" s="28">
        <v>156.50000000000003</v>
      </c>
      <c r="AO199" s="28">
        <v>66.8</v>
      </c>
      <c r="AP199" s="28">
        <v>0.5</v>
      </c>
      <c r="AQ199" s="28">
        <v>0.83</v>
      </c>
      <c r="AR199" s="28">
        <v>4.5999999999999996</v>
      </c>
      <c r="AS199" s="28">
        <v>201</v>
      </c>
      <c r="AT199" s="28">
        <v>14.6</v>
      </c>
      <c r="AU199" s="28">
        <v>13.7</v>
      </c>
      <c r="AV199" s="28">
        <v>14</v>
      </c>
      <c r="AW199" s="28">
        <f>'no b.d.l.'!BJ199*10000</f>
        <v>50700</v>
      </c>
      <c r="AX199" s="28">
        <f>'no b.d.l.'!BK199*10000</f>
        <v>100</v>
      </c>
      <c r="AY199" s="28">
        <f>'no b.d.l.'!BL199*10000</f>
        <v>139000</v>
      </c>
      <c r="AZ199" s="28">
        <f>'no b.d.l.'!BM199*10000</f>
        <v>1000</v>
      </c>
      <c r="BA199" s="28">
        <f>'no b.d.l.'!BN199*10000</f>
        <v>500</v>
      </c>
      <c r="BB199" s="28">
        <f>'no b.d.l.'!BO199*10000</f>
        <v>160</v>
      </c>
      <c r="BC199" s="28">
        <f>'no b.d.l.'!BP199*10000</f>
        <v>220</v>
      </c>
      <c r="BD199" s="28">
        <f>'no b.d.l.'!BQ199*10000</f>
        <v>9000</v>
      </c>
      <c r="BE199" s="30">
        <f t="shared" si="6"/>
        <v>1160</v>
      </c>
      <c r="BV199" s="28">
        <v>11.2</v>
      </c>
      <c r="BY199" s="28">
        <v>6.3</v>
      </c>
    </row>
    <row r="200" spans="1:77" x14ac:dyDescent="0.3">
      <c r="A200" s="25">
        <f t="shared" si="7"/>
        <v>196</v>
      </c>
      <c r="B200" s="26">
        <v>687232</v>
      </c>
      <c r="C200" s="26">
        <v>847230</v>
      </c>
      <c r="D200" s="26">
        <v>368</v>
      </c>
      <c r="E200" s="26">
        <v>1</v>
      </c>
      <c r="F200" s="27" t="s">
        <v>194</v>
      </c>
      <c r="G200" s="28">
        <v>32.299999999999997</v>
      </c>
      <c r="H200" s="28">
        <f>'no b.d.l.'!H200/1000</f>
        <v>4.0000000000000002E-4</v>
      </c>
      <c r="I200" s="28">
        <f>'no b.d.l.'!I200/1000</f>
        <v>0.03</v>
      </c>
      <c r="J200" s="28">
        <v>3</v>
      </c>
      <c r="K200" s="28">
        <v>3.79</v>
      </c>
      <c r="L200" s="28">
        <v>8.9999999999999998E-4</v>
      </c>
      <c r="M200" s="28">
        <v>0.37</v>
      </c>
      <c r="N200" s="28">
        <v>0.5</v>
      </c>
      <c r="O200" s="28">
        <v>0.15</v>
      </c>
      <c r="P200" s="28">
        <v>11.5</v>
      </c>
      <c r="Q200" s="28">
        <v>2.1</v>
      </c>
      <c r="R200" s="28">
        <v>193</v>
      </c>
      <c r="S200" s="28">
        <v>0.09</v>
      </c>
      <c r="T200" s="28">
        <v>6.1</v>
      </c>
      <c r="U200" s="28">
        <v>47.1</v>
      </c>
      <c r="V200" s="28">
        <v>22.4</v>
      </c>
      <c r="W200" s="28">
        <v>17.7</v>
      </c>
      <c r="X200" s="28">
        <v>14.3</v>
      </c>
      <c r="Y200" s="28">
        <v>0.125</v>
      </c>
      <c r="Z200" s="28">
        <v>0.05</v>
      </c>
      <c r="AA200" s="28">
        <v>8.9999999999999993E-3</v>
      </c>
      <c r="AB200" s="28">
        <v>14</v>
      </c>
      <c r="AC200" s="28">
        <v>0.09</v>
      </c>
      <c r="AD200" s="28">
        <v>0.08</v>
      </c>
      <c r="AE200" s="28">
        <v>0.69</v>
      </c>
      <c r="AF200" s="28">
        <v>0.11</v>
      </c>
      <c r="AG200" s="28">
        <v>461</v>
      </c>
      <c r="AH200" s="28">
        <v>0.1</v>
      </c>
      <c r="AI200" s="28">
        <v>0.2</v>
      </c>
      <c r="AJ200" s="28">
        <v>0.04</v>
      </c>
      <c r="AK200" s="28">
        <v>9.33</v>
      </c>
      <c r="AL200" s="28">
        <v>5.7</v>
      </c>
      <c r="AM200" s="28">
        <v>5.8000000000000003E-2</v>
      </c>
      <c r="AN200" s="28">
        <v>117.20000000000003</v>
      </c>
      <c r="AO200" s="28">
        <v>51.1</v>
      </c>
      <c r="AP200" s="28">
        <v>0.4</v>
      </c>
      <c r="AQ200" s="28">
        <v>0.61</v>
      </c>
      <c r="AR200" s="28">
        <v>3.2</v>
      </c>
      <c r="AS200" s="28">
        <v>218</v>
      </c>
      <c r="AT200" s="28">
        <v>9.6999999999999993</v>
      </c>
      <c r="AU200" s="28">
        <v>13.2</v>
      </c>
      <c r="AV200" s="28">
        <v>6.8</v>
      </c>
      <c r="AW200" s="28">
        <f>'no b.d.l.'!BJ200*10000</f>
        <v>39300</v>
      </c>
      <c r="AX200" s="28">
        <f>'no b.d.l.'!BK200*10000</f>
        <v>100</v>
      </c>
      <c r="AY200" s="28">
        <f>'no b.d.l.'!BL200*10000</f>
        <v>140000</v>
      </c>
      <c r="AZ200" s="28">
        <f>'no b.d.l.'!BM200*10000</f>
        <v>800</v>
      </c>
      <c r="BA200" s="28">
        <f>'no b.d.l.'!BN200*10000</f>
        <v>300</v>
      </c>
      <c r="BB200" s="28">
        <f>'no b.d.l.'!BO200*10000</f>
        <v>140</v>
      </c>
      <c r="BC200" s="28">
        <f>'no b.d.l.'!BP200*10000</f>
        <v>310</v>
      </c>
      <c r="BD200" s="28">
        <f>'no b.d.l.'!BQ200*10000</f>
        <v>9000</v>
      </c>
      <c r="BE200" s="30">
        <f t="shared" si="6"/>
        <v>940</v>
      </c>
      <c r="BV200" s="28">
        <v>9.33</v>
      </c>
      <c r="BY200" s="28">
        <v>5.7</v>
      </c>
    </row>
    <row r="201" spans="1:77" x14ac:dyDescent="0.3">
      <c r="A201" s="25">
        <f t="shared" si="7"/>
        <v>197</v>
      </c>
      <c r="B201" s="26">
        <v>687234</v>
      </c>
      <c r="C201" s="26">
        <v>847230</v>
      </c>
      <c r="D201" s="26">
        <v>368</v>
      </c>
      <c r="E201" s="26">
        <v>1</v>
      </c>
      <c r="F201" s="27" t="s">
        <v>195</v>
      </c>
      <c r="G201" s="28">
        <v>27.9</v>
      </c>
      <c r="H201" s="28">
        <f>'no b.d.l.'!H201/1000</f>
        <v>4.0000000000000002E-4</v>
      </c>
      <c r="I201" s="28">
        <f>'no b.d.l.'!I201/1000</f>
        <v>0.03</v>
      </c>
      <c r="J201" s="28">
        <v>3</v>
      </c>
      <c r="K201" s="28">
        <v>3.51</v>
      </c>
      <c r="L201" s="28">
        <v>8.9999999999999998E-4</v>
      </c>
      <c r="M201" s="28">
        <v>0.4</v>
      </c>
      <c r="N201" s="28">
        <v>0.6</v>
      </c>
      <c r="O201" s="28">
        <v>0.15</v>
      </c>
      <c r="P201" s="28">
        <v>8.6</v>
      </c>
      <c r="Q201" s="28">
        <v>1.6</v>
      </c>
      <c r="R201" s="28">
        <v>168</v>
      </c>
      <c r="S201" s="28">
        <v>0.1</v>
      </c>
      <c r="T201" s="28">
        <v>20.7</v>
      </c>
      <c r="U201" s="28">
        <v>38.6</v>
      </c>
      <c r="V201" s="28">
        <v>33.5</v>
      </c>
      <c r="W201" s="28">
        <v>13.5</v>
      </c>
      <c r="X201" s="28">
        <v>34.9</v>
      </c>
      <c r="Y201" s="28">
        <v>0.16600000000000001</v>
      </c>
      <c r="Z201" s="28">
        <v>0.04</v>
      </c>
      <c r="AA201" s="28">
        <v>8.9999999999999993E-3</v>
      </c>
      <c r="AB201" s="28">
        <v>11.2</v>
      </c>
      <c r="AC201" s="28">
        <v>0.09</v>
      </c>
      <c r="AD201" s="28">
        <v>0.06</v>
      </c>
      <c r="AE201" s="28">
        <v>0.56000000000000005</v>
      </c>
      <c r="AF201" s="28">
        <v>0.08</v>
      </c>
      <c r="AG201" s="28">
        <v>405</v>
      </c>
      <c r="AH201" s="28">
        <v>0.2</v>
      </c>
      <c r="AI201" s="28">
        <v>0.2</v>
      </c>
      <c r="AJ201" s="28">
        <v>0.04</v>
      </c>
      <c r="AK201" s="28">
        <v>6.57</v>
      </c>
      <c r="AL201" s="28">
        <v>6.8</v>
      </c>
      <c r="AM201" s="28">
        <v>6.4000000000000001E-2</v>
      </c>
      <c r="AN201" s="28">
        <v>88.499999999999972</v>
      </c>
      <c r="AO201" s="28">
        <v>45.7</v>
      </c>
      <c r="AP201" s="28">
        <v>0.4</v>
      </c>
      <c r="AQ201" s="28">
        <v>0.42</v>
      </c>
      <c r="AR201" s="28">
        <v>2.5</v>
      </c>
      <c r="AS201" s="28">
        <v>238</v>
      </c>
      <c r="AT201" s="28">
        <v>8.1999999999999993</v>
      </c>
      <c r="AU201" s="28">
        <v>12.1</v>
      </c>
      <c r="AV201" s="28">
        <v>4.8</v>
      </c>
      <c r="AW201" s="28">
        <f>'no b.d.l.'!BJ201*10000</f>
        <v>33900</v>
      </c>
      <c r="AX201" s="28">
        <f>'no b.d.l.'!BK201*10000</f>
        <v>200</v>
      </c>
      <c r="AY201" s="28">
        <f>'no b.d.l.'!BL201*10000</f>
        <v>120000</v>
      </c>
      <c r="AZ201" s="28">
        <f>'no b.d.l.'!BM201*10000</f>
        <v>800</v>
      </c>
      <c r="BA201" s="28">
        <f>'no b.d.l.'!BN201*10000</f>
        <v>300</v>
      </c>
      <c r="BB201" s="28">
        <f>'no b.d.l.'!BO201*10000</f>
        <v>150</v>
      </c>
      <c r="BC201" s="28">
        <f>'no b.d.l.'!BP201*10000</f>
        <v>220</v>
      </c>
      <c r="BD201" s="28">
        <f>'no b.d.l.'!BQ201*10000</f>
        <v>9000</v>
      </c>
      <c r="BE201" s="30">
        <f t="shared" si="6"/>
        <v>950</v>
      </c>
      <c r="BV201" s="28">
        <v>6.57</v>
      </c>
      <c r="BY201" s="28">
        <v>6.8</v>
      </c>
    </row>
    <row r="202" spans="1:77" x14ac:dyDescent="0.3">
      <c r="A202" s="25">
        <f t="shared" si="7"/>
        <v>198</v>
      </c>
      <c r="B202" s="26">
        <v>687235</v>
      </c>
      <c r="C202" s="26">
        <v>847230</v>
      </c>
      <c r="D202" s="26">
        <v>367</v>
      </c>
      <c r="E202" s="26">
        <v>1</v>
      </c>
      <c r="F202" s="27" t="s">
        <v>196</v>
      </c>
      <c r="G202" s="28">
        <v>28.8</v>
      </c>
      <c r="H202" s="28">
        <f>'no b.d.l.'!H202/1000</f>
        <v>1.52E-2</v>
      </c>
      <c r="I202" s="28">
        <f>'no b.d.l.'!I202/1000</f>
        <v>0.02</v>
      </c>
      <c r="J202" s="28">
        <v>3</v>
      </c>
      <c r="K202" s="28">
        <v>4.0599999999999996</v>
      </c>
      <c r="L202" s="28">
        <v>8.9999999999999998E-4</v>
      </c>
      <c r="M202" s="28">
        <v>0.47</v>
      </c>
      <c r="N202" s="28">
        <v>0.8</v>
      </c>
      <c r="O202" s="28">
        <v>0.17</v>
      </c>
      <c r="P202" s="28">
        <v>10.199999999999999</v>
      </c>
      <c r="Q202" s="28">
        <v>1.9</v>
      </c>
      <c r="R202" s="28">
        <v>204</v>
      </c>
      <c r="S202" s="28">
        <v>0.1</v>
      </c>
      <c r="T202" s="28">
        <v>6.1</v>
      </c>
      <c r="U202" s="28">
        <v>47.3</v>
      </c>
      <c r="V202" s="28">
        <v>23.9</v>
      </c>
      <c r="W202" s="28">
        <v>16.8</v>
      </c>
      <c r="X202" s="28">
        <v>15</v>
      </c>
      <c r="Y202" s="28">
        <v>0.126</v>
      </c>
      <c r="Z202" s="28">
        <v>0.05</v>
      </c>
      <c r="AA202" s="28">
        <v>8.9999999999999993E-3</v>
      </c>
      <c r="AB202" s="28">
        <v>12.9</v>
      </c>
      <c r="AC202" s="28">
        <v>0.09</v>
      </c>
      <c r="AD202" s="28">
        <v>0.08</v>
      </c>
      <c r="AE202" s="28">
        <v>0.69</v>
      </c>
      <c r="AF202" s="28">
        <v>0.11</v>
      </c>
      <c r="AG202" s="28">
        <v>476</v>
      </c>
      <c r="AH202" s="28">
        <v>0.2</v>
      </c>
      <c r="AI202" s="28">
        <v>0.2</v>
      </c>
      <c r="AJ202" s="28">
        <v>0.04</v>
      </c>
      <c r="AK202" s="28">
        <v>6</v>
      </c>
      <c r="AL202" s="28">
        <v>6.9</v>
      </c>
      <c r="AM202" s="28">
        <v>6.8000000000000005E-2</v>
      </c>
      <c r="AN202" s="28">
        <v>86.699999999999974</v>
      </c>
      <c r="AO202" s="28">
        <v>51.1</v>
      </c>
      <c r="AP202" s="28">
        <v>0.3</v>
      </c>
      <c r="AQ202" s="28">
        <v>0.54</v>
      </c>
      <c r="AR202" s="28">
        <v>2.9</v>
      </c>
      <c r="AS202" s="28">
        <v>252</v>
      </c>
      <c r="AT202" s="28">
        <v>9.3000000000000007</v>
      </c>
      <c r="AU202" s="28">
        <v>13.1</v>
      </c>
      <c r="AV202" s="28">
        <v>6.6</v>
      </c>
      <c r="AW202" s="28">
        <f>'no b.d.l.'!BJ202*10000</f>
        <v>38400</v>
      </c>
      <c r="AX202" s="28">
        <f>'no b.d.l.'!BK202*10000</f>
        <v>100</v>
      </c>
      <c r="AY202" s="28">
        <f>'no b.d.l.'!BL202*10000</f>
        <v>130000</v>
      </c>
      <c r="AZ202" s="28">
        <f>'no b.d.l.'!BM202*10000</f>
        <v>800</v>
      </c>
      <c r="BA202" s="28">
        <f>'no b.d.l.'!BN202*10000</f>
        <v>300</v>
      </c>
      <c r="BB202" s="28">
        <f>'no b.d.l.'!BO202*10000</f>
        <v>170</v>
      </c>
      <c r="BC202" s="28">
        <f>'no b.d.l.'!BP202*10000</f>
        <v>250</v>
      </c>
      <c r="BD202" s="28">
        <f>'no b.d.l.'!BQ202*10000</f>
        <v>9000</v>
      </c>
      <c r="BE202" s="30">
        <f t="shared" si="6"/>
        <v>970</v>
      </c>
      <c r="BV202" s="28">
        <v>6</v>
      </c>
      <c r="BY202" s="28">
        <v>6.9</v>
      </c>
    </row>
    <row r="203" spans="1:77" x14ac:dyDescent="0.3">
      <c r="A203" s="25">
        <v>1</v>
      </c>
      <c r="B203" s="26">
        <v>686944</v>
      </c>
      <c r="C203" s="26">
        <v>846949</v>
      </c>
      <c r="D203" s="26">
        <v>361</v>
      </c>
      <c r="E203" s="26">
        <v>2</v>
      </c>
      <c r="F203" s="27" t="s">
        <v>286</v>
      </c>
      <c r="G203" s="28">
        <v>19.8</v>
      </c>
      <c r="H203" s="28">
        <f>'no b.d.l.'!H203/1000</f>
        <v>4.0000000000000002E-4</v>
      </c>
      <c r="I203" s="28">
        <f>'no b.d.l.'!I203/1000</f>
        <v>0.04</v>
      </c>
      <c r="J203" s="28">
        <v>3</v>
      </c>
      <c r="K203" s="28">
        <v>2.65</v>
      </c>
      <c r="L203" s="28">
        <v>8.9999999999999998E-4</v>
      </c>
      <c r="M203" s="28">
        <v>0.26</v>
      </c>
      <c r="N203" s="28">
        <v>0.6</v>
      </c>
      <c r="O203" s="28">
        <v>0.12</v>
      </c>
      <c r="P203" s="28">
        <v>3.7</v>
      </c>
      <c r="Q203" s="28">
        <v>1</v>
      </c>
      <c r="R203" s="28">
        <v>115</v>
      </c>
      <c r="S203" s="28">
        <v>0.09</v>
      </c>
      <c r="T203" s="28">
        <v>9.4</v>
      </c>
      <c r="U203" s="28">
        <v>21.2</v>
      </c>
      <c r="V203" s="28">
        <v>71</v>
      </c>
      <c r="W203" s="28">
        <v>9.8000000000000007</v>
      </c>
      <c r="X203" s="28">
        <v>18.399999999999999</v>
      </c>
      <c r="Y203" s="28">
        <v>2.1999999999999999E-2</v>
      </c>
      <c r="Z203" s="28">
        <v>0.01</v>
      </c>
      <c r="AA203" s="28">
        <v>8.9999999999999993E-3</v>
      </c>
      <c r="AB203" s="28">
        <v>6.19</v>
      </c>
      <c r="AC203" s="28">
        <v>0.1</v>
      </c>
      <c r="AD203" s="28">
        <v>0.03</v>
      </c>
      <c r="AE203" s="28">
        <v>0.31</v>
      </c>
      <c r="AF203" s="28">
        <v>0.04</v>
      </c>
      <c r="AG203" s="28">
        <v>887</v>
      </c>
      <c r="AH203" s="28">
        <v>0.2</v>
      </c>
      <c r="AI203" s="28">
        <v>0.1</v>
      </c>
      <c r="AJ203" s="28">
        <v>0.04</v>
      </c>
      <c r="AK203" s="28">
        <v>1.55</v>
      </c>
      <c r="AL203" s="28">
        <v>6.1</v>
      </c>
      <c r="AM203" s="28">
        <v>3.4000000000000002E-2</v>
      </c>
      <c r="AN203" s="28">
        <v>27.050000000000004</v>
      </c>
      <c r="AO203" s="28">
        <v>37.200000000000003</v>
      </c>
      <c r="AP203" s="28">
        <v>0.2</v>
      </c>
      <c r="AQ203" s="28">
        <v>0.21</v>
      </c>
      <c r="AR203" s="28">
        <v>0.8</v>
      </c>
      <c r="AS203" s="28">
        <v>273</v>
      </c>
      <c r="AT203" s="28">
        <v>4.3</v>
      </c>
      <c r="AU203" s="28">
        <v>7</v>
      </c>
      <c r="AV203" s="28">
        <v>2.8</v>
      </c>
      <c r="AW203" s="28">
        <f>'no b.d.l.'!BJ203*10000</f>
        <v>17700</v>
      </c>
      <c r="AX203" s="28">
        <f>'no b.d.l.'!BK203*10000</f>
        <v>300</v>
      </c>
      <c r="AY203" s="28">
        <f>'no b.d.l.'!BL203*10000</f>
        <v>95200</v>
      </c>
      <c r="AZ203" s="28">
        <f>'no b.d.l.'!BM203*10000</f>
        <v>200</v>
      </c>
      <c r="BA203" s="28">
        <f>'no b.d.l.'!BN203*10000</f>
        <v>6500</v>
      </c>
      <c r="BB203" s="28">
        <f>'no b.d.l.'!BO203*10000</f>
        <v>140</v>
      </c>
      <c r="BC203" s="28">
        <f>'no b.d.l.'!BP203*10000</f>
        <v>270</v>
      </c>
      <c r="BD203" s="28">
        <f>'no b.d.l.'!BQ203*10000</f>
        <v>9000</v>
      </c>
      <c r="BE203" s="30">
        <f t="shared" si="6"/>
        <v>340</v>
      </c>
      <c r="BV203" s="28">
        <v>1.55</v>
      </c>
      <c r="BY203" s="28">
        <v>6.1</v>
      </c>
    </row>
    <row r="204" spans="1:77" x14ac:dyDescent="0.3">
      <c r="A204" s="25">
        <v>2</v>
      </c>
      <c r="B204" s="26">
        <v>686937</v>
      </c>
      <c r="C204" s="26">
        <v>846945</v>
      </c>
      <c r="D204" s="26">
        <v>362</v>
      </c>
      <c r="E204" s="26">
        <v>2</v>
      </c>
      <c r="F204" s="27" t="s">
        <v>287</v>
      </c>
      <c r="G204" s="28">
        <v>13.1</v>
      </c>
      <c r="H204" s="28">
        <f>'no b.d.l.'!H204/1000</f>
        <v>4.0000000000000002E-4</v>
      </c>
      <c r="I204" s="28">
        <f>'no b.d.l.'!I204/1000</f>
        <v>0.06</v>
      </c>
      <c r="J204" s="28">
        <v>4</v>
      </c>
      <c r="K204" s="28">
        <v>2.79</v>
      </c>
      <c r="L204" s="28">
        <v>8.9999999999999998E-4</v>
      </c>
      <c r="M204" s="28">
        <v>0.37</v>
      </c>
      <c r="N204" s="28">
        <v>0.8</v>
      </c>
      <c r="O204" s="28">
        <v>0.14000000000000001</v>
      </c>
      <c r="P204" s="28">
        <v>5.2</v>
      </c>
      <c r="Q204" s="28">
        <v>0.9</v>
      </c>
      <c r="R204" s="28">
        <v>137</v>
      </c>
      <c r="S204" s="28">
        <v>0.1</v>
      </c>
      <c r="T204" s="28">
        <v>4.8</v>
      </c>
      <c r="U204" s="28">
        <v>25.8</v>
      </c>
      <c r="V204" s="28">
        <v>12.3</v>
      </c>
      <c r="W204" s="28">
        <v>10.1</v>
      </c>
      <c r="X204" s="28">
        <v>1.8</v>
      </c>
      <c r="Y204" s="28">
        <v>2.3E-2</v>
      </c>
      <c r="Z204" s="28">
        <v>0.01</v>
      </c>
      <c r="AA204" s="28">
        <v>8.9999999999999993E-3</v>
      </c>
      <c r="AB204" s="28">
        <v>6.98</v>
      </c>
      <c r="AC204" s="28">
        <v>0.09</v>
      </c>
      <c r="AD204" s="28">
        <v>0.05</v>
      </c>
      <c r="AE204" s="28">
        <v>0.34</v>
      </c>
      <c r="AF204" s="28">
        <v>0.03</v>
      </c>
      <c r="AG204" s="28">
        <v>261</v>
      </c>
      <c r="AH204" s="28">
        <v>0.1</v>
      </c>
      <c r="AI204" s="28">
        <v>0.4</v>
      </c>
      <c r="AJ204" s="28">
        <v>0.04</v>
      </c>
      <c r="AK204" s="28">
        <v>1.67</v>
      </c>
      <c r="AL204" s="28">
        <v>6</v>
      </c>
      <c r="AM204" s="28">
        <v>5.7000000000000002E-2</v>
      </c>
      <c r="AN204" s="28">
        <v>30.95</v>
      </c>
      <c r="AO204" s="28">
        <v>22.1</v>
      </c>
      <c r="AP204" s="28">
        <v>0.2</v>
      </c>
      <c r="AQ204" s="28">
        <v>0.19</v>
      </c>
      <c r="AR204" s="28">
        <v>1.4</v>
      </c>
      <c r="AS204" s="28">
        <v>141</v>
      </c>
      <c r="AT204" s="28">
        <v>3.1</v>
      </c>
      <c r="AU204" s="28">
        <v>7.2</v>
      </c>
      <c r="AV204" s="28">
        <v>3.3</v>
      </c>
      <c r="AW204" s="28">
        <f>'no b.d.l.'!BJ204*10000</f>
        <v>21500</v>
      </c>
      <c r="AX204" s="28">
        <f>'no b.d.l.'!BK204*10000</f>
        <v>200</v>
      </c>
      <c r="AY204" s="28">
        <f>'no b.d.l.'!BL204*10000</f>
        <v>69800</v>
      </c>
      <c r="AZ204" s="28">
        <f>'no b.d.l.'!BM204*10000</f>
        <v>300</v>
      </c>
      <c r="BA204" s="28">
        <f>'no b.d.l.'!BN204*10000</f>
        <v>200</v>
      </c>
      <c r="BB204" s="28">
        <f>'no b.d.l.'!BO204*10000</f>
        <v>150</v>
      </c>
      <c r="BC204" s="28">
        <f>'no b.d.l.'!BP204*10000</f>
        <v>110</v>
      </c>
      <c r="BD204" s="28">
        <f>'no b.d.l.'!BQ204*10000</f>
        <v>9000</v>
      </c>
      <c r="BE204" s="30">
        <f t="shared" si="6"/>
        <v>450</v>
      </c>
      <c r="BV204" s="28">
        <v>1.67</v>
      </c>
      <c r="BY204" s="28">
        <v>6</v>
      </c>
    </row>
    <row r="205" spans="1:77" x14ac:dyDescent="0.3">
      <c r="A205" s="25">
        <v>3</v>
      </c>
      <c r="B205" s="26">
        <v>686937</v>
      </c>
      <c r="C205" s="26">
        <v>846945</v>
      </c>
      <c r="D205" s="26">
        <v>362</v>
      </c>
      <c r="E205" s="26">
        <v>2</v>
      </c>
      <c r="F205" s="27" t="s">
        <v>288</v>
      </c>
      <c r="G205" s="28">
        <v>27.6</v>
      </c>
      <c r="H205" s="28">
        <f>'no b.d.l.'!H205/1000</f>
        <v>8.3000000000000001E-3</v>
      </c>
      <c r="I205" s="28">
        <f>'no b.d.l.'!I205/1000</f>
        <v>0.06</v>
      </c>
      <c r="J205" s="28">
        <v>4</v>
      </c>
      <c r="K205" s="28">
        <v>3.07</v>
      </c>
      <c r="L205" s="28">
        <v>8.9999999999999998E-4</v>
      </c>
      <c r="M205" s="28">
        <v>0.42</v>
      </c>
      <c r="N205" s="28">
        <v>1</v>
      </c>
      <c r="O205" s="28">
        <v>0.13</v>
      </c>
      <c r="P205" s="28">
        <v>5.6</v>
      </c>
      <c r="Q205" s="28">
        <v>1.1000000000000001</v>
      </c>
      <c r="R205" s="28">
        <v>167</v>
      </c>
      <c r="S205" s="28">
        <v>0.2</v>
      </c>
      <c r="T205" s="28">
        <v>5.4</v>
      </c>
      <c r="U205" s="28">
        <v>41.1</v>
      </c>
      <c r="V205" s="28">
        <v>19.399999999999999</v>
      </c>
      <c r="W205" s="28">
        <v>13.5</v>
      </c>
      <c r="X205" s="28">
        <v>16.899999999999999</v>
      </c>
      <c r="Y205" s="28">
        <v>3.7999999999999999E-2</v>
      </c>
      <c r="Z205" s="28">
        <v>0.04</v>
      </c>
      <c r="AA205" s="28">
        <v>8.9999999999999993E-3</v>
      </c>
      <c r="AB205" s="28">
        <v>9.36</v>
      </c>
      <c r="AC205" s="28">
        <v>0.1</v>
      </c>
      <c r="AD205" s="28">
        <v>0.06</v>
      </c>
      <c r="AE205" s="28">
        <v>0.48</v>
      </c>
      <c r="AF205" s="28">
        <v>0.04</v>
      </c>
      <c r="AG205" s="28">
        <v>294</v>
      </c>
      <c r="AH205" s="28">
        <v>0.1</v>
      </c>
      <c r="AI205" s="28">
        <v>0.4</v>
      </c>
      <c r="AJ205" s="28">
        <v>0.04</v>
      </c>
      <c r="AK205" s="28">
        <v>3.36</v>
      </c>
      <c r="AL205" s="28">
        <v>6.2</v>
      </c>
      <c r="AM205" s="28">
        <v>7.4999999999999997E-2</v>
      </c>
      <c r="AN205" s="28">
        <v>36.000000000000007</v>
      </c>
      <c r="AO205" s="28">
        <v>27.1</v>
      </c>
      <c r="AP205" s="28">
        <v>0.3</v>
      </c>
      <c r="AQ205" s="28">
        <v>0.25</v>
      </c>
      <c r="AR205" s="28">
        <v>1.9</v>
      </c>
      <c r="AS205" s="28">
        <v>153</v>
      </c>
      <c r="AT205" s="28">
        <v>4.0999999999999996</v>
      </c>
      <c r="AU205" s="28">
        <v>10</v>
      </c>
      <c r="AV205" s="28">
        <v>3.5</v>
      </c>
      <c r="AW205" s="28">
        <f>'no b.d.l.'!BJ205*10000</f>
        <v>27400.000000000004</v>
      </c>
      <c r="AX205" s="28">
        <f>'no b.d.l.'!BK205*10000</f>
        <v>200</v>
      </c>
      <c r="AY205" s="28">
        <f>'no b.d.l.'!BL205*10000</f>
        <v>98100</v>
      </c>
      <c r="AZ205" s="28">
        <f>'no b.d.l.'!BM205*10000</f>
        <v>400</v>
      </c>
      <c r="BA205" s="28">
        <f>'no b.d.l.'!BN205*10000</f>
        <v>200</v>
      </c>
      <c r="BB205" s="28">
        <f>'no b.d.l.'!BO205*10000</f>
        <v>130</v>
      </c>
      <c r="BC205" s="28">
        <f>'no b.d.l.'!BP205*10000</f>
        <v>140</v>
      </c>
      <c r="BD205" s="28">
        <f>'no b.d.l.'!BQ205*10000</f>
        <v>9000</v>
      </c>
      <c r="BE205" s="30">
        <f t="shared" si="6"/>
        <v>530</v>
      </c>
      <c r="BV205" s="28">
        <v>3.36</v>
      </c>
      <c r="BY205" s="28">
        <v>6.2</v>
      </c>
    </row>
    <row r="206" spans="1:77" x14ac:dyDescent="0.3">
      <c r="A206" s="25">
        <v>4</v>
      </c>
      <c r="B206" s="26">
        <v>686883</v>
      </c>
      <c r="C206" s="26">
        <v>846460</v>
      </c>
      <c r="D206" s="26">
        <v>374</v>
      </c>
      <c r="E206" s="26">
        <v>2</v>
      </c>
      <c r="F206" s="27" t="s">
        <v>289</v>
      </c>
      <c r="G206" s="28">
        <v>0.9</v>
      </c>
      <c r="H206" s="28">
        <f>'no b.d.l.'!H206/1000</f>
        <v>4.0000000000000002E-4</v>
      </c>
      <c r="I206" s="28">
        <f>'no b.d.l.'!I206/1000</f>
        <v>0.04</v>
      </c>
      <c r="J206" s="28">
        <v>4</v>
      </c>
      <c r="K206" s="28">
        <v>2.58</v>
      </c>
      <c r="L206" s="28">
        <v>8.9999999999999998E-4</v>
      </c>
      <c r="M206" s="28">
        <v>0.08</v>
      </c>
      <c r="N206" s="28">
        <v>0.09</v>
      </c>
      <c r="O206" s="28">
        <v>0.03</v>
      </c>
      <c r="P206" s="28">
        <v>0.2</v>
      </c>
      <c r="Q206" s="28">
        <v>0.09</v>
      </c>
      <c r="R206" s="28">
        <v>3</v>
      </c>
      <c r="S206" s="28">
        <v>0.09</v>
      </c>
      <c r="T206" s="28">
        <v>0.3</v>
      </c>
      <c r="U206" s="28">
        <v>4.7</v>
      </c>
      <c r="V206" s="28">
        <v>2.1</v>
      </c>
      <c r="W206" s="28">
        <v>0.4</v>
      </c>
      <c r="X206" s="28">
        <v>2.4</v>
      </c>
      <c r="Y206" s="28">
        <v>3.0000000000000001E-3</v>
      </c>
      <c r="Z206" s="28">
        <v>0.01</v>
      </c>
      <c r="AA206" s="28">
        <v>0.02</v>
      </c>
      <c r="AB206" s="28">
        <v>0.24</v>
      </c>
      <c r="AC206" s="28">
        <v>0.09</v>
      </c>
      <c r="AD206" s="28">
        <v>0.01</v>
      </c>
      <c r="AE206" s="28">
        <v>0.14000000000000001</v>
      </c>
      <c r="AF206" s="28">
        <v>0.01</v>
      </c>
      <c r="AG206" s="28">
        <v>25</v>
      </c>
      <c r="AH206" s="28">
        <v>0.09</v>
      </c>
      <c r="AI206" s="28">
        <v>0.09</v>
      </c>
      <c r="AJ206" s="28">
        <v>0.04</v>
      </c>
      <c r="AK206" s="28">
        <v>0.08</v>
      </c>
      <c r="AL206" s="28">
        <v>0.6</v>
      </c>
      <c r="AM206" s="28">
        <v>2E-3</v>
      </c>
      <c r="AN206" s="28">
        <v>2.34</v>
      </c>
      <c r="AO206" s="28">
        <v>4</v>
      </c>
      <c r="AP206" s="28">
        <v>0.09</v>
      </c>
      <c r="AQ206" s="28">
        <v>0.01</v>
      </c>
      <c r="AR206" s="28">
        <v>0.1</v>
      </c>
      <c r="AS206" s="28">
        <v>24</v>
      </c>
      <c r="AT206" s="28">
        <v>0.4</v>
      </c>
      <c r="AU206" s="28">
        <v>0.1</v>
      </c>
      <c r="AV206" s="28">
        <v>0.6</v>
      </c>
      <c r="AW206" s="28">
        <f>'no b.d.l.'!BJ206*10000</f>
        <v>700.00000000000011</v>
      </c>
      <c r="AX206" s="28">
        <f>'no b.d.l.'!BK206*10000</f>
        <v>100</v>
      </c>
      <c r="AY206" s="28">
        <f>'no b.d.l.'!BL206*10000</f>
        <v>3400.0000000000005</v>
      </c>
      <c r="AZ206" s="28">
        <f>'no b.d.l.'!BM206*10000</f>
        <v>90</v>
      </c>
      <c r="BA206" s="28">
        <f>'no b.d.l.'!BN206*10000</f>
        <v>90</v>
      </c>
      <c r="BB206" s="28">
        <f>'no b.d.l.'!BO206*10000</f>
        <v>130</v>
      </c>
      <c r="BC206" s="28">
        <f>'no b.d.l.'!BP206*10000</f>
        <v>10</v>
      </c>
      <c r="BD206" s="28">
        <f>'no b.d.l.'!BQ206*10000</f>
        <v>9000</v>
      </c>
      <c r="BE206" s="30">
        <f t="shared" si="6"/>
        <v>220</v>
      </c>
      <c r="BV206" s="28">
        <v>0.08</v>
      </c>
      <c r="BY206" s="28">
        <v>0.6</v>
      </c>
    </row>
    <row r="207" spans="1:77" x14ac:dyDescent="0.3">
      <c r="A207" s="25">
        <v>5</v>
      </c>
      <c r="B207" s="26">
        <v>686855</v>
      </c>
      <c r="C207" s="26">
        <v>846452</v>
      </c>
      <c r="D207" s="26">
        <v>374</v>
      </c>
      <c r="E207" s="26">
        <v>2</v>
      </c>
      <c r="F207" s="27" t="s">
        <v>290</v>
      </c>
      <c r="G207" s="28">
        <v>0.2</v>
      </c>
      <c r="H207" s="28">
        <f>'no b.d.l.'!H207/1000</f>
        <v>4.0000000000000002E-4</v>
      </c>
      <c r="I207" s="28">
        <f>'no b.d.l.'!I207/1000</f>
        <v>0.04</v>
      </c>
      <c r="J207" s="28">
        <v>4</v>
      </c>
      <c r="K207" s="28">
        <v>3.41</v>
      </c>
      <c r="L207" s="28">
        <v>8.9999999999999998E-4</v>
      </c>
      <c r="M207" s="28">
        <v>0.08</v>
      </c>
      <c r="N207" s="28">
        <v>0.09</v>
      </c>
      <c r="O207" s="28">
        <v>0.01</v>
      </c>
      <c r="P207" s="28">
        <v>0.3</v>
      </c>
      <c r="Q207" s="28">
        <v>0.09</v>
      </c>
      <c r="R207" s="28">
        <v>3</v>
      </c>
      <c r="S207" s="28">
        <v>0.09</v>
      </c>
      <c r="T207" s="28">
        <v>0.5</v>
      </c>
      <c r="U207" s="28">
        <v>6</v>
      </c>
      <c r="V207" s="28">
        <v>3.8</v>
      </c>
      <c r="W207" s="28">
        <v>0.9</v>
      </c>
      <c r="X207" s="28">
        <v>15.3</v>
      </c>
      <c r="Y207" s="28">
        <v>4.0000000000000001E-3</v>
      </c>
      <c r="Z207" s="28">
        <v>0.01</v>
      </c>
      <c r="AA207" s="28">
        <v>0.05</v>
      </c>
      <c r="AB207" s="28">
        <v>0.28999999999999998</v>
      </c>
      <c r="AC207" s="28">
        <v>0.09</v>
      </c>
      <c r="AD207" s="28">
        <v>0.01</v>
      </c>
      <c r="AE207" s="28">
        <v>0.24</v>
      </c>
      <c r="AF207" s="28">
        <v>0.01</v>
      </c>
      <c r="AG207" s="28">
        <v>24</v>
      </c>
      <c r="AH207" s="28">
        <v>0.09</v>
      </c>
      <c r="AI207" s="28">
        <v>0.1</v>
      </c>
      <c r="AJ207" s="28">
        <v>0.04</v>
      </c>
      <c r="AK207" s="28">
        <v>0.3</v>
      </c>
      <c r="AL207" s="28">
        <v>1</v>
      </c>
      <c r="AM207" s="28">
        <v>5.0000000000000001E-3</v>
      </c>
      <c r="AN207" s="28">
        <v>4.839999999999999</v>
      </c>
      <c r="AO207" s="28">
        <v>17.5</v>
      </c>
      <c r="AP207" s="28">
        <v>0.09</v>
      </c>
      <c r="AQ207" s="28">
        <v>0.03</v>
      </c>
      <c r="AR207" s="28">
        <v>0.2</v>
      </c>
      <c r="AS207" s="28">
        <v>46</v>
      </c>
      <c r="AT207" s="28">
        <v>1.1000000000000001</v>
      </c>
      <c r="AU207" s="28">
        <v>0.3</v>
      </c>
      <c r="AV207" s="28">
        <v>2.7</v>
      </c>
      <c r="AW207" s="28">
        <f>'no b.d.l.'!BJ207*10000</f>
        <v>1100</v>
      </c>
      <c r="AX207" s="28">
        <f>'no b.d.l.'!BK207*10000</f>
        <v>300</v>
      </c>
      <c r="AY207" s="28">
        <f>'no b.d.l.'!BL207*10000</f>
        <v>5600.0000000000009</v>
      </c>
      <c r="AZ207" s="28">
        <f>'no b.d.l.'!BM207*10000</f>
        <v>200</v>
      </c>
      <c r="BA207" s="28">
        <f>'no b.d.l.'!BN207*10000</f>
        <v>100</v>
      </c>
      <c r="BB207" s="28">
        <f>'no b.d.l.'!BO207*10000</f>
        <v>170</v>
      </c>
      <c r="BC207" s="28">
        <f>'no b.d.l.'!BP207*10000</f>
        <v>50</v>
      </c>
      <c r="BD207" s="28">
        <f>'no b.d.l.'!BQ207*10000</f>
        <v>9000</v>
      </c>
      <c r="BE207" s="30">
        <f t="shared" si="6"/>
        <v>370</v>
      </c>
      <c r="BV207" s="28">
        <v>0.3</v>
      </c>
      <c r="BY207" s="28">
        <v>1</v>
      </c>
    </row>
    <row r="208" spans="1:77" x14ac:dyDescent="0.3">
      <c r="A208" s="25">
        <v>6</v>
      </c>
      <c r="B208" s="26">
        <v>686855</v>
      </c>
      <c r="C208" s="26">
        <v>846450</v>
      </c>
      <c r="D208" s="26">
        <v>374</v>
      </c>
      <c r="E208" s="26">
        <v>2</v>
      </c>
      <c r="F208" s="27" t="s">
        <v>291</v>
      </c>
      <c r="G208" s="28">
        <v>2.2000000000000002</v>
      </c>
      <c r="H208" s="28">
        <f>'no b.d.l.'!H208/1000</f>
        <v>4.0000000000000002E-4</v>
      </c>
      <c r="I208" s="28">
        <f>'no b.d.l.'!I208/1000</f>
        <v>0.03</v>
      </c>
      <c r="J208" s="28">
        <v>9</v>
      </c>
      <c r="K208" s="28">
        <v>1.1000000000000001</v>
      </c>
      <c r="L208" s="28">
        <v>8.9999999999999998E-4</v>
      </c>
      <c r="M208" s="28">
        <v>0.49</v>
      </c>
      <c r="N208" s="28">
        <v>0.09</v>
      </c>
      <c r="O208" s="28">
        <v>0.01</v>
      </c>
      <c r="P208" s="28">
        <v>8.6999999999999993</v>
      </c>
      <c r="Q208" s="28">
        <v>0.4</v>
      </c>
      <c r="R208" s="28">
        <v>46</v>
      </c>
      <c r="S208" s="28">
        <v>0.09</v>
      </c>
      <c r="T208" s="28">
        <v>5.2</v>
      </c>
      <c r="U208" s="28">
        <v>43.7</v>
      </c>
      <c r="V208" s="28">
        <v>14.7</v>
      </c>
      <c r="W208" s="28">
        <v>13.2</v>
      </c>
      <c r="X208" s="28">
        <v>211</v>
      </c>
      <c r="Y208" s="28">
        <v>0.04</v>
      </c>
      <c r="Z208" s="28">
        <v>0.04</v>
      </c>
      <c r="AA208" s="28">
        <v>0.19</v>
      </c>
      <c r="AB208" s="28">
        <v>6.46</v>
      </c>
      <c r="AC208" s="28">
        <v>0.09</v>
      </c>
      <c r="AD208" s="28">
        <v>0.02</v>
      </c>
      <c r="AE208" s="28">
        <v>1.4</v>
      </c>
      <c r="AF208" s="28">
        <v>0.05</v>
      </c>
      <c r="AG208" s="28">
        <v>77</v>
      </c>
      <c r="AH208" s="28">
        <v>0.09</v>
      </c>
      <c r="AI208" s="28">
        <v>1.4</v>
      </c>
      <c r="AJ208" s="28">
        <v>0.04</v>
      </c>
      <c r="AK208" s="28">
        <v>3.47</v>
      </c>
      <c r="AL208" s="28">
        <v>4</v>
      </c>
      <c r="AM208" s="28">
        <v>0.124</v>
      </c>
      <c r="AN208" s="28">
        <v>74.209999999999994</v>
      </c>
      <c r="AO208" s="28">
        <v>71.900000000000006</v>
      </c>
      <c r="AP208" s="28">
        <v>0.2</v>
      </c>
      <c r="AQ208" s="28">
        <v>0.42</v>
      </c>
      <c r="AR208" s="28">
        <v>2.9</v>
      </c>
      <c r="AS208" s="28">
        <v>375</v>
      </c>
      <c r="AT208" s="28">
        <v>21.3</v>
      </c>
      <c r="AU208" s="28">
        <v>5.7</v>
      </c>
      <c r="AV208" s="28">
        <v>34.1</v>
      </c>
      <c r="AW208" s="28">
        <f>'no b.d.l.'!BJ208*10000</f>
        <v>23900</v>
      </c>
      <c r="AX208" s="28">
        <f>'no b.d.l.'!BK208*10000</f>
        <v>5300</v>
      </c>
      <c r="AY208" s="28">
        <f>'no b.d.l.'!BL208*10000</f>
        <v>24700.000000000004</v>
      </c>
      <c r="AZ208" s="28">
        <f>'no b.d.l.'!BM208*10000</f>
        <v>2500</v>
      </c>
      <c r="BA208" s="28">
        <f>'no b.d.l.'!BN208*10000</f>
        <v>1300</v>
      </c>
      <c r="BB208" s="28">
        <f>'no b.d.l.'!BO208*10000</f>
        <v>610</v>
      </c>
      <c r="BC208" s="28">
        <f>'no b.d.l.'!BP208*10000</f>
        <v>700.00000000000011</v>
      </c>
      <c r="BD208" s="28">
        <f>'no b.d.l.'!BQ208*10000</f>
        <v>9000</v>
      </c>
      <c r="BE208" s="30">
        <f t="shared" si="6"/>
        <v>3110</v>
      </c>
      <c r="BV208" s="28">
        <v>3.47</v>
      </c>
      <c r="BY208" s="28">
        <v>4</v>
      </c>
    </row>
    <row r="209" spans="1:77" x14ac:dyDescent="0.3">
      <c r="A209" s="25">
        <v>7</v>
      </c>
      <c r="B209" s="26">
        <v>687564</v>
      </c>
      <c r="C209" s="26">
        <v>846573</v>
      </c>
      <c r="D209" s="26">
        <v>362</v>
      </c>
      <c r="E209" s="26">
        <v>2</v>
      </c>
      <c r="F209" s="27" t="s">
        <v>292</v>
      </c>
      <c r="G209" s="28">
        <v>1.3</v>
      </c>
      <c r="H209" s="28">
        <f>'no b.d.l.'!H209/1000</f>
        <v>4.0000000000000002E-4</v>
      </c>
      <c r="I209" s="28">
        <f>'no b.d.l.'!I209/1000</f>
        <v>0.01</v>
      </c>
      <c r="J209" s="28">
        <v>3</v>
      </c>
      <c r="K209" s="28">
        <v>0.15</v>
      </c>
      <c r="L209" s="28">
        <v>8.9999999999999998E-4</v>
      </c>
      <c r="M209" s="28">
        <v>0.05</v>
      </c>
      <c r="N209" s="28">
        <v>0.09</v>
      </c>
      <c r="O209" s="28">
        <v>0.01</v>
      </c>
      <c r="P209" s="28">
        <v>0.09</v>
      </c>
      <c r="Q209" s="28">
        <v>0.09</v>
      </c>
      <c r="R209" s="28">
        <v>6</v>
      </c>
      <c r="S209" s="28">
        <v>0.09</v>
      </c>
      <c r="T209" s="28">
        <v>5.7</v>
      </c>
      <c r="U209" s="28">
        <v>4.9000000000000004</v>
      </c>
      <c r="V209" s="28">
        <v>63.4</v>
      </c>
      <c r="W209" s="28">
        <v>0.9</v>
      </c>
      <c r="X209" s="28">
        <v>7.1</v>
      </c>
      <c r="Y209" s="28">
        <v>1E-3</v>
      </c>
      <c r="Z209" s="28">
        <v>0.01</v>
      </c>
      <c r="AA209" s="28">
        <v>8.9999999999999993E-3</v>
      </c>
      <c r="AB209" s="28">
        <v>1.23</v>
      </c>
      <c r="AC209" s="28">
        <v>0.09</v>
      </c>
      <c r="AD209" s="28">
        <v>0.01</v>
      </c>
      <c r="AE209" s="28">
        <v>0.04</v>
      </c>
      <c r="AF209" s="28">
        <v>0.01</v>
      </c>
      <c r="AG209" s="28">
        <v>413</v>
      </c>
      <c r="AH209" s="28">
        <v>0.09</v>
      </c>
      <c r="AI209" s="28">
        <v>0.09</v>
      </c>
      <c r="AJ209" s="28">
        <v>0.04</v>
      </c>
      <c r="AK209" s="28">
        <v>0.8</v>
      </c>
      <c r="AL209" s="28">
        <v>0.3</v>
      </c>
      <c r="AM209" s="28">
        <v>3.0000000000000001E-3</v>
      </c>
      <c r="AN209" s="28">
        <v>17.119999999999997</v>
      </c>
      <c r="AO209" s="28">
        <v>10.199999999999999</v>
      </c>
      <c r="AP209" s="28">
        <v>0.09</v>
      </c>
      <c r="AQ209" s="28">
        <v>0.01</v>
      </c>
      <c r="AR209" s="28">
        <v>0.2</v>
      </c>
      <c r="AS209" s="28">
        <v>79</v>
      </c>
      <c r="AT209" s="28">
        <v>0.2</v>
      </c>
      <c r="AU209" s="28">
        <v>2.2999999999999998</v>
      </c>
      <c r="AV209" s="28">
        <v>0.4</v>
      </c>
      <c r="AW209" s="28">
        <f>'no b.d.l.'!BJ209*10000</f>
        <v>3600</v>
      </c>
      <c r="AX209" s="28">
        <f>'no b.d.l.'!BK209*10000</f>
        <v>100</v>
      </c>
      <c r="AY209" s="28">
        <f>'no b.d.l.'!BL209*10000</f>
        <v>7000</v>
      </c>
      <c r="AZ209" s="28">
        <f>'no b.d.l.'!BM209*10000</f>
        <v>90</v>
      </c>
      <c r="BA209" s="28">
        <f>'no b.d.l.'!BN209*10000</f>
        <v>5699.9999999999991</v>
      </c>
      <c r="BB209" s="28">
        <f>'no b.d.l.'!BO209*10000</f>
        <v>100</v>
      </c>
      <c r="BC209" s="28">
        <f>'no b.d.l.'!BP209*10000</f>
        <v>30</v>
      </c>
      <c r="BD209" s="28">
        <f>'no b.d.l.'!BQ209*10000</f>
        <v>9000</v>
      </c>
      <c r="BE209" s="30">
        <f t="shared" si="6"/>
        <v>190</v>
      </c>
      <c r="BV209" s="28">
        <v>0.8</v>
      </c>
      <c r="BY209" s="28">
        <v>0.3</v>
      </c>
    </row>
    <row r="210" spans="1:77" x14ac:dyDescent="0.3">
      <c r="A210" s="25">
        <v>8</v>
      </c>
      <c r="B210" s="26">
        <v>687158</v>
      </c>
      <c r="C210" s="26">
        <v>846630</v>
      </c>
      <c r="D210" s="26">
        <v>378</v>
      </c>
      <c r="E210" s="26">
        <v>2</v>
      </c>
      <c r="F210" s="27" t="s">
        <v>294</v>
      </c>
      <c r="G210" s="28">
        <v>0.09</v>
      </c>
      <c r="H210" s="28">
        <f>'no b.d.l.'!H210/1000</f>
        <v>4.0000000000000002E-4</v>
      </c>
      <c r="I210" s="28">
        <f>'no b.d.l.'!I210/1000</f>
        <v>7.0000000000000007E-2</v>
      </c>
      <c r="J210" s="28">
        <v>4</v>
      </c>
      <c r="K210" s="28">
        <v>1.31</v>
      </c>
      <c r="L210" s="28">
        <v>8.9999999999999998E-4</v>
      </c>
      <c r="M210" s="28">
        <v>0.05</v>
      </c>
      <c r="N210" s="28">
        <v>0.09</v>
      </c>
      <c r="O210" s="28">
        <v>0.03</v>
      </c>
      <c r="P210" s="28">
        <v>20.5</v>
      </c>
      <c r="Q210" s="28">
        <v>0.5</v>
      </c>
      <c r="R210" s="28">
        <v>166</v>
      </c>
      <c r="S210" s="28">
        <v>0.1</v>
      </c>
      <c r="T210" s="28">
        <v>2.6</v>
      </c>
      <c r="U210" s="28">
        <v>87</v>
      </c>
      <c r="V210" s="28">
        <v>36.4</v>
      </c>
      <c r="W210" s="28">
        <v>5.7</v>
      </c>
      <c r="X210" s="28">
        <v>12.5</v>
      </c>
      <c r="Y210" s="28">
        <v>0.02</v>
      </c>
      <c r="Z210" s="28">
        <v>0.01</v>
      </c>
      <c r="AA210" s="28">
        <v>0.01</v>
      </c>
      <c r="AB210" s="28">
        <v>15.1</v>
      </c>
      <c r="AC210" s="28">
        <v>0.2</v>
      </c>
      <c r="AD210" s="28">
        <v>0.12</v>
      </c>
      <c r="AE210" s="28">
        <v>0.17</v>
      </c>
      <c r="AF210" s="28">
        <v>0.01</v>
      </c>
      <c r="AG210" s="28">
        <v>122</v>
      </c>
      <c r="AH210" s="28">
        <v>0.09</v>
      </c>
      <c r="AI210" s="28">
        <v>0.09</v>
      </c>
      <c r="AJ210" s="28">
        <v>0.04</v>
      </c>
      <c r="AK210" s="28">
        <v>3.23</v>
      </c>
      <c r="AL210" s="28">
        <v>2</v>
      </c>
      <c r="AM210" s="28">
        <v>9.9000000000000005E-2</v>
      </c>
      <c r="AN210" s="28">
        <v>155.05999999999997</v>
      </c>
      <c r="AO210" s="28">
        <v>80.3</v>
      </c>
      <c r="AP210" s="28">
        <v>0.1</v>
      </c>
      <c r="AQ210" s="28">
        <v>0.01</v>
      </c>
      <c r="AR210" s="28">
        <v>1.1000000000000001</v>
      </c>
      <c r="AS210" s="28">
        <v>155</v>
      </c>
      <c r="AT210" s="28">
        <v>1.2</v>
      </c>
      <c r="AU210" s="28">
        <v>37.4</v>
      </c>
      <c r="AV210" s="28">
        <v>7</v>
      </c>
      <c r="AW210" s="28">
        <f>'no b.d.l.'!BJ210*10000</f>
        <v>53099.999999999993</v>
      </c>
      <c r="AX210" s="28">
        <f>'no b.d.l.'!BK210*10000</f>
        <v>400</v>
      </c>
      <c r="AY210" s="28">
        <f>'no b.d.l.'!BL210*10000</f>
        <v>64700</v>
      </c>
      <c r="AZ210" s="28">
        <f>'no b.d.l.'!BM210*10000</f>
        <v>300</v>
      </c>
      <c r="BA210" s="28">
        <f>'no b.d.l.'!BN210*10000</f>
        <v>200</v>
      </c>
      <c r="BB210" s="28">
        <f>'no b.d.l.'!BO210*10000</f>
        <v>120</v>
      </c>
      <c r="BC210" s="28">
        <f>'no b.d.l.'!BP210*10000</f>
        <v>190</v>
      </c>
      <c r="BD210" s="28">
        <f>'no b.d.l.'!BQ210*10000</f>
        <v>9000</v>
      </c>
      <c r="BE210" s="30">
        <f t="shared" si="6"/>
        <v>420</v>
      </c>
      <c r="BV210" s="28">
        <v>3.23</v>
      </c>
      <c r="BY210" s="28">
        <v>2</v>
      </c>
    </row>
    <row r="211" spans="1:77" x14ac:dyDescent="0.3">
      <c r="A211" s="25">
        <v>9</v>
      </c>
      <c r="B211" s="26">
        <v>686533</v>
      </c>
      <c r="C211" s="26">
        <v>846623</v>
      </c>
      <c r="D211" s="26">
        <v>372</v>
      </c>
      <c r="E211" s="26">
        <v>2</v>
      </c>
      <c r="F211" s="27" t="s">
        <v>295</v>
      </c>
      <c r="G211" s="28">
        <v>111</v>
      </c>
      <c r="H211" s="28">
        <f>'no b.d.l.'!H211/1000</f>
        <v>4.0000000000000002E-4</v>
      </c>
      <c r="I211" s="28">
        <f>'no b.d.l.'!I211/1000</f>
        <v>0.06</v>
      </c>
      <c r="J211" s="28">
        <v>3</v>
      </c>
      <c r="K211" s="28">
        <v>4</v>
      </c>
      <c r="L211" s="28">
        <v>8.9999999999999998E-4</v>
      </c>
      <c r="M211" s="28">
        <v>0.49</v>
      </c>
      <c r="N211" s="28">
        <v>0.5</v>
      </c>
      <c r="O211" s="28">
        <v>0.21</v>
      </c>
      <c r="P211" s="28">
        <v>10.6</v>
      </c>
      <c r="Q211" s="28">
        <v>2.4</v>
      </c>
      <c r="R211" s="28">
        <v>234</v>
      </c>
      <c r="S211" s="28">
        <v>0.2</v>
      </c>
      <c r="T211" s="28">
        <v>14.4</v>
      </c>
      <c r="U211" s="28">
        <v>56.2</v>
      </c>
      <c r="V211" s="28">
        <v>60.3</v>
      </c>
      <c r="W211" s="28">
        <v>23.4</v>
      </c>
      <c r="X211" s="28">
        <v>10.1</v>
      </c>
      <c r="Y211" s="28">
        <v>2.3E-2</v>
      </c>
      <c r="Z211" s="28">
        <v>0.28000000000000003</v>
      </c>
      <c r="AA211" s="28">
        <v>8.9999999999999993E-3</v>
      </c>
      <c r="AB211" s="28">
        <v>18.5</v>
      </c>
      <c r="AC211" s="28">
        <v>0.09</v>
      </c>
      <c r="AD211" s="28">
        <v>0.09</v>
      </c>
      <c r="AE211" s="28">
        <v>1.25</v>
      </c>
      <c r="AF211" s="28">
        <v>0.12</v>
      </c>
      <c r="AG211" s="28">
        <v>682</v>
      </c>
      <c r="AH211" s="28">
        <v>0.2</v>
      </c>
      <c r="AI211" s="28">
        <v>0.2</v>
      </c>
      <c r="AJ211" s="28">
        <v>0.04</v>
      </c>
      <c r="AK211" s="28">
        <v>5.61</v>
      </c>
      <c r="AL211" s="28">
        <v>7.2</v>
      </c>
      <c r="AM211" s="28">
        <v>8.2000000000000003E-2</v>
      </c>
      <c r="AN211" s="28">
        <v>86.69</v>
      </c>
      <c r="AO211" s="28">
        <v>49.6</v>
      </c>
      <c r="AP211" s="28">
        <v>0.5</v>
      </c>
      <c r="AQ211" s="28">
        <v>0.75</v>
      </c>
      <c r="AR211" s="28">
        <v>3.9</v>
      </c>
      <c r="AS211" s="28">
        <v>302</v>
      </c>
      <c r="AT211" s="28">
        <v>6.8</v>
      </c>
      <c r="AU211" s="28">
        <v>14.9</v>
      </c>
      <c r="AV211" s="28">
        <v>10</v>
      </c>
      <c r="AW211" s="28">
        <f>'no b.d.l.'!BJ211*10000</f>
        <v>51800</v>
      </c>
      <c r="AX211" s="28">
        <f>'no b.d.l.'!BK211*10000</f>
        <v>200</v>
      </c>
      <c r="AY211" s="28">
        <f>'no b.d.l.'!BL211*10000</f>
        <v>138000</v>
      </c>
      <c r="AZ211" s="28">
        <f>'no b.d.l.'!BM211*10000</f>
        <v>600</v>
      </c>
      <c r="BA211" s="28">
        <f>'no b.d.l.'!BN211*10000</f>
        <v>500</v>
      </c>
      <c r="BB211" s="28">
        <f>'no b.d.l.'!BO211*10000</f>
        <v>130</v>
      </c>
      <c r="BC211" s="28">
        <f>'no b.d.l.'!BP211*10000</f>
        <v>180</v>
      </c>
      <c r="BD211" s="28">
        <f>'no b.d.l.'!BQ211*10000</f>
        <v>9000</v>
      </c>
      <c r="BE211" s="30">
        <f t="shared" si="6"/>
        <v>730</v>
      </c>
      <c r="BV211" s="28">
        <v>5.61</v>
      </c>
      <c r="BY211" s="28">
        <v>7.2</v>
      </c>
    </row>
    <row r="212" spans="1:77" x14ac:dyDescent="0.3">
      <c r="A212" s="25">
        <v>10</v>
      </c>
      <c r="B212" s="26">
        <v>687469</v>
      </c>
      <c r="C212" s="26">
        <v>846814</v>
      </c>
      <c r="D212" s="26">
        <v>360</v>
      </c>
      <c r="E212" s="26">
        <v>2</v>
      </c>
      <c r="F212" s="27" t="s">
        <v>296</v>
      </c>
      <c r="G212" s="28">
        <v>53.6</v>
      </c>
      <c r="H212" s="28">
        <f>'no b.d.l.'!H212/1000</f>
        <v>4.0000000000000002E-4</v>
      </c>
      <c r="I212" s="28">
        <f>'no b.d.l.'!I212/1000</f>
        <v>0.05</v>
      </c>
      <c r="J212" s="28">
        <v>3</v>
      </c>
      <c r="K212" s="28">
        <v>6.21</v>
      </c>
      <c r="L212" s="28">
        <v>8.9999999999999998E-4</v>
      </c>
      <c r="M212" s="28">
        <v>0.63</v>
      </c>
      <c r="N212" s="28">
        <v>1</v>
      </c>
      <c r="O212" s="28">
        <v>0.13</v>
      </c>
      <c r="P212" s="28">
        <v>12.1</v>
      </c>
      <c r="Q212" s="28">
        <v>2.4</v>
      </c>
      <c r="R212" s="28">
        <v>295</v>
      </c>
      <c r="S212" s="28">
        <v>0.2</v>
      </c>
      <c r="T212" s="28">
        <v>6.3</v>
      </c>
      <c r="U212" s="28">
        <v>56</v>
      </c>
      <c r="V212" s="28">
        <v>19.5</v>
      </c>
      <c r="W212" s="28">
        <v>18.2</v>
      </c>
      <c r="X212" s="28">
        <v>15.5</v>
      </c>
      <c r="Y212" s="28">
        <v>2.1000000000000001E-2</v>
      </c>
      <c r="Z212" s="28">
        <v>0.06</v>
      </c>
      <c r="AA212" s="28">
        <v>8.9999999999999993E-3</v>
      </c>
      <c r="AB212" s="28">
        <v>14</v>
      </c>
      <c r="AC212" s="28">
        <v>0.1</v>
      </c>
      <c r="AD212" s="28">
        <v>0.1</v>
      </c>
      <c r="AE212" s="28">
        <v>0.7</v>
      </c>
      <c r="AF212" s="28">
        <v>0.09</v>
      </c>
      <c r="AG212" s="28">
        <v>297</v>
      </c>
      <c r="AH212" s="28">
        <v>0.1</v>
      </c>
      <c r="AI212" s="28">
        <v>0.5</v>
      </c>
      <c r="AJ212" s="28">
        <v>0.04</v>
      </c>
      <c r="AK212" s="28">
        <v>3.17</v>
      </c>
      <c r="AL212" s="28">
        <v>7.6</v>
      </c>
      <c r="AM212" s="28">
        <v>6.8000000000000005E-2</v>
      </c>
      <c r="AN212" s="28">
        <v>54.260000000000019</v>
      </c>
      <c r="AO212" s="28">
        <v>40.200000000000003</v>
      </c>
      <c r="AP212" s="28">
        <v>0.5</v>
      </c>
      <c r="AQ212" s="28">
        <v>0.31</v>
      </c>
      <c r="AR212" s="28">
        <v>1.9</v>
      </c>
      <c r="AS212" s="28">
        <v>234</v>
      </c>
      <c r="AT212" s="28">
        <v>8.8000000000000007</v>
      </c>
      <c r="AU212" s="28">
        <v>16.5</v>
      </c>
      <c r="AV212" s="28">
        <v>8.3000000000000007</v>
      </c>
      <c r="AW212" s="28">
        <f>'no b.d.l.'!BJ212*10000</f>
        <v>41700</v>
      </c>
      <c r="AX212" s="28">
        <f>'no b.d.l.'!BK212*10000</f>
        <v>500</v>
      </c>
      <c r="AY212" s="28">
        <f>'no b.d.l.'!BL212*10000</f>
        <v>192000</v>
      </c>
      <c r="AZ212" s="28">
        <f>'no b.d.l.'!BM212*10000</f>
        <v>1100</v>
      </c>
      <c r="BA212" s="28">
        <f>'no b.d.l.'!BN212*10000</f>
        <v>400</v>
      </c>
      <c r="BB212" s="28">
        <f>'no b.d.l.'!BO212*10000</f>
        <v>130</v>
      </c>
      <c r="BC212" s="28">
        <f>'no b.d.l.'!BP212*10000</f>
        <v>509.99999999999994</v>
      </c>
      <c r="BD212" s="28">
        <f>'no b.d.l.'!BQ212*10000</f>
        <v>9000</v>
      </c>
      <c r="BE212" s="30">
        <f t="shared" si="6"/>
        <v>1230</v>
      </c>
      <c r="BV212" s="28">
        <v>3.17</v>
      </c>
      <c r="BY212" s="28">
        <v>7.6</v>
      </c>
    </row>
    <row r="213" spans="1:77" x14ac:dyDescent="0.3">
      <c r="A213" s="25">
        <v>11</v>
      </c>
      <c r="B213" s="26">
        <v>686086</v>
      </c>
      <c r="C213" s="26">
        <v>846958</v>
      </c>
      <c r="D213" s="26">
        <v>366</v>
      </c>
      <c r="E213" s="26">
        <v>2</v>
      </c>
      <c r="F213" s="27" t="s">
        <v>297</v>
      </c>
      <c r="G213" s="28">
        <v>14.8</v>
      </c>
      <c r="H213" s="28">
        <f>'no b.d.l.'!H213/1000</f>
        <v>4.0000000000000002E-4</v>
      </c>
      <c r="I213" s="28">
        <f>'no b.d.l.'!I213/1000</f>
        <v>0.04</v>
      </c>
      <c r="J213" s="28">
        <v>4</v>
      </c>
      <c r="K213" s="28">
        <v>5.75</v>
      </c>
      <c r="L213" s="28">
        <v>8.9999999999999998E-4</v>
      </c>
      <c r="M213" s="28">
        <v>0.43</v>
      </c>
      <c r="N213" s="28">
        <v>0.8</v>
      </c>
      <c r="O213" s="28">
        <v>0.28999999999999998</v>
      </c>
      <c r="P213" s="28">
        <v>8.5</v>
      </c>
      <c r="Q213" s="28">
        <v>2.8</v>
      </c>
      <c r="R213" s="28">
        <v>470</v>
      </c>
      <c r="S213" s="28">
        <v>0.2</v>
      </c>
      <c r="T213" s="28">
        <v>48.3</v>
      </c>
      <c r="U213" s="28">
        <v>79.5</v>
      </c>
      <c r="V213" s="28">
        <v>35.700000000000003</v>
      </c>
      <c r="W213" s="28">
        <v>24.6</v>
      </c>
      <c r="X213" s="28">
        <v>8.4</v>
      </c>
      <c r="Y213" s="28">
        <v>4.8000000000000001E-2</v>
      </c>
      <c r="Z213" s="28">
        <v>0.13</v>
      </c>
      <c r="AA213" s="28">
        <v>0.02</v>
      </c>
      <c r="AB213" s="28">
        <v>19.899999999999999</v>
      </c>
      <c r="AC213" s="28">
        <v>0.2</v>
      </c>
      <c r="AD213" s="28">
        <v>0.13</v>
      </c>
      <c r="AE213" s="28">
        <v>1.27</v>
      </c>
      <c r="AF213" s="28">
        <v>0.31</v>
      </c>
      <c r="AG213" s="28">
        <v>532</v>
      </c>
      <c r="AH213" s="28">
        <v>0.2</v>
      </c>
      <c r="AI213" s="28">
        <v>0.3</v>
      </c>
      <c r="AJ213" s="28">
        <v>0.04</v>
      </c>
      <c r="AK213" s="28">
        <v>3.82</v>
      </c>
      <c r="AL213" s="28">
        <v>10.8</v>
      </c>
      <c r="AM213" s="28">
        <v>9.1999999999999998E-2</v>
      </c>
      <c r="AN213" s="28">
        <v>122.58999999999999</v>
      </c>
      <c r="AO213" s="28">
        <v>78.400000000000006</v>
      </c>
      <c r="AP213" s="28">
        <v>0.8</v>
      </c>
      <c r="AQ213" s="28">
        <v>0.5</v>
      </c>
      <c r="AR213" s="28">
        <v>3</v>
      </c>
      <c r="AS213" s="28">
        <v>2280</v>
      </c>
      <c r="AT213" s="28">
        <v>6</v>
      </c>
      <c r="AU213" s="28">
        <v>21.8</v>
      </c>
      <c r="AV213" s="28">
        <v>5.2</v>
      </c>
      <c r="AW213" s="28">
        <f>'no b.d.l.'!BJ213*10000</f>
        <v>50199.999999999993</v>
      </c>
      <c r="AX213" s="28">
        <f>'no b.d.l.'!BK213*10000</f>
        <v>500</v>
      </c>
      <c r="AY213" s="28">
        <f>'no b.d.l.'!BL213*10000</f>
        <v>205000</v>
      </c>
      <c r="AZ213" s="28">
        <f>'no b.d.l.'!BM213*10000</f>
        <v>400</v>
      </c>
      <c r="BA213" s="28">
        <f>'no b.d.l.'!BN213*10000</f>
        <v>400</v>
      </c>
      <c r="BB213" s="28">
        <f>'no b.d.l.'!BO213*10000</f>
        <v>140</v>
      </c>
      <c r="BC213" s="28">
        <f>'no b.d.l.'!BP213*10000</f>
        <v>780</v>
      </c>
      <c r="BD213" s="28">
        <f>'no b.d.l.'!BQ213*10000</f>
        <v>9000</v>
      </c>
      <c r="BE213" s="30">
        <f t="shared" si="6"/>
        <v>540</v>
      </c>
      <c r="BV213" s="28">
        <v>3.82</v>
      </c>
      <c r="BY213" s="28">
        <v>10.8</v>
      </c>
    </row>
    <row r="214" spans="1:77" x14ac:dyDescent="0.3">
      <c r="A214" s="20">
        <v>12</v>
      </c>
      <c r="B214" s="21">
        <v>687573</v>
      </c>
      <c r="C214" s="21">
        <v>846449</v>
      </c>
      <c r="D214" s="21">
        <v>389</v>
      </c>
      <c r="E214" s="21">
        <v>2</v>
      </c>
      <c r="F214" s="23" t="s">
        <v>298</v>
      </c>
      <c r="G214" s="24">
        <v>0.5</v>
      </c>
      <c r="H214" s="28">
        <f>'no b.d.l.'!H214/1000</f>
        <v>4.0000000000000002E-4</v>
      </c>
      <c r="I214" s="28">
        <f>'no b.d.l.'!I214/1000</f>
        <v>0.02</v>
      </c>
      <c r="J214" s="24">
        <v>3</v>
      </c>
      <c r="K214" s="24">
        <v>0.13</v>
      </c>
      <c r="L214" s="24">
        <v>8.9999999999999998E-4</v>
      </c>
      <c r="M214" s="24">
        <v>0.06</v>
      </c>
      <c r="N214" s="24">
        <v>0.09</v>
      </c>
      <c r="O214" s="24">
        <v>0.01</v>
      </c>
      <c r="P214" s="24">
        <v>0.09</v>
      </c>
      <c r="Q214" s="24">
        <v>0.09</v>
      </c>
      <c r="R214" s="24">
        <v>18</v>
      </c>
      <c r="S214" s="24">
        <v>0.09</v>
      </c>
      <c r="T214" s="24">
        <v>5.9</v>
      </c>
      <c r="U214" s="24">
        <v>10.5</v>
      </c>
      <c r="V214" s="24">
        <v>69.5</v>
      </c>
      <c r="W214" s="24">
        <v>0.7</v>
      </c>
      <c r="X214" s="24">
        <v>9.8000000000000007</v>
      </c>
      <c r="Y214" s="24">
        <v>1E-3</v>
      </c>
      <c r="Z214" s="24">
        <v>0.01</v>
      </c>
      <c r="AA214" s="24">
        <v>8.9999999999999993E-3</v>
      </c>
      <c r="AB214" s="24">
        <v>2.48</v>
      </c>
      <c r="AC214" s="24">
        <v>0.1</v>
      </c>
      <c r="AD214" s="24">
        <v>0.01</v>
      </c>
      <c r="AE214" s="24">
        <v>0.04</v>
      </c>
      <c r="AF214" s="24">
        <v>0.01</v>
      </c>
      <c r="AG214" s="24">
        <v>877</v>
      </c>
      <c r="AH214" s="24">
        <v>0.09</v>
      </c>
      <c r="AI214" s="24">
        <v>0.09</v>
      </c>
      <c r="AJ214" s="24">
        <v>0.04</v>
      </c>
      <c r="AK214" s="24">
        <v>1.88</v>
      </c>
      <c r="AL214" s="24">
        <v>0.5</v>
      </c>
      <c r="AM214" s="24">
        <v>7.0000000000000001E-3</v>
      </c>
      <c r="AN214" s="28">
        <v>43.690000000000012</v>
      </c>
      <c r="AO214" s="24">
        <v>5.7</v>
      </c>
      <c r="AP214" s="24">
        <v>0.09</v>
      </c>
      <c r="AQ214" s="24">
        <v>0.01</v>
      </c>
      <c r="AR214" s="24">
        <v>0.4</v>
      </c>
      <c r="AS214" s="24">
        <v>71</v>
      </c>
      <c r="AT214" s="24">
        <v>0.3</v>
      </c>
      <c r="AU214" s="24">
        <v>4.2</v>
      </c>
      <c r="AV214" s="24">
        <v>0.4</v>
      </c>
      <c r="AW214" s="28">
        <f>'no b.d.l.'!BJ214*10000</f>
        <v>10700</v>
      </c>
      <c r="AX214" s="28">
        <f>'no b.d.l.'!BK214*10000</f>
        <v>100</v>
      </c>
      <c r="AY214" s="28">
        <f>'no b.d.l.'!BL214*10000</f>
        <v>13799.999999999998</v>
      </c>
      <c r="AZ214" s="28">
        <f>'no b.d.l.'!BM214*10000</f>
        <v>90</v>
      </c>
      <c r="BA214" s="28">
        <f>'no b.d.l.'!BN214*10000</f>
        <v>6100</v>
      </c>
      <c r="BB214" s="28">
        <f>'no b.d.l.'!BO214*10000</f>
        <v>120</v>
      </c>
      <c r="BC214" s="28">
        <f>'no b.d.l.'!BP214*10000</f>
        <v>40</v>
      </c>
      <c r="BD214" s="28">
        <f>'no b.d.l.'!BQ214*10000</f>
        <v>9000</v>
      </c>
      <c r="BE214" s="31">
        <f t="shared" si="6"/>
        <v>210</v>
      </c>
      <c r="BV214" s="24">
        <v>1.88</v>
      </c>
      <c r="BY214" s="24">
        <v>0.5</v>
      </c>
    </row>
  </sheetData>
  <hyperlinks>
    <hyperlink ref="A1" location="Menu!A1" display="ToC" xr:uid="{63DA7D45-1697-4549-8867-86767225A4D7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0041D-7797-45E2-A4E7-8D1610AFE560}">
  <sheetPr>
    <tabColor theme="4"/>
  </sheetPr>
  <dimension ref="A1:BY226"/>
  <sheetViews>
    <sheetView showGridLines="0" topLeftCell="L1" zoomScaleNormal="100" workbookViewId="0">
      <selection activeCell="K25" sqref="K25"/>
    </sheetView>
  </sheetViews>
  <sheetFormatPr defaultColWidth="9.109375" defaultRowHeight="15.6" x14ac:dyDescent="0.3"/>
  <cols>
    <col min="1" max="1" width="7.33203125" style="7" customWidth="1"/>
    <col min="2" max="2" width="11.5546875" style="7" customWidth="1"/>
    <col min="3" max="4" width="12.33203125" style="7" customWidth="1"/>
    <col min="5" max="5" width="10.44140625" style="7" customWidth="1"/>
    <col min="6" max="6" width="15.88671875" style="7" customWidth="1"/>
    <col min="7" max="7" width="11.44140625" style="7" customWidth="1"/>
    <col min="8" max="8" width="15.5546875" style="7" customWidth="1"/>
    <col min="9" max="10" width="23.5546875" style="7" customWidth="1"/>
    <col min="11" max="11" width="23.88671875" style="7" customWidth="1"/>
    <col min="12" max="37" width="9.109375" style="7"/>
    <col min="38" max="38" width="14" style="7" bestFit="1" customWidth="1"/>
    <col min="39" max="16384" width="9.109375" style="7"/>
  </cols>
  <sheetData>
    <row r="1" spans="1:77" x14ac:dyDescent="0.3">
      <c r="A1" s="19" t="s">
        <v>461</v>
      </c>
      <c r="F1" s="8"/>
      <c r="H1" s="6"/>
    </row>
    <row r="2" spans="1:77" x14ac:dyDescent="0.3">
      <c r="F2" s="8"/>
      <c r="H2" s="6"/>
      <c r="I2" s="6"/>
      <c r="J2" s="6"/>
    </row>
    <row r="3" spans="1:77" x14ac:dyDescent="0.3">
      <c r="F3" s="8"/>
      <c r="H3" s="6"/>
      <c r="I3" s="6"/>
      <c r="J3" s="6"/>
    </row>
    <row r="4" spans="1:77" x14ac:dyDescent="0.3">
      <c r="F4" s="8"/>
      <c r="H4" s="6"/>
      <c r="I4" s="6"/>
      <c r="J4" s="6"/>
    </row>
    <row r="5" spans="1:77" x14ac:dyDescent="0.3">
      <c r="F5" s="8"/>
      <c r="H5" s="6"/>
      <c r="I5" s="6"/>
      <c r="J5" s="6"/>
    </row>
    <row r="6" spans="1:77" x14ac:dyDescent="0.3">
      <c r="F6" s="8"/>
      <c r="H6" s="6"/>
      <c r="I6" s="6"/>
      <c r="J6" s="6"/>
    </row>
    <row r="7" spans="1:77" x14ac:dyDescent="0.3">
      <c r="F7" s="8"/>
      <c r="H7" s="6"/>
      <c r="I7" s="6"/>
      <c r="J7" s="6"/>
    </row>
    <row r="8" spans="1:77" x14ac:dyDescent="0.3">
      <c r="F8" s="8"/>
      <c r="H8" s="6"/>
      <c r="I8" s="6"/>
      <c r="J8" s="6"/>
    </row>
    <row r="9" spans="1:77" x14ac:dyDescent="0.3">
      <c r="F9" s="8"/>
      <c r="H9" s="6"/>
      <c r="I9" s="6"/>
      <c r="J9" s="6"/>
    </row>
    <row r="10" spans="1:77" x14ac:dyDescent="0.3">
      <c r="F10" s="8"/>
      <c r="H10" s="6"/>
      <c r="I10" s="6"/>
      <c r="J10" s="6"/>
    </row>
    <row r="11" spans="1:77" x14ac:dyDescent="0.3">
      <c r="F11" s="8"/>
      <c r="H11" s="6"/>
      <c r="I11" s="6"/>
      <c r="J11" s="6"/>
    </row>
    <row r="12" spans="1:77" x14ac:dyDescent="0.3">
      <c r="F12" s="8"/>
      <c r="H12" s="6"/>
      <c r="I12" s="6"/>
      <c r="J12" s="6"/>
    </row>
    <row r="13" spans="1:77" x14ac:dyDescent="0.3">
      <c r="F13" s="8"/>
      <c r="H13" s="6"/>
      <c r="I13" s="6"/>
      <c r="J13" s="6"/>
    </row>
    <row r="14" spans="1:77" x14ac:dyDescent="0.3">
      <c r="F14" s="8"/>
      <c r="H14" s="6"/>
      <c r="I14" s="6"/>
      <c r="J14" s="6"/>
    </row>
    <row r="15" spans="1:77" x14ac:dyDescent="0.3">
      <c r="F15" s="8"/>
      <c r="H15" s="6"/>
      <c r="I15" s="6"/>
      <c r="J15" s="6"/>
    </row>
    <row r="16" spans="1:77" x14ac:dyDescent="0.3">
      <c r="A16" s="20" t="s">
        <v>284</v>
      </c>
      <c r="B16" s="21" t="s">
        <v>0</v>
      </c>
      <c r="C16" s="21" t="s">
        <v>1</v>
      </c>
      <c r="D16" s="21" t="s">
        <v>282</v>
      </c>
      <c r="E16" s="22" t="s">
        <v>462</v>
      </c>
      <c r="F16" s="23" t="s">
        <v>463</v>
      </c>
      <c r="G16" s="24" t="s">
        <v>229</v>
      </c>
      <c r="H16" s="24" t="s">
        <v>263</v>
      </c>
      <c r="I16" s="24" t="s">
        <v>268</v>
      </c>
      <c r="J16" s="24" t="s">
        <v>211</v>
      </c>
      <c r="K16" s="24" t="s">
        <v>235</v>
      </c>
      <c r="L16" s="24" t="s">
        <v>262</v>
      </c>
      <c r="M16" s="24" t="s">
        <v>239</v>
      </c>
      <c r="N16" s="24" t="s">
        <v>249</v>
      </c>
      <c r="O16" s="24" t="s">
        <v>240</v>
      </c>
      <c r="P16" s="24" t="s">
        <v>266</v>
      </c>
      <c r="Q16" s="24" t="s">
        <v>267</v>
      </c>
      <c r="R16" s="24" t="s">
        <v>219</v>
      </c>
      <c r="S16" s="24" t="s">
        <v>261</v>
      </c>
      <c r="T16" s="24" t="s">
        <v>223</v>
      </c>
      <c r="U16" s="24" t="s">
        <v>225</v>
      </c>
      <c r="V16" s="24" t="s">
        <v>224</v>
      </c>
      <c r="W16" s="24" t="s">
        <v>265</v>
      </c>
      <c r="X16" s="24" t="s">
        <v>226</v>
      </c>
      <c r="Y16" s="24" t="s">
        <v>236</v>
      </c>
      <c r="Z16" s="24" t="s">
        <v>216</v>
      </c>
      <c r="AA16" s="24" t="s">
        <v>245</v>
      </c>
      <c r="AB16" s="24" t="s">
        <v>227</v>
      </c>
      <c r="AC16" s="24" t="s">
        <v>228</v>
      </c>
      <c r="AD16" s="24" t="s">
        <v>237</v>
      </c>
      <c r="AE16" s="24" t="s">
        <v>238</v>
      </c>
      <c r="AF16" s="24" t="s">
        <v>264</v>
      </c>
      <c r="AG16" s="24" t="s">
        <v>220</v>
      </c>
      <c r="AH16" s="24" t="s">
        <v>259</v>
      </c>
      <c r="AI16" s="24" t="s">
        <v>234</v>
      </c>
      <c r="AJ16" s="24" t="s">
        <v>260</v>
      </c>
      <c r="AK16" s="24" t="s">
        <v>490</v>
      </c>
      <c r="AL16" s="24" t="s">
        <v>491</v>
      </c>
      <c r="AM16" s="24" t="s">
        <v>206</v>
      </c>
      <c r="AN16" s="24" t="s">
        <v>528</v>
      </c>
      <c r="AO16" s="24" t="s">
        <v>242</v>
      </c>
      <c r="AP16" s="24" t="s">
        <v>210</v>
      </c>
      <c r="AQ16" s="24" t="s">
        <v>241</v>
      </c>
      <c r="AR16" s="24" t="s">
        <v>209</v>
      </c>
      <c r="AS16" s="24" t="s">
        <v>221</v>
      </c>
      <c r="AT16" s="24" t="s">
        <v>230</v>
      </c>
      <c r="AU16" s="24" t="s">
        <v>218</v>
      </c>
      <c r="AV16" s="24" t="s">
        <v>231</v>
      </c>
      <c r="AW16" s="24" t="s">
        <v>214</v>
      </c>
      <c r="AX16" s="24" t="s">
        <v>217</v>
      </c>
      <c r="AY16" s="24" t="s">
        <v>222</v>
      </c>
      <c r="AZ16" s="24" t="s">
        <v>215</v>
      </c>
      <c r="BA16" s="24" t="s">
        <v>213</v>
      </c>
      <c r="BB16" s="24" t="s">
        <v>212</v>
      </c>
      <c r="BC16" s="24" t="s">
        <v>208</v>
      </c>
      <c r="BD16" s="24" t="s">
        <v>207</v>
      </c>
      <c r="BE16" s="20" t="s">
        <v>527</v>
      </c>
      <c r="BV16" s="24"/>
      <c r="BY16" s="24"/>
    </row>
    <row r="17" spans="1:77" x14ac:dyDescent="0.3">
      <c r="A17" s="25">
        <v>1</v>
      </c>
      <c r="B17" s="26">
        <v>687403</v>
      </c>
      <c r="C17" s="26">
        <v>846362</v>
      </c>
      <c r="D17" s="26">
        <v>370</v>
      </c>
      <c r="E17" s="26">
        <v>1</v>
      </c>
      <c r="F17" s="27" t="s">
        <v>2</v>
      </c>
      <c r="G17" s="28">
        <v>13.4</v>
      </c>
      <c r="H17" s="28">
        <f>'no b.d.l.'!H5/1000</f>
        <v>3.3E-3</v>
      </c>
      <c r="I17" s="28">
        <f>'no b.d.l.'!I5/1000</f>
        <v>0.06</v>
      </c>
      <c r="J17" s="28">
        <v>3</v>
      </c>
      <c r="K17" s="28">
        <v>1.76</v>
      </c>
      <c r="L17" s="28">
        <v>8.9999999999999998E-4</v>
      </c>
      <c r="M17" s="28">
        <v>0.23</v>
      </c>
      <c r="N17" s="28">
        <v>0.3</v>
      </c>
      <c r="O17" s="28">
        <v>7.0000000000000007E-2</v>
      </c>
      <c r="P17" s="28">
        <f>Amalgamation!P5/Amalgamation!AR5</f>
        <v>2.2075471698113205</v>
      </c>
      <c r="Q17" s="28">
        <f>Amalgamation!Q5/Amalgamation!AS5</f>
        <v>7.5117370892018786E-3</v>
      </c>
      <c r="R17" s="28">
        <f>Amalgamation!R5/Amalgamation!AT5</f>
        <v>13.258426966292134</v>
      </c>
      <c r="S17" s="28">
        <v>0.09</v>
      </c>
      <c r="T17" s="28">
        <f>Amalgamation!T5/Amalgamation!X5</f>
        <v>0.20481927710843373</v>
      </c>
      <c r="U17" s="28">
        <v>34.700000000000003</v>
      </c>
      <c r="V17" s="28">
        <f>Amalgamation!V5/Amalgamation!Z5</f>
        <v>334.28571428571422</v>
      </c>
      <c r="W17" s="28">
        <f>Amalgamation!W5/Amalgamation!AY5</f>
        <v>2.08994708994709E-4</v>
      </c>
      <c r="X17" s="28">
        <f>Amalgamation!X5/Amalgamation!AB5</f>
        <v>1.8043478260869563</v>
      </c>
      <c r="Y17" s="28">
        <v>1.7999999999999999E-2</v>
      </c>
      <c r="Z17" s="28">
        <v>7.0000000000000007E-2</v>
      </c>
      <c r="AA17" s="28">
        <f>Amalgamation!AA5/Amalgamation!AE5</f>
        <v>3.4482758620689655E-2</v>
      </c>
      <c r="AB17" s="28">
        <v>13.8</v>
      </c>
      <c r="AC17" s="28">
        <v>0.09</v>
      </c>
      <c r="AD17" s="28">
        <v>0.08</v>
      </c>
      <c r="AE17" s="28">
        <v>0.87</v>
      </c>
      <c r="AF17" s="28">
        <v>0.11</v>
      </c>
      <c r="AG17" s="28">
        <v>160</v>
      </c>
      <c r="AH17" s="28">
        <v>0.1</v>
      </c>
      <c r="AI17" s="28">
        <v>0.1</v>
      </c>
      <c r="AJ17" s="28">
        <v>0.04</v>
      </c>
      <c r="AK17" s="28">
        <v>11.7</v>
      </c>
      <c r="AL17" s="28">
        <f>Amalgamation!AL5/Amalgamation!AY5</f>
        <v>6.8783068783068781E-5</v>
      </c>
      <c r="AM17" s="28">
        <v>5.8999999999999997E-2</v>
      </c>
      <c r="AN17" s="28">
        <f>Amalgamation!AN5/(Amalgamation!AS5+Amalgamation!AY5)</f>
        <v>2.602456043158825E-3</v>
      </c>
      <c r="AO17" s="28">
        <f>Amalgamation!AO5/Amalgamation!AS5</f>
        <v>0.3</v>
      </c>
      <c r="AP17" s="28">
        <v>0.4</v>
      </c>
      <c r="AQ17" s="28">
        <v>0.69</v>
      </c>
      <c r="AR17" s="28">
        <v>5.3</v>
      </c>
      <c r="AS17" s="28">
        <v>213</v>
      </c>
      <c r="AT17" s="28">
        <v>8.9</v>
      </c>
      <c r="AU17" s="28">
        <v>14</v>
      </c>
      <c r="AV17" s="28">
        <v>13.4</v>
      </c>
      <c r="AW17" s="28">
        <f>'no b.d.l.'!BJ5*10000</f>
        <v>47300.000000000007</v>
      </c>
      <c r="AX17" s="28">
        <f>'no b.d.l.'!BK5*10000</f>
        <v>200</v>
      </c>
      <c r="AY17" s="28">
        <f>'no b.d.l.'!BL5*10000</f>
        <v>75600</v>
      </c>
      <c r="AZ17" s="28">
        <f>'no b.d.l.'!BM5*10000</f>
        <v>1000</v>
      </c>
      <c r="BA17" s="28">
        <f>'no b.d.l.'!BN5*10000</f>
        <v>400</v>
      </c>
      <c r="BB17" s="28">
        <f>'no b.d.l.'!BO5*10000</f>
        <v>130</v>
      </c>
      <c r="BC17" s="28">
        <f>'no b.d.l.'!BP5*10000</f>
        <v>240</v>
      </c>
      <c r="BD17" s="28">
        <f>'no b.d.l.'!BQ5*10000</f>
        <v>9000</v>
      </c>
      <c r="BE17" s="29">
        <f>+AZ17+BB17</f>
        <v>1130</v>
      </c>
      <c r="BV17" s="28"/>
      <c r="BY17" s="28"/>
    </row>
    <row r="18" spans="1:77" x14ac:dyDescent="0.3">
      <c r="A18" s="25">
        <f>A17+1</f>
        <v>2</v>
      </c>
      <c r="B18" s="26">
        <v>687404</v>
      </c>
      <c r="C18" s="26">
        <v>846462</v>
      </c>
      <c r="D18" s="26">
        <v>370</v>
      </c>
      <c r="E18" s="26">
        <v>1</v>
      </c>
      <c r="F18" s="27" t="s">
        <v>3</v>
      </c>
      <c r="G18" s="28">
        <v>11.5</v>
      </c>
      <c r="H18" s="28">
        <f>'no b.d.l.'!H6/1000</f>
        <v>3.0000000000000001E-3</v>
      </c>
      <c r="I18" s="28">
        <f>'no b.d.l.'!I6/1000</f>
        <v>0.04</v>
      </c>
      <c r="J18" s="28">
        <v>2</v>
      </c>
      <c r="K18" s="28">
        <v>1.69</v>
      </c>
      <c r="L18" s="28">
        <v>8.9999999999999998E-4</v>
      </c>
      <c r="M18" s="28">
        <v>0.16</v>
      </c>
      <c r="N18" s="28">
        <v>0.09</v>
      </c>
      <c r="O18" s="28">
        <v>0.03</v>
      </c>
      <c r="P18" s="28">
        <f>Amalgamation!P6/Amalgamation!AR6</f>
        <v>2.3877551020408161</v>
      </c>
      <c r="Q18" s="28">
        <f>Amalgamation!Q6/Amalgamation!AS6</f>
        <v>6.8441064638783272E-3</v>
      </c>
      <c r="R18" s="28">
        <f>Amalgamation!R6/Amalgamation!AT6</f>
        <v>14.545454545454545</v>
      </c>
      <c r="S18" s="28">
        <v>0.5</v>
      </c>
      <c r="T18" s="28">
        <f>Amalgamation!T6/Amalgamation!X6</f>
        <v>0.22457627118644066</v>
      </c>
      <c r="U18" s="28">
        <v>32.1</v>
      </c>
      <c r="V18" s="28">
        <f>Amalgamation!V6/Amalgamation!Z6</f>
        <v>337.14285714285711</v>
      </c>
      <c r="W18" s="28">
        <f>Amalgamation!W6/Amalgamation!AY6</f>
        <v>2.1351025331724973E-4</v>
      </c>
      <c r="X18" s="28">
        <f>Amalgamation!X6/Amalgamation!AB6</f>
        <v>1.5324675324675325</v>
      </c>
      <c r="Y18" s="28">
        <v>0.02</v>
      </c>
      <c r="Z18" s="28">
        <v>7.0000000000000007E-2</v>
      </c>
      <c r="AA18" s="28">
        <f>Amalgamation!AA6/Amalgamation!AE6</f>
        <v>2.1739130434782608E-2</v>
      </c>
      <c r="AB18" s="28">
        <v>15.4</v>
      </c>
      <c r="AC18" s="28">
        <v>0.09</v>
      </c>
      <c r="AD18" s="28">
        <v>0.08</v>
      </c>
      <c r="AE18" s="28">
        <v>0.92</v>
      </c>
      <c r="AF18" s="28">
        <v>0.11</v>
      </c>
      <c r="AG18" s="28">
        <v>119</v>
      </c>
      <c r="AH18" s="28">
        <v>0.1</v>
      </c>
      <c r="AI18" s="28">
        <v>0.1</v>
      </c>
      <c r="AJ18" s="28">
        <v>0.04</v>
      </c>
      <c r="AK18" s="28">
        <v>16.5</v>
      </c>
      <c r="AL18" s="28">
        <f>Amalgamation!AL6/Amalgamation!AY6</f>
        <v>5.1869722557297958E-5</v>
      </c>
      <c r="AM18" s="28">
        <v>7.0999999999999994E-2</v>
      </c>
      <c r="AN18" s="28">
        <f>Amalgamation!AN6/(Amalgamation!AS6+Amalgamation!AY6)</f>
        <v>2.7391989225977907E-3</v>
      </c>
      <c r="AO18" s="28">
        <f>Amalgamation!AO6/Amalgamation!AS6</f>
        <v>0.30760456273764258</v>
      </c>
      <c r="AP18" s="28">
        <v>0.4</v>
      </c>
      <c r="AQ18" s="28">
        <v>0.68</v>
      </c>
      <c r="AR18" s="28">
        <v>4.9000000000000004</v>
      </c>
      <c r="AS18" s="28">
        <v>263</v>
      </c>
      <c r="AT18" s="28">
        <v>8.8000000000000007</v>
      </c>
      <c r="AU18" s="28">
        <v>14.9</v>
      </c>
      <c r="AV18" s="28">
        <v>13.8</v>
      </c>
      <c r="AW18" s="28">
        <f>'no b.d.l.'!BJ6*10000</f>
        <v>56300</v>
      </c>
      <c r="AX18" s="28">
        <f>'no b.d.l.'!BK6*10000</f>
        <v>300</v>
      </c>
      <c r="AY18" s="28">
        <f>'no b.d.l.'!BL6*10000</f>
        <v>82899.999999999985</v>
      </c>
      <c r="AZ18" s="28">
        <f>'no b.d.l.'!BM6*10000</f>
        <v>1300</v>
      </c>
      <c r="BA18" s="28">
        <f>'no b.d.l.'!BN6*10000</f>
        <v>400</v>
      </c>
      <c r="BB18" s="28">
        <f>'no b.d.l.'!BO6*10000</f>
        <v>150</v>
      </c>
      <c r="BC18" s="28">
        <f>'no b.d.l.'!BP6*10000</f>
        <v>210</v>
      </c>
      <c r="BD18" s="28">
        <f>'no b.d.l.'!BQ6*10000</f>
        <v>9000</v>
      </c>
      <c r="BE18" s="30">
        <f t="shared" ref="BE18:BE81" si="0">+AZ18+BB18</f>
        <v>1450</v>
      </c>
      <c r="BV18" s="28"/>
      <c r="BY18" s="28"/>
    </row>
    <row r="19" spans="1:77" x14ac:dyDescent="0.3">
      <c r="A19" s="25">
        <f t="shared" ref="A19:A82" si="1">A18+1</f>
        <v>3</v>
      </c>
      <c r="B19" s="26">
        <v>687406</v>
      </c>
      <c r="C19" s="26">
        <v>846462</v>
      </c>
      <c r="D19" s="26">
        <v>370</v>
      </c>
      <c r="E19" s="26">
        <v>1</v>
      </c>
      <c r="F19" s="27" t="s">
        <v>23</v>
      </c>
      <c r="G19" s="28">
        <v>11.9</v>
      </c>
      <c r="H19" s="28">
        <f>'no b.d.l.'!H7/1000</f>
        <v>4.0999999999999995E-3</v>
      </c>
      <c r="I19" s="28">
        <f>'no b.d.l.'!I7/1000</f>
        <v>0.04</v>
      </c>
      <c r="J19" s="28">
        <v>2</v>
      </c>
      <c r="K19" s="28">
        <v>1.74</v>
      </c>
      <c r="L19" s="28">
        <v>8.9999999999999998E-4</v>
      </c>
      <c r="M19" s="28">
        <v>0.19</v>
      </c>
      <c r="N19" s="28">
        <v>0.09</v>
      </c>
      <c r="O19" s="28">
        <v>0.03</v>
      </c>
      <c r="P19" s="28">
        <f>Amalgamation!P7/Amalgamation!AR7</f>
        <v>2.4583333333333335</v>
      </c>
      <c r="Q19" s="28">
        <f>Amalgamation!Q7/Amalgamation!AS7</f>
        <v>6.4638783269961976E-3</v>
      </c>
      <c r="R19" s="28">
        <f>Amalgamation!R7/Amalgamation!AT7</f>
        <v>14.204545454545453</v>
      </c>
      <c r="S19" s="28">
        <v>0.09</v>
      </c>
      <c r="T19" s="28">
        <f>Amalgamation!T7/Amalgamation!X7</f>
        <v>0.25480769230769229</v>
      </c>
      <c r="U19" s="28">
        <v>29.6</v>
      </c>
      <c r="V19" s="28">
        <f>Amalgamation!V7/Amalgamation!Z7</f>
        <v>345.71428571428567</v>
      </c>
      <c r="W19" s="28">
        <f>Amalgamation!W7/Amalgamation!AY7</f>
        <v>2.0838323353293412E-4</v>
      </c>
      <c r="X19" s="28">
        <f>Amalgamation!X7/Amalgamation!AB7</f>
        <v>1.368421052631579</v>
      </c>
      <c r="Y19" s="28">
        <v>1.2999999999999999E-2</v>
      </c>
      <c r="Z19" s="28">
        <v>7.0000000000000007E-2</v>
      </c>
      <c r="AA19" s="28">
        <f>Amalgamation!AA7/Amalgamation!AE7</f>
        <v>1.0869565217391304E-2</v>
      </c>
      <c r="AB19" s="28">
        <v>15.2</v>
      </c>
      <c r="AC19" s="28">
        <v>0.09</v>
      </c>
      <c r="AD19" s="28">
        <v>0.09</v>
      </c>
      <c r="AE19" s="28">
        <v>0.92</v>
      </c>
      <c r="AF19" s="28">
        <v>0.11</v>
      </c>
      <c r="AG19" s="28">
        <v>115</v>
      </c>
      <c r="AH19" s="28">
        <v>0.1</v>
      </c>
      <c r="AI19" s="28">
        <v>0.1</v>
      </c>
      <c r="AJ19" s="28">
        <v>0.04</v>
      </c>
      <c r="AK19" s="28">
        <v>16.7</v>
      </c>
      <c r="AL19" s="28">
        <f>Amalgamation!AL7/Amalgamation!AY7</f>
        <v>5.3892215568862272E-5</v>
      </c>
      <c r="AM19" s="28">
        <v>7.6999999999999999E-2</v>
      </c>
      <c r="AN19" s="28">
        <f>Amalgamation!AN7/(Amalgamation!AS7+Amalgamation!AY7)</f>
        <v>2.7124147893461321E-3</v>
      </c>
      <c r="AO19" s="28">
        <f>Amalgamation!AO7/Amalgamation!AS7</f>
        <v>0.32053231939163496</v>
      </c>
      <c r="AP19" s="28">
        <v>0.4</v>
      </c>
      <c r="AQ19" s="28">
        <v>0.64</v>
      </c>
      <c r="AR19" s="28">
        <v>4.8</v>
      </c>
      <c r="AS19" s="28">
        <v>263</v>
      </c>
      <c r="AT19" s="28">
        <v>8.8000000000000007</v>
      </c>
      <c r="AU19" s="28">
        <v>14.3</v>
      </c>
      <c r="AV19" s="28">
        <v>14.7</v>
      </c>
      <c r="AW19" s="28">
        <f>'no b.d.l.'!BJ7*10000</f>
        <v>57699.999999999993</v>
      </c>
      <c r="AX19" s="28">
        <f>'no b.d.l.'!BK7*10000</f>
        <v>200</v>
      </c>
      <c r="AY19" s="28">
        <f>'no b.d.l.'!BL7*10000</f>
        <v>83500</v>
      </c>
      <c r="AZ19" s="28">
        <f>'no b.d.l.'!BM7*10000</f>
        <v>1300</v>
      </c>
      <c r="BA19" s="28">
        <f>'no b.d.l.'!BN7*10000</f>
        <v>400</v>
      </c>
      <c r="BB19" s="28">
        <f>'no b.d.l.'!BO7*10000</f>
        <v>150</v>
      </c>
      <c r="BC19" s="28">
        <f>'no b.d.l.'!BP7*10000</f>
        <v>190</v>
      </c>
      <c r="BD19" s="28">
        <f>'no b.d.l.'!BQ7*10000</f>
        <v>9000</v>
      </c>
      <c r="BE19" s="30">
        <f t="shared" si="0"/>
        <v>1450</v>
      </c>
      <c r="BV19" s="28"/>
      <c r="BY19" s="28"/>
    </row>
    <row r="20" spans="1:77" x14ac:dyDescent="0.3">
      <c r="A20" s="25">
        <f t="shared" si="1"/>
        <v>4</v>
      </c>
      <c r="B20" s="26">
        <v>687408</v>
      </c>
      <c r="C20" s="26">
        <v>846363</v>
      </c>
      <c r="D20" s="26">
        <v>370</v>
      </c>
      <c r="E20" s="26">
        <v>1</v>
      </c>
      <c r="F20" s="27" t="s">
        <v>4</v>
      </c>
      <c r="G20" s="28">
        <v>10.4</v>
      </c>
      <c r="H20" s="28">
        <f>'no b.d.l.'!H8/1000</f>
        <v>2.5999999999999999E-3</v>
      </c>
      <c r="I20" s="28">
        <f>'no b.d.l.'!I8/1000</f>
        <v>0.03</v>
      </c>
      <c r="J20" s="28">
        <v>2</v>
      </c>
      <c r="K20" s="28">
        <v>1.7</v>
      </c>
      <c r="L20" s="28">
        <v>8.9999999999999998E-4</v>
      </c>
      <c r="M20" s="28">
        <v>0.18</v>
      </c>
      <c r="N20" s="28">
        <v>0.09</v>
      </c>
      <c r="O20" s="28">
        <v>0.04</v>
      </c>
      <c r="P20" s="28">
        <f>Amalgamation!P8/Amalgamation!AR8</f>
        <v>2.6097560975609757</v>
      </c>
      <c r="Q20" s="28">
        <f>Amalgamation!Q8/Amalgamation!AS8</f>
        <v>7.6923076923076927E-3</v>
      </c>
      <c r="R20" s="28">
        <f>Amalgamation!R8/Amalgamation!AT8</f>
        <v>17.361111111111111</v>
      </c>
      <c r="S20" s="28">
        <v>0.09</v>
      </c>
      <c r="T20" s="28">
        <f>Amalgamation!T8/Amalgamation!X8</f>
        <v>0.22613065326633167</v>
      </c>
      <c r="U20" s="28">
        <v>27.9</v>
      </c>
      <c r="V20" s="28">
        <f>Amalgamation!V8/Amalgamation!Z8</f>
        <v>385.00000000000006</v>
      </c>
      <c r="W20" s="28">
        <f>Amalgamation!W8/Amalgamation!AY8</f>
        <v>2.0853080568720381E-4</v>
      </c>
      <c r="X20" s="28">
        <f>Amalgamation!X8/Amalgamation!AB8</f>
        <v>1.3916083916083914</v>
      </c>
      <c r="Y20" s="28">
        <v>1.2E-2</v>
      </c>
      <c r="Z20" s="28">
        <v>0.06</v>
      </c>
      <c r="AA20" s="28">
        <f>Amalgamation!AA8/Amalgamation!AE8</f>
        <v>3.614457831325301E-2</v>
      </c>
      <c r="AB20" s="28">
        <v>14.3</v>
      </c>
      <c r="AC20" s="28">
        <v>0.09</v>
      </c>
      <c r="AD20" s="28">
        <v>7.0000000000000007E-2</v>
      </c>
      <c r="AE20" s="28">
        <v>0.83</v>
      </c>
      <c r="AF20" s="28">
        <v>0.09</v>
      </c>
      <c r="AG20" s="28">
        <v>105</v>
      </c>
      <c r="AH20" s="28">
        <v>0.09</v>
      </c>
      <c r="AI20" s="28">
        <v>0.09</v>
      </c>
      <c r="AJ20" s="28">
        <v>0.04</v>
      </c>
      <c r="AK20" s="28">
        <v>15.8</v>
      </c>
      <c r="AL20" s="28">
        <f>Amalgamation!AL8/Amalgamation!AY8</f>
        <v>4.502369668246445E-5</v>
      </c>
      <c r="AM20" s="28">
        <v>6.9000000000000006E-2</v>
      </c>
      <c r="AN20" s="28">
        <f>Amalgamation!AN8/(Amalgamation!AS8+Amalgamation!AY8)</f>
        <v>2.4363142029670795E-3</v>
      </c>
      <c r="AO20" s="28">
        <f>Amalgamation!AO8/Amalgamation!AS8</f>
        <v>0.45435897435897432</v>
      </c>
      <c r="AP20" s="28">
        <v>0.4</v>
      </c>
      <c r="AQ20" s="28">
        <v>0.6</v>
      </c>
      <c r="AR20" s="28">
        <v>4.0999999999999996</v>
      </c>
      <c r="AS20" s="28">
        <v>195</v>
      </c>
      <c r="AT20" s="28">
        <v>7.2</v>
      </c>
      <c r="AU20" s="28">
        <v>13</v>
      </c>
      <c r="AV20" s="28">
        <v>13.6</v>
      </c>
      <c r="AW20" s="28">
        <f>'no b.d.l.'!BJ8*10000</f>
        <v>51600</v>
      </c>
      <c r="AX20" s="28">
        <f>'no b.d.l.'!BK8*10000</f>
        <v>200</v>
      </c>
      <c r="AY20" s="28">
        <f>'no b.d.l.'!BL8*10000</f>
        <v>84400</v>
      </c>
      <c r="AZ20" s="28">
        <f>'no b.d.l.'!BM8*10000</f>
        <v>1100</v>
      </c>
      <c r="BA20" s="28">
        <f>'no b.d.l.'!BN8*10000</f>
        <v>400</v>
      </c>
      <c r="BB20" s="28">
        <f>'no b.d.l.'!BO8*10000</f>
        <v>130</v>
      </c>
      <c r="BC20" s="28">
        <f>'no b.d.l.'!BP8*10000</f>
        <v>180</v>
      </c>
      <c r="BD20" s="28">
        <f>'no b.d.l.'!BQ8*10000</f>
        <v>9000</v>
      </c>
      <c r="BE20" s="30">
        <f t="shared" si="0"/>
        <v>1230</v>
      </c>
      <c r="BV20" s="28"/>
      <c r="BY20" s="28"/>
    </row>
    <row r="21" spans="1:77" x14ac:dyDescent="0.3">
      <c r="A21" s="25">
        <f t="shared" si="1"/>
        <v>5</v>
      </c>
      <c r="B21" s="26">
        <v>687410</v>
      </c>
      <c r="C21" s="26">
        <v>846363</v>
      </c>
      <c r="D21" s="26">
        <v>370</v>
      </c>
      <c r="E21" s="26">
        <v>1</v>
      </c>
      <c r="F21" s="27" t="s">
        <v>5</v>
      </c>
      <c r="G21" s="28">
        <v>7.7</v>
      </c>
      <c r="H21" s="28">
        <f>'no b.d.l.'!H9/1000</f>
        <v>2.1000000000000003E-3</v>
      </c>
      <c r="I21" s="28">
        <f>'no b.d.l.'!I9/1000</f>
        <v>0.03</v>
      </c>
      <c r="J21" s="28">
        <v>1</v>
      </c>
      <c r="K21" s="28">
        <v>1.49</v>
      </c>
      <c r="L21" s="28">
        <v>8.9999999999999998E-4</v>
      </c>
      <c r="M21" s="28">
        <v>0.16</v>
      </c>
      <c r="N21" s="28">
        <v>0.09</v>
      </c>
      <c r="O21" s="28">
        <v>0.02</v>
      </c>
      <c r="P21" s="28">
        <f>Amalgamation!P9/Amalgamation!AR9</f>
        <v>2.7878787878787876</v>
      </c>
      <c r="Q21" s="28">
        <f>Amalgamation!Q9/Amalgamation!AS9</f>
        <v>6.7484662576687126E-3</v>
      </c>
      <c r="R21" s="28">
        <f>Amalgamation!R9/Amalgamation!AT9</f>
        <v>15.3125</v>
      </c>
      <c r="S21" s="28">
        <v>0.09</v>
      </c>
      <c r="T21" s="28">
        <f>Amalgamation!T9/Amalgamation!X9</f>
        <v>0.2142857142857143</v>
      </c>
      <c r="U21" s="28">
        <v>23.1</v>
      </c>
      <c r="V21" s="28">
        <f>Amalgamation!V9/Amalgamation!Z9</f>
        <v>406</v>
      </c>
      <c r="W21" s="28">
        <f>Amalgamation!W9/Amalgamation!AY9</f>
        <v>2.1137026239067056E-4</v>
      </c>
      <c r="X21" s="28">
        <f>Amalgamation!X9/Amalgamation!AB9</f>
        <v>1.5041322314049586</v>
      </c>
      <c r="Y21" s="28">
        <v>1.2E-2</v>
      </c>
      <c r="Z21" s="28">
        <v>0.05</v>
      </c>
      <c r="AA21" s="28">
        <f>Amalgamation!AA9/Amalgamation!AE9</f>
        <v>1.2162162162162161E-2</v>
      </c>
      <c r="AB21" s="28">
        <v>12.1</v>
      </c>
      <c r="AC21" s="28">
        <v>0.09</v>
      </c>
      <c r="AD21" s="28">
        <v>0.06</v>
      </c>
      <c r="AE21" s="28">
        <v>0.74</v>
      </c>
      <c r="AF21" s="28">
        <v>0.08</v>
      </c>
      <c r="AG21" s="28">
        <v>85</v>
      </c>
      <c r="AH21" s="28">
        <v>0.09</v>
      </c>
      <c r="AI21" s="28">
        <v>0.09</v>
      </c>
      <c r="AJ21" s="28">
        <v>0.04</v>
      </c>
      <c r="AK21" s="28">
        <v>14.8</v>
      </c>
      <c r="AL21" s="28">
        <f>Amalgamation!AL9/Amalgamation!AY9</f>
        <v>4.3731778425655977E-5</v>
      </c>
      <c r="AM21" s="28">
        <v>6.3E-2</v>
      </c>
      <c r="AN21" s="28">
        <f>Amalgamation!AN9/(Amalgamation!AS9+Amalgamation!AY9)</f>
        <v>2.824193243459418E-3</v>
      </c>
      <c r="AO21" s="28">
        <f>Amalgamation!AO9/Amalgamation!AS9</f>
        <v>0.71779141104294475</v>
      </c>
      <c r="AP21" s="28">
        <v>0.3</v>
      </c>
      <c r="AQ21" s="28">
        <v>0.46</v>
      </c>
      <c r="AR21" s="28">
        <v>3.3</v>
      </c>
      <c r="AS21" s="28">
        <v>163</v>
      </c>
      <c r="AT21" s="28">
        <v>6.4</v>
      </c>
      <c r="AU21" s="28">
        <v>10.9</v>
      </c>
      <c r="AV21" s="28">
        <v>11.3</v>
      </c>
      <c r="AW21" s="28">
        <f>'no b.d.l.'!BJ9*10000</f>
        <v>44500</v>
      </c>
      <c r="AX21" s="28">
        <f>'no b.d.l.'!BK9*10000</f>
        <v>300</v>
      </c>
      <c r="AY21" s="28">
        <f>'no b.d.l.'!BL9*10000</f>
        <v>68600</v>
      </c>
      <c r="AZ21" s="28">
        <f>'no b.d.l.'!BM9*10000</f>
        <v>1200</v>
      </c>
      <c r="BA21" s="28">
        <f>'no b.d.l.'!BN9*10000</f>
        <v>400</v>
      </c>
      <c r="BB21" s="28">
        <f>'no b.d.l.'!BO9*10000</f>
        <v>130</v>
      </c>
      <c r="BC21" s="28">
        <f>'no b.d.l.'!BP9*10000</f>
        <v>150</v>
      </c>
      <c r="BD21" s="28">
        <f>'no b.d.l.'!BQ9*10000</f>
        <v>9000</v>
      </c>
      <c r="BE21" s="30">
        <f t="shared" si="0"/>
        <v>1330</v>
      </c>
      <c r="BV21" s="28"/>
      <c r="BY21" s="28"/>
    </row>
    <row r="22" spans="1:77" x14ac:dyDescent="0.3">
      <c r="A22" s="25">
        <f t="shared" si="1"/>
        <v>6</v>
      </c>
      <c r="B22" s="26">
        <v>687411</v>
      </c>
      <c r="C22" s="26">
        <v>846363</v>
      </c>
      <c r="D22" s="26">
        <v>370</v>
      </c>
      <c r="E22" s="26">
        <v>1</v>
      </c>
      <c r="F22" s="27" t="s">
        <v>6</v>
      </c>
      <c r="G22" s="28">
        <v>7</v>
      </c>
      <c r="H22" s="28">
        <f>'no b.d.l.'!H10/1000</f>
        <v>1.4E-3</v>
      </c>
      <c r="I22" s="28">
        <f>'no b.d.l.'!I10/1000</f>
        <v>0.03</v>
      </c>
      <c r="J22" s="28">
        <v>2</v>
      </c>
      <c r="K22" s="28">
        <v>1.39</v>
      </c>
      <c r="L22" s="28">
        <v>8.9999999999999998E-4</v>
      </c>
      <c r="M22" s="28">
        <v>0.16</v>
      </c>
      <c r="N22" s="28">
        <v>0.09</v>
      </c>
      <c r="O22" s="28">
        <v>0.03</v>
      </c>
      <c r="P22" s="28">
        <f>Amalgamation!P10/Amalgamation!AR10</f>
        <v>2.6666666666666665</v>
      </c>
      <c r="Q22" s="28">
        <f>Amalgamation!Q10/Amalgamation!AS10</f>
        <v>5.4945054945054949E-3</v>
      </c>
      <c r="R22" s="28">
        <f>Amalgamation!R10/Amalgamation!AT10</f>
        <v>13.098591549295776</v>
      </c>
      <c r="S22" s="28">
        <v>0.09</v>
      </c>
      <c r="T22" s="28">
        <f>Amalgamation!T10/Amalgamation!X10</f>
        <v>0.23456790123456789</v>
      </c>
      <c r="U22" s="28">
        <v>22.9</v>
      </c>
      <c r="V22" s="28">
        <f>Amalgamation!V10/Amalgamation!Z10</f>
        <v>392</v>
      </c>
      <c r="W22" s="28">
        <f>Amalgamation!W10/Amalgamation!AY10</f>
        <v>2.2749590834697219E-4</v>
      </c>
      <c r="X22" s="28">
        <f>Amalgamation!X10/Amalgamation!AB10</f>
        <v>1.4336283185840706</v>
      </c>
      <c r="Y22" s="28">
        <v>6.0000000000000001E-3</v>
      </c>
      <c r="Z22" s="28">
        <v>0.05</v>
      </c>
      <c r="AA22" s="28">
        <f>Amalgamation!AA10/Amalgamation!AE10</f>
        <v>1.1538461538461537E-2</v>
      </c>
      <c r="AB22" s="28">
        <v>11.3</v>
      </c>
      <c r="AC22" s="28">
        <v>0.09</v>
      </c>
      <c r="AD22" s="28">
        <v>0.05</v>
      </c>
      <c r="AE22" s="28">
        <v>0.78</v>
      </c>
      <c r="AF22" s="28">
        <v>0.09</v>
      </c>
      <c r="AG22" s="28">
        <v>82</v>
      </c>
      <c r="AH22" s="28">
        <v>0.09</v>
      </c>
      <c r="AI22" s="28">
        <v>0.1</v>
      </c>
      <c r="AJ22" s="28">
        <v>0.04</v>
      </c>
      <c r="AK22" s="28">
        <v>15</v>
      </c>
      <c r="AL22" s="28">
        <f>Amalgamation!AL10/Amalgamation!AY10</f>
        <v>5.2373158756137483E-5</v>
      </c>
      <c r="AM22" s="28">
        <v>9.0999999999999998E-2</v>
      </c>
      <c r="AN22" s="28">
        <f>Amalgamation!AN10/(Amalgamation!AS10+Amalgamation!AY10)</f>
        <v>3.2211742436604549E-3</v>
      </c>
      <c r="AO22" s="28">
        <f>Amalgamation!AO10/Amalgamation!AS10</f>
        <v>0.89560439560439564</v>
      </c>
      <c r="AP22" s="28">
        <v>0.3</v>
      </c>
      <c r="AQ22" s="28">
        <v>0.46</v>
      </c>
      <c r="AR22" s="28">
        <v>3.6</v>
      </c>
      <c r="AS22" s="28">
        <v>182</v>
      </c>
      <c r="AT22" s="28">
        <v>7.1</v>
      </c>
      <c r="AU22" s="28">
        <v>10.4</v>
      </c>
      <c r="AV22" s="28">
        <v>13</v>
      </c>
      <c r="AW22" s="28">
        <f>'no b.d.l.'!BJ10*10000</f>
        <v>46500</v>
      </c>
      <c r="AX22" s="28">
        <f>'no b.d.l.'!BK10*10000</f>
        <v>300</v>
      </c>
      <c r="AY22" s="28">
        <f>'no b.d.l.'!BL10*10000</f>
        <v>61100</v>
      </c>
      <c r="AZ22" s="28">
        <f>'no b.d.l.'!BM10*10000</f>
        <v>1600</v>
      </c>
      <c r="BA22" s="28">
        <f>'no b.d.l.'!BN10*10000</f>
        <v>400</v>
      </c>
      <c r="BB22" s="28">
        <f>'no b.d.l.'!BO10*10000</f>
        <v>140</v>
      </c>
      <c r="BC22" s="28">
        <f>'no b.d.l.'!BP10*10000</f>
        <v>130</v>
      </c>
      <c r="BD22" s="28">
        <f>'no b.d.l.'!BQ10*10000</f>
        <v>9000</v>
      </c>
      <c r="BE22" s="30">
        <f t="shared" si="0"/>
        <v>1740</v>
      </c>
      <c r="BV22" s="28"/>
      <c r="BY22" s="28"/>
    </row>
    <row r="23" spans="1:77" ht="16.5" customHeight="1" x14ac:dyDescent="0.3">
      <c r="A23" s="25">
        <f t="shared" si="1"/>
        <v>7</v>
      </c>
      <c r="B23" s="26">
        <v>687412</v>
      </c>
      <c r="C23" s="26">
        <v>846362</v>
      </c>
      <c r="D23" s="26">
        <v>370</v>
      </c>
      <c r="E23" s="26">
        <v>1</v>
      </c>
      <c r="F23" s="27" t="s">
        <v>7</v>
      </c>
      <c r="G23" s="28">
        <v>7.7</v>
      </c>
      <c r="H23" s="28">
        <f>'no b.d.l.'!H11/1000</f>
        <v>1.6999999999999999E-3</v>
      </c>
      <c r="I23" s="28">
        <f>'no b.d.l.'!I11/1000</f>
        <v>0.05</v>
      </c>
      <c r="J23" s="28">
        <v>1</v>
      </c>
      <c r="K23" s="28">
        <v>1.22</v>
      </c>
      <c r="L23" s="28">
        <v>8.9999999999999998E-4</v>
      </c>
      <c r="M23" s="28">
        <v>0.16</v>
      </c>
      <c r="N23" s="28">
        <v>0.09</v>
      </c>
      <c r="O23" s="28">
        <v>0.02</v>
      </c>
      <c r="P23" s="28">
        <f>Amalgamation!P11/Amalgamation!AR11</f>
        <v>2.4390243902439028</v>
      </c>
      <c r="Q23" s="28">
        <f>Amalgamation!Q11/Amalgamation!AS11</f>
        <v>6.8571428571428568E-3</v>
      </c>
      <c r="R23" s="28">
        <f>Amalgamation!R11/Amalgamation!AT11</f>
        <v>14.794520547945206</v>
      </c>
      <c r="S23" s="28">
        <v>0.09</v>
      </c>
      <c r="T23" s="28">
        <f>Amalgamation!T11/Amalgamation!X11</f>
        <v>0.2349726775956284</v>
      </c>
      <c r="U23" s="28">
        <v>26</v>
      </c>
      <c r="V23" s="28">
        <f>Amalgamation!V11/Amalgamation!Z11</f>
        <v>432</v>
      </c>
      <c r="W23" s="28">
        <f>Amalgamation!W11/Amalgamation!AY11</f>
        <v>2.1940928270042194E-4</v>
      </c>
      <c r="X23" s="28">
        <f>Amalgamation!X11/Amalgamation!AB11</f>
        <v>1.2887323943661972</v>
      </c>
      <c r="Y23" s="28">
        <v>8.9999999999999993E-3</v>
      </c>
      <c r="Z23" s="28">
        <v>0.05</v>
      </c>
      <c r="AA23" s="28">
        <f>Amalgamation!AA11/Amalgamation!AE11</f>
        <v>3.614457831325301E-2</v>
      </c>
      <c r="AB23" s="28">
        <v>14.2</v>
      </c>
      <c r="AC23" s="28">
        <v>0.09</v>
      </c>
      <c r="AD23" s="28">
        <v>7.0000000000000007E-2</v>
      </c>
      <c r="AE23" s="28">
        <v>0.83</v>
      </c>
      <c r="AF23" s="28">
        <v>0.09</v>
      </c>
      <c r="AG23" s="28">
        <v>85</v>
      </c>
      <c r="AH23" s="28">
        <v>0.09</v>
      </c>
      <c r="AI23" s="28">
        <v>0.09</v>
      </c>
      <c r="AJ23" s="28">
        <v>0.04</v>
      </c>
      <c r="AK23" s="28">
        <v>14.9</v>
      </c>
      <c r="AL23" s="28">
        <f>Amalgamation!AL11/Amalgamation!AY11</f>
        <v>2.9535864978902954E-5</v>
      </c>
      <c r="AM23" s="28">
        <v>7.8E-2</v>
      </c>
      <c r="AN23" s="28">
        <f>Amalgamation!AN11/(Amalgamation!AS11+Amalgamation!AY11)</f>
        <v>2.9140652402665727E-3</v>
      </c>
      <c r="AO23" s="28">
        <f>Amalgamation!AO11/Amalgamation!AS11</f>
        <v>0.50571428571428567</v>
      </c>
      <c r="AP23" s="28">
        <v>0.4</v>
      </c>
      <c r="AQ23" s="28">
        <v>0.54</v>
      </c>
      <c r="AR23" s="28">
        <v>4.0999999999999996</v>
      </c>
      <c r="AS23" s="28">
        <v>175</v>
      </c>
      <c r="AT23" s="28">
        <v>7.3</v>
      </c>
      <c r="AU23" s="28">
        <v>13.2</v>
      </c>
      <c r="AV23" s="28">
        <v>11</v>
      </c>
      <c r="AW23" s="28">
        <f>'no b.d.l.'!BJ11*10000</f>
        <v>55500</v>
      </c>
      <c r="AX23" s="28">
        <f>'no b.d.l.'!BK11*10000</f>
        <v>300</v>
      </c>
      <c r="AY23" s="28">
        <f>'no b.d.l.'!BL11*10000</f>
        <v>71100</v>
      </c>
      <c r="AZ23" s="28">
        <f>'no b.d.l.'!BM11*10000</f>
        <v>1400.0000000000002</v>
      </c>
      <c r="BA23" s="28">
        <f>'no b.d.l.'!BN11*10000</f>
        <v>400</v>
      </c>
      <c r="BB23" s="28">
        <f>'no b.d.l.'!BO11*10000</f>
        <v>140</v>
      </c>
      <c r="BC23" s="28">
        <f>'no b.d.l.'!BP11*10000</f>
        <v>150</v>
      </c>
      <c r="BD23" s="28">
        <f>'no b.d.l.'!BQ11*10000</f>
        <v>9000</v>
      </c>
      <c r="BE23" s="30">
        <f t="shared" si="0"/>
        <v>1540.0000000000002</v>
      </c>
      <c r="BV23" s="28"/>
      <c r="BY23" s="28"/>
    </row>
    <row r="24" spans="1:77" x14ac:dyDescent="0.3">
      <c r="A24" s="25">
        <f t="shared" si="1"/>
        <v>8</v>
      </c>
      <c r="B24" s="26">
        <v>687447</v>
      </c>
      <c r="C24" s="26">
        <v>846362</v>
      </c>
      <c r="D24" s="26">
        <v>320</v>
      </c>
      <c r="E24" s="26">
        <v>1</v>
      </c>
      <c r="F24" s="27" t="s">
        <v>8</v>
      </c>
      <c r="G24" s="28">
        <v>2.2999999999999998</v>
      </c>
      <c r="H24" s="28">
        <f>'no b.d.l.'!H12/1000</f>
        <v>1.9E-3</v>
      </c>
      <c r="I24" s="28">
        <f>'no b.d.l.'!I12/1000</f>
        <v>0.03</v>
      </c>
      <c r="J24" s="28">
        <v>3</v>
      </c>
      <c r="K24" s="28">
        <v>1.94</v>
      </c>
      <c r="L24" s="28">
        <v>8.9999999999999998E-4</v>
      </c>
      <c r="M24" s="28">
        <v>0.16</v>
      </c>
      <c r="N24" s="28">
        <v>0.09</v>
      </c>
      <c r="O24" s="28">
        <v>0.01</v>
      </c>
      <c r="P24" s="28">
        <f>Amalgamation!P12/Amalgamation!AR12</f>
        <v>2.4285714285714284</v>
      </c>
      <c r="Q24" s="28">
        <f>Amalgamation!Q12/Amalgamation!AS12</f>
        <v>8.6805555555555551E-4</v>
      </c>
      <c r="R24" s="28">
        <f>Amalgamation!R12/Amalgamation!AT12</f>
        <v>1.7030567685589522</v>
      </c>
      <c r="S24" s="28">
        <v>0.09</v>
      </c>
      <c r="T24" s="28">
        <f>Amalgamation!T12/Amalgamation!X12</f>
        <v>0.27931034482758621</v>
      </c>
      <c r="U24" s="28">
        <v>15.6</v>
      </c>
      <c r="V24" s="28">
        <f>Amalgamation!V12/Amalgamation!Z12</f>
        <v>503.33333333333331</v>
      </c>
      <c r="W24" s="28">
        <f>Amalgamation!W12/Amalgamation!AY12</f>
        <v>2.901023890784983E-4</v>
      </c>
      <c r="X24" s="28">
        <f>Amalgamation!X12/Amalgamation!AB12</f>
        <v>4.7154471544715442</v>
      </c>
      <c r="Y24" s="28">
        <v>3.1E-2</v>
      </c>
      <c r="Z24" s="28">
        <v>0.03</v>
      </c>
      <c r="AA24" s="28">
        <f>Amalgamation!AA12/Amalgamation!AE12</f>
        <v>9.375E-2</v>
      </c>
      <c r="AB24" s="28">
        <v>6.15</v>
      </c>
      <c r="AC24" s="28">
        <v>0.09</v>
      </c>
      <c r="AD24" s="28">
        <v>0.04</v>
      </c>
      <c r="AE24" s="28">
        <v>0.64</v>
      </c>
      <c r="AF24" s="28">
        <v>0.12</v>
      </c>
      <c r="AG24" s="28">
        <v>53</v>
      </c>
      <c r="AH24" s="28">
        <v>2.6</v>
      </c>
      <c r="AI24" s="28">
        <v>0.9</v>
      </c>
      <c r="AJ24" s="28">
        <v>0.69</v>
      </c>
      <c r="AK24" s="28">
        <v>10.9</v>
      </c>
      <c r="AL24" s="28">
        <f>Amalgamation!AL12/Amalgamation!AY12</f>
        <v>9.2150170648464167E-5</v>
      </c>
      <c r="AM24" s="28">
        <v>0.19700000000000001</v>
      </c>
      <c r="AN24" s="28">
        <f>Amalgamation!AN12/(Amalgamation!AS12+Amalgamation!AY12)</f>
        <v>3.4208059981255859E-3</v>
      </c>
      <c r="AO24" s="28">
        <f>Amalgamation!AO12/Amalgamation!AS12</f>
        <v>0.22222222222222221</v>
      </c>
      <c r="AP24" s="28">
        <v>0.2</v>
      </c>
      <c r="AQ24" s="28">
        <v>0.4</v>
      </c>
      <c r="AR24" s="28">
        <v>3.5</v>
      </c>
      <c r="AS24" s="28">
        <v>576</v>
      </c>
      <c r="AT24" s="28">
        <v>22.9</v>
      </c>
      <c r="AU24" s="28">
        <v>6.2</v>
      </c>
      <c r="AV24" s="28">
        <v>9.8000000000000007</v>
      </c>
      <c r="AW24" s="28">
        <f>'no b.d.l.'!BJ12*10000</f>
        <v>29200</v>
      </c>
      <c r="AX24" s="28">
        <f>'no b.d.l.'!BK12*10000</f>
        <v>300</v>
      </c>
      <c r="AY24" s="28">
        <f>'no b.d.l.'!BL12*10000</f>
        <v>29300</v>
      </c>
      <c r="AZ24" s="28">
        <f>'no b.d.l.'!BM12*10000</f>
        <v>4000</v>
      </c>
      <c r="BA24" s="28">
        <f>'no b.d.l.'!BN12*10000</f>
        <v>1400.0000000000002</v>
      </c>
      <c r="BB24" s="28">
        <f>'no b.d.l.'!BO12*10000</f>
        <v>240</v>
      </c>
      <c r="BC24" s="28">
        <f>'no b.d.l.'!BP12*10000</f>
        <v>140</v>
      </c>
      <c r="BD24" s="28">
        <f>'no b.d.l.'!BQ12*10000</f>
        <v>9000</v>
      </c>
      <c r="BE24" s="30">
        <f t="shared" si="0"/>
        <v>4240</v>
      </c>
      <c r="BV24" s="28"/>
      <c r="BY24" s="28"/>
    </row>
    <row r="25" spans="1:77" x14ac:dyDescent="0.3">
      <c r="A25" s="25">
        <f t="shared" si="1"/>
        <v>9</v>
      </c>
      <c r="B25" s="26">
        <v>686809</v>
      </c>
      <c r="C25" s="26">
        <v>846560</v>
      </c>
      <c r="D25" s="26">
        <v>367</v>
      </c>
      <c r="E25" s="26">
        <v>1</v>
      </c>
      <c r="F25" s="27" t="s">
        <v>9</v>
      </c>
      <c r="G25" s="28">
        <v>8.4</v>
      </c>
      <c r="H25" s="28">
        <f>'no b.d.l.'!H13/1000</f>
        <v>3.0999999999999999E-3</v>
      </c>
      <c r="I25" s="28">
        <f>'no b.d.l.'!I13/1000</f>
        <v>0.05</v>
      </c>
      <c r="J25" s="28">
        <v>2</v>
      </c>
      <c r="K25" s="28">
        <v>1.1000000000000001</v>
      </c>
      <c r="L25" s="28">
        <v>8.9999999999999998E-4</v>
      </c>
      <c r="M25" s="28">
        <v>0.09</v>
      </c>
      <c r="N25" s="28">
        <v>0.09</v>
      </c>
      <c r="O25" s="28">
        <v>0.03</v>
      </c>
      <c r="P25" s="28">
        <f>Amalgamation!P13/Amalgamation!AR13</f>
        <v>2.5312499999999996</v>
      </c>
      <c r="Q25" s="28">
        <f>Amalgamation!Q13/Amalgamation!AS13</f>
        <v>1.7977528089887642E-2</v>
      </c>
      <c r="R25" s="28">
        <f>Amalgamation!R13/Amalgamation!AT13</f>
        <v>31.86046511627907</v>
      </c>
      <c r="S25" s="28">
        <v>0.09</v>
      </c>
      <c r="T25" s="28">
        <f>Amalgamation!T13/Amalgamation!X13</f>
        <v>0.16911764705882351</v>
      </c>
      <c r="U25" s="28">
        <v>21</v>
      </c>
      <c r="V25" s="28">
        <f>Amalgamation!V13/Amalgamation!Z13</f>
        <v>352</v>
      </c>
      <c r="W25" s="28">
        <f>Amalgamation!W13/Amalgamation!AY13</f>
        <v>2.8482587064676621E-4</v>
      </c>
      <c r="X25" s="28">
        <f>Amalgamation!X13/Amalgamation!AB13</f>
        <v>0.88311688311688308</v>
      </c>
      <c r="Y25" s="28">
        <v>6.0000000000000001E-3</v>
      </c>
      <c r="Z25" s="28">
        <v>0.05</v>
      </c>
      <c r="AA25" s="28">
        <f>Amalgamation!AA13/Amalgamation!AE13</f>
        <v>1.7094017094017096E-2</v>
      </c>
      <c r="AB25" s="28">
        <v>15.4</v>
      </c>
      <c r="AC25" s="28">
        <v>0.09</v>
      </c>
      <c r="AD25" s="28">
        <v>0.1</v>
      </c>
      <c r="AE25" s="28">
        <v>1.17</v>
      </c>
      <c r="AF25" s="28">
        <v>0.06</v>
      </c>
      <c r="AG25" s="28">
        <v>102</v>
      </c>
      <c r="AH25" s="28">
        <v>0.09</v>
      </c>
      <c r="AI25" s="28">
        <v>0.09</v>
      </c>
      <c r="AJ25" s="28">
        <v>0.04</v>
      </c>
      <c r="AK25" s="28">
        <v>7.94</v>
      </c>
      <c r="AL25" s="28">
        <f>Amalgamation!AL13/Amalgamation!AY13</f>
        <v>3.4825870646766175E-5</v>
      </c>
      <c r="AM25" s="28">
        <v>9.6000000000000002E-2</v>
      </c>
      <c r="AN25" s="28">
        <f>Amalgamation!AN13/(Amalgamation!AS13+Amalgamation!AY13)</f>
        <v>1.6933990980133931E-3</v>
      </c>
      <c r="AO25" s="28">
        <f>Amalgamation!AO13/Amalgamation!AS13</f>
        <v>0.34382022471910112</v>
      </c>
      <c r="AP25" s="28">
        <v>0.4</v>
      </c>
      <c r="AQ25" s="28">
        <v>0.36</v>
      </c>
      <c r="AR25" s="28">
        <v>3.2</v>
      </c>
      <c r="AS25" s="28">
        <v>89</v>
      </c>
      <c r="AT25" s="28">
        <v>4.3</v>
      </c>
      <c r="AU25" s="28">
        <v>12.8</v>
      </c>
      <c r="AV25" s="28">
        <v>12.2</v>
      </c>
      <c r="AW25" s="28">
        <f>'no b.d.l.'!BJ13*10000</f>
        <v>50900</v>
      </c>
      <c r="AX25" s="28">
        <f>'no b.d.l.'!BK13*10000</f>
        <v>90</v>
      </c>
      <c r="AY25" s="28">
        <f>'no b.d.l.'!BL13*10000</f>
        <v>80399.999999999985</v>
      </c>
      <c r="AZ25" s="28">
        <f>'no b.d.l.'!BM13*10000</f>
        <v>500</v>
      </c>
      <c r="BA25" s="28">
        <f>'no b.d.l.'!BN13*10000</f>
        <v>200</v>
      </c>
      <c r="BB25" s="28">
        <f>'no b.d.l.'!BO13*10000</f>
        <v>120</v>
      </c>
      <c r="BC25" s="28">
        <f>'no b.d.l.'!BP13*10000</f>
        <v>170</v>
      </c>
      <c r="BD25" s="28">
        <f>'no b.d.l.'!BQ13*10000</f>
        <v>9000</v>
      </c>
      <c r="BE25" s="30">
        <f t="shared" si="0"/>
        <v>620</v>
      </c>
      <c r="BV25" s="28"/>
      <c r="BY25" s="28"/>
    </row>
    <row r="26" spans="1:77" x14ac:dyDescent="0.3">
      <c r="A26" s="25">
        <f t="shared" si="1"/>
        <v>10</v>
      </c>
      <c r="B26" s="26">
        <v>686810</v>
      </c>
      <c r="C26" s="26">
        <v>846560</v>
      </c>
      <c r="D26" s="26">
        <v>367</v>
      </c>
      <c r="E26" s="26">
        <v>1</v>
      </c>
      <c r="F26" s="27" t="s">
        <v>10</v>
      </c>
      <c r="G26" s="28">
        <v>12.5</v>
      </c>
      <c r="H26" s="28">
        <f>'no b.d.l.'!H14/1000</f>
        <v>4.0000000000000002E-4</v>
      </c>
      <c r="I26" s="28">
        <f>'no b.d.l.'!I14/1000</f>
        <v>0.04</v>
      </c>
      <c r="J26" s="28">
        <v>1</v>
      </c>
      <c r="K26" s="28">
        <v>1.42</v>
      </c>
      <c r="L26" s="28">
        <v>8.9999999999999998E-4</v>
      </c>
      <c r="M26" s="28">
        <v>0.11</v>
      </c>
      <c r="N26" s="28">
        <v>0.1</v>
      </c>
      <c r="O26" s="28">
        <v>0.04</v>
      </c>
      <c r="P26" s="28">
        <f>Amalgamation!P14/Amalgamation!AR14</f>
        <v>2.1304347826086958</v>
      </c>
      <c r="Q26" s="28">
        <f>Amalgamation!Q14/Amalgamation!AS14</f>
        <v>1.5384615384615385E-2</v>
      </c>
      <c r="R26" s="28">
        <f>Amalgamation!R14/Amalgamation!AT14</f>
        <v>22.676056338028172</v>
      </c>
      <c r="S26" s="28">
        <v>0.09</v>
      </c>
      <c r="T26" s="28">
        <f>Amalgamation!T14/Amalgamation!X14</f>
        <v>0.1791907514450867</v>
      </c>
      <c r="U26" s="28">
        <v>27.1</v>
      </c>
      <c r="V26" s="28">
        <f>Amalgamation!V14/Amalgamation!Z14</f>
        <v>371.66666666666669</v>
      </c>
      <c r="W26" s="28">
        <f>Amalgamation!W14/Amalgamation!AY14</f>
        <v>2.6695842450765865E-4</v>
      </c>
      <c r="X26" s="28">
        <f>Amalgamation!X14/Amalgamation!AB14</f>
        <v>0.95054945054945061</v>
      </c>
      <c r="Y26" s="28">
        <v>1.7000000000000001E-2</v>
      </c>
      <c r="Z26" s="28">
        <v>0.06</v>
      </c>
      <c r="AA26" s="28">
        <f>Amalgamation!AA14/Amalgamation!AE14</f>
        <v>6.7567567567567571E-2</v>
      </c>
      <c r="AB26" s="28">
        <v>18.2</v>
      </c>
      <c r="AC26" s="28">
        <v>0.09</v>
      </c>
      <c r="AD26" s="28">
        <v>0.13</v>
      </c>
      <c r="AE26" s="28">
        <v>1.48</v>
      </c>
      <c r="AF26" s="28">
        <v>0.1</v>
      </c>
      <c r="AG26" s="28">
        <v>134</v>
      </c>
      <c r="AH26" s="28">
        <v>0.1</v>
      </c>
      <c r="AI26" s="28">
        <v>0.09</v>
      </c>
      <c r="AJ26" s="28">
        <v>0.04</v>
      </c>
      <c r="AK26" s="28">
        <v>10.6</v>
      </c>
      <c r="AL26" s="28">
        <f>Amalgamation!AL14/Amalgamation!AY14</f>
        <v>3.7199124726477025E-5</v>
      </c>
      <c r="AM26" s="28">
        <v>0.08</v>
      </c>
      <c r="AN26" s="28">
        <f>Amalgamation!AN14/(Amalgamation!AS14+Amalgamation!AY14)</f>
        <v>1.5975174011385862E-3</v>
      </c>
      <c r="AO26" s="28">
        <f>Amalgamation!AO14/Amalgamation!AS14</f>
        <v>0.29829059829059829</v>
      </c>
      <c r="AP26" s="28">
        <v>0.4</v>
      </c>
      <c r="AQ26" s="28">
        <v>0.64</v>
      </c>
      <c r="AR26" s="28">
        <v>4.5999999999999996</v>
      </c>
      <c r="AS26" s="28">
        <v>117</v>
      </c>
      <c r="AT26" s="28">
        <v>7.1</v>
      </c>
      <c r="AU26" s="28">
        <v>14.7</v>
      </c>
      <c r="AV26" s="28">
        <v>8.1999999999999993</v>
      </c>
      <c r="AW26" s="28">
        <f>'no b.d.l.'!BJ14*10000</f>
        <v>57900</v>
      </c>
      <c r="AX26" s="28">
        <f>'no b.d.l.'!BK14*10000</f>
        <v>90</v>
      </c>
      <c r="AY26" s="28">
        <f>'no b.d.l.'!BL14*10000</f>
        <v>91400</v>
      </c>
      <c r="AZ26" s="28">
        <f>'no b.d.l.'!BM14*10000</f>
        <v>700.00000000000011</v>
      </c>
      <c r="BA26" s="28">
        <f>'no b.d.l.'!BN14*10000</f>
        <v>300</v>
      </c>
      <c r="BB26" s="28">
        <f>'no b.d.l.'!BO14*10000</f>
        <v>130</v>
      </c>
      <c r="BC26" s="28">
        <f>'no b.d.l.'!BP14*10000</f>
        <v>180</v>
      </c>
      <c r="BD26" s="28">
        <f>'no b.d.l.'!BQ14*10000</f>
        <v>9000</v>
      </c>
      <c r="BE26" s="30">
        <f t="shared" si="0"/>
        <v>830.00000000000011</v>
      </c>
      <c r="BV26" s="28"/>
      <c r="BY26" s="28"/>
    </row>
    <row r="27" spans="1:77" x14ac:dyDescent="0.3">
      <c r="A27" s="25">
        <f t="shared" si="1"/>
        <v>11</v>
      </c>
      <c r="B27" s="26">
        <v>686812</v>
      </c>
      <c r="C27" s="26">
        <v>846563</v>
      </c>
      <c r="D27" s="26">
        <v>367</v>
      </c>
      <c r="E27" s="26">
        <v>1</v>
      </c>
      <c r="F27" s="27" t="s">
        <v>11</v>
      </c>
      <c r="G27" s="28">
        <v>16.399999999999999</v>
      </c>
      <c r="H27" s="28">
        <f>'no b.d.l.'!H15/1000</f>
        <v>2.3E-3</v>
      </c>
      <c r="I27" s="28">
        <f>'no b.d.l.'!I15/1000</f>
        <v>0.04</v>
      </c>
      <c r="J27" s="28">
        <v>2</v>
      </c>
      <c r="K27" s="28">
        <v>2.31</v>
      </c>
      <c r="L27" s="28">
        <v>8.9999999999999998E-4</v>
      </c>
      <c r="M27" s="28">
        <v>0.15</v>
      </c>
      <c r="N27" s="28">
        <v>0.5</v>
      </c>
      <c r="O27" s="28">
        <v>0.09</v>
      </c>
      <c r="P27" s="28">
        <f>Amalgamation!P15/Amalgamation!AR15</f>
        <v>2.2352941176470589</v>
      </c>
      <c r="Q27" s="28">
        <f>Amalgamation!Q15/Amalgamation!AS15</f>
        <v>1.2883435582822086E-2</v>
      </c>
      <c r="R27" s="28">
        <f>Amalgamation!R15/Amalgamation!AT15</f>
        <v>22.209302325581397</v>
      </c>
      <c r="S27" s="28">
        <v>0.09</v>
      </c>
      <c r="T27" s="28">
        <f>Amalgamation!T15/Amalgamation!X15</f>
        <v>0.17808219178082194</v>
      </c>
      <c r="U27" s="28">
        <v>32.6</v>
      </c>
      <c r="V27" s="28">
        <f>Amalgamation!V15/Amalgamation!Z15</f>
        <v>309.99999999999994</v>
      </c>
      <c r="W27" s="28">
        <f>Amalgamation!W15/Amalgamation!AY15</f>
        <v>2.1965811965811967E-4</v>
      </c>
      <c r="X27" s="28">
        <f>Amalgamation!X15/Amalgamation!AB15</f>
        <v>1.1837837837837837</v>
      </c>
      <c r="Y27" s="28">
        <v>1.2999999999999999E-2</v>
      </c>
      <c r="Z27" s="28">
        <v>7.0000000000000007E-2</v>
      </c>
      <c r="AA27" s="28">
        <f>Amalgamation!AA15/Amalgamation!AE15</f>
        <v>1.1627906976744186E-2</v>
      </c>
      <c r="AB27" s="28">
        <v>18.5</v>
      </c>
      <c r="AC27" s="28">
        <v>0.09</v>
      </c>
      <c r="AD27" s="28">
        <v>0.13</v>
      </c>
      <c r="AE27" s="28">
        <v>1.72</v>
      </c>
      <c r="AF27" s="28">
        <v>0.11</v>
      </c>
      <c r="AG27" s="28">
        <v>176</v>
      </c>
      <c r="AH27" s="28">
        <v>0.09</v>
      </c>
      <c r="AI27" s="28">
        <v>0.09</v>
      </c>
      <c r="AJ27" s="28">
        <v>0.04</v>
      </c>
      <c r="AK27" s="28">
        <v>7.87</v>
      </c>
      <c r="AL27" s="28">
        <f>Amalgamation!AL15/Amalgamation!AY15</f>
        <v>4.3589743589743584E-5</v>
      </c>
      <c r="AM27" s="28">
        <v>6.8000000000000005E-2</v>
      </c>
      <c r="AN27" s="28">
        <f>Amalgamation!AN15/(Amalgamation!AS15+Amalgamation!AY15)</f>
        <v>1.0301887114532746E-3</v>
      </c>
      <c r="AO27" s="28">
        <f>Amalgamation!AO15/Amalgamation!AS15</f>
        <v>0.20306748466257671</v>
      </c>
      <c r="AP27" s="28">
        <v>0.5</v>
      </c>
      <c r="AQ27" s="28">
        <v>0.72</v>
      </c>
      <c r="AR27" s="28">
        <v>5.0999999999999996</v>
      </c>
      <c r="AS27" s="28">
        <v>163</v>
      </c>
      <c r="AT27" s="28">
        <v>8.6</v>
      </c>
      <c r="AU27" s="28">
        <v>15.4</v>
      </c>
      <c r="AV27" s="28">
        <v>5.4</v>
      </c>
      <c r="AW27" s="28">
        <f>'no b.d.l.'!BJ15*10000</f>
        <v>58300</v>
      </c>
      <c r="AX27" s="28">
        <f>'no b.d.l.'!BK15*10000</f>
        <v>100</v>
      </c>
      <c r="AY27" s="28">
        <f>'no b.d.l.'!BL15*10000</f>
        <v>117000</v>
      </c>
      <c r="AZ27" s="28">
        <f>'no b.d.l.'!BM15*10000</f>
        <v>700.00000000000011</v>
      </c>
      <c r="BA27" s="28">
        <f>'no b.d.l.'!BN15*10000</f>
        <v>300</v>
      </c>
      <c r="BB27" s="28">
        <f>'no b.d.l.'!BO15*10000</f>
        <v>110</v>
      </c>
      <c r="BC27" s="28">
        <f>'no b.d.l.'!BP15*10000</f>
        <v>210</v>
      </c>
      <c r="BD27" s="28">
        <f>'no b.d.l.'!BQ15*10000</f>
        <v>9000</v>
      </c>
      <c r="BE27" s="30">
        <f t="shared" si="0"/>
        <v>810.00000000000011</v>
      </c>
      <c r="BV27" s="28"/>
      <c r="BY27" s="28"/>
    </row>
    <row r="28" spans="1:77" x14ac:dyDescent="0.3">
      <c r="A28" s="25">
        <f t="shared" si="1"/>
        <v>12</v>
      </c>
      <c r="B28" s="26">
        <v>686813</v>
      </c>
      <c r="C28" s="26">
        <v>846569</v>
      </c>
      <c r="D28" s="26">
        <v>367</v>
      </c>
      <c r="E28" s="26">
        <v>1</v>
      </c>
      <c r="F28" s="27" t="s">
        <v>12</v>
      </c>
      <c r="G28" s="28">
        <v>3.5</v>
      </c>
      <c r="H28" s="28">
        <f>'no b.d.l.'!H16/1000</f>
        <v>8.0000000000000004E-4</v>
      </c>
      <c r="I28" s="28">
        <f>'no b.d.l.'!I16/1000</f>
        <v>0.04</v>
      </c>
      <c r="J28" s="28">
        <v>1</v>
      </c>
      <c r="K28" s="28">
        <v>0.71</v>
      </c>
      <c r="L28" s="28">
        <v>8.9999999999999998E-4</v>
      </c>
      <c r="M28" s="28">
        <v>0.04</v>
      </c>
      <c r="N28" s="28">
        <v>0.09</v>
      </c>
      <c r="O28" s="28">
        <v>0.03</v>
      </c>
      <c r="P28" s="28">
        <f>Amalgamation!P16/Amalgamation!AR16</f>
        <v>2.7878787878787876</v>
      </c>
      <c r="Q28" s="28">
        <f>Amalgamation!Q16/Amalgamation!AS16</f>
        <v>3.2653061224489799E-2</v>
      </c>
      <c r="R28" s="28">
        <f>Amalgamation!R16/Amalgamation!AT16</f>
        <v>10.983606557377049</v>
      </c>
      <c r="S28" s="28">
        <v>0.09</v>
      </c>
      <c r="T28" s="28">
        <f>Amalgamation!T16/Amalgamation!X16</f>
        <v>0.15544041450777202</v>
      </c>
      <c r="U28" s="28">
        <v>12.9</v>
      </c>
      <c r="V28" s="28">
        <f>Amalgamation!V16/Amalgamation!Z16</f>
        <v>377.5</v>
      </c>
      <c r="W28" s="28">
        <f>Amalgamation!W16/Amalgamation!AY16</f>
        <v>2.8368794326241129E-4</v>
      </c>
      <c r="X28" s="28">
        <f>Amalgamation!X16/Amalgamation!AB16</f>
        <v>1.3496503496503496</v>
      </c>
      <c r="Y28" s="28">
        <v>1.2999999999999999E-2</v>
      </c>
      <c r="Z28" s="28">
        <v>0.04</v>
      </c>
      <c r="AA28" s="28">
        <f>Amalgamation!AA16/Amalgamation!AE16</f>
        <v>6.0402684563758387E-3</v>
      </c>
      <c r="AB28" s="28">
        <v>14.3</v>
      </c>
      <c r="AC28" s="28">
        <v>0.09</v>
      </c>
      <c r="AD28" s="28">
        <v>0.05</v>
      </c>
      <c r="AE28" s="28">
        <v>1.49</v>
      </c>
      <c r="AF28" s="28">
        <v>7.0000000000000007E-2</v>
      </c>
      <c r="AG28" s="28">
        <v>47</v>
      </c>
      <c r="AH28" s="28">
        <v>0.09</v>
      </c>
      <c r="AI28" s="28">
        <v>0.09</v>
      </c>
      <c r="AJ28" s="28">
        <v>0.04</v>
      </c>
      <c r="AK28" s="28">
        <v>5.84</v>
      </c>
      <c r="AL28" s="28">
        <f>Amalgamation!AL16/Amalgamation!AY16</f>
        <v>4.0189125295508267E-5</v>
      </c>
      <c r="AM28" s="28">
        <v>3.7999999999999999E-2</v>
      </c>
      <c r="AN28" s="28">
        <f>Amalgamation!AN16/(Amalgamation!AS16+Amalgamation!AY16)</f>
        <v>2.0727762166757183E-3</v>
      </c>
      <c r="AO28" s="28">
        <f>Amalgamation!AO16/Amalgamation!AS16</f>
        <v>0.54489795918367345</v>
      </c>
      <c r="AP28" s="28">
        <v>0.3</v>
      </c>
      <c r="AQ28" s="28">
        <v>0.4</v>
      </c>
      <c r="AR28" s="28">
        <v>3.3</v>
      </c>
      <c r="AS28" s="28">
        <v>49</v>
      </c>
      <c r="AT28" s="28">
        <v>6.1</v>
      </c>
      <c r="AU28" s="28">
        <v>8.9</v>
      </c>
      <c r="AV28" s="28">
        <v>3.6</v>
      </c>
      <c r="AW28" s="28">
        <f>'no b.d.l.'!BJ16*10000</f>
        <v>49900</v>
      </c>
      <c r="AX28" s="28">
        <f>'no b.d.l.'!BK16*10000</f>
        <v>200</v>
      </c>
      <c r="AY28" s="28">
        <f>'no b.d.l.'!BL16*10000</f>
        <v>42300.000000000007</v>
      </c>
      <c r="AZ28" s="28">
        <f>'no b.d.l.'!BM16*10000</f>
        <v>800</v>
      </c>
      <c r="BA28" s="28">
        <f>'no b.d.l.'!BN16*10000</f>
        <v>200</v>
      </c>
      <c r="BB28" s="28">
        <f>'no b.d.l.'!BO16*10000</f>
        <v>110</v>
      </c>
      <c r="BC28" s="28">
        <f>'no b.d.l.'!BP16*10000</f>
        <v>70</v>
      </c>
      <c r="BD28" s="28">
        <f>'no b.d.l.'!BQ16*10000</f>
        <v>9000</v>
      </c>
      <c r="BE28" s="30">
        <f t="shared" si="0"/>
        <v>910</v>
      </c>
      <c r="BV28" s="28"/>
      <c r="BY28" s="28"/>
    </row>
    <row r="29" spans="1:77" x14ac:dyDescent="0.3">
      <c r="A29" s="25">
        <f t="shared" si="1"/>
        <v>13</v>
      </c>
      <c r="B29" s="26">
        <v>686814</v>
      </c>
      <c r="C29" s="26">
        <v>846570</v>
      </c>
      <c r="D29" s="26">
        <v>367</v>
      </c>
      <c r="E29" s="26">
        <v>1</v>
      </c>
      <c r="F29" s="27" t="s">
        <v>13</v>
      </c>
      <c r="G29" s="28">
        <v>4.8</v>
      </c>
      <c r="H29" s="28">
        <f>'no b.d.l.'!H17/1000</f>
        <v>1.2999999999999999E-3</v>
      </c>
      <c r="I29" s="28">
        <f>'no b.d.l.'!I17/1000</f>
        <v>0.03</v>
      </c>
      <c r="J29" s="28">
        <v>1</v>
      </c>
      <c r="K29" s="28">
        <v>1.1599999999999999</v>
      </c>
      <c r="L29" s="28">
        <v>8.9999999999999998E-4</v>
      </c>
      <c r="M29" s="28">
        <v>0.08</v>
      </c>
      <c r="N29" s="28">
        <v>0.09</v>
      </c>
      <c r="O29" s="28">
        <v>0.01</v>
      </c>
      <c r="P29" s="28">
        <f>Amalgamation!P17/Amalgamation!AR17</f>
        <v>2.4883720930232558</v>
      </c>
      <c r="Q29" s="28">
        <f>Amalgamation!Q17/Amalgamation!AS17</f>
        <v>2.368421052631579E-2</v>
      </c>
      <c r="R29" s="28">
        <f>Amalgamation!R17/Amalgamation!AT17</f>
        <v>11.315789473684211</v>
      </c>
      <c r="S29" s="28">
        <v>0.09</v>
      </c>
      <c r="T29" s="28">
        <f>Amalgamation!T17/Amalgamation!X17</f>
        <v>0.15254237288135591</v>
      </c>
      <c r="U29" s="28">
        <v>16.399999999999999</v>
      </c>
      <c r="V29" s="28">
        <f>Amalgamation!V17/Amalgamation!Z17</f>
        <v>410</v>
      </c>
      <c r="W29" s="28">
        <f>Amalgamation!W17/Amalgamation!AY17</f>
        <v>2.9225352112676058E-4</v>
      </c>
      <c r="X29" s="28">
        <f>Amalgamation!X17/Amalgamation!AB17</f>
        <v>1.6388888888888888</v>
      </c>
      <c r="Y29" s="28">
        <v>8.9999999999999993E-3</v>
      </c>
      <c r="Z29" s="28">
        <v>0.05</v>
      </c>
      <c r="AA29" s="28">
        <f>Amalgamation!AA17/Amalgamation!AE17</f>
        <v>8.7837837837837843E-2</v>
      </c>
      <c r="AB29" s="28">
        <v>14.4</v>
      </c>
      <c r="AC29" s="28">
        <v>0.09</v>
      </c>
      <c r="AD29" s="28">
        <v>7.0000000000000007E-2</v>
      </c>
      <c r="AE29" s="28">
        <v>1.48</v>
      </c>
      <c r="AF29" s="28">
        <v>0.09</v>
      </c>
      <c r="AG29" s="28">
        <v>76</v>
      </c>
      <c r="AH29" s="28">
        <v>0.09</v>
      </c>
      <c r="AI29" s="28">
        <v>0.09</v>
      </c>
      <c r="AJ29" s="28">
        <v>0.04</v>
      </c>
      <c r="AK29" s="28">
        <v>7.8</v>
      </c>
      <c r="AL29" s="28">
        <f>Amalgamation!AL17/Amalgamation!AY17</f>
        <v>5.8098591549295772E-5</v>
      </c>
      <c r="AM29" s="28">
        <v>4.9000000000000002E-2</v>
      </c>
      <c r="AN29" s="28">
        <f>Amalgamation!AN17/(Amalgamation!AS17+Amalgamation!AY17)</f>
        <v>1.8795273929249593E-3</v>
      </c>
      <c r="AO29" s="28">
        <f>Amalgamation!AO17/Amalgamation!AS17</f>
        <v>0.62763157894736843</v>
      </c>
      <c r="AP29" s="28">
        <v>0.3</v>
      </c>
      <c r="AQ29" s="28">
        <v>0.54</v>
      </c>
      <c r="AR29" s="28">
        <v>4.3</v>
      </c>
      <c r="AS29" s="28">
        <v>76</v>
      </c>
      <c r="AT29" s="28">
        <v>7.6</v>
      </c>
      <c r="AU29" s="28">
        <v>9.5</v>
      </c>
      <c r="AV29" s="28">
        <v>6.7</v>
      </c>
      <c r="AW29" s="28">
        <f>'no b.d.l.'!BJ17*10000</f>
        <v>52600</v>
      </c>
      <c r="AX29" s="28">
        <f>'no b.d.l.'!BK17*10000</f>
        <v>90</v>
      </c>
      <c r="AY29" s="28">
        <f>'no b.d.l.'!BL17*10000</f>
        <v>56800</v>
      </c>
      <c r="AZ29" s="28">
        <f>'no b.d.l.'!BM17*10000</f>
        <v>1100</v>
      </c>
      <c r="BA29" s="28">
        <f>'no b.d.l.'!BN17*10000</f>
        <v>300</v>
      </c>
      <c r="BB29" s="28">
        <f>'no b.d.l.'!BO17*10000</f>
        <v>120</v>
      </c>
      <c r="BC29" s="28">
        <f>'no b.d.l.'!BP17*10000</f>
        <v>110</v>
      </c>
      <c r="BD29" s="28">
        <f>'no b.d.l.'!BQ17*10000</f>
        <v>9000</v>
      </c>
      <c r="BE29" s="30">
        <f t="shared" si="0"/>
        <v>1220</v>
      </c>
      <c r="BV29" s="28"/>
      <c r="BY29" s="28"/>
    </row>
    <row r="30" spans="1:77" x14ac:dyDescent="0.3">
      <c r="A30" s="25">
        <f t="shared" si="1"/>
        <v>14</v>
      </c>
      <c r="B30" s="26">
        <v>686816</v>
      </c>
      <c r="C30" s="26">
        <v>846571</v>
      </c>
      <c r="D30" s="26">
        <v>367</v>
      </c>
      <c r="E30" s="26">
        <v>1</v>
      </c>
      <c r="F30" s="27" t="s">
        <v>14</v>
      </c>
      <c r="G30" s="28">
        <v>7.8</v>
      </c>
      <c r="H30" s="28">
        <f>'no b.d.l.'!H18/1000</f>
        <v>2.1000000000000003E-3</v>
      </c>
      <c r="I30" s="28">
        <f>'no b.d.l.'!I18/1000</f>
        <v>0.03</v>
      </c>
      <c r="J30" s="28">
        <v>2</v>
      </c>
      <c r="K30" s="28">
        <v>1.68</v>
      </c>
      <c r="L30" s="28">
        <v>8.9999999999999998E-4</v>
      </c>
      <c r="M30" s="28">
        <v>0.1</v>
      </c>
      <c r="N30" s="28">
        <v>0.3</v>
      </c>
      <c r="O30" s="28">
        <v>0.03</v>
      </c>
      <c r="P30" s="28">
        <f>Amalgamation!P18/Amalgamation!AR18</f>
        <v>2.54</v>
      </c>
      <c r="Q30" s="28">
        <f>Amalgamation!Q18/Amalgamation!AS18</f>
        <v>1.2857142857142857E-2</v>
      </c>
      <c r="R30" s="28">
        <f>Amalgamation!R18/Amalgamation!AT18</f>
        <v>13.7</v>
      </c>
      <c r="S30" s="28">
        <v>0.09</v>
      </c>
      <c r="T30" s="28">
        <f>Amalgamation!T18/Amalgamation!X18</f>
        <v>0.21714285714285714</v>
      </c>
      <c r="U30" s="28">
        <v>22.1</v>
      </c>
      <c r="V30" s="28">
        <f>Amalgamation!V18/Amalgamation!Z18</f>
        <v>276.25</v>
      </c>
      <c r="W30" s="28">
        <f>Amalgamation!W18/Amalgamation!AY18</f>
        <v>2.2291407222914069E-4</v>
      </c>
      <c r="X30" s="28">
        <f>Amalgamation!X18/Amalgamation!AB18</f>
        <v>0.9831460674157303</v>
      </c>
      <c r="Y30" s="28">
        <v>1.9E-2</v>
      </c>
      <c r="Z30" s="28">
        <v>0.08</v>
      </c>
      <c r="AA30" s="28">
        <f>Amalgamation!AA18/Amalgamation!AE18</f>
        <v>2.793296089385475E-2</v>
      </c>
      <c r="AB30" s="28">
        <v>17.8</v>
      </c>
      <c r="AC30" s="28">
        <v>0.09</v>
      </c>
      <c r="AD30" s="28">
        <v>0.09</v>
      </c>
      <c r="AE30" s="28">
        <v>1.79</v>
      </c>
      <c r="AF30" s="28">
        <v>0.13</v>
      </c>
      <c r="AG30" s="28">
        <v>123</v>
      </c>
      <c r="AH30" s="28">
        <v>0.2</v>
      </c>
      <c r="AI30" s="28">
        <v>0.09</v>
      </c>
      <c r="AJ30" s="28">
        <v>0.04</v>
      </c>
      <c r="AK30" s="28">
        <v>7.11</v>
      </c>
      <c r="AL30" s="28">
        <f>Amalgamation!AL18/Amalgamation!AY18</f>
        <v>5.2303860523038606E-5</v>
      </c>
      <c r="AM30" s="28">
        <v>5.0999999999999997E-2</v>
      </c>
      <c r="AN30" s="28">
        <f>Amalgamation!AN18/(Amalgamation!AS18+Amalgamation!AY18)</f>
        <v>1.4843361511685726E-3</v>
      </c>
      <c r="AO30" s="28">
        <f>Amalgamation!AO18/Amalgamation!AS18</f>
        <v>0.34142857142857141</v>
      </c>
      <c r="AP30" s="28">
        <v>0.3</v>
      </c>
      <c r="AQ30" s="28">
        <v>0.83</v>
      </c>
      <c r="AR30" s="28">
        <v>5</v>
      </c>
      <c r="AS30" s="28">
        <v>140</v>
      </c>
      <c r="AT30" s="28">
        <v>10</v>
      </c>
      <c r="AU30" s="28">
        <v>11.5</v>
      </c>
      <c r="AV30" s="28">
        <v>7.3</v>
      </c>
      <c r="AW30" s="28">
        <f>'no b.d.l.'!BJ18*10000</f>
        <v>61700</v>
      </c>
      <c r="AX30" s="28">
        <f>'no b.d.l.'!BK18*10000</f>
        <v>90</v>
      </c>
      <c r="AY30" s="28">
        <f>'no b.d.l.'!BL18*10000</f>
        <v>80300</v>
      </c>
      <c r="AZ30" s="28">
        <f>'no b.d.l.'!BM18*10000</f>
        <v>1000</v>
      </c>
      <c r="BA30" s="28">
        <f>'no b.d.l.'!BN18*10000</f>
        <v>400</v>
      </c>
      <c r="BB30" s="28">
        <f>'no b.d.l.'!BO18*10000</f>
        <v>130</v>
      </c>
      <c r="BC30" s="28">
        <f>'no b.d.l.'!BP18*10000</f>
        <v>140</v>
      </c>
      <c r="BD30" s="28">
        <f>'no b.d.l.'!BQ18*10000</f>
        <v>9000</v>
      </c>
      <c r="BE30" s="30">
        <f t="shared" si="0"/>
        <v>1130</v>
      </c>
      <c r="BV30" s="28"/>
      <c r="BY30" s="28"/>
    </row>
    <row r="31" spans="1:77" x14ac:dyDescent="0.3">
      <c r="A31" s="25">
        <f t="shared" si="1"/>
        <v>15</v>
      </c>
      <c r="B31" s="26">
        <v>686817</v>
      </c>
      <c r="C31" s="26">
        <v>846571</v>
      </c>
      <c r="D31" s="26">
        <v>367</v>
      </c>
      <c r="E31" s="26">
        <v>1</v>
      </c>
      <c r="F31" s="27" t="s">
        <v>15</v>
      </c>
      <c r="G31" s="28">
        <v>15.7</v>
      </c>
      <c r="H31" s="28">
        <f>'no b.d.l.'!H19/1000</f>
        <v>6.9999999999999999E-4</v>
      </c>
      <c r="I31" s="28">
        <f>'no b.d.l.'!I19/1000</f>
        <v>7.0000000000000007E-2</v>
      </c>
      <c r="J31" s="28">
        <v>2</v>
      </c>
      <c r="K31" s="28">
        <v>2.82</v>
      </c>
      <c r="L31" s="28">
        <v>8.9999999999999998E-4</v>
      </c>
      <c r="M31" s="28">
        <v>0.21</v>
      </c>
      <c r="N31" s="28">
        <v>1.2</v>
      </c>
      <c r="O31" s="28">
        <v>0.15</v>
      </c>
      <c r="P31" s="28">
        <f>Amalgamation!P19/Amalgamation!AR19</f>
        <v>2.8823529411764706</v>
      </c>
      <c r="Q31" s="28">
        <f>Amalgamation!Q19/Amalgamation!AS19</f>
        <v>1.0731707317073172E-2</v>
      </c>
      <c r="R31" s="28">
        <f>Amalgamation!R19/Amalgamation!AT19</f>
        <v>21.980198019801982</v>
      </c>
      <c r="S31" s="28">
        <v>0.09</v>
      </c>
      <c r="T31" s="28">
        <f>Amalgamation!T19/Amalgamation!X19</f>
        <v>0.18050541516245489</v>
      </c>
      <c r="U31" s="28">
        <v>34.299999999999997</v>
      </c>
      <c r="V31" s="28">
        <f>Amalgamation!V19/Amalgamation!Z19</f>
        <v>258.88888888888891</v>
      </c>
      <c r="W31" s="28">
        <f>Amalgamation!W19/Amalgamation!AY19</f>
        <v>1.9599999999999999E-4</v>
      </c>
      <c r="X31" s="28">
        <f>Amalgamation!X19/Amalgamation!AB19</f>
        <v>1.6198830409356724</v>
      </c>
      <c r="Y31" s="28">
        <v>6.3E-2</v>
      </c>
      <c r="Z31" s="28">
        <v>0.09</v>
      </c>
      <c r="AA31" s="28">
        <f>Amalgamation!AA19/Amalgamation!AE19</f>
        <v>5.5555555555555549E-3</v>
      </c>
      <c r="AB31" s="28">
        <v>17.100000000000001</v>
      </c>
      <c r="AC31" s="28">
        <v>0.1</v>
      </c>
      <c r="AD31" s="28">
        <v>0.12</v>
      </c>
      <c r="AE31" s="28">
        <v>1.62</v>
      </c>
      <c r="AF31" s="28">
        <v>0.14000000000000001</v>
      </c>
      <c r="AG31" s="28">
        <v>390</v>
      </c>
      <c r="AH31" s="28">
        <v>2.6</v>
      </c>
      <c r="AI31" s="28">
        <v>0.3</v>
      </c>
      <c r="AJ31" s="28">
        <v>0.69</v>
      </c>
      <c r="AK31" s="28">
        <v>3.25</v>
      </c>
      <c r="AL31" s="28">
        <f>Amalgamation!AL19/Amalgamation!AY19</f>
        <v>7.36E-5</v>
      </c>
      <c r="AM31" s="28">
        <v>5.8000000000000003E-2</v>
      </c>
      <c r="AN31" s="28">
        <f>Amalgamation!AN19/(Amalgamation!AS19+Amalgamation!AY19)</f>
        <v>6.62273870851803E-4</v>
      </c>
      <c r="AO31" s="28">
        <f>Amalgamation!AO19/Amalgamation!AS19</f>
        <v>0.18</v>
      </c>
      <c r="AP31" s="28">
        <v>0.4</v>
      </c>
      <c r="AQ31" s="28">
        <v>0.76</v>
      </c>
      <c r="AR31" s="28">
        <v>5.0999999999999996</v>
      </c>
      <c r="AS31" s="28">
        <v>205</v>
      </c>
      <c r="AT31" s="28">
        <v>10.1</v>
      </c>
      <c r="AU31" s="28">
        <v>13.7</v>
      </c>
      <c r="AV31" s="28">
        <v>6.2</v>
      </c>
      <c r="AW31" s="28">
        <f>'no b.d.l.'!BJ19*10000</f>
        <v>54100</v>
      </c>
      <c r="AX31" s="28">
        <f>'no b.d.l.'!BK19*10000</f>
        <v>100</v>
      </c>
      <c r="AY31" s="28">
        <f>'no b.d.l.'!BL19*10000</f>
        <v>125000</v>
      </c>
      <c r="AZ31" s="28">
        <f>'no b.d.l.'!BM19*10000</f>
        <v>800</v>
      </c>
      <c r="BA31" s="28">
        <f>'no b.d.l.'!BN19*10000</f>
        <v>400</v>
      </c>
      <c r="BB31" s="28">
        <f>'no b.d.l.'!BO19*10000</f>
        <v>110</v>
      </c>
      <c r="BC31" s="28">
        <f>'no b.d.l.'!BP19*10000</f>
        <v>270</v>
      </c>
      <c r="BD31" s="28">
        <f>'no b.d.l.'!BQ19*10000</f>
        <v>9000</v>
      </c>
      <c r="BE31" s="30">
        <f t="shared" si="0"/>
        <v>910</v>
      </c>
      <c r="BV31" s="28"/>
      <c r="BY31" s="28"/>
    </row>
    <row r="32" spans="1:77" x14ac:dyDescent="0.3">
      <c r="A32" s="25">
        <f t="shared" si="1"/>
        <v>16</v>
      </c>
      <c r="B32" s="26">
        <v>686810</v>
      </c>
      <c r="C32" s="26">
        <v>846572</v>
      </c>
      <c r="D32" s="26">
        <v>366</v>
      </c>
      <c r="E32" s="26">
        <v>1</v>
      </c>
      <c r="F32" s="27" t="s">
        <v>16</v>
      </c>
      <c r="G32" s="28">
        <v>11.8</v>
      </c>
      <c r="H32" s="28">
        <f>'no b.d.l.'!H20/1000</f>
        <v>1.1000000000000001E-3</v>
      </c>
      <c r="I32" s="28">
        <f>'no b.d.l.'!I20/1000</f>
        <v>0.1</v>
      </c>
      <c r="J32" s="28">
        <v>2</v>
      </c>
      <c r="K32" s="28">
        <v>2.67</v>
      </c>
      <c r="L32" s="28">
        <v>8.9999999999999998E-4</v>
      </c>
      <c r="M32" s="28">
        <v>0.24</v>
      </c>
      <c r="N32" s="28">
        <v>0.9</v>
      </c>
      <c r="O32" s="28">
        <v>0.12</v>
      </c>
      <c r="P32" s="28">
        <f>Amalgamation!P20/Amalgamation!AR20</f>
        <v>3.25</v>
      </c>
      <c r="Q32" s="28">
        <f>Amalgamation!Q20/Amalgamation!AS20</f>
        <v>1.2883435582822086E-2</v>
      </c>
      <c r="R32" s="28">
        <f>Amalgamation!R20/Amalgamation!AT20</f>
        <v>21.08433734939759</v>
      </c>
      <c r="S32" s="28">
        <v>0.1</v>
      </c>
      <c r="T32" s="28">
        <f>Amalgamation!T20/Amalgamation!X20</f>
        <v>0.17721518987341772</v>
      </c>
      <c r="U32" s="28">
        <v>24.5</v>
      </c>
      <c r="V32" s="28">
        <f>Amalgamation!V20/Amalgamation!Z20</f>
        <v>277.14285714285711</v>
      </c>
      <c r="W32" s="28">
        <f>Amalgamation!W20/Amalgamation!AY20</f>
        <v>1.9215686274509804E-4</v>
      </c>
      <c r="X32" s="28">
        <f>Amalgamation!X20/Amalgamation!AB20</f>
        <v>1.5592105263157896</v>
      </c>
      <c r="Y32" s="28">
        <v>3.9E-2</v>
      </c>
      <c r="Z32" s="28">
        <v>7.0000000000000007E-2</v>
      </c>
      <c r="AA32" s="28">
        <f>Amalgamation!AA20/Amalgamation!AE20</f>
        <v>0.62937062937062938</v>
      </c>
      <c r="AB32" s="28">
        <v>15.2</v>
      </c>
      <c r="AC32" s="28">
        <v>0.09</v>
      </c>
      <c r="AD32" s="28">
        <v>0.09</v>
      </c>
      <c r="AE32" s="28">
        <v>1.43</v>
      </c>
      <c r="AF32" s="28">
        <v>0.1</v>
      </c>
      <c r="AG32" s="28">
        <v>269</v>
      </c>
      <c r="AH32" s="28">
        <v>0.2</v>
      </c>
      <c r="AI32" s="28">
        <v>0.2</v>
      </c>
      <c r="AJ32" s="28">
        <v>0.04</v>
      </c>
      <c r="AK32" s="28">
        <v>3.98</v>
      </c>
      <c r="AL32" s="28">
        <f>Amalgamation!AL20/Amalgamation!AY20</f>
        <v>7.156862745098039E-5</v>
      </c>
      <c r="AM32" s="28">
        <v>5.1999999999999998E-2</v>
      </c>
      <c r="AN32" s="28">
        <f>Amalgamation!AN20/(Amalgamation!AS20+Amalgamation!AY20)</f>
        <v>7.039730626547773E-4</v>
      </c>
      <c r="AO32" s="28">
        <f>Amalgamation!AO20/Amalgamation!AS20</f>
        <v>0.19815950920245398</v>
      </c>
      <c r="AP32" s="28">
        <v>0.3</v>
      </c>
      <c r="AQ32" s="28">
        <v>0.56999999999999995</v>
      </c>
      <c r="AR32" s="28">
        <v>4</v>
      </c>
      <c r="AS32" s="28">
        <v>163</v>
      </c>
      <c r="AT32" s="28">
        <v>8.3000000000000007</v>
      </c>
      <c r="AU32" s="28">
        <v>12.1</v>
      </c>
      <c r="AV32" s="28">
        <v>5.0999999999999996</v>
      </c>
      <c r="AW32" s="28">
        <f>'no b.d.l.'!BJ20*10000</f>
        <v>49300</v>
      </c>
      <c r="AX32" s="28">
        <f>'no b.d.l.'!BK20*10000</f>
        <v>200</v>
      </c>
      <c r="AY32" s="28">
        <f>'no b.d.l.'!BL20*10000</f>
        <v>102000</v>
      </c>
      <c r="AZ32" s="28">
        <f>'no b.d.l.'!BM20*10000</f>
        <v>800</v>
      </c>
      <c r="BA32" s="28">
        <f>'no b.d.l.'!BN20*10000</f>
        <v>300</v>
      </c>
      <c r="BB32" s="28">
        <f>'no b.d.l.'!BO20*10000</f>
        <v>110</v>
      </c>
      <c r="BC32" s="28">
        <f>'no b.d.l.'!BP20*10000</f>
        <v>180</v>
      </c>
      <c r="BD32" s="28">
        <f>'no b.d.l.'!BQ20*10000</f>
        <v>9000</v>
      </c>
      <c r="BE32" s="30">
        <f t="shared" si="0"/>
        <v>910</v>
      </c>
      <c r="BV32" s="28"/>
      <c r="BY32" s="28"/>
    </row>
    <row r="33" spans="1:77" ht="15.75" customHeight="1" x14ac:dyDescent="0.3">
      <c r="A33" s="25">
        <f t="shared" si="1"/>
        <v>17</v>
      </c>
      <c r="B33" s="26">
        <v>686809</v>
      </c>
      <c r="C33" s="26">
        <v>846572</v>
      </c>
      <c r="D33" s="26">
        <v>366</v>
      </c>
      <c r="E33" s="26">
        <v>1</v>
      </c>
      <c r="F33" s="27" t="s">
        <v>17</v>
      </c>
      <c r="G33" s="28">
        <v>15.2</v>
      </c>
      <c r="H33" s="28">
        <f>'no b.d.l.'!H21/1000</f>
        <v>2E-3</v>
      </c>
      <c r="I33" s="28">
        <f>'no b.d.l.'!I21/1000</f>
        <v>0.12</v>
      </c>
      <c r="J33" s="28">
        <v>3</v>
      </c>
      <c r="K33" s="28">
        <v>4.08</v>
      </c>
      <c r="L33" s="28">
        <v>8.9999999999999998E-4</v>
      </c>
      <c r="M33" s="28">
        <v>0.36</v>
      </c>
      <c r="N33" s="28">
        <v>1.1000000000000001</v>
      </c>
      <c r="O33" s="28">
        <v>0.17</v>
      </c>
      <c r="P33" s="28">
        <f>Amalgamation!P21/Amalgamation!AR21</f>
        <v>2.7636363636363637</v>
      </c>
      <c r="Q33" s="28">
        <f>Amalgamation!Q21/Amalgamation!AS21</f>
        <v>9.5435684647302895E-3</v>
      </c>
      <c r="R33" s="28">
        <f>Amalgamation!R21/Amalgamation!AT21</f>
        <v>17.829457364341085</v>
      </c>
      <c r="S33" s="28">
        <v>0.2</v>
      </c>
      <c r="T33" s="28">
        <f>Amalgamation!T21/Amalgamation!X21</f>
        <v>3.2777777777777781E-2</v>
      </c>
      <c r="U33" s="28">
        <v>36</v>
      </c>
      <c r="V33" s="28">
        <f>Amalgamation!V21/Amalgamation!Z21</f>
        <v>292.22222222222223</v>
      </c>
      <c r="W33" s="28">
        <f>Amalgamation!W21/Amalgamation!AY21</f>
        <v>1.8548387096774192E-4</v>
      </c>
      <c r="X33" s="28">
        <f>Amalgamation!X21/Amalgamation!AB21</f>
        <v>10.465116279069768</v>
      </c>
      <c r="Y33" s="28">
        <v>6.7000000000000004E-2</v>
      </c>
      <c r="Z33" s="28">
        <v>0.09</v>
      </c>
      <c r="AA33" s="28">
        <f>Amalgamation!AA21/Amalgamation!AE21</f>
        <v>9.2105263157894746E-2</v>
      </c>
      <c r="AB33" s="28">
        <v>17.2</v>
      </c>
      <c r="AC33" s="28">
        <v>0.1</v>
      </c>
      <c r="AD33" s="28">
        <v>0.11</v>
      </c>
      <c r="AE33" s="28">
        <v>1.52</v>
      </c>
      <c r="AF33" s="28">
        <v>0.14000000000000001</v>
      </c>
      <c r="AG33" s="28">
        <v>396</v>
      </c>
      <c r="AH33" s="28">
        <v>0.1</v>
      </c>
      <c r="AI33" s="28">
        <v>0.3</v>
      </c>
      <c r="AJ33" s="28">
        <v>0.04</v>
      </c>
      <c r="AK33" s="28">
        <v>3.97</v>
      </c>
      <c r="AL33" s="28">
        <f>Amalgamation!AL21/Amalgamation!AY21</f>
        <v>7.983870967741936E-5</v>
      </c>
      <c r="AM33" s="28">
        <v>7.3999999999999996E-2</v>
      </c>
      <c r="AN33" s="28">
        <f>Amalgamation!AN21/(Amalgamation!AS21+Amalgamation!AY21)</f>
        <v>5.9762880208626796E-4</v>
      </c>
      <c r="AO33" s="28">
        <f>Amalgamation!AO21/Amalgamation!AS21</f>
        <v>0.24813278008298753</v>
      </c>
      <c r="AP33" s="28">
        <v>0.5</v>
      </c>
      <c r="AQ33" s="28">
        <v>0.89</v>
      </c>
      <c r="AR33" s="28">
        <v>5.5</v>
      </c>
      <c r="AS33" s="28">
        <v>241</v>
      </c>
      <c r="AT33" s="28">
        <v>12.9</v>
      </c>
      <c r="AU33" s="28">
        <v>14.8</v>
      </c>
      <c r="AV33" s="28">
        <v>7.5</v>
      </c>
      <c r="AW33" s="28">
        <f>'no b.d.l.'!BJ21*10000</f>
        <v>64100</v>
      </c>
      <c r="AX33" s="28">
        <f>'no b.d.l.'!BK21*10000</f>
        <v>200</v>
      </c>
      <c r="AY33" s="28">
        <f>'no b.d.l.'!BL21*10000</f>
        <v>124000</v>
      </c>
      <c r="AZ33" s="28">
        <f>'no b.d.l.'!BM21*10000</f>
        <v>1400.0000000000002</v>
      </c>
      <c r="BA33" s="28">
        <f>'no b.d.l.'!BN21*10000</f>
        <v>500</v>
      </c>
      <c r="BB33" s="28">
        <f>'no b.d.l.'!BO21*10000</f>
        <v>170</v>
      </c>
      <c r="BC33" s="28">
        <f>'no b.d.l.'!BP21*10000</f>
        <v>270</v>
      </c>
      <c r="BD33" s="28">
        <f>'no b.d.l.'!BQ21*10000</f>
        <v>9000</v>
      </c>
      <c r="BE33" s="30">
        <f t="shared" si="0"/>
        <v>1570.0000000000002</v>
      </c>
      <c r="BV33" s="28"/>
      <c r="BY33" s="28"/>
    </row>
    <row r="34" spans="1:77" x14ac:dyDescent="0.3">
      <c r="A34" s="25">
        <f t="shared" si="1"/>
        <v>18</v>
      </c>
      <c r="B34" s="26">
        <v>686804</v>
      </c>
      <c r="C34" s="26">
        <v>846573</v>
      </c>
      <c r="D34" s="26">
        <v>367</v>
      </c>
      <c r="E34" s="26">
        <v>1</v>
      </c>
      <c r="F34" s="27" t="s">
        <v>18</v>
      </c>
      <c r="G34" s="28">
        <v>8.4</v>
      </c>
      <c r="H34" s="28">
        <f>'no b.d.l.'!H22/1000</f>
        <v>4.0000000000000002E-4</v>
      </c>
      <c r="I34" s="28">
        <f>'no b.d.l.'!I22/1000</f>
        <v>0.05</v>
      </c>
      <c r="J34" s="28">
        <v>2</v>
      </c>
      <c r="K34" s="28">
        <v>2.2799999999999998</v>
      </c>
      <c r="L34" s="28">
        <v>8.9999999999999998E-4</v>
      </c>
      <c r="M34" s="28">
        <v>0.14000000000000001</v>
      </c>
      <c r="N34" s="28">
        <v>0.5</v>
      </c>
      <c r="O34" s="28">
        <v>0.06</v>
      </c>
      <c r="P34" s="28">
        <f>Amalgamation!P22/Amalgamation!AR22</f>
        <v>2.808510638297872</v>
      </c>
      <c r="Q34" s="28">
        <f>Amalgamation!Q22/Amalgamation!AS22</f>
        <v>1.8181818181818184E-2</v>
      </c>
      <c r="R34" s="28">
        <f>Amalgamation!R22/Amalgamation!AT22</f>
        <v>17.386363636363637</v>
      </c>
      <c r="S34" s="28">
        <v>0.09</v>
      </c>
      <c r="T34" s="28">
        <f>Amalgamation!T22/Amalgamation!X22</f>
        <v>0.19289340101522842</v>
      </c>
      <c r="U34" s="28">
        <v>22.8</v>
      </c>
      <c r="V34" s="28">
        <f>Amalgamation!V22/Amalgamation!Z22</f>
        <v>288.57142857142856</v>
      </c>
      <c r="W34" s="28">
        <f>Amalgamation!W22/Amalgamation!AY22</f>
        <v>2.0719738276990185E-4</v>
      </c>
      <c r="X34" s="28">
        <f>Amalgamation!X22/Amalgamation!AB22</f>
        <v>1.1588235294117646</v>
      </c>
      <c r="Y34" s="28">
        <v>0.02</v>
      </c>
      <c r="Z34" s="28">
        <v>7.0000000000000007E-2</v>
      </c>
      <c r="AA34" s="28">
        <f>Amalgamation!AA22/Amalgamation!AE22</f>
        <v>5.521472392638037E-3</v>
      </c>
      <c r="AB34" s="28">
        <v>17</v>
      </c>
      <c r="AC34" s="28">
        <v>0.09</v>
      </c>
      <c r="AD34" s="28">
        <v>0.09</v>
      </c>
      <c r="AE34" s="28">
        <v>1.63</v>
      </c>
      <c r="AF34" s="28">
        <v>0.11</v>
      </c>
      <c r="AG34" s="28">
        <v>165</v>
      </c>
      <c r="AH34" s="28">
        <v>0.1</v>
      </c>
      <c r="AI34" s="28">
        <v>0.09</v>
      </c>
      <c r="AJ34" s="28">
        <v>0.04</v>
      </c>
      <c r="AK34" s="28">
        <v>5.39</v>
      </c>
      <c r="AL34" s="28">
        <f>Amalgamation!AL22/Amalgamation!AY22</f>
        <v>5.0163576881134131E-5</v>
      </c>
      <c r="AM34" s="28">
        <v>5.5E-2</v>
      </c>
      <c r="AN34" s="28">
        <f>Amalgamation!AN22/(Amalgamation!AS22+Amalgamation!AY22)</f>
        <v>9.5707953518258358E-4</v>
      </c>
      <c r="AO34" s="28">
        <f>Amalgamation!AO22/Amalgamation!AS22</f>
        <v>0.32314049586776861</v>
      </c>
      <c r="AP34" s="28">
        <v>0.4</v>
      </c>
      <c r="AQ34" s="28">
        <v>0.67</v>
      </c>
      <c r="AR34" s="28">
        <v>4.7</v>
      </c>
      <c r="AS34" s="28">
        <v>121</v>
      </c>
      <c r="AT34" s="28">
        <v>8.8000000000000007</v>
      </c>
      <c r="AU34" s="28">
        <v>12.5</v>
      </c>
      <c r="AV34" s="28">
        <v>4.7</v>
      </c>
      <c r="AW34" s="28">
        <f>'no b.d.l.'!BJ22*10000</f>
        <v>59700</v>
      </c>
      <c r="AX34" s="28">
        <f>'no b.d.l.'!BK22*10000</f>
        <v>100</v>
      </c>
      <c r="AY34" s="28">
        <f>'no b.d.l.'!BL22*10000</f>
        <v>91700</v>
      </c>
      <c r="AZ34" s="28">
        <f>'no b.d.l.'!BM22*10000</f>
        <v>1000</v>
      </c>
      <c r="BA34" s="28">
        <f>'no b.d.l.'!BN22*10000</f>
        <v>300</v>
      </c>
      <c r="BB34" s="28">
        <f>'no b.d.l.'!BO22*10000</f>
        <v>120</v>
      </c>
      <c r="BC34" s="28">
        <f>'no b.d.l.'!BP22*10000</f>
        <v>130</v>
      </c>
      <c r="BD34" s="28">
        <f>'no b.d.l.'!BQ22*10000</f>
        <v>9000</v>
      </c>
      <c r="BE34" s="30">
        <f t="shared" si="0"/>
        <v>1120</v>
      </c>
      <c r="BV34" s="28"/>
      <c r="BY34" s="28"/>
    </row>
    <row r="35" spans="1:77" x14ac:dyDescent="0.3">
      <c r="A35" s="25">
        <f t="shared" si="1"/>
        <v>19</v>
      </c>
      <c r="B35" s="26">
        <v>686803</v>
      </c>
      <c r="C35" s="26">
        <v>846573</v>
      </c>
      <c r="D35" s="26">
        <v>367</v>
      </c>
      <c r="E35" s="26">
        <v>1</v>
      </c>
      <c r="F35" s="27" t="s">
        <v>19</v>
      </c>
      <c r="G35" s="28">
        <v>13.2</v>
      </c>
      <c r="H35" s="28">
        <f>'no b.d.l.'!H23/1000</f>
        <v>2.1000000000000003E-3</v>
      </c>
      <c r="I35" s="28">
        <f>'no b.d.l.'!I23/1000</f>
        <v>0.05</v>
      </c>
      <c r="J35" s="28">
        <v>2</v>
      </c>
      <c r="K35" s="28">
        <v>3.17</v>
      </c>
      <c r="L35" s="28">
        <v>8.9999999999999998E-4</v>
      </c>
      <c r="M35" s="28">
        <v>0.3</v>
      </c>
      <c r="N35" s="28">
        <v>0.7</v>
      </c>
      <c r="O35" s="28">
        <v>0.08</v>
      </c>
      <c r="P35" s="28">
        <f>Amalgamation!P23/Amalgamation!AR23</f>
        <v>2.7021276595744679</v>
      </c>
      <c r="Q35" s="28">
        <f>Amalgamation!Q23/Amalgamation!AS23</f>
        <v>1.1162790697674419E-2</v>
      </c>
      <c r="R35" s="28">
        <f>Amalgamation!R23/Amalgamation!AT23</f>
        <v>21.313131313131311</v>
      </c>
      <c r="S35" s="28">
        <v>0.09</v>
      </c>
      <c r="T35" s="28">
        <f>Amalgamation!T23/Amalgamation!X23</f>
        <v>0.2139917695473251</v>
      </c>
      <c r="U35" s="28">
        <v>32.799999999999997</v>
      </c>
      <c r="V35" s="28">
        <f>Amalgamation!V23/Amalgamation!Z23</f>
        <v>245.55555555555557</v>
      </c>
      <c r="W35" s="28">
        <f>Amalgamation!W23/Amalgamation!AY23</f>
        <v>1.9914529914529915E-4</v>
      </c>
      <c r="X35" s="28">
        <f>Amalgamation!X23/Amalgamation!AB23</f>
        <v>1.5379746835443038</v>
      </c>
      <c r="Y35" s="28">
        <v>4.2999999999999997E-2</v>
      </c>
      <c r="Z35" s="28">
        <v>0.09</v>
      </c>
      <c r="AA35" s="28">
        <f>Amalgamation!AA23/Amalgamation!AE23</f>
        <v>0.1736111111111111</v>
      </c>
      <c r="AB35" s="28">
        <v>15.8</v>
      </c>
      <c r="AC35" s="28">
        <v>0.1</v>
      </c>
      <c r="AD35" s="28">
        <v>0.11</v>
      </c>
      <c r="AE35" s="28">
        <v>1.44</v>
      </c>
      <c r="AF35" s="28">
        <v>0.12</v>
      </c>
      <c r="AG35" s="28">
        <v>284</v>
      </c>
      <c r="AH35" s="28">
        <v>0.09</v>
      </c>
      <c r="AI35" s="28">
        <v>0.2</v>
      </c>
      <c r="AJ35" s="28">
        <v>0.04</v>
      </c>
      <c r="AK35" s="28">
        <v>4.34</v>
      </c>
      <c r="AL35" s="28">
        <f>Amalgamation!AL23/Amalgamation!AY23</f>
        <v>5.8974358974358975E-5</v>
      </c>
      <c r="AM35" s="28">
        <v>6.0999999999999999E-2</v>
      </c>
      <c r="AN35" s="28">
        <f>Amalgamation!AN23/(Amalgamation!AS23+Amalgamation!AY23)</f>
        <v>6.8643091754468295E-4</v>
      </c>
      <c r="AO35" s="28">
        <f>Amalgamation!AO23/Amalgamation!AS23</f>
        <v>0.21116279069767441</v>
      </c>
      <c r="AP35" s="28">
        <v>0.5</v>
      </c>
      <c r="AQ35" s="28">
        <v>0.73</v>
      </c>
      <c r="AR35" s="28">
        <v>4.7</v>
      </c>
      <c r="AS35" s="28">
        <v>215</v>
      </c>
      <c r="AT35" s="28">
        <v>9.9</v>
      </c>
      <c r="AU35" s="28">
        <v>14.9</v>
      </c>
      <c r="AV35" s="28">
        <v>7.2</v>
      </c>
      <c r="AW35" s="28">
        <f>'no b.d.l.'!BJ23*10000</f>
        <v>51200</v>
      </c>
      <c r="AX35" s="28">
        <f>'no b.d.l.'!BK23*10000</f>
        <v>300</v>
      </c>
      <c r="AY35" s="28">
        <f>'no b.d.l.'!BL23*10000</f>
        <v>117000</v>
      </c>
      <c r="AZ35" s="28">
        <f>'no b.d.l.'!BM23*10000</f>
        <v>900</v>
      </c>
      <c r="BA35" s="28">
        <f>'no b.d.l.'!BN23*10000</f>
        <v>400</v>
      </c>
      <c r="BB35" s="28">
        <f>'no b.d.l.'!BO23*10000</f>
        <v>120</v>
      </c>
      <c r="BC35" s="28">
        <f>'no b.d.l.'!BP23*10000</f>
        <v>240</v>
      </c>
      <c r="BD35" s="28">
        <f>'no b.d.l.'!BQ23*10000</f>
        <v>9000</v>
      </c>
      <c r="BE35" s="30">
        <f t="shared" si="0"/>
        <v>1020</v>
      </c>
      <c r="BV35" s="28"/>
      <c r="BY35" s="28"/>
    </row>
    <row r="36" spans="1:77" x14ac:dyDescent="0.3">
      <c r="A36" s="25">
        <f t="shared" si="1"/>
        <v>20</v>
      </c>
      <c r="B36" s="26">
        <v>686802</v>
      </c>
      <c r="C36" s="26">
        <v>846574</v>
      </c>
      <c r="D36" s="26">
        <v>367</v>
      </c>
      <c r="E36" s="26">
        <v>1</v>
      </c>
      <c r="F36" s="27" t="s">
        <v>20</v>
      </c>
      <c r="G36" s="28">
        <v>10.8</v>
      </c>
      <c r="H36" s="28">
        <f>'no b.d.l.'!H24/1000</f>
        <v>8.0000000000000004E-4</v>
      </c>
      <c r="I36" s="28">
        <f>'no b.d.l.'!I24/1000</f>
        <v>0.08</v>
      </c>
      <c r="J36" s="28">
        <v>2</v>
      </c>
      <c r="K36" s="28">
        <v>2.5</v>
      </c>
      <c r="L36" s="28">
        <v>8.9999999999999998E-4</v>
      </c>
      <c r="M36" s="28">
        <v>0.18</v>
      </c>
      <c r="N36" s="28">
        <v>0.5</v>
      </c>
      <c r="O36" s="28">
        <v>0.1</v>
      </c>
      <c r="P36" s="28">
        <f>Amalgamation!P24/Amalgamation!AR24</f>
        <v>3.1463414634146347</v>
      </c>
      <c r="Q36" s="28">
        <f>Amalgamation!Q24/Amalgamation!AS24</f>
        <v>1.1891891891891894E-2</v>
      </c>
      <c r="R36" s="28">
        <f>Amalgamation!R24/Amalgamation!AT24</f>
        <v>21.30952380952381</v>
      </c>
      <c r="S36" s="28">
        <v>0.09</v>
      </c>
      <c r="T36" s="28">
        <f>Amalgamation!T24/Amalgamation!X24</f>
        <v>0.19819819819819823</v>
      </c>
      <c r="U36" s="28">
        <v>26.6</v>
      </c>
      <c r="V36" s="28">
        <f>Amalgamation!V24/Amalgamation!Z24</f>
        <v>284.28571428571422</v>
      </c>
      <c r="W36" s="28">
        <f>Amalgamation!W24/Amalgamation!AY24</f>
        <v>2.0370370370370369E-4</v>
      </c>
      <c r="X36" s="28">
        <f>Amalgamation!X24/Amalgamation!AB24</f>
        <v>1.4509803921568627</v>
      </c>
      <c r="Y36" s="28">
        <v>2.7E-2</v>
      </c>
      <c r="Z36" s="28">
        <v>7.0000000000000007E-2</v>
      </c>
      <c r="AA36" s="28">
        <f>Amalgamation!AA24/Amalgamation!AE24</f>
        <v>7.586206896551724E-2</v>
      </c>
      <c r="AB36" s="28">
        <v>15.3</v>
      </c>
      <c r="AC36" s="28">
        <v>0.1</v>
      </c>
      <c r="AD36" s="28">
        <v>0.1</v>
      </c>
      <c r="AE36" s="28">
        <v>1.45</v>
      </c>
      <c r="AF36" s="28">
        <v>0.11</v>
      </c>
      <c r="AG36" s="28">
        <v>227</v>
      </c>
      <c r="AH36" s="28">
        <v>0.1</v>
      </c>
      <c r="AI36" s="28">
        <v>0.2</v>
      </c>
      <c r="AJ36" s="28">
        <v>0.04</v>
      </c>
      <c r="AK36" s="28">
        <v>5.61</v>
      </c>
      <c r="AL36" s="28">
        <f>Amalgamation!AL24/Amalgamation!AY24</f>
        <v>5.5555555555555558E-5</v>
      </c>
      <c r="AM36" s="28">
        <v>6.0999999999999999E-2</v>
      </c>
      <c r="AN36" s="28">
        <f>Amalgamation!AN24/(Amalgamation!AS24+Amalgamation!AY24)</f>
        <v>8.0510237093866968E-4</v>
      </c>
      <c r="AO36" s="28">
        <f>Amalgamation!AO24/Amalgamation!AS24</f>
        <v>0.23783783783783785</v>
      </c>
      <c r="AP36" s="28">
        <v>0.4</v>
      </c>
      <c r="AQ36" s="28">
        <v>0.66</v>
      </c>
      <c r="AR36" s="28">
        <v>4.0999999999999996</v>
      </c>
      <c r="AS36" s="28">
        <v>185</v>
      </c>
      <c r="AT36" s="28">
        <v>8.4</v>
      </c>
      <c r="AU36" s="28">
        <v>13.2</v>
      </c>
      <c r="AV36" s="28">
        <v>6.5</v>
      </c>
      <c r="AW36" s="28">
        <f>'no b.d.l.'!BJ24*10000</f>
        <v>50300</v>
      </c>
      <c r="AX36" s="28">
        <f>'no b.d.l.'!BK24*10000</f>
        <v>200</v>
      </c>
      <c r="AY36" s="28">
        <f>'no b.d.l.'!BL24*10000</f>
        <v>108000</v>
      </c>
      <c r="AZ36" s="28">
        <f>'no b.d.l.'!BM24*10000</f>
        <v>900</v>
      </c>
      <c r="BA36" s="28">
        <f>'no b.d.l.'!BN24*10000</f>
        <v>300</v>
      </c>
      <c r="BB36" s="28">
        <f>'no b.d.l.'!BO24*10000</f>
        <v>110</v>
      </c>
      <c r="BC36" s="28">
        <f>'no b.d.l.'!BP24*10000</f>
        <v>200</v>
      </c>
      <c r="BD36" s="28">
        <f>'no b.d.l.'!BQ24*10000</f>
        <v>9000</v>
      </c>
      <c r="BE36" s="30">
        <f t="shared" si="0"/>
        <v>1010</v>
      </c>
      <c r="BV36" s="28"/>
      <c r="BY36" s="28"/>
    </row>
    <row r="37" spans="1:77" x14ac:dyDescent="0.3">
      <c r="A37" s="25">
        <f t="shared" si="1"/>
        <v>21</v>
      </c>
      <c r="B37" s="26">
        <v>686801</v>
      </c>
      <c r="C37" s="26">
        <v>846574</v>
      </c>
      <c r="D37" s="26">
        <v>366</v>
      </c>
      <c r="E37" s="26">
        <v>1</v>
      </c>
      <c r="F37" s="27" t="s">
        <v>21</v>
      </c>
      <c r="G37" s="28">
        <v>12.8</v>
      </c>
      <c r="H37" s="28">
        <f>'no b.d.l.'!H25/1000</f>
        <v>4.4999999999999997E-3</v>
      </c>
      <c r="I37" s="28">
        <f>'no b.d.l.'!I25/1000</f>
        <v>0.06</v>
      </c>
      <c r="J37" s="28">
        <v>2</v>
      </c>
      <c r="K37" s="28">
        <v>2.5099999999999998</v>
      </c>
      <c r="L37" s="28">
        <v>8.9999999999999998E-4</v>
      </c>
      <c r="M37" s="28">
        <v>0.19</v>
      </c>
      <c r="N37" s="28">
        <v>0.8</v>
      </c>
      <c r="O37" s="28">
        <v>0.1</v>
      </c>
      <c r="P37" s="28">
        <f>Amalgamation!P25/Amalgamation!AR25</f>
        <v>3.1707317073170733</v>
      </c>
      <c r="Q37" s="28">
        <f>Amalgamation!Q25/Amalgamation!AS25</f>
        <v>1.4814814814814814E-2</v>
      </c>
      <c r="R37" s="28">
        <f>Amalgamation!R25/Amalgamation!AT25</f>
        <v>22.048192771084334</v>
      </c>
      <c r="S37" s="28">
        <v>0.09</v>
      </c>
      <c r="T37" s="28">
        <f>Amalgamation!T25/Amalgamation!X25</f>
        <v>0.1857707509881423</v>
      </c>
      <c r="U37" s="28">
        <v>27.3</v>
      </c>
      <c r="V37" s="28">
        <f>Amalgamation!V25/Amalgamation!Z25</f>
        <v>288.57142857142856</v>
      </c>
      <c r="W37" s="28">
        <f>Amalgamation!W25/Amalgamation!AY25</f>
        <v>1.9729729729729727E-4</v>
      </c>
      <c r="X37" s="28">
        <f>Amalgamation!X25/Amalgamation!AB25</f>
        <v>1.6217948717948718</v>
      </c>
      <c r="Y37" s="28">
        <v>3.5999999999999997E-2</v>
      </c>
      <c r="Z37" s="28">
        <v>7.0000000000000007E-2</v>
      </c>
      <c r="AA37" s="28">
        <f>Amalgamation!AA25/Amalgamation!AE25</f>
        <v>6.1224489795918364E-3</v>
      </c>
      <c r="AB37" s="28">
        <v>15.6</v>
      </c>
      <c r="AC37" s="28">
        <v>0.1</v>
      </c>
      <c r="AD37" s="28">
        <v>0.09</v>
      </c>
      <c r="AE37" s="28">
        <v>1.47</v>
      </c>
      <c r="AF37" s="28">
        <v>0.1</v>
      </c>
      <c r="AG37" s="28">
        <v>261</v>
      </c>
      <c r="AH37" s="28">
        <v>0.09</v>
      </c>
      <c r="AI37" s="28">
        <v>0.2</v>
      </c>
      <c r="AJ37" s="28">
        <v>0.04</v>
      </c>
      <c r="AK37" s="28">
        <v>5.79</v>
      </c>
      <c r="AL37" s="28">
        <f>Amalgamation!AL25/Amalgamation!AY25</f>
        <v>5.8558558558558561E-5</v>
      </c>
      <c r="AM37" s="28">
        <v>5.5E-2</v>
      </c>
      <c r="AN37" s="28">
        <f>Amalgamation!AN25/(Amalgamation!AS25+Amalgamation!AY25)</f>
        <v>7.9883413396664312E-4</v>
      </c>
      <c r="AO37" s="28">
        <f>Amalgamation!AO25/Amalgamation!AS25</f>
        <v>0.25370370370370371</v>
      </c>
      <c r="AP37" s="28">
        <v>0.5</v>
      </c>
      <c r="AQ37" s="28">
        <v>0.64</v>
      </c>
      <c r="AR37" s="28">
        <v>4.0999999999999996</v>
      </c>
      <c r="AS37" s="28">
        <v>162</v>
      </c>
      <c r="AT37" s="28">
        <v>8.3000000000000007</v>
      </c>
      <c r="AU37" s="28">
        <v>14.6</v>
      </c>
      <c r="AV37" s="28">
        <v>6.3</v>
      </c>
      <c r="AW37" s="28">
        <f>'no b.d.l.'!BJ25*10000</f>
        <v>49800.000000000007</v>
      </c>
      <c r="AX37" s="28">
        <f>'no b.d.l.'!BK25*10000</f>
        <v>200</v>
      </c>
      <c r="AY37" s="28">
        <f>'no b.d.l.'!BL25*10000</f>
        <v>111000</v>
      </c>
      <c r="AZ37" s="28">
        <f>'no b.d.l.'!BM25*10000</f>
        <v>900</v>
      </c>
      <c r="BA37" s="28">
        <f>'no b.d.l.'!BN25*10000</f>
        <v>300</v>
      </c>
      <c r="BB37" s="28">
        <f>'no b.d.l.'!BO25*10000</f>
        <v>120</v>
      </c>
      <c r="BC37" s="28">
        <f>'no b.d.l.'!BP25*10000</f>
        <v>250</v>
      </c>
      <c r="BD37" s="28">
        <f>'no b.d.l.'!BQ25*10000</f>
        <v>9000</v>
      </c>
      <c r="BE37" s="30">
        <f t="shared" si="0"/>
        <v>1020</v>
      </c>
      <c r="BV37" s="28"/>
      <c r="BY37" s="28"/>
    </row>
    <row r="38" spans="1:77" x14ac:dyDescent="0.3">
      <c r="A38" s="25">
        <f t="shared" si="1"/>
        <v>22</v>
      </c>
      <c r="B38" s="26">
        <v>687115</v>
      </c>
      <c r="C38" s="26">
        <v>846600</v>
      </c>
      <c r="D38" s="26">
        <v>379</v>
      </c>
      <c r="E38" s="26">
        <v>1</v>
      </c>
      <c r="F38" s="27" t="s">
        <v>22</v>
      </c>
      <c r="G38" s="28">
        <v>4.0999999999999996</v>
      </c>
      <c r="H38" s="28">
        <f>'no b.d.l.'!H26/1000</f>
        <v>1.1999999999999999E-3</v>
      </c>
      <c r="I38" s="28">
        <f>'no b.d.l.'!I26/1000</f>
        <v>0.06</v>
      </c>
      <c r="J38" s="28">
        <v>3</v>
      </c>
      <c r="K38" s="28">
        <v>0.95</v>
      </c>
      <c r="L38" s="28">
        <v>8.9999999999999998E-4</v>
      </c>
      <c r="M38" s="28">
        <v>0.06</v>
      </c>
      <c r="N38" s="28">
        <v>0.09</v>
      </c>
      <c r="O38" s="28">
        <v>0.03</v>
      </c>
      <c r="P38" s="28">
        <f>Amalgamation!P26/Amalgamation!AR26</f>
        <v>4.7391304347826093</v>
      </c>
      <c r="Q38" s="28">
        <f>Amalgamation!Q26/Amalgamation!AS26</f>
        <v>4.2328042328042331E-3</v>
      </c>
      <c r="R38" s="28">
        <f>Amalgamation!R26/Amalgamation!AT26</f>
        <v>22</v>
      </c>
      <c r="S38" s="28">
        <v>0.09</v>
      </c>
      <c r="T38" s="28">
        <f>Amalgamation!T26/Amalgamation!X26</f>
        <v>0.1802325581395349</v>
      </c>
      <c r="U38" s="28">
        <v>29.4</v>
      </c>
      <c r="V38" s="28">
        <f>Amalgamation!V26/Amalgamation!Z26</f>
        <v>615</v>
      </c>
      <c r="W38" s="28">
        <f>Amalgamation!W26/Amalgamation!AY26</f>
        <v>2.4063116370808677E-4</v>
      </c>
      <c r="X38" s="28">
        <f>Amalgamation!X26/Amalgamation!AB26</f>
        <v>1.3983739837398372</v>
      </c>
      <c r="Y38" s="28">
        <v>2.9000000000000001E-2</v>
      </c>
      <c r="Z38" s="28">
        <v>0.02</v>
      </c>
      <c r="AA38" s="28">
        <f>Amalgamation!AA26/Amalgamation!AE26</f>
        <v>0.43119266055045868</v>
      </c>
      <c r="AB38" s="28">
        <v>12.3</v>
      </c>
      <c r="AC38" s="28">
        <v>0.09</v>
      </c>
      <c r="AD38" s="28">
        <v>0.05</v>
      </c>
      <c r="AE38" s="28">
        <v>1.0900000000000001</v>
      </c>
      <c r="AF38" s="28">
        <v>0.04</v>
      </c>
      <c r="AG38" s="28">
        <v>88</v>
      </c>
      <c r="AH38" s="28">
        <v>0.1</v>
      </c>
      <c r="AI38" s="28">
        <v>0.2</v>
      </c>
      <c r="AJ38" s="28">
        <v>0.04</v>
      </c>
      <c r="AK38" s="28">
        <v>6.41</v>
      </c>
      <c r="AL38" s="28">
        <f>Amalgamation!AL26/Amalgamation!AY26</f>
        <v>4.5364891518737666E-5</v>
      </c>
      <c r="AM38" s="28">
        <v>0.105</v>
      </c>
      <c r="AN38" s="28">
        <f>Amalgamation!AN26/(Amalgamation!AS26+Amalgamation!AY26)</f>
        <v>2.7471555738961271E-3</v>
      </c>
      <c r="AO38" s="28">
        <f>Amalgamation!AO26/Amalgamation!AS26</f>
        <v>0.46031746031746029</v>
      </c>
      <c r="AP38" s="28">
        <v>0.4</v>
      </c>
      <c r="AQ38" s="28">
        <v>0.13</v>
      </c>
      <c r="AR38" s="28">
        <v>2.2999999999999998</v>
      </c>
      <c r="AS38" s="28">
        <v>189</v>
      </c>
      <c r="AT38" s="28">
        <v>4</v>
      </c>
      <c r="AU38" s="28">
        <v>13</v>
      </c>
      <c r="AV38" s="28">
        <v>19.7</v>
      </c>
      <c r="AW38" s="28">
        <f>'no b.d.l.'!BJ26*10000</f>
        <v>51000</v>
      </c>
      <c r="AX38" s="28">
        <f>'no b.d.l.'!BK26*10000</f>
        <v>600</v>
      </c>
      <c r="AY38" s="28">
        <f>'no b.d.l.'!BL26*10000</f>
        <v>50700</v>
      </c>
      <c r="AZ38" s="28">
        <f>'no b.d.l.'!BM26*10000</f>
        <v>1000</v>
      </c>
      <c r="BA38" s="28">
        <f>'no b.d.l.'!BN26*10000</f>
        <v>300</v>
      </c>
      <c r="BB38" s="28">
        <f>'no b.d.l.'!BO26*10000</f>
        <v>140</v>
      </c>
      <c r="BC38" s="28">
        <f>'no b.d.l.'!BP26*10000</f>
        <v>330</v>
      </c>
      <c r="BD38" s="28">
        <f>'no b.d.l.'!BQ26*10000</f>
        <v>9000</v>
      </c>
      <c r="BE38" s="30">
        <f t="shared" si="0"/>
        <v>1140</v>
      </c>
      <c r="BV38" s="28"/>
      <c r="BY38" s="28"/>
    </row>
    <row r="39" spans="1:77" x14ac:dyDescent="0.3">
      <c r="A39" s="25">
        <f t="shared" si="1"/>
        <v>23</v>
      </c>
      <c r="B39" s="26">
        <v>687115</v>
      </c>
      <c r="C39" s="26">
        <v>846601</v>
      </c>
      <c r="D39" s="26">
        <v>379</v>
      </c>
      <c r="E39" s="26">
        <v>1</v>
      </c>
      <c r="F39" s="27" t="s">
        <v>24</v>
      </c>
      <c r="G39" s="28">
        <v>4.5</v>
      </c>
      <c r="H39" s="28">
        <f>'no b.d.l.'!H27/1000</f>
        <v>1.12E-2</v>
      </c>
      <c r="I39" s="28">
        <f>'no b.d.l.'!I27/1000</f>
        <v>0.04</v>
      </c>
      <c r="J39" s="28">
        <v>4</v>
      </c>
      <c r="K39" s="28">
        <v>1.79</v>
      </c>
      <c r="L39" s="28">
        <v>8.9999999999999998E-4</v>
      </c>
      <c r="M39" s="28">
        <v>0.11</v>
      </c>
      <c r="N39" s="28">
        <v>0.09</v>
      </c>
      <c r="O39" s="28">
        <v>0.01</v>
      </c>
      <c r="P39" s="28">
        <f>Amalgamation!P27/Amalgamation!AR27</f>
        <v>3.2666666666666671</v>
      </c>
      <c r="Q39" s="28">
        <f>Amalgamation!Q27/Amalgamation!AS27</f>
        <v>3.1372549019607846E-3</v>
      </c>
      <c r="R39" s="28">
        <f>Amalgamation!R27/Amalgamation!AT27</f>
        <v>18.245614035087719</v>
      </c>
      <c r="S39" s="28">
        <v>0.09</v>
      </c>
      <c r="T39" s="28">
        <f>Amalgamation!T27/Amalgamation!X27</f>
        <v>0.18951612903225806</v>
      </c>
      <c r="U39" s="28">
        <v>34.799999999999997</v>
      </c>
      <c r="V39" s="28">
        <f>Amalgamation!V27/Amalgamation!Z27</f>
        <v>613.33333333333326</v>
      </c>
      <c r="W39" s="28">
        <f>Amalgamation!W27/Amalgamation!AY27</f>
        <v>2.0526315789473683E-4</v>
      </c>
      <c r="X39" s="28">
        <f>Amalgamation!X27/Amalgamation!AB27</f>
        <v>1.8931297709923665</v>
      </c>
      <c r="Y39" s="28">
        <v>4.5999999999999999E-2</v>
      </c>
      <c r="Z39" s="28">
        <v>0.03</v>
      </c>
      <c r="AA39" s="28">
        <f>Amalgamation!AA27/Amalgamation!AE27</f>
        <v>0.25714285714285717</v>
      </c>
      <c r="AB39" s="28">
        <v>13.1</v>
      </c>
      <c r="AC39" s="28">
        <v>0.09</v>
      </c>
      <c r="AD39" s="28">
        <v>0.06</v>
      </c>
      <c r="AE39" s="28">
        <v>1.05</v>
      </c>
      <c r="AF39" s="28">
        <v>0.05</v>
      </c>
      <c r="AG39" s="28">
        <v>125</v>
      </c>
      <c r="AH39" s="28">
        <v>0.1</v>
      </c>
      <c r="AI39" s="28">
        <v>0.4</v>
      </c>
      <c r="AJ39" s="28">
        <v>0.04</v>
      </c>
      <c r="AK39" s="28">
        <v>6.4</v>
      </c>
      <c r="AL39" s="28">
        <f>Amalgamation!AL27/Amalgamation!AY27</f>
        <v>6.1403508771929827E-5</v>
      </c>
      <c r="AM39" s="28">
        <v>0.122</v>
      </c>
      <c r="AN39" s="28">
        <f>Amalgamation!AN27/(Amalgamation!AS27+Amalgamation!AY27)</f>
        <v>2.2548249061217361E-3</v>
      </c>
      <c r="AO39" s="28">
        <f>Amalgamation!AO27/Amalgamation!AS27</f>
        <v>0.41568627450980394</v>
      </c>
      <c r="AP39" s="28">
        <v>0.4</v>
      </c>
      <c r="AQ39" s="28">
        <v>0.19</v>
      </c>
      <c r="AR39" s="28">
        <v>3</v>
      </c>
      <c r="AS39" s="28">
        <v>255</v>
      </c>
      <c r="AT39" s="28">
        <v>5.7</v>
      </c>
      <c r="AU39" s="28">
        <v>13.8</v>
      </c>
      <c r="AV39" s="28">
        <v>18.399999999999999</v>
      </c>
      <c r="AW39" s="28">
        <f>'no b.d.l.'!BJ27*10000</f>
        <v>57500</v>
      </c>
      <c r="AX39" s="28">
        <f>'no b.d.l.'!BK27*10000</f>
        <v>800</v>
      </c>
      <c r="AY39" s="28">
        <f>'no b.d.l.'!BL27*10000</f>
        <v>57000</v>
      </c>
      <c r="AZ39" s="28">
        <f>'no b.d.l.'!BM27*10000</f>
        <v>1300</v>
      </c>
      <c r="BA39" s="28">
        <f>'no b.d.l.'!BN27*10000</f>
        <v>400</v>
      </c>
      <c r="BB39" s="28">
        <f>'no b.d.l.'!BO27*10000</f>
        <v>170</v>
      </c>
      <c r="BC39" s="28">
        <f>'no b.d.l.'!BP27*10000</f>
        <v>360</v>
      </c>
      <c r="BD39" s="28">
        <f>'no b.d.l.'!BQ27*10000</f>
        <v>9000</v>
      </c>
      <c r="BE39" s="30">
        <f t="shared" si="0"/>
        <v>1470</v>
      </c>
      <c r="BV39" s="28"/>
      <c r="BY39" s="28"/>
    </row>
    <row r="40" spans="1:77" x14ac:dyDescent="0.3">
      <c r="A40" s="25">
        <f t="shared" si="1"/>
        <v>24</v>
      </c>
      <c r="B40" s="26">
        <v>687114</v>
      </c>
      <c r="C40" s="26">
        <v>846601</v>
      </c>
      <c r="D40" s="26">
        <v>379</v>
      </c>
      <c r="E40" s="26">
        <v>1</v>
      </c>
      <c r="F40" s="27" t="s">
        <v>26</v>
      </c>
      <c r="G40" s="28">
        <v>6.1</v>
      </c>
      <c r="H40" s="28">
        <f>'no b.d.l.'!H28/1000</f>
        <v>4.0000000000000002E-4</v>
      </c>
      <c r="I40" s="28">
        <f>'no b.d.l.'!I28/1000</f>
        <v>0.04</v>
      </c>
      <c r="J40" s="28">
        <v>4</v>
      </c>
      <c r="K40" s="28">
        <v>3.56</v>
      </c>
      <c r="L40" s="28">
        <v>8.9999999999999998E-4</v>
      </c>
      <c r="M40" s="28">
        <v>0.15</v>
      </c>
      <c r="N40" s="28">
        <v>0.09</v>
      </c>
      <c r="O40" s="28">
        <v>0.06</v>
      </c>
      <c r="P40" s="28">
        <f>Amalgamation!P28/Amalgamation!AR28</f>
        <v>2.9375</v>
      </c>
      <c r="Q40" s="28">
        <f>Amalgamation!Q28/Amalgamation!AS28</f>
        <v>2.9850746268656717E-3</v>
      </c>
      <c r="R40" s="28">
        <f>Amalgamation!R28/Amalgamation!AT28</f>
        <v>15.737704918032788</v>
      </c>
      <c r="S40" s="28">
        <v>0.09</v>
      </c>
      <c r="T40" s="28">
        <f>Amalgamation!T28/Amalgamation!X28</f>
        <v>0.15333333333333332</v>
      </c>
      <c r="U40" s="28">
        <v>39.299999999999997</v>
      </c>
      <c r="V40" s="28">
        <f>Amalgamation!V28/Amalgamation!Z28</f>
        <v>590</v>
      </c>
      <c r="W40" s="28">
        <f>Amalgamation!W28/Amalgamation!AY28</f>
        <v>1.8821603927986907E-4</v>
      </c>
      <c r="X40" s="28">
        <f>Amalgamation!X28/Amalgamation!AB28</f>
        <v>2.3622047244094491</v>
      </c>
      <c r="Y40" s="28">
        <v>2.9000000000000001E-2</v>
      </c>
      <c r="Z40" s="28">
        <v>0.03</v>
      </c>
      <c r="AA40" s="28">
        <f>Amalgamation!AA28/Amalgamation!AE28</f>
        <v>8.5714285714285701E-3</v>
      </c>
      <c r="AB40" s="28">
        <v>12.7</v>
      </c>
      <c r="AC40" s="28">
        <v>0.1</v>
      </c>
      <c r="AD40" s="28">
        <v>0.09</v>
      </c>
      <c r="AE40" s="28">
        <v>1.05</v>
      </c>
      <c r="AF40" s="28">
        <v>0.05</v>
      </c>
      <c r="AG40" s="28">
        <v>138</v>
      </c>
      <c r="AH40" s="28">
        <v>0.09</v>
      </c>
      <c r="AI40" s="28">
        <v>0.3</v>
      </c>
      <c r="AJ40" s="28">
        <v>0.04</v>
      </c>
      <c r="AK40" s="28">
        <v>8.02</v>
      </c>
      <c r="AL40" s="28">
        <f>Amalgamation!AL28/Amalgamation!AY28</f>
        <v>6.710310965630114E-5</v>
      </c>
      <c r="AM40" s="28">
        <v>0.13400000000000001</v>
      </c>
      <c r="AN40" s="28">
        <f>Amalgamation!AN28/(Amalgamation!AS28+Amalgamation!AY28)</f>
        <v>2.1199973927779952E-3</v>
      </c>
      <c r="AO40" s="28">
        <f>Amalgamation!AO28/Amalgamation!AS28</f>
        <v>0.42164179104477612</v>
      </c>
      <c r="AP40" s="28">
        <v>0.4</v>
      </c>
      <c r="AQ40" s="28">
        <v>0.2</v>
      </c>
      <c r="AR40" s="28">
        <v>3.2</v>
      </c>
      <c r="AS40" s="28">
        <v>268</v>
      </c>
      <c r="AT40" s="28">
        <v>6.1</v>
      </c>
      <c r="AU40" s="28">
        <v>13.6</v>
      </c>
      <c r="AV40" s="28">
        <v>19.100000000000001</v>
      </c>
      <c r="AW40" s="28">
        <f>'no b.d.l.'!BJ28*10000</f>
        <v>56600</v>
      </c>
      <c r="AX40" s="28">
        <f>'no b.d.l.'!BK28*10000</f>
        <v>700.00000000000011</v>
      </c>
      <c r="AY40" s="28">
        <f>'no b.d.l.'!BL28*10000</f>
        <v>61100</v>
      </c>
      <c r="AZ40" s="28">
        <f>'no b.d.l.'!BM28*10000</f>
        <v>1600</v>
      </c>
      <c r="BA40" s="28">
        <f>'no b.d.l.'!BN28*10000</f>
        <v>400</v>
      </c>
      <c r="BB40" s="28">
        <f>'no b.d.l.'!BO28*10000</f>
        <v>280</v>
      </c>
      <c r="BC40" s="28">
        <f>'no b.d.l.'!BP28*10000</f>
        <v>420</v>
      </c>
      <c r="BD40" s="28">
        <f>'no b.d.l.'!BQ28*10000</f>
        <v>9000</v>
      </c>
      <c r="BE40" s="30">
        <f t="shared" si="0"/>
        <v>1880</v>
      </c>
      <c r="BV40" s="28"/>
      <c r="BY40" s="28"/>
    </row>
    <row r="41" spans="1:77" x14ac:dyDescent="0.3">
      <c r="A41" s="25">
        <f t="shared" si="1"/>
        <v>25</v>
      </c>
      <c r="B41" s="26">
        <v>687114</v>
      </c>
      <c r="C41" s="26">
        <v>846600</v>
      </c>
      <c r="D41" s="26">
        <v>379</v>
      </c>
      <c r="E41" s="26">
        <v>1</v>
      </c>
      <c r="F41" s="27" t="s">
        <v>25</v>
      </c>
      <c r="G41" s="28">
        <v>3.4</v>
      </c>
      <c r="H41" s="28">
        <f>'no b.d.l.'!H29/1000</f>
        <v>4.0000000000000002E-4</v>
      </c>
      <c r="I41" s="28">
        <f>'no b.d.l.'!I29/1000</f>
        <v>0.04</v>
      </c>
      <c r="J41" s="28">
        <v>2</v>
      </c>
      <c r="K41" s="28">
        <v>1.08</v>
      </c>
      <c r="L41" s="28">
        <v>8.9999999999999998E-4</v>
      </c>
      <c r="M41" s="28">
        <v>0.05</v>
      </c>
      <c r="N41" s="28">
        <v>0.09</v>
      </c>
      <c r="O41" s="28">
        <v>0.03</v>
      </c>
      <c r="P41" s="28">
        <f>Amalgamation!P29/Amalgamation!AR29</f>
        <v>10.444444444444445</v>
      </c>
      <c r="Q41" s="28">
        <f>Amalgamation!Q29/Amalgamation!AS29</f>
        <v>3.1128404669260703E-3</v>
      </c>
      <c r="R41" s="28">
        <f>Amalgamation!R29/Amalgamation!AT29</f>
        <v>32.058823529411768</v>
      </c>
      <c r="S41" s="28">
        <v>0.09</v>
      </c>
      <c r="T41" s="28">
        <f>Amalgamation!T29/Amalgamation!X29</f>
        <v>0.28985507246376813</v>
      </c>
      <c r="U41" s="28">
        <v>23.2</v>
      </c>
      <c r="V41" s="28">
        <f>Amalgamation!V29/Amalgamation!Z29</f>
        <v>610</v>
      </c>
      <c r="W41" s="28">
        <f>Amalgamation!W29/Amalgamation!AY29</f>
        <v>1.717557251908397E-4</v>
      </c>
      <c r="X41" s="28">
        <f>Amalgamation!X29/Amalgamation!AB29</f>
        <v>1.1500000000000001</v>
      </c>
      <c r="Y41" s="28">
        <v>0.04</v>
      </c>
      <c r="Z41" s="28">
        <v>0.02</v>
      </c>
      <c r="AA41" s="28">
        <f>Amalgamation!AA29/Amalgamation!AE29</f>
        <v>0.45783132530120485</v>
      </c>
      <c r="AB41" s="28">
        <v>12</v>
      </c>
      <c r="AC41" s="28">
        <v>0.1</v>
      </c>
      <c r="AD41" s="28">
        <v>7.0000000000000007E-2</v>
      </c>
      <c r="AE41" s="28">
        <v>0.83</v>
      </c>
      <c r="AF41" s="28">
        <v>0.04</v>
      </c>
      <c r="AG41" s="28">
        <v>108</v>
      </c>
      <c r="AH41" s="28">
        <v>0.09</v>
      </c>
      <c r="AI41" s="28">
        <v>0.3</v>
      </c>
      <c r="AJ41" s="28">
        <v>0.04</v>
      </c>
      <c r="AK41" s="28">
        <v>5.07</v>
      </c>
      <c r="AL41" s="28">
        <f>Amalgamation!AL29/Amalgamation!AY29</f>
        <v>4.1984732824427487E-5</v>
      </c>
      <c r="AM41" s="28">
        <v>0.11</v>
      </c>
      <c r="AN41" s="28">
        <f>Amalgamation!AN29/(Amalgamation!AS29+Amalgamation!AY29)</f>
        <v>2.1383671686575375E-3</v>
      </c>
      <c r="AO41" s="28">
        <f>Amalgamation!AO29/Amalgamation!AS29</f>
        <v>0.24630350194552528</v>
      </c>
      <c r="AP41" s="28">
        <v>0.2</v>
      </c>
      <c r="AQ41" s="28">
        <v>0.12</v>
      </c>
      <c r="AR41" s="28">
        <v>1.8</v>
      </c>
      <c r="AS41" s="28">
        <v>257</v>
      </c>
      <c r="AT41" s="28">
        <v>3.4</v>
      </c>
      <c r="AU41" s="28">
        <v>12.3</v>
      </c>
      <c r="AV41" s="28">
        <v>12.1</v>
      </c>
      <c r="AW41" s="28">
        <f>'no b.d.l.'!BJ29*10000</f>
        <v>38300</v>
      </c>
      <c r="AX41" s="28">
        <f>'no b.d.l.'!BK29*10000</f>
        <v>600</v>
      </c>
      <c r="AY41" s="28">
        <f>'no b.d.l.'!BL29*10000</f>
        <v>52400</v>
      </c>
      <c r="AZ41" s="28">
        <f>'no b.d.l.'!BM29*10000</f>
        <v>500</v>
      </c>
      <c r="BA41" s="28">
        <f>'no b.d.l.'!BN29*10000</f>
        <v>200</v>
      </c>
      <c r="BB41" s="28">
        <f>'no b.d.l.'!BO29*10000</f>
        <v>120</v>
      </c>
      <c r="BC41" s="28">
        <f>'no b.d.l.'!BP29*10000</f>
        <v>330</v>
      </c>
      <c r="BD41" s="28">
        <f>'no b.d.l.'!BQ29*10000</f>
        <v>9000</v>
      </c>
      <c r="BE41" s="30">
        <f t="shared" si="0"/>
        <v>620</v>
      </c>
      <c r="BV41" s="28"/>
      <c r="BY41" s="28"/>
    </row>
    <row r="42" spans="1:77" x14ac:dyDescent="0.3">
      <c r="A42" s="25">
        <f t="shared" si="1"/>
        <v>26</v>
      </c>
      <c r="B42" s="26">
        <v>687116</v>
      </c>
      <c r="C42" s="26">
        <v>846601</v>
      </c>
      <c r="D42" s="26">
        <v>379</v>
      </c>
      <c r="E42" s="26">
        <v>1</v>
      </c>
      <c r="F42" s="27" t="s">
        <v>27</v>
      </c>
      <c r="G42" s="28">
        <v>3.6</v>
      </c>
      <c r="H42" s="28">
        <f>'no b.d.l.'!H30/1000</f>
        <v>2.5999999999999999E-3</v>
      </c>
      <c r="I42" s="28">
        <f>'no b.d.l.'!I30/1000</f>
        <v>0.04</v>
      </c>
      <c r="J42" s="28">
        <v>2</v>
      </c>
      <c r="K42" s="28">
        <v>0.93</v>
      </c>
      <c r="L42" s="28">
        <v>8.9999999999999998E-4</v>
      </c>
      <c r="M42" s="28">
        <v>0.04</v>
      </c>
      <c r="N42" s="28">
        <v>0.09</v>
      </c>
      <c r="O42" s="28">
        <v>0.01</v>
      </c>
      <c r="P42" s="28">
        <f>Amalgamation!P30/Amalgamation!AR30</f>
        <v>5.6190476190476195</v>
      </c>
      <c r="Q42" s="28">
        <f>Amalgamation!Q30/Amalgamation!AS30</f>
        <v>4.7393364928909956E-3</v>
      </c>
      <c r="R42" s="28">
        <f>Amalgamation!R30/Amalgamation!AT30</f>
        <v>38.75</v>
      </c>
      <c r="S42" s="28">
        <v>0.09</v>
      </c>
      <c r="T42" s="28">
        <f>Amalgamation!T30/Amalgamation!X30</f>
        <v>0.24056603773584906</v>
      </c>
      <c r="U42" s="28">
        <v>27.2</v>
      </c>
      <c r="V42" s="28">
        <f>Amalgamation!V30/Amalgamation!Z30</f>
        <v>795</v>
      </c>
      <c r="W42" s="28">
        <f>Amalgamation!W30/Amalgamation!AY30</f>
        <v>1.5765765765765765E-4</v>
      </c>
      <c r="X42" s="28">
        <f>Amalgamation!X30/Amalgamation!AB30</f>
        <v>1.5588235294117647</v>
      </c>
      <c r="Y42" s="28">
        <v>3.9E-2</v>
      </c>
      <c r="Z42" s="28">
        <v>0.02</v>
      </c>
      <c r="AA42" s="28">
        <f>Amalgamation!AA30/Amalgamation!AE30</f>
        <v>1.0147058823529411</v>
      </c>
      <c r="AB42" s="28">
        <v>13.6</v>
      </c>
      <c r="AC42" s="28">
        <v>0.09</v>
      </c>
      <c r="AD42" s="28">
        <v>0.11</v>
      </c>
      <c r="AE42" s="28">
        <v>0.68</v>
      </c>
      <c r="AF42" s="28">
        <v>0.04</v>
      </c>
      <c r="AG42" s="28">
        <v>114</v>
      </c>
      <c r="AH42" s="28">
        <v>0.09</v>
      </c>
      <c r="AI42" s="28">
        <v>0.3</v>
      </c>
      <c r="AJ42" s="28">
        <v>0.04</v>
      </c>
      <c r="AK42" s="28">
        <v>7.4</v>
      </c>
      <c r="AL42" s="28">
        <f>Amalgamation!AL30/Amalgamation!AY30</f>
        <v>3.6036036036036038E-5</v>
      </c>
      <c r="AM42" s="28">
        <v>0.1</v>
      </c>
      <c r="AN42" s="28">
        <f>Amalgamation!AN30/(Amalgamation!AS30+Amalgamation!AY30)</f>
        <v>2.9097004984209181E-3</v>
      </c>
      <c r="AO42" s="28">
        <f>Amalgamation!AO30/Amalgamation!AS30</f>
        <v>0.35023696682464456</v>
      </c>
      <c r="AP42" s="28">
        <v>0.3</v>
      </c>
      <c r="AQ42" s="28">
        <v>0.14000000000000001</v>
      </c>
      <c r="AR42" s="28">
        <v>2.1</v>
      </c>
      <c r="AS42" s="28">
        <v>211</v>
      </c>
      <c r="AT42" s="28">
        <v>3.2</v>
      </c>
      <c r="AU42" s="28">
        <v>17.399999999999999</v>
      </c>
      <c r="AV42" s="28">
        <v>24.8</v>
      </c>
      <c r="AW42" s="28">
        <f>'no b.d.l.'!BJ30*10000</f>
        <v>45500</v>
      </c>
      <c r="AX42" s="28">
        <f>'no b.d.l.'!BK30*10000</f>
        <v>500</v>
      </c>
      <c r="AY42" s="28">
        <f>'no b.d.l.'!BL30*10000</f>
        <v>66600</v>
      </c>
      <c r="AZ42" s="28">
        <f>'no b.d.l.'!BM30*10000</f>
        <v>400</v>
      </c>
      <c r="BA42" s="28">
        <f>'no b.d.l.'!BN30*10000</f>
        <v>200</v>
      </c>
      <c r="BB42" s="28">
        <f>'no b.d.l.'!BO30*10000</f>
        <v>120</v>
      </c>
      <c r="BC42" s="28">
        <f>'no b.d.l.'!BP30*10000</f>
        <v>470</v>
      </c>
      <c r="BD42" s="28">
        <f>'no b.d.l.'!BQ30*10000</f>
        <v>9000</v>
      </c>
      <c r="BE42" s="30">
        <f t="shared" si="0"/>
        <v>520</v>
      </c>
      <c r="BV42" s="28"/>
      <c r="BY42" s="28"/>
    </row>
    <row r="43" spans="1:77" x14ac:dyDescent="0.3">
      <c r="A43" s="25">
        <f t="shared" si="1"/>
        <v>27</v>
      </c>
      <c r="B43" s="26">
        <v>687116</v>
      </c>
      <c r="C43" s="26">
        <v>846600</v>
      </c>
      <c r="D43" s="26">
        <v>379</v>
      </c>
      <c r="E43" s="26">
        <v>1</v>
      </c>
      <c r="F43" s="27" t="s">
        <v>28</v>
      </c>
      <c r="G43" s="28">
        <v>3.8</v>
      </c>
      <c r="H43" s="28">
        <f>'no b.d.l.'!H31/1000</f>
        <v>1.4E-3</v>
      </c>
      <c r="I43" s="28">
        <f>'no b.d.l.'!I31/1000</f>
        <v>0.03</v>
      </c>
      <c r="J43" s="28">
        <v>3</v>
      </c>
      <c r="K43" s="28">
        <v>2.2000000000000002</v>
      </c>
      <c r="L43" s="28">
        <v>8.9999999999999998E-4</v>
      </c>
      <c r="M43" s="28">
        <v>0.1</v>
      </c>
      <c r="N43" s="28">
        <v>0.09</v>
      </c>
      <c r="O43" s="28">
        <v>0.02</v>
      </c>
      <c r="P43" s="28">
        <f>Amalgamation!P31/Amalgamation!AR31</f>
        <v>3.2352941176470589</v>
      </c>
      <c r="Q43" s="28">
        <f>Amalgamation!Q31/Amalgamation!AS31</f>
        <v>1.7064846416382253E-3</v>
      </c>
      <c r="R43" s="28">
        <f>Amalgamation!R31/Amalgamation!AT31</f>
        <v>12.857142857142858</v>
      </c>
      <c r="S43" s="28">
        <v>0.09</v>
      </c>
      <c r="T43" s="28">
        <f>Amalgamation!T31/Amalgamation!X31</f>
        <v>0.18095238095238095</v>
      </c>
      <c r="U43" s="28">
        <v>34.200000000000003</v>
      </c>
      <c r="V43" s="28">
        <f>Amalgamation!V31/Amalgamation!Z31</f>
        <v>545</v>
      </c>
      <c r="W43" s="28">
        <f>Amalgamation!W31/Amalgamation!AY31</f>
        <v>1.822660098522168E-4</v>
      </c>
      <c r="X43" s="28">
        <f>Amalgamation!X31/Amalgamation!AB31</f>
        <v>2.9288702928870292</v>
      </c>
      <c r="Y43" s="28">
        <v>6.3E-2</v>
      </c>
      <c r="Z43" s="28">
        <v>0.02</v>
      </c>
      <c r="AA43" s="28">
        <f>Amalgamation!AA31/Amalgamation!AE31</f>
        <v>8.3333333333333343E-2</v>
      </c>
      <c r="AB43" s="28">
        <v>7.17</v>
      </c>
      <c r="AC43" s="28">
        <v>0.1</v>
      </c>
      <c r="AD43" s="28">
        <v>0.06</v>
      </c>
      <c r="AE43" s="28">
        <v>0.6</v>
      </c>
      <c r="AF43" s="28">
        <v>0.03</v>
      </c>
      <c r="AG43" s="28">
        <v>103</v>
      </c>
      <c r="AH43" s="28">
        <v>0.2</v>
      </c>
      <c r="AI43" s="28">
        <v>0.9</v>
      </c>
      <c r="AJ43" s="28">
        <v>0.04</v>
      </c>
      <c r="AK43" s="28">
        <v>4.82</v>
      </c>
      <c r="AL43" s="28">
        <f>Amalgamation!AL31/Amalgamation!AY31</f>
        <v>2.7093596059113308E-5</v>
      </c>
      <c r="AM43" s="28">
        <v>8.5999999999999993E-2</v>
      </c>
      <c r="AN43" s="28">
        <f>Amalgamation!AN31/(Amalgamation!AS31+Amalgamation!AY31)</f>
        <v>3.0296138703445582E-3</v>
      </c>
      <c r="AO43" s="28">
        <f>Amalgamation!AO31/Amalgamation!AS31</f>
        <v>0.23617747440273038</v>
      </c>
      <c r="AP43" s="28">
        <v>0.2</v>
      </c>
      <c r="AQ43" s="28">
        <v>0.15</v>
      </c>
      <c r="AR43" s="28">
        <v>1.7</v>
      </c>
      <c r="AS43" s="28">
        <v>293</v>
      </c>
      <c r="AT43" s="28">
        <v>5.6</v>
      </c>
      <c r="AU43" s="28">
        <v>9.1999999999999993</v>
      </c>
      <c r="AV43" s="28">
        <v>14.8</v>
      </c>
      <c r="AW43" s="28">
        <f>'no b.d.l.'!BJ31*10000</f>
        <v>28000</v>
      </c>
      <c r="AX43" s="28">
        <f>'no b.d.l.'!BK31*10000</f>
        <v>800</v>
      </c>
      <c r="AY43" s="28">
        <f>'no b.d.l.'!BL31*10000</f>
        <v>40599.999999999993</v>
      </c>
      <c r="AZ43" s="28">
        <f>'no b.d.l.'!BM31*10000</f>
        <v>500</v>
      </c>
      <c r="BA43" s="28">
        <f>'no b.d.l.'!BN31*10000</f>
        <v>300</v>
      </c>
      <c r="BB43" s="28">
        <f>'no b.d.l.'!BO31*10000</f>
        <v>120</v>
      </c>
      <c r="BC43" s="28">
        <f>'no b.d.l.'!BP31*10000</f>
        <v>440</v>
      </c>
      <c r="BD43" s="28">
        <f>'no b.d.l.'!BQ31*10000</f>
        <v>9000</v>
      </c>
      <c r="BE43" s="30">
        <f t="shared" si="0"/>
        <v>620</v>
      </c>
      <c r="BV43" s="28"/>
      <c r="BY43" s="28"/>
    </row>
    <row r="44" spans="1:77" x14ac:dyDescent="0.3">
      <c r="A44" s="25">
        <f t="shared" si="1"/>
        <v>28</v>
      </c>
      <c r="B44" s="26">
        <v>687117</v>
      </c>
      <c r="C44" s="26">
        <v>846600</v>
      </c>
      <c r="D44" s="26">
        <v>379</v>
      </c>
      <c r="E44" s="26">
        <v>1</v>
      </c>
      <c r="F44" s="27" t="s">
        <v>30</v>
      </c>
      <c r="G44" s="28">
        <v>298</v>
      </c>
      <c r="H44" s="28">
        <f>'no b.d.l.'!H32/1000</f>
        <v>1.0009999999999999</v>
      </c>
      <c r="I44" s="28">
        <f>'no b.d.l.'!I32/1000</f>
        <v>1.97</v>
      </c>
      <c r="J44" s="28">
        <v>24</v>
      </c>
      <c r="K44" s="28">
        <v>194</v>
      </c>
      <c r="L44" s="28">
        <v>0.121</v>
      </c>
      <c r="M44" s="28">
        <v>32.4</v>
      </c>
      <c r="N44" s="28">
        <v>16.399999999999999</v>
      </c>
      <c r="O44" s="28">
        <v>1.88</v>
      </c>
      <c r="P44" s="28">
        <f>Amalgamation!P32/Amalgamation!AR32</f>
        <v>0.14814814814814814</v>
      </c>
      <c r="Q44" s="28">
        <f>Amalgamation!Q32/Amalgamation!AS32</f>
        <v>1.1305241521068861E-3</v>
      </c>
      <c r="R44" s="28">
        <f>Amalgamation!R32/Amalgamation!AT32</f>
        <v>5.5617977528089888</v>
      </c>
      <c r="S44" s="28">
        <v>3.2</v>
      </c>
      <c r="T44" s="28">
        <f>Amalgamation!T32/Amalgamation!X32</f>
        <v>1.2099322799097065E-2</v>
      </c>
      <c r="U44" s="28">
        <v>1001</v>
      </c>
      <c r="V44" s="28">
        <f>Amalgamation!V32/Amalgamation!Z32</f>
        <v>226.38146167557932</v>
      </c>
      <c r="W44" s="28">
        <f>Amalgamation!W32/Amalgamation!AY32</f>
        <v>3.4526854219948847E-2</v>
      </c>
      <c r="X44" s="28">
        <f>Amalgamation!X32/Amalgamation!AB32</f>
        <v>505.13112884834663</v>
      </c>
      <c r="Y44" s="28">
        <v>42.5</v>
      </c>
      <c r="Z44" s="28">
        <v>5.61</v>
      </c>
      <c r="AA44" s="28">
        <f>Amalgamation!AA32/Amalgamation!AE32</f>
        <v>5.1750972762645917</v>
      </c>
      <c r="AB44" s="28">
        <v>8.77</v>
      </c>
      <c r="AC44" s="28">
        <v>0.2</v>
      </c>
      <c r="AD44" s="28">
        <v>1.0900000000000001</v>
      </c>
      <c r="AE44" s="28">
        <v>5.14</v>
      </c>
      <c r="AF44" s="28">
        <v>1.75</v>
      </c>
      <c r="AG44" s="28">
        <v>221</v>
      </c>
      <c r="AH44" s="28">
        <v>0.09</v>
      </c>
      <c r="AI44" s="28">
        <v>0.09</v>
      </c>
      <c r="AJ44" s="28">
        <v>0.04</v>
      </c>
      <c r="AK44" s="28">
        <v>8.44</v>
      </c>
      <c r="AL44" s="28">
        <f>Amalgamation!AL32/Amalgamation!AY32</f>
        <v>6.7774936061381068E-5</v>
      </c>
      <c r="AM44" s="28">
        <v>9.8000000000000004E-2</v>
      </c>
      <c r="AN44" s="28">
        <f>Amalgamation!AN32/(Amalgamation!AS32+Amalgamation!AY32)</f>
        <v>6.5817892463339767E-4</v>
      </c>
      <c r="AO44" s="28">
        <f>Amalgamation!AO32/Amalgamation!AS32</f>
        <v>4.4193216855087361E-3</v>
      </c>
      <c r="AP44" s="28">
        <v>0.4</v>
      </c>
      <c r="AQ44" s="28">
        <v>2.23</v>
      </c>
      <c r="AR44" s="28">
        <v>13.5</v>
      </c>
      <c r="AS44" s="28">
        <v>973</v>
      </c>
      <c r="AT44" s="28">
        <v>17.8</v>
      </c>
      <c r="AU44" s="28">
        <v>11.4</v>
      </c>
      <c r="AV44" s="28">
        <v>94.3</v>
      </c>
      <c r="AW44" s="28">
        <f>'no b.d.l.'!BJ32*10000</f>
        <v>36200</v>
      </c>
      <c r="AX44" s="28">
        <f>'no b.d.l.'!BK32*10000</f>
        <v>23400</v>
      </c>
      <c r="AY44" s="28">
        <f>'no b.d.l.'!BL32*10000</f>
        <v>78200</v>
      </c>
      <c r="AZ44" s="28">
        <f>'no b.d.l.'!BM32*10000</f>
        <v>4800</v>
      </c>
      <c r="BA44" s="28">
        <f>'no b.d.l.'!BN32*10000</f>
        <v>30099.999999999996</v>
      </c>
      <c r="BB44" s="28">
        <f>'no b.d.l.'!BO32*10000</f>
        <v>3380</v>
      </c>
      <c r="BC44" s="28">
        <f>'no b.d.l.'!BP32*10000</f>
        <v>410</v>
      </c>
      <c r="BD44" s="28">
        <f>'no b.d.l.'!BQ32*10000</f>
        <v>40000</v>
      </c>
      <c r="BE44" s="30">
        <f t="shared" si="0"/>
        <v>8180</v>
      </c>
      <c r="BV44" s="28"/>
      <c r="BY44" s="28"/>
    </row>
    <row r="45" spans="1:77" x14ac:dyDescent="0.3">
      <c r="A45" s="25">
        <f t="shared" si="1"/>
        <v>29</v>
      </c>
      <c r="B45" s="26">
        <v>687117</v>
      </c>
      <c r="C45" s="26">
        <v>846601</v>
      </c>
      <c r="D45" s="26">
        <v>379</v>
      </c>
      <c r="E45" s="26">
        <v>1</v>
      </c>
      <c r="F45" s="27" t="s">
        <v>29</v>
      </c>
      <c r="G45" s="28">
        <v>6.9</v>
      </c>
      <c r="H45" s="28">
        <f>'no b.d.l.'!H33/1000</f>
        <v>6.7900000000000002E-2</v>
      </c>
      <c r="I45" s="28">
        <f>'no b.d.l.'!I33/1000</f>
        <v>7.0000000000000007E-2</v>
      </c>
      <c r="J45" s="28">
        <v>3</v>
      </c>
      <c r="K45" s="28">
        <v>1.88</v>
      </c>
      <c r="L45" s="28">
        <v>8.9999999999999998E-4</v>
      </c>
      <c r="M45" s="28">
        <v>0.15</v>
      </c>
      <c r="N45" s="28">
        <v>0.09</v>
      </c>
      <c r="O45" s="28">
        <v>0.08</v>
      </c>
      <c r="P45" s="28">
        <f>Amalgamation!P33/Amalgamation!AR33</f>
        <v>5.65</v>
      </c>
      <c r="Q45" s="28">
        <f>Amalgamation!Q33/Amalgamation!AS33</f>
        <v>1.2658227848101266E-3</v>
      </c>
      <c r="R45" s="28">
        <f>Amalgamation!R33/Amalgamation!AT33</f>
        <v>48.275862068965516</v>
      </c>
      <c r="S45" s="28">
        <v>0.09</v>
      </c>
      <c r="T45" s="28">
        <f>Amalgamation!T33/Amalgamation!X33</f>
        <v>0.21548821548821551</v>
      </c>
      <c r="U45" s="28">
        <v>58.3</v>
      </c>
      <c r="V45" s="28">
        <f>Amalgamation!V33/Amalgamation!Z33</f>
        <v>434.99999999999994</v>
      </c>
      <c r="W45" s="28">
        <f>Amalgamation!W33/Amalgamation!AY33</f>
        <v>2.3169107856191743E-4</v>
      </c>
      <c r="X45" s="28">
        <f>Amalgamation!X33/Amalgamation!AB33</f>
        <v>2.4146341463414633</v>
      </c>
      <c r="Y45" s="28">
        <v>0.159</v>
      </c>
      <c r="Z45" s="28">
        <v>0.04</v>
      </c>
      <c r="AA45" s="28">
        <f>Amalgamation!AA33/Amalgamation!AE33</f>
        <v>0.52307692307692311</v>
      </c>
      <c r="AB45" s="28">
        <v>12.3</v>
      </c>
      <c r="AC45" s="28">
        <v>0.09</v>
      </c>
      <c r="AD45" s="28">
        <v>0.1</v>
      </c>
      <c r="AE45" s="28">
        <v>0.65</v>
      </c>
      <c r="AF45" s="28">
        <v>0.15</v>
      </c>
      <c r="AG45" s="28">
        <v>149</v>
      </c>
      <c r="AH45" s="28">
        <v>0.09</v>
      </c>
      <c r="AI45" s="28">
        <v>0.2</v>
      </c>
      <c r="AJ45" s="28">
        <v>0.04</v>
      </c>
      <c r="AK45" s="28">
        <v>7.45</v>
      </c>
      <c r="AL45" s="28">
        <f>Amalgamation!AL33/Amalgamation!AY33</f>
        <v>3.5952063914780292E-5</v>
      </c>
      <c r="AM45" s="28">
        <v>0.11</v>
      </c>
      <c r="AN45" s="28">
        <f>Amalgamation!AN33/(Amalgamation!AS33+Amalgamation!AY33)</f>
        <v>2.765845302411384E-3</v>
      </c>
      <c r="AO45" s="28">
        <f>Amalgamation!AO33/Amalgamation!AS33</f>
        <v>0.24556962025316456</v>
      </c>
      <c r="AP45" s="28">
        <v>0.3</v>
      </c>
      <c r="AQ45" s="28">
        <v>0.11</v>
      </c>
      <c r="AR45" s="28">
        <v>2</v>
      </c>
      <c r="AS45" s="28">
        <v>790</v>
      </c>
      <c r="AT45" s="28">
        <v>2.9</v>
      </c>
      <c r="AU45" s="28">
        <v>19.100000000000001</v>
      </c>
      <c r="AV45" s="28">
        <v>17</v>
      </c>
      <c r="AW45" s="28">
        <f>'no b.d.l.'!BJ33*10000</f>
        <v>50100</v>
      </c>
      <c r="AX45" s="28">
        <f>'no b.d.l.'!BK33*10000</f>
        <v>700.00000000000011</v>
      </c>
      <c r="AY45" s="28">
        <f>'no b.d.l.'!BL33*10000</f>
        <v>75100</v>
      </c>
      <c r="AZ45" s="28">
        <f>'no b.d.l.'!BM33*10000</f>
        <v>500</v>
      </c>
      <c r="BA45" s="28">
        <f>'no b.d.l.'!BN33*10000</f>
        <v>300</v>
      </c>
      <c r="BB45" s="28">
        <f>'no b.d.l.'!BO33*10000</f>
        <v>110</v>
      </c>
      <c r="BC45" s="28">
        <f>'no b.d.l.'!BP33*10000</f>
        <v>400</v>
      </c>
      <c r="BD45" s="28">
        <f>'no b.d.l.'!BQ33*10000</f>
        <v>9000</v>
      </c>
      <c r="BE45" s="30">
        <f t="shared" si="0"/>
        <v>610</v>
      </c>
      <c r="BV45" s="28"/>
      <c r="BY45" s="28"/>
    </row>
    <row r="46" spans="1:77" x14ac:dyDescent="0.3">
      <c r="A46" s="25">
        <f t="shared" si="1"/>
        <v>30</v>
      </c>
      <c r="B46" s="26">
        <v>687118</v>
      </c>
      <c r="C46" s="26">
        <v>846600</v>
      </c>
      <c r="D46" s="26">
        <v>379</v>
      </c>
      <c r="E46" s="26">
        <v>1</v>
      </c>
      <c r="F46" s="27" t="s">
        <v>31</v>
      </c>
      <c r="G46" s="28">
        <v>14.8</v>
      </c>
      <c r="H46" s="28">
        <f>'no b.d.l.'!H34/1000</f>
        <v>7.4000000000000003E-3</v>
      </c>
      <c r="I46" s="28">
        <f>'no b.d.l.'!I34/1000</f>
        <v>0.06</v>
      </c>
      <c r="J46" s="28">
        <v>4</v>
      </c>
      <c r="K46" s="28">
        <v>2.1</v>
      </c>
      <c r="L46" s="28">
        <v>8.9999999999999998E-4</v>
      </c>
      <c r="M46" s="28">
        <v>0.17</v>
      </c>
      <c r="N46" s="28">
        <v>0.4</v>
      </c>
      <c r="O46" s="28">
        <v>0.06</v>
      </c>
      <c r="P46" s="28">
        <f>Amalgamation!P34/Amalgamation!AR34</f>
        <v>2.8125</v>
      </c>
      <c r="Q46" s="28">
        <f>Amalgamation!Q34/Amalgamation!AS34</f>
        <v>2.5862068965517241E-3</v>
      </c>
      <c r="R46" s="28">
        <f>Amalgamation!R34/Amalgamation!AT34</f>
        <v>15.794392523364486</v>
      </c>
      <c r="S46" s="28">
        <v>1.6</v>
      </c>
      <c r="T46" s="28">
        <f>Amalgamation!T34/Amalgamation!X34</f>
        <v>0.13839285714285715</v>
      </c>
      <c r="U46" s="28">
        <v>65.400000000000006</v>
      </c>
      <c r="V46" s="28">
        <f>Amalgamation!V34/Amalgamation!Z34</f>
        <v>502.5</v>
      </c>
      <c r="W46" s="28">
        <f>Amalgamation!W34/Amalgamation!AY34</f>
        <v>1.4642857142857144E-4</v>
      </c>
      <c r="X46" s="28">
        <f>Amalgamation!X34/Amalgamation!AB34</f>
        <v>3.8956521739130432</v>
      </c>
      <c r="Y46" s="28">
        <v>0.13500000000000001</v>
      </c>
      <c r="Z46" s="28">
        <v>0.04</v>
      </c>
      <c r="AA46" s="28">
        <f>Amalgamation!AA34/Amalgamation!AE34</f>
        <v>3.0927835051546393E-2</v>
      </c>
      <c r="AB46" s="28">
        <v>11.5</v>
      </c>
      <c r="AC46" s="28">
        <v>0.09</v>
      </c>
      <c r="AD46" s="28">
        <v>0.1</v>
      </c>
      <c r="AE46" s="28">
        <v>0.97</v>
      </c>
      <c r="AF46" s="28">
        <v>0.06</v>
      </c>
      <c r="AG46" s="28">
        <v>204</v>
      </c>
      <c r="AH46" s="28">
        <v>0.09</v>
      </c>
      <c r="AI46" s="28">
        <v>0.6</v>
      </c>
      <c r="AJ46" s="28">
        <v>0.04</v>
      </c>
      <c r="AK46" s="28">
        <v>8.06</v>
      </c>
      <c r="AL46" s="28">
        <f>Amalgamation!AL34/Amalgamation!AY34</f>
        <v>2.738095238095238E-5</v>
      </c>
      <c r="AM46" s="28">
        <v>8.1000000000000003E-2</v>
      </c>
      <c r="AN46" s="28">
        <f>Amalgamation!AN34/(Amalgamation!AS34+Amalgamation!AY34)</f>
        <v>1.5898420827998292E-3</v>
      </c>
      <c r="AO46" s="28">
        <f>Amalgamation!AO34/Amalgamation!AS34</f>
        <v>0.26235632183908048</v>
      </c>
      <c r="AP46" s="28">
        <v>0.4</v>
      </c>
      <c r="AQ46" s="28">
        <v>0.3</v>
      </c>
      <c r="AR46" s="28">
        <v>3.2</v>
      </c>
      <c r="AS46" s="28">
        <v>348</v>
      </c>
      <c r="AT46" s="28">
        <v>10.7</v>
      </c>
      <c r="AU46" s="28">
        <v>17.7</v>
      </c>
      <c r="AV46" s="28">
        <v>20.3</v>
      </c>
      <c r="AW46" s="28">
        <f>'no b.d.l.'!BJ34*10000</f>
        <v>44500</v>
      </c>
      <c r="AX46" s="28">
        <f>'no b.d.l.'!BK34*10000</f>
        <v>1300</v>
      </c>
      <c r="AY46" s="28">
        <f>'no b.d.l.'!BL34*10000</f>
        <v>84000</v>
      </c>
      <c r="AZ46" s="28">
        <f>'no b.d.l.'!BM34*10000</f>
        <v>1100</v>
      </c>
      <c r="BA46" s="28">
        <f>'no b.d.l.'!BN34*10000</f>
        <v>700.00000000000011</v>
      </c>
      <c r="BB46" s="28">
        <f>'no b.d.l.'!BO34*10000</f>
        <v>140</v>
      </c>
      <c r="BC46" s="28">
        <f>'no b.d.l.'!BP34*10000</f>
        <v>859.99999999999989</v>
      </c>
      <c r="BD46" s="28">
        <f>'no b.d.l.'!BQ34*10000</f>
        <v>9000</v>
      </c>
      <c r="BE46" s="30">
        <f t="shared" si="0"/>
        <v>1240</v>
      </c>
      <c r="BV46" s="28"/>
      <c r="BY46" s="28"/>
    </row>
    <row r="47" spans="1:77" x14ac:dyDescent="0.3">
      <c r="A47" s="25">
        <f t="shared" si="1"/>
        <v>31</v>
      </c>
      <c r="B47" s="26">
        <v>687118</v>
      </c>
      <c r="C47" s="26">
        <v>846601</v>
      </c>
      <c r="D47" s="26">
        <v>379</v>
      </c>
      <c r="E47" s="26">
        <v>1</v>
      </c>
      <c r="F47" s="27" t="s">
        <v>32</v>
      </c>
      <c r="G47" s="28">
        <v>12.8</v>
      </c>
      <c r="H47" s="28">
        <f>'no b.d.l.'!H35/1000</f>
        <v>6.3700000000000007E-2</v>
      </c>
      <c r="I47" s="28">
        <f>'no b.d.l.'!I35/1000</f>
        <v>0.06</v>
      </c>
      <c r="J47" s="28">
        <v>4</v>
      </c>
      <c r="K47" s="28">
        <v>2.58</v>
      </c>
      <c r="L47" s="28">
        <v>8.9999999999999998E-4</v>
      </c>
      <c r="M47" s="28">
        <v>0.27</v>
      </c>
      <c r="N47" s="28">
        <v>0.6</v>
      </c>
      <c r="O47" s="28">
        <v>0.08</v>
      </c>
      <c r="P47" s="28">
        <f>Amalgamation!P35/Amalgamation!AR35</f>
        <v>2.7500000000000004</v>
      </c>
      <c r="Q47" s="28">
        <f>Amalgamation!Q35/Amalgamation!AS35</f>
        <v>2.2082018927444794E-3</v>
      </c>
      <c r="R47" s="28">
        <f>Amalgamation!R35/Amalgamation!AT35</f>
        <v>11.320754716981133</v>
      </c>
      <c r="S47" s="28">
        <v>0.1</v>
      </c>
      <c r="T47" s="28">
        <f>Amalgamation!T35/Amalgamation!X35</f>
        <v>0.11320754716981132</v>
      </c>
      <c r="U47" s="28">
        <v>65.3</v>
      </c>
      <c r="V47" s="28">
        <f>Amalgamation!V35/Amalgamation!Z35</f>
        <v>342</v>
      </c>
      <c r="W47" s="28">
        <f>Amalgamation!W35/Amalgamation!AY35</f>
        <v>2.1242774566473987E-4</v>
      </c>
      <c r="X47" s="28">
        <f>Amalgamation!X35/Amalgamation!AB35</f>
        <v>4.8847926267281103</v>
      </c>
      <c r="Y47" s="28">
        <v>0.17499999999999999</v>
      </c>
      <c r="Z47" s="28">
        <v>0.05</v>
      </c>
      <c r="AA47" s="28">
        <f>Amalgamation!AA35/Amalgamation!AE35</f>
        <v>1.2840909090909089</v>
      </c>
      <c r="AB47" s="28">
        <v>8.68</v>
      </c>
      <c r="AC47" s="28">
        <v>0.09</v>
      </c>
      <c r="AD47" s="28">
        <v>0.08</v>
      </c>
      <c r="AE47" s="28">
        <v>0.88</v>
      </c>
      <c r="AF47" s="28">
        <v>0.05</v>
      </c>
      <c r="AG47" s="28">
        <v>208</v>
      </c>
      <c r="AH47" s="28">
        <v>0.09</v>
      </c>
      <c r="AI47" s="28">
        <v>1</v>
      </c>
      <c r="AJ47" s="28">
        <v>0.04</v>
      </c>
      <c r="AK47" s="28">
        <v>5.93</v>
      </c>
      <c r="AL47" s="28">
        <f>Amalgamation!AL35/Amalgamation!AY35</f>
        <v>2.4566473988439306E-5</v>
      </c>
      <c r="AM47" s="28">
        <v>8.2000000000000003E-2</v>
      </c>
      <c r="AN47" s="28">
        <f>Amalgamation!AN35/(Amalgamation!AS35+Amalgamation!AY35)</f>
        <v>1.4571975200310715E-3</v>
      </c>
      <c r="AO47" s="28">
        <f>Amalgamation!AO35/Amalgamation!AS35</f>
        <v>0.29337539432176657</v>
      </c>
      <c r="AP47" s="28">
        <v>0.3</v>
      </c>
      <c r="AQ47" s="28">
        <v>0.36</v>
      </c>
      <c r="AR47" s="28">
        <v>2.8</v>
      </c>
      <c r="AS47" s="28">
        <v>317</v>
      </c>
      <c r="AT47" s="28">
        <v>10.6</v>
      </c>
      <c r="AU47" s="28">
        <v>12.6</v>
      </c>
      <c r="AV47" s="28">
        <v>20.8</v>
      </c>
      <c r="AW47" s="28">
        <f>'no b.d.l.'!BJ35*10000</f>
        <v>34400</v>
      </c>
      <c r="AX47" s="28">
        <f>'no b.d.l.'!BK35*10000</f>
        <v>1800</v>
      </c>
      <c r="AY47" s="28">
        <f>'no b.d.l.'!BL35*10000</f>
        <v>69200</v>
      </c>
      <c r="AZ47" s="28">
        <f>'no b.d.l.'!BM35*10000</f>
        <v>1200</v>
      </c>
      <c r="BA47" s="28">
        <f>'no b.d.l.'!BN35*10000</f>
        <v>600</v>
      </c>
      <c r="BB47" s="28">
        <f>'no b.d.l.'!BO35*10000</f>
        <v>170</v>
      </c>
      <c r="BC47" s="28">
        <f>'no b.d.l.'!BP35*10000</f>
        <v>859.99999999999989</v>
      </c>
      <c r="BD47" s="28">
        <f>'no b.d.l.'!BQ35*10000</f>
        <v>9000</v>
      </c>
      <c r="BE47" s="30">
        <f t="shared" si="0"/>
        <v>1370</v>
      </c>
      <c r="BV47" s="28"/>
      <c r="BY47" s="28"/>
    </row>
    <row r="48" spans="1:77" x14ac:dyDescent="0.3">
      <c r="A48" s="25">
        <f t="shared" si="1"/>
        <v>32</v>
      </c>
      <c r="B48" s="26">
        <v>687119</v>
      </c>
      <c r="C48" s="26">
        <v>846601</v>
      </c>
      <c r="D48" s="26">
        <v>379</v>
      </c>
      <c r="E48" s="26">
        <v>1</v>
      </c>
      <c r="F48" s="27" t="s">
        <v>33</v>
      </c>
      <c r="G48" s="28">
        <v>7.3</v>
      </c>
      <c r="H48" s="28">
        <f>'no b.d.l.'!H36/1000</f>
        <v>2.5999999999999999E-3</v>
      </c>
      <c r="I48" s="28">
        <f>'no b.d.l.'!I36/1000</f>
        <v>0.04</v>
      </c>
      <c r="J48" s="28">
        <v>3</v>
      </c>
      <c r="K48" s="28">
        <v>1.65</v>
      </c>
      <c r="L48" s="28">
        <v>8.9999999999999998E-4</v>
      </c>
      <c r="M48" s="28">
        <v>7.0000000000000007E-2</v>
      </c>
      <c r="N48" s="28">
        <v>0.2</v>
      </c>
      <c r="O48" s="28">
        <v>0.05</v>
      </c>
      <c r="P48" s="28">
        <f>Amalgamation!P36/Amalgamation!AR36</f>
        <v>4.7142857142857144</v>
      </c>
      <c r="Q48" s="28">
        <f>Amalgamation!Q36/Amalgamation!AS36</f>
        <v>3.7735849056603774E-3</v>
      </c>
      <c r="R48" s="28">
        <f>Amalgamation!R36/Amalgamation!AT36</f>
        <v>30.476190476190474</v>
      </c>
      <c r="S48" s="28">
        <v>0.09</v>
      </c>
      <c r="T48" s="28">
        <f>Amalgamation!T36/Amalgamation!X36</f>
        <v>0.1924882629107981</v>
      </c>
      <c r="U48" s="28">
        <v>30.1</v>
      </c>
      <c r="V48" s="28">
        <f>Amalgamation!V36/Amalgamation!Z36</f>
        <v>645</v>
      </c>
      <c r="W48" s="28">
        <f>Amalgamation!W36/Amalgamation!AY36</f>
        <v>1.4329738058551619E-4</v>
      </c>
      <c r="X48" s="28">
        <f>Amalgamation!X36/Amalgamation!AB36</f>
        <v>1.9017857142857144</v>
      </c>
      <c r="Y48" s="28">
        <v>0.13500000000000001</v>
      </c>
      <c r="Z48" s="28">
        <v>0.02</v>
      </c>
      <c r="AA48" s="28">
        <f>Amalgamation!AA36/Amalgamation!AE36</f>
        <v>1.192982456140351</v>
      </c>
      <c r="AB48" s="28">
        <v>11.2</v>
      </c>
      <c r="AC48" s="28">
        <v>0.09</v>
      </c>
      <c r="AD48" s="28">
        <v>0.09</v>
      </c>
      <c r="AE48" s="28">
        <v>0.56999999999999995</v>
      </c>
      <c r="AF48" s="28">
        <v>0.05</v>
      </c>
      <c r="AG48" s="28">
        <v>144</v>
      </c>
      <c r="AH48" s="28">
        <v>0.09</v>
      </c>
      <c r="AI48" s="28">
        <v>0.6</v>
      </c>
      <c r="AJ48" s="28">
        <v>0.04</v>
      </c>
      <c r="AK48" s="28">
        <v>6.18</v>
      </c>
      <c r="AL48" s="28">
        <f>Amalgamation!AL36/Amalgamation!AY36</f>
        <v>4.1602465331278893E-5</v>
      </c>
      <c r="AM48" s="28">
        <v>9.5000000000000001E-2</v>
      </c>
      <c r="AN48" s="28">
        <f>Amalgamation!AN36/(Amalgamation!AS36+Amalgamation!AY36)</f>
        <v>2.2914362943850597E-3</v>
      </c>
      <c r="AO48" s="28">
        <f>Amalgamation!AO36/Amalgamation!AS36</f>
        <v>0.36792452830188677</v>
      </c>
      <c r="AP48" s="28">
        <v>0.3</v>
      </c>
      <c r="AQ48" s="28">
        <v>0.14000000000000001</v>
      </c>
      <c r="AR48" s="28">
        <v>2.1</v>
      </c>
      <c r="AS48" s="28">
        <v>212</v>
      </c>
      <c r="AT48" s="28">
        <v>4.2</v>
      </c>
      <c r="AU48" s="28">
        <v>14.8</v>
      </c>
      <c r="AV48" s="28">
        <v>19.600000000000001</v>
      </c>
      <c r="AW48" s="28">
        <f>'no b.d.l.'!BJ36*10000</f>
        <v>41800</v>
      </c>
      <c r="AX48" s="28">
        <f>'no b.d.l.'!BK36*10000</f>
        <v>800</v>
      </c>
      <c r="AY48" s="28">
        <f>'no b.d.l.'!BL36*10000</f>
        <v>64900</v>
      </c>
      <c r="AZ48" s="28">
        <f>'no b.d.l.'!BM36*10000</f>
        <v>600</v>
      </c>
      <c r="BA48" s="28">
        <f>'no b.d.l.'!BN36*10000</f>
        <v>300</v>
      </c>
      <c r="BB48" s="28">
        <f>'no b.d.l.'!BO36*10000</f>
        <v>120</v>
      </c>
      <c r="BC48" s="28">
        <f>'no b.d.l.'!BP36*10000</f>
        <v>460</v>
      </c>
      <c r="BD48" s="28">
        <f>'no b.d.l.'!BQ36*10000</f>
        <v>9000</v>
      </c>
      <c r="BE48" s="30">
        <f t="shared" si="0"/>
        <v>720</v>
      </c>
      <c r="BV48" s="28"/>
      <c r="BY48" s="28"/>
    </row>
    <row r="49" spans="1:77" x14ac:dyDescent="0.3">
      <c r="A49" s="25">
        <f t="shared" si="1"/>
        <v>33</v>
      </c>
      <c r="B49" s="26">
        <v>687120</v>
      </c>
      <c r="C49" s="26">
        <v>846601</v>
      </c>
      <c r="D49" s="26">
        <v>379</v>
      </c>
      <c r="E49" s="26">
        <v>1</v>
      </c>
      <c r="F49" s="27" t="s">
        <v>34</v>
      </c>
      <c r="G49" s="28">
        <v>9.9</v>
      </c>
      <c r="H49" s="28">
        <f>'no b.d.l.'!H37/1000</f>
        <v>5.0000000000000001E-3</v>
      </c>
      <c r="I49" s="28">
        <f>'no b.d.l.'!I37/1000</f>
        <v>0.04</v>
      </c>
      <c r="J49" s="28">
        <v>3</v>
      </c>
      <c r="K49" s="28">
        <v>1.89</v>
      </c>
      <c r="L49" s="28">
        <v>8.9999999999999998E-4</v>
      </c>
      <c r="M49" s="28">
        <v>0.1</v>
      </c>
      <c r="N49" s="28">
        <v>0.09</v>
      </c>
      <c r="O49" s="28">
        <v>0.11</v>
      </c>
      <c r="P49" s="28">
        <f>Amalgamation!P37/Amalgamation!AR37</f>
        <v>5.884615384615385</v>
      </c>
      <c r="Q49" s="28">
        <f>Amalgamation!Q37/Amalgamation!AS37</f>
        <v>4.528301886792453E-3</v>
      </c>
      <c r="R49" s="28">
        <f>Amalgamation!R37/Amalgamation!AT37</f>
        <v>32.18181818181818</v>
      </c>
      <c r="S49" s="28">
        <v>0.09</v>
      </c>
      <c r="T49" s="28">
        <f>Amalgamation!T37/Amalgamation!X37</f>
        <v>0.18466898954703834</v>
      </c>
      <c r="U49" s="28">
        <v>36.1</v>
      </c>
      <c r="V49" s="28">
        <f>Amalgamation!V37/Amalgamation!Z37</f>
        <v>583.33333333333337</v>
      </c>
      <c r="W49" s="28">
        <f>Amalgamation!W37/Amalgamation!AY37</f>
        <v>1.3919821826280623E-4</v>
      </c>
      <c r="X49" s="28">
        <f>Amalgamation!X37/Amalgamation!AB37</f>
        <v>1.9523809523809523</v>
      </c>
      <c r="Y49" s="28">
        <v>0.122</v>
      </c>
      <c r="Z49" s="28">
        <v>0.03</v>
      </c>
      <c r="AA49" s="28">
        <f>Amalgamation!AA37/Amalgamation!AE37</f>
        <v>1.1249999999999998E-2</v>
      </c>
      <c r="AB49" s="28">
        <v>14.7</v>
      </c>
      <c r="AC49" s="28">
        <v>0.09</v>
      </c>
      <c r="AD49" s="28">
        <v>0.12</v>
      </c>
      <c r="AE49" s="28">
        <v>0.8</v>
      </c>
      <c r="AF49" s="28">
        <v>0.06</v>
      </c>
      <c r="AG49" s="28">
        <v>212</v>
      </c>
      <c r="AH49" s="28">
        <v>0.09</v>
      </c>
      <c r="AI49" s="28">
        <v>0.4</v>
      </c>
      <c r="AJ49" s="28">
        <v>0.04</v>
      </c>
      <c r="AK49" s="28">
        <v>7.78</v>
      </c>
      <c r="AL49" s="28">
        <f>Amalgamation!AL37/Amalgamation!AY37</f>
        <v>3.4521158129175949E-5</v>
      </c>
      <c r="AM49" s="28">
        <v>0.105</v>
      </c>
      <c r="AN49" s="28">
        <f>Amalgamation!AN37/(Amalgamation!AS37+Amalgamation!AY37)</f>
        <v>2.6169988341753171E-3</v>
      </c>
      <c r="AO49" s="28">
        <f>Amalgamation!AO37/Amalgamation!AS37</f>
        <v>0.39245283018867927</v>
      </c>
      <c r="AP49" s="28">
        <v>0.4</v>
      </c>
      <c r="AQ49" s="28">
        <v>0.18</v>
      </c>
      <c r="AR49" s="28">
        <v>2.6</v>
      </c>
      <c r="AS49" s="28">
        <v>265</v>
      </c>
      <c r="AT49" s="28">
        <v>5.5</v>
      </c>
      <c r="AU49" s="28">
        <v>22.1</v>
      </c>
      <c r="AV49" s="28">
        <v>18.2</v>
      </c>
      <c r="AW49" s="28">
        <f>'no b.d.l.'!BJ37*10000</f>
        <v>50800</v>
      </c>
      <c r="AX49" s="28">
        <f>'no b.d.l.'!BK37*10000</f>
        <v>700.00000000000011</v>
      </c>
      <c r="AY49" s="28">
        <f>'no b.d.l.'!BL37*10000</f>
        <v>89800</v>
      </c>
      <c r="AZ49" s="28">
        <f>'no b.d.l.'!BM37*10000</f>
        <v>700.00000000000011</v>
      </c>
      <c r="BA49" s="28">
        <f>'no b.d.l.'!BN37*10000</f>
        <v>400</v>
      </c>
      <c r="BB49" s="28">
        <f>'no b.d.l.'!BO37*10000</f>
        <v>120</v>
      </c>
      <c r="BC49" s="28">
        <f>'no b.d.l.'!BP37*10000</f>
        <v>620</v>
      </c>
      <c r="BD49" s="28">
        <f>'no b.d.l.'!BQ37*10000</f>
        <v>9000</v>
      </c>
      <c r="BE49" s="30">
        <f t="shared" si="0"/>
        <v>820.00000000000011</v>
      </c>
      <c r="BV49" s="28"/>
      <c r="BY49" s="28"/>
    </row>
    <row r="50" spans="1:77" x14ac:dyDescent="0.3">
      <c r="A50" s="25">
        <f t="shared" si="1"/>
        <v>34</v>
      </c>
      <c r="B50" s="26">
        <v>686970</v>
      </c>
      <c r="C50" s="26">
        <v>846580</v>
      </c>
      <c r="D50" s="26">
        <v>379</v>
      </c>
      <c r="E50" s="26">
        <v>1</v>
      </c>
      <c r="F50" s="27" t="s">
        <v>35</v>
      </c>
      <c r="G50" s="28">
        <v>29.8</v>
      </c>
      <c r="H50" s="28">
        <f>'no b.d.l.'!H38/1000</f>
        <v>6.4999999999999997E-3</v>
      </c>
      <c r="I50" s="28">
        <f>'no b.d.l.'!I38/1000</f>
        <v>0.04</v>
      </c>
      <c r="J50" s="28">
        <v>5</v>
      </c>
      <c r="K50" s="28">
        <v>2.41</v>
      </c>
      <c r="L50" s="28">
        <v>8.9999999999999998E-4</v>
      </c>
      <c r="M50" s="28">
        <v>0.22</v>
      </c>
      <c r="N50" s="28">
        <v>0.5</v>
      </c>
      <c r="O50" s="28">
        <v>0.03</v>
      </c>
      <c r="P50" s="28">
        <f>Amalgamation!P38/Amalgamation!AR38</f>
        <v>1.625</v>
      </c>
      <c r="Q50" s="28">
        <f>Amalgamation!Q38/Amalgamation!AS38</f>
        <v>2.5396825396825397E-3</v>
      </c>
      <c r="R50" s="28">
        <f>Amalgamation!R38/Amalgamation!AT38</f>
        <v>4.5562130177514799</v>
      </c>
      <c r="S50" s="28">
        <v>0.2</v>
      </c>
      <c r="T50" s="28">
        <f>Amalgamation!T38/Amalgamation!X38</f>
        <v>0.13266761768901572</v>
      </c>
      <c r="U50" s="28">
        <v>74.099999999999994</v>
      </c>
      <c r="V50" s="28">
        <f>Amalgamation!V38/Amalgamation!Z38</f>
        <v>756.66666666666663</v>
      </c>
      <c r="W50" s="28">
        <f>Amalgamation!W38/Amalgamation!AY38</f>
        <v>7.3015873015873004E-5</v>
      </c>
      <c r="X50" s="28">
        <f>Amalgamation!X38/Amalgamation!AB38</f>
        <v>12.149046793760832</v>
      </c>
      <c r="Y50" s="28">
        <v>0.106</v>
      </c>
      <c r="Z50" s="28">
        <v>0.03</v>
      </c>
      <c r="AA50" s="28">
        <f>Amalgamation!AA38/Amalgamation!AE38</f>
        <v>3.6268656716417911</v>
      </c>
      <c r="AB50" s="28">
        <v>5.77</v>
      </c>
      <c r="AC50" s="28">
        <v>0.2</v>
      </c>
      <c r="AD50" s="28">
        <v>0.06</v>
      </c>
      <c r="AE50" s="28">
        <v>0.67</v>
      </c>
      <c r="AF50" s="28">
        <v>0.08</v>
      </c>
      <c r="AG50" s="28">
        <v>123</v>
      </c>
      <c r="AH50" s="28">
        <v>0.09</v>
      </c>
      <c r="AI50" s="28">
        <v>0.9</v>
      </c>
      <c r="AJ50" s="28">
        <v>0.04</v>
      </c>
      <c r="AK50" s="28">
        <v>15.6</v>
      </c>
      <c r="AL50" s="28">
        <f>Amalgamation!AL38/Amalgamation!AY38</f>
        <v>1.4285714285714285E-5</v>
      </c>
      <c r="AM50" s="28">
        <v>5.5E-2</v>
      </c>
      <c r="AN50" s="28">
        <f>Amalgamation!AN38/(Amalgamation!AS38+Amalgamation!AY38)</f>
        <v>8.3283853857419959E-4</v>
      </c>
      <c r="AO50" s="28">
        <f>Amalgamation!AO38/Amalgamation!AS38</f>
        <v>0.35238095238095241</v>
      </c>
      <c r="AP50" s="28">
        <v>0.5</v>
      </c>
      <c r="AQ50" s="28">
        <v>0.28000000000000003</v>
      </c>
      <c r="AR50" s="28">
        <v>3.2</v>
      </c>
      <c r="AS50" s="28">
        <v>315</v>
      </c>
      <c r="AT50" s="28">
        <v>16.899999999999999</v>
      </c>
      <c r="AU50" s="28">
        <v>14.6</v>
      </c>
      <c r="AV50" s="28">
        <v>27.1</v>
      </c>
      <c r="AW50" s="28">
        <f>'no b.d.l.'!BJ38*10000</f>
        <v>27599.999999999996</v>
      </c>
      <c r="AX50" s="28">
        <f>'no b.d.l.'!BK38*10000</f>
        <v>2800.0000000000005</v>
      </c>
      <c r="AY50" s="28">
        <f>'no b.d.l.'!BL38*10000</f>
        <v>126000</v>
      </c>
      <c r="AZ50" s="28">
        <f>'no b.d.l.'!BM38*10000</f>
        <v>1900</v>
      </c>
      <c r="BA50" s="28">
        <f>'no b.d.l.'!BN38*10000</f>
        <v>1800</v>
      </c>
      <c r="BB50" s="28">
        <f>'no b.d.l.'!BO38*10000</f>
        <v>170</v>
      </c>
      <c r="BC50" s="28">
        <f>'no b.d.l.'!BP38*10000</f>
        <v>2160</v>
      </c>
      <c r="BD50" s="28">
        <f>'no b.d.l.'!BQ38*10000</f>
        <v>9000</v>
      </c>
      <c r="BE50" s="30">
        <f t="shared" si="0"/>
        <v>2070</v>
      </c>
      <c r="BV50" s="28"/>
      <c r="BY50" s="28"/>
    </row>
    <row r="51" spans="1:77" x14ac:dyDescent="0.3">
      <c r="A51" s="25">
        <f t="shared" si="1"/>
        <v>35</v>
      </c>
      <c r="B51" s="26">
        <v>686970</v>
      </c>
      <c r="C51" s="26">
        <v>846579</v>
      </c>
      <c r="D51" s="26">
        <v>379</v>
      </c>
      <c r="E51" s="26">
        <v>1</v>
      </c>
      <c r="F51" s="27" t="s">
        <v>36</v>
      </c>
      <c r="G51" s="28">
        <v>36.799999999999997</v>
      </c>
      <c r="H51" s="28">
        <f>'no b.d.l.'!H39/1000</f>
        <v>7.7999999999999996E-3</v>
      </c>
      <c r="I51" s="28">
        <f>'no b.d.l.'!I39/1000</f>
        <v>0.04</v>
      </c>
      <c r="J51" s="28">
        <v>3</v>
      </c>
      <c r="K51" s="28">
        <v>1.79</v>
      </c>
      <c r="L51" s="28">
        <v>8.9999999999999998E-4</v>
      </c>
      <c r="M51" s="28">
        <v>0.25</v>
      </c>
      <c r="N51" s="28">
        <v>0.2</v>
      </c>
      <c r="O51" s="28">
        <v>0.08</v>
      </c>
      <c r="P51" s="28">
        <f>Amalgamation!P39/Amalgamation!AR39</f>
        <v>1.7714285714285716</v>
      </c>
      <c r="Q51" s="28">
        <f>Amalgamation!Q39/Amalgamation!AS39</f>
        <v>1.8828451882845188E-3</v>
      </c>
      <c r="R51" s="28">
        <f>Amalgamation!R39/Amalgamation!AT39</f>
        <v>33.421052631578952</v>
      </c>
      <c r="S51" s="28">
        <v>0.09</v>
      </c>
      <c r="T51" s="28">
        <f>Amalgamation!T39/Amalgamation!X39</f>
        <v>0.40611353711790399</v>
      </c>
      <c r="U51" s="28">
        <v>57</v>
      </c>
      <c r="V51" s="28">
        <f>Amalgamation!V39/Amalgamation!Z39</f>
        <v>2780</v>
      </c>
      <c r="W51" s="28">
        <f>Amalgamation!W39/Amalgamation!AY39</f>
        <v>1.3538461538461539E-4</v>
      </c>
      <c r="X51" s="28">
        <f>Amalgamation!X39/Amalgamation!AB39</f>
        <v>4.654471544715447</v>
      </c>
      <c r="Y51" s="28">
        <v>5.6000000000000001E-2</v>
      </c>
      <c r="Z51" s="28">
        <v>0.05</v>
      </c>
      <c r="AA51" s="28">
        <f>Amalgamation!AA39/Amalgamation!AE39</f>
        <v>0.8085106382978724</v>
      </c>
      <c r="AB51" s="28">
        <v>9.84</v>
      </c>
      <c r="AC51" s="28">
        <v>0.09</v>
      </c>
      <c r="AD51" s="28">
        <v>0.06</v>
      </c>
      <c r="AE51" s="28">
        <v>0.47</v>
      </c>
      <c r="AF51" s="28">
        <v>0.09</v>
      </c>
      <c r="AG51" s="28">
        <v>737</v>
      </c>
      <c r="AH51" s="28">
        <v>2.6</v>
      </c>
      <c r="AI51" s="28">
        <v>0.3</v>
      </c>
      <c r="AJ51" s="28">
        <v>0.68</v>
      </c>
      <c r="AK51" s="28">
        <v>7.76</v>
      </c>
      <c r="AL51" s="28">
        <f>Amalgamation!AL39/Amalgamation!AY39</f>
        <v>3.0769230769230768E-5</v>
      </c>
      <c r="AM51" s="28">
        <v>5.0999999999999997E-2</v>
      </c>
      <c r="AN51" s="28">
        <f>Amalgamation!AN39/(Amalgamation!AS39+Amalgamation!AY39)</f>
        <v>1.9334738385411894E-3</v>
      </c>
      <c r="AO51" s="28">
        <f>Amalgamation!AO39/Amalgamation!AS39</f>
        <v>0.11192468619246862</v>
      </c>
      <c r="AP51" s="28">
        <v>0.4</v>
      </c>
      <c r="AQ51" s="28">
        <v>0.23</v>
      </c>
      <c r="AR51" s="28">
        <v>3.5</v>
      </c>
      <c r="AS51" s="28">
        <v>478</v>
      </c>
      <c r="AT51" s="28">
        <v>3.8</v>
      </c>
      <c r="AU51" s="28">
        <v>15.5</v>
      </c>
      <c r="AV51" s="28">
        <v>6.2</v>
      </c>
      <c r="AW51" s="28">
        <f>'no b.d.l.'!BJ39*10000</f>
        <v>36500</v>
      </c>
      <c r="AX51" s="28">
        <f>'no b.d.l.'!BK39*10000</f>
        <v>900</v>
      </c>
      <c r="AY51" s="28">
        <f>'no b.d.l.'!BL39*10000</f>
        <v>65000</v>
      </c>
      <c r="AZ51" s="28">
        <f>'no b.d.l.'!BM39*10000</f>
        <v>400</v>
      </c>
      <c r="BA51" s="28">
        <f>'no b.d.l.'!BN39*10000</f>
        <v>4800</v>
      </c>
      <c r="BB51" s="28">
        <f>'no b.d.l.'!BO39*10000</f>
        <v>130</v>
      </c>
      <c r="BC51" s="28">
        <f>'no b.d.l.'!BP39*10000</f>
        <v>220</v>
      </c>
      <c r="BD51" s="28">
        <f>'no b.d.l.'!BQ39*10000</f>
        <v>9000</v>
      </c>
      <c r="BE51" s="30">
        <f t="shared" si="0"/>
        <v>530</v>
      </c>
      <c r="BV51" s="28"/>
      <c r="BY51" s="28"/>
    </row>
    <row r="52" spans="1:77" x14ac:dyDescent="0.3">
      <c r="A52" s="25">
        <f t="shared" si="1"/>
        <v>36</v>
      </c>
      <c r="B52" s="26">
        <v>686971</v>
      </c>
      <c r="C52" s="26">
        <v>846580</v>
      </c>
      <c r="D52" s="26">
        <v>379</v>
      </c>
      <c r="E52" s="26">
        <v>1</v>
      </c>
      <c r="F52" s="27" t="s">
        <v>37</v>
      </c>
      <c r="G52" s="28">
        <v>44.1</v>
      </c>
      <c r="H52" s="28">
        <f>'no b.d.l.'!H40/1000</f>
        <v>9.4000000000000004E-3</v>
      </c>
      <c r="I52" s="28">
        <f>'no b.d.l.'!I40/1000</f>
        <v>0.11</v>
      </c>
      <c r="J52" s="28">
        <v>2</v>
      </c>
      <c r="K52" s="28">
        <v>2.48</v>
      </c>
      <c r="L52" s="28">
        <v>8.9999999999999998E-4</v>
      </c>
      <c r="M52" s="28">
        <v>0.18</v>
      </c>
      <c r="N52" s="28">
        <v>0.4</v>
      </c>
      <c r="O52" s="28">
        <v>0.52</v>
      </c>
      <c r="P52" s="28">
        <f>Amalgamation!P40/Amalgamation!AR40</f>
        <v>2.666666666666667</v>
      </c>
      <c r="Q52" s="28">
        <f>Amalgamation!Q40/Amalgamation!AS40</f>
        <v>4.6218487394957984E-3</v>
      </c>
      <c r="R52" s="28">
        <f>Amalgamation!R40/Amalgamation!AT40</f>
        <v>198.42105263157896</v>
      </c>
      <c r="S52" s="28">
        <v>0.09</v>
      </c>
      <c r="T52" s="28">
        <f>Amalgamation!T40/Amalgamation!X40</f>
        <v>0.1425233644859813</v>
      </c>
      <c r="U52" s="28">
        <v>90.9</v>
      </c>
      <c r="V52" s="28">
        <f>Amalgamation!V40/Amalgamation!Z40</f>
        <v>1073.75</v>
      </c>
      <c r="W52" s="28">
        <f>Amalgamation!W40/Amalgamation!AY40</f>
        <v>1.3942307692307691E-4</v>
      </c>
      <c r="X52" s="28">
        <f>Amalgamation!X40/Amalgamation!AB40</f>
        <v>2.2645502645502646</v>
      </c>
      <c r="Y52" s="28">
        <v>4.9000000000000002E-2</v>
      </c>
      <c r="Z52" s="28">
        <v>0.08</v>
      </c>
      <c r="AA52" s="28">
        <f>Amalgamation!AA40/Amalgamation!AE40</f>
        <v>9.3333333333333338E-2</v>
      </c>
      <c r="AB52" s="28">
        <v>18.899999999999999</v>
      </c>
      <c r="AC52" s="28">
        <v>0.1</v>
      </c>
      <c r="AD52" s="28">
        <v>0.18</v>
      </c>
      <c r="AE52" s="28">
        <v>0.75</v>
      </c>
      <c r="AF52" s="28">
        <v>0.09</v>
      </c>
      <c r="AG52" s="28">
        <v>754</v>
      </c>
      <c r="AH52" s="28">
        <v>0.1</v>
      </c>
      <c r="AI52" s="28">
        <v>0.09</v>
      </c>
      <c r="AJ52" s="28">
        <v>0.04</v>
      </c>
      <c r="AK52" s="28">
        <v>8.44</v>
      </c>
      <c r="AL52" s="28">
        <f>Amalgamation!AL40/Amalgamation!AY40</f>
        <v>2.5000000000000001E-5</v>
      </c>
      <c r="AM52" s="28">
        <v>4.7E-2</v>
      </c>
      <c r="AN52" s="28">
        <f>Amalgamation!AN40/(Amalgamation!AS40+Amalgamation!AY40)</f>
        <v>2.1422130125290195E-3</v>
      </c>
      <c r="AO52" s="28">
        <f>Amalgamation!AO40/Amalgamation!AS40</f>
        <v>0.15588235294117647</v>
      </c>
      <c r="AP52" s="28">
        <v>0.4</v>
      </c>
      <c r="AQ52" s="28">
        <v>0.12</v>
      </c>
      <c r="AR52" s="28">
        <v>2.4</v>
      </c>
      <c r="AS52" s="28">
        <v>238</v>
      </c>
      <c r="AT52" s="28">
        <v>1.9</v>
      </c>
      <c r="AU52" s="28">
        <v>23.4</v>
      </c>
      <c r="AV52" s="28">
        <v>2.4</v>
      </c>
      <c r="AW52" s="28">
        <f>'no b.d.l.'!BJ40*10000</f>
        <v>43200</v>
      </c>
      <c r="AX52" s="28">
        <f>'no b.d.l.'!BK40*10000</f>
        <v>400</v>
      </c>
      <c r="AY52" s="28">
        <f>'no b.d.l.'!BL40*10000</f>
        <v>104000</v>
      </c>
      <c r="AZ52" s="28">
        <f>'no b.d.l.'!BM40*10000</f>
        <v>200</v>
      </c>
      <c r="BA52" s="28">
        <f>'no b.d.l.'!BN40*10000</f>
        <v>700.00000000000011</v>
      </c>
      <c r="BB52" s="28">
        <f>'no b.d.l.'!BO40*10000</f>
        <v>90</v>
      </c>
      <c r="BC52" s="28">
        <f>'no b.d.l.'!BP40*10000</f>
        <v>140</v>
      </c>
      <c r="BD52" s="28">
        <f>'no b.d.l.'!BQ40*10000</f>
        <v>9000</v>
      </c>
      <c r="BE52" s="30">
        <f t="shared" si="0"/>
        <v>290</v>
      </c>
      <c r="BV52" s="28"/>
      <c r="BY52" s="28"/>
    </row>
    <row r="53" spans="1:77" x14ac:dyDescent="0.3">
      <c r="A53" s="25">
        <f t="shared" si="1"/>
        <v>37</v>
      </c>
      <c r="B53" s="26">
        <v>686971</v>
      </c>
      <c r="C53" s="26">
        <v>846579</v>
      </c>
      <c r="D53" s="26">
        <v>379</v>
      </c>
      <c r="E53" s="26">
        <v>1</v>
      </c>
      <c r="F53" s="27" t="s">
        <v>39</v>
      </c>
      <c r="G53" s="28">
        <v>11.7</v>
      </c>
      <c r="H53" s="28">
        <f>'no b.d.l.'!H41/1000</f>
        <v>7.0000000000000001E-3</v>
      </c>
      <c r="I53" s="28">
        <f>'no b.d.l.'!I41/1000</f>
        <v>0.13</v>
      </c>
      <c r="J53" s="28">
        <v>2</v>
      </c>
      <c r="K53" s="28">
        <v>0.95</v>
      </c>
      <c r="L53" s="28">
        <v>8.9999999999999998E-4</v>
      </c>
      <c r="M53" s="28">
        <v>0.23</v>
      </c>
      <c r="N53" s="28">
        <v>0.09</v>
      </c>
      <c r="O53" s="28">
        <v>7.0000000000000007E-2</v>
      </c>
      <c r="P53" s="28">
        <f>Amalgamation!P41/Amalgamation!AR41</f>
        <v>0.98518518518518527</v>
      </c>
      <c r="Q53" s="28">
        <f>Amalgamation!Q41/Amalgamation!AS41</f>
        <v>7.5555555555555549E-3</v>
      </c>
      <c r="R53" s="28">
        <f>Amalgamation!R41/Amalgamation!AT41</f>
        <v>3.0708661417322838</v>
      </c>
      <c r="S53" s="28">
        <v>0.09</v>
      </c>
      <c r="T53" s="28">
        <f>Amalgamation!T41/Amalgamation!X41</f>
        <v>0.1360294117647059</v>
      </c>
      <c r="U53" s="28">
        <v>36</v>
      </c>
      <c r="V53" s="28">
        <f>Amalgamation!V41/Amalgamation!Z41</f>
        <v>112.5</v>
      </c>
      <c r="W53" s="28">
        <f>Amalgamation!W41/Amalgamation!AY41</f>
        <v>9.4065934065934063E-4</v>
      </c>
      <c r="X53" s="28">
        <f>Amalgamation!X41/Amalgamation!AB41</f>
        <v>6.0444444444444443</v>
      </c>
      <c r="Y53" s="28">
        <v>0.13100000000000001</v>
      </c>
      <c r="Z53" s="28">
        <v>0.2</v>
      </c>
      <c r="AA53" s="28">
        <f>Amalgamation!AA41/Amalgamation!AE41</f>
        <v>0.14634146341463414</v>
      </c>
      <c r="AB53" s="28">
        <v>13.5</v>
      </c>
      <c r="AC53" s="28">
        <v>0.09</v>
      </c>
      <c r="AD53" s="28">
        <v>0.06</v>
      </c>
      <c r="AE53" s="28">
        <v>2.46</v>
      </c>
      <c r="AF53" s="28">
        <v>0.25</v>
      </c>
      <c r="AG53" s="28">
        <v>62</v>
      </c>
      <c r="AH53" s="28">
        <v>0.09</v>
      </c>
      <c r="AI53" s="28">
        <v>0.8</v>
      </c>
      <c r="AJ53" s="28">
        <v>0.04</v>
      </c>
      <c r="AK53" s="28">
        <v>10.4</v>
      </c>
      <c r="AL53" s="28">
        <f>Amalgamation!AL41/Amalgamation!AY41</f>
        <v>1.0989010989010989E-4</v>
      </c>
      <c r="AM53" s="28">
        <v>3.2000000000000001E-2</v>
      </c>
      <c r="AN53" s="28">
        <f>Amalgamation!AN41/(Amalgamation!AS41+Amalgamation!AY41)</f>
        <v>3.5385456533624923E-3</v>
      </c>
      <c r="AO53" s="28">
        <f>Amalgamation!AO41/Amalgamation!AS41</f>
        <v>0.52</v>
      </c>
      <c r="AP53" s="28">
        <v>0.7</v>
      </c>
      <c r="AQ53" s="28">
        <v>2.13</v>
      </c>
      <c r="AR53" s="28">
        <v>13.5</v>
      </c>
      <c r="AS53" s="28">
        <v>225</v>
      </c>
      <c r="AT53" s="28">
        <v>25.4</v>
      </c>
      <c r="AU53" s="28">
        <v>9.5</v>
      </c>
      <c r="AV53" s="28">
        <v>13.2</v>
      </c>
      <c r="AW53" s="28">
        <f>'no b.d.l.'!BJ41*10000</f>
        <v>50100</v>
      </c>
      <c r="AX53" s="28">
        <f>'no b.d.l.'!BK41*10000</f>
        <v>600</v>
      </c>
      <c r="AY53" s="28">
        <f>'no b.d.l.'!BL41*10000</f>
        <v>45500</v>
      </c>
      <c r="AZ53" s="28">
        <f>'no b.d.l.'!BM41*10000</f>
        <v>2000</v>
      </c>
      <c r="BA53" s="28">
        <f>'no b.d.l.'!BN41*10000</f>
        <v>1000</v>
      </c>
      <c r="BB53" s="28">
        <f>'no b.d.l.'!BO41*10000</f>
        <v>210</v>
      </c>
      <c r="BC53" s="28">
        <f>'no b.d.l.'!BP41*10000</f>
        <v>680</v>
      </c>
      <c r="BD53" s="28">
        <f>'no b.d.l.'!BQ41*10000</f>
        <v>9000</v>
      </c>
      <c r="BE53" s="30">
        <f t="shared" si="0"/>
        <v>2210</v>
      </c>
      <c r="BV53" s="28"/>
      <c r="BY53" s="28"/>
    </row>
    <row r="54" spans="1:77" x14ac:dyDescent="0.3">
      <c r="A54" s="25">
        <f t="shared" si="1"/>
        <v>38</v>
      </c>
      <c r="B54" s="26">
        <v>686971</v>
      </c>
      <c r="C54" s="26">
        <v>846578</v>
      </c>
      <c r="D54" s="26">
        <v>379</v>
      </c>
      <c r="E54" s="26">
        <v>1</v>
      </c>
      <c r="F54" s="27" t="s">
        <v>38</v>
      </c>
      <c r="G54" s="28">
        <v>71.5</v>
      </c>
      <c r="H54" s="28">
        <f>'no b.d.l.'!H42/1000</f>
        <v>1.23E-2</v>
      </c>
      <c r="I54" s="28">
        <f>'no b.d.l.'!I42/1000</f>
        <v>7.0000000000000007E-2</v>
      </c>
      <c r="J54" s="28">
        <v>2</v>
      </c>
      <c r="K54" s="28">
        <v>1.94</v>
      </c>
      <c r="L54" s="28">
        <v>8.9999999999999998E-4</v>
      </c>
      <c r="M54" s="28">
        <v>0.42</v>
      </c>
      <c r="N54" s="28">
        <v>0.3</v>
      </c>
      <c r="O54" s="28">
        <v>0.16</v>
      </c>
      <c r="P54" s="28">
        <f>Amalgamation!P42/Amalgamation!AR42</f>
        <v>3.3076923076923075</v>
      </c>
      <c r="Q54" s="28">
        <f>Amalgamation!Q42/Amalgamation!AS42</f>
        <v>6.7796610169491532E-3</v>
      </c>
      <c r="R54" s="28">
        <f>Amalgamation!R42/Amalgamation!AT42</f>
        <v>97.72727272727272</v>
      </c>
      <c r="S54" s="28">
        <v>0.09</v>
      </c>
      <c r="T54" s="28">
        <f>Amalgamation!T42/Amalgamation!X42</f>
        <v>0.2025931928687196</v>
      </c>
      <c r="U54" s="28">
        <v>101</v>
      </c>
      <c r="V54" s="28">
        <f>Amalgamation!V42/Amalgamation!Z42</f>
        <v>2100</v>
      </c>
      <c r="W54" s="28">
        <f>Amalgamation!W42/Amalgamation!AY42</f>
        <v>1.280701754385965E-4</v>
      </c>
      <c r="X54" s="28">
        <f>Amalgamation!X42/Amalgamation!AB42</f>
        <v>4.9359999999999999</v>
      </c>
      <c r="Y54" s="28">
        <v>8.5999999999999993E-2</v>
      </c>
      <c r="Z54" s="28">
        <v>0.05</v>
      </c>
      <c r="AA54" s="28">
        <f>Amalgamation!AA42/Amalgamation!AE42</f>
        <v>0.46666666666666662</v>
      </c>
      <c r="AB54" s="28">
        <v>12.5</v>
      </c>
      <c r="AC54" s="28">
        <v>0.2</v>
      </c>
      <c r="AD54" s="28">
        <v>0.12</v>
      </c>
      <c r="AE54" s="28">
        <v>0.45</v>
      </c>
      <c r="AF54" s="28">
        <v>0.08</v>
      </c>
      <c r="AG54" s="28">
        <v>805</v>
      </c>
      <c r="AH54" s="28">
        <v>0.09</v>
      </c>
      <c r="AI54" s="28">
        <v>0.1</v>
      </c>
      <c r="AJ54" s="28">
        <v>0.04</v>
      </c>
      <c r="AK54" s="28">
        <v>11.3</v>
      </c>
      <c r="AL54" s="28">
        <f>Amalgamation!AL42/Amalgamation!AY42</f>
        <v>3.3333333333333335E-5</v>
      </c>
      <c r="AM54" s="28">
        <v>4.2000000000000003E-2</v>
      </c>
      <c r="AN54" s="28">
        <f>Amalgamation!AN42/(Amalgamation!AS42+Amalgamation!AY42)</f>
        <v>1.8426765643054731E-3</v>
      </c>
      <c r="AO54" s="28">
        <f>Amalgamation!AO42/Amalgamation!AS42</f>
        <v>0.12203389830508475</v>
      </c>
      <c r="AP54" s="28">
        <v>0.6</v>
      </c>
      <c r="AQ54" s="28">
        <v>0.14000000000000001</v>
      </c>
      <c r="AR54" s="28">
        <v>2.6</v>
      </c>
      <c r="AS54" s="28">
        <v>236</v>
      </c>
      <c r="AT54" s="28">
        <v>2.2000000000000002</v>
      </c>
      <c r="AU54" s="28">
        <v>23.7</v>
      </c>
      <c r="AV54" s="28">
        <v>2.2999999999999998</v>
      </c>
      <c r="AW54" s="28">
        <f>'no b.d.l.'!BJ42*10000</f>
        <v>45800</v>
      </c>
      <c r="AX54" s="28">
        <f>'no b.d.l.'!BK42*10000</f>
        <v>300</v>
      </c>
      <c r="AY54" s="28">
        <f>'no b.d.l.'!BL42*10000</f>
        <v>114000</v>
      </c>
      <c r="AZ54" s="28">
        <f>'no b.d.l.'!BM42*10000</f>
        <v>300</v>
      </c>
      <c r="BA54" s="28">
        <f>'no b.d.l.'!BN42*10000</f>
        <v>700.00000000000011</v>
      </c>
      <c r="BB54" s="28">
        <f>'no b.d.l.'!BO42*10000</f>
        <v>120</v>
      </c>
      <c r="BC54" s="28">
        <f>'no b.d.l.'!BP42*10000</f>
        <v>210</v>
      </c>
      <c r="BD54" s="28">
        <f>'no b.d.l.'!BQ42*10000</f>
        <v>9000</v>
      </c>
      <c r="BE54" s="30">
        <f t="shared" si="0"/>
        <v>420</v>
      </c>
      <c r="BV54" s="28"/>
      <c r="BY54" s="28"/>
    </row>
    <row r="55" spans="1:77" x14ac:dyDescent="0.3">
      <c r="A55" s="25">
        <f t="shared" si="1"/>
        <v>39</v>
      </c>
      <c r="B55" s="26">
        <v>686972</v>
      </c>
      <c r="C55" s="26">
        <v>846579</v>
      </c>
      <c r="D55" s="26">
        <v>379</v>
      </c>
      <c r="E55" s="26">
        <v>1</v>
      </c>
      <c r="F55" s="27" t="s">
        <v>40</v>
      </c>
      <c r="G55" s="28">
        <v>55.7</v>
      </c>
      <c r="H55" s="28">
        <f>'no b.d.l.'!H43/1000</f>
        <v>5.0000000000000001E-3</v>
      </c>
      <c r="I55" s="28">
        <f>'no b.d.l.'!I43/1000</f>
        <v>0.06</v>
      </c>
      <c r="J55" s="28">
        <v>2</v>
      </c>
      <c r="K55" s="28">
        <v>2.5499999999999998</v>
      </c>
      <c r="L55" s="28">
        <v>8.9999999999999998E-4</v>
      </c>
      <c r="M55" s="28">
        <v>0.42</v>
      </c>
      <c r="N55" s="28">
        <v>0.5</v>
      </c>
      <c r="O55" s="28">
        <v>0.14000000000000001</v>
      </c>
      <c r="P55" s="28">
        <f>Amalgamation!P43/Amalgamation!AR43</f>
        <v>4.9666666666666668</v>
      </c>
      <c r="Q55" s="28">
        <f>Amalgamation!Q43/Amalgamation!AS43</f>
        <v>7.246376811594203E-3</v>
      </c>
      <c r="R55" s="28">
        <f>Amalgamation!R43/Amalgamation!AT43</f>
        <v>82.592592592592581</v>
      </c>
      <c r="S55" s="28">
        <v>0.09</v>
      </c>
      <c r="T55" s="28">
        <f>Amalgamation!T43/Amalgamation!X43</f>
        <v>0.18701298701298702</v>
      </c>
      <c r="U55" s="28">
        <v>53.3</v>
      </c>
      <c r="V55" s="28">
        <f>Amalgamation!V43/Amalgamation!Z43</f>
        <v>2750</v>
      </c>
      <c r="W55" s="28">
        <f>Amalgamation!W43/Amalgamation!AY43</f>
        <v>1.365015166835187E-4</v>
      </c>
      <c r="X55" s="28">
        <f>Amalgamation!X43/Amalgamation!AB43</f>
        <v>2.6923076923076921</v>
      </c>
      <c r="Y55" s="28">
        <v>0.13100000000000001</v>
      </c>
      <c r="Z55" s="28">
        <v>0.04</v>
      </c>
      <c r="AA55" s="28">
        <f>Amalgamation!AA43/Amalgamation!AE43</f>
        <v>1.7307692307692305E-2</v>
      </c>
      <c r="AB55" s="28">
        <v>14.3</v>
      </c>
      <c r="AC55" s="28">
        <v>0.2</v>
      </c>
      <c r="AD55" s="28">
        <v>0.14000000000000001</v>
      </c>
      <c r="AE55" s="28">
        <v>0.52</v>
      </c>
      <c r="AF55" s="28">
        <v>7.0000000000000007E-2</v>
      </c>
      <c r="AG55" s="28">
        <v>811</v>
      </c>
      <c r="AH55" s="28">
        <v>0.09</v>
      </c>
      <c r="AI55" s="28">
        <v>0.1</v>
      </c>
      <c r="AJ55" s="28">
        <v>0.04</v>
      </c>
      <c r="AK55" s="28">
        <v>8.19</v>
      </c>
      <c r="AL55" s="28">
        <f>Amalgamation!AL43/Amalgamation!AY43</f>
        <v>3.9433771486349848E-5</v>
      </c>
      <c r="AM55" s="28">
        <v>4.7E-2</v>
      </c>
      <c r="AN55" s="28">
        <f>Amalgamation!AN43/(Amalgamation!AS43+Amalgamation!AY43)</f>
        <v>2.4407963110577454E-3</v>
      </c>
      <c r="AO55" s="28">
        <f>Amalgamation!AO43/Amalgamation!AS43</f>
        <v>0.13768115942028986</v>
      </c>
      <c r="AP55" s="28">
        <v>0.4</v>
      </c>
      <c r="AQ55" s="28">
        <v>0.2</v>
      </c>
      <c r="AR55" s="28">
        <v>3</v>
      </c>
      <c r="AS55" s="28">
        <v>207</v>
      </c>
      <c r="AT55" s="28">
        <v>2.7</v>
      </c>
      <c r="AU55" s="28">
        <v>21.7</v>
      </c>
      <c r="AV55" s="28">
        <v>2.5</v>
      </c>
      <c r="AW55" s="28">
        <f>'no b.d.l.'!BJ43*10000</f>
        <v>47600</v>
      </c>
      <c r="AX55" s="28">
        <f>'no b.d.l.'!BK43*10000</f>
        <v>400</v>
      </c>
      <c r="AY55" s="28">
        <f>'no b.d.l.'!BL43*10000</f>
        <v>98900</v>
      </c>
      <c r="AZ55" s="28">
        <f>'no b.d.l.'!BM43*10000</f>
        <v>300</v>
      </c>
      <c r="BA55" s="28">
        <f>'no b.d.l.'!BN43*10000</f>
        <v>1100</v>
      </c>
      <c r="BB55" s="28">
        <f>'no b.d.l.'!BO43*10000</f>
        <v>110</v>
      </c>
      <c r="BC55" s="28">
        <f>'no b.d.l.'!BP43*10000</f>
        <v>230</v>
      </c>
      <c r="BD55" s="28">
        <f>'no b.d.l.'!BQ43*10000</f>
        <v>9000</v>
      </c>
      <c r="BE55" s="30">
        <f t="shared" si="0"/>
        <v>410</v>
      </c>
      <c r="BV55" s="28"/>
      <c r="BY55" s="28"/>
    </row>
    <row r="56" spans="1:77" x14ac:dyDescent="0.3">
      <c r="A56" s="25">
        <f t="shared" si="1"/>
        <v>40</v>
      </c>
      <c r="B56" s="26">
        <v>686971</v>
      </c>
      <c r="C56" s="26">
        <v>846579</v>
      </c>
      <c r="D56" s="26">
        <v>379</v>
      </c>
      <c r="E56" s="26">
        <v>1</v>
      </c>
      <c r="F56" s="27" t="s">
        <v>41</v>
      </c>
      <c r="G56" s="28">
        <v>45.4</v>
      </c>
      <c r="H56" s="28">
        <f>'no b.d.l.'!H44/1000</f>
        <v>4.4999999999999997E-3</v>
      </c>
      <c r="I56" s="28">
        <f>'no b.d.l.'!I44/1000</f>
        <v>0.04</v>
      </c>
      <c r="J56" s="28">
        <v>2</v>
      </c>
      <c r="K56" s="28">
        <v>2.65</v>
      </c>
      <c r="L56" s="28">
        <v>8.9999999999999998E-4</v>
      </c>
      <c r="M56" s="28">
        <v>0.38</v>
      </c>
      <c r="N56" s="28">
        <v>0.7</v>
      </c>
      <c r="O56" s="28">
        <v>0.16</v>
      </c>
      <c r="P56" s="28">
        <f>Amalgamation!P44/Amalgamation!AR44</f>
        <v>3.28125</v>
      </c>
      <c r="Q56" s="28">
        <f>Amalgamation!Q44/Amalgamation!AS44</f>
        <v>5.6034482758620689E-3</v>
      </c>
      <c r="R56" s="28">
        <f>Amalgamation!R44/Amalgamation!AT44</f>
        <v>70.400000000000006</v>
      </c>
      <c r="S56" s="28">
        <v>0.1</v>
      </c>
      <c r="T56" s="28">
        <f>Amalgamation!T44/Amalgamation!X44</f>
        <v>0.21719457013574658</v>
      </c>
      <c r="U56" s="28">
        <v>50.4</v>
      </c>
      <c r="V56" s="28">
        <f>Amalgamation!V44/Amalgamation!Z44</f>
        <v>2137.5</v>
      </c>
      <c r="W56" s="28">
        <f>Amalgamation!W44/Amalgamation!AY44</f>
        <v>1.3805104408352672E-4</v>
      </c>
      <c r="X56" s="28">
        <f>Amalgamation!X44/Amalgamation!AB44</f>
        <v>3.9819819819819822</v>
      </c>
      <c r="Y56" s="28">
        <v>0.114</v>
      </c>
      <c r="Z56" s="28">
        <v>0.04</v>
      </c>
      <c r="AA56" s="28">
        <f>Amalgamation!AA44/Amalgamation!AE44</f>
        <v>3.04</v>
      </c>
      <c r="AB56" s="28">
        <v>11.1</v>
      </c>
      <c r="AC56" s="28">
        <v>0.2</v>
      </c>
      <c r="AD56" s="28">
        <v>0.1</v>
      </c>
      <c r="AE56" s="28">
        <v>0.5</v>
      </c>
      <c r="AF56" s="28">
        <v>0.08</v>
      </c>
      <c r="AG56" s="28">
        <v>764</v>
      </c>
      <c r="AH56" s="28">
        <v>0.09</v>
      </c>
      <c r="AI56" s="28">
        <v>0.2</v>
      </c>
      <c r="AJ56" s="28">
        <v>0.04</v>
      </c>
      <c r="AK56" s="28">
        <v>7.53</v>
      </c>
      <c r="AL56" s="28">
        <f>Amalgamation!AL44/Amalgamation!AY44</f>
        <v>4.6403712296983768E-5</v>
      </c>
      <c r="AM56" s="28">
        <v>5.0999999999999997E-2</v>
      </c>
      <c r="AN56" s="28">
        <f>Amalgamation!AN44/(Amalgamation!AS44+Amalgamation!AY44)</f>
        <v>2.5927897075157351E-3</v>
      </c>
      <c r="AO56" s="28">
        <f>Amalgamation!AO44/Amalgamation!AS44</f>
        <v>0.14655172413793102</v>
      </c>
      <c r="AP56" s="28">
        <v>0.4</v>
      </c>
      <c r="AQ56" s="28">
        <v>0.18</v>
      </c>
      <c r="AR56" s="28">
        <v>3.2</v>
      </c>
      <c r="AS56" s="28">
        <v>232</v>
      </c>
      <c r="AT56" s="28">
        <v>2.5</v>
      </c>
      <c r="AU56" s="28">
        <v>19.100000000000001</v>
      </c>
      <c r="AV56" s="28">
        <v>2.2000000000000002</v>
      </c>
      <c r="AW56" s="28">
        <f>'no b.d.l.'!BJ44*10000</f>
        <v>40599.999999999993</v>
      </c>
      <c r="AX56" s="28">
        <f>'no b.d.l.'!BK44*10000</f>
        <v>200</v>
      </c>
      <c r="AY56" s="28">
        <f>'no b.d.l.'!BL44*10000</f>
        <v>86199.999999999985</v>
      </c>
      <c r="AZ56" s="28">
        <f>'no b.d.l.'!BM44*10000</f>
        <v>300</v>
      </c>
      <c r="BA56" s="28">
        <f>'no b.d.l.'!BN44*10000</f>
        <v>1100</v>
      </c>
      <c r="BB56" s="28">
        <f>'no b.d.l.'!BO44*10000</f>
        <v>120</v>
      </c>
      <c r="BC56" s="28">
        <f>'no b.d.l.'!BP44*10000</f>
        <v>180</v>
      </c>
      <c r="BD56" s="28">
        <f>'no b.d.l.'!BQ44*10000</f>
        <v>9000</v>
      </c>
      <c r="BE56" s="30">
        <f t="shared" si="0"/>
        <v>420</v>
      </c>
      <c r="BV56" s="28"/>
      <c r="BY56" s="28"/>
    </row>
    <row r="57" spans="1:77" x14ac:dyDescent="0.3">
      <c r="A57" s="25">
        <f t="shared" si="1"/>
        <v>41</v>
      </c>
      <c r="B57" s="26">
        <v>686972</v>
      </c>
      <c r="C57" s="26">
        <v>846578</v>
      </c>
      <c r="D57" s="26">
        <v>379</v>
      </c>
      <c r="E57" s="26">
        <v>1</v>
      </c>
      <c r="F57" s="27" t="s">
        <v>42</v>
      </c>
      <c r="G57" s="28">
        <v>104</v>
      </c>
      <c r="H57" s="28">
        <f>'no b.d.l.'!H45/1000</f>
        <v>1.06E-2</v>
      </c>
      <c r="I57" s="28">
        <f>'no b.d.l.'!I45/1000</f>
        <v>0.04</v>
      </c>
      <c r="J57" s="28">
        <v>2</v>
      </c>
      <c r="K57" s="28">
        <v>2.85</v>
      </c>
      <c r="L57" s="28">
        <v>8.9999999999999998E-4</v>
      </c>
      <c r="M57" s="28">
        <v>0.56999999999999995</v>
      </c>
      <c r="N57" s="28">
        <v>1.2</v>
      </c>
      <c r="O57" s="28">
        <v>0.22</v>
      </c>
      <c r="P57" s="28">
        <f>Amalgamation!P45/Amalgamation!AR45</f>
        <v>3.6129032258064511</v>
      </c>
      <c r="Q57" s="28">
        <f>Amalgamation!Q45/Amalgamation!AS45</f>
        <v>7.9439252336448597E-3</v>
      </c>
      <c r="R57" s="28">
        <f>Amalgamation!R45/Amalgamation!AT45</f>
        <v>132.85714285714286</v>
      </c>
      <c r="S57" s="28">
        <v>0.09</v>
      </c>
      <c r="T57" s="28">
        <f>Amalgamation!T45/Amalgamation!X45</f>
        <v>0.20809248554913296</v>
      </c>
      <c r="U57" s="28">
        <v>94.4</v>
      </c>
      <c r="V57" s="28">
        <f>Amalgamation!V45/Amalgamation!Z45</f>
        <v>2700</v>
      </c>
      <c r="W57" s="28">
        <f>Amalgamation!W45/Amalgamation!AY45</f>
        <v>1.0492957746478874E-4</v>
      </c>
      <c r="X57" s="28">
        <f>Amalgamation!X45/Amalgamation!AB45</f>
        <v>3.4370860927152318</v>
      </c>
      <c r="Y57" s="28">
        <v>0.19800000000000001</v>
      </c>
      <c r="Z57" s="28">
        <v>0.05</v>
      </c>
      <c r="AA57" s="28">
        <f>Amalgamation!AA45/Amalgamation!AE45</f>
        <v>0.70212765957446821</v>
      </c>
      <c r="AB57" s="28">
        <v>15.1</v>
      </c>
      <c r="AC57" s="28">
        <v>0.2</v>
      </c>
      <c r="AD57" s="28">
        <v>0.14000000000000001</v>
      </c>
      <c r="AE57" s="28">
        <v>0.47</v>
      </c>
      <c r="AF57" s="28">
        <v>0.08</v>
      </c>
      <c r="AG57" s="28">
        <v>945</v>
      </c>
      <c r="AH57" s="28">
        <v>0.09</v>
      </c>
      <c r="AI57" s="28">
        <v>0.09</v>
      </c>
      <c r="AJ57" s="28">
        <v>0.04</v>
      </c>
      <c r="AK57" s="28">
        <v>11.9</v>
      </c>
      <c r="AL57" s="28">
        <f>Amalgamation!AL45/Amalgamation!AY45</f>
        <v>2.5352112676056338E-5</v>
      </c>
      <c r="AM57" s="28">
        <v>4.1000000000000002E-2</v>
      </c>
      <c r="AN57" s="28">
        <f>Amalgamation!AN45/(Amalgamation!AS45+Amalgamation!AY45)</f>
        <v>1.5054776604272433E-3</v>
      </c>
      <c r="AO57" s="28">
        <f>Amalgamation!AO45/Amalgamation!AS45</f>
        <v>0.12476635514018691</v>
      </c>
      <c r="AP57" s="28">
        <v>0.6</v>
      </c>
      <c r="AQ57" s="28">
        <v>0.13</v>
      </c>
      <c r="AR57" s="28">
        <v>3.1</v>
      </c>
      <c r="AS57" s="28">
        <v>214</v>
      </c>
      <c r="AT57" s="28">
        <v>2.1</v>
      </c>
      <c r="AU57" s="28">
        <v>29.2</v>
      </c>
      <c r="AV57" s="28">
        <v>2.5</v>
      </c>
      <c r="AW57" s="28">
        <f>'no b.d.l.'!BJ45*10000</f>
        <v>49100</v>
      </c>
      <c r="AX57" s="28">
        <f>'no b.d.l.'!BK45*10000</f>
        <v>300</v>
      </c>
      <c r="AY57" s="28">
        <f>'no b.d.l.'!BL45*10000</f>
        <v>142000</v>
      </c>
      <c r="AZ57" s="28">
        <f>'no b.d.l.'!BM45*10000</f>
        <v>300</v>
      </c>
      <c r="BA57" s="28">
        <f>'no b.d.l.'!BN45*10000</f>
        <v>1400.0000000000002</v>
      </c>
      <c r="BB57" s="28">
        <f>'no b.d.l.'!BO45*10000</f>
        <v>90</v>
      </c>
      <c r="BC57" s="28">
        <f>'no b.d.l.'!BP45*10000</f>
        <v>270</v>
      </c>
      <c r="BD57" s="28">
        <f>'no b.d.l.'!BQ45*10000</f>
        <v>9000</v>
      </c>
      <c r="BE57" s="30">
        <f t="shared" si="0"/>
        <v>390</v>
      </c>
      <c r="BV57" s="28"/>
      <c r="BY57" s="28"/>
    </row>
    <row r="58" spans="1:77" x14ac:dyDescent="0.3">
      <c r="A58" s="25">
        <f t="shared" si="1"/>
        <v>42</v>
      </c>
      <c r="B58" s="26">
        <v>686972</v>
      </c>
      <c r="C58" s="26">
        <v>846577</v>
      </c>
      <c r="D58" s="26">
        <v>379</v>
      </c>
      <c r="E58" s="26">
        <v>1</v>
      </c>
      <c r="F58" s="27" t="s">
        <v>43</v>
      </c>
      <c r="G58" s="28">
        <v>73.900000000000006</v>
      </c>
      <c r="H58" s="28">
        <f>'no b.d.l.'!H46/1000</f>
        <v>5.9000000000000007E-3</v>
      </c>
      <c r="I58" s="28">
        <f>'no b.d.l.'!I46/1000</f>
        <v>0.06</v>
      </c>
      <c r="J58" s="28">
        <v>2</v>
      </c>
      <c r="K58" s="28">
        <v>2.2799999999999998</v>
      </c>
      <c r="L58" s="28">
        <v>8.9999999999999998E-4</v>
      </c>
      <c r="M58" s="28">
        <v>0.3</v>
      </c>
      <c r="N58" s="28">
        <v>0.3</v>
      </c>
      <c r="O58" s="28">
        <v>0.45</v>
      </c>
      <c r="P58" s="28">
        <f>Amalgamation!P46/Amalgamation!AR46</f>
        <v>1.1730769230769229</v>
      </c>
      <c r="Q58" s="28">
        <f>Amalgamation!Q46/Amalgamation!AS46</f>
        <v>1.4285714285714286E-3</v>
      </c>
      <c r="R58" s="28">
        <f>Amalgamation!R46/Amalgamation!AT46</f>
        <v>124.09090909090908</v>
      </c>
      <c r="S58" s="28">
        <v>0.1</v>
      </c>
      <c r="T58" s="28">
        <f>Amalgamation!T46/Amalgamation!X46</f>
        <v>0.55345911949685533</v>
      </c>
      <c r="U58" s="28">
        <v>71.099999999999994</v>
      </c>
      <c r="V58" s="28">
        <f>Amalgamation!V46/Amalgamation!Z46</f>
        <v>2025</v>
      </c>
      <c r="W58" s="28">
        <f>Amalgamation!W46/Amalgamation!AY46</f>
        <v>1.4788732394366196E-4</v>
      </c>
      <c r="X58" s="28">
        <f>Amalgamation!X46/Amalgamation!AB46</f>
        <v>4.386206896551724</v>
      </c>
      <c r="Y58" s="28">
        <v>5.3999999999999999E-2</v>
      </c>
      <c r="Z58" s="28">
        <v>0.08</v>
      </c>
      <c r="AA58" s="28">
        <f>Amalgamation!AA46/Amalgamation!AE46</f>
        <v>0.10416666666666667</v>
      </c>
      <c r="AB58" s="28">
        <v>14.5</v>
      </c>
      <c r="AC58" s="28">
        <v>0.2</v>
      </c>
      <c r="AD58" s="28">
        <v>0.1</v>
      </c>
      <c r="AE58" s="28">
        <v>0.48</v>
      </c>
      <c r="AF58" s="28">
        <v>0.14000000000000001</v>
      </c>
      <c r="AG58" s="28">
        <v>971</v>
      </c>
      <c r="AH58" s="28">
        <v>1.4</v>
      </c>
      <c r="AI58" s="28">
        <v>0.1</v>
      </c>
      <c r="AJ58" s="28">
        <v>0.04</v>
      </c>
      <c r="AK58" s="28">
        <v>11.1</v>
      </c>
      <c r="AL58" s="28">
        <f>Amalgamation!AL46/Amalgamation!AY46</f>
        <v>2.816901408450704E-5</v>
      </c>
      <c r="AM58" s="28">
        <v>4.5999999999999999E-2</v>
      </c>
      <c r="AN58" s="28">
        <f>Amalgamation!AN46/(Amalgamation!AS46+Amalgamation!AY46)</f>
        <v>2.5314685314685313E-3</v>
      </c>
      <c r="AO58" s="28">
        <f>Amalgamation!AO46/Amalgamation!AS46</f>
        <v>8.8142857142857148E-2</v>
      </c>
      <c r="AP58" s="28">
        <v>0.5</v>
      </c>
      <c r="AQ58" s="28">
        <v>0.13</v>
      </c>
      <c r="AR58" s="28">
        <v>5.2</v>
      </c>
      <c r="AS58" s="28">
        <v>700</v>
      </c>
      <c r="AT58" s="28">
        <v>2.2000000000000002</v>
      </c>
      <c r="AU58" s="28">
        <v>21.5</v>
      </c>
      <c r="AV58" s="28">
        <v>3.6</v>
      </c>
      <c r="AW58" s="28">
        <f>'no b.d.l.'!BJ46*10000</f>
        <v>38200</v>
      </c>
      <c r="AX58" s="28">
        <f>'no b.d.l.'!BK46*10000</f>
        <v>500</v>
      </c>
      <c r="AY58" s="28">
        <f>'no b.d.l.'!BL46*10000</f>
        <v>99400</v>
      </c>
      <c r="AZ58" s="28">
        <f>'no b.d.l.'!BM46*10000</f>
        <v>200</v>
      </c>
      <c r="BA58" s="28">
        <f>'no b.d.l.'!BN46*10000</f>
        <v>2900</v>
      </c>
      <c r="BB58" s="28">
        <f>'no b.d.l.'!BO46*10000</f>
        <v>100</v>
      </c>
      <c r="BC58" s="28">
        <f>'no b.d.l.'!BP46*10000</f>
        <v>230</v>
      </c>
      <c r="BD58" s="28">
        <f>'no b.d.l.'!BQ46*10000</f>
        <v>9000</v>
      </c>
      <c r="BE58" s="30">
        <f t="shared" si="0"/>
        <v>300</v>
      </c>
      <c r="BV58" s="28"/>
      <c r="BY58" s="28"/>
    </row>
    <row r="59" spans="1:77" x14ac:dyDescent="0.3">
      <c r="A59" s="25">
        <f t="shared" si="1"/>
        <v>43</v>
      </c>
      <c r="B59" s="26">
        <v>686972</v>
      </c>
      <c r="C59" s="26">
        <v>846577</v>
      </c>
      <c r="D59" s="26">
        <v>379</v>
      </c>
      <c r="E59" s="26">
        <v>1</v>
      </c>
      <c r="F59" s="27" t="s">
        <v>44</v>
      </c>
      <c r="G59" s="28">
        <v>96.1</v>
      </c>
      <c r="H59" s="28">
        <f>'no b.d.l.'!H47/1000</f>
        <v>1.14E-2</v>
      </c>
      <c r="I59" s="28">
        <f>'no b.d.l.'!I47/1000</f>
        <v>0.1</v>
      </c>
      <c r="J59" s="28">
        <v>2</v>
      </c>
      <c r="K59" s="28">
        <v>1.62</v>
      </c>
      <c r="L59" s="28">
        <v>8.9999999999999998E-4</v>
      </c>
      <c r="M59" s="28">
        <v>0.49</v>
      </c>
      <c r="N59" s="28">
        <v>0.09</v>
      </c>
      <c r="O59" s="28">
        <v>0.12</v>
      </c>
      <c r="P59" s="28">
        <f>Amalgamation!P47/Amalgamation!AR47</f>
        <v>0.65346534653465349</v>
      </c>
      <c r="Q59" s="28">
        <f>Amalgamation!Q47/Amalgamation!AS47</f>
        <v>1.0483870967741935E-3</v>
      </c>
      <c r="R59" s="28">
        <f>Amalgamation!R47/Amalgamation!AT47</f>
        <v>83.684210526315795</v>
      </c>
      <c r="S59" s="28">
        <v>0.09</v>
      </c>
      <c r="T59" s="28">
        <f>Amalgamation!T47/Amalgamation!X47</f>
        <v>0.95238095238095244</v>
      </c>
      <c r="U59" s="28">
        <v>99</v>
      </c>
      <c r="V59" s="28">
        <f>Amalgamation!V47/Amalgamation!Z47</f>
        <v>4433.3333333333339</v>
      </c>
      <c r="W59" s="28">
        <f>Amalgamation!W47/Amalgamation!AY47</f>
        <v>8.3333333333333331E-5</v>
      </c>
      <c r="X59" s="28">
        <f>Amalgamation!X47/Amalgamation!AB47</f>
        <v>6.5725190839694658</v>
      </c>
      <c r="Y59" s="28">
        <v>4.7E-2</v>
      </c>
      <c r="Z59" s="28">
        <v>0.06</v>
      </c>
      <c r="AA59" s="28">
        <f>Amalgamation!AA47/Amalgamation!AE47</f>
        <v>0.46666666666666662</v>
      </c>
      <c r="AB59" s="28">
        <v>13.1</v>
      </c>
      <c r="AC59" s="28">
        <v>0.2</v>
      </c>
      <c r="AD59" s="28">
        <v>0.1</v>
      </c>
      <c r="AE59" s="28">
        <v>0.45</v>
      </c>
      <c r="AF59" s="28">
        <v>0.22</v>
      </c>
      <c r="AG59" s="28">
        <v>1810</v>
      </c>
      <c r="AH59" s="28">
        <v>0.09</v>
      </c>
      <c r="AI59" s="28">
        <v>0.09</v>
      </c>
      <c r="AJ59" s="28">
        <v>0.04</v>
      </c>
      <c r="AK59" s="28">
        <v>13.9</v>
      </c>
      <c r="AL59" s="28">
        <f>Amalgamation!AL47/Amalgamation!AY47</f>
        <v>2.7777777777777779E-5</v>
      </c>
      <c r="AM59" s="28">
        <v>3.9E-2</v>
      </c>
      <c r="AN59" s="28">
        <f>Amalgamation!AN47/(Amalgamation!AS47+Amalgamation!AY47)</f>
        <v>1.9159648480410103E-3</v>
      </c>
      <c r="AO59" s="28">
        <f>Amalgamation!AO47/Amalgamation!AS47</f>
        <v>7.435483870967742E-2</v>
      </c>
      <c r="AP59" s="28">
        <v>0.6</v>
      </c>
      <c r="AQ59" s="28">
        <v>0.13</v>
      </c>
      <c r="AR59" s="28">
        <v>10.1</v>
      </c>
      <c r="AS59" s="28">
        <v>1240</v>
      </c>
      <c r="AT59" s="28">
        <v>1.9</v>
      </c>
      <c r="AU59" s="28">
        <v>26.3</v>
      </c>
      <c r="AV59" s="28">
        <v>2.6</v>
      </c>
      <c r="AW59" s="28">
        <f>'no b.d.l.'!BJ47*10000</f>
        <v>40300</v>
      </c>
      <c r="AX59" s="28">
        <f>'no b.d.l.'!BK47*10000</f>
        <v>200</v>
      </c>
      <c r="AY59" s="28">
        <f>'no b.d.l.'!BL47*10000</f>
        <v>108000</v>
      </c>
      <c r="AZ59" s="28">
        <f>'no b.d.l.'!BM47*10000</f>
        <v>200</v>
      </c>
      <c r="BA59" s="28">
        <f>'no b.d.l.'!BN47*10000</f>
        <v>5500</v>
      </c>
      <c r="BB59" s="28">
        <f>'no b.d.l.'!BO47*10000</f>
        <v>110</v>
      </c>
      <c r="BC59" s="28">
        <f>'no b.d.l.'!BP47*10000</f>
        <v>200</v>
      </c>
      <c r="BD59" s="28">
        <f>'no b.d.l.'!BQ47*10000</f>
        <v>9000</v>
      </c>
      <c r="BE59" s="30">
        <f t="shared" si="0"/>
        <v>310</v>
      </c>
      <c r="BV59" s="28"/>
      <c r="BY59" s="28"/>
    </row>
    <row r="60" spans="1:77" x14ac:dyDescent="0.3">
      <c r="A60" s="25">
        <f t="shared" si="1"/>
        <v>44</v>
      </c>
      <c r="B60" s="26">
        <v>686972</v>
      </c>
      <c r="C60" s="26">
        <v>846576</v>
      </c>
      <c r="D60" s="26">
        <v>379</v>
      </c>
      <c r="E60" s="26">
        <v>1</v>
      </c>
      <c r="F60" s="27" t="s">
        <v>45</v>
      </c>
      <c r="G60" s="28">
        <v>67.3</v>
      </c>
      <c r="H60" s="28">
        <f>'no b.d.l.'!H48/1000</f>
        <v>7.7999999999999996E-3</v>
      </c>
      <c r="I60" s="28">
        <f>'no b.d.l.'!I48/1000</f>
        <v>0.06</v>
      </c>
      <c r="J60" s="28">
        <v>2</v>
      </c>
      <c r="K60" s="28">
        <v>1.05</v>
      </c>
      <c r="L60" s="28">
        <v>8.9999999999999998E-4</v>
      </c>
      <c r="M60" s="28">
        <v>0.27</v>
      </c>
      <c r="N60" s="28">
        <v>0.4</v>
      </c>
      <c r="O60" s="28">
        <v>0.1</v>
      </c>
      <c r="P60" s="28">
        <f>Amalgamation!P48/Amalgamation!AR48</f>
        <v>0.94117647058823528</v>
      </c>
      <c r="Q60" s="28">
        <f>Amalgamation!Q48/Amalgamation!AS48</f>
        <v>1.5463917525773197E-3</v>
      </c>
      <c r="R60" s="28">
        <f>Amalgamation!R48/Amalgamation!AT48</f>
        <v>113.84615384615384</v>
      </c>
      <c r="S60" s="28">
        <v>0.09</v>
      </c>
      <c r="T60" s="28">
        <f>Amalgamation!T48/Amalgamation!X48</f>
        <v>0.70510708401976929</v>
      </c>
      <c r="U60" s="28">
        <v>67.8</v>
      </c>
      <c r="V60" s="28">
        <f>Amalgamation!V48/Amalgamation!Z48</f>
        <v>5050</v>
      </c>
      <c r="W60" s="28">
        <f>Amalgamation!W48/Amalgamation!AY48</f>
        <v>7.6923076923076926E-5</v>
      </c>
      <c r="X60" s="28">
        <f>Amalgamation!X48/Amalgamation!AB48</f>
        <v>5.568807339449541</v>
      </c>
      <c r="Y60" s="28">
        <v>4.7E-2</v>
      </c>
      <c r="Z60" s="28">
        <v>0.04</v>
      </c>
      <c r="AA60" s="28">
        <f>Amalgamation!AA48/Amalgamation!AE48</f>
        <v>0.35714285714285715</v>
      </c>
      <c r="AB60" s="28">
        <v>10.9</v>
      </c>
      <c r="AC60" s="28">
        <v>0.2</v>
      </c>
      <c r="AD60" s="28">
        <v>0.08</v>
      </c>
      <c r="AE60" s="28">
        <v>0.28000000000000003</v>
      </c>
      <c r="AF60" s="28">
        <v>0.12</v>
      </c>
      <c r="AG60" s="28">
        <v>1350</v>
      </c>
      <c r="AH60" s="28">
        <v>0.09</v>
      </c>
      <c r="AI60" s="28">
        <v>0.09</v>
      </c>
      <c r="AJ60" s="28">
        <v>0.04</v>
      </c>
      <c r="AK60" s="28">
        <v>9.27</v>
      </c>
      <c r="AL60" s="28">
        <f>Amalgamation!AL48/Amalgamation!AY48</f>
        <v>2.7085590465872156E-5</v>
      </c>
      <c r="AM60" s="28">
        <v>3.1E-2</v>
      </c>
      <c r="AN60" s="28">
        <f>Amalgamation!AN48/(Amalgamation!AS48+Amalgamation!AY48)</f>
        <v>1.2532029887383994E-3</v>
      </c>
      <c r="AO60" s="28">
        <f>Amalgamation!AO48/Amalgamation!AS48</f>
        <v>9.8969072164948463E-2</v>
      </c>
      <c r="AP60" s="28">
        <v>0.4</v>
      </c>
      <c r="AQ60" s="28">
        <v>0.11</v>
      </c>
      <c r="AR60" s="28">
        <v>5.0999999999999996</v>
      </c>
      <c r="AS60" s="28">
        <v>582</v>
      </c>
      <c r="AT60" s="28">
        <v>1.3</v>
      </c>
      <c r="AU60" s="28">
        <v>19.8</v>
      </c>
      <c r="AV60" s="28">
        <v>2.1</v>
      </c>
      <c r="AW60" s="28">
        <f>'no b.d.l.'!BJ48*10000</f>
        <v>32599.999999999996</v>
      </c>
      <c r="AX60" s="28">
        <f>'no b.d.l.'!BK48*10000</f>
        <v>400</v>
      </c>
      <c r="AY60" s="28">
        <f>'no b.d.l.'!BL48*10000</f>
        <v>92300</v>
      </c>
      <c r="AZ60" s="28">
        <f>'no b.d.l.'!BM48*10000</f>
        <v>100</v>
      </c>
      <c r="BA60" s="28">
        <f>'no b.d.l.'!BN48*10000</f>
        <v>6200</v>
      </c>
      <c r="BB60" s="28">
        <f>'no b.d.l.'!BO48*10000</f>
        <v>100</v>
      </c>
      <c r="BC60" s="28">
        <f>'no b.d.l.'!BP48*10000</f>
        <v>130</v>
      </c>
      <c r="BD60" s="28">
        <f>'no b.d.l.'!BQ48*10000</f>
        <v>9000</v>
      </c>
      <c r="BE60" s="30">
        <f t="shared" si="0"/>
        <v>200</v>
      </c>
      <c r="BV60" s="28"/>
      <c r="BY60" s="28"/>
    </row>
    <row r="61" spans="1:77" x14ac:dyDescent="0.3">
      <c r="A61" s="25">
        <f t="shared" si="1"/>
        <v>45</v>
      </c>
      <c r="B61" s="26">
        <v>686973</v>
      </c>
      <c r="C61" s="26">
        <v>846577</v>
      </c>
      <c r="D61" s="26">
        <v>379</v>
      </c>
      <c r="E61" s="26">
        <v>1</v>
      </c>
      <c r="F61" s="27" t="s">
        <v>46</v>
      </c>
      <c r="G61" s="28">
        <v>57.1</v>
      </c>
      <c r="H61" s="28">
        <f>'no b.d.l.'!H49/1000</f>
        <v>6.7000000000000004E-2</v>
      </c>
      <c r="I61" s="28">
        <f>'no b.d.l.'!I49/1000</f>
        <v>0.03</v>
      </c>
      <c r="J61" s="28">
        <v>2</v>
      </c>
      <c r="K61" s="28">
        <v>0.85</v>
      </c>
      <c r="L61" s="28">
        <v>8.9999999999999998E-4</v>
      </c>
      <c r="M61" s="28">
        <v>0.35</v>
      </c>
      <c r="N61" s="28">
        <v>0.09</v>
      </c>
      <c r="O61" s="28">
        <v>7.0000000000000007E-2</v>
      </c>
      <c r="P61" s="28">
        <f>Amalgamation!P49/Amalgamation!AR49</f>
        <v>0.78571428571428581</v>
      </c>
      <c r="Q61" s="28">
        <f>Amalgamation!Q49/Amalgamation!AS49</f>
        <v>1.2307692307692308E-3</v>
      </c>
      <c r="R61" s="28">
        <f>Amalgamation!R49/Amalgamation!AT49</f>
        <v>54.444444444444443</v>
      </c>
      <c r="S61" s="28">
        <v>0.09</v>
      </c>
      <c r="T61" s="28">
        <f>Amalgamation!T49/Amalgamation!X49</f>
        <v>0.73963133640553003</v>
      </c>
      <c r="U61" s="28">
        <v>35.1</v>
      </c>
      <c r="V61" s="28">
        <f>Amalgamation!V49/Amalgamation!Z49</f>
        <v>8850</v>
      </c>
      <c r="W61" s="28">
        <f>Amalgamation!W49/Amalgamation!AY49</f>
        <v>5.4545454545454546E-5</v>
      </c>
      <c r="X61" s="28">
        <f>Amalgamation!X49/Amalgamation!AB49</f>
        <v>8.314176245210728</v>
      </c>
      <c r="Y61" s="28">
        <v>1.7000000000000001E-2</v>
      </c>
      <c r="Z61" s="28">
        <v>0.02</v>
      </c>
      <c r="AA61" s="28">
        <f>Amalgamation!AA49/Amalgamation!AE49</f>
        <v>0.2608695652173913</v>
      </c>
      <c r="AB61" s="28">
        <v>5.22</v>
      </c>
      <c r="AC61" s="28">
        <v>0.2</v>
      </c>
      <c r="AD61" s="28">
        <v>0.04</v>
      </c>
      <c r="AE61" s="28">
        <v>0.23</v>
      </c>
      <c r="AF61" s="28">
        <v>0.06</v>
      </c>
      <c r="AG61" s="28">
        <v>1000</v>
      </c>
      <c r="AH61" s="28">
        <v>0.1</v>
      </c>
      <c r="AI61" s="28">
        <v>0.09</v>
      </c>
      <c r="AJ61" s="28">
        <v>0.04</v>
      </c>
      <c r="AK61" s="28">
        <v>5.53</v>
      </c>
      <c r="AL61" s="28">
        <f>Amalgamation!AL49/Amalgamation!AY49</f>
        <v>2.8282828282828282E-5</v>
      </c>
      <c r="AM61" s="28">
        <v>2.3E-2</v>
      </c>
      <c r="AN61" s="28">
        <f>Amalgamation!AN49/(Amalgamation!AS49+Amalgamation!AY49)</f>
        <v>1.2620170597089813E-3</v>
      </c>
      <c r="AO61" s="28">
        <f>Amalgamation!AO49/Amalgamation!AS49</f>
        <v>8.3692307692307691E-2</v>
      </c>
      <c r="AP61" s="28">
        <v>0.3</v>
      </c>
      <c r="AQ61" s="28">
        <v>0.05</v>
      </c>
      <c r="AR61" s="28">
        <v>2.8</v>
      </c>
      <c r="AS61" s="28">
        <v>325</v>
      </c>
      <c r="AT61" s="28">
        <v>0.9</v>
      </c>
      <c r="AU61" s="28">
        <v>10.7</v>
      </c>
      <c r="AV61" s="28">
        <v>1.7</v>
      </c>
      <c r="AW61" s="28">
        <f>'no b.d.l.'!BJ49*10000</f>
        <v>17300</v>
      </c>
      <c r="AX61" s="28">
        <f>'no b.d.l.'!BK49*10000</f>
        <v>200</v>
      </c>
      <c r="AY61" s="28">
        <f>'no b.d.l.'!BL49*10000</f>
        <v>49500</v>
      </c>
      <c r="AZ61" s="28">
        <f>'no b.d.l.'!BM49*10000</f>
        <v>90</v>
      </c>
      <c r="BA61" s="28">
        <f>'no b.d.l.'!BN49*10000</f>
        <v>10700</v>
      </c>
      <c r="BB61" s="28">
        <f>'no b.d.l.'!BO49*10000</f>
        <v>90</v>
      </c>
      <c r="BC61" s="28">
        <f>'no b.d.l.'!BP49*10000</f>
        <v>90</v>
      </c>
      <c r="BD61" s="28">
        <f>'no b.d.l.'!BQ49*10000</f>
        <v>9000</v>
      </c>
      <c r="BE61" s="30">
        <f t="shared" si="0"/>
        <v>180</v>
      </c>
      <c r="BV61" s="28"/>
      <c r="BY61" s="28"/>
    </row>
    <row r="62" spans="1:77" x14ac:dyDescent="0.3">
      <c r="A62" s="25">
        <f t="shared" si="1"/>
        <v>46</v>
      </c>
      <c r="B62" s="26">
        <v>686973</v>
      </c>
      <c r="C62" s="26">
        <v>846578</v>
      </c>
      <c r="D62" s="26">
        <v>379</v>
      </c>
      <c r="E62" s="26">
        <v>1</v>
      </c>
      <c r="F62" s="27" t="s">
        <v>47</v>
      </c>
      <c r="G62" s="28">
        <v>189</v>
      </c>
      <c r="H62" s="28">
        <f>'no b.d.l.'!H50/1000</f>
        <v>2.8300000000000002E-2</v>
      </c>
      <c r="I62" s="28">
        <f>'no b.d.l.'!I50/1000</f>
        <v>0.06</v>
      </c>
      <c r="J62" s="28">
        <v>2</v>
      </c>
      <c r="K62" s="28">
        <v>2.34</v>
      </c>
      <c r="L62" s="28">
        <v>8.9999999999999998E-4</v>
      </c>
      <c r="M62" s="28">
        <v>0.79</v>
      </c>
      <c r="N62" s="28">
        <v>0.8</v>
      </c>
      <c r="O62" s="28">
        <v>0.22</v>
      </c>
      <c r="P62" s="28">
        <f>Amalgamation!P50/Amalgamation!AR50</f>
        <v>1.2467532467532467</v>
      </c>
      <c r="Q62" s="28">
        <f>Amalgamation!Q50/Amalgamation!AS50</f>
        <v>1.769911504424779E-3</v>
      </c>
      <c r="R62" s="28">
        <f>Amalgamation!R50/Amalgamation!AT50</f>
        <v>81.304347826086968</v>
      </c>
      <c r="S62" s="28">
        <v>0.09</v>
      </c>
      <c r="T62" s="28">
        <f>Amalgamation!T50/Amalgamation!X50</f>
        <v>0.65754716981132078</v>
      </c>
      <c r="U62" s="28">
        <v>86.5</v>
      </c>
      <c r="V62" s="28">
        <f>Amalgamation!V50/Amalgamation!Z50</f>
        <v>7025</v>
      </c>
      <c r="W62" s="28">
        <f>Amalgamation!W50/Amalgamation!AY50</f>
        <v>8.6111111111111119E-5</v>
      </c>
      <c r="X62" s="28">
        <f>Amalgamation!X50/Amalgamation!AB50</f>
        <v>8.7603305785123968</v>
      </c>
      <c r="Y62" s="28">
        <v>0.11700000000000001</v>
      </c>
      <c r="Z62" s="28">
        <v>0.04</v>
      </c>
      <c r="AA62" s="28">
        <f>Amalgamation!AA50/Amalgamation!AE50</f>
        <v>0.17307692307692307</v>
      </c>
      <c r="AB62" s="28">
        <v>12.1</v>
      </c>
      <c r="AC62" s="28">
        <v>0.2</v>
      </c>
      <c r="AD62" s="28">
        <v>0.09</v>
      </c>
      <c r="AE62" s="28">
        <v>0.52</v>
      </c>
      <c r="AF62" s="28">
        <v>0.13</v>
      </c>
      <c r="AG62" s="28">
        <v>1440</v>
      </c>
      <c r="AH62" s="28">
        <v>0.1</v>
      </c>
      <c r="AI62" s="28">
        <v>0.1</v>
      </c>
      <c r="AJ62" s="28">
        <v>0.04</v>
      </c>
      <c r="AK62" s="28">
        <v>17.2</v>
      </c>
      <c r="AL62" s="28">
        <f>Amalgamation!AL50/Amalgamation!AY50</f>
        <v>2.7777777777777779E-5</v>
      </c>
      <c r="AM62" s="28">
        <v>4.4999999999999998E-2</v>
      </c>
      <c r="AN62" s="28">
        <f>Amalgamation!AN50/(Amalgamation!AS50+Amalgamation!AY50)</f>
        <v>1.3153536134268206E-3</v>
      </c>
      <c r="AO62" s="28">
        <f>Amalgamation!AO50/Amalgamation!AS50</f>
        <v>7.4889380530973451E-2</v>
      </c>
      <c r="AP62" s="28">
        <v>0.8</v>
      </c>
      <c r="AQ62" s="28">
        <v>0.14000000000000001</v>
      </c>
      <c r="AR62" s="28">
        <v>7.7</v>
      </c>
      <c r="AS62" s="28">
        <v>904</v>
      </c>
      <c r="AT62" s="28">
        <v>2.2999999999999998</v>
      </c>
      <c r="AU62" s="28">
        <v>25.1</v>
      </c>
      <c r="AV62" s="28">
        <v>3.5</v>
      </c>
      <c r="AW62" s="28">
        <f>'no b.d.l.'!BJ50*10000</f>
        <v>39700</v>
      </c>
      <c r="AX62" s="28">
        <f>'no b.d.l.'!BK50*10000</f>
        <v>400</v>
      </c>
      <c r="AY62" s="28">
        <f>'no b.d.l.'!BL50*10000</f>
        <v>144000</v>
      </c>
      <c r="AZ62" s="28">
        <f>'no b.d.l.'!BM50*10000</f>
        <v>200</v>
      </c>
      <c r="BA62" s="28">
        <f>'no b.d.l.'!BN50*10000</f>
        <v>4800</v>
      </c>
      <c r="BB62" s="28">
        <f>'no b.d.l.'!BO50*10000</f>
        <v>100</v>
      </c>
      <c r="BC62" s="28">
        <f>'no b.d.l.'!BP50*10000</f>
        <v>330</v>
      </c>
      <c r="BD62" s="28">
        <f>'no b.d.l.'!BQ50*10000</f>
        <v>9000</v>
      </c>
      <c r="BE62" s="30">
        <f t="shared" si="0"/>
        <v>300</v>
      </c>
      <c r="BV62" s="28"/>
      <c r="BY62" s="28"/>
    </row>
    <row r="63" spans="1:77" ht="15.75" customHeight="1" x14ac:dyDescent="0.3">
      <c r="A63" s="25">
        <f t="shared" si="1"/>
        <v>47</v>
      </c>
      <c r="B63" s="26">
        <v>686973</v>
      </c>
      <c r="C63" s="26">
        <v>846576</v>
      </c>
      <c r="D63" s="26">
        <v>379</v>
      </c>
      <c r="E63" s="26">
        <v>1</v>
      </c>
      <c r="F63" s="27" t="s">
        <v>49</v>
      </c>
      <c r="G63" s="28">
        <v>125</v>
      </c>
      <c r="H63" s="28">
        <f>'no b.d.l.'!H51/1000</f>
        <v>1.5300000000000001E-2</v>
      </c>
      <c r="I63" s="28">
        <f>'no b.d.l.'!I51/1000</f>
        <v>0.06</v>
      </c>
      <c r="J63" s="28">
        <v>2</v>
      </c>
      <c r="K63" s="28">
        <v>2.0499999999999998</v>
      </c>
      <c r="L63" s="28">
        <v>8.9999999999999998E-4</v>
      </c>
      <c r="M63" s="28">
        <v>0.66</v>
      </c>
      <c r="N63" s="28">
        <v>0.8</v>
      </c>
      <c r="O63" s="28">
        <v>0.16</v>
      </c>
      <c r="P63" s="28">
        <f>Amalgamation!P51/Amalgamation!AR51</f>
        <v>0.43842364532019706</v>
      </c>
      <c r="Q63" s="28">
        <f>Amalgamation!Q51/Amalgamation!AS51</f>
        <v>7.0796460176991152E-4</v>
      </c>
      <c r="R63" s="28">
        <f>Amalgamation!R51/Amalgamation!AT51</f>
        <v>79.583333333333343</v>
      </c>
      <c r="S63" s="28">
        <v>0.5</v>
      </c>
      <c r="T63" s="28">
        <f>Amalgamation!T51/Amalgamation!X51</f>
        <v>1.2258064516129032</v>
      </c>
      <c r="U63" s="28">
        <v>82.3</v>
      </c>
      <c r="V63" s="28">
        <f>Amalgamation!V51/Amalgamation!Z51</f>
        <v>6760</v>
      </c>
      <c r="W63" s="28">
        <f>Amalgamation!W51/Amalgamation!AY51</f>
        <v>9.6153846153846154E-5</v>
      </c>
      <c r="X63" s="28">
        <f>Amalgamation!X51/Amalgamation!AB51</f>
        <v>10.24793388429752</v>
      </c>
      <c r="Y63" s="28">
        <v>0.11799999999999999</v>
      </c>
      <c r="Z63" s="28">
        <v>0.05</v>
      </c>
      <c r="AA63" s="28">
        <f>Amalgamation!AA51/Amalgamation!AE51</f>
        <v>0.22916666666666669</v>
      </c>
      <c r="AB63" s="28">
        <v>12.1</v>
      </c>
      <c r="AC63" s="28">
        <v>0.2</v>
      </c>
      <c r="AD63" s="28">
        <v>0.09</v>
      </c>
      <c r="AE63" s="28">
        <v>0.48</v>
      </c>
      <c r="AF63" s="28">
        <v>0.39</v>
      </c>
      <c r="AG63" s="28">
        <v>1600</v>
      </c>
      <c r="AH63" s="28">
        <v>0.09</v>
      </c>
      <c r="AI63" s="28">
        <v>0.1</v>
      </c>
      <c r="AJ63" s="28">
        <v>0.04</v>
      </c>
      <c r="AK63" s="28">
        <v>14.2</v>
      </c>
      <c r="AL63" s="28">
        <f>Amalgamation!AL51/Amalgamation!AY51</f>
        <v>3.3076923076923078E-5</v>
      </c>
      <c r="AM63" s="28">
        <v>4.1000000000000002E-2</v>
      </c>
      <c r="AN63" s="28">
        <f>Amalgamation!AN51/(Amalgamation!AS51+Amalgamation!AY51)</f>
        <v>1.54544079842734E-3</v>
      </c>
      <c r="AO63" s="28">
        <f>Amalgamation!AO51/Amalgamation!AS51</f>
        <v>6.4601769911504431E-2</v>
      </c>
      <c r="AP63" s="28">
        <v>0.7</v>
      </c>
      <c r="AQ63" s="28">
        <v>0.16</v>
      </c>
      <c r="AR63" s="28">
        <v>20.3</v>
      </c>
      <c r="AS63" s="28">
        <v>2260</v>
      </c>
      <c r="AT63" s="28">
        <v>2.4</v>
      </c>
      <c r="AU63" s="28">
        <v>27</v>
      </c>
      <c r="AV63" s="28">
        <v>4.0999999999999996</v>
      </c>
      <c r="AW63" s="28">
        <f>'no b.d.l.'!BJ51*10000</f>
        <v>42600</v>
      </c>
      <c r="AX63" s="28">
        <f>'no b.d.l.'!BK51*10000</f>
        <v>600</v>
      </c>
      <c r="AY63" s="28">
        <f>'no b.d.l.'!BL51*10000</f>
        <v>130000</v>
      </c>
      <c r="AZ63" s="28">
        <f>'no b.d.l.'!BM51*10000</f>
        <v>300</v>
      </c>
      <c r="BA63" s="28">
        <f>'no b.d.l.'!BN51*10000</f>
        <v>3800</v>
      </c>
      <c r="BB63" s="28">
        <f>'no b.d.l.'!BO51*10000</f>
        <v>100</v>
      </c>
      <c r="BC63" s="28">
        <f>'no b.d.l.'!BP51*10000</f>
        <v>280</v>
      </c>
      <c r="BD63" s="28">
        <f>'no b.d.l.'!BQ51*10000</f>
        <v>9000</v>
      </c>
      <c r="BE63" s="30">
        <f t="shared" si="0"/>
        <v>400</v>
      </c>
      <c r="BV63" s="28"/>
      <c r="BY63" s="28"/>
    </row>
    <row r="64" spans="1:77" x14ac:dyDescent="0.3">
      <c r="A64" s="25">
        <f t="shared" si="1"/>
        <v>48</v>
      </c>
      <c r="B64" s="26">
        <v>686974</v>
      </c>
      <c r="C64" s="26">
        <v>846577</v>
      </c>
      <c r="D64" s="26">
        <v>379</v>
      </c>
      <c r="E64" s="26">
        <v>1</v>
      </c>
      <c r="F64" s="27" t="s">
        <v>48</v>
      </c>
      <c r="G64" s="28">
        <v>56.7</v>
      </c>
      <c r="H64" s="28">
        <f>'no b.d.l.'!H52/1000</f>
        <v>4.0299999999999996E-2</v>
      </c>
      <c r="I64" s="28">
        <f>'no b.d.l.'!I52/1000</f>
        <v>0.04</v>
      </c>
      <c r="J64" s="28">
        <v>2</v>
      </c>
      <c r="K64" s="28">
        <v>1.49</v>
      </c>
      <c r="L64" s="28">
        <v>8.9999999999999998E-4</v>
      </c>
      <c r="M64" s="28">
        <v>0.41</v>
      </c>
      <c r="N64" s="28">
        <v>0.2</v>
      </c>
      <c r="O64" s="28">
        <v>0.05</v>
      </c>
      <c r="P64" s="28">
        <f>Amalgamation!P52/Amalgamation!AR52</f>
        <v>2.5833333333333335</v>
      </c>
      <c r="Q64" s="28">
        <f>Amalgamation!Q52/Amalgamation!AS52</f>
        <v>2.6615969581749049E-3</v>
      </c>
      <c r="R64" s="28">
        <f>Amalgamation!R52/Amalgamation!AT52</f>
        <v>35.652173913043484</v>
      </c>
      <c r="S64" s="28">
        <v>0.09</v>
      </c>
      <c r="T64" s="28">
        <f>Amalgamation!T52/Amalgamation!X52</f>
        <v>0.35844155844155845</v>
      </c>
      <c r="U64" s="28">
        <v>32.6</v>
      </c>
      <c r="V64" s="28">
        <f>Amalgamation!V52/Amalgamation!Z52</f>
        <v>2465</v>
      </c>
      <c r="W64" s="28">
        <f>Amalgamation!W52/Amalgamation!AY52</f>
        <v>1.2849162011173185E-4</v>
      </c>
      <c r="X64" s="28">
        <f>Amalgamation!X52/Amalgamation!AB52</f>
        <v>5.3398058252427187</v>
      </c>
      <c r="Y64" s="28">
        <v>4.3999999999999997E-2</v>
      </c>
      <c r="Z64" s="28">
        <v>0.04</v>
      </c>
      <c r="AA64" s="28">
        <f>Amalgamation!AA52/Amalgamation!AE52</f>
        <v>4.878048780487805E-2</v>
      </c>
      <c r="AB64" s="28">
        <v>7.21</v>
      </c>
      <c r="AC64" s="28">
        <v>0.2</v>
      </c>
      <c r="AD64" s="28">
        <v>0.05</v>
      </c>
      <c r="AE64" s="28">
        <v>0.41</v>
      </c>
      <c r="AF64" s="28">
        <v>0.05</v>
      </c>
      <c r="AG64" s="28">
        <v>560</v>
      </c>
      <c r="AH64" s="28">
        <v>0.09</v>
      </c>
      <c r="AI64" s="28">
        <v>0.4</v>
      </c>
      <c r="AJ64" s="28">
        <v>0.04</v>
      </c>
      <c r="AK64" s="28">
        <v>6.8</v>
      </c>
      <c r="AL64" s="28">
        <f>Amalgamation!AL52/Amalgamation!AY52</f>
        <v>4.0968342644320304E-5</v>
      </c>
      <c r="AM64" s="28">
        <v>0.04</v>
      </c>
      <c r="AN64" s="28">
        <f>Amalgamation!AN52/(Amalgamation!AS52+Amalgamation!AY52)</f>
        <v>1.9013027444730651E-3</v>
      </c>
      <c r="AO64" s="28">
        <f>Amalgamation!AO52/Amalgamation!AS52</f>
        <v>0.11673003802281369</v>
      </c>
      <c r="AP64" s="28">
        <v>0.3</v>
      </c>
      <c r="AQ64" s="28">
        <v>0.15</v>
      </c>
      <c r="AR64" s="28">
        <v>2.4</v>
      </c>
      <c r="AS64" s="28">
        <v>263</v>
      </c>
      <c r="AT64" s="28">
        <v>2.2999999999999998</v>
      </c>
      <c r="AU64" s="28">
        <v>11.3</v>
      </c>
      <c r="AV64" s="28">
        <v>4.4000000000000004</v>
      </c>
      <c r="AW64" s="28">
        <f>'no b.d.l.'!BJ52*10000</f>
        <v>25600</v>
      </c>
      <c r="AX64" s="28">
        <f>'no b.d.l.'!BK52*10000</f>
        <v>500</v>
      </c>
      <c r="AY64" s="28">
        <f>'no b.d.l.'!BL52*10000</f>
        <v>53700</v>
      </c>
      <c r="AZ64" s="28">
        <f>'no b.d.l.'!BM52*10000</f>
        <v>200</v>
      </c>
      <c r="BA64" s="28">
        <f>'no b.d.l.'!BN52*10000</f>
        <v>4000</v>
      </c>
      <c r="BB64" s="28">
        <f>'no b.d.l.'!BO52*10000</f>
        <v>90</v>
      </c>
      <c r="BC64" s="28">
        <f>'no b.d.l.'!BP52*10000</f>
        <v>170</v>
      </c>
      <c r="BD64" s="28">
        <f>'no b.d.l.'!BQ52*10000</f>
        <v>9000</v>
      </c>
      <c r="BE64" s="30">
        <f t="shared" si="0"/>
        <v>290</v>
      </c>
      <c r="BV64" s="28"/>
      <c r="BY64" s="28"/>
    </row>
    <row r="65" spans="1:77" x14ac:dyDescent="0.3">
      <c r="A65" s="25">
        <f t="shared" si="1"/>
        <v>49</v>
      </c>
      <c r="B65" s="26">
        <v>686974</v>
      </c>
      <c r="C65" s="26">
        <v>846576</v>
      </c>
      <c r="D65" s="26">
        <v>379</v>
      </c>
      <c r="E65" s="26">
        <v>1</v>
      </c>
      <c r="F65" s="27" t="s">
        <v>50</v>
      </c>
      <c r="G65" s="28">
        <v>64.099999999999994</v>
      </c>
      <c r="H65" s="28">
        <f>'no b.d.l.'!H53/1000</f>
        <v>1.3300000000000001E-2</v>
      </c>
      <c r="I65" s="28">
        <f>'no b.d.l.'!I53/1000</f>
        <v>0.05</v>
      </c>
      <c r="J65" s="28">
        <v>2</v>
      </c>
      <c r="K65" s="28">
        <v>1.52</v>
      </c>
      <c r="L65" s="28">
        <v>8.9999999999999998E-4</v>
      </c>
      <c r="M65" s="28">
        <v>0.4</v>
      </c>
      <c r="N65" s="28">
        <v>0.2</v>
      </c>
      <c r="O65" s="28">
        <v>0.06</v>
      </c>
      <c r="P65" s="28">
        <f>Amalgamation!P53/Amalgamation!AR53</f>
        <v>2.6363636363636362</v>
      </c>
      <c r="Q65" s="28">
        <f>Amalgamation!Q53/Amalgamation!AS53</f>
        <v>4.0723981900452491E-3</v>
      </c>
      <c r="R65" s="28">
        <f>Amalgamation!R53/Amalgamation!AT53</f>
        <v>45.789473684210527</v>
      </c>
      <c r="S65" s="28">
        <v>0.09</v>
      </c>
      <c r="T65" s="28">
        <f>Amalgamation!T53/Amalgamation!X53</f>
        <v>0.24605678233438485</v>
      </c>
      <c r="U65" s="28">
        <v>31.4</v>
      </c>
      <c r="V65" s="28">
        <f>Amalgamation!V53/Amalgamation!Z53</f>
        <v>9400</v>
      </c>
      <c r="W65" s="28">
        <f>Amalgamation!W53/Amalgamation!AY53</f>
        <v>9.4867807153965774E-5</v>
      </c>
      <c r="X65" s="28">
        <f>Amalgamation!X53/Amalgamation!AB53</f>
        <v>7.9848866498740545</v>
      </c>
      <c r="Y65" s="28">
        <v>3.5999999999999997E-2</v>
      </c>
      <c r="Z65" s="28">
        <v>0.02</v>
      </c>
      <c r="AA65" s="28">
        <f>Amalgamation!AA53/Amalgamation!AE53</f>
        <v>0.14000000000000001</v>
      </c>
      <c r="AB65" s="28">
        <v>7.94</v>
      </c>
      <c r="AC65" s="28">
        <v>0.2</v>
      </c>
      <c r="AD65" s="28">
        <v>0.06</v>
      </c>
      <c r="AE65" s="28">
        <v>0.5</v>
      </c>
      <c r="AF65" s="28">
        <v>0.05</v>
      </c>
      <c r="AG65" s="28">
        <v>732</v>
      </c>
      <c r="AH65" s="28">
        <v>0.09</v>
      </c>
      <c r="AI65" s="28">
        <v>0.3</v>
      </c>
      <c r="AJ65" s="28">
        <v>0.04</v>
      </c>
      <c r="AK65" s="28">
        <v>8.75</v>
      </c>
      <c r="AL65" s="28">
        <f>Amalgamation!AL53/Amalgamation!AY53</f>
        <v>3.5769828926905126E-5</v>
      </c>
      <c r="AM65" s="28">
        <v>4.7E-2</v>
      </c>
      <c r="AN65" s="28">
        <f>Amalgamation!AN53/(Amalgamation!AS53+Amalgamation!AY53)</f>
        <v>1.4258923451279427E-3</v>
      </c>
      <c r="AO65" s="28">
        <f>Amalgamation!AO53/Amalgamation!AS53</f>
        <v>0.11764705882352941</v>
      </c>
      <c r="AP65" s="28">
        <v>0.4</v>
      </c>
      <c r="AQ65" s="28">
        <v>0.1</v>
      </c>
      <c r="AR65" s="28">
        <v>2.2000000000000002</v>
      </c>
      <c r="AS65" s="28">
        <v>221</v>
      </c>
      <c r="AT65" s="28">
        <v>1.9</v>
      </c>
      <c r="AU65" s="28">
        <v>13.1</v>
      </c>
      <c r="AV65" s="28">
        <v>3.5</v>
      </c>
      <c r="AW65" s="28">
        <f>'no b.d.l.'!BJ53*10000</f>
        <v>26500</v>
      </c>
      <c r="AX65" s="28">
        <f>'no b.d.l.'!BK53*10000</f>
        <v>500</v>
      </c>
      <c r="AY65" s="28">
        <f>'no b.d.l.'!BL53*10000</f>
        <v>64300</v>
      </c>
      <c r="AZ65" s="28">
        <f>'no b.d.l.'!BM53*10000</f>
        <v>200</v>
      </c>
      <c r="BA65" s="28">
        <f>'no b.d.l.'!BN53*10000</f>
        <v>5300</v>
      </c>
      <c r="BB65" s="28">
        <f>'no b.d.l.'!BO53*10000</f>
        <v>110</v>
      </c>
      <c r="BC65" s="28">
        <f>'no b.d.l.'!BP53*10000</f>
        <v>140</v>
      </c>
      <c r="BD65" s="28">
        <f>'no b.d.l.'!BQ53*10000</f>
        <v>9000</v>
      </c>
      <c r="BE65" s="30">
        <f t="shared" si="0"/>
        <v>310</v>
      </c>
      <c r="BV65" s="28"/>
      <c r="BY65" s="28"/>
    </row>
    <row r="66" spans="1:77" x14ac:dyDescent="0.3">
      <c r="A66" s="25">
        <f t="shared" si="1"/>
        <v>50</v>
      </c>
      <c r="B66" s="26">
        <v>686974</v>
      </c>
      <c r="C66" s="26">
        <v>846575</v>
      </c>
      <c r="D66" s="26">
        <v>379</v>
      </c>
      <c r="E66" s="26">
        <v>1</v>
      </c>
      <c r="F66" s="27" t="s">
        <v>51</v>
      </c>
      <c r="G66" s="28">
        <v>43.2</v>
      </c>
      <c r="H66" s="28">
        <f>'no b.d.l.'!H54/1000</f>
        <v>5.0000000000000001E-3</v>
      </c>
      <c r="I66" s="28">
        <f>'no b.d.l.'!I54/1000</f>
        <v>0.06</v>
      </c>
      <c r="J66" s="28">
        <v>2</v>
      </c>
      <c r="K66" s="28">
        <v>2.0299999999999998</v>
      </c>
      <c r="L66" s="28">
        <v>8.9999999999999998E-4</v>
      </c>
      <c r="M66" s="28">
        <v>0.38</v>
      </c>
      <c r="N66" s="28">
        <v>0.6</v>
      </c>
      <c r="O66" s="28">
        <v>0.12</v>
      </c>
      <c r="P66" s="28">
        <f>Amalgamation!P54/Amalgamation!AR54</f>
        <v>3.8000000000000003</v>
      </c>
      <c r="Q66" s="28">
        <f>Amalgamation!Q54/Amalgamation!AS54</f>
        <v>3.1999999999999997E-3</v>
      </c>
      <c r="R66" s="28">
        <f>Amalgamation!R54/Amalgamation!AT54</f>
        <v>51.25</v>
      </c>
      <c r="S66" s="28">
        <v>0.09</v>
      </c>
      <c r="T66" s="28">
        <f>Amalgamation!T54/Amalgamation!X54</f>
        <v>0.26444833625218911</v>
      </c>
      <c r="U66" s="28">
        <v>46.6</v>
      </c>
      <c r="V66" s="28">
        <f>Amalgamation!V54/Amalgamation!Z54</f>
        <v>2700</v>
      </c>
      <c r="W66" s="28">
        <f>Amalgamation!W54/Amalgamation!AY54</f>
        <v>1.0590631364562118E-4</v>
      </c>
      <c r="X66" s="28">
        <f>Amalgamation!X54/Amalgamation!AB54</f>
        <v>5.238532110091743</v>
      </c>
      <c r="Y66" s="28">
        <v>0.128</v>
      </c>
      <c r="Z66" s="28">
        <v>0.04</v>
      </c>
      <c r="AA66" s="28">
        <f>Amalgamation!AA54/Amalgamation!AE54</f>
        <v>0.3</v>
      </c>
      <c r="AB66" s="28">
        <v>10.9</v>
      </c>
      <c r="AC66" s="28">
        <v>0.2</v>
      </c>
      <c r="AD66" s="28">
        <v>0.09</v>
      </c>
      <c r="AE66" s="28">
        <v>0.5</v>
      </c>
      <c r="AF66" s="28">
        <v>0.08</v>
      </c>
      <c r="AG66" s="28">
        <v>782</v>
      </c>
      <c r="AH66" s="28">
        <v>2.6</v>
      </c>
      <c r="AI66" s="28">
        <v>0.3</v>
      </c>
      <c r="AJ66" s="28">
        <v>0.7</v>
      </c>
      <c r="AK66" s="28">
        <v>9.59</v>
      </c>
      <c r="AL66" s="28">
        <f>Amalgamation!AL54/Amalgamation!AY54</f>
        <v>3.054989816700611E-5</v>
      </c>
      <c r="AM66" s="28">
        <v>5.1999999999999998E-2</v>
      </c>
      <c r="AN66" s="28">
        <f>Amalgamation!AN54/(Amalgamation!AS54+Amalgamation!AY54)</f>
        <v>1.2508242454983512E-3</v>
      </c>
      <c r="AO66" s="28">
        <f>Amalgamation!AO54/Amalgamation!AS54</f>
        <v>0.12426666666666666</v>
      </c>
      <c r="AP66" s="28">
        <v>0.5</v>
      </c>
      <c r="AQ66" s="28">
        <v>0.21</v>
      </c>
      <c r="AR66" s="28">
        <v>3</v>
      </c>
      <c r="AS66" s="28">
        <v>375</v>
      </c>
      <c r="AT66" s="28">
        <v>3.2</v>
      </c>
      <c r="AU66" s="28">
        <v>18.8</v>
      </c>
      <c r="AV66" s="28">
        <v>4.9000000000000004</v>
      </c>
      <c r="AW66" s="28">
        <f>'no b.d.l.'!BJ54*10000</f>
        <v>37200</v>
      </c>
      <c r="AX66" s="28">
        <f>'no b.d.l.'!BK54*10000</f>
        <v>600</v>
      </c>
      <c r="AY66" s="28">
        <f>'no b.d.l.'!BL54*10000</f>
        <v>98200</v>
      </c>
      <c r="AZ66" s="28">
        <f>'no b.d.l.'!BM54*10000</f>
        <v>300</v>
      </c>
      <c r="BA66" s="28">
        <f>'no b.d.l.'!BN54*10000</f>
        <v>2600</v>
      </c>
      <c r="BB66" s="28">
        <f>'no b.d.l.'!BO54*10000</f>
        <v>100</v>
      </c>
      <c r="BC66" s="28">
        <f>'no b.d.l.'!BP54*10000</f>
        <v>260</v>
      </c>
      <c r="BD66" s="28">
        <f>'no b.d.l.'!BQ54*10000</f>
        <v>9000</v>
      </c>
      <c r="BE66" s="30">
        <f t="shared" si="0"/>
        <v>400</v>
      </c>
      <c r="BV66" s="28"/>
      <c r="BY66" s="28"/>
    </row>
    <row r="67" spans="1:77" x14ac:dyDescent="0.3">
      <c r="A67" s="25">
        <f t="shared" si="1"/>
        <v>51</v>
      </c>
      <c r="B67" s="26">
        <v>686974</v>
      </c>
      <c r="C67" s="26">
        <v>846575</v>
      </c>
      <c r="D67" s="26">
        <v>379</v>
      </c>
      <c r="E67" s="26">
        <v>1</v>
      </c>
      <c r="F67" s="27" t="s">
        <v>52</v>
      </c>
      <c r="G67" s="28">
        <v>58.6</v>
      </c>
      <c r="H67" s="28">
        <f>'no b.d.l.'!H55/1000</f>
        <v>4.5999999999999999E-3</v>
      </c>
      <c r="I67" s="28">
        <f>'no b.d.l.'!I55/1000</f>
        <v>0.14000000000000001</v>
      </c>
      <c r="J67" s="28">
        <v>4</v>
      </c>
      <c r="K67" s="28">
        <v>1.7</v>
      </c>
      <c r="L67" s="28">
        <v>8.9999999999999998E-4</v>
      </c>
      <c r="M67" s="28">
        <v>0.36</v>
      </c>
      <c r="N67" s="28">
        <v>0.3</v>
      </c>
      <c r="O67" s="28">
        <v>0.12</v>
      </c>
      <c r="P67" s="28">
        <f>Amalgamation!P55/Amalgamation!AR55</f>
        <v>3.3333333333333335</v>
      </c>
      <c r="Q67" s="28">
        <f>Amalgamation!Q55/Amalgamation!AS55</f>
        <v>3.3333333333333335E-3</v>
      </c>
      <c r="R67" s="28">
        <f>Amalgamation!R55/Amalgamation!AT55</f>
        <v>38.275862068965516</v>
      </c>
      <c r="S67" s="28">
        <v>4.4000000000000004</v>
      </c>
      <c r="T67" s="28">
        <f>Amalgamation!T55/Amalgamation!X55</f>
        <v>0.20104895104895104</v>
      </c>
      <c r="U67" s="28">
        <v>39.700000000000003</v>
      </c>
      <c r="V67" s="28">
        <f>Amalgamation!V55/Amalgamation!Z55</f>
        <v>3000</v>
      </c>
      <c r="W67" s="28">
        <f>Amalgamation!W55/Amalgamation!AY55</f>
        <v>1.261378413524057E-4</v>
      </c>
      <c r="X67" s="28">
        <f>Amalgamation!X55/Amalgamation!AB55</f>
        <v>5.3457943925233655</v>
      </c>
      <c r="Y67" s="28">
        <v>6.6000000000000003E-2</v>
      </c>
      <c r="Z67" s="28">
        <v>0.04</v>
      </c>
      <c r="AA67" s="28">
        <f>Amalgamation!AA55/Amalgamation!AE55</f>
        <v>0.11538461538461538</v>
      </c>
      <c r="AB67" s="28">
        <v>10.7</v>
      </c>
      <c r="AC67" s="28">
        <v>0.2</v>
      </c>
      <c r="AD67" s="28">
        <v>7.0000000000000007E-2</v>
      </c>
      <c r="AE67" s="28">
        <v>0.52</v>
      </c>
      <c r="AF67" s="28">
        <v>7.0000000000000007E-2</v>
      </c>
      <c r="AG67" s="28">
        <v>645</v>
      </c>
      <c r="AH67" s="28">
        <v>0.2</v>
      </c>
      <c r="AI67" s="28">
        <v>0.5</v>
      </c>
      <c r="AJ67" s="28">
        <v>0.04</v>
      </c>
      <c r="AK67" s="28">
        <v>9.1300000000000008</v>
      </c>
      <c r="AL67" s="28">
        <f>Amalgamation!AL55/Amalgamation!AY55</f>
        <v>3.9011703511053317E-5</v>
      </c>
      <c r="AM67" s="28">
        <v>4.2999999999999997E-2</v>
      </c>
      <c r="AN67" s="28">
        <f>Amalgamation!AN55/(Amalgamation!AS55+Amalgamation!AY55)</f>
        <v>1.5563900038845007E-3</v>
      </c>
      <c r="AO67" s="28">
        <f>Amalgamation!AO55/Amalgamation!AS55</f>
        <v>0.15393939393939393</v>
      </c>
      <c r="AP67" s="28">
        <v>0.5</v>
      </c>
      <c r="AQ67" s="28">
        <v>0.15</v>
      </c>
      <c r="AR67" s="28">
        <v>3</v>
      </c>
      <c r="AS67" s="28">
        <v>330</v>
      </c>
      <c r="AT67" s="28">
        <v>2.9</v>
      </c>
      <c r="AU67" s="28">
        <v>16.2</v>
      </c>
      <c r="AV67" s="28">
        <v>7.1</v>
      </c>
      <c r="AW67" s="28">
        <f>'no b.d.l.'!BJ55*10000</f>
        <v>39800</v>
      </c>
      <c r="AX67" s="28">
        <f>'no b.d.l.'!BK55*10000</f>
        <v>900</v>
      </c>
      <c r="AY67" s="28">
        <f>'no b.d.l.'!BL55*10000</f>
        <v>76900</v>
      </c>
      <c r="AZ67" s="28">
        <f>'no b.d.l.'!BM55*10000</f>
        <v>300</v>
      </c>
      <c r="BA67" s="28">
        <f>'no b.d.l.'!BN55*10000</f>
        <v>1900</v>
      </c>
      <c r="BB67" s="28">
        <f>'no b.d.l.'!BO55*10000</f>
        <v>110</v>
      </c>
      <c r="BC67" s="28">
        <f>'no b.d.l.'!BP55*10000</f>
        <v>280</v>
      </c>
      <c r="BD67" s="28">
        <f>'no b.d.l.'!BQ55*10000</f>
        <v>9000</v>
      </c>
      <c r="BE67" s="30">
        <f t="shared" si="0"/>
        <v>410</v>
      </c>
      <c r="BV67" s="28"/>
      <c r="BY67" s="28"/>
    </row>
    <row r="68" spans="1:77" x14ac:dyDescent="0.3">
      <c r="A68" s="25">
        <f t="shared" si="1"/>
        <v>52</v>
      </c>
      <c r="B68" s="26">
        <v>687529</v>
      </c>
      <c r="C68" s="26">
        <v>846751</v>
      </c>
      <c r="D68" s="26">
        <v>359</v>
      </c>
      <c r="E68" s="26">
        <v>1</v>
      </c>
      <c r="F68" s="27" t="s">
        <v>53</v>
      </c>
      <c r="G68" s="28">
        <v>0.8</v>
      </c>
      <c r="H68" s="28">
        <f>'no b.d.l.'!H56/1000</f>
        <v>1.5E-3</v>
      </c>
      <c r="I68" s="28">
        <f>'no b.d.l.'!I56/1000</f>
        <v>0.09</v>
      </c>
      <c r="J68" s="28">
        <v>3</v>
      </c>
      <c r="K68" s="28">
        <v>0.96</v>
      </c>
      <c r="L68" s="28">
        <v>8.9999999999999998E-4</v>
      </c>
      <c r="M68" s="28">
        <v>0.08</v>
      </c>
      <c r="N68" s="28">
        <v>0.09</v>
      </c>
      <c r="O68" s="28">
        <v>0.01</v>
      </c>
      <c r="P68" s="28">
        <f>Amalgamation!P56/Amalgamation!AR56</f>
        <v>1.5616438356164384</v>
      </c>
      <c r="Q68" s="28">
        <f>Amalgamation!Q56/Amalgamation!AS56</f>
        <v>7.2727272727272727E-3</v>
      </c>
      <c r="R68" s="28">
        <f>Amalgamation!R56/Amalgamation!AT56</f>
        <v>6.2105263157894735</v>
      </c>
      <c r="S68" s="28">
        <v>0.09</v>
      </c>
      <c r="T68" s="28">
        <f>Amalgamation!T56/Amalgamation!X56</f>
        <v>0.24647887323943662</v>
      </c>
      <c r="U68" s="28">
        <v>7.9</v>
      </c>
      <c r="V68" s="28">
        <f>Amalgamation!V56/Amalgamation!Z56</f>
        <v>476</v>
      </c>
      <c r="W68" s="28">
        <f>Amalgamation!W56/Amalgamation!AY56</f>
        <v>5.6329113924050633E-4</v>
      </c>
      <c r="X68" s="28">
        <f>Amalgamation!X56/Amalgamation!AB56</f>
        <v>1.880794701986755</v>
      </c>
      <c r="Y68" s="28">
        <v>8.9999999999999993E-3</v>
      </c>
      <c r="Z68" s="28">
        <v>0.05</v>
      </c>
      <c r="AA68" s="28">
        <f>Amalgamation!AA56/Amalgamation!AE56</f>
        <v>0.10389610389610389</v>
      </c>
      <c r="AB68" s="28">
        <v>7.55</v>
      </c>
      <c r="AC68" s="28">
        <v>0.1</v>
      </c>
      <c r="AD68" s="28">
        <v>0.04</v>
      </c>
      <c r="AE68" s="28">
        <v>0.77</v>
      </c>
      <c r="AF68" s="28">
        <v>0.12</v>
      </c>
      <c r="AG68" s="28">
        <v>99</v>
      </c>
      <c r="AH68" s="28">
        <v>0.1</v>
      </c>
      <c r="AI68" s="28">
        <v>0.3</v>
      </c>
      <c r="AJ68" s="28">
        <v>0.04</v>
      </c>
      <c r="AK68" s="28">
        <v>9.41</v>
      </c>
      <c r="AL68" s="28">
        <f>Amalgamation!AL56/Amalgamation!AY56</f>
        <v>2.9746835443037974E-4</v>
      </c>
      <c r="AM68" s="28">
        <v>0.16</v>
      </c>
      <c r="AN68" s="28">
        <f>Amalgamation!AN56/(Amalgamation!AS56+Amalgamation!AY56)</f>
        <v>6.4299182903834054E-3</v>
      </c>
      <c r="AO68" s="28">
        <f>Amalgamation!AO56/Amalgamation!AS56</f>
        <v>0.45818181818181819</v>
      </c>
      <c r="AP68" s="28">
        <v>0.3</v>
      </c>
      <c r="AQ68" s="28">
        <v>0.76</v>
      </c>
      <c r="AR68" s="28">
        <v>7.3</v>
      </c>
      <c r="AS68" s="28">
        <v>110</v>
      </c>
      <c r="AT68" s="28">
        <v>9.5</v>
      </c>
      <c r="AU68" s="28">
        <v>8.1</v>
      </c>
      <c r="AV68" s="28">
        <v>5.2</v>
      </c>
      <c r="AW68" s="28">
        <f>'no b.d.l.'!BJ56*10000</f>
        <v>33200</v>
      </c>
      <c r="AX68" s="28">
        <f>'no b.d.l.'!BK56*10000</f>
        <v>90</v>
      </c>
      <c r="AY68" s="28">
        <f>'no b.d.l.'!BL56*10000</f>
        <v>15800</v>
      </c>
      <c r="AZ68" s="28">
        <f>'no b.d.l.'!BM56*10000</f>
        <v>900</v>
      </c>
      <c r="BA68" s="28">
        <f>'no b.d.l.'!BN56*10000</f>
        <v>600</v>
      </c>
      <c r="BB68" s="28">
        <f>'no b.d.l.'!BO56*10000</f>
        <v>120</v>
      </c>
      <c r="BC68" s="28">
        <f>'no b.d.l.'!BP56*10000</f>
        <v>50</v>
      </c>
      <c r="BD68" s="28">
        <f>'no b.d.l.'!BQ56*10000</f>
        <v>9000</v>
      </c>
      <c r="BE68" s="30">
        <f t="shared" si="0"/>
        <v>1020</v>
      </c>
      <c r="BV68" s="28"/>
      <c r="BY68" s="28"/>
    </row>
    <row r="69" spans="1:77" x14ac:dyDescent="0.3">
      <c r="A69" s="25">
        <f t="shared" si="1"/>
        <v>53</v>
      </c>
      <c r="B69" s="26">
        <v>687530</v>
      </c>
      <c r="C69" s="26">
        <v>846752</v>
      </c>
      <c r="D69" s="26">
        <v>359</v>
      </c>
      <c r="E69" s="26">
        <v>1</v>
      </c>
      <c r="F69" s="27" t="s">
        <v>54</v>
      </c>
      <c r="G69" s="28">
        <v>0.4</v>
      </c>
      <c r="H69" s="28">
        <f>'no b.d.l.'!H57/1000</f>
        <v>1.1000000000000001E-3</v>
      </c>
      <c r="I69" s="28">
        <f>'no b.d.l.'!I57/1000</f>
        <v>7.0000000000000007E-2</v>
      </c>
      <c r="J69" s="28">
        <v>2</v>
      </c>
      <c r="K69" s="28">
        <v>0.56999999999999995</v>
      </c>
      <c r="L69" s="28">
        <v>8.9999999999999998E-4</v>
      </c>
      <c r="M69" s="28">
        <v>0.05</v>
      </c>
      <c r="N69" s="28">
        <v>0.09</v>
      </c>
      <c r="O69" s="28">
        <v>0.01</v>
      </c>
      <c r="P69" s="28">
        <f>Amalgamation!P57/Amalgamation!AR57</f>
        <v>1.4428571428571428</v>
      </c>
      <c r="Q69" s="28">
        <f>Amalgamation!Q57/Amalgamation!AS57</f>
        <v>6.6666666666666662E-3</v>
      </c>
      <c r="R69" s="28">
        <f>Amalgamation!R57/Amalgamation!AT57</f>
        <v>6.041666666666667</v>
      </c>
      <c r="S69" s="28">
        <v>0.09</v>
      </c>
      <c r="T69" s="28">
        <f>Amalgamation!T57/Amalgamation!X57</f>
        <v>0.22666666666666666</v>
      </c>
      <c r="U69" s="28">
        <v>7.4</v>
      </c>
      <c r="V69" s="28">
        <f>Amalgamation!V57/Amalgamation!Z57</f>
        <v>462</v>
      </c>
      <c r="W69" s="28">
        <f>Amalgamation!W57/Amalgamation!AY57</f>
        <v>6.5413533834586459E-4</v>
      </c>
      <c r="X69" s="28">
        <f>Amalgamation!X57/Amalgamation!AB57</f>
        <v>1.9973368841544608</v>
      </c>
      <c r="Y69" s="28">
        <v>8.9999999999999993E-3</v>
      </c>
      <c r="Z69" s="28">
        <v>0.05</v>
      </c>
      <c r="AA69" s="28">
        <f>Amalgamation!AA57/Amalgamation!AE57</f>
        <v>0.26027397260273971</v>
      </c>
      <c r="AB69" s="28">
        <v>7.51</v>
      </c>
      <c r="AC69" s="28">
        <v>0.2</v>
      </c>
      <c r="AD69" s="28">
        <v>0.06</v>
      </c>
      <c r="AE69" s="28">
        <v>0.73</v>
      </c>
      <c r="AF69" s="28">
        <v>0.12</v>
      </c>
      <c r="AG69" s="28">
        <v>72</v>
      </c>
      <c r="AH69" s="28">
        <v>0.1</v>
      </c>
      <c r="AI69" s="28">
        <v>0.2</v>
      </c>
      <c r="AJ69" s="28">
        <v>0.04</v>
      </c>
      <c r="AK69" s="28">
        <v>8.4700000000000006</v>
      </c>
      <c r="AL69" s="28">
        <f>Amalgamation!AL57/Amalgamation!AY57</f>
        <v>3.2330827067669174E-4</v>
      </c>
      <c r="AM69" s="28">
        <v>0.15</v>
      </c>
      <c r="AN69" s="28">
        <f>Amalgamation!AN57/(Amalgamation!AS57+Amalgamation!AY57)</f>
        <v>7.2734054457292054E-3</v>
      </c>
      <c r="AO69" s="28">
        <f>Amalgamation!AO57/Amalgamation!AS57</f>
        <v>0.47714285714285715</v>
      </c>
      <c r="AP69" s="28">
        <v>0.2</v>
      </c>
      <c r="AQ69" s="28">
        <v>0.75</v>
      </c>
      <c r="AR69" s="28">
        <v>7</v>
      </c>
      <c r="AS69" s="28">
        <v>105</v>
      </c>
      <c r="AT69" s="28">
        <v>9.6</v>
      </c>
      <c r="AU69" s="28">
        <v>8.1</v>
      </c>
      <c r="AV69" s="28">
        <v>5.5</v>
      </c>
      <c r="AW69" s="28">
        <f>'no b.d.l.'!BJ57*10000</f>
        <v>31900</v>
      </c>
      <c r="AX69" s="28">
        <f>'no b.d.l.'!BK57*10000</f>
        <v>90</v>
      </c>
      <c r="AY69" s="28">
        <f>'no b.d.l.'!BL57*10000</f>
        <v>13300</v>
      </c>
      <c r="AZ69" s="28">
        <f>'no b.d.l.'!BM57*10000</f>
        <v>900</v>
      </c>
      <c r="BA69" s="28">
        <f>'no b.d.l.'!BN57*10000</f>
        <v>600</v>
      </c>
      <c r="BB69" s="28">
        <f>'no b.d.l.'!BO57*10000</f>
        <v>120</v>
      </c>
      <c r="BC69" s="28">
        <f>'no b.d.l.'!BP57*10000</f>
        <v>50</v>
      </c>
      <c r="BD69" s="28">
        <f>'no b.d.l.'!BQ57*10000</f>
        <v>9000</v>
      </c>
      <c r="BE69" s="30">
        <f t="shared" si="0"/>
        <v>1020</v>
      </c>
      <c r="BV69" s="28"/>
      <c r="BY69" s="28"/>
    </row>
    <row r="70" spans="1:77" x14ac:dyDescent="0.3">
      <c r="A70" s="25">
        <f t="shared" si="1"/>
        <v>54</v>
      </c>
      <c r="B70" s="26">
        <v>687532</v>
      </c>
      <c r="C70" s="26">
        <v>846753</v>
      </c>
      <c r="D70" s="26">
        <v>359</v>
      </c>
      <c r="E70" s="26">
        <v>1</v>
      </c>
      <c r="F70" s="27" t="s">
        <v>55</v>
      </c>
      <c r="G70" s="28">
        <v>0.09</v>
      </c>
      <c r="H70" s="28">
        <f>'no b.d.l.'!H58/1000</f>
        <v>6.9999999999999999E-4</v>
      </c>
      <c r="I70" s="28">
        <f>'no b.d.l.'!I58/1000</f>
        <v>0.06</v>
      </c>
      <c r="J70" s="28">
        <v>2</v>
      </c>
      <c r="K70" s="28">
        <v>0.62</v>
      </c>
      <c r="L70" s="28">
        <v>8.9999999999999998E-4</v>
      </c>
      <c r="M70" s="28">
        <v>0.06</v>
      </c>
      <c r="N70" s="28">
        <v>0.09</v>
      </c>
      <c r="O70" s="28">
        <v>0.01</v>
      </c>
      <c r="P70" s="28">
        <f>Amalgamation!P58/Amalgamation!AR58</f>
        <v>1.4202898550724639</v>
      </c>
      <c r="Q70" s="28">
        <f>Amalgamation!Q58/Amalgamation!AS58</f>
        <v>5.7142857142857143E-3</v>
      </c>
      <c r="R70" s="28">
        <f>Amalgamation!R58/Amalgamation!AT58</f>
        <v>6.8817204301075261</v>
      </c>
      <c r="S70" s="28">
        <v>0.09</v>
      </c>
      <c r="T70" s="28">
        <f>Amalgamation!T58/Amalgamation!X58</f>
        <v>0.27906976744186046</v>
      </c>
      <c r="U70" s="28">
        <v>7.5</v>
      </c>
      <c r="V70" s="28">
        <f>Amalgamation!V58/Amalgamation!Z58</f>
        <v>476</v>
      </c>
      <c r="W70" s="28">
        <f>Amalgamation!W58/Amalgamation!AY58</f>
        <v>7.9338842975206609E-4</v>
      </c>
      <c r="X70" s="28">
        <f>Amalgamation!X58/Amalgamation!AB58</f>
        <v>1.6996047430830041</v>
      </c>
      <c r="Y70" s="28">
        <v>8.9999999999999993E-3</v>
      </c>
      <c r="Z70" s="28">
        <v>0.05</v>
      </c>
      <c r="AA70" s="28">
        <f>Amalgamation!AA58/Amalgamation!AE58</f>
        <v>0.04</v>
      </c>
      <c r="AB70" s="28">
        <v>7.59</v>
      </c>
      <c r="AC70" s="28">
        <v>0.2</v>
      </c>
      <c r="AD70" s="28">
        <v>0.06</v>
      </c>
      <c r="AE70" s="28">
        <v>0.75</v>
      </c>
      <c r="AF70" s="28">
        <v>0.12</v>
      </c>
      <c r="AG70" s="28">
        <v>75</v>
      </c>
      <c r="AH70" s="28">
        <v>0.2</v>
      </c>
      <c r="AI70" s="28">
        <v>0.2</v>
      </c>
      <c r="AJ70" s="28">
        <v>0.04</v>
      </c>
      <c r="AK70" s="28">
        <v>7.39</v>
      </c>
      <c r="AL70" s="28">
        <f>Amalgamation!AL58/Amalgamation!AY58</f>
        <v>3.5537190082644626E-4</v>
      </c>
      <c r="AM70" s="28">
        <v>0.15</v>
      </c>
      <c r="AN70" s="28">
        <f>Amalgamation!AN58/(Amalgamation!AS58+Amalgamation!AY58)</f>
        <v>7.5862351495288808E-3</v>
      </c>
      <c r="AO70" s="28">
        <f>Amalgamation!AO58/Amalgamation!AS58</f>
        <v>0.46476190476190471</v>
      </c>
      <c r="AP70" s="28">
        <v>0.2</v>
      </c>
      <c r="AQ70" s="28">
        <v>0.77</v>
      </c>
      <c r="AR70" s="28">
        <v>6.9</v>
      </c>
      <c r="AS70" s="28">
        <v>105</v>
      </c>
      <c r="AT70" s="28">
        <v>9.3000000000000007</v>
      </c>
      <c r="AU70" s="28">
        <v>7.1</v>
      </c>
      <c r="AV70" s="28">
        <v>4.7</v>
      </c>
      <c r="AW70" s="28">
        <f>'no b.d.l.'!BJ58*10000</f>
        <v>31200</v>
      </c>
      <c r="AX70" s="28">
        <f>'no b.d.l.'!BK58*10000</f>
        <v>90</v>
      </c>
      <c r="AY70" s="28">
        <f>'no b.d.l.'!BL58*10000</f>
        <v>12100</v>
      </c>
      <c r="AZ70" s="28">
        <f>'no b.d.l.'!BM58*10000</f>
        <v>800</v>
      </c>
      <c r="BA70" s="28">
        <f>'no b.d.l.'!BN58*10000</f>
        <v>600</v>
      </c>
      <c r="BB70" s="28">
        <f>'no b.d.l.'!BO58*10000</f>
        <v>100</v>
      </c>
      <c r="BC70" s="28">
        <f>'no b.d.l.'!BP58*10000</f>
        <v>50</v>
      </c>
      <c r="BD70" s="28">
        <f>'no b.d.l.'!BQ58*10000</f>
        <v>9000</v>
      </c>
      <c r="BE70" s="30">
        <f t="shared" si="0"/>
        <v>900</v>
      </c>
      <c r="BV70" s="28"/>
      <c r="BY70" s="28"/>
    </row>
    <row r="71" spans="1:77" x14ac:dyDescent="0.3">
      <c r="A71" s="25">
        <f t="shared" si="1"/>
        <v>55</v>
      </c>
      <c r="B71" s="26">
        <v>687533</v>
      </c>
      <c r="C71" s="26">
        <v>846755</v>
      </c>
      <c r="D71" s="26">
        <v>359</v>
      </c>
      <c r="E71" s="26">
        <v>1</v>
      </c>
      <c r="F71" s="27" t="s">
        <v>56</v>
      </c>
      <c r="G71" s="28">
        <v>1.7</v>
      </c>
      <c r="H71" s="28">
        <f>'no b.d.l.'!H59/1000</f>
        <v>1.6000000000000001E-3</v>
      </c>
      <c r="I71" s="28">
        <f>'no b.d.l.'!I59/1000</f>
        <v>0.05</v>
      </c>
      <c r="J71" s="28">
        <v>3</v>
      </c>
      <c r="K71" s="28">
        <v>0.61</v>
      </c>
      <c r="L71" s="28">
        <v>8.9999999999999998E-4</v>
      </c>
      <c r="M71" s="28">
        <v>7.0000000000000007E-2</v>
      </c>
      <c r="N71" s="28">
        <v>0.09</v>
      </c>
      <c r="O71" s="28">
        <v>0.03</v>
      </c>
      <c r="P71" s="28">
        <f>Amalgamation!P59/Amalgamation!AR59</f>
        <v>1.6447368421052633</v>
      </c>
      <c r="Q71" s="28">
        <f>Amalgamation!Q59/Amalgamation!AS59</f>
        <v>7.2072072072072073E-3</v>
      </c>
      <c r="R71" s="28">
        <f>Amalgamation!R59/Amalgamation!AT59</f>
        <v>6.5254237288135588</v>
      </c>
      <c r="S71" s="28">
        <v>0.09</v>
      </c>
      <c r="T71" s="28">
        <f>Amalgamation!T59/Amalgamation!X59</f>
        <v>0.27891156462585032</v>
      </c>
      <c r="U71" s="28">
        <v>10.7</v>
      </c>
      <c r="V71" s="28">
        <f>Amalgamation!V59/Amalgamation!Z59</f>
        <v>460.00000000000006</v>
      </c>
      <c r="W71" s="28">
        <f>Amalgamation!W59/Amalgamation!AY59</f>
        <v>4.8792270531400963E-4</v>
      </c>
      <c r="X71" s="28">
        <f>Amalgamation!X59/Amalgamation!AB59</f>
        <v>1.5874730021598271</v>
      </c>
      <c r="Y71" s="28">
        <v>1.4E-2</v>
      </c>
      <c r="Z71" s="28">
        <v>0.06</v>
      </c>
      <c r="AA71" s="28">
        <f>Amalgamation!AA59/Amalgamation!AE59</f>
        <v>0.20833333333333334</v>
      </c>
      <c r="AB71" s="28">
        <v>9.26</v>
      </c>
      <c r="AC71" s="28">
        <v>0.2</v>
      </c>
      <c r="AD71" s="28">
        <v>0.08</v>
      </c>
      <c r="AE71" s="28">
        <v>0.96</v>
      </c>
      <c r="AF71" s="28">
        <v>0.15</v>
      </c>
      <c r="AG71" s="28">
        <v>99</v>
      </c>
      <c r="AH71" s="28">
        <v>0.9</v>
      </c>
      <c r="AI71" s="28">
        <v>0.3</v>
      </c>
      <c r="AJ71" s="28">
        <v>0.04</v>
      </c>
      <c r="AK71" s="28">
        <v>5.51</v>
      </c>
      <c r="AL71" s="28">
        <f>Amalgamation!AL59/Amalgamation!AY59</f>
        <v>2.6570048309178745E-4</v>
      </c>
      <c r="AM71" s="28">
        <v>0.13600000000000001</v>
      </c>
      <c r="AN71" s="28">
        <f>Amalgamation!AN59/(Amalgamation!AS59+Amalgamation!AY59)</f>
        <v>3.6173177646436983E-3</v>
      </c>
      <c r="AO71" s="28">
        <f>Amalgamation!AO59/Amalgamation!AS59</f>
        <v>0.53513513513513511</v>
      </c>
      <c r="AP71" s="28">
        <v>0.3</v>
      </c>
      <c r="AQ71" s="28">
        <v>0.98</v>
      </c>
      <c r="AR71" s="28">
        <v>7.6</v>
      </c>
      <c r="AS71" s="28">
        <v>111</v>
      </c>
      <c r="AT71" s="28">
        <v>11.8</v>
      </c>
      <c r="AU71" s="28">
        <v>9.1999999999999993</v>
      </c>
      <c r="AV71" s="28">
        <v>6.8</v>
      </c>
      <c r="AW71" s="28">
        <f>'no b.d.l.'!BJ59*10000</f>
        <v>38400</v>
      </c>
      <c r="AX71" s="28">
        <f>'no b.d.l.'!BK59*10000</f>
        <v>100</v>
      </c>
      <c r="AY71" s="28">
        <f>'no b.d.l.'!BL59*10000</f>
        <v>20700</v>
      </c>
      <c r="AZ71" s="28">
        <f>'no b.d.l.'!BM59*10000</f>
        <v>1000</v>
      </c>
      <c r="BA71" s="28">
        <f>'no b.d.l.'!BN59*10000</f>
        <v>800</v>
      </c>
      <c r="BB71" s="28">
        <f>'no b.d.l.'!BO59*10000</f>
        <v>130</v>
      </c>
      <c r="BC71" s="28">
        <f>'no b.d.l.'!BP59*10000</f>
        <v>70</v>
      </c>
      <c r="BD71" s="28">
        <f>'no b.d.l.'!BQ59*10000</f>
        <v>9000</v>
      </c>
      <c r="BE71" s="30">
        <f t="shared" si="0"/>
        <v>1130</v>
      </c>
      <c r="BV71" s="28"/>
      <c r="BY71" s="28"/>
    </row>
    <row r="72" spans="1:77" x14ac:dyDescent="0.3">
      <c r="A72" s="25">
        <f t="shared" si="1"/>
        <v>56</v>
      </c>
      <c r="B72" s="26">
        <v>687535</v>
      </c>
      <c r="C72" s="26">
        <v>846758</v>
      </c>
      <c r="D72" s="26">
        <v>359</v>
      </c>
      <c r="E72" s="26">
        <v>1</v>
      </c>
      <c r="F72" s="27" t="s">
        <v>57</v>
      </c>
      <c r="G72" s="28">
        <v>0.8</v>
      </c>
      <c r="H72" s="28">
        <f>'no b.d.l.'!H60/1000</f>
        <v>1.6999999999999999E-3</v>
      </c>
      <c r="I72" s="28">
        <f>'no b.d.l.'!I60/1000</f>
        <v>0.12</v>
      </c>
      <c r="J72" s="28">
        <v>3</v>
      </c>
      <c r="K72" s="28">
        <v>0.76</v>
      </c>
      <c r="L72" s="28">
        <v>8.9999999999999998E-4</v>
      </c>
      <c r="M72" s="28">
        <v>0.05</v>
      </c>
      <c r="N72" s="28">
        <v>0.09</v>
      </c>
      <c r="O72" s="28">
        <v>0.01</v>
      </c>
      <c r="P72" s="28">
        <f>Amalgamation!P60/Amalgamation!AR60</f>
        <v>1.6486486486486485</v>
      </c>
      <c r="Q72" s="28">
        <f>Amalgamation!Q60/Amalgamation!AS60</f>
        <v>7.5630252100840336E-3</v>
      </c>
      <c r="R72" s="28">
        <f>Amalgamation!R60/Amalgamation!AT60</f>
        <v>5.8474576271186436</v>
      </c>
      <c r="S72" s="28">
        <v>0.1</v>
      </c>
      <c r="T72" s="28">
        <f>Amalgamation!T60/Amalgamation!X60</f>
        <v>0.29197080291970806</v>
      </c>
      <c r="U72" s="28">
        <v>10.6</v>
      </c>
      <c r="V72" s="28">
        <f>Amalgamation!V60/Amalgamation!Z60</f>
        <v>456.66666666666669</v>
      </c>
      <c r="W72" s="28">
        <f>Amalgamation!W60/Amalgamation!AY60</f>
        <v>4.1818181818181814E-4</v>
      </c>
      <c r="X72" s="28">
        <f>Amalgamation!X60/Amalgamation!AB60</f>
        <v>1.5104740904079381</v>
      </c>
      <c r="Y72" s="28">
        <v>1.2999999999999999E-2</v>
      </c>
      <c r="Z72" s="28">
        <v>0.06</v>
      </c>
      <c r="AA72" s="28">
        <f>Amalgamation!AA60/Amalgamation!AE60</f>
        <v>0.12048192771084339</v>
      </c>
      <c r="AB72" s="28">
        <v>9.07</v>
      </c>
      <c r="AC72" s="28">
        <v>0.1</v>
      </c>
      <c r="AD72" s="28">
        <v>0.05</v>
      </c>
      <c r="AE72" s="28">
        <v>0.83</v>
      </c>
      <c r="AF72" s="28">
        <v>0.14000000000000001</v>
      </c>
      <c r="AG72" s="28">
        <v>120</v>
      </c>
      <c r="AH72" s="28">
        <v>0.2</v>
      </c>
      <c r="AI72" s="28">
        <v>0.3</v>
      </c>
      <c r="AJ72" s="28">
        <v>0.04</v>
      </c>
      <c r="AK72" s="28">
        <v>5.79</v>
      </c>
      <c r="AL72" s="28">
        <f>Amalgamation!AL60/Amalgamation!AY60</f>
        <v>2.5454545454545451E-4</v>
      </c>
      <c r="AM72" s="28">
        <v>0.16600000000000001</v>
      </c>
      <c r="AN72" s="28">
        <f>Amalgamation!AN60/(Amalgamation!AS60+Amalgamation!AY60)</f>
        <v>3.3536778335367784E-3</v>
      </c>
      <c r="AO72" s="28">
        <f>Amalgamation!AO60/Amalgamation!AS60</f>
        <v>0.5478991596638656</v>
      </c>
      <c r="AP72" s="28">
        <v>0.3</v>
      </c>
      <c r="AQ72" s="28">
        <v>0.9</v>
      </c>
      <c r="AR72" s="28">
        <v>7.4</v>
      </c>
      <c r="AS72" s="28">
        <v>119</v>
      </c>
      <c r="AT72" s="28">
        <v>11.8</v>
      </c>
      <c r="AU72" s="28">
        <v>9.5</v>
      </c>
      <c r="AV72" s="28">
        <v>6.6</v>
      </c>
      <c r="AW72" s="28">
        <f>'no b.d.l.'!BJ60*10000</f>
        <v>40800</v>
      </c>
      <c r="AX72" s="28">
        <f>'no b.d.l.'!BK60*10000</f>
        <v>100</v>
      </c>
      <c r="AY72" s="28">
        <f>'no b.d.l.'!BL60*10000</f>
        <v>22000</v>
      </c>
      <c r="AZ72" s="28">
        <f>'no b.d.l.'!BM60*10000</f>
        <v>1300</v>
      </c>
      <c r="BA72" s="28">
        <f>'no b.d.l.'!BN60*10000</f>
        <v>900</v>
      </c>
      <c r="BB72" s="28">
        <f>'no b.d.l.'!BO60*10000</f>
        <v>140</v>
      </c>
      <c r="BC72" s="28">
        <f>'no b.d.l.'!BP60*10000</f>
        <v>70</v>
      </c>
      <c r="BD72" s="28">
        <f>'no b.d.l.'!BQ60*10000</f>
        <v>9000</v>
      </c>
      <c r="BE72" s="30">
        <f t="shared" si="0"/>
        <v>1440</v>
      </c>
      <c r="BV72" s="28"/>
      <c r="BY72" s="28"/>
    </row>
    <row r="73" spans="1:77" x14ac:dyDescent="0.3">
      <c r="A73" s="25">
        <f t="shared" si="1"/>
        <v>57</v>
      </c>
      <c r="B73" s="26">
        <v>687537</v>
      </c>
      <c r="C73" s="26">
        <v>846760</v>
      </c>
      <c r="D73" s="26">
        <v>359</v>
      </c>
      <c r="E73" s="26">
        <v>1</v>
      </c>
      <c r="F73" s="27" t="s">
        <v>58</v>
      </c>
      <c r="G73" s="28">
        <v>0.3</v>
      </c>
      <c r="H73" s="28">
        <f>'no b.d.l.'!H61/1000</f>
        <v>1.6000000000000001E-3</v>
      </c>
      <c r="I73" s="28">
        <f>'no b.d.l.'!I61/1000</f>
        <v>0.09</v>
      </c>
      <c r="J73" s="28">
        <v>3</v>
      </c>
      <c r="K73" s="28">
        <v>0.56000000000000005</v>
      </c>
      <c r="L73" s="28">
        <v>8.9999999999999998E-4</v>
      </c>
      <c r="M73" s="28">
        <v>0.06</v>
      </c>
      <c r="N73" s="28">
        <v>0.09</v>
      </c>
      <c r="O73" s="28">
        <v>0.04</v>
      </c>
      <c r="P73" s="28">
        <f>Amalgamation!P61/Amalgamation!AR61</f>
        <v>1.4050632911392404</v>
      </c>
      <c r="Q73" s="28">
        <f>Amalgamation!Q61/Amalgamation!AS61</f>
        <v>7.1428571428571426E-3</v>
      </c>
      <c r="R73" s="28">
        <f>Amalgamation!R61/Amalgamation!AT61</f>
        <v>6.8518518518518512</v>
      </c>
      <c r="S73" s="28">
        <v>0.09</v>
      </c>
      <c r="T73" s="28">
        <f>Amalgamation!T61/Amalgamation!X61</f>
        <v>0.2932330827067669</v>
      </c>
      <c r="U73" s="28">
        <v>8.6</v>
      </c>
      <c r="V73" s="28">
        <f>Amalgamation!V61/Amalgamation!Z61</f>
        <v>450</v>
      </c>
      <c r="W73" s="28">
        <f>Amalgamation!W61/Amalgamation!AY61</f>
        <v>7.0212765957446816E-4</v>
      </c>
      <c r="X73" s="28">
        <f>Amalgamation!X61/Amalgamation!AB61</f>
        <v>1.4943820224719102</v>
      </c>
      <c r="Y73" s="28">
        <v>0.01</v>
      </c>
      <c r="Z73" s="28">
        <v>0.06</v>
      </c>
      <c r="AA73" s="28">
        <f>Amalgamation!AA61/Amalgamation!AE61</f>
        <v>1.0588235294117647E-2</v>
      </c>
      <c r="AB73" s="28">
        <v>8.9</v>
      </c>
      <c r="AC73" s="28">
        <v>0.1</v>
      </c>
      <c r="AD73" s="28">
        <v>0.06</v>
      </c>
      <c r="AE73" s="28">
        <v>0.85</v>
      </c>
      <c r="AF73" s="28">
        <v>0.14000000000000001</v>
      </c>
      <c r="AG73" s="28">
        <v>83</v>
      </c>
      <c r="AH73" s="28">
        <v>0.1</v>
      </c>
      <c r="AI73" s="28">
        <v>0.2</v>
      </c>
      <c r="AJ73" s="28">
        <v>0.04</v>
      </c>
      <c r="AK73" s="28">
        <v>7.91</v>
      </c>
      <c r="AL73" s="28">
        <f>Amalgamation!AL61/Amalgamation!AY61</f>
        <v>3.4042553191489358E-4</v>
      </c>
      <c r="AM73" s="28">
        <v>0.13800000000000001</v>
      </c>
      <c r="AN73" s="28">
        <f>Amalgamation!AN61/(Amalgamation!AS61+Amalgamation!AY61)</f>
        <v>6.6269897168615309E-3</v>
      </c>
      <c r="AO73" s="28">
        <f>Amalgamation!AO61/Amalgamation!AS61</f>
        <v>0.54285714285714293</v>
      </c>
      <c r="AP73" s="28">
        <v>0.2</v>
      </c>
      <c r="AQ73" s="28">
        <v>0.92</v>
      </c>
      <c r="AR73" s="28">
        <v>7.9</v>
      </c>
      <c r="AS73" s="28">
        <v>98</v>
      </c>
      <c r="AT73" s="28">
        <v>10.8</v>
      </c>
      <c r="AU73" s="28">
        <v>9</v>
      </c>
      <c r="AV73" s="28">
        <v>6.2</v>
      </c>
      <c r="AW73" s="28">
        <f>'no b.d.l.'!BJ61*10000</f>
        <v>37200</v>
      </c>
      <c r="AX73" s="28">
        <f>'no b.d.l.'!BK61*10000</f>
        <v>100</v>
      </c>
      <c r="AY73" s="28">
        <f>'no b.d.l.'!BL61*10000</f>
        <v>14100</v>
      </c>
      <c r="AZ73" s="28">
        <f>'no b.d.l.'!BM61*10000</f>
        <v>1000</v>
      </c>
      <c r="BA73" s="28">
        <f>'no b.d.l.'!BN61*10000</f>
        <v>700.00000000000011</v>
      </c>
      <c r="BB73" s="28">
        <f>'no b.d.l.'!BO61*10000</f>
        <v>150</v>
      </c>
      <c r="BC73" s="28">
        <f>'no b.d.l.'!BP61*10000</f>
        <v>40</v>
      </c>
      <c r="BD73" s="28">
        <f>'no b.d.l.'!BQ61*10000</f>
        <v>9000</v>
      </c>
      <c r="BE73" s="30">
        <f t="shared" si="0"/>
        <v>1150</v>
      </c>
      <c r="BV73" s="28"/>
      <c r="BY73" s="28"/>
    </row>
    <row r="74" spans="1:77" x14ac:dyDescent="0.3">
      <c r="A74" s="25">
        <f t="shared" si="1"/>
        <v>58</v>
      </c>
      <c r="B74" s="26">
        <v>687538</v>
      </c>
      <c r="C74" s="26">
        <v>846763</v>
      </c>
      <c r="D74" s="26">
        <v>359</v>
      </c>
      <c r="E74" s="26">
        <v>1</v>
      </c>
      <c r="F74" s="27" t="s">
        <v>59</v>
      </c>
      <c r="G74" s="28">
        <v>0.5</v>
      </c>
      <c r="H74" s="28">
        <f>'no b.d.l.'!H62/1000</f>
        <v>1.5E-3</v>
      </c>
      <c r="I74" s="28">
        <f>'no b.d.l.'!I62/1000</f>
        <v>0.05</v>
      </c>
      <c r="J74" s="28">
        <v>3</v>
      </c>
      <c r="K74" s="28">
        <v>0.65</v>
      </c>
      <c r="L74" s="28">
        <v>8.9999999999999998E-4</v>
      </c>
      <c r="M74" s="28">
        <v>0.05</v>
      </c>
      <c r="N74" s="28">
        <v>0.09</v>
      </c>
      <c r="O74" s="28">
        <v>0.01</v>
      </c>
      <c r="P74" s="28">
        <f>Amalgamation!P62/Amalgamation!AR62</f>
        <v>1.5</v>
      </c>
      <c r="Q74" s="28">
        <f>Amalgamation!Q62/Amalgamation!AS62</f>
        <v>6.1855670103092781E-3</v>
      </c>
      <c r="R74" s="28">
        <f>Amalgamation!R62/Amalgamation!AT62</f>
        <v>6.7123287671232879</v>
      </c>
      <c r="S74" s="28">
        <v>0.09</v>
      </c>
      <c r="T74" s="28">
        <f>Amalgamation!T62/Amalgamation!X62</f>
        <v>0.25</v>
      </c>
      <c r="U74" s="28">
        <v>7.1</v>
      </c>
      <c r="V74" s="28">
        <f>Amalgamation!V62/Amalgamation!Z62</f>
        <v>465</v>
      </c>
      <c r="W74" s="28">
        <f>Amalgamation!W62/Amalgamation!AY62</f>
        <v>4.4910179640718562E-4</v>
      </c>
      <c r="X74" s="28">
        <f>Amalgamation!X62/Amalgamation!AB62</f>
        <v>1.7637795275590551</v>
      </c>
      <c r="Y74" s="28">
        <v>6.0000000000000001E-3</v>
      </c>
      <c r="Z74" s="28">
        <v>0.04</v>
      </c>
      <c r="AA74" s="28">
        <f>Amalgamation!AA62/Amalgamation!AE62</f>
        <v>0.24193548387096772</v>
      </c>
      <c r="AB74" s="28">
        <v>6.35</v>
      </c>
      <c r="AC74" s="28">
        <v>0.1</v>
      </c>
      <c r="AD74" s="28">
        <v>0.04</v>
      </c>
      <c r="AE74" s="28">
        <v>0.62</v>
      </c>
      <c r="AF74" s="28">
        <v>0.09</v>
      </c>
      <c r="AG74" s="28">
        <v>65</v>
      </c>
      <c r="AH74" s="28">
        <v>0.1</v>
      </c>
      <c r="AI74" s="28">
        <v>0.2</v>
      </c>
      <c r="AJ74" s="28">
        <v>0.04</v>
      </c>
      <c r="AK74" s="28">
        <v>9.93</v>
      </c>
      <c r="AL74" s="28">
        <f>Amalgamation!AL62/Amalgamation!AY62</f>
        <v>2.5149700598802398E-4</v>
      </c>
      <c r="AM74" s="28">
        <v>0.154</v>
      </c>
      <c r="AN74" s="28">
        <f>Amalgamation!AN62/(Amalgamation!AS62+Amalgamation!AY62)</f>
        <v>6.3761385961778883E-3</v>
      </c>
      <c r="AO74" s="28">
        <f>Amalgamation!AO62/Amalgamation!AS62</f>
        <v>0.37835051546391757</v>
      </c>
      <c r="AP74" s="28">
        <v>0.2</v>
      </c>
      <c r="AQ74" s="28">
        <v>0.57999999999999996</v>
      </c>
      <c r="AR74" s="28">
        <v>5.8</v>
      </c>
      <c r="AS74" s="28">
        <v>97</v>
      </c>
      <c r="AT74" s="28">
        <v>7.3</v>
      </c>
      <c r="AU74" s="28">
        <v>7</v>
      </c>
      <c r="AV74" s="28">
        <v>4.2</v>
      </c>
      <c r="AW74" s="28">
        <f>'no b.d.l.'!BJ62*10000</f>
        <v>26800</v>
      </c>
      <c r="AX74" s="28">
        <f>'no b.d.l.'!BK62*10000</f>
        <v>90</v>
      </c>
      <c r="AY74" s="28">
        <f>'no b.d.l.'!BL62*10000</f>
        <v>16700</v>
      </c>
      <c r="AZ74" s="28">
        <f>'no b.d.l.'!BM62*10000</f>
        <v>700.00000000000011</v>
      </c>
      <c r="BA74" s="28">
        <f>'no b.d.l.'!BN62*10000</f>
        <v>500</v>
      </c>
      <c r="BB74" s="28">
        <f>'no b.d.l.'!BO62*10000</f>
        <v>120</v>
      </c>
      <c r="BC74" s="28">
        <f>'no b.d.l.'!BP62*10000</f>
        <v>60</v>
      </c>
      <c r="BD74" s="28">
        <f>'no b.d.l.'!BQ62*10000</f>
        <v>9000</v>
      </c>
      <c r="BE74" s="30">
        <f t="shared" si="0"/>
        <v>820.00000000000011</v>
      </c>
      <c r="BV74" s="28"/>
      <c r="BY74" s="28"/>
    </row>
    <row r="75" spans="1:77" x14ac:dyDescent="0.3">
      <c r="A75" s="25">
        <f t="shared" si="1"/>
        <v>59</v>
      </c>
      <c r="B75" s="26">
        <v>687539</v>
      </c>
      <c r="C75" s="26">
        <v>846766</v>
      </c>
      <c r="D75" s="26">
        <v>359</v>
      </c>
      <c r="E75" s="26">
        <v>1</v>
      </c>
      <c r="F75" s="27" t="s">
        <v>60</v>
      </c>
      <c r="G75" s="28">
        <v>0.4</v>
      </c>
      <c r="H75" s="28">
        <f>'no b.d.l.'!H63/1000</f>
        <v>4.0000000000000002E-4</v>
      </c>
      <c r="I75" s="28">
        <f>'no b.d.l.'!I63/1000</f>
        <v>0.05</v>
      </c>
      <c r="J75" s="28">
        <v>2</v>
      </c>
      <c r="K75" s="28">
        <v>0.81</v>
      </c>
      <c r="L75" s="28">
        <v>8.9999999999999998E-4</v>
      </c>
      <c r="M75" s="28">
        <v>0.03</v>
      </c>
      <c r="N75" s="28">
        <v>0.09</v>
      </c>
      <c r="O75" s="28">
        <v>0.01</v>
      </c>
      <c r="P75" s="28">
        <f>Amalgamation!P63/Amalgamation!AR63</f>
        <v>1.1609195402298851</v>
      </c>
      <c r="Q75" s="28">
        <f>Amalgamation!Q63/Amalgamation!AS63</f>
        <v>5.263157894736842E-3</v>
      </c>
      <c r="R75" s="28">
        <f>Amalgamation!R63/Amalgamation!AT63</f>
        <v>2.9850746268656714</v>
      </c>
      <c r="S75" s="28">
        <v>0.09</v>
      </c>
      <c r="T75" s="28">
        <f>Amalgamation!T63/Amalgamation!X63</f>
        <v>0.17924528301886791</v>
      </c>
      <c r="U75" s="28">
        <v>3.1</v>
      </c>
      <c r="V75" s="28">
        <f>Amalgamation!V63/Amalgamation!Z63</f>
        <v>325</v>
      </c>
      <c r="W75" s="28">
        <f>Amalgamation!W63/Amalgamation!AY63</f>
        <v>1.1886792452830189E-3</v>
      </c>
      <c r="X75" s="28">
        <f>Amalgamation!X63/Amalgamation!AB63</f>
        <v>1.9521178637200738</v>
      </c>
      <c r="Y75" s="28">
        <v>0.03</v>
      </c>
      <c r="Z75" s="28">
        <v>0.04</v>
      </c>
      <c r="AA75" s="28">
        <f>Amalgamation!AA63/Amalgamation!AE63</f>
        <v>5.4545454545454536E-2</v>
      </c>
      <c r="AB75" s="28">
        <v>5.43</v>
      </c>
      <c r="AC75" s="28">
        <v>0.1</v>
      </c>
      <c r="AD75" s="28">
        <v>0.04</v>
      </c>
      <c r="AE75" s="28">
        <v>0.55000000000000004</v>
      </c>
      <c r="AF75" s="28">
        <v>7.0000000000000007E-2</v>
      </c>
      <c r="AG75" s="28">
        <v>52</v>
      </c>
      <c r="AH75" s="28">
        <v>0.2</v>
      </c>
      <c r="AI75" s="28">
        <v>0.09</v>
      </c>
      <c r="AJ75" s="28">
        <v>0.04</v>
      </c>
      <c r="AK75" s="28">
        <v>13.8</v>
      </c>
      <c r="AL75" s="28">
        <f>Amalgamation!AL63/Amalgamation!AY63</f>
        <v>6.7924528301886798E-4</v>
      </c>
      <c r="AM75" s="28">
        <v>0.11600000000000001</v>
      </c>
      <c r="AN75" s="28">
        <f>Amalgamation!AN63/(Amalgamation!AS63+Amalgamation!AY63)</f>
        <v>2.0331101190476191E-2</v>
      </c>
      <c r="AO75" s="28">
        <f>Amalgamation!AO63/Amalgamation!AS63</f>
        <v>0.61842105263157898</v>
      </c>
      <c r="AP75" s="28">
        <v>0.2</v>
      </c>
      <c r="AQ75" s="28">
        <v>0.47</v>
      </c>
      <c r="AR75" s="28">
        <v>8.6999999999999993</v>
      </c>
      <c r="AS75" s="28">
        <v>76</v>
      </c>
      <c r="AT75" s="28">
        <v>6.7</v>
      </c>
      <c r="AU75" s="28">
        <v>4.9000000000000004</v>
      </c>
      <c r="AV75" s="28">
        <v>5.7</v>
      </c>
      <c r="AW75" s="28">
        <f>'no b.d.l.'!BJ63*10000</f>
        <v>23600</v>
      </c>
      <c r="AX75" s="28">
        <f>'no b.d.l.'!BK63*10000</f>
        <v>100</v>
      </c>
      <c r="AY75" s="28">
        <f>'no b.d.l.'!BL63*10000</f>
        <v>5300</v>
      </c>
      <c r="AZ75" s="28">
        <f>'no b.d.l.'!BM63*10000</f>
        <v>800</v>
      </c>
      <c r="BA75" s="28">
        <f>'no b.d.l.'!BN63*10000</f>
        <v>500</v>
      </c>
      <c r="BB75" s="28">
        <f>'no b.d.l.'!BO63*10000</f>
        <v>120</v>
      </c>
      <c r="BC75" s="28">
        <f>'no b.d.l.'!BP63*10000</f>
        <v>50</v>
      </c>
      <c r="BD75" s="28">
        <f>'no b.d.l.'!BQ63*10000</f>
        <v>9000</v>
      </c>
      <c r="BE75" s="30">
        <f t="shared" si="0"/>
        <v>920</v>
      </c>
      <c r="BV75" s="28"/>
      <c r="BY75" s="28"/>
    </row>
    <row r="76" spans="1:77" x14ac:dyDescent="0.3">
      <c r="A76" s="25">
        <f t="shared" si="1"/>
        <v>60</v>
      </c>
      <c r="B76" s="26">
        <v>687541</v>
      </c>
      <c r="C76" s="26">
        <v>846768</v>
      </c>
      <c r="D76" s="26">
        <v>359</v>
      </c>
      <c r="E76" s="26">
        <v>1</v>
      </c>
      <c r="F76" s="27" t="s">
        <v>61</v>
      </c>
      <c r="G76" s="28">
        <v>0.9</v>
      </c>
      <c r="H76" s="28">
        <f>'no b.d.l.'!H64/1000</f>
        <v>1.2999999999999999E-3</v>
      </c>
      <c r="I76" s="28">
        <f>'no b.d.l.'!I64/1000</f>
        <v>0.05</v>
      </c>
      <c r="J76" s="28">
        <v>3</v>
      </c>
      <c r="K76" s="28">
        <v>0.71</v>
      </c>
      <c r="L76" s="28">
        <v>8.9999999999999998E-4</v>
      </c>
      <c r="M76" s="28">
        <v>0.06</v>
      </c>
      <c r="N76" s="28">
        <v>0.09</v>
      </c>
      <c r="O76" s="28">
        <v>0.01</v>
      </c>
      <c r="P76" s="28">
        <f>Amalgamation!P64/Amalgamation!AR64</f>
        <v>1.6986301369863015</v>
      </c>
      <c r="Q76" s="28">
        <f>Amalgamation!Q64/Amalgamation!AS64</f>
        <v>7.4074074074074077E-3</v>
      </c>
      <c r="R76" s="28">
        <f>Amalgamation!R64/Amalgamation!AT64</f>
        <v>6.0975609756097562</v>
      </c>
      <c r="S76" s="28">
        <v>0.09</v>
      </c>
      <c r="T76" s="28">
        <f>Amalgamation!T64/Amalgamation!X64</f>
        <v>0.25153374233128833</v>
      </c>
      <c r="U76" s="28">
        <v>11.5</v>
      </c>
      <c r="V76" s="28">
        <f>Amalgamation!V64/Amalgamation!Z64</f>
        <v>441.66666666666669</v>
      </c>
      <c r="W76" s="28">
        <f>Amalgamation!W64/Amalgamation!AY64</f>
        <v>3.8545454545454544E-4</v>
      </c>
      <c r="X76" s="28">
        <f>Amalgamation!X64/Amalgamation!AB64</f>
        <v>1.6581892166836216</v>
      </c>
      <c r="Y76" s="28">
        <v>1.0999999999999999E-2</v>
      </c>
      <c r="Z76" s="28">
        <v>0.06</v>
      </c>
      <c r="AA76" s="28">
        <f>Amalgamation!AA64/Amalgamation!AE64</f>
        <v>1.1494252873563218E-2</v>
      </c>
      <c r="AB76" s="28">
        <v>9.83</v>
      </c>
      <c r="AC76" s="28">
        <v>0.2</v>
      </c>
      <c r="AD76" s="28">
        <v>0.05</v>
      </c>
      <c r="AE76" s="28">
        <v>0.87</v>
      </c>
      <c r="AF76" s="28">
        <v>0.15</v>
      </c>
      <c r="AG76" s="28">
        <v>87</v>
      </c>
      <c r="AH76" s="28">
        <v>0.1</v>
      </c>
      <c r="AI76" s="28">
        <v>0.2</v>
      </c>
      <c r="AJ76" s="28">
        <v>0.04</v>
      </c>
      <c r="AK76" s="28">
        <v>7.45</v>
      </c>
      <c r="AL76" s="28">
        <f>Amalgamation!AL64/Amalgamation!AY64</f>
        <v>1.9636363636363636E-4</v>
      </c>
      <c r="AM76" s="28">
        <v>0.128</v>
      </c>
      <c r="AN76" s="28">
        <f>Amalgamation!AN64/(Amalgamation!AS64+Amalgamation!AY64)</f>
        <v>3.2197189220515786E-3</v>
      </c>
      <c r="AO76" s="28">
        <f>Amalgamation!AO64/Amalgamation!AS64</f>
        <v>0.56944444444444442</v>
      </c>
      <c r="AP76" s="28">
        <v>0.3</v>
      </c>
      <c r="AQ76" s="28">
        <v>0.97</v>
      </c>
      <c r="AR76" s="28">
        <v>7.3</v>
      </c>
      <c r="AS76" s="28">
        <v>108</v>
      </c>
      <c r="AT76" s="28">
        <v>12.3</v>
      </c>
      <c r="AU76" s="28">
        <v>9.1999999999999993</v>
      </c>
      <c r="AV76" s="28">
        <v>8.4</v>
      </c>
      <c r="AW76" s="28">
        <f>'no b.d.l.'!BJ64*10000</f>
        <v>42100</v>
      </c>
      <c r="AX76" s="28">
        <f>'no b.d.l.'!BK64*10000</f>
        <v>400</v>
      </c>
      <c r="AY76" s="28">
        <f>'no b.d.l.'!BL64*10000</f>
        <v>27500</v>
      </c>
      <c r="AZ76" s="28">
        <f>'no b.d.l.'!BM64*10000</f>
        <v>1200</v>
      </c>
      <c r="BA76" s="28">
        <f>'no b.d.l.'!BN64*10000</f>
        <v>800</v>
      </c>
      <c r="BB76" s="28">
        <f>'no b.d.l.'!BO64*10000</f>
        <v>130</v>
      </c>
      <c r="BC76" s="28">
        <f>'no b.d.l.'!BP64*10000</f>
        <v>70</v>
      </c>
      <c r="BD76" s="28">
        <f>'no b.d.l.'!BQ64*10000</f>
        <v>9000</v>
      </c>
      <c r="BE76" s="30">
        <f t="shared" si="0"/>
        <v>1330</v>
      </c>
      <c r="BV76" s="28"/>
      <c r="BY76" s="28"/>
    </row>
    <row r="77" spans="1:77" x14ac:dyDescent="0.3">
      <c r="A77" s="25">
        <f t="shared" si="1"/>
        <v>61</v>
      </c>
      <c r="B77" s="26">
        <v>687544</v>
      </c>
      <c r="C77" s="26">
        <v>846771</v>
      </c>
      <c r="D77" s="26">
        <v>359</v>
      </c>
      <c r="E77" s="26">
        <v>1</v>
      </c>
      <c r="F77" s="27" t="s">
        <v>62</v>
      </c>
      <c r="G77" s="28">
        <v>0.09</v>
      </c>
      <c r="H77" s="28">
        <f>'no b.d.l.'!H65/1000</f>
        <v>1.4E-3</v>
      </c>
      <c r="I77" s="28">
        <f>'no b.d.l.'!I65/1000</f>
        <v>0.04</v>
      </c>
      <c r="J77" s="28">
        <v>2</v>
      </c>
      <c r="K77" s="28">
        <v>0.56999999999999995</v>
      </c>
      <c r="L77" s="28">
        <v>8.9999999999999998E-4</v>
      </c>
      <c r="M77" s="28">
        <v>0.05</v>
      </c>
      <c r="N77" s="28">
        <v>0.09</v>
      </c>
      <c r="O77" s="28">
        <v>0.01</v>
      </c>
      <c r="P77" s="28">
        <f>Amalgamation!P65/Amalgamation!AR65</f>
        <v>1.619718309859155</v>
      </c>
      <c r="Q77" s="28">
        <f>Amalgamation!Q65/Amalgamation!AS65</f>
        <v>8.4337349397590362E-3</v>
      </c>
      <c r="R77" s="28">
        <f>Amalgamation!R65/Amalgamation!AT65</f>
        <v>8.0909090909090917</v>
      </c>
      <c r="S77" s="28">
        <v>0.09</v>
      </c>
      <c r="T77" s="28">
        <f>Amalgamation!T65/Amalgamation!X65</f>
        <v>0.25352112676056338</v>
      </c>
      <c r="U77" s="28">
        <v>11.7</v>
      </c>
      <c r="V77" s="28">
        <f>Amalgamation!V65/Amalgamation!Z65</f>
        <v>438.33333333333337</v>
      </c>
      <c r="W77" s="28">
        <f>Amalgamation!W65/Amalgamation!AY65</f>
        <v>4.3495934959349592E-4</v>
      </c>
      <c r="X77" s="28">
        <f>Amalgamation!X65/Amalgamation!AB65</f>
        <v>1.4822546972860124</v>
      </c>
      <c r="Y77" s="28">
        <v>8.0000000000000002E-3</v>
      </c>
      <c r="Z77" s="28">
        <v>0.06</v>
      </c>
      <c r="AA77" s="28">
        <f>Amalgamation!AA65/Amalgamation!AE65</f>
        <v>0.2558139534883721</v>
      </c>
      <c r="AB77" s="28">
        <v>9.58</v>
      </c>
      <c r="AC77" s="28">
        <v>0.2</v>
      </c>
      <c r="AD77" s="28">
        <v>0.06</v>
      </c>
      <c r="AE77" s="28">
        <v>0.86</v>
      </c>
      <c r="AF77" s="28">
        <v>0.14000000000000001</v>
      </c>
      <c r="AG77" s="28">
        <v>89</v>
      </c>
      <c r="AH77" s="28">
        <v>0.2</v>
      </c>
      <c r="AI77" s="28">
        <v>0.1</v>
      </c>
      <c r="AJ77" s="28">
        <v>0.04</v>
      </c>
      <c r="AK77" s="28">
        <v>11.2</v>
      </c>
      <c r="AL77" s="28">
        <f>Amalgamation!AL65/Amalgamation!AY65</f>
        <v>1.7886178861788618E-4</v>
      </c>
      <c r="AM77" s="28">
        <v>0.108</v>
      </c>
      <c r="AN77" s="28">
        <f>Amalgamation!AN65/(Amalgamation!AS65+Amalgamation!AY65)</f>
        <v>4.7522586395494877E-3</v>
      </c>
      <c r="AO77" s="28">
        <f>Amalgamation!AO65/Amalgamation!AS65</f>
        <v>0.61445783132530118</v>
      </c>
      <c r="AP77" s="28">
        <v>0.4</v>
      </c>
      <c r="AQ77" s="28">
        <v>0.88</v>
      </c>
      <c r="AR77" s="28">
        <v>7.1</v>
      </c>
      <c r="AS77" s="28">
        <v>83</v>
      </c>
      <c r="AT77" s="28">
        <v>11</v>
      </c>
      <c r="AU77" s="28">
        <v>9.1</v>
      </c>
      <c r="AV77" s="28">
        <v>7.2</v>
      </c>
      <c r="AW77" s="28">
        <f>'no b.d.l.'!BJ65*10000</f>
        <v>38900</v>
      </c>
      <c r="AX77" s="28">
        <f>'no b.d.l.'!BK65*10000</f>
        <v>200</v>
      </c>
      <c r="AY77" s="28">
        <f>'no b.d.l.'!BL65*10000</f>
        <v>24600</v>
      </c>
      <c r="AZ77" s="28">
        <f>'no b.d.l.'!BM65*10000</f>
        <v>900</v>
      </c>
      <c r="BA77" s="28">
        <f>'no b.d.l.'!BN65*10000</f>
        <v>700.00000000000011</v>
      </c>
      <c r="BB77" s="28">
        <f>'no b.d.l.'!BO65*10000</f>
        <v>130</v>
      </c>
      <c r="BC77" s="28">
        <f>'no b.d.l.'!BP65*10000</f>
        <v>70</v>
      </c>
      <c r="BD77" s="28">
        <f>'no b.d.l.'!BQ65*10000</f>
        <v>9000</v>
      </c>
      <c r="BE77" s="30">
        <f t="shared" si="0"/>
        <v>1030</v>
      </c>
      <c r="BV77" s="28"/>
      <c r="BY77" s="28"/>
    </row>
    <row r="78" spans="1:77" x14ac:dyDescent="0.3">
      <c r="A78" s="25">
        <f t="shared" si="1"/>
        <v>62</v>
      </c>
      <c r="B78" s="26">
        <v>687547</v>
      </c>
      <c r="C78" s="26">
        <v>846773</v>
      </c>
      <c r="D78" s="26">
        <v>359</v>
      </c>
      <c r="E78" s="26">
        <v>1</v>
      </c>
      <c r="F78" s="27" t="s">
        <v>63</v>
      </c>
      <c r="G78" s="28">
        <v>1.8</v>
      </c>
      <c r="H78" s="28">
        <f>'no b.d.l.'!H66/1000</f>
        <v>1.9E-3</v>
      </c>
      <c r="I78" s="28">
        <f>'no b.d.l.'!I66/1000</f>
        <v>0.04</v>
      </c>
      <c r="J78" s="28">
        <v>2</v>
      </c>
      <c r="K78" s="28">
        <v>0.72</v>
      </c>
      <c r="L78" s="28">
        <v>8.9999999999999998E-4</v>
      </c>
      <c r="M78" s="28">
        <v>0.06</v>
      </c>
      <c r="N78" s="28">
        <v>0.09</v>
      </c>
      <c r="O78" s="28">
        <v>0.02</v>
      </c>
      <c r="P78" s="28">
        <f>Amalgamation!P66/Amalgamation!AR66</f>
        <v>1.7936507936507937</v>
      </c>
      <c r="Q78" s="28">
        <f>Amalgamation!Q66/Amalgamation!AS66</f>
        <v>7.619047619047619E-3</v>
      </c>
      <c r="R78" s="28">
        <f>Amalgamation!R66/Amalgamation!AT66</f>
        <v>6.8181818181818183</v>
      </c>
      <c r="S78" s="28">
        <v>0.09</v>
      </c>
      <c r="T78" s="28">
        <f>Amalgamation!T66/Amalgamation!X66</f>
        <v>0.25641025641025644</v>
      </c>
      <c r="U78" s="28">
        <v>13.2</v>
      </c>
      <c r="V78" s="28">
        <f>Amalgamation!V66/Amalgamation!Z66</f>
        <v>383.33333333333337</v>
      </c>
      <c r="W78" s="28">
        <f>Amalgamation!W66/Amalgamation!AY66</f>
        <v>3.219814241486068E-4</v>
      </c>
      <c r="X78" s="28">
        <f>Amalgamation!X66/Amalgamation!AB66</f>
        <v>1.7508417508417509</v>
      </c>
      <c r="Y78" s="28">
        <v>1.0999999999999999E-2</v>
      </c>
      <c r="Z78" s="28">
        <v>0.06</v>
      </c>
      <c r="AA78" s="28">
        <f>Amalgamation!AA66/Amalgamation!AE66</f>
        <v>2.3529411764705882E-2</v>
      </c>
      <c r="AB78" s="28">
        <v>8.91</v>
      </c>
      <c r="AC78" s="28">
        <v>0.2</v>
      </c>
      <c r="AD78" s="28">
        <v>0.06</v>
      </c>
      <c r="AE78" s="28">
        <v>0.85</v>
      </c>
      <c r="AF78" s="28">
        <v>0.14000000000000001</v>
      </c>
      <c r="AG78" s="28">
        <v>81</v>
      </c>
      <c r="AH78" s="28">
        <v>0.1</v>
      </c>
      <c r="AI78" s="28">
        <v>0.3</v>
      </c>
      <c r="AJ78" s="28">
        <v>0.04</v>
      </c>
      <c r="AK78" s="28">
        <v>8.61</v>
      </c>
      <c r="AL78" s="28">
        <f>Amalgamation!AL66/Amalgamation!AY66</f>
        <v>1.609907120743034E-4</v>
      </c>
      <c r="AM78" s="28">
        <v>0.10199999999999999</v>
      </c>
      <c r="AN78" s="28">
        <f>Amalgamation!AN66/(Amalgamation!AS66+Amalgamation!AY66)</f>
        <v>2.9223885202900785E-3</v>
      </c>
      <c r="AO78" s="28">
        <f>Amalgamation!AO66/Amalgamation!AS66</f>
        <v>0.57714285714285718</v>
      </c>
      <c r="AP78" s="28">
        <v>0.3</v>
      </c>
      <c r="AQ78" s="28">
        <v>0.93</v>
      </c>
      <c r="AR78" s="28">
        <v>6.3</v>
      </c>
      <c r="AS78" s="28">
        <v>105</v>
      </c>
      <c r="AT78" s="28">
        <v>11</v>
      </c>
      <c r="AU78" s="28">
        <v>8.8000000000000007</v>
      </c>
      <c r="AV78" s="28">
        <v>8.5</v>
      </c>
      <c r="AW78" s="28">
        <f>'no b.d.l.'!BJ66*10000</f>
        <v>37200</v>
      </c>
      <c r="AX78" s="28">
        <f>'no b.d.l.'!BK66*10000</f>
        <v>500</v>
      </c>
      <c r="AY78" s="28">
        <f>'no b.d.l.'!BL66*10000</f>
        <v>32300</v>
      </c>
      <c r="AZ78" s="28">
        <f>'no b.d.l.'!BM66*10000</f>
        <v>900</v>
      </c>
      <c r="BA78" s="28">
        <f>'no b.d.l.'!BN66*10000</f>
        <v>800</v>
      </c>
      <c r="BB78" s="28">
        <f>'no b.d.l.'!BO66*10000</f>
        <v>130</v>
      </c>
      <c r="BC78" s="28">
        <f>'no b.d.l.'!BP66*10000</f>
        <v>90</v>
      </c>
      <c r="BD78" s="28">
        <f>'no b.d.l.'!BQ66*10000</f>
        <v>9000</v>
      </c>
      <c r="BE78" s="30">
        <f t="shared" si="0"/>
        <v>1030</v>
      </c>
      <c r="BV78" s="28"/>
      <c r="BY78" s="28"/>
    </row>
    <row r="79" spans="1:77" x14ac:dyDescent="0.3">
      <c r="A79" s="25">
        <f t="shared" si="1"/>
        <v>63</v>
      </c>
      <c r="B79" s="26">
        <v>687549</v>
      </c>
      <c r="C79" s="26">
        <v>846775</v>
      </c>
      <c r="D79" s="26">
        <v>359</v>
      </c>
      <c r="E79" s="26">
        <v>1</v>
      </c>
      <c r="F79" s="27" t="s">
        <v>64</v>
      </c>
      <c r="G79" s="28">
        <v>0.09</v>
      </c>
      <c r="H79" s="28">
        <f>'no b.d.l.'!H67/1000</f>
        <v>3.5000000000000001E-3</v>
      </c>
      <c r="I79" s="28">
        <f>'no b.d.l.'!I67/1000</f>
        <v>0.03</v>
      </c>
      <c r="J79" s="28">
        <v>2</v>
      </c>
      <c r="K79" s="28">
        <v>0.56999999999999995</v>
      </c>
      <c r="L79" s="28">
        <v>8.9999999999999998E-4</v>
      </c>
      <c r="M79" s="28">
        <v>0.04</v>
      </c>
      <c r="N79" s="28">
        <v>0.09</v>
      </c>
      <c r="O79" s="28">
        <v>0.01</v>
      </c>
      <c r="P79" s="28">
        <f>Amalgamation!P67/Amalgamation!AR67</f>
        <v>1.6071428571428572</v>
      </c>
      <c r="Q79" s="28">
        <f>Amalgamation!Q67/Amalgamation!AS67</f>
        <v>4.9019607843137254E-3</v>
      </c>
      <c r="R79" s="28">
        <f>Amalgamation!R67/Amalgamation!AT67</f>
        <v>5.875</v>
      </c>
      <c r="S79" s="28">
        <v>0.09</v>
      </c>
      <c r="T79" s="28">
        <f>Amalgamation!T67/Amalgamation!X67</f>
        <v>0.18666666666666665</v>
      </c>
      <c r="U79" s="28">
        <v>6.4</v>
      </c>
      <c r="V79" s="28">
        <f>Amalgamation!V67/Amalgamation!Z67</f>
        <v>507.5</v>
      </c>
      <c r="W79" s="28">
        <f>Amalgamation!W67/Amalgamation!AY67</f>
        <v>7.2173913043478265E-4</v>
      </c>
      <c r="X79" s="28">
        <f>Amalgamation!X67/Amalgamation!AB67</f>
        <v>2.1834061135371177</v>
      </c>
      <c r="Y79" s="28">
        <v>7.0000000000000001E-3</v>
      </c>
      <c r="Z79" s="28">
        <v>0.04</v>
      </c>
      <c r="AA79" s="28">
        <f>Amalgamation!AA67/Amalgamation!AE67</f>
        <v>3.1746031746031744E-2</v>
      </c>
      <c r="AB79" s="28">
        <v>6.87</v>
      </c>
      <c r="AC79" s="28">
        <v>0.1</v>
      </c>
      <c r="AD79" s="28">
        <v>0.04</v>
      </c>
      <c r="AE79" s="28">
        <v>0.63</v>
      </c>
      <c r="AF79" s="28">
        <v>0.1</v>
      </c>
      <c r="AG79" s="28">
        <v>65</v>
      </c>
      <c r="AH79" s="28">
        <v>2.7</v>
      </c>
      <c r="AI79" s="28">
        <v>0.2</v>
      </c>
      <c r="AJ79" s="28">
        <v>0.7</v>
      </c>
      <c r="AK79" s="28">
        <v>10.5</v>
      </c>
      <c r="AL79" s="28">
        <f>Amalgamation!AL67/Amalgamation!AY67</f>
        <v>3.3913043478260867E-4</v>
      </c>
      <c r="AM79" s="28">
        <v>0.16200000000000001</v>
      </c>
      <c r="AN79" s="28">
        <f>Amalgamation!AN67/(Amalgamation!AS67+Amalgamation!AY67)</f>
        <v>9.6966040337872778E-3</v>
      </c>
      <c r="AO79" s="28">
        <f>Amalgamation!AO67/Amalgamation!AS67</f>
        <v>0.41568627450980389</v>
      </c>
      <c r="AP79" s="28">
        <v>0.3</v>
      </c>
      <c r="AQ79" s="28">
        <v>0.67</v>
      </c>
      <c r="AR79" s="28">
        <v>5.6</v>
      </c>
      <c r="AS79" s="28">
        <v>102</v>
      </c>
      <c r="AT79" s="28">
        <v>8</v>
      </c>
      <c r="AU79" s="28">
        <v>7.2</v>
      </c>
      <c r="AV79" s="28">
        <v>5.4</v>
      </c>
      <c r="AW79" s="28">
        <f>'no b.d.l.'!BJ67*10000</f>
        <v>29500</v>
      </c>
      <c r="AX79" s="28">
        <f>'no b.d.l.'!BK67*10000</f>
        <v>200</v>
      </c>
      <c r="AY79" s="28">
        <f>'no b.d.l.'!BL67*10000</f>
        <v>11500</v>
      </c>
      <c r="AZ79" s="28">
        <f>'no b.d.l.'!BM67*10000</f>
        <v>800</v>
      </c>
      <c r="BA79" s="28">
        <f>'no b.d.l.'!BN67*10000</f>
        <v>600</v>
      </c>
      <c r="BB79" s="28">
        <f>'no b.d.l.'!BO67*10000</f>
        <v>120</v>
      </c>
      <c r="BC79" s="28">
        <f>'no b.d.l.'!BP67*10000</f>
        <v>40</v>
      </c>
      <c r="BD79" s="28">
        <f>'no b.d.l.'!BQ67*10000</f>
        <v>9000</v>
      </c>
      <c r="BE79" s="30">
        <f t="shared" si="0"/>
        <v>920</v>
      </c>
      <c r="BV79" s="28"/>
      <c r="BY79" s="28"/>
    </row>
    <row r="80" spans="1:77" x14ac:dyDescent="0.3">
      <c r="A80" s="25">
        <f t="shared" si="1"/>
        <v>64</v>
      </c>
      <c r="B80" s="26">
        <v>687550</v>
      </c>
      <c r="C80" s="26">
        <v>846777</v>
      </c>
      <c r="D80" s="26">
        <v>359</v>
      </c>
      <c r="E80" s="26">
        <v>1</v>
      </c>
      <c r="F80" s="27" t="s">
        <v>65</v>
      </c>
      <c r="G80" s="28">
        <v>1.4</v>
      </c>
      <c r="H80" s="28">
        <f>'no b.d.l.'!H68/1000</f>
        <v>2.5000000000000001E-3</v>
      </c>
      <c r="I80" s="28">
        <f>'no b.d.l.'!I68/1000</f>
        <v>0.11</v>
      </c>
      <c r="J80" s="28">
        <v>3</v>
      </c>
      <c r="K80" s="28">
        <v>0.56999999999999995</v>
      </c>
      <c r="L80" s="28">
        <v>8.9999999999999998E-4</v>
      </c>
      <c r="M80" s="28">
        <v>0.06</v>
      </c>
      <c r="N80" s="28">
        <v>0.09</v>
      </c>
      <c r="O80" s="28">
        <v>0.03</v>
      </c>
      <c r="P80" s="28">
        <f>Amalgamation!P68/Amalgamation!AR68</f>
        <v>1.7580645161290323</v>
      </c>
      <c r="Q80" s="28">
        <f>Amalgamation!Q68/Amalgamation!AS68</f>
        <v>7.9207920792079209E-3</v>
      </c>
      <c r="R80" s="28">
        <f>Amalgamation!R68/Amalgamation!AT68</f>
        <v>6.8518518518518512</v>
      </c>
      <c r="S80" s="28">
        <v>0.09</v>
      </c>
      <c r="T80" s="28">
        <f>Amalgamation!T68/Amalgamation!X68</f>
        <v>0.26219512195121952</v>
      </c>
      <c r="U80" s="28">
        <v>11.9</v>
      </c>
      <c r="V80" s="28">
        <f>Amalgamation!V68/Amalgamation!Z68</f>
        <v>507.99999999999994</v>
      </c>
      <c r="W80" s="28">
        <f>Amalgamation!W68/Amalgamation!AY68</f>
        <v>3.1545741324921138E-4</v>
      </c>
      <c r="X80" s="28">
        <f>Amalgamation!X68/Amalgamation!AB68</f>
        <v>1.7172774869109946</v>
      </c>
      <c r="Y80" s="28">
        <v>3.0000000000000001E-3</v>
      </c>
      <c r="Z80" s="28">
        <v>0.05</v>
      </c>
      <c r="AA80" s="28">
        <f>Amalgamation!AA68/Amalgamation!AE68</f>
        <v>0.35632183908045978</v>
      </c>
      <c r="AB80" s="28">
        <v>9.5500000000000007</v>
      </c>
      <c r="AC80" s="28">
        <v>0.2</v>
      </c>
      <c r="AD80" s="28">
        <v>0.05</v>
      </c>
      <c r="AE80" s="28">
        <v>0.87</v>
      </c>
      <c r="AF80" s="28">
        <v>0.14000000000000001</v>
      </c>
      <c r="AG80" s="28">
        <v>86</v>
      </c>
      <c r="AH80" s="28">
        <v>0.2</v>
      </c>
      <c r="AI80" s="28">
        <v>0.2</v>
      </c>
      <c r="AJ80" s="28">
        <v>0.04</v>
      </c>
      <c r="AK80" s="28">
        <v>8.41</v>
      </c>
      <c r="AL80" s="28">
        <f>Amalgamation!AL68/Amalgamation!AY68</f>
        <v>1.4826498422712935E-4</v>
      </c>
      <c r="AM80" s="28">
        <v>0.1</v>
      </c>
      <c r="AN80" s="28">
        <f>Amalgamation!AN68/(Amalgamation!AS68+Amalgamation!AY68)</f>
        <v>2.9150026728719212E-3</v>
      </c>
      <c r="AO80" s="28">
        <f>Amalgamation!AO68/Amalgamation!AS68</f>
        <v>0.53960396039603964</v>
      </c>
      <c r="AP80" s="28">
        <v>0.3</v>
      </c>
      <c r="AQ80" s="28">
        <v>0.85</v>
      </c>
      <c r="AR80" s="28">
        <v>6.2</v>
      </c>
      <c r="AS80" s="28">
        <v>101</v>
      </c>
      <c r="AT80" s="28">
        <v>10.8</v>
      </c>
      <c r="AU80" s="28">
        <v>9.1999999999999993</v>
      </c>
      <c r="AV80" s="28">
        <v>8</v>
      </c>
      <c r="AW80" s="28">
        <f>'no b.d.l.'!BJ68*10000</f>
        <v>38700</v>
      </c>
      <c r="AX80" s="28">
        <f>'no b.d.l.'!BK68*10000</f>
        <v>500</v>
      </c>
      <c r="AY80" s="28">
        <f>'no b.d.l.'!BL68*10000</f>
        <v>31700</v>
      </c>
      <c r="AZ80" s="28">
        <f>'no b.d.l.'!BM68*10000</f>
        <v>900</v>
      </c>
      <c r="BA80" s="28">
        <f>'no b.d.l.'!BN68*10000</f>
        <v>700.00000000000011</v>
      </c>
      <c r="BB80" s="28">
        <f>'no b.d.l.'!BO68*10000</f>
        <v>120</v>
      </c>
      <c r="BC80" s="28">
        <f>'no b.d.l.'!BP68*10000</f>
        <v>70</v>
      </c>
      <c r="BD80" s="28">
        <f>'no b.d.l.'!BQ68*10000</f>
        <v>9000</v>
      </c>
      <c r="BE80" s="30">
        <f t="shared" si="0"/>
        <v>1020</v>
      </c>
      <c r="BV80" s="28"/>
      <c r="BY80" s="28"/>
    </row>
    <row r="81" spans="1:77" x14ac:dyDescent="0.3">
      <c r="A81" s="25">
        <f t="shared" si="1"/>
        <v>65</v>
      </c>
      <c r="B81" s="26">
        <v>687553</v>
      </c>
      <c r="C81" s="26">
        <v>846779</v>
      </c>
      <c r="D81" s="26">
        <v>357</v>
      </c>
      <c r="E81" s="26">
        <v>1</v>
      </c>
      <c r="F81" s="27" t="s">
        <v>66</v>
      </c>
      <c r="G81" s="28">
        <v>0.09</v>
      </c>
      <c r="H81" s="28">
        <f>'no b.d.l.'!H69/1000</f>
        <v>2.2000000000000001E-3</v>
      </c>
      <c r="I81" s="28">
        <f>'no b.d.l.'!I69/1000</f>
        <v>7.0000000000000007E-2</v>
      </c>
      <c r="J81" s="28">
        <v>2</v>
      </c>
      <c r="K81" s="28">
        <v>0.56000000000000005</v>
      </c>
      <c r="L81" s="28">
        <v>8.9999999999999998E-4</v>
      </c>
      <c r="M81" s="28">
        <v>0.06</v>
      </c>
      <c r="N81" s="28">
        <v>0.09</v>
      </c>
      <c r="O81" s="28">
        <v>0.01</v>
      </c>
      <c r="P81" s="28">
        <f>Amalgamation!P69/Amalgamation!AR69</f>
        <v>0.94117647058823517</v>
      </c>
      <c r="Q81" s="28">
        <f>Amalgamation!Q69/Amalgamation!AS69</f>
        <v>8.6021505376344086E-3</v>
      </c>
      <c r="R81" s="28">
        <f>Amalgamation!R69/Amalgamation!AT69</f>
        <v>5.7657657657657664</v>
      </c>
      <c r="S81" s="28">
        <v>0.09</v>
      </c>
      <c r="T81" s="28">
        <f>Amalgamation!T69/Amalgamation!X69</f>
        <v>0.20746887966804978</v>
      </c>
      <c r="U81" s="28">
        <v>13.3</v>
      </c>
      <c r="V81" s="28">
        <f>Amalgamation!V69/Amalgamation!Z69</f>
        <v>502</v>
      </c>
      <c r="W81" s="28">
        <f>Amalgamation!W69/Amalgamation!AY69</f>
        <v>5.846153846153846E-4</v>
      </c>
      <c r="X81" s="28">
        <f>Amalgamation!X69/Amalgamation!AB69</f>
        <v>2.7324263038548753</v>
      </c>
      <c r="Y81" s="28">
        <v>8.0000000000000002E-3</v>
      </c>
      <c r="Z81" s="28">
        <v>0.05</v>
      </c>
      <c r="AA81" s="28">
        <f>Amalgamation!AA69/Amalgamation!AE69</f>
        <v>1.0588235294117647E-2</v>
      </c>
      <c r="AB81" s="28">
        <v>8.82</v>
      </c>
      <c r="AC81" s="28">
        <v>0.09</v>
      </c>
      <c r="AD81" s="28">
        <v>7.0000000000000007E-2</v>
      </c>
      <c r="AE81" s="28">
        <v>0.85</v>
      </c>
      <c r="AF81" s="28">
        <v>0.14000000000000001</v>
      </c>
      <c r="AG81" s="28">
        <v>80</v>
      </c>
      <c r="AH81" s="28">
        <v>0.1</v>
      </c>
      <c r="AI81" s="28">
        <v>0.1</v>
      </c>
      <c r="AJ81" s="28">
        <v>0.04</v>
      </c>
      <c r="AK81" s="28">
        <v>48.2</v>
      </c>
      <c r="AL81" s="28">
        <f>Amalgamation!AL69/Amalgamation!AY69</f>
        <v>1.9999999999999998E-4</v>
      </c>
      <c r="AM81" s="28">
        <v>0.106</v>
      </c>
      <c r="AN81" s="28">
        <f>Amalgamation!AN69/(Amalgamation!AS69+Amalgamation!AY69)</f>
        <v>1.7684887459807074E-2</v>
      </c>
      <c r="AO81" s="28">
        <f>Amalgamation!AO69/Amalgamation!AS69</f>
        <v>0.66559139784946231</v>
      </c>
      <c r="AP81" s="28">
        <v>0.9</v>
      </c>
      <c r="AQ81" s="28">
        <v>0.77</v>
      </c>
      <c r="AR81" s="28">
        <v>11.9</v>
      </c>
      <c r="AS81" s="28">
        <v>93</v>
      </c>
      <c r="AT81" s="28">
        <v>11.1</v>
      </c>
      <c r="AU81" s="28">
        <v>9.1999999999999993</v>
      </c>
      <c r="AV81" s="28">
        <v>10.3</v>
      </c>
      <c r="AW81" s="28">
        <f>'no b.d.l.'!BJ69*10000</f>
        <v>36100</v>
      </c>
      <c r="AX81" s="28">
        <f>'no b.d.l.'!BK69*10000</f>
        <v>400</v>
      </c>
      <c r="AY81" s="28">
        <f>'no b.d.l.'!BL69*10000</f>
        <v>19500</v>
      </c>
      <c r="AZ81" s="28">
        <f>'no b.d.l.'!BM69*10000</f>
        <v>1000</v>
      </c>
      <c r="BA81" s="28">
        <f>'no b.d.l.'!BN69*10000</f>
        <v>800</v>
      </c>
      <c r="BB81" s="28">
        <f>'no b.d.l.'!BO69*10000</f>
        <v>140</v>
      </c>
      <c r="BC81" s="28">
        <f>'no b.d.l.'!BP69*10000</f>
        <v>90</v>
      </c>
      <c r="BD81" s="28">
        <f>'no b.d.l.'!BQ69*10000</f>
        <v>9000</v>
      </c>
      <c r="BE81" s="30">
        <f t="shared" si="0"/>
        <v>1140</v>
      </c>
      <c r="BV81" s="28"/>
      <c r="BY81" s="28"/>
    </row>
    <row r="82" spans="1:77" x14ac:dyDescent="0.3">
      <c r="A82" s="25">
        <f t="shared" si="1"/>
        <v>66</v>
      </c>
      <c r="B82" s="26">
        <v>687555</v>
      </c>
      <c r="C82" s="26">
        <v>846782</v>
      </c>
      <c r="D82" s="26">
        <v>357</v>
      </c>
      <c r="E82" s="26">
        <v>1</v>
      </c>
      <c r="F82" s="27" t="s">
        <v>67</v>
      </c>
      <c r="G82" s="28">
        <v>0.6</v>
      </c>
      <c r="H82" s="28">
        <f>'no b.d.l.'!H70/1000</f>
        <v>3.0000000000000001E-3</v>
      </c>
      <c r="I82" s="28">
        <f>'no b.d.l.'!I70/1000</f>
        <v>0.06</v>
      </c>
      <c r="J82" s="28">
        <v>2</v>
      </c>
      <c r="K82" s="28">
        <v>0.89</v>
      </c>
      <c r="L82" s="28">
        <v>8.9999999999999998E-4</v>
      </c>
      <c r="M82" s="28">
        <v>0.06</v>
      </c>
      <c r="N82" s="28">
        <v>0.09</v>
      </c>
      <c r="O82" s="28">
        <v>0.01</v>
      </c>
      <c r="P82" s="28">
        <f>Amalgamation!P70/Amalgamation!AR70</f>
        <v>1.3333333333333335</v>
      </c>
      <c r="Q82" s="28">
        <f>Amalgamation!Q70/Amalgamation!AS70</f>
        <v>8.5365853658536574E-3</v>
      </c>
      <c r="R82" s="28">
        <f>Amalgamation!R70/Amalgamation!AT70</f>
        <v>6.7816091954022992</v>
      </c>
      <c r="S82" s="28">
        <v>0.09</v>
      </c>
      <c r="T82" s="28">
        <f>Amalgamation!T70/Amalgamation!X70</f>
        <v>0.24427480916030536</v>
      </c>
      <c r="U82" s="28">
        <v>11.3</v>
      </c>
      <c r="V82" s="28">
        <f>Amalgamation!V70/Amalgamation!Z70</f>
        <v>467.5</v>
      </c>
      <c r="W82" s="28">
        <f>Amalgamation!W70/Amalgamation!AY70</f>
        <v>2.9965156794425088E-4</v>
      </c>
      <c r="X82" s="28">
        <f>Amalgamation!X70/Amalgamation!AB70</f>
        <v>1.7513368983957218</v>
      </c>
      <c r="Y82" s="28">
        <v>8.0000000000000002E-3</v>
      </c>
      <c r="Z82" s="28">
        <v>0.04</v>
      </c>
      <c r="AA82" s="28">
        <f>Amalgamation!AA70/Amalgamation!AE70</f>
        <v>2.9411764705882353E-2</v>
      </c>
      <c r="AB82" s="28">
        <v>7.48</v>
      </c>
      <c r="AC82" s="28">
        <v>0.2</v>
      </c>
      <c r="AD82" s="28">
        <v>0.03</v>
      </c>
      <c r="AE82" s="28">
        <v>0.68</v>
      </c>
      <c r="AF82" s="28">
        <v>0.11</v>
      </c>
      <c r="AG82" s="28">
        <v>63</v>
      </c>
      <c r="AH82" s="28">
        <v>1.7</v>
      </c>
      <c r="AI82" s="28">
        <v>0.1</v>
      </c>
      <c r="AJ82" s="28">
        <v>0.04</v>
      </c>
      <c r="AK82" s="28">
        <v>16.3</v>
      </c>
      <c r="AL82" s="28">
        <f>Amalgamation!AL70/Amalgamation!AY70</f>
        <v>1.3240418118466899E-4</v>
      </c>
      <c r="AM82" s="28">
        <v>0.113</v>
      </c>
      <c r="AN82" s="28">
        <f>Amalgamation!AN70/(Amalgamation!AS70+Amalgamation!AY70)</f>
        <v>5.0691404349940935E-3</v>
      </c>
      <c r="AO82" s="28">
        <f>Amalgamation!AO70/Amalgamation!AS70</f>
        <v>0.54878048780487809</v>
      </c>
      <c r="AP82" s="28">
        <v>0.4</v>
      </c>
      <c r="AQ82" s="28">
        <v>0.66</v>
      </c>
      <c r="AR82" s="28">
        <v>6.6</v>
      </c>
      <c r="AS82" s="28">
        <v>82</v>
      </c>
      <c r="AT82" s="28">
        <v>8.6999999999999993</v>
      </c>
      <c r="AU82" s="28">
        <v>8.1999999999999993</v>
      </c>
      <c r="AV82" s="28">
        <v>5.0999999999999996</v>
      </c>
      <c r="AW82" s="28">
        <f>'no b.d.l.'!BJ70*10000</f>
        <v>31900</v>
      </c>
      <c r="AX82" s="28">
        <f>'no b.d.l.'!BK70*10000</f>
        <v>100</v>
      </c>
      <c r="AY82" s="28">
        <f>'no b.d.l.'!BL70*10000</f>
        <v>28700</v>
      </c>
      <c r="AZ82" s="28">
        <f>'no b.d.l.'!BM70*10000</f>
        <v>800</v>
      </c>
      <c r="BA82" s="28">
        <f>'no b.d.l.'!BN70*10000</f>
        <v>500</v>
      </c>
      <c r="BB82" s="28">
        <f>'no b.d.l.'!BO70*10000</f>
        <v>110</v>
      </c>
      <c r="BC82" s="28">
        <f>'no b.d.l.'!BP70*10000</f>
        <v>100</v>
      </c>
      <c r="BD82" s="28">
        <f>'no b.d.l.'!BQ70*10000</f>
        <v>9000</v>
      </c>
      <c r="BE82" s="30">
        <f t="shared" ref="BE82:BE145" si="2">+AZ82+BB82</f>
        <v>910</v>
      </c>
      <c r="BV82" s="28"/>
      <c r="BY82" s="28"/>
    </row>
    <row r="83" spans="1:77" x14ac:dyDescent="0.3">
      <c r="A83" s="25">
        <f t="shared" ref="A83:A146" si="3">A82+1</f>
        <v>67</v>
      </c>
      <c r="B83" s="26">
        <v>686911</v>
      </c>
      <c r="C83" s="26">
        <v>846777</v>
      </c>
      <c r="D83" s="26">
        <v>369</v>
      </c>
      <c r="E83" s="26">
        <v>1</v>
      </c>
      <c r="F83" s="27" t="s">
        <v>68</v>
      </c>
      <c r="G83" s="28">
        <v>4.5999999999999996</v>
      </c>
      <c r="H83" s="28">
        <f>'no b.d.l.'!H71/1000</f>
        <v>4.0000000000000002E-4</v>
      </c>
      <c r="I83" s="28">
        <f>'no b.d.l.'!I71/1000</f>
        <v>0.08</v>
      </c>
      <c r="J83" s="28">
        <v>4</v>
      </c>
      <c r="K83" s="28">
        <v>1.3</v>
      </c>
      <c r="L83" s="28">
        <v>8.9999999999999998E-4</v>
      </c>
      <c r="M83" s="28">
        <v>0.13</v>
      </c>
      <c r="N83" s="28">
        <v>0.09</v>
      </c>
      <c r="O83" s="28">
        <v>0.02</v>
      </c>
      <c r="P83" s="28">
        <f>Amalgamation!P71/Amalgamation!AR71</f>
        <v>1.1666666666666667</v>
      </c>
      <c r="Q83" s="28">
        <f>Amalgamation!Q71/Amalgamation!AS71</f>
        <v>4.1666666666666666E-3</v>
      </c>
      <c r="R83" s="28">
        <f>Amalgamation!R71/Amalgamation!AT71</f>
        <v>8.56</v>
      </c>
      <c r="S83" s="28">
        <v>0.4</v>
      </c>
      <c r="T83" s="28">
        <f>Amalgamation!T71/Amalgamation!X71</f>
        <v>0.36458333333333337</v>
      </c>
      <c r="U83" s="28">
        <v>25.4</v>
      </c>
      <c r="V83" s="28">
        <f>Amalgamation!V71/Amalgamation!Z71</f>
        <v>483.75</v>
      </c>
      <c r="W83" s="28">
        <f>Amalgamation!W71/Amalgamation!AY71</f>
        <v>2.3741007194244605E-4</v>
      </c>
      <c r="X83" s="28">
        <f>Amalgamation!X71/Amalgamation!AB71</f>
        <v>1.306122448979592</v>
      </c>
      <c r="Y83" s="28">
        <v>1.7000000000000001E-2</v>
      </c>
      <c r="Z83" s="28">
        <v>0.08</v>
      </c>
      <c r="AA83" s="28">
        <f>Amalgamation!AA71/Amalgamation!AE71</f>
        <v>0.45544554455445546</v>
      </c>
      <c r="AB83" s="28">
        <v>14.7</v>
      </c>
      <c r="AC83" s="28">
        <v>0.09</v>
      </c>
      <c r="AD83" s="28">
        <v>0.05</v>
      </c>
      <c r="AE83" s="28">
        <v>1.01</v>
      </c>
      <c r="AF83" s="28">
        <v>0.12</v>
      </c>
      <c r="AG83" s="28">
        <v>133</v>
      </c>
      <c r="AH83" s="28">
        <v>0.2</v>
      </c>
      <c r="AI83" s="28">
        <v>0.2</v>
      </c>
      <c r="AJ83" s="28">
        <v>0.04</v>
      </c>
      <c r="AK83" s="28">
        <v>11.7</v>
      </c>
      <c r="AL83" s="28">
        <f>Amalgamation!AL71/Amalgamation!AY71</f>
        <v>1.0431654676258994E-4</v>
      </c>
      <c r="AM83" s="28">
        <v>8.4000000000000005E-2</v>
      </c>
      <c r="AN83" s="28">
        <f>Amalgamation!AN71/(Amalgamation!AS71+Amalgamation!AY71)</f>
        <v>2.9185179876737859E-3</v>
      </c>
      <c r="AO83" s="28">
        <f>Amalgamation!AO71/Amalgamation!AS71</f>
        <v>0.24907407407407406</v>
      </c>
      <c r="AP83" s="28">
        <v>0.4</v>
      </c>
      <c r="AQ83" s="28">
        <v>1.03</v>
      </c>
      <c r="AR83" s="28">
        <v>7.8</v>
      </c>
      <c r="AS83" s="28">
        <v>216</v>
      </c>
      <c r="AT83" s="28">
        <v>12.5</v>
      </c>
      <c r="AU83" s="28">
        <v>13</v>
      </c>
      <c r="AV83" s="28">
        <v>8.3000000000000007</v>
      </c>
      <c r="AW83" s="28">
        <f>'no b.d.l.'!BJ71*10000</f>
        <v>49500</v>
      </c>
      <c r="AX83" s="28">
        <f>'no b.d.l.'!BK71*10000</f>
        <v>200</v>
      </c>
      <c r="AY83" s="28">
        <f>'no b.d.l.'!BL71*10000</f>
        <v>55599.999999999993</v>
      </c>
      <c r="AZ83" s="28">
        <f>'no b.d.l.'!BM71*10000</f>
        <v>800</v>
      </c>
      <c r="BA83" s="28">
        <f>'no b.d.l.'!BN71*10000</f>
        <v>600</v>
      </c>
      <c r="BB83" s="28">
        <f>'no b.d.l.'!BO71*10000</f>
        <v>70</v>
      </c>
      <c r="BC83" s="28">
        <f>'no b.d.l.'!BP71*10000</f>
        <v>160</v>
      </c>
      <c r="BD83" s="28">
        <f>'no b.d.l.'!BQ71*10000</f>
        <v>9000</v>
      </c>
      <c r="BE83" s="30">
        <f t="shared" si="2"/>
        <v>870</v>
      </c>
      <c r="BV83" s="28"/>
      <c r="BY83" s="28"/>
    </row>
    <row r="84" spans="1:77" x14ac:dyDescent="0.3">
      <c r="A84" s="25">
        <f t="shared" si="3"/>
        <v>68</v>
      </c>
      <c r="B84" s="26">
        <v>686910</v>
      </c>
      <c r="C84" s="26">
        <v>846777</v>
      </c>
      <c r="D84" s="26">
        <v>369</v>
      </c>
      <c r="E84" s="26">
        <v>1</v>
      </c>
      <c r="F84" s="27" t="s">
        <v>70</v>
      </c>
      <c r="G84" s="28">
        <v>5.6</v>
      </c>
      <c r="H84" s="28">
        <f>'no b.d.l.'!H72/1000</f>
        <v>4.0000000000000002E-4</v>
      </c>
      <c r="I84" s="28">
        <f>'no b.d.l.'!I72/1000</f>
        <v>0.05</v>
      </c>
      <c r="J84" s="28">
        <v>3</v>
      </c>
      <c r="K84" s="28">
        <v>1.46</v>
      </c>
      <c r="L84" s="28">
        <v>8.9999999999999998E-4</v>
      </c>
      <c r="M84" s="28">
        <v>0.12</v>
      </c>
      <c r="N84" s="28">
        <v>0.09</v>
      </c>
      <c r="O84" s="28">
        <v>0.03</v>
      </c>
      <c r="P84" s="28">
        <f>Amalgamation!P72/Amalgamation!AR72</f>
        <v>1.3823529411764708</v>
      </c>
      <c r="Q84" s="28">
        <f>Amalgamation!Q72/Amalgamation!AS72</f>
        <v>4.3062200956937796E-3</v>
      </c>
      <c r="R84" s="28">
        <f>Amalgamation!R72/Amalgamation!AT72</f>
        <v>9.8214285714285712</v>
      </c>
      <c r="S84" s="28">
        <v>0.2</v>
      </c>
      <c r="T84" s="28">
        <f>Amalgamation!T72/Amalgamation!X72</f>
        <v>0.32487309644670054</v>
      </c>
      <c r="U84" s="28">
        <v>24.9</v>
      </c>
      <c r="V84" s="28">
        <f>Amalgamation!V72/Amalgamation!Z72</f>
        <v>485.71428571428567</v>
      </c>
      <c r="W84" s="28">
        <f>Amalgamation!W72/Amalgamation!AY72</f>
        <v>2.2608695652173914E-4</v>
      </c>
      <c r="X84" s="28">
        <f>Amalgamation!X72/Amalgamation!AB72</f>
        <v>1.4379562043795622</v>
      </c>
      <c r="Y84" s="28">
        <v>1.7999999999999999E-2</v>
      </c>
      <c r="Z84" s="28">
        <v>7.0000000000000007E-2</v>
      </c>
      <c r="AA84" s="28">
        <f>Amalgamation!AA72/Amalgamation!AE72</f>
        <v>1.9047619047619046E-2</v>
      </c>
      <c r="AB84" s="28">
        <v>13.7</v>
      </c>
      <c r="AC84" s="28">
        <v>0.09</v>
      </c>
      <c r="AD84" s="28">
        <v>7.0000000000000007E-2</v>
      </c>
      <c r="AE84" s="28">
        <v>1.05</v>
      </c>
      <c r="AF84" s="28">
        <v>0.11</v>
      </c>
      <c r="AG84" s="28">
        <v>133</v>
      </c>
      <c r="AH84" s="28">
        <v>0.2</v>
      </c>
      <c r="AI84" s="28">
        <v>0.2</v>
      </c>
      <c r="AJ84" s="28">
        <v>0.04</v>
      </c>
      <c r="AK84" s="28">
        <v>12</v>
      </c>
      <c r="AL84" s="28">
        <f>Amalgamation!AL72/Amalgamation!AY72</f>
        <v>1.0608695652173912E-4</v>
      </c>
      <c r="AM84" s="28">
        <v>7.4999999999999997E-2</v>
      </c>
      <c r="AN84" s="28">
        <f>Amalgamation!AN72/(Amalgamation!AS72+Amalgamation!AY72)</f>
        <v>2.7222790206033725E-3</v>
      </c>
      <c r="AO84" s="28">
        <f>Amalgamation!AO72/Amalgamation!AS72</f>
        <v>0.23205741626794257</v>
      </c>
      <c r="AP84" s="28">
        <v>0.4</v>
      </c>
      <c r="AQ84" s="28">
        <v>0.9</v>
      </c>
      <c r="AR84" s="28">
        <v>6.8</v>
      </c>
      <c r="AS84" s="28">
        <v>209</v>
      </c>
      <c r="AT84" s="28">
        <v>11.2</v>
      </c>
      <c r="AU84" s="28">
        <v>12</v>
      </c>
      <c r="AV84" s="28">
        <v>7.9</v>
      </c>
      <c r="AW84" s="28">
        <f>'no b.d.l.'!BJ72*10000</f>
        <v>43900</v>
      </c>
      <c r="AX84" s="28">
        <f>'no b.d.l.'!BK72*10000</f>
        <v>200</v>
      </c>
      <c r="AY84" s="28">
        <f>'no b.d.l.'!BL72*10000</f>
        <v>57500</v>
      </c>
      <c r="AZ84" s="28">
        <f>'no b.d.l.'!BM72*10000</f>
        <v>600</v>
      </c>
      <c r="BA84" s="28">
        <f>'no b.d.l.'!BN72*10000</f>
        <v>500</v>
      </c>
      <c r="BB84" s="28">
        <f>'no b.d.l.'!BO72*10000</f>
        <v>70</v>
      </c>
      <c r="BC84" s="28">
        <f>'no b.d.l.'!BP72*10000</f>
        <v>140</v>
      </c>
      <c r="BD84" s="28">
        <f>'no b.d.l.'!BQ72*10000</f>
        <v>9000</v>
      </c>
      <c r="BE84" s="30">
        <f t="shared" si="2"/>
        <v>670</v>
      </c>
      <c r="BV84" s="28"/>
      <c r="BY84" s="28"/>
    </row>
    <row r="85" spans="1:77" x14ac:dyDescent="0.3">
      <c r="A85" s="25">
        <f t="shared" si="3"/>
        <v>69</v>
      </c>
      <c r="B85" s="26">
        <v>686909</v>
      </c>
      <c r="C85" s="26">
        <v>846778</v>
      </c>
      <c r="D85" s="26">
        <v>369</v>
      </c>
      <c r="E85" s="26">
        <v>1</v>
      </c>
      <c r="F85" s="27" t="s">
        <v>69</v>
      </c>
      <c r="G85" s="28">
        <v>6.9</v>
      </c>
      <c r="H85" s="28">
        <f>'no b.d.l.'!H73/1000</f>
        <v>4.0000000000000002E-4</v>
      </c>
      <c r="I85" s="28">
        <f>'no b.d.l.'!I73/1000</f>
        <v>0.05</v>
      </c>
      <c r="J85" s="28">
        <v>3</v>
      </c>
      <c r="K85" s="28">
        <v>1.36</v>
      </c>
      <c r="L85" s="28">
        <v>8.9999999999999998E-4</v>
      </c>
      <c r="M85" s="28">
        <v>0.1</v>
      </c>
      <c r="N85" s="28">
        <v>0.09</v>
      </c>
      <c r="O85" s="28">
        <v>0.01</v>
      </c>
      <c r="P85" s="28">
        <f>Amalgamation!P73/Amalgamation!AR73</f>
        <v>1.4324324324324322</v>
      </c>
      <c r="Q85" s="28">
        <f>Amalgamation!Q73/Amalgamation!AS73</f>
        <v>4.591836734693878E-3</v>
      </c>
      <c r="R85" s="28">
        <f>Amalgamation!R73/Amalgamation!AT73</f>
        <v>10.737704918032788</v>
      </c>
      <c r="S85" s="28">
        <v>0.2</v>
      </c>
      <c r="T85" s="28">
        <f>Amalgamation!T73/Amalgamation!X73</f>
        <v>0.29064039408866998</v>
      </c>
      <c r="U85" s="28">
        <v>27.8</v>
      </c>
      <c r="V85" s="28">
        <f>Amalgamation!V73/Amalgamation!Z73</f>
        <v>408.88888888888886</v>
      </c>
      <c r="W85" s="28">
        <f>Amalgamation!W73/Amalgamation!AY73</f>
        <v>2.1613832853025936E-4</v>
      </c>
      <c r="X85" s="28">
        <f>Amalgamation!X73/Amalgamation!AB73</f>
        <v>1.2848101265822784</v>
      </c>
      <c r="Y85" s="28">
        <v>1.2999999999999999E-2</v>
      </c>
      <c r="Z85" s="28">
        <v>0.09</v>
      </c>
      <c r="AA85" s="28">
        <f>Amalgamation!AA73/Amalgamation!AE73</f>
        <v>1.7094017094017096E-2</v>
      </c>
      <c r="AB85" s="28">
        <v>15.8</v>
      </c>
      <c r="AC85" s="28">
        <v>0.09</v>
      </c>
      <c r="AD85" s="28">
        <v>0.08</v>
      </c>
      <c r="AE85" s="28">
        <v>1.17</v>
      </c>
      <c r="AF85" s="28">
        <v>0.15</v>
      </c>
      <c r="AG85" s="28">
        <v>147</v>
      </c>
      <c r="AH85" s="28">
        <v>0.2</v>
      </c>
      <c r="AI85" s="28">
        <v>0.09</v>
      </c>
      <c r="AJ85" s="28">
        <v>0.04</v>
      </c>
      <c r="AK85" s="28">
        <v>17.2</v>
      </c>
      <c r="AL85" s="28">
        <f>Amalgamation!AL73/Amalgamation!AY73</f>
        <v>8.5014409221902021E-5</v>
      </c>
      <c r="AM85" s="28">
        <v>7.9000000000000001E-2</v>
      </c>
      <c r="AN85" s="28">
        <f>Amalgamation!AN73/(Amalgamation!AS73+Amalgamation!AY73)</f>
        <v>2.8823495603195583E-3</v>
      </c>
      <c r="AO85" s="28">
        <f>Amalgamation!AO73/Amalgamation!AS73</f>
        <v>0.27346938775510204</v>
      </c>
      <c r="AP85" s="28">
        <v>0.4</v>
      </c>
      <c r="AQ85" s="28">
        <v>1.04</v>
      </c>
      <c r="AR85" s="28">
        <v>7.4</v>
      </c>
      <c r="AS85" s="28">
        <v>196</v>
      </c>
      <c r="AT85" s="28">
        <v>12.2</v>
      </c>
      <c r="AU85" s="28">
        <v>13.6</v>
      </c>
      <c r="AV85" s="28">
        <v>8.9</v>
      </c>
      <c r="AW85" s="28">
        <f>'no b.d.l.'!BJ73*10000</f>
        <v>50400</v>
      </c>
      <c r="AX85" s="28">
        <f>'no b.d.l.'!BK73*10000</f>
        <v>200</v>
      </c>
      <c r="AY85" s="28">
        <f>'no b.d.l.'!BL73*10000</f>
        <v>69400</v>
      </c>
      <c r="AZ85" s="28">
        <f>'no b.d.l.'!BM73*10000</f>
        <v>700.00000000000011</v>
      </c>
      <c r="BA85" s="28">
        <f>'no b.d.l.'!BN73*10000</f>
        <v>600</v>
      </c>
      <c r="BB85" s="28">
        <f>'no b.d.l.'!BO73*10000</f>
        <v>80</v>
      </c>
      <c r="BC85" s="28">
        <f>'no b.d.l.'!BP73*10000</f>
        <v>150</v>
      </c>
      <c r="BD85" s="28">
        <f>'no b.d.l.'!BQ73*10000</f>
        <v>9000</v>
      </c>
      <c r="BE85" s="30">
        <f t="shared" si="2"/>
        <v>780.00000000000011</v>
      </c>
      <c r="BV85" s="28"/>
      <c r="BY85" s="28"/>
    </row>
    <row r="86" spans="1:77" x14ac:dyDescent="0.3">
      <c r="A86" s="25">
        <f t="shared" si="3"/>
        <v>70</v>
      </c>
      <c r="B86" s="26">
        <v>686908</v>
      </c>
      <c r="C86" s="26">
        <v>846778</v>
      </c>
      <c r="D86" s="26">
        <v>369</v>
      </c>
      <c r="E86" s="26">
        <v>1</v>
      </c>
      <c r="F86" s="27" t="s">
        <v>71</v>
      </c>
      <c r="G86" s="28">
        <v>8.1999999999999993</v>
      </c>
      <c r="H86" s="28">
        <f>'no b.d.l.'!H74/1000</f>
        <v>6.4999999999999997E-3</v>
      </c>
      <c r="I86" s="28">
        <f>'no b.d.l.'!I74/1000</f>
        <v>0.05</v>
      </c>
      <c r="J86" s="28">
        <v>3</v>
      </c>
      <c r="K86" s="28">
        <v>1.36</v>
      </c>
      <c r="L86" s="28">
        <v>8.9999999999999998E-4</v>
      </c>
      <c r="M86" s="28">
        <v>0.15</v>
      </c>
      <c r="N86" s="28">
        <v>0.09</v>
      </c>
      <c r="O86" s="28">
        <v>0.01</v>
      </c>
      <c r="P86" s="28">
        <f>Amalgamation!P74/Amalgamation!AR74</f>
        <v>1.3766233766233766</v>
      </c>
      <c r="Q86" s="28">
        <f>Amalgamation!Q74/Amalgamation!AS74</f>
        <v>4.7846889952153108E-3</v>
      </c>
      <c r="R86" s="28">
        <f>Amalgamation!R74/Amalgamation!AT74</f>
        <v>10.232558139534884</v>
      </c>
      <c r="S86" s="28">
        <v>0.2</v>
      </c>
      <c r="T86" s="28">
        <f>Amalgamation!T74/Amalgamation!X74</f>
        <v>0.30097087378640774</v>
      </c>
      <c r="U86" s="28">
        <v>28.1</v>
      </c>
      <c r="V86" s="28">
        <f>Amalgamation!V74/Amalgamation!Z74</f>
        <v>427.77777777777777</v>
      </c>
      <c r="W86" s="28">
        <f>Amalgamation!W74/Amalgamation!AY74</f>
        <v>2.2287390029325513E-4</v>
      </c>
      <c r="X86" s="28">
        <f>Amalgamation!X74/Amalgamation!AB74</f>
        <v>1.3037974683544304</v>
      </c>
      <c r="Y86" s="28">
        <v>1.2E-2</v>
      </c>
      <c r="Z86" s="28">
        <v>0.09</v>
      </c>
      <c r="AA86" s="28">
        <f>Amalgamation!AA74/Amalgamation!AE74</f>
        <v>0.3247863247863248</v>
      </c>
      <c r="AB86" s="28">
        <v>15.8</v>
      </c>
      <c r="AC86" s="28">
        <v>0.09</v>
      </c>
      <c r="AD86" s="28">
        <v>7.0000000000000007E-2</v>
      </c>
      <c r="AE86" s="28">
        <v>1.17</v>
      </c>
      <c r="AF86" s="28">
        <v>0.17</v>
      </c>
      <c r="AG86" s="28">
        <v>152</v>
      </c>
      <c r="AH86" s="28">
        <v>0.2</v>
      </c>
      <c r="AI86" s="28">
        <v>0.1</v>
      </c>
      <c r="AJ86" s="28">
        <v>0.04</v>
      </c>
      <c r="AK86" s="28">
        <v>16.2</v>
      </c>
      <c r="AL86" s="28">
        <f>Amalgamation!AL74/Amalgamation!AY74</f>
        <v>9.2375366568914948E-5</v>
      </c>
      <c r="AM86" s="28">
        <v>7.6999999999999999E-2</v>
      </c>
      <c r="AN86" s="28">
        <f>Amalgamation!AN74/(Amalgamation!AS74+Amalgamation!AY74)</f>
        <v>2.9235919250391023E-3</v>
      </c>
      <c r="AO86" s="28">
        <f>Amalgamation!AO74/Amalgamation!AS74</f>
        <v>0.27751196172248804</v>
      </c>
      <c r="AP86" s="28">
        <v>0.5</v>
      </c>
      <c r="AQ86" s="28">
        <v>1.0900000000000001</v>
      </c>
      <c r="AR86" s="28">
        <v>7.7</v>
      </c>
      <c r="AS86" s="28">
        <v>209</v>
      </c>
      <c r="AT86" s="28">
        <v>12.9</v>
      </c>
      <c r="AU86" s="28">
        <v>14.1</v>
      </c>
      <c r="AV86" s="28">
        <v>9</v>
      </c>
      <c r="AW86" s="28">
        <f>'no b.d.l.'!BJ74*10000</f>
        <v>52400</v>
      </c>
      <c r="AX86" s="28">
        <f>'no b.d.l.'!BK74*10000</f>
        <v>100</v>
      </c>
      <c r="AY86" s="28">
        <f>'no b.d.l.'!BL74*10000</f>
        <v>68200</v>
      </c>
      <c r="AZ86" s="28">
        <f>'no b.d.l.'!BM74*10000</f>
        <v>800</v>
      </c>
      <c r="BA86" s="28">
        <f>'no b.d.l.'!BN74*10000</f>
        <v>600</v>
      </c>
      <c r="BB86" s="28">
        <f>'no b.d.l.'!BO74*10000</f>
        <v>110</v>
      </c>
      <c r="BC86" s="28">
        <f>'no b.d.l.'!BP74*10000</f>
        <v>140</v>
      </c>
      <c r="BD86" s="28">
        <f>'no b.d.l.'!BQ74*10000</f>
        <v>9000</v>
      </c>
      <c r="BE86" s="30">
        <f t="shared" si="2"/>
        <v>910</v>
      </c>
      <c r="BV86" s="28"/>
      <c r="BY86" s="28"/>
    </row>
    <row r="87" spans="1:77" x14ac:dyDescent="0.3">
      <c r="A87" s="25">
        <f t="shared" si="3"/>
        <v>71</v>
      </c>
      <c r="B87" s="26">
        <v>686907</v>
      </c>
      <c r="C87" s="26">
        <v>846778</v>
      </c>
      <c r="D87" s="26">
        <v>369</v>
      </c>
      <c r="E87" s="26">
        <v>1</v>
      </c>
      <c r="F87" s="27" t="s">
        <v>72</v>
      </c>
      <c r="G87" s="28">
        <v>6</v>
      </c>
      <c r="H87" s="28">
        <f>'no b.d.l.'!H75/1000</f>
        <v>4.0000000000000002E-4</v>
      </c>
      <c r="I87" s="28">
        <f>'no b.d.l.'!I75/1000</f>
        <v>0.04</v>
      </c>
      <c r="J87" s="28">
        <v>3</v>
      </c>
      <c r="K87" s="28">
        <v>1.25</v>
      </c>
      <c r="L87" s="28">
        <v>8.9999999999999998E-4</v>
      </c>
      <c r="M87" s="28">
        <v>0.11</v>
      </c>
      <c r="N87" s="28">
        <v>0.09</v>
      </c>
      <c r="O87" s="28">
        <v>0.01</v>
      </c>
      <c r="P87" s="28">
        <f>Amalgamation!P75/Amalgamation!AR75</f>
        <v>1.2073170731707319</v>
      </c>
      <c r="Q87" s="28">
        <f>Amalgamation!Q75/Amalgamation!AS75</f>
        <v>3.6866359447004608E-3</v>
      </c>
      <c r="R87" s="28">
        <f>Amalgamation!R75/Amalgamation!AT75</f>
        <v>7.2413793103448274</v>
      </c>
      <c r="S87" s="28">
        <v>0.09</v>
      </c>
      <c r="T87" s="28">
        <f>Amalgamation!T75/Amalgamation!X75</f>
        <v>0.2661290322580645</v>
      </c>
      <c r="U87" s="28">
        <v>27.4</v>
      </c>
      <c r="V87" s="28">
        <f>Amalgamation!V75/Amalgamation!Z75</f>
        <v>551.25</v>
      </c>
      <c r="W87" s="28">
        <f>Amalgamation!W75/Amalgamation!AY75</f>
        <v>2.3550087873462213E-4</v>
      </c>
      <c r="X87" s="28">
        <f>Amalgamation!X75/Amalgamation!AB75</f>
        <v>1.5796178343949046</v>
      </c>
      <c r="Y87" s="28">
        <v>0.02</v>
      </c>
      <c r="Z87" s="28">
        <v>0.08</v>
      </c>
      <c r="AA87" s="28">
        <f>Amalgamation!AA75/Amalgamation!AE75</f>
        <v>7.8260869565217397E-3</v>
      </c>
      <c r="AB87" s="28">
        <v>15.7</v>
      </c>
      <c r="AC87" s="28">
        <v>0.09</v>
      </c>
      <c r="AD87" s="28">
        <v>7.0000000000000007E-2</v>
      </c>
      <c r="AE87" s="28">
        <v>1.1499999999999999</v>
      </c>
      <c r="AF87" s="28">
        <v>0.16</v>
      </c>
      <c r="AG87" s="28">
        <v>143</v>
      </c>
      <c r="AH87" s="28">
        <v>0.2</v>
      </c>
      <c r="AI87" s="28">
        <v>0.1</v>
      </c>
      <c r="AJ87" s="28">
        <v>0.04</v>
      </c>
      <c r="AK87" s="28">
        <v>15.9</v>
      </c>
      <c r="AL87" s="28">
        <f>Amalgamation!AL75/Amalgamation!AY75</f>
        <v>1.1423550087873461E-4</v>
      </c>
      <c r="AM87" s="28">
        <v>9.2999999999999999E-2</v>
      </c>
      <c r="AN87" s="28">
        <f>Amalgamation!AN75/(Amalgamation!AS75+Amalgamation!AY75)</f>
        <v>3.4052908941295929E-3</v>
      </c>
      <c r="AO87" s="28">
        <f>Amalgamation!AO75/Amalgamation!AS75</f>
        <v>0.30138248847926269</v>
      </c>
      <c r="AP87" s="28">
        <v>0.5</v>
      </c>
      <c r="AQ87" s="28">
        <v>1.1000000000000001</v>
      </c>
      <c r="AR87" s="28">
        <v>8.1999999999999993</v>
      </c>
      <c r="AS87" s="28">
        <v>217</v>
      </c>
      <c r="AT87" s="28">
        <v>14.5</v>
      </c>
      <c r="AU87" s="28">
        <v>13.6</v>
      </c>
      <c r="AV87" s="28">
        <v>8.1999999999999993</v>
      </c>
      <c r="AW87" s="28">
        <f>'no b.d.l.'!BJ75*10000</f>
        <v>56200</v>
      </c>
      <c r="AX87" s="28">
        <f>'no b.d.l.'!BK75*10000</f>
        <v>200</v>
      </c>
      <c r="AY87" s="28">
        <f>'no b.d.l.'!BL75*10000</f>
        <v>56900.000000000007</v>
      </c>
      <c r="AZ87" s="28">
        <f>'no b.d.l.'!BM75*10000</f>
        <v>1000</v>
      </c>
      <c r="BA87" s="28">
        <f>'no b.d.l.'!BN75*10000</f>
        <v>900</v>
      </c>
      <c r="BB87" s="28">
        <f>'no b.d.l.'!BO75*10000</f>
        <v>100</v>
      </c>
      <c r="BC87" s="28">
        <f>'no b.d.l.'!BP75*10000</f>
        <v>140</v>
      </c>
      <c r="BD87" s="28">
        <f>'no b.d.l.'!BQ75*10000</f>
        <v>9000</v>
      </c>
      <c r="BE87" s="30">
        <f t="shared" si="2"/>
        <v>1100</v>
      </c>
      <c r="BV87" s="28"/>
      <c r="BY87" s="28"/>
    </row>
    <row r="88" spans="1:77" x14ac:dyDescent="0.3">
      <c r="A88" s="25">
        <f t="shared" si="3"/>
        <v>72</v>
      </c>
      <c r="B88" s="26">
        <v>686906</v>
      </c>
      <c r="C88" s="26">
        <v>846779</v>
      </c>
      <c r="D88" s="26">
        <v>369</v>
      </c>
      <c r="E88" s="26">
        <v>1</v>
      </c>
      <c r="F88" s="27" t="s">
        <v>73</v>
      </c>
      <c r="G88" s="28">
        <v>7.8</v>
      </c>
      <c r="H88" s="28">
        <f>'no b.d.l.'!H76/1000</f>
        <v>4.0000000000000002E-4</v>
      </c>
      <c r="I88" s="28">
        <f>'no b.d.l.'!I76/1000</f>
        <v>7.0000000000000007E-2</v>
      </c>
      <c r="J88" s="28">
        <v>3</v>
      </c>
      <c r="K88" s="28">
        <v>1.29</v>
      </c>
      <c r="L88" s="28">
        <v>8.9999999999999998E-4</v>
      </c>
      <c r="M88" s="28">
        <v>0.12</v>
      </c>
      <c r="N88" s="28">
        <v>0.09</v>
      </c>
      <c r="O88" s="28">
        <v>0.03</v>
      </c>
      <c r="P88" s="28">
        <f>Amalgamation!P76/Amalgamation!AR76</f>
        <v>1.4666666666666666</v>
      </c>
      <c r="Q88" s="28">
        <f>Amalgamation!Q76/Amalgamation!AS76</f>
        <v>4.2735042735042739E-3</v>
      </c>
      <c r="R88" s="28">
        <f>Amalgamation!R76/Amalgamation!AT76</f>
        <v>11.031746031746032</v>
      </c>
      <c r="S88" s="28">
        <v>0.1</v>
      </c>
      <c r="T88" s="28">
        <f>Amalgamation!T76/Amalgamation!X76</f>
        <v>0.3125</v>
      </c>
      <c r="U88" s="28">
        <v>31.7</v>
      </c>
      <c r="V88" s="28">
        <f>Amalgamation!V76/Amalgamation!Z76</f>
        <v>450</v>
      </c>
      <c r="W88" s="28">
        <f>Amalgamation!W76/Amalgamation!AY76</f>
        <v>2.2145804676753785E-4</v>
      </c>
      <c r="X88" s="28">
        <f>Amalgamation!X76/Amalgamation!AB76</f>
        <v>1.4545454545454546</v>
      </c>
      <c r="Y88" s="28">
        <v>1.7999999999999999E-2</v>
      </c>
      <c r="Z88" s="28">
        <v>0.09</v>
      </c>
      <c r="AA88" s="28">
        <f>Amalgamation!AA76/Amalgamation!AE76</f>
        <v>9.0090090090090089E-3</v>
      </c>
      <c r="AB88" s="28">
        <v>16.5</v>
      </c>
      <c r="AC88" s="28">
        <v>0.09</v>
      </c>
      <c r="AD88" s="28">
        <v>7.0000000000000007E-2</v>
      </c>
      <c r="AE88" s="28">
        <v>1.1100000000000001</v>
      </c>
      <c r="AF88" s="28">
        <v>0.17</v>
      </c>
      <c r="AG88" s="28">
        <v>158</v>
      </c>
      <c r="AH88" s="28">
        <v>0.2</v>
      </c>
      <c r="AI88" s="28">
        <v>0.09</v>
      </c>
      <c r="AJ88" s="28">
        <v>0.04</v>
      </c>
      <c r="AK88" s="28">
        <v>17.899999999999999</v>
      </c>
      <c r="AL88" s="28">
        <f>Amalgamation!AL76/Amalgamation!AY76</f>
        <v>7.5653370013755152E-5</v>
      </c>
      <c r="AM88" s="28">
        <v>7.8E-2</v>
      </c>
      <c r="AN88" s="28">
        <f>Amalgamation!AN76/(Amalgamation!AS76+Amalgamation!AY76)</f>
        <v>3.0452189650917267E-3</v>
      </c>
      <c r="AO88" s="28">
        <f>Amalgamation!AO76/Amalgamation!AS76</f>
        <v>0.24230769230769231</v>
      </c>
      <c r="AP88" s="28">
        <v>0.5</v>
      </c>
      <c r="AQ88" s="28">
        <v>1</v>
      </c>
      <c r="AR88" s="28">
        <v>7.5</v>
      </c>
      <c r="AS88" s="28">
        <v>234</v>
      </c>
      <c r="AT88" s="28">
        <v>12.6</v>
      </c>
      <c r="AU88" s="28">
        <v>14.4</v>
      </c>
      <c r="AV88" s="28">
        <v>8.6</v>
      </c>
      <c r="AW88" s="28">
        <f>'no b.d.l.'!BJ76*10000</f>
        <v>52500</v>
      </c>
      <c r="AX88" s="28">
        <f>'no b.d.l.'!BK76*10000</f>
        <v>100</v>
      </c>
      <c r="AY88" s="28">
        <f>'no b.d.l.'!BL76*10000</f>
        <v>72700</v>
      </c>
      <c r="AZ88" s="28">
        <f>'no b.d.l.'!BM76*10000</f>
        <v>800</v>
      </c>
      <c r="BA88" s="28">
        <f>'no b.d.l.'!BN76*10000</f>
        <v>600</v>
      </c>
      <c r="BB88" s="28">
        <f>'no b.d.l.'!BO76*10000</f>
        <v>70</v>
      </c>
      <c r="BC88" s="28">
        <f>'no b.d.l.'!BP76*10000</f>
        <v>130</v>
      </c>
      <c r="BD88" s="28">
        <f>'no b.d.l.'!BQ76*10000</f>
        <v>9000</v>
      </c>
      <c r="BE88" s="30">
        <f t="shared" si="2"/>
        <v>870</v>
      </c>
      <c r="BV88" s="28"/>
      <c r="BY88" s="28"/>
    </row>
    <row r="89" spans="1:77" x14ac:dyDescent="0.3">
      <c r="A89" s="25">
        <f t="shared" si="3"/>
        <v>73</v>
      </c>
      <c r="B89" s="26">
        <v>686904</v>
      </c>
      <c r="C89" s="26">
        <v>846779</v>
      </c>
      <c r="D89" s="26">
        <v>369</v>
      </c>
      <c r="E89" s="26">
        <v>1</v>
      </c>
      <c r="F89" s="27" t="s">
        <v>75</v>
      </c>
      <c r="G89" s="28">
        <v>12.5</v>
      </c>
      <c r="H89" s="28">
        <f>'no b.d.l.'!H77/1000</f>
        <v>1.1999999999999999E-3</v>
      </c>
      <c r="I89" s="28">
        <f>'no b.d.l.'!I77/1000</f>
        <v>0.1</v>
      </c>
      <c r="J89" s="28">
        <v>3</v>
      </c>
      <c r="K89" s="28">
        <v>1.08</v>
      </c>
      <c r="L89" s="28">
        <v>8.9999999999999998E-4</v>
      </c>
      <c r="M89" s="28">
        <v>0.24</v>
      </c>
      <c r="N89" s="28">
        <v>0.09</v>
      </c>
      <c r="O89" s="28">
        <v>0.01</v>
      </c>
      <c r="P89" s="28">
        <f>Amalgamation!P77/Amalgamation!AR77</f>
        <v>1.0655737704918034</v>
      </c>
      <c r="Q89" s="28">
        <f>Amalgamation!Q77/Amalgamation!AS77</f>
        <v>6.8669527896995713E-3</v>
      </c>
      <c r="R89" s="28">
        <f>Amalgamation!R77/Amalgamation!AT77</f>
        <v>3.1699346405228757</v>
      </c>
      <c r="S89" s="28">
        <v>0.09</v>
      </c>
      <c r="T89" s="28">
        <f>Amalgamation!T77/Amalgamation!X77</f>
        <v>0.11610076670317634</v>
      </c>
      <c r="U89" s="28">
        <v>40.700000000000003</v>
      </c>
      <c r="V89" s="28">
        <f>Amalgamation!V77/Amalgamation!Z77</f>
        <v>154.21052631578948</v>
      </c>
      <c r="W89" s="28">
        <f>Amalgamation!W77/Amalgamation!AY77</f>
        <v>7.9783393501805058E-4</v>
      </c>
      <c r="X89" s="28">
        <f>Amalgamation!X77/Amalgamation!AB77</f>
        <v>5.5333333333333332</v>
      </c>
      <c r="Y89" s="28">
        <v>0.129</v>
      </c>
      <c r="Z89" s="28">
        <v>0.19</v>
      </c>
      <c r="AA89" s="28">
        <f>Amalgamation!AA77/Amalgamation!AE77</f>
        <v>4.6218487394957986E-2</v>
      </c>
      <c r="AB89" s="28">
        <v>16.5</v>
      </c>
      <c r="AC89" s="28">
        <v>0.09</v>
      </c>
      <c r="AD89" s="28">
        <v>0.08</v>
      </c>
      <c r="AE89" s="28">
        <v>2.38</v>
      </c>
      <c r="AF89" s="28">
        <v>0.23</v>
      </c>
      <c r="AG89" s="28">
        <v>69</v>
      </c>
      <c r="AH89" s="28">
        <v>0.1</v>
      </c>
      <c r="AI89" s="28">
        <v>0.9</v>
      </c>
      <c r="AJ89" s="28">
        <v>0.04</v>
      </c>
      <c r="AK89" s="28">
        <v>10.7</v>
      </c>
      <c r="AL89" s="28">
        <f>Amalgamation!AL77/Amalgamation!AY77</f>
        <v>1.1371841155234656E-4</v>
      </c>
      <c r="AM89" s="28">
        <v>3.7999999999999999E-2</v>
      </c>
      <c r="AN89" s="28">
        <f>Amalgamation!AN77/(Amalgamation!AS77+Amalgamation!AY77)</f>
        <v>3.3918717308072544E-3</v>
      </c>
      <c r="AO89" s="28">
        <f>Amalgamation!AO77/Amalgamation!AS77</f>
        <v>0.58798283261802575</v>
      </c>
      <c r="AP89" s="28">
        <v>0.6</v>
      </c>
      <c r="AQ89" s="28">
        <v>1.96</v>
      </c>
      <c r="AR89" s="28">
        <v>12.2</v>
      </c>
      <c r="AS89" s="28">
        <v>233</v>
      </c>
      <c r="AT89" s="28">
        <v>30.6</v>
      </c>
      <c r="AU89" s="28">
        <v>12.2</v>
      </c>
      <c r="AV89" s="28">
        <v>19.7</v>
      </c>
      <c r="AW89" s="28">
        <f>'no b.d.l.'!BJ77*10000</f>
        <v>58000</v>
      </c>
      <c r="AX89" s="28">
        <f>'no b.d.l.'!BK77*10000</f>
        <v>700.00000000000011</v>
      </c>
      <c r="AY89" s="28">
        <f>'no b.d.l.'!BL77*10000</f>
        <v>55400</v>
      </c>
      <c r="AZ89" s="28">
        <f>'no b.d.l.'!BM77*10000</f>
        <v>2200</v>
      </c>
      <c r="BA89" s="28">
        <f>'no b.d.l.'!BN77*10000</f>
        <v>1100</v>
      </c>
      <c r="BB89" s="28">
        <f>'no b.d.l.'!BO77*10000</f>
        <v>220</v>
      </c>
      <c r="BC89" s="28">
        <f>'no b.d.l.'!BP77*10000</f>
        <v>700.00000000000011</v>
      </c>
      <c r="BD89" s="28">
        <f>'no b.d.l.'!BQ77*10000</f>
        <v>9000</v>
      </c>
      <c r="BE89" s="30">
        <f t="shared" si="2"/>
        <v>2420</v>
      </c>
      <c r="BV89" s="28"/>
      <c r="BY89" s="28"/>
    </row>
    <row r="90" spans="1:77" x14ac:dyDescent="0.3">
      <c r="A90" s="25">
        <f t="shared" si="3"/>
        <v>74</v>
      </c>
      <c r="B90" s="26">
        <v>686901</v>
      </c>
      <c r="C90" s="26">
        <v>846779</v>
      </c>
      <c r="D90" s="26">
        <v>369</v>
      </c>
      <c r="E90" s="26">
        <v>1</v>
      </c>
      <c r="F90" s="27" t="s">
        <v>74</v>
      </c>
      <c r="G90" s="28">
        <v>6.5</v>
      </c>
      <c r="H90" s="28">
        <f>'no b.d.l.'!H78/1000</f>
        <v>4.0000000000000002E-4</v>
      </c>
      <c r="I90" s="28">
        <f>'no b.d.l.'!I78/1000</f>
        <v>0.05</v>
      </c>
      <c r="J90" s="28">
        <v>3</v>
      </c>
      <c r="K90" s="28">
        <v>1.28</v>
      </c>
      <c r="L90" s="28">
        <v>8.9999999999999998E-4</v>
      </c>
      <c r="M90" s="28">
        <v>0.12</v>
      </c>
      <c r="N90" s="28">
        <v>0.09</v>
      </c>
      <c r="O90" s="28">
        <v>0.01</v>
      </c>
      <c r="P90" s="28">
        <f>Amalgamation!P78/Amalgamation!AR78</f>
        <v>1.3209876543209875</v>
      </c>
      <c r="Q90" s="28">
        <f>Amalgamation!Q78/Amalgamation!AS78</f>
        <v>3.7914691943127963E-3</v>
      </c>
      <c r="R90" s="28">
        <f>Amalgamation!R78/Amalgamation!AT78</f>
        <v>7.8807947019867548</v>
      </c>
      <c r="S90" s="28">
        <v>0.2</v>
      </c>
      <c r="T90" s="28">
        <f>Amalgamation!T78/Amalgamation!X78</f>
        <v>0.27659574468085107</v>
      </c>
      <c r="U90" s="28">
        <v>31</v>
      </c>
      <c r="V90" s="28">
        <f>Amalgamation!V78/Amalgamation!Z78</f>
        <v>622.85714285714278</v>
      </c>
      <c r="W90" s="28">
        <f>Amalgamation!W78/Amalgamation!AY78</f>
        <v>2.2932917316692667E-4</v>
      </c>
      <c r="X90" s="28">
        <f>Amalgamation!X78/Amalgamation!AB78</f>
        <v>1.3988095238095237</v>
      </c>
      <c r="Y90" s="28">
        <v>2.1000000000000001E-2</v>
      </c>
      <c r="Z90" s="28">
        <v>7.0000000000000007E-2</v>
      </c>
      <c r="AA90" s="28">
        <f>Amalgamation!AA78/Amalgamation!AE78</f>
        <v>1.7699115044247791E-2</v>
      </c>
      <c r="AB90" s="28">
        <v>16.8</v>
      </c>
      <c r="AC90" s="28">
        <v>0.09</v>
      </c>
      <c r="AD90" s="28">
        <v>7.0000000000000007E-2</v>
      </c>
      <c r="AE90" s="28">
        <v>1.1299999999999999</v>
      </c>
      <c r="AF90" s="28">
        <v>0.16</v>
      </c>
      <c r="AG90" s="28">
        <v>155</v>
      </c>
      <c r="AH90" s="28">
        <v>0.2</v>
      </c>
      <c r="AI90" s="28">
        <v>0.1</v>
      </c>
      <c r="AJ90" s="28">
        <v>0.04</v>
      </c>
      <c r="AK90" s="28">
        <v>17.5</v>
      </c>
      <c r="AL90" s="28">
        <f>Amalgamation!AL78/Amalgamation!AY78</f>
        <v>9.6723868954758194E-5</v>
      </c>
      <c r="AM90" s="28">
        <v>0.08</v>
      </c>
      <c r="AN90" s="28">
        <f>Amalgamation!AN78/(Amalgamation!AS78+Amalgamation!AY78)</f>
        <v>3.2171790206963037E-3</v>
      </c>
      <c r="AO90" s="28">
        <f>Amalgamation!AO78/Amalgamation!AS78</f>
        <v>0.31090047393364928</v>
      </c>
      <c r="AP90" s="28">
        <v>0.4</v>
      </c>
      <c r="AQ90" s="28">
        <v>1.1100000000000001</v>
      </c>
      <c r="AR90" s="28">
        <v>8.1</v>
      </c>
      <c r="AS90" s="28">
        <v>211</v>
      </c>
      <c r="AT90" s="28">
        <v>15.1</v>
      </c>
      <c r="AU90" s="28">
        <v>15</v>
      </c>
      <c r="AV90" s="28">
        <v>8.5</v>
      </c>
      <c r="AW90" s="28">
        <f>'no b.d.l.'!BJ78*10000</f>
        <v>59500</v>
      </c>
      <c r="AX90" s="28">
        <f>'no b.d.l.'!BK78*10000</f>
        <v>200</v>
      </c>
      <c r="AY90" s="28">
        <f>'no b.d.l.'!BL78*10000</f>
        <v>64100</v>
      </c>
      <c r="AZ90" s="28">
        <f>'no b.d.l.'!BM78*10000</f>
        <v>1200</v>
      </c>
      <c r="BA90" s="28">
        <f>'no b.d.l.'!BN78*10000</f>
        <v>900</v>
      </c>
      <c r="BB90" s="28">
        <f>'no b.d.l.'!BO78*10000</f>
        <v>90</v>
      </c>
      <c r="BC90" s="28">
        <f>'no b.d.l.'!BP78*10000</f>
        <v>150</v>
      </c>
      <c r="BD90" s="28">
        <f>'no b.d.l.'!BQ78*10000</f>
        <v>9000</v>
      </c>
      <c r="BE90" s="30">
        <f t="shared" si="2"/>
        <v>1290</v>
      </c>
      <c r="BV90" s="28"/>
      <c r="BY90" s="28"/>
    </row>
    <row r="91" spans="1:77" x14ac:dyDescent="0.3">
      <c r="A91" s="25">
        <f t="shared" si="3"/>
        <v>75</v>
      </c>
      <c r="B91" s="26">
        <v>686899</v>
      </c>
      <c r="C91" s="26">
        <v>846778</v>
      </c>
      <c r="D91" s="26">
        <v>369</v>
      </c>
      <c r="E91" s="26">
        <v>1</v>
      </c>
      <c r="F91" s="27" t="s">
        <v>76</v>
      </c>
      <c r="G91" s="28">
        <v>7.4</v>
      </c>
      <c r="H91" s="28">
        <f>'no b.d.l.'!H79/1000</f>
        <v>5.7000000000000002E-3</v>
      </c>
      <c r="I91" s="28">
        <f>'no b.d.l.'!I79/1000</f>
        <v>0.06</v>
      </c>
      <c r="J91" s="28">
        <v>3</v>
      </c>
      <c r="K91" s="28">
        <v>1.55</v>
      </c>
      <c r="L91" s="28">
        <v>8.9999999999999998E-4</v>
      </c>
      <c r="M91" s="28">
        <v>0.12</v>
      </c>
      <c r="N91" s="28">
        <v>0.09</v>
      </c>
      <c r="O91" s="28">
        <v>0.02</v>
      </c>
      <c r="P91" s="28">
        <f>Amalgamation!P79/Amalgamation!AR79</f>
        <v>1.2702702702702702</v>
      </c>
      <c r="Q91" s="28">
        <f>Amalgamation!Q79/Amalgamation!AS79</f>
        <v>3.7500000000000003E-3</v>
      </c>
      <c r="R91" s="28">
        <f>Amalgamation!R79/Amalgamation!AT79</f>
        <v>8.5384615384615383</v>
      </c>
      <c r="S91" s="28">
        <v>0.09</v>
      </c>
      <c r="T91" s="28">
        <f>Amalgamation!T79/Amalgamation!X79</f>
        <v>0.34234234234234234</v>
      </c>
      <c r="U91" s="28">
        <v>27.1</v>
      </c>
      <c r="V91" s="28">
        <f>Amalgamation!V79/Amalgamation!Z79</f>
        <v>476.25</v>
      </c>
      <c r="W91" s="28">
        <f>Amalgamation!W79/Amalgamation!AY79</f>
        <v>2.3339011925042587E-4</v>
      </c>
      <c r="X91" s="28">
        <f>Amalgamation!X79/Amalgamation!AB79</f>
        <v>1.574468085106383</v>
      </c>
      <c r="Y91" s="28">
        <v>1.9E-2</v>
      </c>
      <c r="Z91" s="28">
        <v>0.08</v>
      </c>
      <c r="AA91" s="28">
        <f>Amalgamation!AA79/Amalgamation!AE79</f>
        <v>6.3063063063063057E-2</v>
      </c>
      <c r="AB91" s="28">
        <v>14.1</v>
      </c>
      <c r="AC91" s="28">
        <v>0.09</v>
      </c>
      <c r="AD91" s="28">
        <v>0.08</v>
      </c>
      <c r="AE91" s="28">
        <v>1.1100000000000001</v>
      </c>
      <c r="AF91" s="28">
        <v>0.15</v>
      </c>
      <c r="AG91" s="28">
        <v>130</v>
      </c>
      <c r="AH91" s="28">
        <v>0.2</v>
      </c>
      <c r="AI91" s="28">
        <v>0.2</v>
      </c>
      <c r="AJ91" s="28">
        <v>0.04</v>
      </c>
      <c r="AK91" s="28">
        <v>13</v>
      </c>
      <c r="AL91" s="28">
        <f>Amalgamation!AL79/Amalgamation!AY79</f>
        <v>1.3287904599659285E-4</v>
      </c>
      <c r="AM91" s="28">
        <v>8.8999999999999996E-2</v>
      </c>
      <c r="AN91" s="28">
        <f>Amalgamation!AN79/(Amalgamation!AS79+Amalgamation!AY79)</f>
        <v>2.9131319986426874E-3</v>
      </c>
      <c r="AO91" s="28">
        <f>Amalgamation!AO79/Amalgamation!AS79</f>
        <v>0.2475</v>
      </c>
      <c r="AP91" s="28">
        <v>0.5</v>
      </c>
      <c r="AQ91" s="28">
        <v>1.01</v>
      </c>
      <c r="AR91" s="28">
        <v>7.4</v>
      </c>
      <c r="AS91" s="28">
        <v>240</v>
      </c>
      <c r="AT91" s="28">
        <v>13</v>
      </c>
      <c r="AU91" s="28">
        <v>12.3</v>
      </c>
      <c r="AV91" s="28">
        <v>8</v>
      </c>
      <c r="AW91" s="28">
        <f>'no b.d.l.'!BJ79*10000</f>
        <v>50400</v>
      </c>
      <c r="AX91" s="28">
        <f>'no b.d.l.'!BK79*10000</f>
        <v>200</v>
      </c>
      <c r="AY91" s="28">
        <f>'no b.d.l.'!BL79*10000</f>
        <v>58700</v>
      </c>
      <c r="AZ91" s="28">
        <f>'no b.d.l.'!BM79*10000</f>
        <v>900</v>
      </c>
      <c r="BA91" s="28">
        <f>'no b.d.l.'!BN79*10000</f>
        <v>700.00000000000011</v>
      </c>
      <c r="BB91" s="28">
        <f>'no b.d.l.'!BO79*10000</f>
        <v>100</v>
      </c>
      <c r="BC91" s="28">
        <f>'no b.d.l.'!BP79*10000</f>
        <v>140</v>
      </c>
      <c r="BD91" s="28">
        <f>'no b.d.l.'!BQ79*10000</f>
        <v>9000</v>
      </c>
      <c r="BE91" s="30">
        <f t="shared" si="2"/>
        <v>1000</v>
      </c>
      <c r="BV91" s="28"/>
      <c r="BY91" s="28"/>
    </row>
    <row r="92" spans="1:77" x14ac:dyDescent="0.3">
      <c r="A92" s="25">
        <f t="shared" si="3"/>
        <v>76</v>
      </c>
      <c r="B92" s="26">
        <v>686898</v>
      </c>
      <c r="C92" s="26">
        <v>846778</v>
      </c>
      <c r="D92" s="26">
        <v>369</v>
      </c>
      <c r="E92" s="26">
        <v>1</v>
      </c>
      <c r="F92" s="27" t="s">
        <v>77</v>
      </c>
      <c r="G92" s="28">
        <v>6.3</v>
      </c>
      <c r="H92" s="28">
        <f>'no b.d.l.'!H80/1000</f>
        <v>2.8E-3</v>
      </c>
      <c r="I92" s="28">
        <f>'no b.d.l.'!I80/1000</f>
        <v>0.05</v>
      </c>
      <c r="J92" s="28">
        <v>3</v>
      </c>
      <c r="K92" s="28">
        <v>1.08</v>
      </c>
      <c r="L92" s="28">
        <v>8.9999999999999998E-4</v>
      </c>
      <c r="M92" s="28">
        <v>0.08</v>
      </c>
      <c r="N92" s="28">
        <v>0.09</v>
      </c>
      <c r="O92" s="28">
        <v>0.01</v>
      </c>
      <c r="P92" s="28">
        <f>Amalgamation!P80/Amalgamation!AR80</f>
        <v>1.2597402597402596</v>
      </c>
      <c r="Q92" s="28">
        <f>Amalgamation!Q80/Amalgamation!AS80</f>
        <v>3.7209302325581397E-3</v>
      </c>
      <c r="R92" s="28">
        <f>Amalgamation!R80/Amalgamation!AT80</f>
        <v>7.7037037037037033</v>
      </c>
      <c r="S92" s="28">
        <v>0.09</v>
      </c>
      <c r="T92" s="28">
        <f>Amalgamation!T80/Amalgamation!X80</f>
        <v>0.30985915492957744</v>
      </c>
      <c r="U92" s="28">
        <v>24.7</v>
      </c>
      <c r="V92" s="28">
        <f>Amalgamation!V80/Amalgamation!Z80</f>
        <v>482.5</v>
      </c>
      <c r="W92" s="28">
        <f>Amalgamation!W80/Amalgamation!AY80</f>
        <v>2.4440298507462686E-4</v>
      </c>
      <c r="X92" s="28">
        <f>Amalgamation!X80/Amalgamation!AB80</f>
        <v>1.4391891891891893</v>
      </c>
      <c r="Y92" s="28">
        <v>2.3E-2</v>
      </c>
      <c r="Z92" s="28">
        <v>0.08</v>
      </c>
      <c r="AA92" s="28">
        <f>Amalgamation!AA80/Amalgamation!AE80</f>
        <v>8.1081081081081068E-3</v>
      </c>
      <c r="AB92" s="28">
        <v>14.8</v>
      </c>
      <c r="AC92" s="28">
        <v>0.09</v>
      </c>
      <c r="AD92" s="28">
        <v>0.08</v>
      </c>
      <c r="AE92" s="28">
        <v>1.1100000000000001</v>
      </c>
      <c r="AF92" s="28">
        <v>0.16</v>
      </c>
      <c r="AG92" s="28">
        <v>123</v>
      </c>
      <c r="AH92" s="28">
        <v>0.2</v>
      </c>
      <c r="AI92" s="28">
        <v>0.2</v>
      </c>
      <c r="AJ92" s="28">
        <v>0.04</v>
      </c>
      <c r="AK92" s="28">
        <v>14.1</v>
      </c>
      <c r="AL92" s="28">
        <f>Amalgamation!AL80/Amalgamation!AY80</f>
        <v>1.3059701492537312E-4</v>
      </c>
      <c r="AM92" s="28">
        <v>7.5999999999999998E-2</v>
      </c>
      <c r="AN92" s="28">
        <f>Amalgamation!AN80/(Amalgamation!AS80+Amalgamation!AY80)</f>
        <v>3.4395614605593232E-3</v>
      </c>
      <c r="AO92" s="28">
        <f>Amalgamation!AO80/Amalgamation!AS80</f>
        <v>0.25348837209302327</v>
      </c>
      <c r="AP92" s="28">
        <v>0.3</v>
      </c>
      <c r="AQ92" s="28">
        <v>0.99</v>
      </c>
      <c r="AR92" s="28">
        <v>7.7</v>
      </c>
      <c r="AS92" s="28">
        <v>215</v>
      </c>
      <c r="AT92" s="28">
        <v>13.5</v>
      </c>
      <c r="AU92" s="28">
        <v>13.3</v>
      </c>
      <c r="AV92" s="28">
        <v>8.4</v>
      </c>
      <c r="AW92" s="28">
        <f>'no b.d.l.'!BJ80*10000</f>
        <v>48300</v>
      </c>
      <c r="AX92" s="28">
        <f>'no b.d.l.'!BK80*10000</f>
        <v>200</v>
      </c>
      <c r="AY92" s="28">
        <f>'no b.d.l.'!BL80*10000</f>
        <v>53600</v>
      </c>
      <c r="AZ92" s="28">
        <f>'no b.d.l.'!BM80*10000</f>
        <v>800</v>
      </c>
      <c r="BA92" s="28">
        <f>'no b.d.l.'!BN80*10000</f>
        <v>700.00000000000011</v>
      </c>
      <c r="BB92" s="28">
        <f>'no b.d.l.'!BO80*10000</f>
        <v>80</v>
      </c>
      <c r="BC92" s="28">
        <f>'no b.d.l.'!BP80*10000</f>
        <v>150</v>
      </c>
      <c r="BD92" s="28">
        <f>'no b.d.l.'!BQ80*10000</f>
        <v>9000</v>
      </c>
      <c r="BE92" s="30">
        <f t="shared" si="2"/>
        <v>880</v>
      </c>
      <c r="BV92" s="28"/>
      <c r="BY92" s="28"/>
    </row>
    <row r="93" spans="1:77" x14ac:dyDescent="0.3">
      <c r="A93" s="25">
        <f t="shared" si="3"/>
        <v>77</v>
      </c>
      <c r="B93" s="26">
        <v>686897</v>
      </c>
      <c r="C93" s="26">
        <v>846777</v>
      </c>
      <c r="D93" s="26">
        <v>368</v>
      </c>
      <c r="E93" s="26">
        <v>1</v>
      </c>
      <c r="F93" s="27" t="s">
        <v>78</v>
      </c>
      <c r="G93" s="28">
        <v>4.2</v>
      </c>
      <c r="H93" s="28">
        <f>'no b.d.l.'!H81/1000</f>
        <v>4.0000000000000002E-4</v>
      </c>
      <c r="I93" s="28">
        <f>'no b.d.l.'!I81/1000</f>
        <v>0.06</v>
      </c>
      <c r="J93" s="28">
        <v>3</v>
      </c>
      <c r="K93" s="28">
        <v>1.22</v>
      </c>
      <c r="L93" s="28">
        <v>8.9999999999999998E-4</v>
      </c>
      <c r="M93" s="28">
        <v>0.11</v>
      </c>
      <c r="N93" s="28">
        <v>0.09</v>
      </c>
      <c r="O93" s="28">
        <v>0.01</v>
      </c>
      <c r="P93" s="28">
        <f>Amalgamation!P81/Amalgamation!AR81</f>
        <v>1.1375</v>
      </c>
      <c r="Q93" s="28">
        <f>Amalgamation!Q81/Amalgamation!AS81</f>
        <v>3.2110091743119264E-3</v>
      </c>
      <c r="R93" s="28">
        <f>Amalgamation!R81/Amalgamation!AT81</f>
        <v>6.5441176470588234</v>
      </c>
      <c r="S93" s="28">
        <v>0.09</v>
      </c>
      <c r="T93" s="28">
        <f>Amalgamation!T81/Amalgamation!X81</f>
        <v>0.28991596638655465</v>
      </c>
      <c r="U93" s="28">
        <v>24.6</v>
      </c>
      <c r="V93" s="28">
        <f>Amalgamation!V81/Amalgamation!Z81</f>
        <v>601.42857142857144</v>
      </c>
      <c r="W93" s="28">
        <f>Amalgamation!W81/Amalgamation!AY81</f>
        <v>2.6012793176972276E-4</v>
      </c>
      <c r="X93" s="28">
        <f>Amalgamation!X81/Amalgamation!AB81</f>
        <v>1.6760563380281692</v>
      </c>
      <c r="Y93" s="28">
        <v>1.4999999999999999E-2</v>
      </c>
      <c r="Z93" s="28">
        <v>7.0000000000000007E-2</v>
      </c>
      <c r="AA93" s="28">
        <f>Amalgamation!AA81/Amalgamation!AE81</f>
        <v>0.12844036697247707</v>
      </c>
      <c r="AB93" s="28">
        <v>14.2</v>
      </c>
      <c r="AC93" s="28">
        <v>0.09</v>
      </c>
      <c r="AD93" s="28">
        <v>0.06</v>
      </c>
      <c r="AE93" s="28">
        <v>1.0900000000000001</v>
      </c>
      <c r="AF93" s="28">
        <v>0.14000000000000001</v>
      </c>
      <c r="AG93" s="28">
        <v>124</v>
      </c>
      <c r="AH93" s="28">
        <v>0.2</v>
      </c>
      <c r="AI93" s="28">
        <v>0.2</v>
      </c>
      <c r="AJ93" s="28">
        <v>0.04</v>
      </c>
      <c r="AK93" s="28">
        <v>12.9</v>
      </c>
      <c r="AL93" s="28">
        <f>Amalgamation!AL81/Amalgamation!AY81</f>
        <v>1.4712153518123665E-4</v>
      </c>
      <c r="AM93" s="28">
        <v>8.8999999999999996E-2</v>
      </c>
      <c r="AN93" s="28">
        <f>Amalgamation!AN81/(Amalgamation!AS81+Amalgamation!AY81)</f>
        <v>3.6779999151067516E-3</v>
      </c>
      <c r="AO93" s="28">
        <f>Amalgamation!AO81/Amalgamation!AS81</f>
        <v>0.26743119266055043</v>
      </c>
      <c r="AP93" s="28">
        <v>0.4</v>
      </c>
      <c r="AQ93" s="28">
        <v>0.99</v>
      </c>
      <c r="AR93" s="28">
        <v>8</v>
      </c>
      <c r="AS93" s="28">
        <v>218</v>
      </c>
      <c r="AT93" s="28">
        <v>13.6</v>
      </c>
      <c r="AU93" s="28">
        <v>12.9</v>
      </c>
      <c r="AV93" s="28">
        <v>9</v>
      </c>
      <c r="AW93" s="28">
        <f>'no b.d.l.'!BJ81*10000</f>
        <v>50900</v>
      </c>
      <c r="AX93" s="28">
        <f>'no b.d.l.'!BK81*10000</f>
        <v>200</v>
      </c>
      <c r="AY93" s="28">
        <f>'no b.d.l.'!BL81*10000</f>
        <v>46900.000000000007</v>
      </c>
      <c r="AZ93" s="28">
        <f>'no b.d.l.'!BM81*10000</f>
        <v>900</v>
      </c>
      <c r="BA93" s="28">
        <f>'no b.d.l.'!BN81*10000</f>
        <v>800</v>
      </c>
      <c r="BB93" s="28">
        <f>'no b.d.l.'!BO81*10000</f>
        <v>90</v>
      </c>
      <c r="BC93" s="28">
        <f>'no b.d.l.'!BP81*10000</f>
        <v>150</v>
      </c>
      <c r="BD93" s="28">
        <f>'no b.d.l.'!BQ81*10000</f>
        <v>9000</v>
      </c>
      <c r="BE93" s="30">
        <f t="shared" si="2"/>
        <v>990</v>
      </c>
      <c r="BV93" s="28"/>
      <c r="BY93" s="28"/>
    </row>
    <row r="94" spans="1:77" x14ac:dyDescent="0.3">
      <c r="A94" s="25">
        <f t="shared" si="3"/>
        <v>78</v>
      </c>
      <c r="B94" s="26">
        <v>686896</v>
      </c>
      <c r="C94" s="26">
        <v>846777</v>
      </c>
      <c r="D94" s="26">
        <v>368</v>
      </c>
      <c r="E94" s="26">
        <v>1</v>
      </c>
      <c r="F94" s="27" t="s">
        <v>79</v>
      </c>
      <c r="G94" s="28">
        <v>8.1</v>
      </c>
      <c r="H94" s="28">
        <f>'no b.d.l.'!H82/1000</f>
        <v>4.0000000000000002E-4</v>
      </c>
      <c r="I94" s="28">
        <f>'no b.d.l.'!I82/1000</f>
        <v>0.03</v>
      </c>
      <c r="J94" s="28">
        <v>3</v>
      </c>
      <c r="K94" s="28">
        <v>1.1399999999999999</v>
      </c>
      <c r="L94" s="28">
        <v>8.9999999999999998E-4</v>
      </c>
      <c r="M94" s="28">
        <v>0.1</v>
      </c>
      <c r="N94" s="28">
        <v>0.09</v>
      </c>
      <c r="O94" s="28">
        <v>0.04</v>
      </c>
      <c r="P94" s="28">
        <f>Amalgamation!P82/Amalgamation!AR82</f>
        <v>1.175</v>
      </c>
      <c r="Q94" s="28">
        <f>Amalgamation!Q82/Amalgamation!AS82</f>
        <v>3.4782608695652175E-3</v>
      </c>
      <c r="R94" s="28">
        <f>Amalgamation!R82/Amalgamation!AT82</f>
        <v>6.2837837837837833</v>
      </c>
      <c r="S94" s="28">
        <v>0.09</v>
      </c>
      <c r="T94" s="28">
        <f>Amalgamation!T82/Amalgamation!X82</f>
        <v>0.33617021276595749</v>
      </c>
      <c r="U94" s="28">
        <v>26.1</v>
      </c>
      <c r="V94" s="28">
        <f>Amalgamation!V82/Amalgamation!Z82</f>
        <v>660</v>
      </c>
      <c r="W94" s="28">
        <f>Amalgamation!W82/Amalgamation!AY82</f>
        <v>2.4951267056530214E-4</v>
      </c>
      <c r="X94" s="28">
        <f>Amalgamation!X82/Amalgamation!AB82</f>
        <v>1.6666666666666667</v>
      </c>
      <c r="Y94" s="28">
        <v>0.02</v>
      </c>
      <c r="Z94" s="28">
        <v>7.0000000000000007E-2</v>
      </c>
      <c r="AA94" s="28">
        <f>Amalgamation!AA82/Amalgamation!AE82</f>
        <v>8.5714285714285701E-3</v>
      </c>
      <c r="AB94" s="28">
        <v>14.1</v>
      </c>
      <c r="AC94" s="28">
        <v>0.09</v>
      </c>
      <c r="AD94" s="28">
        <v>0.05</v>
      </c>
      <c r="AE94" s="28">
        <v>1.05</v>
      </c>
      <c r="AF94" s="28">
        <v>0.15</v>
      </c>
      <c r="AG94" s="28">
        <v>139</v>
      </c>
      <c r="AH94" s="28">
        <v>0.2</v>
      </c>
      <c r="AI94" s="28">
        <v>0.2</v>
      </c>
      <c r="AJ94" s="28">
        <v>0.04</v>
      </c>
      <c r="AK94" s="28">
        <v>14.6</v>
      </c>
      <c r="AL94" s="28">
        <f>Amalgamation!AL82/Amalgamation!AY82</f>
        <v>1.2475633528265107E-4</v>
      </c>
      <c r="AM94" s="28">
        <v>7.6999999999999999E-2</v>
      </c>
      <c r="AN94" s="28">
        <f>Amalgamation!AN82/(Amalgamation!AS82+Amalgamation!AY82)</f>
        <v>3.3436832912866281E-3</v>
      </c>
      <c r="AO94" s="28">
        <f>Amalgamation!AO82/Amalgamation!AS82</f>
        <v>0.26826086956521739</v>
      </c>
      <c r="AP94" s="28">
        <v>0.5</v>
      </c>
      <c r="AQ94" s="28">
        <v>0.93</v>
      </c>
      <c r="AR94" s="28">
        <v>8</v>
      </c>
      <c r="AS94" s="28">
        <v>230</v>
      </c>
      <c r="AT94" s="28">
        <v>14.8</v>
      </c>
      <c r="AU94" s="28">
        <v>13.2</v>
      </c>
      <c r="AV94" s="28">
        <v>8.5</v>
      </c>
      <c r="AW94" s="28">
        <f>'no b.d.l.'!BJ82*10000</f>
        <v>48500</v>
      </c>
      <c r="AX94" s="28">
        <f>'no b.d.l.'!BK82*10000</f>
        <v>200</v>
      </c>
      <c r="AY94" s="28">
        <f>'no b.d.l.'!BL82*10000</f>
        <v>51300</v>
      </c>
      <c r="AZ94" s="28">
        <f>'no b.d.l.'!BM82*10000</f>
        <v>1100</v>
      </c>
      <c r="BA94" s="28">
        <f>'no b.d.l.'!BN82*10000</f>
        <v>1300</v>
      </c>
      <c r="BB94" s="28">
        <f>'no b.d.l.'!BO82*10000</f>
        <v>90</v>
      </c>
      <c r="BC94" s="28">
        <f>'no b.d.l.'!BP82*10000</f>
        <v>140</v>
      </c>
      <c r="BD94" s="28">
        <f>'no b.d.l.'!BQ82*10000</f>
        <v>9000</v>
      </c>
      <c r="BE94" s="30">
        <f t="shared" si="2"/>
        <v>1190</v>
      </c>
      <c r="BV94" s="28"/>
      <c r="BY94" s="28"/>
    </row>
    <row r="95" spans="1:77" x14ac:dyDescent="0.3">
      <c r="A95" s="25">
        <f t="shared" si="3"/>
        <v>79</v>
      </c>
      <c r="B95" s="26">
        <v>686803</v>
      </c>
      <c r="C95" s="26">
        <v>846974</v>
      </c>
      <c r="D95" s="26">
        <v>360</v>
      </c>
      <c r="E95" s="26">
        <v>1</v>
      </c>
      <c r="F95" s="27" t="s">
        <v>80</v>
      </c>
      <c r="G95" s="28">
        <v>9.9</v>
      </c>
      <c r="H95" s="28">
        <f>'no b.d.l.'!H83/1000</f>
        <v>2.7000000000000001E-3</v>
      </c>
      <c r="I95" s="28">
        <f>'no b.d.l.'!I83/1000</f>
        <v>0.1</v>
      </c>
      <c r="J95" s="28">
        <v>3</v>
      </c>
      <c r="K95" s="28">
        <v>1.88</v>
      </c>
      <c r="L95" s="28">
        <v>8.9999999999999998E-4</v>
      </c>
      <c r="M95" s="28">
        <v>0.12</v>
      </c>
      <c r="N95" s="28">
        <v>0.09</v>
      </c>
      <c r="O95" s="28">
        <v>0.06</v>
      </c>
      <c r="P95" s="28">
        <f>Amalgamation!P83/Amalgamation!AR83</f>
        <v>2.0588235294117649</v>
      </c>
      <c r="Q95" s="28">
        <f>Amalgamation!Q83/Amalgamation!AS83</f>
        <v>1.6990291262135922E-3</v>
      </c>
      <c r="R95" s="28">
        <f>Amalgamation!R83/Amalgamation!AT83</f>
        <v>11.071428571428573</v>
      </c>
      <c r="S95" s="28">
        <v>0.09</v>
      </c>
      <c r="T95" s="28">
        <f>Amalgamation!T83/Amalgamation!X83</f>
        <v>0.27173913043478259</v>
      </c>
      <c r="U95" s="28">
        <v>46.9</v>
      </c>
      <c r="V95" s="28">
        <f>Amalgamation!V83/Amalgamation!Z83</f>
        <v>511.66666666666669</v>
      </c>
      <c r="W95" s="28">
        <f>Amalgamation!W83/Amalgamation!AY83</f>
        <v>1.5767634854771785E-4</v>
      </c>
      <c r="X95" s="28">
        <f>Amalgamation!X83/Amalgamation!AB83</f>
        <v>2.4864864864864868</v>
      </c>
      <c r="Y95" s="28">
        <v>0.05</v>
      </c>
      <c r="Z95" s="28">
        <v>0.06</v>
      </c>
      <c r="AA95" s="28">
        <f>Amalgamation!AA83/Amalgamation!AE83</f>
        <v>0.14705882352941177</v>
      </c>
      <c r="AB95" s="28">
        <v>11.1</v>
      </c>
      <c r="AC95" s="28">
        <v>0.09</v>
      </c>
      <c r="AD95" s="28">
        <v>0.08</v>
      </c>
      <c r="AE95" s="28">
        <v>0.68</v>
      </c>
      <c r="AF95" s="28">
        <v>0.1</v>
      </c>
      <c r="AG95" s="28">
        <v>235</v>
      </c>
      <c r="AH95" s="28">
        <v>0.1</v>
      </c>
      <c r="AI95" s="28">
        <v>0.5</v>
      </c>
      <c r="AJ95" s="28">
        <v>0.04</v>
      </c>
      <c r="AK95" s="28">
        <v>12.9</v>
      </c>
      <c r="AL95" s="28">
        <f>Amalgamation!AL83/Amalgamation!AY83</f>
        <v>6.9156293222683262E-5</v>
      </c>
      <c r="AM95" s="28">
        <v>8.5999999999999993E-2</v>
      </c>
      <c r="AN95" s="28">
        <f>Amalgamation!AN83/(Amalgamation!AS83+Amalgamation!AY83)</f>
        <v>2.0890637033777089E-3</v>
      </c>
      <c r="AO95" s="28">
        <f>Amalgamation!AO83/Amalgamation!AS83</f>
        <v>0.16650485436893203</v>
      </c>
      <c r="AP95" s="28">
        <v>0.4</v>
      </c>
      <c r="AQ95" s="28">
        <v>0.48</v>
      </c>
      <c r="AR95" s="28">
        <v>3.4</v>
      </c>
      <c r="AS95" s="28">
        <v>412</v>
      </c>
      <c r="AT95" s="28">
        <v>11.2</v>
      </c>
      <c r="AU95" s="28">
        <v>17.3</v>
      </c>
      <c r="AV95" s="28">
        <v>13.4</v>
      </c>
      <c r="AW95" s="28">
        <f>'no b.d.l.'!BJ83*10000</f>
        <v>40000</v>
      </c>
      <c r="AX95" s="28">
        <f>'no b.d.l.'!BK83*10000</f>
        <v>800</v>
      </c>
      <c r="AY95" s="28">
        <f>'no b.d.l.'!BL83*10000</f>
        <v>72300</v>
      </c>
      <c r="AZ95" s="28">
        <f>'no b.d.l.'!BM83*10000</f>
        <v>1100</v>
      </c>
      <c r="BA95" s="28">
        <f>'no b.d.l.'!BN83*10000</f>
        <v>900</v>
      </c>
      <c r="BB95" s="28">
        <f>'no b.d.l.'!BO83*10000</f>
        <v>110</v>
      </c>
      <c r="BC95" s="28">
        <f>'no b.d.l.'!BP83*10000</f>
        <v>300</v>
      </c>
      <c r="BD95" s="28">
        <f>'no b.d.l.'!BQ83*10000</f>
        <v>9000</v>
      </c>
      <c r="BE95" s="30">
        <f t="shared" si="2"/>
        <v>1210</v>
      </c>
      <c r="BV95" s="28"/>
      <c r="BY95" s="28"/>
    </row>
    <row r="96" spans="1:77" x14ac:dyDescent="0.3">
      <c r="A96" s="25">
        <f t="shared" si="3"/>
        <v>80</v>
      </c>
      <c r="B96" s="26">
        <v>686804</v>
      </c>
      <c r="C96" s="26">
        <v>846974</v>
      </c>
      <c r="D96" s="26">
        <v>360</v>
      </c>
      <c r="E96" s="26">
        <v>1</v>
      </c>
      <c r="F96" s="27" t="s">
        <v>81</v>
      </c>
      <c r="G96" s="28">
        <v>13.7</v>
      </c>
      <c r="H96" s="28">
        <f>'no b.d.l.'!H84/1000</f>
        <v>4.0000000000000002E-4</v>
      </c>
      <c r="I96" s="28">
        <f>'no b.d.l.'!I84/1000</f>
        <v>0.06</v>
      </c>
      <c r="J96" s="28">
        <v>3</v>
      </c>
      <c r="K96" s="28">
        <v>2.62</v>
      </c>
      <c r="L96" s="28">
        <v>8.9999999999999998E-4</v>
      </c>
      <c r="M96" s="28">
        <v>0.19</v>
      </c>
      <c r="N96" s="28">
        <v>0.09</v>
      </c>
      <c r="O96" s="28">
        <v>0.04</v>
      </c>
      <c r="P96" s="28">
        <f>Amalgamation!P84/Amalgamation!AR84</f>
        <v>2.04</v>
      </c>
      <c r="Q96" s="28">
        <f>Amalgamation!Q84/Amalgamation!AS84</f>
        <v>1.4117647058823528E-3</v>
      </c>
      <c r="R96" s="28">
        <f>Amalgamation!R84/Amalgamation!AT84</f>
        <v>10.632911392405063</v>
      </c>
      <c r="S96" s="28">
        <v>0.09</v>
      </c>
      <c r="T96" s="28">
        <f>Amalgamation!T84/Amalgamation!X84</f>
        <v>0.35267857142857145</v>
      </c>
      <c r="U96" s="28">
        <v>31.6</v>
      </c>
      <c r="V96" s="28">
        <f>Amalgamation!V84/Amalgamation!Z84</f>
        <v>509.99999999999994</v>
      </c>
      <c r="W96" s="28">
        <f>Amalgamation!W84/Amalgamation!AY84</f>
        <v>2.0553359683794469E-4</v>
      </c>
      <c r="X96" s="28">
        <f>Amalgamation!X84/Amalgamation!AB84</f>
        <v>3.1067961165048543</v>
      </c>
      <c r="Y96" s="28">
        <v>0.05</v>
      </c>
      <c r="Z96" s="28">
        <v>0.04</v>
      </c>
      <c r="AA96" s="28">
        <f>Amalgamation!AA84/Amalgamation!AE84</f>
        <v>0.19230769230769232</v>
      </c>
      <c r="AB96" s="28">
        <v>7.21</v>
      </c>
      <c r="AC96" s="28">
        <v>0.1</v>
      </c>
      <c r="AD96" s="28">
        <v>0.05</v>
      </c>
      <c r="AE96" s="28">
        <v>0.52</v>
      </c>
      <c r="AF96" s="28">
        <v>0.1</v>
      </c>
      <c r="AG96" s="28">
        <v>216</v>
      </c>
      <c r="AH96" s="28">
        <v>0.09</v>
      </c>
      <c r="AI96" s="28">
        <v>0.4</v>
      </c>
      <c r="AJ96" s="28">
        <v>0.04</v>
      </c>
      <c r="AK96" s="28">
        <v>7.06</v>
      </c>
      <c r="AL96" s="28">
        <f>Amalgamation!AL84/Amalgamation!AY84</f>
        <v>6.7193675889328072E-5</v>
      </c>
      <c r="AM96" s="28">
        <v>7.1999999999999995E-2</v>
      </c>
      <c r="AN96" s="28">
        <f>Amalgamation!AN84/(Amalgamation!AS84+Amalgamation!AY84)</f>
        <v>1.9853013228809408E-3</v>
      </c>
      <c r="AO96" s="28">
        <f>Amalgamation!AO84/Amalgamation!AS84</f>
        <v>0.20211764705882354</v>
      </c>
      <c r="AP96" s="28">
        <v>0.3</v>
      </c>
      <c r="AQ96" s="28">
        <v>0.38</v>
      </c>
      <c r="AR96" s="28">
        <v>2.5</v>
      </c>
      <c r="AS96" s="28">
        <v>425</v>
      </c>
      <c r="AT96" s="28">
        <v>7.9</v>
      </c>
      <c r="AU96" s="28">
        <v>10.6</v>
      </c>
      <c r="AV96" s="28">
        <v>9.4</v>
      </c>
      <c r="AW96" s="28">
        <f>'no b.d.l.'!BJ84*10000</f>
        <v>26800</v>
      </c>
      <c r="AX96" s="28">
        <f>'no b.d.l.'!BK84*10000</f>
        <v>500</v>
      </c>
      <c r="AY96" s="28">
        <f>'no b.d.l.'!BL84*10000</f>
        <v>50599.999999999993</v>
      </c>
      <c r="AZ96" s="28">
        <f>'no b.d.l.'!BM84*10000</f>
        <v>900</v>
      </c>
      <c r="BA96" s="28">
        <f>'no b.d.l.'!BN84*10000</f>
        <v>400</v>
      </c>
      <c r="BB96" s="28">
        <f>'no b.d.l.'!BO84*10000</f>
        <v>110</v>
      </c>
      <c r="BC96" s="28">
        <f>'no b.d.l.'!BP84*10000</f>
        <v>250</v>
      </c>
      <c r="BD96" s="28">
        <f>'no b.d.l.'!BQ84*10000</f>
        <v>9000</v>
      </c>
      <c r="BE96" s="30">
        <f t="shared" si="2"/>
        <v>1010</v>
      </c>
      <c r="BV96" s="28"/>
      <c r="BY96" s="28"/>
    </row>
    <row r="97" spans="1:77" x14ac:dyDescent="0.3">
      <c r="A97" s="25">
        <f t="shared" si="3"/>
        <v>81</v>
      </c>
      <c r="B97" s="26">
        <v>686805</v>
      </c>
      <c r="C97" s="26">
        <v>846974</v>
      </c>
      <c r="D97" s="26">
        <v>360</v>
      </c>
      <c r="E97" s="26">
        <v>1</v>
      </c>
      <c r="F97" s="27" t="s">
        <v>82</v>
      </c>
      <c r="G97" s="28">
        <v>5.8</v>
      </c>
      <c r="H97" s="28">
        <f>'no b.d.l.'!H85/1000</f>
        <v>8.9999999999999998E-4</v>
      </c>
      <c r="I97" s="28">
        <f>'no b.d.l.'!I85/1000</f>
        <v>0.06</v>
      </c>
      <c r="J97" s="28">
        <v>3</v>
      </c>
      <c r="K97" s="28">
        <v>1.97</v>
      </c>
      <c r="L97" s="28">
        <v>8.9999999999999998E-4</v>
      </c>
      <c r="M97" s="28">
        <v>0.08</v>
      </c>
      <c r="N97" s="28">
        <v>0.09</v>
      </c>
      <c r="O97" s="28">
        <v>0.06</v>
      </c>
      <c r="P97" s="28">
        <f>Amalgamation!P85/Amalgamation!AR85</f>
        <v>2.2162162162162158</v>
      </c>
      <c r="Q97" s="28">
        <f>Amalgamation!Q85/Amalgamation!AS85</f>
        <v>1.9444444444444444E-3</v>
      </c>
      <c r="R97" s="28">
        <f>Amalgamation!R85/Amalgamation!AT85</f>
        <v>15.42168674698795</v>
      </c>
      <c r="S97" s="28">
        <v>0.09</v>
      </c>
      <c r="T97" s="28">
        <f>Amalgamation!T85/Amalgamation!X85</f>
        <v>0.24324324324324323</v>
      </c>
      <c r="U97" s="28">
        <v>46.9</v>
      </c>
      <c r="V97" s="28">
        <f>Amalgamation!V85/Amalgamation!Z85</f>
        <v>627.99999999999989</v>
      </c>
      <c r="W97" s="28">
        <f>Amalgamation!W85/Amalgamation!AY85</f>
        <v>1.5838926174496646E-4</v>
      </c>
      <c r="X97" s="28">
        <f>Amalgamation!X85/Amalgamation!AB85</f>
        <v>2.2945736434108528</v>
      </c>
      <c r="Y97" s="28">
        <v>3.3000000000000002E-2</v>
      </c>
      <c r="Z97" s="28">
        <v>0.05</v>
      </c>
      <c r="AA97" s="28">
        <f>Amalgamation!AA85/Amalgamation!AE85</f>
        <v>0.36986301369863017</v>
      </c>
      <c r="AB97" s="28">
        <v>12.9</v>
      </c>
      <c r="AC97" s="28">
        <v>0.09</v>
      </c>
      <c r="AD97" s="28">
        <v>7.0000000000000007E-2</v>
      </c>
      <c r="AE97" s="28">
        <v>0.73</v>
      </c>
      <c r="AF97" s="28">
        <v>0.1</v>
      </c>
      <c r="AG97" s="28">
        <v>175</v>
      </c>
      <c r="AH97" s="28">
        <v>0.1</v>
      </c>
      <c r="AI97" s="28">
        <v>0.2</v>
      </c>
      <c r="AJ97" s="28">
        <v>0.04</v>
      </c>
      <c r="AK97" s="28">
        <v>15.3</v>
      </c>
      <c r="AL97" s="28">
        <f>Amalgamation!AL85/Amalgamation!AY85</f>
        <v>6.5771812080536921E-5</v>
      </c>
      <c r="AM97" s="28">
        <v>8.4000000000000005E-2</v>
      </c>
      <c r="AN97" s="28">
        <f>Amalgamation!AN85/(Amalgamation!AS85+Amalgamation!AY85)</f>
        <v>2.3724285332620896E-3</v>
      </c>
      <c r="AO97" s="28">
        <f>Amalgamation!AO85/Amalgamation!AS85</f>
        <v>0.20916666666666667</v>
      </c>
      <c r="AP97" s="28">
        <v>0.5</v>
      </c>
      <c r="AQ97" s="28">
        <v>0.47</v>
      </c>
      <c r="AR97" s="28">
        <v>3.7</v>
      </c>
      <c r="AS97" s="28">
        <v>360</v>
      </c>
      <c r="AT97" s="28">
        <v>8.3000000000000007</v>
      </c>
      <c r="AU97" s="28">
        <v>19.399999999999999</v>
      </c>
      <c r="AV97" s="28">
        <v>15.8</v>
      </c>
      <c r="AW97" s="28">
        <f>'no b.d.l.'!BJ85*10000</f>
        <v>44300</v>
      </c>
      <c r="AX97" s="28">
        <f>'no b.d.l.'!BK85*10000</f>
        <v>600</v>
      </c>
      <c r="AY97" s="28">
        <f>'no b.d.l.'!BL85*10000</f>
        <v>74500</v>
      </c>
      <c r="AZ97" s="28">
        <f>'no b.d.l.'!BM85*10000</f>
        <v>1000</v>
      </c>
      <c r="BA97" s="28">
        <f>'no b.d.l.'!BN85*10000</f>
        <v>500</v>
      </c>
      <c r="BB97" s="28">
        <f>'no b.d.l.'!BO85*10000</f>
        <v>120</v>
      </c>
      <c r="BC97" s="28">
        <f>'no b.d.l.'!BP85*10000</f>
        <v>290</v>
      </c>
      <c r="BD97" s="28">
        <f>'no b.d.l.'!BQ85*10000</f>
        <v>9000</v>
      </c>
      <c r="BE97" s="30">
        <f t="shared" si="2"/>
        <v>1120</v>
      </c>
      <c r="BV97" s="28"/>
      <c r="BY97" s="28"/>
    </row>
    <row r="98" spans="1:77" x14ac:dyDescent="0.3">
      <c r="A98" s="25">
        <f t="shared" si="3"/>
        <v>82</v>
      </c>
      <c r="B98" s="26">
        <v>686806</v>
      </c>
      <c r="C98" s="26">
        <v>846973</v>
      </c>
      <c r="D98" s="26">
        <v>360</v>
      </c>
      <c r="E98" s="26">
        <v>1</v>
      </c>
      <c r="F98" s="27" t="s">
        <v>83</v>
      </c>
      <c r="G98" s="28">
        <v>5.0999999999999996</v>
      </c>
      <c r="H98" s="28">
        <f>'no b.d.l.'!H86/1000</f>
        <v>5.1999999999999998E-3</v>
      </c>
      <c r="I98" s="28">
        <f>'no b.d.l.'!I86/1000</f>
        <v>0.05</v>
      </c>
      <c r="J98" s="28">
        <v>3</v>
      </c>
      <c r="K98" s="28">
        <v>1.44</v>
      </c>
      <c r="L98" s="28">
        <v>8.9999999999999998E-4</v>
      </c>
      <c r="M98" s="28">
        <v>0.09</v>
      </c>
      <c r="N98" s="28">
        <v>0.09</v>
      </c>
      <c r="O98" s="28">
        <v>0.01</v>
      </c>
      <c r="P98" s="28">
        <f>Amalgamation!P86/Amalgamation!AR86</f>
        <v>1.8043478260869568</v>
      </c>
      <c r="Q98" s="28">
        <f>Amalgamation!Q86/Amalgamation!AS86</f>
        <v>1.6826923076923076E-3</v>
      </c>
      <c r="R98" s="28">
        <f>Amalgamation!R86/Amalgamation!AT86</f>
        <v>7.6229508196721314</v>
      </c>
      <c r="S98" s="28">
        <v>0.09</v>
      </c>
      <c r="T98" s="28">
        <f>Amalgamation!T86/Amalgamation!X86</f>
        <v>0.25684931506849318</v>
      </c>
      <c r="U98" s="28">
        <v>37.4</v>
      </c>
      <c r="V98" s="28">
        <f>Amalgamation!V86/Amalgamation!Z86</f>
        <v>441.66666666666669</v>
      </c>
      <c r="W98" s="28">
        <f>Amalgamation!W86/Amalgamation!AY86</f>
        <v>2.121771217712177E-4</v>
      </c>
      <c r="X98" s="28">
        <f>Amalgamation!X86/Amalgamation!AB86</f>
        <v>2.4745762711864403</v>
      </c>
      <c r="Y98" s="28">
        <v>0.03</v>
      </c>
      <c r="Z98" s="28">
        <v>0.06</v>
      </c>
      <c r="AA98" s="28">
        <f>Amalgamation!AA86/Amalgamation!AE86</f>
        <v>0.16250000000000001</v>
      </c>
      <c r="AB98" s="28">
        <v>11.8</v>
      </c>
      <c r="AC98" s="28">
        <v>0.09</v>
      </c>
      <c r="AD98" s="28">
        <v>0.06</v>
      </c>
      <c r="AE98" s="28">
        <v>0.8</v>
      </c>
      <c r="AF98" s="28">
        <v>0.12</v>
      </c>
      <c r="AG98" s="28">
        <v>124</v>
      </c>
      <c r="AH98" s="28">
        <v>0.1</v>
      </c>
      <c r="AI98" s="28">
        <v>0.5</v>
      </c>
      <c r="AJ98" s="28">
        <v>0.04</v>
      </c>
      <c r="AK98" s="28">
        <v>11</v>
      </c>
      <c r="AL98" s="28">
        <f>Amalgamation!AL86/Amalgamation!AY86</f>
        <v>8.487084870848708E-5</v>
      </c>
      <c r="AM98" s="28">
        <v>9.4E-2</v>
      </c>
      <c r="AN98" s="28">
        <f>Amalgamation!AN86/(Amalgamation!AS86+Amalgamation!AY86)</f>
        <v>2.8801083931448662E-3</v>
      </c>
      <c r="AO98" s="28">
        <f>Amalgamation!AO86/Amalgamation!AS86</f>
        <v>0.1846153846153846</v>
      </c>
      <c r="AP98" s="28">
        <v>0.3</v>
      </c>
      <c r="AQ98" s="28">
        <v>0.63</v>
      </c>
      <c r="AR98" s="28">
        <v>4.5999999999999996</v>
      </c>
      <c r="AS98" s="28">
        <v>416</v>
      </c>
      <c r="AT98" s="28">
        <v>12.2</v>
      </c>
      <c r="AU98" s="28">
        <v>13.1</v>
      </c>
      <c r="AV98" s="28">
        <v>12.6</v>
      </c>
      <c r="AW98" s="28">
        <f>'no b.d.l.'!BJ86*10000</f>
        <v>42100</v>
      </c>
      <c r="AX98" s="28">
        <f>'no b.d.l.'!BK86*10000</f>
        <v>800</v>
      </c>
      <c r="AY98" s="28">
        <f>'no b.d.l.'!BL86*10000</f>
        <v>54200</v>
      </c>
      <c r="AZ98" s="28">
        <f>'no b.d.l.'!BM86*10000</f>
        <v>1100</v>
      </c>
      <c r="BA98" s="28">
        <f>'no b.d.l.'!BN86*10000</f>
        <v>600</v>
      </c>
      <c r="BB98" s="28">
        <f>'no b.d.l.'!BO86*10000</f>
        <v>100</v>
      </c>
      <c r="BC98" s="28">
        <f>'no b.d.l.'!BP86*10000</f>
        <v>220</v>
      </c>
      <c r="BD98" s="28">
        <f>'no b.d.l.'!BQ86*10000</f>
        <v>9000</v>
      </c>
      <c r="BE98" s="30">
        <f t="shared" si="2"/>
        <v>1200</v>
      </c>
      <c r="BV98" s="28"/>
      <c r="BY98" s="28"/>
    </row>
    <row r="99" spans="1:77" x14ac:dyDescent="0.3">
      <c r="A99" s="25">
        <f t="shared" si="3"/>
        <v>83</v>
      </c>
      <c r="B99" s="26">
        <v>686807</v>
      </c>
      <c r="C99" s="26">
        <v>846973</v>
      </c>
      <c r="D99" s="26">
        <v>360</v>
      </c>
      <c r="E99" s="26">
        <v>1</v>
      </c>
      <c r="F99" s="27" t="s">
        <v>85</v>
      </c>
      <c r="G99" s="28">
        <v>337</v>
      </c>
      <c r="H99" s="28">
        <f>'no b.d.l.'!H87/1000</f>
        <v>1.0009999999999999</v>
      </c>
      <c r="I99" s="28">
        <f>'no b.d.l.'!I87/1000</f>
        <v>1.88</v>
      </c>
      <c r="J99" s="28">
        <v>17</v>
      </c>
      <c r="K99" s="28">
        <v>235</v>
      </c>
      <c r="L99" s="28">
        <v>0.13500000000000001</v>
      </c>
      <c r="M99" s="28">
        <v>46.2</v>
      </c>
      <c r="N99" s="28">
        <v>23.3</v>
      </c>
      <c r="O99" s="28">
        <v>2.09</v>
      </c>
      <c r="P99" s="28">
        <f>Amalgamation!P87/Amalgamation!AR87</f>
        <v>0.15596330275229356</v>
      </c>
      <c r="Q99" s="28">
        <f>Amalgamation!Q87/Amalgamation!AS87</f>
        <v>9.4899169632265724E-4</v>
      </c>
      <c r="R99" s="28">
        <f>Amalgamation!R87/Amalgamation!AT87</f>
        <v>8.5057471264367823</v>
      </c>
      <c r="S99" s="28">
        <v>5.7</v>
      </c>
      <c r="T99" s="28">
        <f>Amalgamation!T87/Amalgamation!X87</f>
        <v>1.0843621399176955E-2</v>
      </c>
      <c r="U99" s="28">
        <v>1001</v>
      </c>
      <c r="V99" s="28">
        <f>Amalgamation!V87/Amalgamation!Z87</f>
        <v>260.24955436720143</v>
      </c>
      <c r="W99" s="28">
        <f>Amalgamation!W87/Amalgamation!AY87</f>
        <v>3.7417654808959158E-2</v>
      </c>
      <c r="X99" s="28">
        <f>Amalgamation!X87/Amalgamation!AB87</f>
        <v>825.1273344651953</v>
      </c>
      <c r="Y99" s="28">
        <v>43.9</v>
      </c>
      <c r="Z99" s="28">
        <v>5.61</v>
      </c>
      <c r="AA99" s="28">
        <f>Amalgamation!AA87/Amalgamation!AE87</f>
        <v>5.6896551724137936</v>
      </c>
      <c r="AB99" s="28">
        <v>5.89</v>
      </c>
      <c r="AC99" s="28">
        <v>0.3</v>
      </c>
      <c r="AD99" s="28">
        <v>1.1599999999999999</v>
      </c>
      <c r="AE99" s="28">
        <v>4.6399999999999997</v>
      </c>
      <c r="AF99" s="28">
        <v>1.55</v>
      </c>
      <c r="AG99" s="28">
        <v>185</v>
      </c>
      <c r="AH99" s="28">
        <v>0.1</v>
      </c>
      <c r="AI99" s="28">
        <v>0.09</v>
      </c>
      <c r="AJ99" s="28">
        <v>0.04</v>
      </c>
      <c r="AK99" s="28">
        <v>5.5</v>
      </c>
      <c r="AL99" s="28">
        <f>Amalgamation!AL87/Amalgamation!AY87</f>
        <v>5.5335968379446643E-5</v>
      </c>
      <c r="AM99" s="28">
        <v>7.8E-2</v>
      </c>
      <c r="AN99" s="28">
        <f>Amalgamation!AN87/(Amalgamation!AS87+Amalgamation!AY87)</f>
        <v>5.1118668803669398E-4</v>
      </c>
      <c r="AO99" s="28">
        <f>Amalgamation!AO87/Amalgamation!AS87</f>
        <v>5.5753262158956115E-3</v>
      </c>
      <c r="AP99" s="28">
        <v>0.2</v>
      </c>
      <c r="AQ99" s="28">
        <v>1.71</v>
      </c>
      <c r="AR99" s="28">
        <v>10.9</v>
      </c>
      <c r="AS99" s="28">
        <v>843</v>
      </c>
      <c r="AT99" s="28">
        <v>8.6999999999999993</v>
      </c>
      <c r="AU99" s="28">
        <v>5.7</v>
      </c>
      <c r="AV99" s="28">
        <v>74.099999999999994</v>
      </c>
      <c r="AW99" s="28">
        <f>'no b.d.l.'!BJ87*10000</f>
        <v>19800</v>
      </c>
      <c r="AX99" s="28">
        <f>'no b.d.l.'!BK87*10000</f>
        <v>19300</v>
      </c>
      <c r="AY99" s="28">
        <f>'no b.d.l.'!BL87*10000</f>
        <v>75900</v>
      </c>
      <c r="AZ99" s="28">
        <f>'no b.d.l.'!BM87*10000</f>
        <v>1900</v>
      </c>
      <c r="BA99" s="28">
        <f>'no b.d.l.'!BN87*10000</f>
        <v>24700.000000000004</v>
      </c>
      <c r="BB99" s="28">
        <f>'no b.d.l.'!BO87*10000</f>
        <v>1100</v>
      </c>
      <c r="BC99" s="28">
        <f>'no b.d.l.'!BP87*10000</f>
        <v>420</v>
      </c>
      <c r="BD99" s="28">
        <f>'no b.d.l.'!BQ87*10000</f>
        <v>40000</v>
      </c>
      <c r="BE99" s="30">
        <f t="shared" si="2"/>
        <v>3000</v>
      </c>
      <c r="BV99" s="28"/>
      <c r="BY99" s="28"/>
    </row>
    <row r="100" spans="1:77" x14ac:dyDescent="0.3">
      <c r="A100" s="25">
        <f t="shared" si="3"/>
        <v>84</v>
      </c>
      <c r="B100" s="26">
        <v>686808</v>
      </c>
      <c r="C100" s="26">
        <v>846973</v>
      </c>
      <c r="D100" s="26">
        <v>360</v>
      </c>
      <c r="E100" s="26">
        <v>1</v>
      </c>
      <c r="F100" s="27" t="s">
        <v>84</v>
      </c>
      <c r="G100" s="28">
        <v>13.3</v>
      </c>
      <c r="H100" s="28">
        <f>'no b.d.l.'!H88/1000</f>
        <v>3.2399999999999998E-2</v>
      </c>
      <c r="I100" s="28">
        <f>'no b.d.l.'!I88/1000</f>
        <v>0.05</v>
      </c>
      <c r="J100" s="28">
        <v>4</v>
      </c>
      <c r="K100" s="28">
        <v>4.38</v>
      </c>
      <c r="L100" s="28">
        <v>8.9999999999999998E-4</v>
      </c>
      <c r="M100" s="28">
        <v>0.15</v>
      </c>
      <c r="N100" s="28">
        <v>0.09</v>
      </c>
      <c r="O100" s="28">
        <v>0.04</v>
      </c>
      <c r="P100" s="28">
        <f>Amalgamation!P88/Amalgamation!AR88</f>
        <v>2.0370370370370368</v>
      </c>
      <c r="Q100" s="28">
        <f>Amalgamation!Q88/Amalgamation!AS88</f>
        <v>1.9801980198019802E-3</v>
      </c>
      <c r="R100" s="28">
        <f>Amalgamation!R88/Amalgamation!AT88</f>
        <v>11.410256410256411</v>
      </c>
      <c r="S100" s="28">
        <v>0.1</v>
      </c>
      <c r="T100" s="28">
        <f>Amalgamation!T88/Amalgamation!X88</f>
        <v>0.20938628158844766</v>
      </c>
      <c r="U100" s="28">
        <v>33.6</v>
      </c>
      <c r="V100" s="28">
        <f>Amalgamation!V88/Amalgamation!Z88</f>
        <v>456</v>
      </c>
      <c r="W100" s="28">
        <f>Amalgamation!W88/Amalgamation!AY88</f>
        <v>1.0810810810810811E-4</v>
      </c>
      <c r="X100" s="28">
        <f>Amalgamation!X88/Amalgamation!AB88</f>
        <v>3.0984340044742731</v>
      </c>
      <c r="Y100" s="28">
        <v>6.5000000000000002E-2</v>
      </c>
      <c r="Z100" s="28">
        <v>0.05</v>
      </c>
      <c r="AA100" s="28">
        <f>Amalgamation!AA88/Amalgamation!AE88</f>
        <v>0.44262295081967218</v>
      </c>
      <c r="AB100" s="28">
        <v>8.94</v>
      </c>
      <c r="AC100" s="28">
        <v>0.1</v>
      </c>
      <c r="AD100" s="28">
        <v>0.06</v>
      </c>
      <c r="AE100" s="28">
        <v>0.61</v>
      </c>
      <c r="AF100" s="28">
        <v>0.06</v>
      </c>
      <c r="AG100" s="28">
        <v>185</v>
      </c>
      <c r="AH100" s="28">
        <v>0.09</v>
      </c>
      <c r="AI100" s="28">
        <v>0.4</v>
      </c>
      <c r="AJ100" s="28">
        <v>0.04</v>
      </c>
      <c r="AK100" s="28">
        <v>7.32</v>
      </c>
      <c r="AL100" s="28">
        <f>Amalgamation!AL88/Amalgamation!AY88</f>
        <v>5.9459459459459466E-5</v>
      </c>
      <c r="AM100" s="28">
        <v>8.5000000000000006E-2</v>
      </c>
      <c r="AN100" s="28">
        <f>Amalgamation!AN88/(Amalgamation!AS88+Amalgamation!AY88)</f>
        <v>1.3068112996783437E-3</v>
      </c>
      <c r="AO100" s="28">
        <f>Amalgamation!AO88/Amalgamation!AS88</f>
        <v>0.21089108910891088</v>
      </c>
      <c r="AP100" s="28">
        <v>0.2</v>
      </c>
      <c r="AQ100" s="28">
        <v>0.33</v>
      </c>
      <c r="AR100" s="28">
        <v>2.7</v>
      </c>
      <c r="AS100" s="28">
        <v>303</v>
      </c>
      <c r="AT100" s="28">
        <v>7.8</v>
      </c>
      <c r="AU100" s="28">
        <v>11.3</v>
      </c>
      <c r="AV100" s="28">
        <v>9.1999999999999993</v>
      </c>
      <c r="AW100" s="28">
        <f>'no b.d.l.'!BJ88*10000</f>
        <v>30500</v>
      </c>
      <c r="AX100" s="28">
        <f>'no b.d.l.'!BK88*10000</f>
        <v>500</v>
      </c>
      <c r="AY100" s="28">
        <f>'no b.d.l.'!BL88*10000</f>
        <v>74000</v>
      </c>
      <c r="AZ100" s="28">
        <f>'no b.d.l.'!BM88*10000</f>
        <v>1000</v>
      </c>
      <c r="BA100" s="28">
        <f>'no b.d.l.'!BN88*10000</f>
        <v>400</v>
      </c>
      <c r="BB100" s="28">
        <f>'no b.d.l.'!BO88*10000</f>
        <v>140</v>
      </c>
      <c r="BC100" s="28">
        <f>'no b.d.l.'!BP88*10000</f>
        <v>230</v>
      </c>
      <c r="BD100" s="28">
        <f>'no b.d.l.'!BQ88*10000</f>
        <v>9000</v>
      </c>
      <c r="BE100" s="30">
        <f t="shared" si="2"/>
        <v>1140</v>
      </c>
      <c r="BV100" s="28"/>
      <c r="BY100" s="28"/>
    </row>
    <row r="101" spans="1:77" x14ac:dyDescent="0.3">
      <c r="A101" s="25">
        <f t="shared" si="3"/>
        <v>85</v>
      </c>
      <c r="B101" s="26">
        <v>686808</v>
      </c>
      <c r="C101" s="26">
        <v>846972</v>
      </c>
      <c r="D101" s="26">
        <v>360</v>
      </c>
      <c r="E101" s="26">
        <v>1</v>
      </c>
      <c r="F101" s="27" t="s">
        <v>86</v>
      </c>
      <c r="G101" s="28">
        <v>8.6999999999999993</v>
      </c>
      <c r="H101" s="28">
        <f>'no b.d.l.'!H89/1000</f>
        <v>7.9000000000000008E-3</v>
      </c>
      <c r="I101" s="28">
        <f>'no b.d.l.'!I89/1000</f>
        <v>0.04</v>
      </c>
      <c r="J101" s="28">
        <v>3</v>
      </c>
      <c r="K101" s="28">
        <v>2.0499999999999998</v>
      </c>
      <c r="L101" s="28">
        <v>8.9999999999999998E-4</v>
      </c>
      <c r="M101" s="28">
        <v>0.12</v>
      </c>
      <c r="N101" s="28">
        <v>0.09</v>
      </c>
      <c r="O101" s="28">
        <v>0.01</v>
      </c>
      <c r="P101" s="28">
        <f>Amalgamation!P89/Amalgamation!AR89</f>
        <v>2.6190476190476191</v>
      </c>
      <c r="Q101" s="28">
        <f>Amalgamation!Q89/Amalgamation!AS89</f>
        <v>2.7027027027027029E-3</v>
      </c>
      <c r="R101" s="28">
        <f>Amalgamation!R89/Amalgamation!AT89</f>
        <v>13.563218390804598</v>
      </c>
      <c r="S101" s="28">
        <v>0.09</v>
      </c>
      <c r="T101" s="28">
        <f>Amalgamation!T89/Amalgamation!X89</f>
        <v>0.19047619047619047</v>
      </c>
      <c r="U101" s="28">
        <v>39.799999999999997</v>
      </c>
      <c r="V101" s="28">
        <f>Amalgamation!V89/Amalgamation!Z89</f>
        <v>584</v>
      </c>
      <c r="W101" s="28">
        <f>Amalgamation!W89/Amalgamation!AY89</f>
        <v>1.8502824858757062E-4</v>
      </c>
      <c r="X101" s="28">
        <f>Amalgamation!X89/Amalgamation!AB89</f>
        <v>2.5074626865671643</v>
      </c>
      <c r="Y101" s="28">
        <v>5.2999999999999999E-2</v>
      </c>
      <c r="Z101" s="28">
        <v>0.05</v>
      </c>
      <c r="AA101" s="28">
        <f>Amalgamation!AA89/Amalgamation!AE89</f>
        <v>0.17283950617283952</v>
      </c>
      <c r="AB101" s="28">
        <v>13.4</v>
      </c>
      <c r="AC101" s="28">
        <v>0.09</v>
      </c>
      <c r="AD101" s="28">
        <v>7.0000000000000007E-2</v>
      </c>
      <c r="AE101" s="28">
        <v>0.81</v>
      </c>
      <c r="AF101" s="28">
        <v>0.1</v>
      </c>
      <c r="AG101" s="28">
        <v>242</v>
      </c>
      <c r="AH101" s="28">
        <v>0.1</v>
      </c>
      <c r="AI101" s="28">
        <v>0.2</v>
      </c>
      <c r="AJ101" s="28">
        <v>0.04</v>
      </c>
      <c r="AK101" s="28">
        <v>12.5</v>
      </c>
      <c r="AL101" s="28">
        <f>Amalgamation!AL89/Amalgamation!AY89</f>
        <v>6.0734463276836156E-5</v>
      </c>
      <c r="AM101" s="28">
        <v>9.1999999999999998E-2</v>
      </c>
      <c r="AN101" s="28">
        <f>Amalgamation!AN89/(Amalgamation!AS89+Amalgamation!AY89)</f>
        <v>2.5247552604928535E-3</v>
      </c>
      <c r="AO101" s="28">
        <f>Amalgamation!AO89/Amalgamation!AS89</f>
        <v>0.27364864864864863</v>
      </c>
      <c r="AP101" s="28">
        <v>0.4</v>
      </c>
      <c r="AQ101" s="28">
        <v>0.43</v>
      </c>
      <c r="AR101" s="28">
        <v>4.2</v>
      </c>
      <c r="AS101" s="28">
        <v>296</v>
      </c>
      <c r="AT101" s="28">
        <v>8.6999999999999993</v>
      </c>
      <c r="AU101" s="28">
        <v>14.5</v>
      </c>
      <c r="AV101" s="28">
        <v>14.7</v>
      </c>
      <c r="AW101" s="28">
        <f>'no b.d.l.'!BJ89*10000</f>
        <v>46200</v>
      </c>
      <c r="AX101" s="28">
        <f>'no b.d.l.'!BK89*10000</f>
        <v>500</v>
      </c>
      <c r="AY101" s="28">
        <f>'no b.d.l.'!BL89*10000</f>
        <v>70800</v>
      </c>
      <c r="AZ101" s="28">
        <f>'no b.d.l.'!BM89*10000</f>
        <v>1200</v>
      </c>
      <c r="BA101" s="28">
        <f>'no b.d.l.'!BN89*10000</f>
        <v>500</v>
      </c>
      <c r="BB101" s="28">
        <f>'no b.d.l.'!BO89*10000</f>
        <v>140</v>
      </c>
      <c r="BC101" s="28">
        <f>'no b.d.l.'!BP89*10000</f>
        <v>240</v>
      </c>
      <c r="BD101" s="28">
        <f>'no b.d.l.'!BQ89*10000</f>
        <v>9000</v>
      </c>
      <c r="BE101" s="30">
        <f t="shared" si="2"/>
        <v>1340</v>
      </c>
      <c r="BV101" s="28"/>
      <c r="BY101" s="28"/>
    </row>
    <row r="102" spans="1:77" x14ac:dyDescent="0.3">
      <c r="A102" s="25">
        <f t="shared" si="3"/>
        <v>86</v>
      </c>
      <c r="B102" s="26">
        <v>686809</v>
      </c>
      <c r="C102" s="26">
        <v>846972</v>
      </c>
      <c r="D102" s="26">
        <v>360</v>
      </c>
      <c r="E102" s="26">
        <v>1</v>
      </c>
      <c r="F102" s="27" t="s">
        <v>87</v>
      </c>
      <c r="G102" s="28">
        <v>5.4</v>
      </c>
      <c r="H102" s="28">
        <f>'no b.d.l.'!H90/1000</f>
        <v>4.0000000000000002E-4</v>
      </c>
      <c r="I102" s="28">
        <f>'no b.d.l.'!I90/1000</f>
        <v>0.04</v>
      </c>
      <c r="J102" s="28">
        <v>3</v>
      </c>
      <c r="K102" s="28">
        <v>2.27</v>
      </c>
      <c r="L102" s="28">
        <v>8.9999999999999998E-4</v>
      </c>
      <c r="M102" s="28">
        <v>6.39</v>
      </c>
      <c r="N102" s="28">
        <v>0.09</v>
      </c>
      <c r="O102" s="28">
        <v>0.04</v>
      </c>
      <c r="P102" s="28">
        <f>Amalgamation!P90/Amalgamation!AR90</f>
        <v>2.9459459459459461</v>
      </c>
      <c r="Q102" s="28">
        <f>Amalgamation!Q90/Amalgamation!AS90</f>
        <v>8.547008547008547E-4</v>
      </c>
      <c r="R102" s="28">
        <f>Amalgamation!R90/Amalgamation!AT90</f>
        <v>14.266666666666667</v>
      </c>
      <c r="S102" s="28">
        <v>0.2</v>
      </c>
      <c r="T102" s="28">
        <f>Amalgamation!T90/Amalgamation!X90</f>
        <v>0.24927536231884057</v>
      </c>
      <c r="U102" s="28">
        <v>41.2</v>
      </c>
      <c r="V102" s="28">
        <f>Amalgamation!V90/Amalgamation!Z90</f>
        <v>542</v>
      </c>
      <c r="W102" s="28">
        <f>Amalgamation!W90/Amalgamation!AY90</f>
        <v>2.0639534883720929E-4</v>
      </c>
      <c r="X102" s="28">
        <f>Amalgamation!X90/Amalgamation!AB90</f>
        <v>2.9237288135593218</v>
      </c>
      <c r="Y102" s="28">
        <v>5.1999999999999998E-2</v>
      </c>
      <c r="Z102" s="28">
        <v>0.05</v>
      </c>
      <c r="AA102" s="28">
        <f>Amalgamation!AA90/Amalgamation!AE90</f>
        <v>0.1764705882352941</v>
      </c>
      <c r="AB102" s="28">
        <v>11.8</v>
      </c>
      <c r="AC102" s="28">
        <v>0.09</v>
      </c>
      <c r="AD102" s="28">
        <v>7.0000000000000007E-2</v>
      </c>
      <c r="AE102" s="28">
        <v>0.68</v>
      </c>
      <c r="AF102" s="28">
        <v>0.14000000000000001</v>
      </c>
      <c r="AG102" s="28">
        <v>193</v>
      </c>
      <c r="AH102" s="28">
        <v>0.1</v>
      </c>
      <c r="AI102" s="28">
        <v>0.2</v>
      </c>
      <c r="AJ102" s="28">
        <v>0.04</v>
      </c>
      <c r="AK102" s="28">
        <v>11.5</v>
      </c>
      <c r="AL102" s="28">
        <f>Amalgamation!AL90/Amalgamation!AY90</f>
        <v>5.5232558139534884E-5</v>
      </c>
      <c r="AM102" s="28">
        <v>9.4E-2</v>
      </c>
      <c r="AN102" s="28">
        <f>Amalgamation!AN90/(Amalgamation!AS90+Amalgamation!AY90)</f>
        <v>2.7933922220947571E-3</v>
      </c>
      <c r="AO102" s="28">
        <f>Amalgamation!AO90/Amalgamation!AS90</f>
        <v>0.17841880341880342</v>
      </c>
      <c r="AP102" s="28">
        <v>0.5</v>
      </c>
      <c r="AQ102" s="28">
        <v>0.34</v>
      </c>
      <c r="AR102" s="28">
        <v>3.7</v>
      </c>
      <c r="AS102" s="28">
        <v>936</v>
      </c>
      <c r="AT102" s="28">
        <v>7.5</v>
      </c>
      <c r="AU102" s="28">
        <v>13.4</v>
      </c>
      <c r="AV102" s="28">
        <v>14.3</v>
      </c>
      <c r="AW102" s="28">
        <f>'no b.d.l.'!BJ90*10000</f>
        <v>46100</v>
      </c>
      <c r="AX102" s="28">
        <f>'no b.d.l.'!BK90*10000</f>
        <v>600</v>
      </c>
      <c r="AY102" s="28">
        <f>'no b.d.l.'!BL90*10000</f>
        <v>68800</v>
      </c>
      <c r="AZ102" s="28">
        <f>'no b.d.l.'!BM90*10000</f>
        <v>1400.0000000000002</v>
      </c>
      <c r="BA102" s="28">
        <f>'no b.d.l.'!BN90*10000</f>
        <v>500</v>
      </c>
      <c r="BB102" s="28">
        <f>'no b.d.l.'!BO90*10000</f>
        <v>170</v>
      </c>
      <c r="BC102" s="28">
        <f>'no b.d.l.'!BP90*10000</f>
        <v>260</v>
      </c>
      <c r="BD102" s="28">
        <f>'no b.d.l.'!BQ90*10000</f>
        <v>9000</v>
      </c>
      <c r="BE102" s="30">
        <f t="shared" si="2"/>
        <v>1570.0000000000002</v>
      </c>
      <c r="BV102" s="28"/>
      <c r="BY102" s="28"/>
    </row>
    <row r="103" spans="1:77" x14ac:dyDescent="0.3">
      <c r="A103" s="25">
        <f t="shared" si="3"/>
        <v>87</v>
      </c>
      <c r="B103" s="26">
        <v>686810</v>
      </c>
      <c r="C103" s="26">
        <v>846972</v>
      </c>
      <c r="D103" s="26">
        <v>360</v>
      </c>
      <c r="E103" s="26">
        <v>1</v>
      </c>
      <c r="F103" s="27" t="s">
        <v>88</v>
      </c>
      <c r="G103" s="28">
        <v>3.7</v>
      </c>
      <c r="H103" s="28">
        <f>'no b.d.l.'!H91/1000</f>
        <v>4.0000000000000002E-4</v>
      </c>
      <c r="I103" s="28">
        <f>'no b.d.l.'!I91/1000</f>
        <v>0.06</v>
      </c>
      <c r="J103" s="28">
        <v>3</v>
      </c>
      <c r="K103" s="28">
        <v>6.05</v>
      </c>
      <c r="L103" s="28">
        <v>8.9999999999999998E-4</v>
      </c>
      <c r="M103" s="28">
        <v>0.8</v>
      </c>
      <c r="N103" s="28">
        <v>0.09</v>
      </c>
      <c r="O103" s="28">
        <v>0.04</v>
      </c>
      <c r="P103" s="28">
        <f>Amalgamation!P91/Amalgamation!AR91</f>
        <v>1.9411764705882353</v>
      </c>
      <c r="Q103" s="28">
        <f>Amalgamation!Q91/Amalgamation!AS91</f>
        <v>1.5151515151515152E-3</v>
      </c>
      <c r="R103" s="28">
        <f>Amalgamation!R91/Amalgamation!AT91</f>
        <v>9.0243902439024399</v>
      </c>
      <c r="S103" s="28">
        <v>0.1</v>
      </c>
      <c r="T103" s="28">
        <f>Amalgamation!T91/Amalgamation!X91</f>
        <v>0.4285714285714286</v>
      </c>
      <c r="U103" s="28">
        <v>16.100000000000001</v>
      </c>
      <c r="V103" s="28">
        <f>Amalgamation!V91/Amalgamation!Z91</f>
        <v>446.66666666666669</v>
      </c>
      <c r="W103" s="28">
        <f>Amalgamation!W91/Amalgamation!AY91</f>
        <v>1.8951612903225808E-4</v>
      </c>
      <c r="X103" s="28">
        <f>Amalgamation!X91/Amalgamation!AB91</f>
        <v>3.2666666666666666</v>
      </c>
      <c r="Y103" s="28">
        <v>2.1999999999999999E-2</v>
      </c>
      <c r="Z103" s="28">
        <v>0.03</v>
      </c>
      <c r="AA103" s="28">
        <f>Amalgamation!AA91/Amalgamation!AE91</f>
        <v>0.8571428571428571</v>
      </c>
      <c r="AB103" s="28">
        <v>4.5</v>
      </c>
      <c r="AC103" s="28">
        <v>0.1</v>
      </c>
      <c r="AD103" s="28">
        <v>0.02</v>
      </c>
      <c r="AE103" s="28">
        <v>0.42</v>
      </c>
      <c r="AF103" s="28">
        <v>0.05</v>
      </c>
      <c r="AG103" s="28">
        <v>136</v>
      </c>
      <c r="AH103" s="28">
        <v>0.09</v>
      </c>
      <c r="AI103" s="28">
        <v>0.3</v>
      </c>
      <c r="AJ103" s="28">
        <v>0.04</v>
      </c>
      <c r="AK103" s="28">
        <v>3.93</v>
      </c>
      <c r="AL103" s="28">
        <f>Amalgamation!AL91/Amalgamation!AY91</f>
        <v>8.8709677419354844E-5</v>
      </c>
      <c r="AM103" s="28">
        <v>6.6000000000000003E-2</v>
      </c>
      <c r="AN103" s="28">
        <f>Amalgamation!AN91/(Amalgamation!AS91+Amalgamation!AY91)</f>
        <v>2.2333786702936238E-3</v>
      </c>
      <c r="AO103" s="28">
        <f>Amalgamation!AO91/Amalgamation!AS91</f>
        <v>0.27373737373737378</v>
      </c>
      <c r="AP103" s="28">
        <v>0.1</v>
      </c>
      <c r="AQ103" s="28">
        <v>0.19</v>
      </c>
      <c r="AR103" s="28">
        <v>1.7</v>
      </c>
      <c r="AS103" s="28">
        <v>198</v>
      </c>
      <c r="AT103" s="28">
        <v>4.0999999999999996</v>
      </c>
      <c r="AU103" s="28">
        <v>4.9000000000000004</v>
      </c>
      <c r="AV103" s="28">
        <v>5.9</v>
      </c>
      <c r="AW103" s="28">
        <f>'no b.d.l.'!BJ91*10000</f>
        <v>17200</v>
      </c>
      <c r="AX103" s="28">
        <f>'no b.d.l.'!BK91*10000</f>
        <v>200</v>
      </c>
      <c r="AY103" s="28">
        <f>'no b.d.l.'!BL91*10000</f>
        <v>24800</v>
      </c>
      <c r="AZ103" s="28">
        <f>'no b.d.l.'!BM91*10000</f>
        <v>800</v>
      </c>
      <c r="BA103" s="28">
        <f>'no b.d.l.'!BN91*10000</f>
        <v>200</v>
      </c>
      <c r="BB103" s="28">
        <f>'no b.d.l.'!BO91*10000</f>
        <v>130</v>
      </c>
      <c r="BC103" s="28">
        <f>'no b.d.l.'!BP91*10000</f>
        <v>60</v>
      </c>
      <c r="BD103" s="28">
        <f>'no b.d.l.'!BQ91*10000</f>
        <v>9000</v>
      </c>
      <c r="BE103" s="30">
        <f t="shared" si="2"/>
        <v>930</v>
      </c>
      <c r="BV103" s="28"/>
      <c r="BY103" s="28"/>
    </row>
    <row r="104" spans="1:77" x14ac:dyDescent="0.3">
      <c r="A104" s="25">
        <f t="shared" si="3"/>
        <v>88</v>
      </c>
      <c r="B104" s="26">
        <v>686811</v>
      </c>
      <c r="C104" s="26">
        <v>846972</v>
      </c>
      <c r="D104" s="26">
        <v>360</v>
      </c>
      <c r="E104" s="26">
        <v>1</v>
      </c>
      <c r="F104" s="27" t="s">
        <v>89</v>
      </c>
      <c r="G104" s="28">
        <v>5</v>
      </c>
      <c r="H104" s="28">
        <f>'no b.d.l.'!H92/1000</f>
        <v>3.2000000000000002E-3</v>
      </c>
      <c r="I104" s="28">
        <f>'no b.d.l.'!I92/1000</f>
        <v>7.0000000000000007E-2</v>
      </c>
      <c r="J104" s="28">
        <v>2</v>
      </c>
      <c r="K104" s="28">
        <v>1.84</v>
      </c>
      <c r="L104" s="28">
        <v>8.9999999999999998E-4</v>
      </c>
      <c r="M104" s="28">
        <v>0.1</v>
      </c>
      <c r="N104" s="28">
        <v>0.09</v>
      </c>
      <c r="O104" s="28">
        <v>0.01</v>
      </c>
      <c r="P104" s="28">
        <f>Amalgamation!P92/Amalgamation!AR92</f>
        <v>2.4</v>
      </c>
      <c r="Q104" s="28">
        <f>Amalgamation!Q92/Amalgamation!AS92</f>
        <v>2.21606648199446E-3</v>
      </c>
      <c r="R104" s="28">
        <f>Amalgamation!R92/Amalgamation!AT92</f>
        <v>11.410256410256411</v>
      </c>
      <c r="S104" s="28">
        <v>0.09</v>
      </c>
      <c r="T104" s="28">
        <f>Amalgamation!T92/Amalgamation!X92</f>
        <v>0.46938775510204084</v>
      </c>
      <c r="U104" s="28">
        <v>37.700000000000003</v>
      </c>
      <c r="V104" s="28">
        <f>Amalgamation!V92/Amalgamation!Z92</f>
        <v>677.5</v>
      </c>
      <c r="W104" s="28">
        <f>Amalgamation!W92/Amalgamation!AY92</f>
        <v>2.1254355400696862E-4</v>
      </c>
      <c r="X104" s="28">
        <f>Amalgamation!X92/Amalgamation!AB92</f>
        <v>2.1304347826086958</v>
      </c>
      <c r="Y104" s="28">
        <v>3.6999999999999998E-2</v>
      </c>
      <c r="Z104" s="28">
        <v>0.04</v>
      </c>
      <c r="AA104" s="28">
        <f>Amalgamation!AA92/Amalgamation!AE92</f>
        <v>0.19117647058823528</v>
      </c>
      <c r="AB104" s="28">
        <v>11.5</v>
      </c>
      <c r="AC104" s="28">
        <v>0.09</v>
      </c>
      <c r="AD104" s="28">
        <v>0.06</v>
      </c>
      <c r="AE104" s="28">
        <v>0.68</v>
      </c>
      <c r="AF104" s="28">
        <v>0.1</v>
      </c>
      <c r="AG104" s="28">
        <v>162</v>
      </c>
      <c r="AH104" s="28">
        <v>0.09</v>
      </c>
      <c r="AI104" s="28">
        <v>0.3</v>
      </c>
      <c r="AJ104" s="28">
        <v>0.04</v>
      </c>
      <c r="AK104" s="28">
        <v>10.4</v>
      </c>
      <c r="AL104" s="28">
        <f>Amalgamation!AL92/Amalgamation!AY92</f>
        <v>6.4459930313588847E-5</v>
      </c>
      <c r="AM104" s="28">
        <v>8.6999999999999994E-2</v>
      </c>
      <c r="AN104" s="28">
        <f>Amalgamation!AN92/(Amalgamation!AS92+Amalgamation!AY92)</f>
        <v>2.9379685254756669E-3</v>
      </c>
      <c r="AO104" s="28">
        <f>Amalgamation!AO92/Amalgamation!AS92</f>
        <v>0.24986149584487535</v>
      </c>
      <c r="AP104" s="28">
        <v>0.4</v>
      </c>
      <c r="AQ104" s="28">
        <v>0.39</v>
      </c>
      <c r="AR104" s="28">
        <v>4</v>
      </c>
      <c r="AS104" s="28">
        <v>361</v>
      </c>
      <c r="AT104" s="28">
        <v>7.8</v>
      </c>
      <c r="AU104" s="28">
        <v>11.1</v>
      </c>
      <c r="AV104" s="28">
        <v>12.9</v>
      </c>
      <c r="AW104" s="28">
        <f>'no b.d.l.'!BJ92*10000</f>
        <v>40199.999999999993</v>
      </c>
      <c r="AX104" s="28">
        <f>'no b.d.l.'!BK92*10000</f>
        <v>500</v>
      </c>
      <c r="AY104" s="28">
        <f>'no b.d.l.'!BL92*10000</f>
        <v>57400</v>
      </c>
      <c r="AZ104" s="28">
        <f>'no b.d.l.'!BM92*10000</f>
        <v>1200</v>
      </c>
      <c r="BA104" s="28">
        <f>'no b.d.l.'!BN92*10000</f>
        <v>400</v>
      </c>
      <c r="BB104" s="28">
        <f>'no b.d.l.'!BO92*10000</f>
        <v>130</v>
      </c>
      <c r="BC104" s="28">
        <f>'no b.d.l.'!BP92*10000</f>
        <v>220</v>
      </c>
      <c r="BD104" s="28">
        <f>'no b.d.l.'!BQ92*10000</f>
        <v>9000</v>
      </c>
      <c r="BE104" s="30">
        <f t="shared" si="2"/>
        <v>1330</v>
      </c>
      <c r="BV104" s="28"/>
      <c r="BY104" s="28"/>
    </row>
    <row r="105" spans="1:77" ht="15.75" customHeight="1" x14ac:dyDescent="0.3">
      <c r="A105" s="25">
        <f t="shared" si="3"/>
        <v>89</v>
      </c>
      <c r="B105" s="26">
        <v>686812</v>
      </c>
      <c r="C105" s="26">
        <v>846971</v>
      </c>
      <c r="D105" s="26">
        <v>360</v>
      </c>
      <c r="E105" s="26">
        <v>1</v>
      </c>
      <c r="F105" s="27" t="s">
        <v>90</v>
      </c>
      <c r="G105" s="28">
        <v>9</v>
      </c>
      <c r="H105" s="28">
        <f>'no b.d.l.'!H93/1000</f>
        <v>1.1000000000000001E-3</v>
      </c>
      <c r="I105" s="28">
        <f>'no b.d.l.'!I93/1000</f>
        <v>0.05</v>
      </c>
      <c r="J105" s="28">
        <v>3</v>
      </c>
      <c r="K105" s="28">
        <v>1.6</v>
      </c>
      <c r="L105" s="28">
        <v>8.9999999999999998E-4</v>
      </c>
      <c r="M105" s="28">
        <v>0.1</v>
      </c>
      <c r="N105" s="28">
        <v>0.09</v>
      </c>
      <c r="O105" s="28">
        <v>0.01</v>
      </c>
      <c r="P105" s="28">
        <f>Amalgamation!P93/Amalgamation!AR93</f>
        <v>2.8461538461538463</v>
      </c>
      <c r="Q105" s="28">
        <f>Amalgamation!Q93/Amalgamation!AS93</f>
        <v>2.6548672566371681E-3</v>
      </c>
      <c r="R105" s="28">
        <f>Amalgamation!R93/Amalgamation!AT93</f>
        <v>14.216867469879517</v>
      </c>
      <c r="S105" s="28">
        <v>0.09</v>
      </c>
      <c r="T105" s="28">
        <f>Amalgamation!T93/Amalgamation!X93</f>
        <v>0.24313725490196078</v>
      </c>
      <c r="U105" s="28">
        <v>41.5</v>
      </c>
      <c r="V105" s="28">
        <f>Amalgamation!V93/Amalgamation!Z93</f>
        <v>455.00000000000006</v>
      </c>
      <c r="W105" s="28">
        <f>Amalgamation!W93/Amalgamation!AY93</f>
        <v>1.868758915834522E-4</v>
      </c>
      <c r="X105" s="28">
        <f>Amalgamation!X93/Amalgamation!AB93</f>
        <v>1.9465648854961832</v>
      </c>
      <c r="Y105" s="28">
        <v>3.5000000000000003E-2</v>
      </c>
      <c r="Z105" s="28">
        <v>0.06</v>
      </c>
      <c r="AA105" s="28">
        <f>Amalgamation!AA93/Amalgamation!AE93</f>
        <v>2.5316455696202531E-2</v>
      </c>
      <c r="AB105" s="28">
        <v>13.1</v>
      </c>
      <c r="AC105" s="28">
        <v>0.09</v>
      </c>
      <c r="AD105" s="28">
        <v>0.09</v>
      </c>
      <c r="AE105" s="28">
        <v>0.79</v>
      </c>
      <c r="AF105" s="28">
        <v>0.11</v>
      </c>
      <c r="AG105" s="28">
        <v>220</v>
      </c>
      <c r="AH105" s="28">
        <v>0.1</v>
      </c>
      <c r="AI105" s="28">
        <v>0.2</v>
      </c>
      <c r="AJ105" s="28">
        <v>0.04</v>
      </c>
      <c r="AK105" s="28">
        <v>11.7</v>
      </c>
      <c r="AL105" s="28">
        <f>Amalgamation!AL93/Amalgamation!AY93</f>
        <v>6.1340941512125539E-5</v>
      </c>
      <c r="AM105" s="28">
        <v>8.3000000000000004E-2</v>
      </c>
      <c r="AN105" s="28">
        <f>Amalgamation!AN93/(Amalgamation!AS93+Amalgamation!AY93)</f>
        <v>2.4475077726827466E-3</v>
      </c>
      <c r="AO105" s="28">
        <f>Amalgamation!AO93/Amalgamation!AS93</f>
        <v>0.22684365781710916</v>
      </c>
      <c r="AP105" s="28">
        <v>0.4</v>
      </c>
      <c r="AQ105" s="28">
        <v>0.46</v>
      </c>
      <c r="AR105" s="28">
        <v>3.9</v>
      </c>
      <c r="AS105" s="28">
        <v>339</v>
      </c>
      <c r="AT105" s="28">
        <v>8.3000000000000007</v>
      </c>
      <c r="AU105" s="28">
        <v>13.7</v>
      </c>
      <c r="AV105" s="28">
        <v>11.5</v>
      </c>
      <c r="AW105" s="28">
        <f>'no b.d.l.'!BJ93*10000</f>
        <v>42900</v>
      </c>
      <c r="AX105" s="28">
        <f>'no b.d.l.'!BK93*10000</f>
        <v>600</v>
      </c>
      <c r="AY105" s="28">
        <f>'no b.d.l.'!BL93*10000</f>
        <v>70100</v>
      </c>
      <c r="AZ105" s="28">
        <f>'no b.d.l.'!BM93*10000</f>
        <v>1000</v>
      </c>
      <c r="BA105" s="28">
        <f>'no b.d.l.'!BN93*10000</f>
        <v>400</v>
      </c>
      <c r="BB105" s="28">
        <f>'no b.d.l.'!BO93*10000</f>
        <v>100</v>
      </c>
      <c r="BC105" s="28">
        <f>'no b.d.l.'!BP93*10000</f>
        <v>240</v>
      </c>
      <c r="BD105" s="28">
        <f>'no b.d.l.'!BQ93*10000</f>
        <v>9000</v>
      </c>
      <c r="BE105" s="30">
        <f t="shared" si="2"/>
        <v>1100</v>
      </c>
      <c r="BV105" s="28"/>
      <c r="BY105" s="28"/>
    </row>
    <row r="106" spans="1:77" x14ac:dyDescent="0.3">
      <c r="A106" s="25">
        <f t="shared" si="3"/>
        <v>90</v>
      </c>
      <c r="B106" s="26">
        <v>686813</v>
      </c>
      <c r="C106" s="26">
        <v>846971</v>
      </c>
      <c r="D106" s="26">
        <v>360</v>
      </c>
      <c r="E106" s="26">
        <v>1</v>
      </c>
      <c r="F106" s="27" t="s">
        <v>91</v>
      </c>
      <c r="G106" s="28">
        <v>20.7</v>
      </c>
      <c r="H106" s="28">
        <f>'no b.d.l.'!H94/1000</f>
        <v>4.0000000000000002E-4</v>
      </c>
      <c r="I106" s="28">
        <f>'no b.d.l.'!I94/1000</f>
        <v>0.05</v>
      </c>
      <c r="J106" s="28">
        <v>4</v>
      </c>
      <c r="K106" s="28">
        <v>2.66</v>
      </c>
      <c r="L106" s="28">
        <v>8.9999999999999998E-4</v>
      </c>
      <c r="M106" s="28">
        <v>0.17</v>
      </c>
      <c r="N106" s="28">
        <v>0.09</v>
      </c>
      <c r="O106" s="28">
        <v>0.14000000000000001</v>
      </c>
      <c r="P106" s="28">
        <f>Amalgamation!P94/Amalgamation!AR94</f>
        <v>3.3611111111111107</v>
      </c>
      <c r="Q106" s="28">
        <f>Amalgamation!Q94/Amalgamation!AS94</f>
        <v>2.8328611898016999E-3</v>
      </c>
      <c r="R106" s="28">
        <f>Amalgamation!R94/Amalgamation!AT94</f>
        <v>19.62025316455696</v>
      </c>
      <c r="S106" s="28">
        <v>0.09</v>
      </c>
      <c r="T106" s="28">
        <f>Amalgamation!T94/Amalgamation!X94</f>
        <v>0.21428571428571427</v>
      </c>
      <c r="U106" s="28">
        <v>45.3</v>
      </c>
      <c r="V106" s="28">
        <f>Amalgamation!V94/Amalgamation!Z94</f>
        <v>380</v>
      </c>
      <c r="W106" s="28">
        <f>Amalgamation!W94/Amalgamation!AY94</f>
        <v>1.570964247020585E-4</v>
      </c>
      <c r="X106" s="28">
        <f>Amalgamation!X94/Amalgamation!AB94</f>
        <v>1.9703703703703705</v>
      </c>
      <c r="Y106" s="28">
        <v>9.8000000000000004E-2</v>
      </c>
      <c r="Z106" s="28">
        <v>7.0000000000000007E-2</v>
      </c>
      <c r="AA106" s="28">
        <f>Amalgamation!AA94/Amalgamation!AE94</f>
        <v>7.4999999999999997E-2</v>
      </c>
      <c r="AB106" s="28">
        <v>13.5</v>
      </c>
      <c r="AC106" s="28">
        <v>0.09</v>
      </c>
      <c r="AD106" s="28">
        <v>0.08</v>
      </c>
      <c r="AE106" s="28">
        <v>0.8</v>
      </c>
      <c r="AF106" s="28">
        <v>0.09</v>
      </c>
      <c r="AG106" s="28">
        <v>423</v>
      </c>
      <c r="AH106" s="28">
        <v>0.09</v>
      </c>
      <c r="AI106" s="28">
        <v>0.2</v>
      </c>
      <c r="AJ106" s="28">
        <v>0.04</v>
      </c>
      <c r="AK106" s="28">
        <v>8.73</v>
      </c>
      <c r="AL106" s="28">
        <f>Amalgamation!AL94/Amalgamation!AY94</f>
        <v>4.3336944745395447E-5</v>
      </c>
      <c r="AM106" s="28">
        <v>7.6999999999999999E-2</v>
      </c>
      <c r="AN106" s="28">
        <f>Amalgamation!AN94/(Amalgamation!AS94+Amalgamation!AY94)</f>
        <v>1.5919614043797827E-3</v>
      </c>
      <c r="AO106" s="28">
        <f>Amalgamation!AO94/Amalgamation!AS94</f>
        <v>0.22436260623229462</v>
      </c>
      <c r="AP106" s="28">
        <v>0.4</v>
      </c>
      <c r="AQ106" s="28">
        <v>0.43</v>
      </c>
      <c r="AR106" s="28">
        <v>3.6</v>
      </c>
      <c r="AS106" s="28">
        <v>353</v>
      </c>
      <c r="AT106" s="28">
        <v>7.9</v>
      </c>
      <c r="AU106" s="28">
        <v>14.8</v>
      </c>
      <c r="AV106" s="28">
        <v>10.4</v>
      </c>
      <c r="AW106" s="28">
        <f>'no b.d.l.'!BJ94*10000</f>
        <v>41600</v>
      </c>
      <c r="AX106" s="28">
        <f>'no b.d.l.'!BK94*10000</f>
        <v>400</v>
      </c>
      <c r="AY106" s="28">
        <f>'no b.d.l.'!BL94*10000</f>
        <v>92300</v>
      </c>
      <c r="AZ106" s="28">
        <f>'no b.d.l.'!BM94*10000</f>
        <v>1100</v>
      </c>
      <c r="BA106" s="28">
        <f>'no b.d.l.'!BN94*10000</f>
        <v>400</v>
      </c>
      <c r="BB106" s="28">
        <f>'no b.d.l.'!BO94*10000</f>
        <v>110</v>
      </c>
      <c r="BC106" s="28">
        <f>'no b.d.l.'!BP94*10000</f>
        <v>250</v>
      </c>
      <c r="BD106" s="28">
        <f>'no b.d.l.'!BQ94*10000</f>
        <v>9000</v>
      </c>
      <c r="BE106" s="30">
        <f t="shared" si="2"/>
        <v>1210</v>
      </c>
      <c r="BV106" s="28"/>
      <c r="BY106" s="28"/>
    </row>
    <row r="107" spans="1:77" x14ac:dyDescent="0.3">
      <c r="A107" s="25">
        <f t="shared" si="3"/>
        <v>91</v>
      </c>
      <c r="B107" s="26">
        <v>686814</v>
      </c>
      <c r="C107" s="26">
        <v>846971</v>
      </c>
      <c r="D107" s="26">
        <v>360</v>
      </c>
      <c r="E107" s="26">
        <v>1</v>
      </c>
      <c r="F107" s="27" t="s">
        <v>109</v>
      </c>
      <c r="G107" s="28">
        <v>93.6</v>
      </c>
      <c r="H107" s="28">
        <f>'no b.d.l.'!H95/1000</f>
        <v>4.0000000000000002E-4</v>
      </c>
      <c r="I107" s="28">
        <f>'no b.d.l.'!I95/1000</f>
        <v>0.06</v>
      </c>
      <c r="J107" s="28">
        <v>3</v>
      </c>
      <c r="K107" s="28">
        <v>4.75</v>
      </c>
      <c r="L107" s="28">
        <v>8.9999999999999998E-4</v>
      </c>
      <c r="M107" s="28">
        <v>0.25</v>
      </c>
      <c r="N107" s="28">
        <v>0.3</v>
      </c>
      <c r="O107" s="28">
        <v>0.12</v>
      </c>
      <c r="P107" s="28">
        <f>Amalgamation!P95/Amalgamation!AR95</f>
        <v>2.8918918918918917</v>
      </c>
      <c r="Q107" s="28">
        <f>Amalgamation!Q95/Amalgamation!AS95</f>
        <v>3.9080459770114939E-4</v>
      </c>
      <c r="R107" s="28">
        <f>Amalgamation!R95/Amalgamation!AT95</f>
        <v>20.595238095238095</v>
      </c>
      <c r="S107" s="28">
        <v>0.2</v>
      </c>
      <c r="T107" s="28">
        <f>Amalgamation!T95/Amalgamation!X95</f>
        <v>1.6490683229813663</v>
      </c>
      <c r="U107" s="28">
        <v>61.9</v>
      </c>
      <c r="V107" s="28">
        <f>Amalgamation!V95/Amalgamation!Z95</f>
        <v>985.99999999999989</v>
      </c>
      <c r="W107" s="28">
        <f>Amalgamation!W95/Amalgamation!AY95</f>
        <v>1.6384615384615385E-4</v>
      </c>
      <c r="X107" s="28">
        <f>Amalgamation!X95/Amalgamation!AB95</f>
        <v>6.2645914396887168</v>
      </c>
      <c r="Y107" s="28">
        <v>0.218</v>
      </c>
      <c r="Z107" s="28">
        <v>0.05</v>
      </c>
      <c r="AA107" s="28">
        <f>Amalgamation!AA95/Amalgamation!AE95</f>
        <v>0.14864864864864866</v>
      </c>
      <c r="AB107" s="28">
        <v>5.14</v>
      </c>
      <c r="AC107" s="28">
        <v>0.1</v>
      </c>
      <c r="AD107" s="28">
        <v>0.1</v>
      </c>
      <c r="AE107" s="28">
        <v>0.74</v>
      </c>
      <c r="AF107" s="28">
        <v>0.74</v>
      </c>
      <c r="AG107" s="28">
        <v>457</v>
      </c>
      <c r="AH107" s="28">
        <v>0.09</v>
      </c>
      <c r="AI107" s="28">
        <v>0.2</v>
      </c>
      <c r="AJ107" s="28">
        <v>0.04</v>
      </c>
      <c r="AK107" s="28">
        <v>14.4</v>
      </c>
      <c r="AL107" s="28">
        <f>Amalgamation!AL95/Amalgamation!AY95</f>
        <v>3.0769230769230768E-5</v>
      </c>
      <c r="AM107" s="28">
        <v>5.8999999999999997E-2</v>
      </c>
      <c r="AN107" s="28">
        <f>Amalgamation!AN95/(Amalgamation!AS95+Amalgamation!AY95)</f>
        <v>2.661704503163379E-3</v>
      </c>
      <c r="AO107" s="28">
        <f>Amalgamation!AO95/Amalgamation!AS95</f>
        <v>0.25287356321839083</v>
      </c>
      <c r="AP107" s="28">
        <v>1</v>
      </c>
      <c r="AQ107" s="28">
        <v>0.44</v>
      </c>
      <c r="AR107" s="28">
        <v>3.7</v>
      </c>
      <c r="AS107" s="28">
        <v>4350</v>
      </c>
      <c r="AT107" s="28">
        <v>8.4</v>
      </c>
      <c r="AU107" s="28">
        <v>20.7</v>
      </c>
      <c r="AV107" s="28">
        <v>14.6</v>
      </c>
      <c r="AW107" s="28">
        <f>'no b.d.l.'!BJ95*10000</f>
        <v>45300</v>
      </c>
      <c r="AX107" s="28">
        <f>'no b.d.l.'!BK95*10000</f>
        <v>400</v>
      </c>
      <c r="AY107" s="28">
        <f>'no b.d.l.'!BL95*10000</f>
        <v>130000</v>
      </c>
      <c r="AZ107" s="28">
        <f>'no b.d.l.'!BM95*10000</f>
        <v>1300</v>
      </c>
      <c r="BA107" s="28">
        <f>'no b.d.l.'!BN95*10000</f>
        <v>400</v>
      </c>
      <c r="BB107" s="28">
        <f>'no b.d.l.'!BO95*10000</f>
        <v>120</v>
      </c>
      <c r="BC107" s="28">
        <f>'no b.d.l.'!BP95*10000</f>
        <v>859.99999999999989</v>
      </c>
      <c r="BD107" s="28">
        <f>'no b.d.l.'!BQ95*10000</f>
        <v>9000</v>
      </c>
      <c r="BE107" s="30">
        <f t="shared" si="2"/>
        <v>1420</v>
      </c>
      <c r="BV107" s="28"/>
      <c r="BY107" s="28"/>
    </row>
    <row r="108" spans="1:77" x14ac:dyDescent="0.3">
      <c r="A108" s="25">
        <f t="shared" si="3"/>
        <v>92</v>
      </c>
      <c r="B108" s="26">
        <v>686814</v>
      </c>
      <c r="C108" s="26">
        <v>846971</v>
      </c>
      <c r="D108" s="26">
        <v>360</v>
      </c>
      <c r="E108" s="26">
        <v>1</v>
      </c>
      <c r="F108" s="27" t="s">
        <v>92</v>
      </c>
      <c r="G108" s="28">
        <v>17.7</v>
      </c>
      <c r="H108" s="28">
        <f>'no b.d.l.'!H96/1000</f>
        <v>7.4999999999999997E-3</v>
      </c>
      <c r="I108" s="28">
        <f>'no b.d.l.'!I96/1000</f>
        <v>0.06</v>
      </c>
      <c r="J108" s="28">
        <v>3</v>
      </c>
      <c r="K108" s="28">
        <v>3.54</v>
      </c>
      <c r="L108" s="28">
        <v>8.9999999999999998E-4</v>
      </c>
      <c r="M108" s="28">
        <v>0.14000000000000001</v>
      </c>
      <c r="N108" s="28">
        <v>0.09</v>
      </c>
      <c r="O108" s="28">
        <v>0.08</v>
      </c>
      <c r="P108" s="28">
        <f>Amalgamation!P96/Amalgamation!AR96</f>
        <v>2.6896551724137931</v>
      </c>
      <c r="Q108" s="28">
        <f>Amalgamation!Q96/Amalgamation!AS96</f>
        <v>3.5433070866141732E-3</v>
      </c>
      <c r="R108" s="28">
        <f>Amalgamation!R96/Amalgamation!AT96</f>
        <v>15.441176470588236</v>
      </c>
      <c r="S108" s="28">
        <v>0.09</v>
      </c>
      <c r="T108" s="28">
        <f>Amalgamation!T96/Amalgamation!X96</f>
        <v>0.21132075471698111</v>
      </c>
      <c r="U108" s="28">
        <v>38.4</v>
      </c>
      <c r="V108" s="28">
        <f>Amalgamation!V96/Amalgamation!Z96</f>
        <v>564</v>
      </c>
      <c r="W108" s="28">
        <f>Amalgamation!W96/Amalgamation!AY96</f>
        <v>1.3397790055248617E-4</v>
      </c>
      <c r="X108" s="28">
        <f>Amalgamation!X96/Amalgamation!AB96</f>
        <v>2.3660714285714288</v>
      </c>
      <c r="Y108" s="28">
        <v>5.2999999999999999E-2</v>
      </c>
      <c r="Z108" s="28">
        <v>0.05</v>
      </c>
      <c r="AA108" s="28">
        <f>Amalgamation!AA96/Amalgamation!AE96</f>
        <v>9.5238095238095233E-2</v>
      </c>
      <c r="AB108" s="28">
        <v>11.2</v>
      </c>
      <c r="AC108" s="28">
        <v>0.1</v>
      </c>
      <c r="AD108" s="28">
        <v>0.04</v>
      </c>
      <c r="AE108" s="28">
        <v>0.63</v>
      </c>
      <c r="AF108" s="28">
        <v>7.0000000000000007E-2</v>
      </c>
      <c r="AG108" s="28">
        <v>303</v>
      </c>
      <c r="AH108" s="28">
        <v>0.09</v>
      </c>
      <c r="AI108" s="28">
        <v>0.2</v>
      </c>
      <c r="AJ108" s="28">
        <v>0.04</v>
      </c>
      <c r="AK108" s="28">
        <v>7.41</v>
      </c>
      <c r="AL108" s="28">
        <f>Amalgamation!AL96/Amalgamation!AY96</f>
        <v>6.2154696132596691E-5</v>
      </c>
      <c r="AM108" s="28">
        <v>0.06</v>
      </c>
      <c r="AN108" s="28">
        <f>Amalgamation!AN96/(Amalgamation!AS96+Amalgamation!AY96)</f>
        <v>1.6007377432763509E-3</v>
      </c>
      <c r="AO108" s="28">
        <f>Amalgamation!AO96/Amalgamation!AS96</f>
        <v>0.25078740157480317</v>
      </c>
      <c r="AP108" s="28">
        <v>0.5</v>
      </c>
      <c r="AQ108" s="28">
        <v>0.34</v>
      </c>
      <c r="AR108" s="28">
        <v>2.9</v>
      </c>
      <c r="AS108" s="28">
        <v>254</v>
      </c>
      <c r="AT108" s="28">
        <v>6.8</v>
      </c>
      <c r="AU108" s="28">
        <v>13.5</v>
      </c>
      <c r="AV108" s="28">
        <v>9.4</v>
      </c>
      <c r="AW108" s="28">
        <f>'no b.d.l.'!BJ96*10000</f>
        <v>39300</v>
      </c>
      <c r="AX108" s="28">
        <f>'no b.d.l.'!BK96*10000</f>
        <v>400</v>
      </c>
      <c r="AY108" s="28">
        <f>'no b.d.l.'!BL96*10000</f>
        <v>72400</v>
      </c>
      <c r="AZ108" s="28">
        <f>'no b.d.l.'!BM96*10000</f>
        <v>1000</v>
      </c>
      <c r="BA108" s="28">
        <f>'no b.d.l.'!BN96*10000</f>
        <v>400</v>
      </c>
      <c r="BB108" s="28">
        <f>'no b.d.l.'!BO96*10000</f>
        <v>110</v>
      </c>
      <c r="BC108" s="28">
        <f>'no b.d.l.'!BP96*10000</f>
        <v>200</v>
      </c>
      <c r="BD108" s="28">
        <f>'no b.d.l.'!BQ96*10000</f>
        <v>9000</v>
      </c>
      <c r="BE108" s="30">
        <f t="shared" si="2"/>
        <v>1110</v>
      </c>
      <c r="BV108" s="28"/>
      <c r="BY108" s="28"/>
    </row>
    <row r="109" spans="1:77" x14ac:dyDescent="0.3">
      <c r="A109" s="25">
        <f t="shared" si="3"/>
        <v>93</v>
      </c>
      <c r="B109" s="26">
        <v>686815</v>
      </c>
      <c r="C109" s="26">
        <v>846971</v>
      </c>
      <c r="D109" s="26">
        <v>361</v>
      </c>
      <c r="E109" s="26">
        <v>1</v>
      </c>
      <c r="F109" s="27" t="s">
        <v>93</v>
      </c>
      <c r="G109" s="28">
        <v>19.7</v>
      </c>
      <c r="H109" s="28">
        <f>'no b.d.l.'!H97/1000</f>
        <v>1.4E-3</v>
      </c>
      <c r="I109" s="28">
        <f>'no b.d.l.'!I97/1000</f>
        <v>7.0000000000000007E-2</v>
      </c>
      <c r="J109" s="28">
        <v>3</v>
      </c>
      <c r="K109" s="28">
        <v>2.6</v>
      </c>
      <c r="L109" s="28">
        <v>8.9999999999999998E-4</v>
      </c>
      <c r="M109" s="28">
        <v>0.16</v>
      </c>
      <c r="N109" s="28">
        <v>0.09</v>
      </c>
      <c r="O109" s="28">
        <v>0.08</v>
      </c>
      <c r="P109" s="28">
        <f>Amalgamation!P97/Amalgamation!AR97</f>
        <v>2.8571428571428572</v>
      </c>
      <c r="Q109" s="28">
        <f>Amalgamation!Q97/Amalgamation!AS97</f>
        <v>4.0160642570281121E-3</v>
      </c>
      <c r="R109" s="28">
        <f>Amalgamation!R97/Amalgamation!AT97</f>
        <v>17.03125</v>
      </c>
      <c r="S109" s="28">
        <v>0.1</v>
      </c>
      <c r="T109" s="28">
        <f>Amalgamation!T97/Amalgamation!X97</f>
        <v>0.2087912087912088</v>
      </c>
      <c r="U109" s="28">
        <v>39.700000000000003</v>
      </c>
      <c r="V109" s="28">
        <f>Amalgamation!V97/Amalgamation!Z97</f>
        <v>503.33333333333331</v>
      </c>
      <c r="W109" s="28">
        <f>Amalgamation!W97/Amalgamation!AY97</f>
        <v>1.2833545108005082E-4</v>
      </c>
      <c r="X109" s="28">
        <f>Amalgamation!X97/Amalgamation!AB97</f>
        <v>2.3739130434782609</v>
      </c>
      <c r="Y109" s="28">
        <v>6.2E-2</v>
      </c>
      <c r="Z109" s="28">
        <v>0.06</v>
      </c>
      <c r="AA109" s="28">
        <f>Amalgamation!AA97/Amalgamation!AE97</f>
        <v>0.1</v>
      </c>
      <c r="AB109" s="28">
        <v>11.5</v>
      </c>
      <c r="AC109" s="28">
        <v>0.09</v>
      </c>
      <c r="AD109" s="28">
        <v>0.05</v>
      </c>
      <c r="AE109" s="28">
        <v>0.6</v>
      </c>
      <c r="AF109" s="28">
        <v>7.0000000000000007E-2</v>
      </c>
      <c r="AG109" s="28">
        <v>312</v>
      </c>
      <c r="AH109" s="28">
        <v>0.09</v>
      </c>
      <c r="AI109" s="28">
        <v>0.2</v>
      </c>
      <c r="AJ109" s="28">
        <v>0.04</v>
      </c>
      <c r="AK109" s="28">
        <v>8.1300000000000008</v>
      </c>
      <c r="AL109" s="28">
        <f>Amalgamation!AL97/Amalgamation!AY97</f>
        <v>5.3367217280813214E-5</v>
      </c>
      <c r="AM109" s="28">
        <v>5.5E-2</v>
      </c>
      <c r="AN109" s="28">
        <f>Amalgamation!AN97/(Amalgamation!AS97+Amalgamation!AY97)</f>
        <v>1.5250351492735814E-3</v>
      </c>
      <c r="AO109" s="28">
        <f>Amalgamation!AO97/Amalgamation!AS97</f>
        <v>0.23574297188755022</v>
      </c>
      <c r="AP109" s="28">
        <v>0.4</v>
      </c>
      <c r="AQ109" s="28">
        <v>0.35</v>
      </c>
      <c r="AR109" s="28">
        <v>2.8</v>
      </c>
      <c r="AS109" s="28">
        <v>249</v>
      </c>
      <c r="AT109" s="28">
        <v>6.4</v>
      </c>
      <c r="AU109" s="28">
        <v>13.9</v>
      </c>
      <c r="AV109" s="28">
        <v>8.3000000000000007</v>
      </c>
      <c r="AW109" s="28">
        <f>'no b.d.l.'!BJ97*10000</f>
        <v>38900</v>
      </c>
      <c r="AX109" s="28">
        <f>'no b.d.l.'!BK97*10000</f>
        <v>500</v>
      </c>
      <c r="AY109" s="28">
        <f>'no b.d.l.'!BL97*10000</f>
        <v>78700</v>
      </c>
      <c r="AZ109" s="28">
        <f>'no b.d.l.'!BM97*10000</f>
        <v>900</v>
      </c>
      <c r="BA109" s="28">
        <f>'no b.d.l.'!BN97*10000</f>
        <v>400</v>
      </c>
      <c r="BB109" s="28">
        <f>'no b.d.l.'!BO97*10000</f>
        <v>110</v>
      </c>
      <c r="BC109" s="28">
        <f>'no b.d.l.'!BP97*10000</f>
        <v>220</v>
      </c>
      <c r="BD109" s="28">
        <f>'no b.d.l.'!BQ97*10000</f>
        <v>9000</v>
      </c>
      <c r="BE109" s="30">
        <f t="shared" si="2"/>
        <v>1010</v>
      </c>
      <c r="BV109" s="28"/>
      <c r="BY109" s="28"/>
    </row>
    <row r="110" spans="1:77" x14ac:dyDescent="0.3">
      <c r="A110" s="25">
        <f t="shared" si="3"/>
        <v>94</v>
      </c>
      <c r="B110" s="26">
        <v>687901</v>
      </c>
      <c r="C110" s="26">
        <v>846364</v>
      </c>
      <c r="D110" s="26">
        <v>379</v>
      </c>
      <c r="E110" s="26">
        <v>1</v>
      </c>
      <c r="F110" s="27" t="s">
        <v>94</v>
      </c>
      <c r="G110" s="28">
        <v>2.6</v>
      </c>
      <c r="H110" s="28">
        <f>'no b.d.l.'!H98/1000</f>
        <v>3.0999999999999999E-3</v>
      </c>
      <c r="I110" s="28">
        <f>'no b.d.l.'!I98/1000</f>
        <v>0.06</v>
      </c>
      <c r="J110" s="28">
        <v>3</v>
      </c>
      <c r="K110" s="28">
        <v>1.72</v>
      </c>
      <c r="L110" s="28">
        <v>8.9999999999999998E-4</v>
      </c>
      <c r="M110" s="28">
        <v>0.22</v>
      </c>
      <c r="N110" s="28">
        <v>0.09</v>
      </c>
      <c r="O110" s="28">
        <v>0.06</v>
      </c>
      <c r="P110" s="28">
        <f>Amalgamation!P98/Amalgamation!AR98</f>
        <v>1.5263157894736841</v>
      </c>
      <c r="Q110" s="28">
        <f>Amalgamation!Q98/Amalgamation!AS98</f>
        <v>2.121212121212121E-3</v>
      </c>
      <c r="R110" s="28">
        <f>Amalgamation!R98/Amalgamation!AT98</f>
        <v>5.9708737864077666</v>
      </c>
      <c r="S110" s="28">
        <v>0.09</v>
      </c>
      <c r="T110" s="28">
        <f>Amalgamation!T98/Amalgamation!X98</f>
        <v>0.22888283378746593</v>
      </c>
      <c r="U110" s="28">
        <v>24.3</v>
      </c>
      <c r="V110" s="28">
        <f>Amalgamation!V98/Amalgamation!Z98</f>
        <v>869.99999999999989</v>
      </c>
      <c r="W110" s="28">
        <f>Amalgamation!W98/Amalgamation!AY98</f>
        <v>1.7520215633423181E-4</v>
      </c>
      <c r="X110" s="28">
        <f>Amalgamation!X98/Amalgamation!AB98</f>
        <v>2.5310344827586211</v>
      </c>
      <c r="Y110" s="28">
        <v>1.4999999999999999E-2</v>
      </c>
      <c r="Z110" s="28">
        <v>0.04</v>
      </c>
      <c r="AA110" s="28">
        <f>Amalgamation!AA98/Amalgamation!AE98</f>
        <v>0.10126582278481013</v>
      </c>
      <c r="AB110" s="28">
        <v>14.5</v>
      </c>
      <c r="AC110" s="28">
        <v>0.09</v>
      </c>
      <c r="AD110" s="28">
        <v>0.08</v>
      </c>
      <c r="AE110" s="28">
        <v>0.79</v>
      </c>
      <c r="AF110" s="28">
        <v>0.15</v>
      </c>
      <c r="AG110" s="28">
        <v>156</v>
      </c>
      <c r="AH110" s="28">
        <v>0.1</v>
      </c>
      <c r="AI110" s="28">
        <v>0.2</v>
      </c>
      <c r="AJ110" s="28">
        <v>0.04</v>
      </c>
      <c r="AK110" s="28">
        <v>20.8</v>
      </c>
      <c r="AL110" s="28">
        <f>Amalgamation!AL98/Amalgamation!AY98</f>
        <v>5.1212938005390832E-5</v>
      </c>
      <c r="AM110" s="28">
        <v>0.13400000000000001</v>
      </c>
      <c r="AN110" s="28">
        <f>Amalgamation!AN98/(Amalgamation!AS98+Amalgamation!AY98)</f>
        <v>2.0179793371796592E-3</v>
      </c>
      <c r="AO110" s="28">
        <f>Amalgamation!AO98/Amalgamation!AS98</f>
        <v>0.3575757575757576</v>
      </c>
      <c r="AP110" s="28">
        <v>0.4</v>
      </c>
      <c r="AQ110" s="28">
        <v>0.38</v>
      </c>
      <c r="AR110" s="28">
        <v>5.7</v>
      </c>
      <c r="AS110" s="28">
        <v>330</v>
      </c>
      <c r="AT110" s="28">
        <v>20.6</v>
      </c>
      <c r="AU110" s="28">
        <v>14.6</v>
      </c>
      <c r="AV110" s="28">
        <v>15.4</v>
      </c>
      <c r="AW110" s="28">
        <f>'no b.d.l.'!BJ98*10000</f>
        <v>50599.999999999993</v>
      </c>
      <c r="AX110" s="28">
        <f>'no b.d.l.'!BK98*10000</f>
        <v>400</v>
      </c>
      <c r="AY110" s="28">
        <f>'no b.d.l.'!BL98*10000</f>
        <v>74200</v>
      </c>
      <c r="AZ110" s="28">
        <f>'no b.d.l.'!BM98*10000</f>
        <v>2700</v>
      </c>
      <c r="BA110" s="28">
        <f>'no b.d.l.'!BN98*10000</f>
        <v>2000</v>
      </c>
      <c r="BB110" s="28">
        <f>'no b.d.l.'!BO98*10000</f>
        <v>120</v>
      </c>
      <c r="BC110" s="28">
        <f>'no b.d.l.'!BP98*10000</f>
        <v>160</v>
      </c>
      <c r="BD110" s="28">
        <f>'no b.d.l.'!BQ98*10000</f>
        <v>9000</v>
      </c>
      <c r="BE110" s="30">
        <f t="shared" si="2"/>
        <v>2820</v>
      </c>
      <c r="BV110" s="28"/>
      <c r="BY110" s="28"/>
    </row>
    <row r="111" spans="1:77" x14ac:dyDescent="0.3">
      <c r="A111" s="25">
        <f t="shared" si="3"/>
        <v>95</v>
      </c>
      <c r="B111" s="26">
        <v>687902</v>
      </c>
      <c r="C111" s="26">
        <v>846364</v>
      </c>
      <c r="D111" s="26">
        <v>379</v>
      </c>
      <c r="E111" s="26">
        <v>1</v>
      </c>
      <c r="F111" s="27" t="s">
        <v>95</v>
      </c>
      <c r="G111" s="28">
        <v>3</v>
      </c>
      <c r="H111" s="28">
        <f>'no b.d.l.'!H99/1000</f>
        <v>4.0000000000000002E-4</v>
      </c>
      <c r="I111" s="28">
        <f>'no b.d.l.'!I99/1000</f>
        <v>0.06</v>
      </c>
      <c r="J111" s="28">
        <v>3</v>
      </c>
      <c r="K111" s="28">
        <v>1.05</v>
      </c>
      <c r="L111" s="28">
        <v>8.9999999999999998E-4</v>
      </c>
      <c r="M111" s="28">
        <v>0.13</v>
      </c>
      <c r="N111" s="28">
        <v>0.09</v>
      </c>
      <c r="O111" s="28">
        <v>0.05</v>
      </c>
      <c r="P111" s="28">
        <f>Amalgamation!P99/Amalgamation!AR99</f>
        <v>1.9411764705882355</v>
      </c>
      <c r="Q111" s="28">
        <f>Amalgamation!Q99/Amalgamation!AS99</f>
        <v>2.631578947368421E-3</v>
      </c>
      <c r="R111" s="28">
        <f>Amalgamation!R99/Amalgamation!AT99</f>
        <v>9.3495934959349594</v>
      </c>
      <c r="S111" s="28">
        <v>0.09</v>
      </c>
      <c r="T111" s="28">
        <f>Amalgamation!T99/Amalgamation!X99</f>
        <v>0.30909090909090908</v>
      </c>
      <c r="U111" s="28">
        <v>23.8</v>
      </c>
      <c r="V111" s="28">
        <f>Amalgamation!V99/Amalgamation!Z99</f>
        <v>725.99999999999989</v>
      </c>
      <c r="W111" s="28">
        <f>Amalgamation!W99/Amalgamation!AY99</f>
        <v>1.8105849582172702E-4</v>
      </c>
      <c r="X111" s="28">
        <f>Amalgamation!X99/Amalgamation!AB99</f>
        <v>1.8581081081081081</v>
      </c>
      <c r="Y111" s="28">
        <v>1.2999999999999999E-2</v>
      </c>
      <c r="Z111" s="28">
        <v>0.05</v>
      </c>
      <c r="AA111" s="28">
        <f>Amalgamation!AA99/Amalgamation!AE99</f>
        <v>0.11688311688311688</v>
      </c>
      <c r="AB111" s="28">
        <v>14.8</v>
      </c>
      <c r="AC111" s="28">
        <v>0.1</v>
      </c>
      <c r="AD111" s="28">
        <v>0.08</v>
      </c>
      <c r="AE111" s="28">
        <v>0.77</v>
      </c>
      <c r="AF111" s="28">
        <v>0.12</v>
      </c>
      <c r="AG111" s="28">
        <v>172</v>
      </c>
      <c r="AH111" s="28">
        <v>0.1</v>
      </c>
      <c r="AI111" s="28">
        <v>0.1</v>
      </c>
      <c r="AJ111" s="28">
        <v>0.04</v>
      </c>
      <c r="AK111" s="28">
        <v>22</v>
      </c>
      <c r="AL111" s="28">
        <f>Amalgamation!AL99/Amalgamation!AY99</f>
        <v>5.2924791086350971E-5</v>
      </c>
      <c r="AM111" s="28">
        <v>0.11899999999999999</v>
      </c>
      <c r="AN111" s="28">
        <f>Amalgamation!AN99/(Amalgamation!AS99+Amalgamation!AY99)</f>
        <v>2.3105514257184072E-3</v>
      </c>
      <c r="AO111" s="28">
        <f>Amalgamation!AO99/Amalgamation!AS99</f>
        <v>0.26348684210526313</v>
      </c>
      <c r="AP111" s="28">
        <v>0.3</v>
      </c>
      <c r="AQ111" s="28">
        <v>0.52</v>
      </c>
      <c r="AR111" s="28">
        <v>5.0999999999999996</v>
      </c>
      <c r="AS111" s="28">
        <v>304</v>
      </c>
      <c r="AT111" s="28">
        <v>12.3</v>
      </c>
      <c r="AU111" s="28">
        <v>15.2</v>
      </c>
      <c r="AV111" s="28">
        <v>13.3</v>
      </c>
      <c r="AW111" s="28">
        <f>'no b.d.l.'!BJ99*10000</f>
        <v>49300</v>
      </c>
      <c r="AX111" s="28">
        <f>'no b.d.l.'!BK99*10000</f>
        <v>200</v>
      </c>
      <c r="AY111" s="28">
        <f>'no b.d.l.'!BL99*10000</f>
        <v>71800</v>
      </c>
      <c r="AZ111" s="28">
        <f>'no b.d.l.'!BM99*10000</f>
        <v>1400.0000000000002</v>
      </c>
      <c r="BA111" s="28">
        <f>'no b.d.l.'!BN99*10000</f>
        <v>1000</v>
      </c>
      <c r="BB111" s="28">
        <f>'no b.d.l.'!BO99*10000</f>
        <v>80</v>
      </c>
      <c r="BC111" s="28">
        <f>'no b.d.l.'!BP99*10000</f>
        <v>130</v>
      </c>
      <c r="BD111" s="28">
        <f>'no b.d.l.'!BQ99*10000</f>
        <v>9000</v>
      </c>
      <c r="BE111" s="30">
        <f t="shared" si="2"/>
        <v>1480.0000000000002</v>
      </c>
      <c r="BV111" s="28"/>
      <c r="BY111" s="28"/>
    </row>
    <row r="112" spans="1:77" x14ac:dyDescent="0.3">
      <c r="A112" s="25">
        <f t="shared" si="3"/>
        <v>96</v>
      </c>
      <c r="B112" s="26">
        <v>687903</v>
      </c>
      <c r="C112" s="26">
        <v>846364</v>
      </c>
      <c r="D112" s="26">
        <v>379</v>
      </c>
      <c r="E112" s="26">
        <v>1</v>
      </c>
      <c r="F112" s="27" t="s">
        <v>96</v>
      </c>
      <c r="G112" s="28">
        <v>3</v>
      </c>
      <c r="H112" s="28">
        <f>'no b.d.l.'!H100/1000</f>
        <v>4.0000000000000002E-4</v>
      </c>
      <c r="I112" s="28">
        <f>'no b.d.l.'!I100/1000</f>
        <v>0.04</v>
      </c>
      <c r="J112" s="28">
        <v>3</v>
      </c>
      <c r="K112" s="28">
        <v>1.19</v>
      </c>
      <c r="L112" s="28">
        <v>8.9999999999999998E-4</v>
      </c>
      <c r="M112" s="28">
        <v>0.16</v>
      </c>
      <c r="N112" s="28">
        <v>0.09</v>
      </c>
      <c r="O112" s="28">
        <v>0.01</v>
      </c>
      <c r="P112" s="28">
        <f>Amalgamation!P100/Amalgamation!AR100</f>
        <v>1.7058823529411764</v>
      </c>
      <c r="Q112" s="28">
        <f>Amalgamation!Q100/Amalgamation!AS100</f>
        <v>2.0958083832335328E-3</v>
      </c>
      <c r="R112" s="28">
        <f>Amalgamation!R100/Amalgamation!AT100</f>
        <v>5.9562841530054644</v>
      </c>
      <c r="S112" s="28">
        <v>0.09</v>
      </c>
      <c r="T112" s="28">
        <f>Amalgamation!T100/Amalgamation!X100</f>
        <v>0.27722772277227725</v>
      </c>
      <c r="U112" s="28">
        <v>22.9</v>
      </c>
      <c r="V112" s="28">
        <f>Amalgamation!V100/Amalgamation!Z100</f>
        <v>785</v>
      </c>
      <c r="W112" s="28">
        <f>Amalgamation!W100/Amalgamation!AY100</f>
        <v>1.7771084337349398E-4</v>
      </c>
      <c r="X112" s="28">
        <f>Amalgamation!X100/Amalgamation!AB100</f>
        <v>2.3307692307692309</v>
      </c>
      <c r="Y112" s="28">
        <v>1.4999999999999999E-2</v>
      </c>
      <c r="Z112" s="28">
        <v>0.04</v>
      </c>
      <c r="AA112" s="28">
        <f>Amalgamation!AA100/Amalgamation!AE100</f>
        <v>0.2153846153846154</v>
      </c>
      <c r="AB112" s="28">
        <v>13</v>
      </c>
      <c r="AC112" s="28">
        <v>0.1</v>
      </c>
      <c r="AD112" s="28">
        <v>7.0000000000000007E-2</v>
      </c>
      <c r="AE112" s="28">
        <v>0.65</v>
      </c>
      <c r="AF112" s="28">
        <v>0.13</v>
      </c>
      <c r="AG112" s="28">
        <v>161</v>
      </c>
      <c r="AH112" s="28">
        <v>0.1</v>
      </c>
      <c r="AI112" s="28">
        <v>0.2</v>
      </c>
      <c r="AJ112" s="28">
        <v>0.04</v>
      </c>
      <c r="AK112" s="28">
        <v>20.9</v>
      </c>
      <c r="AL112" s="28">
        <f>Amalgamation!AL100/Amalgamation!AY100</f>
        <v>5.1204819277108435E-5</v>
      </c>
      <c r="AM112" s="28">
        <v>0.14199999999999999</v>
      </c>
      <c r="AN112" s="28">
        <f>Amalgamation!AN100/(Amalgamation!AS100+Amalgamation!AY100)</f>
        <v>2.2851919561243145E-3</v>
      </c>
      <c r="AO112" s="28">
        <f>Amalgamation!AO100/Amalgamation!AS100</f>
        <v>0.31137724550898205</v>
      </c>
      <c r="AP112" s="28">
        <v>0.4</v>
      </c>
      <c r="AQ112" s="28">
        <v>0.41</v>
      </c>
      <c r="AR112" s="28">
        <v>5.0999999999999996</v>
      </c>
      <c r="AS112" s="28">
        <v>334</v>
      </c>
      <c r="AT112" s="28">
        <v>18.3</v>
      </c>
      <c r="AU112" s="28">
        <v>13.8</v>
      </c>
      <c r="AV112" s="28">
        <v>12.5</v>
      </c>
      <c r="AW112" s="28">
        <f>'no b.d.l.'!BJ100*10000</f>
        <v>46500</v>
      </c>
      <c r="AX112" s="28">
        <f>'no b.d.l.'!BK100*10000</f>
        <v>400</v>
      </c>
      <c r="AY112" s="28">
        <f>'no b.d.l.'!BL100*10000</f>
        <v>66400</v>
      </c>
      <c r="AZ112" s="28">
        <f>'no b.d.l.'!BM100*10000</f>
        <v>2500</v>
      </c>
      <c r="BA112" s="28">
        <f>'no b.d.l.'!BN100*10000</f>
        <v>1900</v>
      </c>
      <c r="BB112" s="28">
        <f>'no b.d.l.'!BO100*10000</f>
        <v>100</v>
      </c>
      <c r="BC112" s="28">
        <f>'no b.d.l.'!BP100*10000</f>
        <v>140</v>
      </c>
      <c r="BD112" s="28">
        <f>'no b.d.l.'!BQ100*10000</f>
        <v>9000</v>
      </c>
      <c r="BE112" s="30">
        <f t="shared" si="2"/>
        <v>2600</v>
      </c>
      <c r="BV112" s="28"/>
      <c r="BY112" s="28"/>
    </row>
    <row r="113" spans="1:77" x14ac:dyDescent="0.3">
      <c r="A113" s="25">
        <f t="shared" si="3"/>
        <v>97</v>
      </c>
      <c r="B113" s="26">
        <v>687905</v>
      </c>
      <c r="C113" s="26">
        <v>846363</v>
      </c>
      <c r="D113" s="26">
        <v>379</v>
      </c>
      <c r="E113" s="26">
        <v>1</v>
      </c>
      <c r="F113" s="27" t="s">
        <v>97</v>
      </c>
      <c r="G113" s="28">
        <v>2.5</v>
      </c>
      <c r="H113" s="28">
        <f>'no b.d.l.'!H101/1000</f>
        <v>4.0000000000000002E-4</v>
      </c>
      <c r="I113" s="28">
        <f>'no b.d.l.'!I101/1000</f>
        <v>0.05</v>
      </c>
      <c r="J113" s="28">
        <v>2</v>
      </c>
      <c r="K113" s="28">
        <v>1.1000000000000001</v>
      </c>
      <c r="L113" s="28">
        <v>8.9999999999999998E-4</v>
      </c>
      <c r="M113" s="28">
        <v>0.14000000000000001</v>
      </c>
      <c r="N113" s="28">
        <v>0.09</v>
      </c>
      <c r="O113" s="28">
        <v>0.01</v>
      </c>
      <c r="P113" s="28">
        <f>Amalgamation!P101/Amalgamation!AR101</f>
        <v>1.2352941176470589</v>
      </c>
      <c r="Q113" s="28">
        <f>Amalgamation!Q101/Amalgamation!AS101</f>
        <v>1.8575851393188853E-3</v>
      </c>
      <c r="R113" s="28">
        <f>Amalgamation!R101/Amalgamation!AT101</f>
        <v>3.1286549707602336</v>
      </c>
      <c r="S113" s="28">
        <v>0.09</v>
      </c>
      <c r="T113" s="28">
        <f>Amalgamation!T101/Amalgamation!X101</f>
        <v>0.22897196261682246</v>
      </c>
      <c r="U113" s="28">
        <v>23</v>
      </c>
      <c r="V113" s="28">
        <f>Amalgamation!V101/Amalgamation!Z101</f>
        <v>795</v>
      </c>
      <c r="W113" s="28">
        <f>Amalgamation!W101/Amalgamation!AY101</f>
        <v>1.7952755905511811E-4</v>
      </c>
      <c r="X113" s="28">
        <f>Amalgamation!X101/Amalgamation!AB101</f>
        <v>3.3700787401574801</v>
      </c>
      <c r="Y113" s="28">
        <v>1.6E-2</v>
      </c>
      <c r="Z113" s="28">
        <v>0.04</v>
      </c>
      <c r="AA113" s="28">
        <f>Amalgamation!AA101/Amalgamation!AE101</f>
        <v>0.1388888888888889</v>
      </c>
      <c r="AB113" s="28">
        <v>12.7</v>
      </c>
      <c r="AC113" s="28">
        <v>0.1</v>
      </c>
      <c r="AD113" s="28">
        <v>7.0000000000000007E-2</v>
      </c>
      <c r="AE113" s="28">
        <v>0.72</v>
      </c>
      <c r="AF113" s="28">
        <v>0.21</v>
      </c>
      <c r="AG113" s="28">
        <v>144</v>
      </c>
      <c r="AH113" s="28">
        <v>0.1</v>
      </c>
      <c r="AI113" s="28">
        <v>0.2</v>
      </c>
      <c r="AJ113" s="28">
        <v>0.04</v>
      </c>
      <c r="AK113" s="28">
        <v>21.6</v>
      </c>
      <c r="AL113" s="28">
        <f>Amalgamation!AL101/Amalgamation!AY101</f>
        <v>4.5669291338582673E-5</v>
      </c>
      <c r="AM113" s="28">
        <v>0.16</v>
      </c>
      <c r="AN113" s="28">
        <f>Amalgamation!AN101/(Amalgamation!AS101+Amalgamation!AY101)</f>
        <v>2.4583614057628132E-3</v>
      </c>
      <c r="AO113" s="28">
        <f>Amalgamation!AO101/Amalgamation!AS101</f>
        <v>0.49226006191950467</v>
      </c>
      <c r="AP113" s="28">
        <v>0.4</v>
      </c>
      <c r="AQ113" s="28">
        <v>0.4</v>
      </c>
      <c r="AR113" s="28">
        <v>6.8</v>
      </c>
      <c r="AS113" s="28">
        <v>323</v>
      </c>
      <c r="AT113" s="28">
        <v>34.200000000000003</v>
      </c>
      <c r="AU113" s="28">
        <v>14.6</v>
      </c>
      <c r="AV113" s="28">
        <v>14.7</v>
      </c>
      <c r="AW113" s="28">
        <f>'no b.d.l.'!BJ101*10000</f>
        <v>49000</v>
      </c>
      <c r="AX113" s="28">
        <f>'no b.d.l.'!BK101*10000</f>
        <v>400</v>
      </c>
      <c r="AY113" s="28">
        <f>'no b.d.l.'!BL101*10000</f>
        <v>63500</v>
      </c>
      <c r="AZ113" s="28">
        <f>'no b.d.l.'!BM101*10000</f>
        <v>4600</v>
      </c>
      <c r="BA113" s="28">
        <f>'no b.d.l.'!BN101*10000</f>
        <v>3700</v>
      </c>
      <c r="BB113" s="28">
        <f>'no b.d.l.'!BO101*10000</f>
        <v>150</v>
      </c>
      <c r="BC113" s="28">
        <f>'no b.d.l.'!BP101*10000</f>
        <v>150</v>
      </c>
      <c r="BD113" s="28">
        <f>'no b.d.l.'!BQ101*10000</f>
        <v>9000</v>
      </c>
      <c r="BE113" s="30">
        <f t="shared" si="2"/>
        <v>4750</v>
      </c>
      <c r="BV113" s="28"/>
      <c r="BY113" s="28"/>
    </row>
    <row r="114" spans="1:77" x14ac:dyDescent="0.3">
      <c r="A114" s="25">
        <f t="shared" si="3"/>
        <v>98</v>
      </c>
      <c r="B114" s="26">
        <v>687906</v>
      </c>
      <c r="C114" s="26">
        <v>846363</v>
      </c>
      <c r="D114" s="26">
        <v>379</v>
      </c>
      <c r="E114" s="26">
        <v>1</v>
      </c>
      <c r="F114" s="27" t="s">
        <v>98</v>
      </c>
      <c r="G114" s="28">
        <v>3.1</v>
      </c>
      <c r="H114" s="28">
        <f>'no b.d.l.'!H102/1000</f>
        <v>4.0000000000000002E-4</v>
      </c>
      <c r="I114" s="28">
        <f>'no b.d.l.'!I102/1000</f>
        <v>0.05</v>
      </c>
      <c r="J114" s="28">
        <v>4</v>
      </c>
      <c r="K114" s="28">
        <v>1.65</v>
      </c>
      <c r="L114" s="28">
        <v>8.9999999999999998E-4</v>
      </c>
      <c r="M114" s="28">
        <v>0.18</v>
      </c>
      <c r="N114" s="28">
        <v>0.5</v>
      </c>
      <c r="O114" s="28">
        <v>0.04</v>
      </c>
      <c r="P114" s="28">
        <f>Amalgamation!P102/Amalgamation!AR102</f>
        <v>2.2745098039215685</v>
      </c>
      <c r="Q114" s="28">
        <f>Amalgamation!Q102/Amalgamation!AS102</f>
        <v>2.631578947368421E-3</v>
      </c>
      <c r="R114" s="28">
        <f>Amalgamation!R102/Amalgamation!AT102</f>
        <v>10.673076923076923</v>
      </c>
      <c r="S114" s="28">
        <v>0.09</v>
      </c>
      <c r="T114" s="28">
        <f>Amalgamation!T102/Amalgamation!X102</f>
        <v>0.27450980392156865</v>
      </c>
      <c r="U114" s="28">
        <v>21.3</v>
      </c>
      <c r="V114" s="28">
        <f>Amalgamation!V102/Amalgamation!Z102</f>
        <v>735.99999999999989</v>
      </c>
      <c r="W114" s="28">
        <f>Amalgamation!W102/Amalgamation!AY102</f>
        <v>1.7979197622585439E-4</v>
      </c>
      <c r="X114" s="28">
        <f>Amalgamation!X102/Amalgamation!AB102</f>
        <v>1.8214285714285714</v>
      </c>
      <c r="Y114" s="28">
        <v>1.7999999999999999E-2</v>
      </c>
      <c r="Z114" s="28">
        <v>0.05</v>
      </c>
      <c r="AA114" s="28">
        <f>Amalgamation!AA102/Amalgamation!AE102</f>
        <v>14.186046511627906</v>
      </c>
      <c r="AB114" s="28">
        <v>14</v>
      </c>
      <c r="AC114" s="28">
        <v>0.09</v>
      </c>
      <c r="AD114" s="28">
        <v>0.09</v>
      </c>
      <c r="AE114" s="28">
        <v>0.86</v>
      </c>
      <c r="AF114" s="28">
        <v>0.11</v>
      </c>
      <c r="AG114" s="28">
        <v>170</v>
      </c>
      <c r="AH114" s="28">
        <v>0.1</v>
      </c>
      <c r="AI114" s="28">
        <v>0.2</v>
      </c>
      <c r="AJ114" s="28">
        <v>0.04</v>
      </c>
      <c r="AK114" s="28">
        <v>18.5</v>
      </c>
      <c r="AL114" s="28">
        <f>Amalgamation!AL102/Amalgamation!AY102</f>
        <v>5.6463595839524514E-5</v>
      </c>
      <c r="AM114" s="28">
        <v>0.14299999999999999</v>
      </c>
      <c r="AN114" s="28">
        <f>Amalgamation!AN102/(Amalgamation!AS102+Amalgamation!AY102)</f>
        <v>2.0738417845097921E-3</v>
      </c>
      <c r="AO114" s="28">
        <f>Amalgamation!AO102/Amalgamation!AS102</f>
        <v>0.32302631578947372</v>
      </c>
      <c r="AP114" s="28">
        <v>0.3</v>
      </c>
      <c r="AQ114" s="28">
        <v>0.42</v>
      </c>
      <c r="AR114" s="28">
        <v>5.0999999999999996</v>
      </c>
      <c r="AS114" s="28">
        <v>304</v>
      </c>
      <c r="AT114" s="28">
        <v>10.4</v>
      </c>
      <c r="AU114" s="28">
        <v>14.9</v>
      </c>
      <c r="AV114" s="28">
        <v>10.8</v>
      </c>
      <c r="AW114" s="28">
        <f>'no b.d.l.'!BJ102*10000</f>
        <v>51600</v>
      </c>
      <c r="AX114" s="28">
        <f>'no b.d.l.'!BK102*10000</f>
        <v>300</v>
      </c>
      <c r="AY114" s="28">
        <f>'no b.d.l.'!BL102*10000</f>
        <v>67300</v>
      </c>
      <c r="AZ114" s="28">
        <f>'no b.d.l.'!BM102*10000</f>
        <v>1600</v>
      </c>
      <c r="BA114" s="28">
        <f>'no b.d.l.'!BN102*10000</f>
        <v>800</v>
      </c>
      <c r="BB114" s="28">
        <f>'no b.d.l.'!BO102*10000</f>
        <v>100</v>
      </c>
      <c r="BC114" s="28">
        <f>'no b.d.l.'!BP102*10000</f>
        <v>120</v>
      </c>
      <c r="BD114" s="28">
        <f>'no b.d.l.'!BQ102*10000</f>
        <v>9000</v>
      </c>
      <c r="BE114" s="30">
        <f t="shared" si="2"/>
        <v>1700</v>
      </c>
      <c r="BV114" s="28"/>
      <c r="BY114" s="28"/>
    </row>
    <row r="115" spans="1:77" x14ac:dyDescent="0.3">
      <c r="A115" s="25">
        <f t="shared" si="3"/>
        <v>99</v>
      </c>
      <c r="B115" s="26">
        <v>687907</v>
      </c>
      <c r="C115" s="26">
        <v>846363</v>
      </c>
      <c r="D115" s="26">
        <v>379</v>
      </c>
      <c r="E115" s="26">
        <v>1</v>
      </c>
      <c r="F115" s="27" t="s">
        <v>99</v>
      </c>
      <c r="G115" s="28">
        <v>2</v>
      </c>
      <c r="H115" s="28">
        <f>'no b.d.l.'!H103/1000</f>
        <v>4.0000000000000002E-4</v>
      </c>
      <c r="I115" s="28">
        <f>'no b.d.l.'!I103/1000</f>
        <v>0.04</v>
      </c>
      <c r="J115" s="28">
        <v>3</v>
      </c>
      <c r="K115" s="28">
        <v>1.77</v>
      </c>
      <c r="L115" s="28">
        <v>8.9999999999999998E-4</v>
      </c>
      <c r="M115" s="28">
        <v>0.18</v>
      </c>
      <c r="N115" s="28">
        <v>0.09</v>
      </c>
      <c r="O115" s="28">
        <v>0.01</v>
      </c>
      <c r="P115" s="28">
        <f>Amalgamation!P103/Amalgamation!AR103</f>
        <v>1.8627450980392157</v>
      </c>
      <c r="Q115" s="28">
        <f>Amalgamation!Q103/Amalgamation!AS103</f>
        <v>2.3809523809523812E-3</v>
      </c>
      <c r="R115" s="28">
        <f>Amalgamation!R103/Amalgamation!AT103</f>
        <v>11.941747572815533</v>
      </c>
      <c r="S115" s="28">
        <v>0.09</v>
      </c>
      <c r="T115" s="28">
        <f>Amalgamation!T103/Amalgamation!X103</f>
        <v>0.27609427609427606</v>
      </c>
      <c r="U115" s="28">
        <v>24.2</v>
      </c>
      <c r="V115" s="28">
        <f>Amalgamation!V103/Amalgamation!Z103</f>
        <v>919.99999999999989</v>
      </c>
      <c r="W115" s="28">
        <f>Amalgamation!W103/Amalgamation!AY103</f>
        <v>1.6191709844559586E-4</v>
      </c>
      <c r="X115" s="28">
        <f>Amalgamation!X103/Amalgamation!AB103</f>
        <v>2.0625</v>
      </c>
      <c r="Y115" s="28">
        <v>3.1E-2</v>
      </c>
      <c r="Z115" s="28">
        <v>0.04</v>
      </c>
      <c r="AA115" s="28">
        <f>Amalgamation!AA103/Amalgamation!AE103</f>
        <v>0.16883116883116883</v>
      </c>
      <c r="AB115" s="28">
        <v>14.4</v>
      </c>
      <c r="AC115" s="28">
        <v>0.1</v>
      </c>
      <c r="AD115" s="28">
        <v>0.06</v>
      </c>
      <c r="AE115" s="28">
        <v>0.77</v>
      </c>
      <c r="AF115" s="28">
        <v>0.09</v>
      </c>
      <c r="AG115" s="28">
        <v>223</v>
      </c>
      <c r="AH115" s="28">
        <v>0.1</v>
      </c>
      <c r="AI115" s="28">
        <v>0.2</v>
      </c>
      <c r="AJ115" s="28">
        <v>0.04</v>
      </c>
      <c r="AK115" s="28">
        <v>16.899999999999999</v>
      </c>
      <c r="AL115" s="28">
        <f>Amalgamation!AL103/Amalgamation!AY103</f>
        <v>4.4041450777202072E-5</v>
      </c>
      <c r="AM115" s="28">
        <v>0.157</v>
      </c>
      <c r="AN115" s="28">
        <f>Amalgamation!AN103/(Amalgamation!AS103+Amalgamation!AY103)</f>
        <v>1.8649401568303756E-3</v>
      </c>
      <c r="AO115" s="28">
        <f>Amalgamation!AO103/Amalgamation!AS103</f>
        <v>0.32440476190476192</v>
      </c>
      <c r="AP115" s="28">
        <v>0.4</v>
      </c>
      <c r="AQ115" s="28">
        <v>0.4</v>
      </c>
      <c r="AR115" s="28">
        <v>5.0999999999999996</v>
      </c>
      <c r="AS115" s="28">
        <v>336</v>
      </c>
      <c r="AT115" s="28">
        <v>10.3</v>
      </c>
      <c r="AU115" s="28">
        <v>16.3</v>
      </c>
      <c r="AV115" s="28">
        <v>13.4</v>
      </c>
      <c r="AW115" s="28">
        <f>'no b.d.l.'!BJ103*10000</f>
        <v>53800</v>
      </c>
      <c r="AX115" s="28">
        <f>'no b.d.l.'!BK103*10000</f>
        <v>300</v>
      </c>
      <c r="AY115" s="28">
        <f>'no b.d.l.'!BL103*10000</f>
        <v>77200</v>
      </c>
      <c r="AZ115" s="28">
        <f>'no b.d.l.'!BM103*10000</f>
        <v>1700.0000000000002</v>
      </c>
      <c r="BA115" s="28">
        <f>'no b.d.l.'!BN103*10000</f>
        <v>1000</v>
      </c>
      <c r="BB115" s="28">
        <f>'no b.d.l.'!BO103*10000</f>
        <v>120</v>
      </c>
      <c r="BC115" s="28">
        <f>'no b.d.l.'!BP103*10000</f>
        <v>150</v>
      </c>
      <c r="BD115" s="28">
        <f>'no b.d.l.'!BQ103*10000</f>
        <v>9000</v>
      </c>
      <c r="BE115" s="30">
        <f t="shared" si="2"/>
        <v>1820.0000000000002</v>
      </c>
      <c r="BV115" s="28"/>
      <c r="BY115" s="28"/>
    </row>
    <row r="116" spans="1:77" x14ac:dyDescent="0.3">
      <c r="A116" s="25">
        <f t="shared" si="3"/>
        <v>100</v>
      </c>
      <c r="B116" s="26">
        <v>687908</v>
      </c>
      <c r="C116" s="26">
        <v>846362</v>
      </c>
      <c r="D116" s="26">
        <v>379</v>
      </c>
      <c r="E116" s="26">
        <v>1</v>
      </c>
      <c r="F116" s="27" t="s">
        <v>100</v>
      </c>
      <c r="G116" s="28">
        <v>2.5</v>
      </c>
      <c r="H116" s="28">
        <f>'no b.d.l.'!H104/1000</f>
        <v>4.0000000000000002E-4</v>
      </c>
      <c r="I116" s="28">
        <f>'no b.d.l.'!I104/1000</f>
        <v>0.03</v>
      </c>
      <c r="J116" s="28">
        <v>3</v>
      </c>
      <c r="K116" s="28">
        <v>1.54</v>
      </c>
      <c r="L116" s="28">
        <v>8.9999999999999998E-4</v>
      </c>
      <c r="M116" s="28">
        <v>0.15</v>
      </c>
      <c r="N116" s="28">
        <v>0.09</v>
      </c>
      <c r="O116" s="28">
        <v>0.01</v>
      </c>
      <c r="P116" s="28">
        <f>Amalgamation!P104/Amalgamation!AR104</f>
        <v>1.6727272727272726</v>
      </c>
      <c r="Q116" s="28">
        <f>Amalgamation!Q104/Amalgamation!AS104</f>
        <v>2.3255813953488372E-3</v>
      </c>
      <c r="R116" s="28">
        <f>Amalgamation!R104/Amalgamation!AT104</f>
        <v>8.8888888888888893</v>
      </c>
      <c r="S116" s="28">
        <v>0.09</v>
      </c>
      <c r="T116" s="28">
        <f>Amalgamation!T104/Amalgamation!X104</f>
        <v>0.28268551236749118</v>
      </c>
      <c r="U116" s="28">
        <v>22.7</v>
      </c>
      <c r="V116" s="28">
        <f>Amalgamation!V104/Amalgamation!Z104</f>
        <v>755.99999999999989</v>
      </c>
      <c r="W116" s="28">
        <f>Amalgamation!W104/Amalgamation!AY104</f>
        <v>2.0341614906832294E-4</v>
      </c>
      <c r="X116" s="28">
        <f>Amalgamation!X104/Amalgamation!AB104</f>
        <v>2.035971223021583</v>
      </c>
      <c r="Y116" s="28">
        <v>2.4E-2</v>
      </c>
      <c r="Z116" s="28">
        <v>0.05</v>
      </c>
      <c r="AA116" s="28">
        <f>Amalgamation!AA104/Amalgamation!AE104</f>
        <v>0.1111111111111111</v>
      </c>
      <c r="AB116" s="28">
        <v>13.9</v>
      </c>
      <c r="AC116" s="28">
        <v>0.1</v>
      </c>
      <c r="AD116" s="28">
        <v>0.06</v>
      </c>
      <c r="AE116" s="28">
        <v>0.81</v>
      </c>
      <c r="AF116" s="28">
        <v>0.11</v>
      </c>
      <c r="AG116" s="28">
        <v>143</v>
      </c>
      <c r="AH116" s="28">
        <v>0.2</v>
      </c>
      <c r="AI116" s="28">
        <v>0.3</v>
      </c>
      <c r="AJ116" s="28">
        <v>0.04</v>
      </c>
      <c r="AK116" s="28">
        <v>18.2</v>
      </c>
      <c r="AL116" s="28">
        <f>Amalgamation!AL104/Amalgamation!AY104</f>
        <v>6.366459627329191E-5</v>
      </c>
      <c r="AM116" s="28">
        <v>0.13400000000000001</v>
      </c>
      <c r="AN116" s="28">
        <f>Amalgamation!AN104/(Amalgamation!AS104+Amalgamation!AY104)</f>
        <v>2.4450142098109478E-3</v>
      </c>
      <c r="AO116" s="28">
        <f>Amalgamation!AO104/Amalgamation!AS104</f>
        <v>0.28866279069767442</v>
      </c>
      <c r="AP116" s="28">
        <v>0.4</v>
      </c>
      <c r="AQ116" s="28">
        <v>0.5</v>
      </c>
      <c r="AR116" s="28">
        <v>5.5</v>
      </c>
      <c r="AS116" s="28">
        <v>344</v>
      </c>
      <c r="AT116" s="28">
        <v>11.7</v>
      </c>
      <c r="AU116" s="28">
        <v>13.8</v>
      </c>
      <c r="AV116" s="28">
        <v>15.5</v>
      </c>
      <c r="AW116" s="28">
        <f>'no b.d.l.'!BJ104*10000</f>
        <v>52500</v>
      </c>
      <c r="AX116" s="28">
        <f>'no b.d.l.'!BK104*10000</f>
        <v>500</v>
      </c>
      <c r="AY116" s="28">
        <f>'no b.d.l.'!BL104*10000</f>
        <v>64400.000000000007</v>
      </c>
      <c r="AZ116" s="28">
        <f>'no b.d.l.'!BM104*10000</f>
        <v>1500</v>
      </c>
      <c r="BA116" s="28">
        <f>'no b.d.l.'!BN104*10000</f>
        <v>1000</v>
      </c>
      <c r="BB116" s="28">
        <f>'no b.d.l.'!BO104*10000</f>
        <v>130</v>
      </c>
      <c r="BC116" s="28">
        <f>'no b.d.l.'!BP104*10000</f>
        <v>150</v>
      </c>
      <c r="BD116" s="28">
        <f>'no b.d.l.'!BQ104*10000</f>
        <v>9000</v>
      </c>
      <c r="BE116" s="30">
        <f t="shared" si="2"/>
        <v>1630</v>
      </c>
      <c r="BV116" s="28"/>
      <c r="BY116" s="28"/>
    </row>
    <row r="117" spans="1:77" x14ac:dyDescent="0.3">
      <c r="A117" s="25">
        <f t="shared" si="3"/>
        <v>101</v>
      </c>
      <c r="B117" s="26">
        <v>687909</v>
      </c>
      <c r="C117" s="26">
        <v>846362</v>
      </c>
      <c r="D117" s="26">
        <v>379</v>
      </c>
      <c r="E117" s="26">
        <v>1</v>
      </c>
      <c r="F117" s="27" t="s">
        <v>101</v>
      </c>
      <c r="G117" s="28">
        <v>2.2000000000000002</v>
      </c>
      <c r="H117" s="28">
        <f>'no b.d.l.'!H105/1000</f>
        <v>4.0000000000000002E-4</v>
      </c>
      <c r="I117" s="28">
        <f>'no b.d.l.'!I105/1000</f>
        <v>7.0000000000000007E-2</v>
      </c>
      <c r="J117" s="28">
        <v>4</v>
      </c>
      <c r="K117" s="28">
        <v>1.27</v>
      </c>
      <c r="L117" s="28">
        <v>8.9999999999999998E-4</v>
      </c>
      <c r="M117" s="28">
        <v>0.16</v>
      </c>
      <c r="N117" s="28">
        <v>0.09</v>
      </c>
      <c r="O117" s="28">
        <v>0.04</v>
      </c>
      <c r="P117" s="28">
        <f>Amalgamation!P105/Amalgamation!AR105</f>
        <v>1.7142857142857144</v>
      </c>
      <c r="Q117" s="28">
        <f>Amalgamation!Q105/Amalgamation!AS105</f>
        <v>2.666666666666667E-3</v>
      </c>
      <c r="R117" s="28">
        <f>Amalgamation!R105/Amalgamation!AT105</f>
        <v>10.267857142857144</v>
      </c>
      <c r="S117" s="28">
        <v>0.09</v>
      </c>
      <c r="T117" s="28">
        <f>Amalgamation!T105/Amalgamation!X105</f>
        <v>0.2932330827067669</v>
      </c>
      <c r="U117" s="28">
        <v>21.9</v>
      </c>
      <c r="V117" s="28">
        <f>Amalgamation!V105/Amalgamation!Z105</f>
        <v>875</v>
      </c>
      <c r="W117" s="28">
        <f>Amalgamation!W105/Amalgamation!AY105</f>
        <v>1.7681159420289855E-4</v>
      </c>
      <c r="X117" s="28">
        <f>Amalgamation!X105/Amalgamation!AB105</f>
        <v>1.8601398601398602</v>
      </c>
      <c r="Y117" s="28">
        <v>1.4999999999999999E-2</v>
      </c>
      <c r="Z117" s="28">
        <v>0.04</v>
      </c>
      <c r="AA117" s="28">
        <f>Amalgamation!AA105/Amalgamation!AE105</f>
        <v>1.2133333333333334</v>
      </c>
      <c r="AB117" s="28">
        <v>14.3</v>
      </c>
      <c r="AC117" s="28">
        <v>0.1</v>
      </c>
      <c r="AD117" s="28">
        <v>0.08</v>
      </c>
      <c r="AE117" s="28">
        <v>0.75</v>
      </c>
      <c r="AF117" s="28">
        <v>0.11</v>
      </c>
      <c r="AG117" s="28">
        <v>148</v>
      </c>
      <c r="AH117" s="28">
        <v>0.1</v>
      </c>
      <c r="AI117" s="28">
        <v>0.2</v>
      </c>
      <c r="AJ117" s="28">
        <v>0.04</v>
      </c>
      <c r="AK117" s="28">
        <v>19.600000000000001</v>
      </c>
      <c r="AL117" s="28">
        <f>Amalgamation!AL105/Amalgamation!AY105</f>
        <v>4.6376811594202899E-5</v>
      </c>
      <c r="AM117" s="28">
        <v>0.153</v>
      </c>
      <c r="AN117" s="28">
        <f>Amalgamation!AN105/(Amalgamation!AS105+Amalgamation!AY105)</f>
        <v>2.3708513708513707E-3</v>
      </c>
      <c r="AO117" s="28">
        <f>Amalgamation!AO105/Amalgamation!AS105</f>
        <v>0.35</v>
      </c>
      <c r="AP117" s="28">
        <v>0.4</v>
      </c>
      <c r="AQ117" s="28">
        <v>0.39</v>
      </c>
      <c r="AR117" s="28">
        <v>5.6</v>
      </c>
      <c r="AS117" s="28">
        <v>300</v>
      </c>
      <c r="AT117" s="28">
        <v>11.2</v>
      </c>
      <c r="AU117" s="28">
        <v>15.4</v>
      </c>
      <c r="AV117" s="28">
        <v>16.600000000000001</v>
      </c>
      <c r="AW117" s="28">
        <f>'no b.d.l.'!BJ105*10000</f>
        <v>53900</v>
      </c>
      <c r="AX117" s="28">
        <f>'no b.d.l.'!BK105*10000</f>
        <v>300</v>
      </c>
      <c r="AY117" s="28">
        <f>'no b.d.l.'!BL105*10000</f>
        <v>69000</v>
      </c>
      <c r="AZ117" s="28">
        <f>'no b.d.l.'!BM105*10000</f>
        <v>1600</v>
      </c>
      <c r="BA117" s="28">
        <f>'no b.d.l.'!BN105*10000</f>
        <v>1100</v>
      </c>
      <c r="BB117" s="28">
        <f>'no b.d.l.'!BO105*10000</f>
        <v>110</v>
      </c>
      <c r="BC117" s="28">
        <f>'no b.d.l.'!BP105*10000</f>
        <v>160</v>
      </c>
      <c r="BD117" s="28">
        <f>'no b.d.l.'!BQ105*10000</f>
        <v>9000</v>
      </c>
      <c r="BE117" s="30">
        <f t="shared" si="2"/>
        <v>1710</v>
      </c>
      <c r="BV117" s="28"/>
      <c r="BY117" s="28"/>
    </row>
    <row r="118" spans="1:77" x14ac:dyDescent="0.3">
      <c r="A118" s="25">
        <f t="shared" si="3"/>
        <v>102</v>
      </c>
      <c r="B118" s="26">
        <v>687910</v>
      </c>
      <c r="C118" s="26">
        <v>846361</v>
      </c>
      <c r="D118" s="26">
        <v>379</v>
      </c>
      <c r="E118" s="26">
        <v>1</v>
      </c>
      <c r="F118" s="27" t="s">
        <v>102</v>
      </c>
      <c r="G118" s="28">
        <v>1.6</v>
      </c>
      <c r="H118" s="28">
        <f>'no b.d.l.'!H106/1000</f>
        <v>4.0000000000000001E-3</v>
      </c>
      <c r="I118" s="28">
        <f>'no b.d.l.'!I106/1000</f>
        <v>0.1</v>
      </c>
      <c r="J118" s="28">
        <v>3</v>
      </c>
      <c r="K118" s="28">
        <v>1.1299999999999999</v>
      </c>
      <c r="L118" s="28">
        <v>8.9999999999999998E-4</v>
      </c>
      <c r="M118" s="28">
        <v>0.16</v>
      </c>
      <c r="N118" s="28">
        <v>0.09</v>
      </c>
      <c r="O118" s="28">
        <v>0.01</v>
      </c>
      <c r="P118" s="28">
        <f>Amalgamation!P106/Amalgamation!AR106</f>
        <v>1.7450980392156865</v>
      </c>
      <c r="Q118" s="28">
        <f>Amalgamation!Q106/Amalgamation!AS106</f>
        <v>1.3636363636363635E-3</v>
      </c>
      <c r="R118" s="28">
        <f>Amalgamation!R106/Amalgamation!AT106</f>
        <v>8.4403669724770634</v>
      </c>
      <c r="S118" s="28">
        <v>0.09</v>
      </c>
      <c r="T118" s="28">
        <f>Amalgamation!T106/Amalgamation!X106</f>
        <v>0.46551724137931039</v>
      </c>
      <c r="U118" s="28">
        <v>19.899999999999999</v>
      </c>
      <c r="V118" s="28">
        <f>Amalgamation!V106/Amalgamation!Z106</f>
        <v>792.5</v>
      </c>
      <c r="W118" s="28">
        <f>Amalgamation!W106/Amalgamation!AY106</f>
        <v>2.0833333333333337E-4</v>
      </c>
      <c r="X118" s="28">
        <f>Amalgamation!X106/Amalgamation!AB106</f>
        <v>2.0350877192982453</v>
      </c>
      <c r="Y118" s="28">
        <v>2.4E-2</v>
      </c>
      <c r="Z118" s="28">
        <v>0.04</v>
      </c>
      <c r="AA118" s="28">
        <f>Amalgamation!AA106/Amalgamation!AE106</f>
        <v>1.3384615384615384</v>
      </c>
      <c r="AB118" s="28">
        <v>11.4</v>
      </c>
      <c r="AC118" s="28">
        <v>0.09</v>
      </c>
      <c r="AD118" s="28">
        <v>7.0000000000000007E-2</v>
      </c>
      <c r="AE118" s="28">
        <v>0.65</v>
      </c>
      <c r="AF118" s="28">
        <v>0.1</v>
      </c>
      <c r="AG118" s="28">
        <v>122</v>
      </c>
      <c r="AH118" s="28">
        <v>0.1</v>
      </c>
      <c r="AI118" s="28">
        <v>0.5</v>
      </c>
      <c r="AJ118" s="28">
        <v>0.04</v>
      </c>
      <c r="AK118" s="28">
        <v>15.3</v>
      </c>
      <c r="AL118" s="28">
        <f>Amalgamation!AL106/Amalgamation!AY106</f>
        <v>5.9782608695652175E-5</v>
      </c>
      <c r="AM118" s="28">
        <v>0.14399999999999999</v>
      </c>
      <c r="AN118" s="28">
        <f>Amalgamation!AN106/(Amalgamation!AS106+Amalgamation!AY106)</f>
        <v>2.5377426312005753E-3</v>
      </c>
      <c r="AO118" s="28">
        <f>Amalgamation!AO106/Amalgamation!AS106</f>
        <v>0.18772727272727271</v>
      </c>
      <c r="AP118" s="28">
        <v>0.4</v>
      </c>
      <c r="AQ118" s="28">
        <v>0.42</v>
      </c>
      <c r="AR118" s="28">
        <v>5.0999999999999996</v>
      </c>
      <c r="AS118" s="28">
        <v>440</v>
      </c>
      <c r="AT118" s="28">
        <v>10.9</v>
      </c>
      <c r="AU118" s="28">
        <v>12.3</v>
      </c>
      <c r="AV118" s="28">
        <v>15.3</v>
      </c>
      <c r="AW118" s="28">
        <f>'no b.d.l.'!BJ106*10000</f>
        <v>40300</v>
      </c>
      <c r="AX118" s="28">
        <f>'no b.d.l.'!BK106*10000</f>
        <v>300</v>
      </c>
      <c r="AY118" s="28">
        <f>'no b.d.l.'!BL106*10000</f>
        <v>55199.999999999993</v>
      </c>
      <c r="AZ118" s="28">
        <f>'no b.d.l.'!BM106*10000</f>
        <v>1000</v>
      </c>
      <c r="BA118" s="28">
        <f>'no b.d.l.'!BN106*10000</f>
        <v>900</v>
      </c>
      <c r="BB118" s="28">
        <f>'no b.d.l.'!BO106*10000</f>
        <v>70</v>
      </c>
      <c r="BC118" s="28">
        <f>'no b.d.l.'!BP106*10000</f>
        <v>160</v>
      </c>
      <c r="BD118" s="28">
        <f>'no b.d.l.'!BQ106*10000</f>
        <v>9000</v>
      </c>
      <c r="BE118" s="30">
        <f t="shared" si="2"/>
        <v>1070</v>
      </c>
      <c r="BV118" s="28"/>
      <c r="BY118" s="28"/>
    </row>
    <row r="119" spans="1:77" x14ac:dyDescent="0.3">
      <c r="A119" s="25">
        <f t="shared" si="3"/>
        <v>103</v>
      </c>
      <c r="B119" s="26">
        <v>687911</v>
      </c>
      <c r="C119" s="26">
        <v>846361</v>
      </c>
      <c r="D119" s="26">
        <v>379</v>
      </c>
      <c r="E119" s="26">
        <v>1</v>
      </c>
      <c r="F119" s="27" t="s">
        <v>103</v>
      </c>
      <c r="G119" s="28">
        <v>1.8</v>
      </c>
      <c r="H119" s="28">
        <f>'no b.d.l.'!H107/1000</f>
        <v>4.0000000000000002E-4</v>
      </c>
      <c r="I119" s="28">
        <f>'no b.d.l.'!I107/1000</f>
        <v>0.08</v>
      </c>
      <c r="J119" s="28">
        <v>3</v>
      </c>
      <c r="K119" s="28">
        <v>0.77</v>
      </c>
      <c r="L119" s="28">
        <v>8.9999999999999998E-4</v>
      </c>
      <c r="M119" s="28">
        <v>0.12</v>
      </c>
      <c r="N119" s="28">
        <v>0.09</v>
      </c>
      <c r="O119" s="28">
        <v>0.05</v>
      </c>
      <c r="P119" s="28">
        <f>Amalgamation!P107/Amalgamation!AR107</f>
        <v>1.8448275862068966</v>
      </c>
      <c r="Q119" s="28">
        <f>Amalgamation!Q107/Amalgamation!AS107</f>
        <v>2.0114942528735632E-3</v>
      </c>
      <c r="R119" s="28">
        <f>Amalgamation!R107/Amalgamation!AT107</f>
        <v>7.8461538461538458</v>
      </c>
      <c r="S119" s="28">
        <v>0.09</v>
      </c>
      <c r="T119" s="28">
        <f>Amalgamation!T107/Amalgamation!X107</f>
        <v>0.30194805194805197</v>
      </c>
      <c r="U119" s="28">
        <v>21.8</v>
      </c>
      <c r="V119" s="28">
        <f>Amalgamation!V107/Amalgamation!Z107</f>
        <v>777.5</v>
      </c>
      <c r="W119" s="28">
        <f>Amalgamation!W107/Amalgamation!AY107</f>
        <v>2.0608108108108108E-4</v>
      </c>
      <c r="X119" s="28">
        <f>Amalgamation!X107/Amalgamation!AB107</f>
        <v>2.3511450381679388</v>
      </c>
      <c r="Y119" s="28">
        <v>2.4E-2</v>
      </c>
      <c r="Z119" s="28">
        <v>0.04</v>
      </c>
      <c r="AA119" s="28">
        <f>Amalgamation!AA107/Amalgamation!AE107</f>
        <v>4.3478260869565216E-2</v>
      </c>
      <c r="AB119" s="28">
        <v>13.1</v>
      </c>
      <c r="AC119" s="28">
        <v>0.1</v>
      </c>
      <c r="AD119" s="28">
        <v>0.06</v>
      </c>
      <c r="AE119" s="28">
        <v>0.69</v>
      </c>
      <c r="AF119" s="28">
        <v>0.12</v>
      </c>
      <c r="AG119" s="28">
        <v>113</v>
      </c>
      <c r="AH119" s="28">
        <v>0.1</v>
      </c>
      <c r="AI119" s="28">
        <v>0.4</v>
      </c>
      <c r="AJ119" s="28">
        <v>0.04</v>
      </c>
      <c r="AK119" s="28">
        <v>19</v>
      </c>
      <c r="AL119" s="28">
        <f>Amalgamation!AL107/Amalgamation!AY107</f>
        <v>5.574324324324324E-5</v>
      </c>
      <c r="AM119" s="28">
        <v>0.13200000000000001</v>
      </c>
      <c r="AN119" s="28">
        <f>Amalgamation!AN107/(Amalgamation!AS107+Amalgamation!AY107)</f>
        <v>2.7742325518909125E-3</v>
      </c>
      <c r="AO119" s="28">
        <f>Amalgamation!AO107/Amalgamation!AS107</f>
        <v>0.24224137931034481</v>
      </c>
      <c r="AP119" s="28">
        <v>0.3</v>
      </c>
      <c r="AQ119" s="28">
        <v>0.46</v>
      </c>
      <c r="AR119" s="28">
        <v>5.8</v>
      </c>
      <c r="AS119" s="28">
        <v>348</v>
      </c>
      <c r="AT119" s="28">
        <v>13</v>
      </c>
      <c r="AU119" s="28">
        <v>14.5</v>
      </c>
      <c r="AV119" s="28">
        <v>16.8</v>
      </c>
      <c r="AW119" s="28">
        <f>'no b.d.l.'!BJ107*10000</f>
        <v>44400.000000000007</v>
      </c>
      <c r="AX119" s="28">
        <f>'no b.d.l.'!BK107*10000</f>
        <v>400</v>
      </c>
      <c r="AY119" s="28">
        <f>'no b.d.l.'!BL107*10000</f>
        <v>59200</v>
      </c>
      <c r="AZ119" s="28">
        <f>'no b.d.l.'!BM107*10000</f>
        <v>1400.0000000000002</v>
      </c>
      <c r="BA119" s="28">
        <f>'no b.d.l.'!BN107*10000</f>
        <v>1100</v>
      </c>
      <c r="BB119" s="28">
        <f>'no b.d.l.'!BO107*10000</f>
        <v>70</v>
      </c>
      <c r="BC119" s="28">
        <f>'no b.d.l.'!BP107*10000</f>
        <v>160</v>
      </c>
      <c r="BD119" s="28">
        <f>'no b.d.l.'!BQ107*10000</f>
        <v>9000</v>
      </c>
      <c r="BE119" s="30">
        <f t="shared" si="2"/>
        <v>1470.0000000000002</v>
      </c>
      <c r="BV119" s="28"/>
      <c r="BY119" s="28"/>
    </row>
    <row r="120" spans="1:77" x14ac:dyDescent="0.3">
      <c r="A120" s="25">
        <f t="shared" si="3"/>
        <v>104</v>
      </c>
      <c r="B120" s="26">
        <v>687912</v>
      </c>
      <c r="C120" s="26">
        <v>846360</v>
      </c>
      <c r="D120" s="26">
        <v>379</v>
      </c>
      <c r="E120" s="26">
        <v>1</v>
      </c>
      <c r="F120" s="27" t="s">
        <v>104</v>
      </c>
      <c r="G120" s="28">
        <v>1.3</v>
      </c>
      <c r="H120" s="28">
        <f>'no b.d.l.'!H108/1000</f>
        <v>5.7999999999999996E-3</v>
      </c>
      <c r="I120" s="28">
        <f>'no b.d.l.'!I108/1000</f>
        <v>0.05</v>
      </c>
      <c r="J120" s="28">
        <v>3</v>
      </c>
      <c r="K120" s="28">
        <v>0.9</v>
      </c>
      <c r="L120" s="28">
        <v>8.9999999999999998E-4</v>
      </c>
      <c r="M120" s="28">
        <v>0.11</v>
      </c>
      <c r="N120" s="28">
        <v>0.09</v>
      </c>
      <c r="O120" s="28">
        <v>0.01</v>
      </c>
      <c r="P120" s="28">
        <f>Amalgamation!P108/Amalgamation!AR108</f>
        <v>1.4126984126984128</v>
      </c>
      <c r="Q120" s="28">
        <f>Amalgamation!Q108/Amalgamation!AS108</f>
        <v>1.6853932584269663E-3</v>
      </c>
      <c r="R120" s="28">
        <f>Amalgamation!R108/Amalgamation!AT108</f>
        <v>6.1224489795918373</v>
      </c>
      <c r="S120" s="28">
        <v>1.4</v>
      </c>
      <c r="T120" s="28">
        <f>Amalgamation!T108/Amalgamation!X108</f>
        <v>0.28923076923076924</v>
      </c>
      <c r="U120" s="28">
        <v>21.4</v>
      </c>
      <c r="V120" s="28">
        <f>Amalgamation!V108/Amalgamation!Z108</f>
        <v>767.5</v>
      </c>
      <c r="W120" s="28">
        <f>Amalgamation!W108/Amalgamation!AY108</f>
        <v>2.317518248175182E-4</v>
      </c>
      <c r="X120" s="28">
        <f>Amalgamation!X108/Amalgamation!AB108</f>
        <v>2.5793650793650795</v>
      </c>
      <c r="Y120" s="28">
        <v>0.02</v>
      </c>
      <c r="Z120" s="28">
        <v>0.04</v>
      </c>
      <c r="AA120" s="28">
        <f>Amalgamation!AA108/Amalgamation!AE108</f>
        <v>0.67164179104477606</v>
      </c>
      <c r="AB120" s="28">
        <v>12.6</v>
      </c>
      <c r="AC120" s="28">
        <v>0.1</v>
      </c>
      <c r="AD120" s="28">
        <v>0.06</v>
      </c>
      <c r="AE120" s="28">
        <v>0.67</v>
      </c>
      <c r="AF120" s="28">
        <v>0.13</v>
      </c>
      <c r="AG120" s="28">
        <v>101</v>
      </c>
      <c r="AH120" s="28">
        <v>0.1</v>
      </c>
      <c r="AI120" s="28">
        <v>0.3</v>
      </c>
      <c r="AJ120" s="28">
        <v>0.04</v>
      </c>
      <c r="AK120" s="28">
        <v>18.2</v>
      </c>
      <c r="AL120" s="28">
        <f>Amalgamation!AL108/Amalgamation!AY108</f>
        <v>6.2043795620437943E-5</v>
      </c>
      <c r="AM120" s="28">
        <v>0.126</v>
      </c>
      <c r="AN120" s="28">
        <f>Amalgamation!AN108/(Amalgamation!AS108+Amalgamation!AY108)</f>
        <v>2.8809195735731374E-3</v>
      </c>
      <c r="AO120" s="28">
        <f>Amalgamation!AO108/Amalgamation!AS108</f>
        <v>0.24943820224719102</v>
      </c>
      <c r="AP120" s="28">
        <v>0.3</v>
      </c>
      <c r="AQ120" s="28">
        <v>0.52</v>
      </c>
      <c r="AR120" s="28">
        <v>6.3</v>
      </c>
      <c r="AS120" s="28">
        <v>356</v>
      </c>
      <c r="AT120" s="28">
        <v>14.7</v>
      </c>
      <c r="AU120" s="28">
        <v>12.7</v>
      </c>
      <c r="AV120" s="28">
        <v>16.899999999999999</v>
      </c>
      <c r="AW120" s="28">
        <f>'no b.d.l.'!BJ108*10000</f>
        <v>44600</v>
      </c>
      <c r="AX120" s="28">
        <f>'no b.d.l.'!BK108*10000</f>
        <v>500</v>
      </c>
      <c r="AY120" s="28">
        <f>'no b.d.l.'!BL108*10000</f>
        <v>54800.000000000007</v>
      </c>
      <c r="AZ120" s="28">
        <f>'no b.d.l.'!BM108*10000</f>
        <v>1600</v>
      </c>
      <c r="BA120" s="28">
        <f>'no b.d.l.'!BN108*10000</f>
        <v>1200</v>
      </c>
      <c r="BB120" s="28">
        <f>'no b.d.l.'!BO108*10000</f>
        <v>90</v>
      </c>
      <c r="BC120" s="28">
        <f>'no b.d.l.'!BP108*10000</f>
        <v>150</v>
      </c>
      <c r="BD120" s="28">
        <f>'no b.d.l.'!BQ108*10000</f>
        <v>9000</v>
      </c>
      <c r="BE120" s="30">
        <f t="shared" si="2"/>
        <v>1690</v>
      </c>
      <c r="BV120" s="28"/>
      <c r="BY120" s="28"/>
    </row>
    <row r="121" spans="1:77" x14ac:dyDescent="0.3">
      <c r="A121" s="25">
        <f t="shared" si="3"/>
        <v>105</v>
      </c>
      <c r="B121" s="26">
        <v>687913</v>
      </c>
      <c r="C121" s="26">
        <v>846360</v>
      </c>
      <c r="D121" s="26">
        <v>379</v>
      </c>
      <c r="E121" s="26">
        <v>1</v>
      </c>
      <c r="F121" s="27" t="s">
        <v>105</v>
      </c>
      <c r="G121" s="28">
        <v>1.7</v>
      </c>
      <c r="H121" s="28">
        <f>'no b.d.l.'!H109/1000</f>
        <v>4.0000000000000002E-4</v>
      </c>
      <c r="I121" s="28">
        <f>'no b.d.l.'!I109/1000</f>
        <v>0.04</v>
      </c>
      <c r="J121" s="28">
        <v>3</v>
      </c>
      <c r="K121" s="28">
        <v>0.9</v>
      </c>
      <c r="L121" s="28">
        <v>8.9999999999999998E-4</v>
      </c>
      <c r="M121" s="28">
        <v>0.12</v>
      </c>
      <c r="N121" s="28">
        <v>0.09</v>
      </c>
      <c r="O121" s="28">
        <v>0.01</v>
      </c>
      <c r="P121" s="28">
        <f>Amalgamation!P109/Amalgamation!AR109</f>
        <v>1.5483870967741935</v>
      </c>
      <c r="Q121" s="28">
        <f>Amalgamation!Q109/Amalgamation!AS109</f>
        <v>1.7391304347826085E-3</v>
      </c>
      <c r="R121" s="28">
        <f>Amalgamation!R109/Amalgamation!AT109</f>
        <v>6.580645161290323</v>
      </c>
      <c r="S121" s="28">
        <v>0.09</v>
      </c>
      <c r="T121" s="28">
        <f>Amalgamation!T109/Amalgamation!X109</f>
        <v>0.26536312849162014</v>
      </c>
      <c r="U121" s="28">
        <v>21.7</v>
      </c>
      <c r="V121" s="28">
        <f>Amalgamation!V109/Amalgamation!Z109</f>
        <v>762.5</v>
      </c>
      <c r="W121" s="28">
        <f>Amalgamation!W109/Amalgamation!AY109</f>
        <v>2.1760797342192692E-4</v>
      </c>
      <c r="X121" s="28">
        <f>Amalgamation!X109/Amalgamation!AB109</f>
        <v>2.6716417910447756</v>
      </c>
      <c r="Y121" s="28">
        <v>1.7000000000000001E-2</v>
      </c>
      <c r="Z121" s="28">
        <v>0.04</v>
      </c>
      <c r="AA121" s="28">
        <f>Amalgamation!AA109/Amalgamation!AE109</f>
        <v>0.29577464788732394</v>
      </c>
      <c r="AB121" s="28">
        <v>13.4</v>
      </c>
      <c r="AC121" s="28">
        <v>0.1</v>
      </c>
      <c r="AD121" s="28">
        <v>7.0000000000000007E-2</v>
      </c>
      <c r="AE121" s="28">
        <v>0.71</v>
      </c>
      <c r="AF121" s="28">
        <v>0.15</v>
      </c>
      <c r="AG121" s="28">
        <v>101</v>
      </c>
      <c r="AH121" s="28">
        <v>0.1</v>
      </c>
      <c r="AI121" s="28">
        <v>0.3</v>
      </c>
      <c r="AJ121" s="28">
        <v>0.04</v>
      </c>
      <c r="AK121" s="28">
        <v>19</v>
      </c>
      <c r="AL121" s="28">
        <f>Amalgamation!AL109/Amalgamation!AY109</f>
        <v>5.6478405315614625E-5</v>
      </c>
      <c r="AM121" s="28">
        <v>0.156</v>
      </c>
      <c r="AN121" s="28">
        <f>Amalgamation!AN109/(Amalgamation!AS109+Amalgamation!AY109)</f>
        <v>2.6922124039970275E-3</v>
      </c>
      <c r="AO121" s="28">
        <f>Amalgamation!AO109/Amalgamation!AS109</f>
        <v>0.25826086956521738</v>
      </c>
      <c r="AP121" s="28">
        <v>0.4</v>
      </c>
      <c r="AQ121" s="28">
        <v>0.47</v>
      </c>
      <c r="AR121" s="28">
        <v>6.2</v>
      </c>
      <c r="AS121" s="28">
        <v>345</v>
      </c>
      <c r="AT121" s="28">
        <v>15.5</v>
      </c>
      <c r="AU121" s="28">
        <v>13.9</v>
      </c>
      <c r="AV121" s="28">
        <v>14.7</v>
      </c>
      <c r="AW121" s="28">
        <f>'no b.d.l.'!BJ109*10000</f>
        <v>48500</v>
      </c>
      <c r="AX121" s="28">
        <f>'no b.d.l.'!BK109*10000</f>
        <v>500</v>
      </c>
      <c r="AY121" s="28">
        <f>'no b.d.l.'!BL109*10000</f>
        <v>60199.999999999993</v>
      </c>
      <c r="AZ121" s="28">
        <f>'no b.d.l.'!BM109*10000</f>
        <v>1900</v>
      </c>
      <c r="BA121" s="28">
        <f>'no b.d.l.'!BN109*10000</f>
        <v>1500</v>
      </c>
      <c r="BB121" s="28">
        <f>'no b.d.l.'!BO109*10000</f>
        <v>80</v>
      </c>
      <c r="BC121" s="28">
        <f>'no b.d.l.'!BP109*10000</f>
        <v>130</v>
      </c>
      <c r="BD121" s="28">
        <f>'no b.d.l.'!BQ109*10000</f>
        <v>9000</v>
      </c>
      <c r="BE121" s="30">
        <f t="shared" si="2"/>
        <v>1980</v>
      </c>
      <c r="BV121" s="28"/>
      <c r="BY121" s="28"/>
    </row>
    <row r="122" spans="1:77" x14ac:dyDescent="0.3">
      <c r="A122" s="25">
        <f t="shared" si="3"/>
        <v>106</v>
      </c>
      <c r="B122" s="26">
        <v>687915</v>
      </c>
      <c r="C122" s="26">
        <v>846359</v>
      </c>
      <c r="D122" s="26">
        <v>379</v>
      </c>
      <c r="E122" s="26">
        <v>1</v>
      </c>
      <c r="F122" s="27" t="s">
        <v>106</v>
      </c>
      <c r="G122" s="28">
        <v>1.5</v>
      </c>
      <c r="H122" s="28">
        <f>'no b.d.l.'!H110/1000</f>
        <v>1.6000000000000001E-3</v>
      </c>
      <c r="I122" s="28">
        <f>'no b.d.l.'!I110/1000</f>
        <v>0.06</v>
      </c>
      <c r="J122" s="28">
        <v>3</v>
      </c>
      <c r="K122" s="28">
        <v>1</v>
      </c>
      <c r="L122" s="28">
        <v>8.9999999999999998E-4</v>
      </c>
      <c r="M122" s="28">
        <v>0.13</v>
      </c>
      <c r="N122" s="28">
        <v>0.09</v>
      </c>
      <c r="O122" s="28">
        <v>0.04</v>
      </c>
      <c r="P122" s="28">
        <f>Amalgamation!P110/Amalgamation!AR110</f>
        <v>1.5625</v>
      </c>
      <c r="Q122" s="28">
        <f>Amalgamation!Q110/Amalgamation!AS110</f>
        <v>1.5915119363395225E-3</v>
      </c>
      <c r="R122" s="28">
        <f>Amalgamation!R110/Amalgamation!AT110</f>
        <v>6.8965517241379306</v>
      </c>
      <c r="S122" s="28">
        <v>0.09</v>
      </c>
      <c r="T122" s="28">
        <f>Amalgamation!T110/Amalgamation!X110</f>
        <v>0.33024691358024688</v>
      </c>
      <c r="U122" s="28">
        <v>23.9</v>
      </c>
      <c r="V122" s="28">
        <f>Amalgamation!V110/Amalgamation!Z110</f>
        <v>637.99999999999989</v>
      </c>
      <c r="W122" s="28">
        <f>Amalgamation!W110/Amalgamation!AY110</f>
        <v>2.104377104377104E-4</v>
      </c>
      <c r="X122" s="28">
        <f>Amalgamation!X110/Amalgamation!AB110</f>
        <v>2.4732824427480917</v>
      </c>
      <c r="Y122" s="28">
        <v>2.1999999999999999E-2</v>
      </c>
      <c r="Z122" s="28">
        <v>0.05</v>
      </c>
      <c r="AA122" s="28">
        <f>Amalgamation!AA110/Amalgamation!AE110</f>
        <v>0.17721518987341772</v>
      </c>
      <c r="AB122" s="28">
        <v>13.1</v>
      </c>
      <c r="AC122" s="28">
        <v>0.1</v>
      </c>
      <c r="AD122" s="28">
        <v>0.06</v>
      </c>
      <c r="AE122" s="28">
        <v>0.79</v>
      </c>
      <c r="AF122" s="28">
        <v>0.14000000000000001</v>
      </c>
      <c r="AG122" s="28">
        <v>119</v>
      </c>
      <c r="AH122" s="28">
        <v>0.1</v>
      </c>
      <c r="AI122" s="28">
        <v>0.3</v>
      </c>
      <c r="AJ122" s="28">
        <v>0.04</v>
      </c>
      <c r="AK122" s="28">
        <v>20.100000000000001</v>
      </c>
      <c r="AL122" s="28">
        <f>Amalgamation!AL110/Amalgamation!AY110</f>
        <v>4.7138047138047129E-5</v>
      </c>
      <c r="AM122" s="28">
        <v>0.129</v>
      </c>
      <c r="AN122" s="28">
        <f>Amalgamation!AN110/(Amalgamation!AS110+Amalgamation!AY110)</f>
        <v>2.9158371949077407E-3</v>
      </c>
      <c r="AO122" s="28">
        <f>Amalgamation!AO110/Amalgamation!AS110</f>
        <v>0.22785145888594166</v>
      </c>
      <c r="AP122" s="28">
        <v>0.4</v>
      </c>
      <c r="AQ122" s="28">
        <v>0.54</v>
      </c>
      <c r="AR122" s="28">
        <v>6.4</v>
      </c>
      <c r="AS122" s="28">
        <v>377</v>
      </c>
      <c r="AT122" s="28">
        <v>14.5</v>
      </c>
      <c r="AU122" s="28">
        <v>14.2</v>
      </c>
      <c r="AV122" s="28">
        <v>15</v>
      </c>
      <c r="AW122" s="28">
        <f>'no b.d.l.'!BJ110*10000</f>
        <v>45900</v>
      </c>
      <c r="AX122" s="28">
        <f>'no b.d.l.'!BK110*10000</f>
        <v>400</v>
      </c>
      <c r="AY122" s="28">
        <f>'no b.d.l.'!BL110*10000</f>
        <v>59400.000000000007</v>
      </c>
      <c r="AZ122" s="28">
        <f>'no b.d.l.'!BM110*10000</f>
        <v>1400.0000000000002</v>
      </c>
      <c r="BA122" s="28">
        <f>'no b.d.l.'!BN110*10000</f>
        <v>1100</v>
      </c>
      <c r="BB122" s="28">
        <f>'no b.d.l.'!BO110*10000</f>
        <v>80</v>
      </c>
      <c r="BC122" s="28">
        <f>'no b.d.l.'!BP110*10000</f>
        <v>140</v>
      </c>
      <c r="BD122" s="28">
        <f>'no b.d.l.'!BQ110*10000</f>
        <v>9000</v>
      </c>
      <c r="BE122" s="30">
        <f t="shared" si="2"/>
        <v>1480.0000000000002</v>
      </c>
      <c r="BV122" s="28"/>
      <c r="BY122" s="28"/>
    </row>
    <row r="123" spans="1:77" x14ac:dyDescent="0.3">
      <c r="A123" s="25">
        <f t="shared" si="3"/>
        <v>107</v>
      </c>
      <c r="B123" s="26">
        <v>687916</v>
      </c>
      <c r="C123" s="26">
        <v>846359</v>
      </c>
      <c r="D123" s="26">
        <v>379</v>
      </c>
      <c r="E123" s="26">
        <v>1</v>
      </c>
      <c r="F123" s="27" t="s">
        <v>107</v>
      </c>
      <c r="G123" s="28">
        <v>1.6</v>
      </c>
      <c r="H123" s="28">
        <f>'no b.d.l.'!H111/1000</f>
        <v>1.2999999999999999E-3</v>
      </c>
      <c r="I123" s="28">
        <f>'no b.d.l.'!I111/1000</f>
        <v>0.05</v>
      </c>
      <c r="J123" s="28">
        <v>3</v>
      </c>
      <c r="K123" s="28">
        <v>0.77</v>
      </c>
      <c r="L123" s="28">
        <v>8.9999999999999998E-4</v>
      </c>
      <c r="M123" s="28">
        <v>0.11</v>
      </c>
      <c r="N123" s="28">
        <v>0.09</v>
      </c>
      <c r="O123" s="28">
        <v>0.01</v>
      </c>
      <c r="P123" s="28">
        <f>Amalgamation!P111/Amalgamation!AR111</f>
        <v>1.6716417910447761</v>
      </c>
      <c r="Q123" s="28">
        <f>Amalgamation!Q111/Amalgamation!AS111</f>
        <v>2.0648967551622419E-3</v>
      </c>
      <c r="R123" s="28">
        <f>Amalgamation!R111/Amalgamation!AT111</f>
        <v>7.7697841726618702</v>
      </c>
      <c r="S123" s="28">
        <v>0.09</v>
      </c>
      <c r="T123" s="28">
        <f>Amalgamation!T111/Amalgamation!X111</f>
        <v>0.2857142857142857</v>
      </c>
      <c r="U123" s="28">
        <v>22.8</v>
      </c>
      <c r="V123" s="28">
        <f>Amalgamation!V111/Amalgamation!Z111</f>
        <v>685.99999999999989</v>
      </c>
      <c r="W123" s="28">
        <f>Amalgamation!W111/Amalgamation!AY111</f>
        <v>2.126984126984127E-4</v>
      </c>
      <c r="X123" s="28">
        <f>Amalgamation!X111/Amalgamation!AB111</f>
        <v>2.4525547445255476</v>
      </c>
      <c r="Y123" s="28">
        <v>1.6E-2</v>
      </c>
      <c r="Z123" s="28">
        <v>0.05</v>
      </c>
      <c r="AA123" s="28">
        <f>Amalgamation!AA111/Amalgamation!AE111</f>
        <v>0.10958904109589042</v>
      </c>
      <c r="AB123" s="28">
        <v>13.7</v>
      </c>
      <c r="AC123" s="28">
        <v>0.1</v>
      </c>
      <c r="AD123" s="28">
        <v>0.09</v>
      </c>
      <c r="AE123" s="28">
        <v>0.73</v>
      </c>
      <c r="AF123" s="28">
        <v>0.14000000000000001</v>
      </c>
      <c r="AG123" s="28">
        <v>113</v>
      </c>
      <c r="AH123" s="28">
        <v>0.1</v>
      </c>
      <c r="AI123" s="28">
        <v>0.2</v>
      </c>
      <c r="AJ123" s="28">
        <v>0.04</v>
      </c>
      <c r="AK123" s="28">
        <v>21.8</v>
      </c>
      <c r="AL123" s="28">
        <f>Amalgamation!AL111/Amalgamation!AY111</f>
        <v>4.603174603174603E-5</v>
      </c>
      <c r="AM123" s="28">
        <v>0.13500000000000001</v>
      </c>
      <c r="AN123" s="28">
        <f>Amalgamation!AN111/(Amalgamation!AS111+Amalgamation!AY111)</f>
        <v>3.1544546014303995E-3</v>
      </c>
      <c r="AO123" s="28">
        <f>Amalgamation!AO111/Amalgamation!AS111</f>
        <v>0.2896755162241888</v>
      </c>
      <c r="AP123" s="28">
        <v>0.5</v>
      </c>
      <c r="AQ123" s="28">
        <v>0.5</v>
      </c>
      <c r="AR123" s="28">
        <v>6.7</v>
      </c>
      <c r="AS123" s="28">
        <v>339</v>
      </c>
      <c r="AT123" s="28">
        <v>13.9</v>
      </c>
      <c r="AU123" s="28">
        <v>15.6</v>
      </c>
      <c r="AV123" s="28">
        <v>19.600000000000001</v>
      </c>
      <c r="AW123" s="28">
        <f>'no b.d.l.'!BJ111*10000</f>
        <v>48500</v>
      </c>
      <c r="AX123" s="28">
        <f>'no b.d.l.'!BK111*10000</f>
        <v>300</v>
      </c>
      <c r="AY123" s="28">
        <f>'no b.d.l.'!BL111*10000</f>
        <v>63000</v>
      </c>
      <c r="AZ123" s="28">
        <f>'no b.d.l.'!BM111*10000</f>
        <v>1600</v>
      </c>
      <c r="BA123" s="28">
        <f>'no b.d.l.'!BN111*10000</f>
        <v>1200</v>
      </c>
      <c r="BB123" s="28">
        <f>'no b.d.l.'!BO111*10000</f>
        <v>80</v>
      </c>
      <c r="BC123" s="28">
        <f>'no b.d.l.'!BP111*10000</f>
        <v>180</v>
      </c>
      <c r="BD123" s="28">
        <f>'no b.d.l.'!BQ111*10000</f>
        <v>9000</v>
      </c>
      <c r="BE123" s="30">
        <f t="shared" si="2"/>
        <v>1680</v>
      </c>
      <c r="BV123" s="28"/>
      <c r="BY123" s="28"/>
    </row>
    <row r="124" spans="1:77" x14ac:dyDescent="0.3">
      <c r="A124" s="25">
        <f t="shared" si="3"/>
        <v>108</v>
      </c>
      <c r="B124" s="26">
        <v>687917</v>
      </c>
      <c r="C124" s="26">
        <v>846358</v>
      </c>
      <c r="D124" s="26">
        <v>379</v>
      </c>
      <c r="E124" s="26">
        <v>1</v>
      </c>
      <c r="F124" s="27" t="s">
        <v>108</v>
      </c>
      <c r="G124" s="28">
        <v>1.4</v>
      </c>
      <c r="H124" s="28">
        <f>'no b.d.l.'!H112/1000</f>
        <v>1.1999999999999999E-3</v>
      </c>
      <c r="I124" s="28">
        <f>'no b.d.l.'!I112/1000</f>
        <v>0.09</v>
      </c>
      <c r="J124" s="28">
        <v>3</v>
      </c>
      <c r="K124" s="28">
        <v>0.87</v>
      </c>
      <c r="L124" s="28">
        <v>8.9999999999999998E-4</v>
      </c>
      <c r="M124" s="28">
        <v>0.11</v>
      </c>
      <c r="N124" s="28">
        <v>0.09</v>
      </c>
      <c r="O124" s="28">
        <v>0.06</v>
      </c>
      <c r="P124" s="28">
        <f>Amalgamation!P112/Amalgamation!AR112</f>
        <v>1.4393939393939394</v>
      </c>
      <c r="Q124" s="28">
        <f>Amalgamation!Q112/Amalgamation!AS112</f>
        <v>1.749271137026239E-3</v>
      </c>
      <c r="R124" s="28">
        <f>Amalgamation!R112/Amalgamation!AT112</f>
        <v>6.774193548387097</v>
      </c>
      <c r="S124" s="28">
        <v>0.3</v>
      </c>
      <c r="T124" s="28">
        <f>Amalgamation!T112/Amalgamation!X112</f>
        <v>0.2810650887573965</v>
      </c>
      <c r="U124" s="28">
        <v>26.4</v>
      </c>
      <c r="V124" s="28">
        <f>Amalgamation!V112/Amalgamation!Z112</f>
        <v>737.5</v>
      </c>
      <c r="W124" s="28">
        <f>Amalgamation!W112/Amalgamation!AY112</f>
        <v>2.4058919803600652E-4</v>
      </c>
      <c r="X124" s="28">
        <f>Amalgamation!X112/Amalgamation!AB112</f>
        <v>2.4492753623188404</v>
      </c>
      <c r="Y124" s="28">
        <v>2.1000000000000001E-2</v>
      </c>
      <c r="Z124" s="28">
        <v>0.04</v>
      </c>
      <c r="AA124" s="28">
        <f>Amalgamation!AA112/Amalgamation!AE112</f>
        <v>0.19480519480519479</v>
      </c>
      <c r="AB124" s="28">
        <v>13.8</v>
      </c>
      <c r="AC124" s="28">
        <v>0.1</v>
      </c>
      <c r="AD124" s="28">
        <v>0.06</v>
      </c>
      <c r="AE124" s="28">
        <v>0.77</v>
      </c>
      <c r="AF124" s="28">
        <v>0.15</v>
      </c>
      <c r="AG124" s="28">
        <v>119</v>
      </c>
      <c r="AH124" s="28">
        <v>0.1</v>
      </c>
      <c r="AI124" s="28">
        <v>0.2</v>
      </c>
      <c r="AJ124" s="28">
        <v>0.04</v>
      </c>
      <c r="AK124" s="28">
        <v>21.4</v>
      </c>
      <c r="AL124" s="28">
        <f>Amalgamation!AL112/Amalgamation!AY112</f>
        <v>5.4009819967266771E-5</v>
      </c>
      <c r="AM124" s="28">
        <v>0.129</v>
      </c>
      <c r="AN124" s="28">
        <f>Amalgamation!AN112/(Amalgamation!AS112+Amalgamation!AY112)</f>
        <v>3.0825317774197235E-3</v>
      </c>
      <c r="AO124" s="28">
        <f>Amalgamation!AO112/Amalgamation!AS112</f>
        <v>0.27871720116618076</v>
      </c>
      <c r="AP124" s="28">
        <v>0.4</v>
      </c>
      <c r="AQ124" s="28">
        <v>0.51</v>
      </c>
      <c r="AR124" s="28">
        <v>6.6</v>
      </c>
      <c r="AS124" s="28">
        <v>343</v>
      </c>
      <c r="AT124" s="28">
        <v>15.5</v>
      </c>
      <c r="AU124" s="28">
        <v>14.5</v>
      </c>
      <c r="AV124" s="28">
        <v>19.3</v>
      </c>
      <c r="AW124" s="28">
        <f>'no b.d.l.'!BJ112*10000</f>
        <v>47100</v>
      </c>
      <c r="AX124" s="28">
        <f>'no b.d.l.'!BK112*10000</f>
        <v>400</v>
      </c>
      <c r="AY124" s="28">
        <f>'no b.d.l.'!BL112*10000</f>
        <v>61100</v>
      </c>
      <c r="AZ124" s="28">
        <f>'no b.d.l.'!BM112*10000</f>
        <v>1900</v>
      </c>
      <c r="BA124" s="28">
        <f>'no b.d.l.'!BN112*10000</f>
        <v>1400.0000000000002</v>
      </c>
      <c r="BB124" s="28">
        <f>'no b.d.l.'!BO112*10000</f>
        <v>80</v>
      </c>
      <c r="BC124" s="28">
        <f>'no b.d.l.'!BP112*10000</f>
        <v>150</v>
      </c>
      <c r="BD124" s="28">
        <f>'no b.d.l.'!BQ112*10000</f>
        <v>9000</v>
      </c>
      <c r="BE124" s="30">
        <f t="shared" si="2"/>
        <v>1980</v>
      </c>
      <c r="BV124" s="28"/>
      <c r="BY124" s="28"/>
    </row>
    <row r="125" spans="1:77" x14ac:dyDescent="0.3">
      <c r="A125" s="25">
        <f t="shared" si="3"/>
        <v>109</v>
      </c>
      <c r="B125" s="26">
        <v>687918</v>
      </c>
      <c r="C125" s="26">
        <v>846358</v>
      </c>
      <c r="D125" s="26">
        <v>379</v>
      </c>
      <c r="E125" s="26">
        <v>1</v>
      </c>
      <c r="F125" s="27" t="s">
        <v>110</v>
      </c>
      <c r="G125" s="28">
        <v>9.8000000000000007</v>
      </c>
      <c r="H125" s="28">
        <f>'no b.d.l.'!H113/1000</f>
        <v>5.9999999999999995E-4</v>
      </c>
      <c r="I125" s="28">
        <f>'no b.d.l.'!I113/1000</f>
        <v>0.1</v>
      </c>
      <c r="J125" s="28">
        <v>3</v>
      </c>
      <c r="K125" s="28">
        <v>1.5</v>
      </c>
      <c r="L125" s="28">
        <v>8.9999999999999998E-4</v>
      </c>
      <c r="M125" s="28">
        <v>0.28000000000000003</v>
      </c>
      <c r="N125" s="28">
        <v>0.09</v>
      </c>
      <c r="O125" s="28">
        <v>0.05</v>
      </c>
      <c r="P125" s="28">
        <f>Amalgamation!P113/Amalgamation!AR113</f>
        <v>1.089430894308943</v>
      </c>
      <c r="Q125" s="28">
        <f>Amalgamation!Q113/Amalgamation!AS113</f>
        <v>6.0728744939271256E-3</v>
      </c>
      <c r="R125" s="28">
        <f>Amalgamation!R113/Amalgamation!AT113</f>
        <v>2.9936305732484079</v>
      </c>
      <c r="S125" s="28">
        <v>1</v>
      </c>
      <c r="T125" s="28">
        <f>Amalgamation!T113/Amalgamation!X113</f>
        <v>0.13513513513513511</v>
      </c>
      <c r="U125" s="28">
        <v>36.200000000000003</v>
      </c>
      <c r="V125" s="28">
        <f>Amalgamation!V113/Amalgamation!Z113</f>
        <v>188.125</v>
      </c>
      <c r="W125" s="28">
        <f>Amalgamation!W113/Amalgamation!AY113</f>
        <v>7.2420262664165107E-4</v>
      </c>
      <c r="X125" s="28">
        <f>Amalgamation!X113/Amalgamation!AB113</f>
        <v>4.8165680473372792</v>
      </c>
      <c r="Y125" s="28">
        <v>0.11799999999999999</v>
      </c>
      <c r="Z125" s="28">
        <v>0.16</v>
      </c>
      <c r="AA125" s="28">
        <f>Amalgamation!AA113/Amalgamation!AE113</f>
        <v>0.33480176211453744</v>
      </c>
      <c r="AB125" s="28">
        <v>16.899999999999999</v>
      </c>
      <c r="AC125" s="28">
        <v>0.1</v>
      </c>
      <c r="AD125" s="28">
        <v>7.0000000000000007E-2</v>
      </c>
      <c r="AE125" s="28">
        <v>2.27</v>
      </c>
      <c r="AF125" s="28">
        <v>0.26</v>
      </c>
      <c r="AG125" s="28">
        <v>72</v>
      </c>
      <c r="AH125" s="28">
        <v>0.2</v>
      </c>
      <c r="AI125" s="28">
        <v>0.7</v>
      </c>
      <c r="AJ125" s="28">
        <v>0.04</v>
      </c>
      <c r="AK125" s="28">
        <v>10.5</v>
      </c>
      <c r="AL125" s="28">
        <f>Amalgamation!AL113/Amalgamation!AY113</f>
        <v>1.2945590994371483E-4</v>
      </c>
      <c r="AM125" s="28">
        <v>5.1999999999999998E-2</v>
      </c>
      <c r="AN125" s="28">
        <f>Amalgamation!AN113/(Amalgamation!AS113+Amalgamation!AY113)</f>
        <v>3.3353876034138228E-3</v>
      </c>
      <c r="AO125" s="28">
        <f>Amalgamation!AO113/Amalgamation!AS113</f>
        <v>0.63562753036437247</v>
      </c>
      <c r="AP125" s="28">
        <v>0.8</v>
      </c>
      <c r="AQ125" s="28">
        <v>2.06</v>
      </c>
      <c r="AR125" s="28">
        <v>12.3</v>
      </c>
      <c r="AS125" s="28">
        <v>247</v>
      </c>
      <c r="AT125" s="28">
        <v>31.4</v>
      </c>
      <c r="AU125" s="28">
        <v>12.5</v>
      </c>
      <c r="AV125" s="28">
        <v>18.8</v>
      </c>
      <c r="AW125" s="28">
        <f>'no b.d.l.'!BJ113*10000</f>
        <v>60400</v>
      </c>
      <c r="AX125" s="28">
        <f>'no b.d.l.'!BK113*10000</f>
        <v>800</v>
      </c>
      <c r="AY125" s="28">
        <f>'no b.d.l.'!BL113*10000</f>
        <v>53300</v>
      </c>
      <c r="AZ125" s="28">
        <f>'no b.d.l.'!BM113*10000</f>
        <v>3000</v>
      </c>
      <c r="BA125" s="28">
        <f>'no b.d.l.'!BN113*10000</f>
        <v>1200</v>
      </c>
      <c r="BB125" s="28">
        <f>'no b.d.l.'!BO113*10000</f>
        <v>280</v>
      </c>
      <c r="BC125" s="28">
        <f>'no b.d.l.'!BP113*10000</f>
        <v>570</v>
      </c>
      <c r="BD125" s="28">
        <f>'no b.d.l.'!BQ113*10000</f>
        <v>9000</v>
      </c>
      <c r="BE125" s="30">
        <f t="shared" si="2"/>
        <v>3280</v>
      </c>
      <c r="BV125" s="28"/>
      <c r="BY125" s="28"/>
    </row>
    <row r="126" spans="1:77" x14ac:dyDescent="0.3">
      <c r="A126" s="25">
        <f t="shared" si="3"/>
        <v>110</v>
      </c>
      <c r="B126" s="26">
        <v>687316</v>
      </c>
      <c r="C126" s="26">
        <v>846238</v>
      </c>
      <c r="D126" s="26">
        <v>371</v>
      </c>
      <c r="E126" s="26">
        <v>1</v>
      </c>
      <c r="F126" s="27" t="s">
        <v>111</v>
      </c>
      <c r="G126" s="28">
        <v>1.3</v>
      </c>
      <c r="H126" s="28">
        <f>'no b.d.l.'!H114/1000</f>
        <v>4.0000000000000002E-4</v>
      </c>
      <c r="I126" s="28">
        <f>'no b.d.l.'!I114/1000</f>
        <v>0.06</v>
      </c>
      <c r="J126" s="28">
        <v>3</v>
      </c>
      <c r="K126" s="28">
        <v>1</v>
      </c>
      <c r="L126" s="28">
        <v>8.9999999999999998E-4</v>
      </c>
      <c r="M126" s="28">
        <v>0.1</v>
      </c>
      <c r="N126" s="28">
        <v>0.09</v>
      </c>
      <c r="O126" s="28">
        <v>0.01</v>
      </c>
      <c r="P126" s="28">
        <f>Amalgamation!P114/Amalgamation!AR114</f>
        <v>1.098901098901099</v>
      </c>
      <c r="Q126" s="28">
        <f>Amalgamation!Q114/Amalgamation!AS114</f>
        <v>4.2452830188679245E-3</v>
      </c>
      <c r="R126" s="28">
        <f>Amalgamation!R114/Amalgamation!AT114</f>
        <v>7.1317829457364343</v>
      </c>
      <c r="S126" s="28">
        <v>1</v>
      </c>
      <c r="T126" s="28">
        <f>Amalgamation!T114/Amalgamation!X114</f>
        <v>0.25773195876288657</v>
      </c>
      <c r="U126" s="28">
        <v>21.8</v>
      </c>
      <c r="V126" s="28">
        <f>Amalgamation!V114/Amalgamation!Z114</f>
        <v>287</v>
      </c>
      <c r="W126" s="28">
        <f>Amalgamation!W114/Amalgamation!AY114</f>
        <v>2.7789934354485773E-4</v>
      </c>
      <c r="X126" s="28">
        <f>Amalgamation!X114/Amalgamation!AB114</f>
        <v>1.8074534161490683</v>
      </c>
      <c r="Y126" s="28">
        <v>0.01</v>
      </c>
      <c r="Z126" s="28">
        <v>0.1</v>
      </c>
      <c r="AA126" s="28">
        <f>Amalgamation!AA114/Amalgamation!AE114</f>
        <v>0.22764227642276424</v>
      </c>
      <c r="AB126" s="28">
        <v>16.100000000000001</v>
      </c>
      <c r="AC126" s="28">
        <v>0.09</v>
      </c>
      <c r="AD126" s="28">
        <v>0.06</v>
      </c>
      <c r="AE126" s="28">
        <v>1.23</v>
      </c>
      <c r="AF126" s="28">
        <v>0.14000000000000001</v>
      </c>
      <c r="AG126" s="28">
        <v>67</v>
      </c>
      <c r="AH126" s="28">
        <v>0.2</v>
      </c>
      <c r="AI126" s="28">
        <v>0.09</v>
      </c>
      <c r="AJ126" s="28">
        <v>0.04</v>
      </c>
      <c r="AK126" s="28">
        <v>18.899999999999999</v>
      </c>
      <c r="AL126" s="28">
        <f>Amalgamation!AL114/Amalgamation!AY114</f>
        <v>1.2472647702407004E-4</v>
      </c>
      <c r="AM126" s="28">
        <v>8.3000000000000004E-2</v>
      </c>
      <c r="AN126" s="28">
        <f>Amalgamation!AN114/(Amalgamation!AS114+Amalgamation!AY114)</f>
        <v>4.099146192716503E-3</v>
      </c>
      <c r="AO126" s="28">
        <f>Amalgamation!AO114/Amalgamation!AS114</f>
        <v>0.21320754716981133</v>
      </c>
      <c r="AP126" s="28">
        <v>0.4</v>
      </c>
      <c r="AQ126" s="28">
        <v>1.29</v>
      </c>
      <c r="AR126" s="28">
        <v>9.1</v>
      </c>
      <c r="AS126" s="28">
        <v>212</v>
      </c>
      <c r="AT126" s="28">
        <v>12.9</v>
      </c>
      <c r="AU126" s="28">
        <v>13.1</v>
      </c>
      <c r="AV126" s="28">
        <v>9.9</v>
      </c>
      <c r="AW126" s="28">
        <f>'no b.d.l.'!BJ114*10000</f>
        <v>50199.999999999993</v>
      </c>
      <c r="AX126" s="28">
        <f>'no b.d.l.'!BK114*10000</f>
        <v>400</v>
      </c>
      <c r="AY126" s="28">
        <f>'no b.d.l.'!BL114*10000</f>
        <v>45700</v>
      </c>
      <c r="AZ126" s="28">
        <f>'no b.d.l.'!BM114*10000</f>
        <v>700.00000000000011</v>
      </c>
      <c r="BA126" s="28">
        <f>'no b.d.l.'!BN114*10000</f>
        <v>600</v>
      </c>
      <c r="BB126" s="28">
        <f>'no b.d.l.'!BO114*10000</f>
        <v>70</v>
      </c>
      <c r="BC126" s="28">
        <f>'no b.d.l.'!BP114*10000</f>
        <v>170</v>
      </c>
      <c r="BD126" s="28">
        <f>'no b.d.l.'!BQ114*10000</f>
        <v>9000</v>
      </c>
      <c r="BE126" s="30">
        <f t="shared" si="2"/>
        <v>770.00000000000011</v>
      </c>
      <c r="BV126" s="28"/>
      <c r="BY126" s="28"/>
    </row>
    <row r="127" spans="1:77" x14ac:dyDescent="0.3">
      <c r="A127" s="25">
        <f t="shared" si="3"/>
        <v>111</v>
      </c>
      <c r="B127" s="26">
        <v>687319</v>
      </c>
      <c r="C127" s="26">
        <v>846238</v>
      </c>
      <c r="D127" s="26">
        <v>371</v>
      </c>
      <c r="E127" s="26">
        <v>1</v>
      </c>
      <c r="F127" s="27" t="s">
        <v>112</v>
      </c>
      <c r="G127" s="28">
        <v>0.7</v>
      </c>
      <c r="H127" s="28">
        <f>'no b.d.l.'!H115/1000</f>
        <v>4.0000000000000002E-4</v>
      </c>
      <c r="I127" s="28">
        <f>'no b.d.l.'!I115/1000</f>
        <v>0.04</v>
      </c>
      <c r="J127" s="28">
        <v>3</v>
      </c>
      <c r="K127" s="28">
        <v>1.02</v>
      </c>
      <c r="L127" s="28">
        <v>8.9999999999999998E-4</v>
      </c>
      <c r="M127" s="28">
        <v>0.11</v>
      </c>
      <c r="N127" s="28">
        <v>0.09</v>
      </c>
      <c r="O127" s="28">
        <v>0.01</v>
      </c>
      <c r="P127" s="28">
        <f>Amalgamation!P115/Amalgamation!AR115</f>
        <v>1.0666666666666667</v>
      </c>
      <c r="Q127" s="28">
        <f>Amalgamation!Q115/Amalgamation!AS115</f>
        <v>4.2253521126760568E-3</v>
      </c>
      <c r="R127" s="28">
        <f>Amalgamation!R115/Amalgamation!AT115</f>
        <v>6.8852459016393448</v>
      </c>
      <c r="S127" s="28">
        <v>0.09</v>
      </c>
      <c r="T127" s="28">
        <f>Amalgamation!T115/Amalgamation!X115</f>
        <v>0.3273542600896861</v>
      </c>
      <c r="U127" s="28">
        <v>19.899999999999999</v>
      </c>
      <c r="V127" s="28">
        <f>Amalgamation!V115/Amalgamation!Z115</f>
        <v>308.88888888888891</v>
      </c>
      <c r="W127" s="28">
        <f>Amalgamation!W115/Amalgamation!AY115</f>
        <v>2.8365384615384618E-4</v>
      </c>
      <c r="X127" s="28">
        <f>Amalgamation!X115/Amalgamation!AB115</f>
        <v>1.4866666666666668</v>
      </c>
      <c r="Y127" s="28">
        <v>1.0999999999999999E-2</v>
      </c>
      <c r="Z127" s="28">
        <v>0.09</v>
      </c>
      <c r="AA127" s="28">
        <f>Amalgamation!AA115/Amalgamation!AE115</f>
        <v>7.8947368421052641E-2</v>
      </c>
      <c r="AB127" s="28">
        <v>15</v>
      </c>
      <c r="AC127" s="28">
        <v>0.1</v>
      </c>
      <c r="AD127" s="28">
        <v>0.06</v>
      </c>
      <c r="AE127" s="28">
        <v>1.1399999999999999</v>
      </c>
      <c r="AF127" s="28">
        <v>0.14000000000000001</v>
      </c>
      <c r="AG127" s="28">
        <v>67</v>
      </c>
      <c r="AH127" s="28">
        <v>0.1</v>
      </c>
      <c r="AI127" s="28">
        <v>0.1</v>
      </c>
      <c r="AJ127" s="28">
        <v>0.04</v>
      </c>
      <c r="AK127" s="28">
        <v>14.8</v>
      </c>
      <c r="AL127" s="28">
        <f>Amalgamation!AL115/Amalgamation!AY115</f>
        <v>1.1538461538461538E-4</v>
      </c>
      <c r="AM127" s="28">
        <v>9.7000000000000003E-2</v>
      </c>
      <c r="AN127" s="28">
        <f>Amalgamation!AN115/(Amalgamation!AS115+Amalgamation!AY115)</f>
        <v>4.1015951976657973E-3</v>
      </c>
      <c r="AO127" s="28">
        <f>Amalgamation!AO115/Amalgamation!AS115</f>
        <v>0.21455399061032865</v>
      </c>
      <c r="AP127" s="28">
        <v>0.4</v>
      </c>
      <c r="AQ127" s="28">
        <v>1.29</v>
      </c>
      <c r="AR127" s="28">
        <v>9</v>
      </c>
      <c r="AS127" s="28">
        <v>213</v>
      </c>
      <c r="AT127" s="28">
        <v>12.2</v>
      </c>
      <c r="AU127" s="28">
        <v>12</v>
      </c>
      <c r="AV127" s="28">
        <v>9.5</v>
      </c>
      <c r="AW127" s="28">
        <f>'no b.d.l.'!BJ115*10000</f>
        <v>47699.999999999993</v>
      </c>
      <c r="AX127" s="28">
        <f>'no b.d.l.'!BK115*10000</f>
        <v>400</v>
      </c>
      <c r="AY127" s="28">
        <f>'no b.d.l.'!BL115*10000</f>
        <v>41600</v>
      </c>
      <c r="AZ127" s="28">
        <f>'no b.d.l.'!BM115*10000</f>
        <v>700.00000000000011</v>
      </c>
      <c r="BA127" s="28">
        <f>'no b.d.l.'!BN115*10000</f>
        <v>500</v>
      </c>
      <c r="BB127" s="28">
        <f>'no b.d.l.'!BO115*10000</f>
        <v>80</v>
      </c>
      <c r="BC127" s="28">
        <f>'no b.d.l.'!BP115*10000</f>
        <v>150</v>
      </c>
      <c r="BD127" s="28">
        <f>'no b.d.l.'!BQ115*10000</f>
        <v>9000</v>
      </c>
      <c r="BE127" s="30">
        <f t="shared" si="2"/>
        <v>780.00000000000011</v>
      </c>
      <c r="BV127" s="28"/>
      <c r="BY127" s="28"/>
    </row>
    <row r="128" spans="1:77" x14ac:dyDescent="0.3">
      <c r="A128" s="25">
        <f t="shared" si="3"/>
        <v>112</v>
      </c>
      <c r="B128" s="26">
        <v>687320</v>
      </c>
      <c r="C128" s="26">
        <v>846238</v>
      </c>
      <c r="D128" s="26">
        <v>371</v>
      </c>
      <c r="E128" s="26">
        <v>1</v>
      </c>
      <c r="F128" s="27" t="s">
        <v>113</v>
      </c>
      <c r="G128" s="28">
        <v>1.2</v>
      </c>
      <c r="H128" s="28">
        <f>'no b.d.l.'!H116/1000</f>
        <v>1.4E-3</v>
      </c>
      <c r="I128" s="28">
        <f>'no b.d.l.'!I116/1000</f>
        <v>0.03</v>
      </c>
      <c r="J128" s="28">
        <v>3</v>
      </c>
      <c r="K128" s="28">
        <v>1.57</v>
      </c>
      <c r="L128" s="28">
        <v>8.9999999999999998E-4</v>
      </c>
      <c r="M128" s="28">
        <v>0.13</v>
      </c>
      <c r="N128" s="28">
        <v>0.09</v>
      </c>
      <c r="O128" s="28">
        <v>0.01</v>
      </c>
      <c r="P128" s="28">
        <f>Amalgamation!P116/Amalgamation!AR116</f>
        <v>1.0396039603960396</v>
      </c>
      <c r="Q128" s="28">
        <f>Amalgamation!Q116/Amalgamation!AS116</f>
        <v>4.2372881355932203E-3</v>
      </c>
      <c r="R128" s="28">
        <f>Amalgamation!R116/Amalgamation!AT116</f>
        <v>6.9852941176470589</v>
      </c>
      <c r="S128" s="28">
        <v>0.09</v>
      </c>
      <c r="T128" s="28">
        <f>Amalgamation!T116/Amalgamation!X116</f>
        <v>0.28275862068965513</v>
      </c>
      <c r="U128" s="28">
        <v>24.5</v>
      </c>
      <c r="V128" s="28">
        <f>Amalgamation!V116/Amalgamation!Z116</f>
        <v>331</v>
      </c>
      <c r="W128" s="28">
        <f>Amalgamation!W116/Amalgamation!AY116</f>
        <v>2.6865671641791039E-4</v>
      </c>
      <c r="X128" s="28">
        <f>Amalgamation!X116/Amalgamation!AB116</f>
        <v>1.6860465116279071</v>
      </c>
      <c r="Y128" s="28">
        <v>1.0999999999999999E-2</v>
      </c>
      <c r="Z128" s="28">
        <v>0.1</v>
      </c>
      <c r="AA128" s="28">
        <f>Amalgamation!AA116/Amalgamation!AE116</f>
        <v>3.007518796992481E-2</v>
      </c>
      <c r="AB128" s="28">
        <v>17.2</v>
      </c>
      <c r="AC128" s="28">
        <v>0.2</v>
      </c>
      <c r="AD128" s="28">
        <v>0.08</v>
      </c>
      <c r="AE128" s="28">
        <v>1.33</v>
      </c>
      <c r="AF128" s="28">
        <v>0.15</v>
      </c>
      <c r="AG128" s="28">
        <v>80</v>
      </c>
      <c r="AH128" s="28">
        <v>0.2</v>
      </c>
      <c r="AI128" s="28">
        <v>0.09</v>
      </c>
      <c r="AJ128" s="28">
        <v>0.04</v>
      </c>
      <c r="AK128" s="28">
        <v>19</v>
      </c>
      <c r="AL128" s="28">
        <f>Amalgamation!AL116/Amalgamation!AY116</f>
        <v>1.3006396588486138E-4</v>
      </c>
      <c r="AM128" s="28">
        <v>0.10199999999999999</v>
      </c>
      <c r="AN128" s="28">
        <f>Amalgamation!AN116/(Amalgamation!AS116+Amalgamation!AY116)</f>
        <v>4.236676849966055E-3</v>
      </c>
      <c r="AO128" s="28">
        <f>Amalgamation!AO116/Amalgamation!AS116</f>
        <v>0.21144067796610169</v>
      </c>
      <c r="AP128" s="28">
        <v>0.5</v>
      </c>
      <c r="AQ128" s="28">
        <v>1.36</v>
      </c>
      <c r="AR128" s="28">
        <v>10.1</v>
      </c>
      <c r="AS128" s="28">
        <v>236</v>
      </c>
      <c r="AT128" s="28">
        <v>13.6</v>
      </c>
      <c r="AU128" s="28">
        <v>13.4</v>
      </c>
      <c r="AV128" s="28">
        <v>10.7</v>
      </c>
      <c r="AW128" s="28">
        <f>'no b.d.l.'!BJ116*10000</f>
        <v>55000</v>
      </c>
      <c r="AX128" s="28">
        <f>'no b.d.l.'!BK116*10000</f>
        <v>400</v>
      </c>
      <c r="AY128" s="28">
        <f>'no b.d.l.'!BL116*10000</f>
        <v>46900.000000000007</v>
      </c>
      <c r="AZ128" s="28">
        <f>'no b.d.l.'!BM116*10000</f>
        <v>900</v>
      </c>
      <c r="BA128" s="28">
        <f>'no b.d.l.'!BN116*10000</f>
        <v>600</v>
      </c>
      <c r="BB128" s="28">
        <f>'no b.d.l.'!BO116*10000</f>
        <v>80</v>
      </c>
      <c r="BC128" s="28">
        <f>'no b.d.l.'!BP116*10000</f>
        <v>160</v>
      </c>
      <c r="BD128" s="28">
        <f>'no b.d.l.'!BQ116*10000</f>
        <v>9000</v>
      </c>
      <c r="BE128" s="30">
        <f t="shared" si="2"/>
        <v>980</v>
      </c>
      <c r="BV128" s="28"/>
      <c r="BY128" s="28"/>
    </row>
    <row r="129" spans="1:77" x14ac:dyDescent="0.3">
      <c r="A129" s="25">
        <f t="shared" si="3"/>
        <v>113</v>
      </c>
      <c r="B129" s="26">
        <v>687322</v>
      </c>
      <c r="C129" s="26">
        <v>846238</v>
      </c>
      <c r="D129" s="26">
        <v>371</v>
      </c>
      <c r="E129" s="26">
        <v>1</v>
      </c>
      <c r="F129" s="27" t="s">
        <v>127</v>
      </c>
      <c r="G129" s="28">
        <v>1.1000000000000001</v>
      </c>
      <c r="H129" s="28">
        <f>'no b.d.l.'!H117/1000</f>
        <v>3.0999999999999999E-3</v>
      </c>
      <c r="I129" s="28">
        <f>'no b.d.l.'!I117/1000</f>
        <v>0.04</v>
      </c>
      <c r="J129" s="28">
        <v>3</v>
      </c>
      <c r="K129" s="28">
        <v>1.42</v>
      </c>
      <c r="L129" s="28">
        <v>8.9999999999999998E-4</v>
      </c>
      <c r="M129" s="28">
        <v>0.09</v>
      </c>
      <c r="N129" s="28">
        <v>0.09</v>
      </c>
      <c r="O129" s="28">
        <v>0.02</v>
      </c>
      <c r="P129" s="28">
        <f>Amalgamation!P117/Amalgamation!AR117</f>
        <v>1.0396039603960396</v>
      </c>
      <c r="Q129" s="28">
        <f>Amalgamation!Q117/Amalgamation!AS117</f>
        <v>4.5045045045045045E-3</v>
      </c>
      <c r="R129" s="28">
        <f>Amalgamation!R117/Amalgamation!AT117</f>
        <v>7.2388059701492535</v>
      </c>
      <c r="S129" s="28">
        <v>0.09</v>
      </c>
      <c r="T129" s="28">
        <f>Amalgamation!T117/Amalgamation!X117</f>
        <v>0.28838951310861427</v>
      </c>
      <c r="U129" s="28">
        <v>23.8</v>
      </c>
      <c r="V129" s="28">
        <f>Amalgamation!V117/Amalgamation!Z117</f>
        <v>318.99999999999994</v>
      </c>
      <c r="W129" s="28">
        <f>Amalgamation!W117/Amalgamation!AY117</f>
        <v>2.6141078838174271E-4</v>
      </c>
      <c r="X129" s="28">
        <f>Amalgamation!X117/Amalgamation!AB117</f>
        <v>1.5523255813953489</v>
      </c>
      <c r="Y129" s="28">
        <v>1.0999999999999999E-2</v>
      </c>
      <c r="Z129" s="28">
        <v>0.1</v>
      </c>
      <c r="AA129" s="28">
        <f>Amalgamation!AA117/Amalgamation!AE117</f>
        <v>8.8709677419354843E-2</v>
      </c>
      <c r="AB129" s="28">
        <v>17.2</v>
      </c>
      <c r="AC129" s="28">
        <v>0.2</v>
      </c>
      <c r="AD129" s="28">
        <v>0.09</v>
      </c>
      <c r="AE129" s="28">
        <v>1.24</v>
      </c>
      <c r="AF129" s="28">
        <v>0.15</v>
      </c>
      <c r="AG129" s="28">
        <v>86</v>
      </c>
      <c r="AH129" s="28">
        <v>0.2</v>
      </c>
      <c r="AI129" s="28">
        <v>0.09</v>
      </c>
      <c r="AJ129" s="28">
        <v>0.04</v>
      </c>
      <c r="AK129" s="28">
        <v>18.600000000000001</v>
      </c>
      <c r="AL129" s="28">
        <f>Amalgamation!AL117/Amalgamation!AY117</f>
        <v>1.1618257261410787E-4</v>
      </c>
      <c r="AM129" s="28">
        <v>9.9000000000000005E-2</v>
      </c>
      <c r="AN129" s="28">
        <f>Amalgamation!AN117/(Amalgamation!AS117+Amalgamation!AY117)</f>
        <v>4.0911156086076584E-3</v>
      </c>
      <c r="AO129" s="28">
        <f>Amalgamation!AO117/Amalgamation!AS117</f>
        <v>0.22522522522522523</v>
      </c>
      <c r="AP129" s="28">
        <v>0.5</v>
      </c>
      <c r="AQ129" s="28">
        <v>1.41</v>
      </c>
      <c r="AR129" s="28">
        <v>10.1</v>
      </c>
      <c r="AS129" s="28">
        <v>222</v>
      </c>
      <c r="AT129" s="28">
        <v>13.4</v>
      </c>
      <c r="AU129" s="28">
        <v>13</v>
      </c>
      <c r="AV129" s="28">
        <v>10.3</v>
      </c>
      <c r="AW129" s="28">
        <f>'no b.d.l.'!BJ117*10000</f>
        <v>54600</v>
      </c>
      <c r="AX129" s="28">
        <f>'no b.d.l.'!BK117*10000</f>
        <v>400</v>
      </c>
      <c r="AY129" s="28">
        <f>'no b.d.l.'!BL117*10000</f>
        <v>48200</v>
      </c>
      <c r="AZ129" s="28">
        <f>'no b.d.l.'!BM117*10000</f>
        <v>800</v>
      </c>
      <c r="BA129" s="28">
        <f>'no b.d.l.'!BN117*10000</f>
        <v>600</v>
      </c>
      <c r="BB129" s="28">
        <f>'no b.d.l.'!BO117*10000</f>
        <v>80</v>
      </c>
      <c r="BC129" s="28">
        <f>'no b.d.l.'!BP117*10000</f>
        <v>150</v>
      </c>
      <c r="BD129" s="28">
        <f>'no b.d.l.'!BQ117*10000</f>
        <v>9000</v>
      </c>
      <c r="BE129" s="30">
        <f t="shared" si="2"/>
        <v>880</v>
      </c>
      <c r="BV129" s="28"/>
      <c r="BY129" s="28"/>
    </row>
    <row r="130" spans="1:77" x14ac:dyDescent="0.3">
      <c r="A130" s="25">
        <f t="shared" si="3"/>
        <v>114</v>
      </c>
      <c r="B130" s="26">
        <v>687323</v>
      </c>
      <c r="C130" s="26">
        <v>846238</v>
      </c>
      <c r="D130" s="26">
        <v>371</v>
      </c>
      <c r="E130" s="26">
        <v>1</v>
      </c>
      <c r="F130" s="27" t="s">
        <v>114</v>
      </c>
      <c r="G130" s="28">
        <v>0.7</v>
      </c>
      <c r="H130" s="28">
        <f>'no b.d.l.'!H118/1000</f>
        <v>4.7000000000000002E-3</v>
      </c>
      <c r="I130" s="28">
        <f>'no b.d.l.'!I118/1000</f>
        <v>0.03</v>
      </c>
      <c r="J130" s="28">
        <v>3</v>
      </c>
      <c r="K130" s="28">
        <v>2.27</v>
      </c>
      <c r="L130" s="28">
        <v>8.9999999999999998E-4</v>
      </c>
      <c r="M130" s="28">
        <v>0.09</v>
      </c>
      <c r="N130" s="28">
        <v>0.09</v>
      </c>
      <c r="O130" s="28">
        <v>0.01</v>
      </c>
      <c r="P130" s="28">
        <f>Amalgamation!P118/Amalgamation!AR118</f>
        <v>1.1621621621621621</v>
      </c>
      <c r="Q130" s="28">
        <f>Amalgamation!Q118/Amalgamation!AS118</f>
        <v>4.1666666666666666E-3</v>
      </c>
      <c r="R130" s="28">
        <f>Amalgamation!R118/Amalgamation!AT118</f>
        <v>6.5384615384615383</v>
      </c>
      <c r="S130" s="28">
        <v>0.09</v>
      </c>
      <c r="T130" s="28">
        <f>Amalgamation!T118/Amalgamation!X118</f>
        <v>0.12987012987012986</v>
      </c>
      <c r="U130" s="28">
        <v>11.2</v>
      </c>
      <c r="V130" s="28">
        <f>Amalgamation!V118/Amalgamation!Z118</f>
        <v>453.33333333333331</v>
      </c>
      <c r="W130" s="28">
        <f>Amalgamation!W118/Amalgamation!AY118</f>
        <v>2.7222222222222226E-4</v>
      </c>
      <c r="X130" s="28">
        <f>Amalgamation!X118/Amalgamation!AB118</f>
        <v>3.7806873977086743</v>
      </c>
      <c r="Y130" s="28">
        <v>8.0000000000000002E-3</v>
      </c>
      <c r="Z130" s="28">
        <v>0.03</v>
      </c>
      <c r="AA130" s="28">
        <f>Amalgamation!AA118/Amalgamation!AE118</f>
        <v>0.20689655172413793</v>
      </c>
      <c r="AB130" s="28">
        <v>6.11</v>
      </c>
      <c r="AC130" s="28">
        <v>0.2</v>
      </c>
      <c r="AD130" s="28">
        <v>0.01</v>
      </c>
      <c r="AE130" s="28">
        <v>0.57999999999999996</v>
      </c>
      <c r="AF130" s="28">
        <v>0.05</v>
      </c>
      <c r="AG130" s="28">
        <v>48</v>
      </c>
      <c r="AH130" s="28">
        <v>0.09</v>
      </c>
      <c r="AI130" s="28">
        <v>0.09</v>
      </c>
      <c r="AJ130" s="28">
        <v>0.04</v>
      </c>
      <c r="AK130" s="28">
        <v>6.79</v>
      </c>
      <c r="AL130" s="28">
        <f>Amalgamation!AL118/Amalgamation!AY118</f>
        <v>2.0555555555555556E-4</v>
      </c>
      <c r="AM130" s="28">
        <v>6.2E-2</v>
      </c>
      <c r="AN130" s="28">
        <f>Amalgamation!AN118/(Amalgamation!AS118+Amalgamation!AY118)</f>
        <v>4.310344827586206E-3</v>
      </c>
      <c r="AO130" s="28">
        <f>Amalgamation!AO118/Amalgamation!AS118</f>
        <v>0.27604166666666669</v>
      </c>
      <c r="AP130" s="28">
        <v>0.1</v>
      </c>
      <c r="AQ130" s="28">
        <v>0.48</v>
      </c>
      <c r="AR130" s="28">
        <v>3.7</v>
      </c>
      <c r="AS130" s="28">
        <v>96</v>
      </c>
      <c r="AT130" s="28">
        <v>5.2</v>
      </c>
      <c r="AU130" s="28">
        <v>4.5999999999999996</v>
      </c>
      <c r="AV130" s="28">
        <v>5.4</v>
      </c>
      <c r="AW130" s="28">
        <f>'no b.d.l.'!BJ118*10000</f>
        <v>21400</v>
      </c>
      <c r="AX130" s="28">
        <f>'no b.d.l.'!BK118*10000</f>
        <v>100</v>
      </c>
      <c r="AY130" s="28">
        <f>'no b.d.l.'!BL118*10000</f>
        <v>18000</v>
      </c>
      <c r="AZ130" s="28">
        <f>'no b.d.l.'!BM118*10000</f>
        <v>500</v>
      </c>
      <c r="BA130" s="28">
        <f>'no b.d.l.'!BN118*10000</f>
        <v>200</v>
      </c>
      <c r="BB130" s="28">
        <f>'no b.d.l.'!BO118*10000</f>
        <v>60</v>
      </c>
      <c r="BC130" s="28">
        <f>'no b.d.l.'!BP118*10000</f>
        <v>50</v>
      </c>
      <c r="BD130" s="28">
        <f>'no b.d.l.'!BQ118*10000</f>
        <v>9000</v>
      </c>
      <c r="BE130" s="30">
        <f t="shared" si="2"/>
        <v>560</v>
      </c>
      <c r="BV130" s="28"/>
      <c r="BY130" s="28"/>
    </row>
    <row r="131" spans="1:77" x14ac:dyDescent="0.3">
      <c r="A131" s="25">
        <f t="shared" si="3"/>
        <v>115</v>
      </c>
      <c r="B131" s="26">
        <v>687324</v>
      </c>
      <c r="C131" s="26">
        <v>846238</v>
      </c>
      <c r="D131" s="26">
        <v>371</v>
      </c>
      <c r="E131" s="26">
        <v>1</v>
      </c>
      <c r="F131" s="27" t="s">
        <v>115</v>
      </c>
      <c r="G131" s="28">
        <v>5.6</v>
      </c>
      <c r="H131" s="28">
        <f>'no b.d.l.'!H119/1000</f>
        <v>5.1999999999999998E-3</v>
      </c>
      <c r="I131" s="28">
        <f>'no b.d.l.'!I119/1000</f>
        <v>0.03</v>
      </c>
      <c r="J131" s="28">
        <v>3</v>
      </c>
      <c r="K131" s="28">
        <v>2.5299999999999998</v>
      </c>
      <c r="L131" s="28">
        <v>8.9999999999999998E-4</v>
      </c>
      <c r="M131" s="28">
        <v>0.25</v>
      </c>
      <c r="N131" s="28">
        <v>0.09</v>
      </c>
      <c r="O131" s="28">
        <v>0.1</v>
      </c>
      <c r="P131" s="28">
        <f>Amalgamation!P119/Amalgamation!AR119</f>
        <v>1.4320987654320987</v>
      </c>
      <c r="Q131" s="28">
        <f>Amalgamation!Q119/Amalgamation!AS119</f>
        <v>7.3684210526315788E-3</v>
      </c>
      <c r="R131" s="28">
        <f>Amalgamation!R119/Amalgamation!AT119</f>
        <v>16.90909090909091</v>
      </c>
      <c r="S131" s="28">
        <v>0.09</v>
      </c>
      <c r="T131" s="28">
        <f>Amalgamation!T119/Amalgamation!X119</f>
        <v>0.32487309644670054</v>
      </c>
      <c r="U131" s="28">
        <v>23.8</v>
      </c>
      <c r="V131" s="28">
        <f>Amalgamation!V119/Amalgamation!Z119</f>
        <v>298.88888888888886</v>
      </c>
      <c r="W131" s="28">
        <f>Amalgamation!W119/Amalgamation!AY119</f>
        <v>2.0105820105820107E-4</v>
      </c>
      <c r="X131" s="28">
        <f>Amalgamation!X119/Amalgamation!AB119</f>
        <v>1.1726190476190474</v>
      </c>
      <c r="Y131" s="28">
        <v>0.02</v>
      </c>
      <c r="Z131" s="28">
        <v>0.09</v>
      </c>
      <c r="AA131" s="28">
        <f>Amalgamation!AA119/Amalgamation!AE119</f>
        <v>3.3057851239669422E-2</v>
      </c>
      <c r="AB131" s="28">
        <v>16.8</v>
      </c>
      <c r="AC131" s="28">
        <v>0.2</v>
      </c>
      <c r="AD131" s="28">
        <v>7.0000000000000007E-2</v>
      </c>
      <c r="AE131" s="28">
        <v>1.21</v>
      </c>
      <c r="AF131" s="28">
        <v>0.13</v>
      </c>
      <c r="AG131" s="28">
        <v>227</v>
      </c>
      <c r="AH131" s="28">
        <v>0.2</v>
      </c>
      <c r="AI131" s="28">
        <v>0.1</v>
      </c>
      <c r="AJ131" s="28">
        <v>0.04</v>
      </c>
      <c r="AK131" s="28">
        <v>17.100000000000001</v>
      </c>
      <c r="AL131" s="28">
        <f>Amalgamation!AL119/Amalgamation!AY119</f>
        <v>8.3597883597883601E-5</v>
      </c>
      <c r="AM131" s="28">
        <v>8.1000000000000003E-2</v>
      </c>
      <c r="AN131" s="28">
        <f>Amalgamation!AN119/(Amalgamation!AS119+Amalgamation!AY119)</f>
        <v>1.8270144682648642E-3</v>
      </c>
      <c r="AO131" s="28">
        <f>Amalgamation!AO119/Amalgamation!AS119</f>
        <v>0.25263157894736843</v>
      </c>
      <c r="AP131" s="28">
        <v>0.6</v>
      </c>
      <c r="AQ131" s="28">
        <v>1.21</v>
      </c>
      <c r="AR131" s="28">
        <v>8.1</v>
      </c>
      <c r="AS131" s="28">
        <v>190</v>
      </c>
      <c r="AT131" s="28">
        <v>11</v>
      </c>
      <c r="AU131" s="28">
        <v>14.9</v>
      </c>
      <c r="AV131" s="28">
        <v>7.1</v>
      </c>
      <c r="AW131" s="28">
        <f>'no b.d.l.'!BJ119*10000</f>
        <v>49000</v>
      </c>
      <c r="AX131" s="28">
        <f>'no b.d.l.'!BK119*10000</f>
        <v>300</v>
      </c>
      <c r="AY131" s="28">
        <f>'no b.d.l.'!BL119*10000</f>
        <v>94500</v>
      </c>
      <c r="AZ131" s="28">
        <f>'no b.d.l.'!BM119*10000</f>
        <v>700.00000000000011</v>
      </c>
      <c r="BA131" s="28">
        <f>'no b.d.l.'!BN119*10000</f>
        <v>500</v>
      </c>
      <c r="BB131" s="28">
        <f>'no b.d.l.'!BO119*10000</f>
        <v>80</v>
      </c>
      <c r="BC131" s="28">
        <f>'no b.d.l.'!BP119*10000</f>
        <v>190</v>
      </c>
      <c r="BD131" s="28">
        <f>'no b.d.l.'!BQ119*10000</f>
        <v>9000</v>
      </c>
      <c r="BE131" s="30">
        <f t="shared" si="2"/>
        <v>780.00000000000011</v>
      </c>
      <c r="BV131" s="28"/>
      <c r="BY131" s="28"/>
    </row>
    <row r="132" spans="1:77" x14ac:dyDescent="0.3">
      <c r="A132" s="25">
        <f t="shared" si="3"/>
        <v>116</v>
      </c>
      <c r="B132" s="26">
        <v>687325</v>
      </c>
      <c r="C132" s="26">
        <v>846238</v>
      </c>
      <c r="D132" s="26">
        <v>371</v>
      </c>
      <c r="E132" s="26">
        <v>1</v>
      </c>
      <c r="F132" s="27" t="s">
        <v>116</v>
      </c>
      <c r="G132" s="28">
        <v>0.9</v>
      </c>
      <c r="H132" s="28">
        <f>'no b.d.l.'!H120/1000</f>
        <v>8.9999999999999998E-4</v>
      </c>
      <c r="I132" s="28">
        <f>'no b.d.l.'!I120/1000</f>
        <v>0.02</v>
      </c>
      <c r="J132" s="28">
        <v>4</v>
      </c>
      <c r="K132" s="28">
        <v>1.86</v>
      </c>
      <c r="L132" s="28">
        <v>8.9999999999999998E-4</v>
      </c>
      <c r="M132" s="28">
        <v>0.12</v>
      </c>
      <c r="N132" s="28">
        <v>0.09</v>
      </c>
      <c r="O132" s="28">
        <v>0.01</v>
      </c>
      <c r="P132" s="28">
        <f>Amalgamation!P120/Amalgamation!AR120</f>
        <v>1.061855670103093</v>
      </c>
      <c r="Q132" s="28">
        <f>Amalgamation!Q120/Amalgamation!AS120</f>
        <v>4.464285714285714E-3</v>
      </c>
      <c r="R132" s="28">
        <f>Amalgamation!R120/Amalgamation!AT120</f>
        <v>7.1969696969696972</v>
      </c>
      <c r="S132" s="28">
        <v>0.09</v>
      </c>
      <c r="T132" s="28">
        <f>Amalgamation!T120/Amalgamation!X120</f>
        <v>0.23734177215189872</v>
      </c>
      <c r="U132" s="28">
        <v>25.1</v>
      </c>
      <c r="V132" s="28">
        <f>Amalgamation!V120/Amalgamation!Z120</f>
        <v>348.88888888888891</v>
      </c>
      <c r="W132" s="28">
        <f>Amalgamation!W120/Amalgamation!AY120</f>
        <v>2.6513569937369519E-4</v>
      </c>
      <c r="X132" s="28">
        <f>Amalgamation!X120/Amalgamation!AB120</f>
        <v>1.8698224852071008</v>
      </c>
      <c r="Y132" s="28">
        <v>1.2999999999999999E-2</v>
      </c>
      <c r="Z132" s="28">
        <v>0.09</v>
      </c>
      <c r="AA132" s="28">
        <f>Amalgamation!AA120/Amalgamation!AE120</f>
        <v>0.13846153846153844</v>
      </c>
      <c r="AB132" s="28">
        <v>16.899999999999999</v>
      </c>
      <c r="AC132" s="28">
        <v>0.2</v>
      </c>
      <c r="AD132" s="28">
        <v>0.08</v>
      </c>
      <c r="AE132" s="28">
        <v>1.3</v>
      </c>
      <c r="AF132" s="28">
        <v>0.15</v>
      </c>
      <c r="AG132" s="28">
        <v>89</v>
      </c>
      <c r="AH132" s="28">
        <v>0.2</v>
      </c>
      <c r="AI132" s="28">
        <v>0.09</v>
      </c>
      <c r="AJ132" s="28">
        <v>0.04</v>
      </c>
      <c r="AK132" s="28">
        <v>18.2</v>
      </c>
      <c r="AL132" s="28">
        <f>Amalgamation!AL120/Amalgamation!AY120</f>
        <v>1.2943632567849686E-4</v>
      </c>
      <c r="AM132" s="28">
        <v>0.11</v>
      </c>
      <c r="AN132" s="28">
        <f>Amalgamation!AN120/(Amalgamation!AS120+Amalgamation!AY120)</f>
        <v>4.093591555149198E-3</v>
      </c>
      <c r="AO132" s="28">
        <f>Amalgamation!AO120/Amalgamation!AS120</f>
        <v>0.22500000000000001</v>
      </c>
      <c r="AP132" s="28">
        <v>0.5</v>
      </c>
      <c r="AQ132" s="28">
        <v>1.39</v>
      </c>
      <c r="AR132" s="28">
        <v>9.6999999999999993</v>
      </c>
      <c r="AS132" s="28">
        <v>224</v>
      </c>
      <c r="AT132" s="28">
        <v>13.2</v>
      </c>
      <c r="AU132" s="28">
        <v>13</v>
      </c>
      <c r="AV132" s="28">
        <v>8.8000000000000007</v>
      </c>
      <c r="AW132" s="28">
        <f>'no b.d.l.'!BJ120*10000</f>
        <v>55000</v>
      </c>
      <c r="AX132" s="28">
        <f>'no b.d.l.'!BK120*10000</f>
        <v>300</v>
      </c>
      <c r="AY132" s="28">
        <f>'no b.d.l.'!BL120*10000</f>
        <v>47900</v>
      </c>
      <c r="AZ132" s="28">
        <f>'no b.d.l.'!BM120*10000</f>
        <v>900</v>
      </c>
      <c r="BA132" s="28">
        <f>'no b.d.l.'!BN120*10000</f>
        <v>600</v>
      </c>
      <c r="BB132" s="28">
        <f>'no b.d.l.'!BO120*10000</f>
        <v>80</v>
      </c>
      <c r="BC132" s="28">
        <f>'no b.d.l.'!BP120*10000</f>
        <v>140</v>
      </c>
      <c r="BD132" s="28">
        <f>'no b.d.l.'!BQ120*10000</f>
        <v>9000</v>
      </c>
      <c r="BE132" s="30">
        <f t="shared" si="2"/>
        <v>980</v>
      </c>
      <c r="BV132" s="28"/>
      <c r="BY132" s="28"/>
    </row>
    <row r="133" spans="1:77" x14ac:dyDescent="0.3">
      <c r="A133" s="25">
        <f t="shared" si="3"/>
        <v>117</v>
      </c>
      <c r="B133" s="26">
        <v>687326</v>
      </c>
      <c r="C133" s="26">
        <v>846238</v>
      </c>
      <c r="D133" s="26">
        <v>371</v>
      </c>
      <c r="E133" s="26">
        <v>1</v>
      </c>
      <c r="F133" s="27" t="s">
        <v>117</v>
      </c>
      <c r="G133" s="28">
        <v>2.5</v>
      </c>
      <c r="H133" s="28">
        <f>'no b.d.l.'!H121/1000</f>
        <v>1.4E-3</v>
      </c>
      <c r="I133" s="28">
        <f>'no b.d.l.'!I121/1000</f>
        <v>0.09</v>
      </c>
      <c r="J133" s="28">
        <v>4</v>
      </c>
      <c r="K133" s="28">
        <v>2.5499999999999998</v>
      </c>
      <c r="L133" s="28">
        <v>8.9999999999999998E-4</v>
      </c>
      <c r="M133" s="28">
        <v>0.19</v>
      </c>
      <c r="N133" s="28">
        <v>0.09</v>
      </c>
      <c r="O133" s="28">
        <v>0.02</v>
      </c>
      <c r="P133" s="28">
        <f>Amalgamation!P121/Amalgamation!AR121</f>
        <v>1.1710526315789476</v>
      </c>
      <c r="Q133" s="28">
        <f>Amalgamation!Q121/Amalgamation!AS121</f>
        <v>5.7471264367816091E-3</v>
      </c>
      <c r="R133" s="28">
        <f>Amalgamation!R121/Amalgamation!AT121</f>
        <v>11.274509803921569</v>
      </c>
      <c r="S133" s="28">
        <v>0.09</v>
      </c>
      <c r="T133" s="28">
        <f>Amalgamation!T121/Amalgamation!X121</f>
        <v>0.27906976744186046</v>
      </c>
      <c r="U133" s="28">
        <v>21.4</v>
      </c>
      <c r="V133" s="28">
        <f>Amalgamation!V121/Amalgamation!Z121</f>
        <v>315</v>
      </c>
      <c r="W133" s="28">
        <f>Amalgamation!W121/Amalgamation!AY121</f>
        <v>2.2388059701492538E-4</v>
      </c>
      <c r="X133" s="28">
        <f>Amalgamation!X121/Amalgamation!AB121</f>
        <v>1.4827586206896552</v>
      </c>
      <c r="Y133" s="28">
        <v>1.2999999999999999E-2</v>
      </c>
      <c r="Z133" s="28">
        <v>0.08</v>
      </c>
      <c r="AA133" s="28">
        <f>Amalgamation!AA121/Amalgamation!AE121</f>
        <v>9.5238095238095233E-2</v>
      </c>
      <c r="AB133" s="28">
        <v>14.5</v>
      </c>
      <c r="AC133" s="28">
        <v>0.2</v>
      </c>
      <c r="AD133" s="28">
        <v>0.06</v>
      </c>
      <c r="AE133" s="28">
        <v>1.05</v>
      </c>
      <c r="AF133" s="28">
        <v>0.12</v>
      </c>
      <c r="AG133" s="28">
        <v>141</v>
      </c>
      <c r="AH133" s="28">
        <v>0.1</v>
      </c>
      <c r="AI133" s="28">
        <v>0.1</v>
      </c>
      <c r="AJ133" s="28">
        <v>0.04</v>
      </c>
      <c r="AK133" s="28">
        <v>11.5</v>
      </c>
      <c r="AL133" s="28">
        <f>Amalgamation!AL121/Amalgamation!AY121</f>
        <v>9.2868988391376441E-5</v>
      </c>
      <c r="AM133" s="28">
        <v>9.9000000000000005E-2</v>
      </c>
      <c r="AN133" s="28">
        <f>Amalgamation!AN121/(Amalgamation!AS121+Amalgamation!AY121)</f>
        <v>2.4754439924595693E-3</v>
      </c>
      <c r="AO133" s="28">
        <f>Amalgamation!AO121/Amalgamation!AS121</f>
        <v>0.25287356321839083</v>
      </c>
      <c r="AP133" s="28">
        <v>0.5</v>
      </c>
      <c r="AQ133" s="28">
        <v>1.07</v>
      </c>
      <c r="AR133" s="28">
        <v>7.6</v>
      </c>
      <c r="AS133" s="28">
        <v>174</v>
      </c>
      <c r="AT133" s="28">
        <v>10.199999999999999</v>
      </c>
      <c r="AU133" s="28">
        <v>12.2</v>
      </c>
      <c r="AV133" s="28">
        <v>7.1</v>
      </c>
      <c r="AW133" s="28">
        <f>'no b.d.l.'!BJ121*10000</f>
        <v>44500</v>
      </c>
      <c r="AX133" s="28">
        <f>'no b.d.l.'!BK121*10000</f>
        <v>200</v>
      </c>
      <c r="AY133" s="28">
        <f>'no b.d.l.'!BL121*10000</f>
        <v>60300</v>
      </c>
      <c r="AZ133" s="28">
        <f>'no b.d.l.'!BM121*10000</f>
        <v>700.00000000000011</v>
      </c>
      <c r="BA133" s="28">
        <f>'no b.d.l.'!BN121*10000</f>
        <v>500</v>
      </c>
      <c r="BB133" s="28">
        <f>'no b.d.l.'!BO121*10000</f>
        <v>80</v>
      </c>
      <c r="BC133" s="28">
        <f>'no b.d.l.'!BP121*10000</f>
        <v>150</v>
      </c>
      <c r="BD133" s="28">
        <f>'no b.d.l.'!BQ121*10000</f>
        <v>9000</v>
      </c>
      <c r="BE133" s="30">
        <f t="shared" si="2"/>
        <v>780.00000000000011</v>
      </c>
      <c r="BV133" s="28"/>
      <c r="BY133" s="28"/>
    </row>
    <row r="134" spans="1:77" x14ac:dyDescent="0.3">
      <c r="A134" s="25">
        <f t="shared" si="3"/>
        <v>118</v>
      </c>
      <c r="B134" s="26">
        <v>687327</v>
      </c>
      <c r="C134" s="26">
        <v>846238</v>
      </c>
      <c r="D134" s="26">
        <v>371</v>
      </c>
      <c r="E134" s="26">
        <v>1</v>
      </c>
      <c r="F134" s="27" t="s">
        <v>118</v>
      </c>
      <c r="G134" s="28">
        <v>3.6</v>
      </c>
      <c r="H134" s="28">
        <f>'no b.d.l.'!H122/1000</f>
        <v>5.0000000000000001E-3</v>
      </c>
      <c r="I134" s="28">
        <f>'no b.d.l.'!I122/1000</f>
        <v>0.09</v>
      </c>
      <c r="J134" s="28">
        <v>3</v>
      </c>
      <c r="K134" s="28">
        <v>2.2599999999999998</v>
      </c>
      <c r="L134" s="28">
        <v>8.9999999999999998E-4</v>
      </c>
      <c r="M134" s="28">
        <v>0.19</v>
      </c>
      <c r="N134" s="28">
        <v>0.09</v>
      </c>
      <c r="O134" s="28">
        <v>7.0000000000000007E-2</v>
      </c>
      <c r="P134" s="28">
        <f>Amalgamation!P122/Amalgamation!AR122</f>
        <v>1.3012048192771084</v>
      </c>
      <c r="Q134" s="28">
        <f>Amalgamation!Q122/Amalgamation!AS122</f>
        <v>7.1065989847715729E-3</v>
      </c>
      <c r="R134" s="28">
        <f>Amalgamation!R122/Amalgamation!AT122</f>
        <v>13.363636363636363</v>
      </c>
      <c r="S134" s="28">
        <v>0.09</v>
      </c>
      <c r="T134" s="28">
        <f>Amalgamation!T122/Amalgamation!X122</f>
        <v>0.22299651567944254</v>
      </c>
      <c r="U134" s="28">
        <v>25.5</v>
      </c>
      <c r="V134" s="28">
        <f>Amalgamation!V122/Amalgamation!Z122</f>
        <v>320</v>
      </c>
      <c r="W134" s="28">
        <f>Amalgamation!W122/Amalgamation!AY122</f>
        <v>2.0790816326530614E-4</v>
      </c>
      <c r="X134" s="28">
        <f>Amalgamation!X122/Amalgamation!AB122</f>
        <v>1.6686046511627908</v>
      </c>
      <c r="Y134" s="28">
        <v>2.1999999999999999E-2</v>
      </c>
      <c r="Z134" s="28">
        <v>0.09</v>
      </c>
      <c r="AA134" s="28">
        <f>Amalgamation!AA122/Amalgamation!AE122</f>
        <v>7.407407407407407E-2</v>
      </c>
      <c r="AB134" s="28">
        <v>17.2</v>
      </c>
      <c r="AC134" s="28">
        <v>0.3</v>
      </c>
      <c r="AD134" s="28">
        <v>7.0000000000000007E-2</v>
      </c>
      <c r="AE134" s="28">
        <v>1.08</v>
      </c>
      <c r="AF134" s="28">
        <v>0.13</v>
      </c>
      <c r="AG134" s="28">
        <v>191</v>
      </c>
      <c r="AH134" s="28">
        <v>0.1</v>
      </c>
      <c r="AI134" s="28">
        <v>0.09</v>
      </c>
      <c r="AJ134" s="28">
        <v>0.04</v>
      </c>
      <c r="AK134" s="28">
        <v>9.92</v>
      </c>
      <c r="AL134" s="28">
        <f>Amalgamation!AL122/Amalgamation!AY122</f>
        <v>6.5051020408163262E-5</v>
      </c>
      <c r="AM134" s="28">
        <v>8.5999999999999993E-2</v>
      </c>
      <c r="AN134" s="28">
        <f>Amalgamation!AN122/(Amalgamation!AS122+Amalgamation!AY122)</f>
        <v>1.8613942007964682E-3</v>
      </c>
      <c r="AO134" s="28">
        <f>Amalgamation!AO122/Amalgamation!AS122</f>
        <v>0.22284263959390863</v>
      </c>
      <c r="AP134" s="28">
        <v>0.5</v>
      </c>
      <c r="AQ134" s="28">
        <v>1.07</v>
      </c>
      <c r="AR134" s="28">
        <v>8.3000000000000007</v>
      </c>
      <c r="AS134" s="28">
        <v>197</v>
      </c>
      <c r="AT134" s="28">
        <v>11</v>
      </c>
      <c r="AU134" s="28">
        <v>13.5</v>
      </c>
      <c r="AV134" s="28">
        <v>9.3000000000000007</v>
      </c>
      <c r="AW134" s="28">
        <f>'no b.d.l.'!BJ122*10000</f>
        <v>50100</v>
      </c>
      <c r="AX134" s="28">
        <f>'no b.d.l.'!BK122*10000</f>
        <v>400</v>
      </c>
      <c r="AY134" s="28">
        <f>'no b.d.l.'!BL122*10000</f>
        <v>78400</v>
      </c>
      <c r="AZ134" s="28">
        <f>'no b.d.l.'!BM122*10000</f>
        <v>800</v>
      </c>
      <c r="BA134" s="28">
        <f>'no b.d.l.'!BN122*10000</f>
        <v>500</v>
      </c>
      <c r="BB134" s="28">
        <f>'no b.d.l.'!BO122*10000</f>
        <v>80</v>
      </c>
      <c r="BC134" s="28">
        <f>'no b.d.l.'!BP122*10000</f>
        <v>180</v>
      </c>
      <c r="BD134" s="28">
        <f>'no b.d.l.'!BQ122*10000</f>
        <v>9000</v>
      </c>
      <c r="BE134" s="30">
        <f t="shared" si="2"/>
        <v>880</v>
      </c>
      <c r="BV134" s="28"/>
      <c r="BY134" s="28"/>
    </row>
    <row r="135" spans="1:77" x14ac:dyDescent="0.3">
      <c r="A135" s="25">
        <f t="shared" si="3"/>
        <v>119</v>
      </c>
      <c r="B135" s="26">
        <v>687328</v>
      </c>
      <c r="C135" s="26">
        <v>846238</v>
      </c>
      <c r="D135" s="26">
        <v>371</v>
      </c>
      <c r="E135" s="26">
        <v>1</v>
      </c>
      <c r="F135" s="27" t="s">
        <v>119</v>
      </c>
      <c r="G135" s="28">
        <v>4.0999999999999996</v>
      </c>
      <c r="H135" s="28">
        <f>'no b.d.l.'!H123/1000</f>
        <v>4.0000000000000002E-4</v>
      </c>
      <c r="I135" s="28">
        <f>'no b.d.l.'!I123/1000</f>
        <v>7.0000000000000007E-2</v>
      </c>
      <c r="J135" s="28">
        <v>3</v>
      </c>
      <c r="K135" s="28">
        <v>2.3199999999999998</v>
      </c>
      <c r="L135" s="28">
        <v>8.9999999999999998E-4</v>
      </c>
      <c r="M135" s="28">
        <v>0.19</v>
      </c>
      <c r="N135" s="28">
        <v>0.09</v>
      </c>
      <c r="O135" s="28">
        <v>0.05</v>
      </c>
      <c r="P135" s="28">
        <f>Amalgamation!P123/Amalgamation!AR123</f>
        <v>1.3604651162790697</v>
      </c>
      <c r="Q135" s="28">
        <f>Amalgamation!Q123/Amalgamation!AS123</f>
        <v>8.8888888888888889E-3</v>
      </c>
      <c r="R135" s="28">
        <f>Amalgamation!R123/Amalgamation!AT123</f>
        <v>16.25</v>
      </c>
      <c r="S135" s="28">
        <v>0.09</v>
      </c>
      <c r="T135" s="28">
        <f>Amalgamation!T123/Amalgamation!X123</f>
        <v>0.29864253393665152</v>
      </c>
      <c r="U135" s="28">
        <v>24.1</v>
      </c>
      <c r="V135" s="28">
        <f>Amalgamation!V123/Amalgamation!Z123</f>
        <v>285</v>
      </c>
      <c r="W135" s="28">
        <f>Amalgamation!W123/Amalgamation!AY123</f>
        <v>1.9932432432432428E-4</v>
      </c>
      <c r="X135" s="28">
        <f>Amalgamation!X123/Amalgamation!AB123</f>
        <v>1.23463687150838</v>
      </c>
      <c r="Y135" s="28">
        <v>1.2E-2</v>
      </c>
      <c r="Z135" s="28">
        <v>0.1</v>
      </c>
      <c r="AA135" s="28">
        <f>Amalgamation!AA123/Amalgamation!AE123</f>
        <v>0.57758620689655182</v>
      </c>
      <c r="AB135" s="28">
        <v>17.899999999999999</v>
      </c>
      <c r="AC135" s="28">
        <v>0.3</v>
      </c>
      <c r="AD135" s="28">
        <v>0.08</v>
      </c>
      <c r="AE135" s="28">
        <v>1.1599999999999999</v>
      </c>
      <c r="AF135" s="28">
        <v>0.13</v>
      </c>
      <c r="AG135" s="28">
        <v>180</v>
      </c>
      <c r="AH135" s="28">
        <v>0.1</v>
      </c>
      <c r="AI135" s="28">
        <v>0.09</v>
      </c>
      <c r="AJ135" s="28">
        <v>0.04</v>
      </c>
      <c r="AK135" s="28">
        <v>13</v>
      </c>
      <c r="AL135" s="28">
        <f>Amalgamation!AL123/Amalgamation!AY123</f>
        <v>7.0945945945945929E-5</v>
      </c>
      <c r="AM135" s="28">
        <v>9.1999999999999998E-2</v>
      </c>
      <c r="AN135" s="28">
        <f>Amalgamation!AN123/(Amalgamation!AS123+Amalgamation!AY123)</f>
        <v>1.7183636772308379E-3</v>
      </c>
      <c r="AO135" s="28">
        <f>Amalgamation!AO123/Amalgamation!AS123</f>
        <v>0.26944444444444443</v>
      </c>
      <c r="AP135" s="28">
        <v>0.5</v>
      </c>
      <c r="AQ135" s="28">
        <v>1.1599999999999999</v>
      </c>
      <c r="AR135" s="28">
        <v>8.6</v>
      </c>
      <c r="AS135" s="28">
        <v>180</v>
      </c>
      <c r="AT135" s="28">
        <v>10.4</v>
      </c>
      <c r="AU135" s="28">
        <v>15.3</v>
      </c>
      <c r="AV135" s="28">
        <v>8.9</v>
      </c>
      <c r="AW135" s="28">
        <f>'no b.d.l.'!BJ123*10000</f>
        <v>52000</v>
      </c>
      <c r="AX135" s="28">
        <f>'no b.d.l.'!BK123*10000</f>
        <v>300</v>
      </c>
      <c r="AY135" s="28">
        <f>'no b.d.l.'!BL123*10000</f>
        <v>88800.000000000015</v>
      </c>
      <c r="AZ135" s="28">
        <f>'no b.d.l.'!BM123*10000</f>
        <v>800</v>
      </c>
      <c r="BA135" s="28">
        <f>'no b.d.l.'!BN123*10000</f>
        <v>500</v>
      </c>
      <c r="BB135" s="28">
        <f>'no b.d.l.'!BO123*10000</f>
        <v>80</v>
      </c>
      <c r="BC135" s="28">
        <f>'no b.d.l.'!BP123*10000</f>
        <v>160</v>
      </c>
      <c r="BD135" s="28">
        <f>'no b.d.l.'!BQ123*10000</f>
        <v>9000</v>
      </c>
      <c r="BE135" s="30">
        <f t="shared" si="2"/>
        <v>880</v>
      </c>
      <c r="BV135" s="28"/>
      <c r="BY135" s="28"/>
    </row>
    <row r="136" spans="1:77" x14ac:dyDescent="0.3">
      <c r="A136" s="25">
        <f t="shared" si="3"/>
        <v>120</v>
      </c>
      <c r="B136" s="26">
        <v>687329</v>
      </c>
      <c r="C136" s="26">
        <v>846238</v>
      </c>
      <c r="D136" s="26">
        <v>371</v>
      </c>
      <c r="E136" s="26">
        <v>1</v>
      </c>
      <c r="F136" s="27" t="s">
        <v>120</v>
      </c>
      <c r="G136" s="28">
        <v>4</v>
      </c>
      <c r="H136" s="28">
        <f>'no b.d.l.'!H124/1000</f>
        <v>5.0000000000000001E-3</v>
      </c>
      <c r="I136" s="28">
        <f>'no b.d.l.'!I124/1000</f>
        <v>0.06</v>
      </c>
      <c r="J136" s="28">
        <v>3</v>
      </c>
      <c r="K136" s="28">
        <v>2.19</v>
      </c>
      <c r="L136" s="28">
        <v>8.9999999999999998E-4</v>
      </c>
      <c r="M136" s="28">
        <v>0.21</v>
      </c>
      <c r="N136" s="28">
        <v>0.09</v>
      </c>
      <c r="O136" s="28">
        <v>0.06</v>
      </c>
      <c r="P136" s="28">
        <f>Amalgamation!P124/Amalgamation!AR124</f>
        <v>1.3855421686746987</v>
      </c>
      <c r="Q136" s="28">
        <f>Amalgamation!Q124/Amalgamation!AS124</f>
        <v>8.241758241758242E-3</v>
      </c>
      <c r="R136" s="28">
        <f>Amalgamation!R124/Amalgamation!AT124</f>
        <v>16.3</v>
      </c>
      <c r="S136" s="28">
        <v>0.09</v>
      </c>
      <c r="T136" s="28">
        <f>Amalgamation!T124/Amalgamation!X124</f>
        <v>0.28571428571428575</v>
      </c>
      <c r="U136" s="28">
        <v>24.5</v>
      </c>
      <c r="V136" s="28">
        <f>Amalgamation!V124/Amalgamation!Z124</f>
        <v>322.22222222222223</v>
      </c>
      <c r="W136" s="28">
        <f>Amalgamation!W124/Amalgamation!AY124</f>
        <v>1.9523809523809522E-4</v>
      </c>
      <c r="X136" s="28">
        <f>Amalgamation!X124/Amalgamation!AB124</f>
        <v>1.2727272727272725</v>
      </c>
      <c r="Y136" s="28">
        <v>1.4999999999999999E-2</v>
      </c>
      <c r="Z136" s="28">
        <v>0.09</v>
      </c>
      <c r="AA136" s="28">
        <f>Amalgamation!AA124/Amalgamation!AE124</f>
        <v>0.14655172413793105</v>
      </c>
      <c r="AB136" s="28">
        <v>17.600000000000001</v>
      </c>
      <c r="AC136" s="28">
        <v>0.2</v>
      </c>
      <c r="AD136" s="28">
        <v>0.09</v>
      </c>
      <c r="AE136" s="28">
        <v>1.1599999999999999</v>
      </c>
      <c r="AF136" s="28">
        <v>0.13</v>
      </c>
      <c r="AG136" s="28">
        <v>162</v>
      </c>
      <c r="AH136" s="28">
        <v>0.1</v>
      </c>
      <c r="AI136" s="28">
        <v>0.09</v>
      </c>
      <c r="AJ136" s="28">
        <v>0.04</v>
      </c>
      <c r="AK136" s="28">
        <v>13.8</v>
      </c>
      <c r="AL136" s="28">
        <f>Amalgamation!AL124/Amalgamation!AY124</f>
        <v>6.4285714285714288E-5</v>
      </c>
      <c r="AM136" s="28">
        <v>9.2999999999999999E-2</v>
      </c>
      <c r="AN136" s="28">
        <f>Amalgamation!AN124/(Amalgamation!AS124+Amalgamation!AY124)</f>
        <v>1.8174906749661448E-3</v>
      </c>
      <c r="AO136" s="28">
        <f>Amalgamation!AO124/Amalgamation!AS124</f>
        <v>0.27857142857142858</v>
      </c>
      <c r="AP136" s="28">
        <v>0.5</v>
      </c>
      <c r="AQ136" s="28">
        <v>1.1200000000000001</v>
      </c>
      <c r="AR136" s="28">
        <v>8.3000000000000007</v>
      </c>
      <c r="AS136" s="28">
        <v>182</v>
      </c>
      <c r="AT136" s="28">
        <v>10</v>
      </c>
      <c r="AU136" s="28">
        <v>14.4</v>
      </c>
      <c r="AV136" s="28">
        <v>8.8000000000000007</v>
      </c>
      <c r="AW136" s="28">
        <f>'no b.d.l.'!BJ124*10000</f>
        <v>51700</v>
      </c>
      <c r="AX136" s="28">
        <f>'no b.d.l.'!BK124*10000</f>
        <v>400</v>
      </c>
      <c r="AY136" s="28">
        <f>'no b.d.l.'!BL124*10000</f>
        <v>84000</v>
      </c>
      <c r="AZ136" s="28">
        <f>'no b.d.l.'!BM124*10000</f>
        <v>800</v>
      </c>
      <c r="BA136" s="28">
        <f>'no b.d.l.'!BN124*10000</f>
        <v>500</v>
      </c>
      <c r="BB136" s="28">
        <f>'no b.d.l.'!BO124*10000</f>
        <v>100</v>
      </c>
      <c r="BC136" s="28">
        <f>'no b.d.l.'!BP124*10000</f>
        <v>170</v>
      </c>
      <c r="BD136" s="28">
        <f>'no b.d.l.'!BQ124*10000</f>
        <v>9000</v>
      </c>
      <c r="BE136" s="30">
        <f t="shared" si="2"/>
        <v>900</v>
      </c>
      <c r="BV136" s="28"/>
      <c r="BY136" s="28"/>
    </row>
    <row r="137" spans="1:77" x14ac:dyDescent="0.3">
      <c r="A137" s="25">
        <f t="shared" si="3"/>
        <v>121</v>
      </c>
      <c r="B137" s="26">
        <v>687330</v>
      </c>
      <c r="C137" s="26">
        <v>846238</v>
      </c>
      <c r="D137" s="26">
        <v>371</v>
      </c>
      <c r="E137" s="26">
        <v>1</v>
      </c>
      <c r="F137" s="27" t="s">
        <v>121</v>
      </c>
      <c r="G137" s="28">
        <v>3.3</v>
      </c>
      <c r="H137" s="28">
        <f>'no b.d.l.'!H125/1000</f>
        <v>7.4999999999999997E-3</v>
      </c>
      <c r="I137" s="28">
        <f>'no b.d.l.'!I125/1000</f>
        <v>0.05</v>
      </c>
      <c r="J137" s="28">
        <v>2</v>
      </c>
      <c r="K137" s="28">
        <v>1.49</v>
      </c>
      <c r="L137" s="28">
        <v>8.9999999999999998E-4</v>
      </c>
      <c r="M137" s="28">
        <v>0.15</v>
      </c>
      <c r="N137" s="28">
        <v>0.09</v>
      </c>
      <c r="O137" s="28">
        <v>0.03</v>
      </c>
      <c r="P137" s="28">
        <f>Amalgamation!P125/Amalgamation!AR125</f>
        <v>1.4096385542168672</v>
      </c>
      <c r="Q137" s="28">
        <f>Amalgamation!Q125/Amalgamation!AS125</f>
        <v>7.2916666666666659E-3</v>
      </c>
      <c r="R137" s="28">
        <f>Amalgamation!R125/Amalgamation!AT125</f>
        <v>15.869565217391306</v>
      </c>
      <c r="S137" s="28">
        <v>0.09</v>
      </c>
      <c r="T137" s="28">
        <f>Amalgamation!T125/Amalgamation!X125</f>
        <v>0.31527093596059114</v>
      </c>
      <c r="U137" s="28">
        <v>22.6</v>
      </c>
      <c r="V137" s="28">
        <f>Amalgamation!V125/Amalgamation!Z125</f>
        <v>246.99999999999997</v>
      </c>
      <c r="W137" s="28">
        <f>Amalgamation!W125/Amalgamation!AY125</f>
        <v>2.1199442119944212E-4</v>
      </c>
      <c r="X137" s="28">
        <f>Amalgamation!X125/Amalgamation!AB125</f>
        <v>1.2228915662650601</v>
      </c>
      <c r="Y137" s="28">
        <v>7.0000000000000001E-3</v>
      </c>
      <c r="Z137" s="28">
        <v>0.1</v>
      </c>
      <c r="AA137" s="28">
        <f>Amalgamation!AA125/Amalgamation!AE125</f>
        <v>7.5630252100840336E-3</v>
      </c>
      <c r="AB137" s="28">
        <v>16.600000000000001</v>
      </c>
      <c r="AC137" s="28">
        <v>0.3</v>
      </c>
      <c r="AD137" s="28">
        <v>7.0000000000000007E-2</v>
      </c>
      <c r="AE137" s="28">
        <v>1.19</v>
      </c>
      <c r="AF137" s="28">
        <v>0.13</v>
      </c>
      <c r="AG137" s="28">
        <v>143</v>
      </c>
      <c r="AH137" s="28">
        <v>0.1</v>
      </c>
      <c r="AI137" s="28">
        <v>0.09</v>
      </c>
      <c r="AJ137" s="28">
        <v>0.04</v>
      </c>
      <c r="AK137" s="28">
        <v>13.8</v>
      </c>
      <c r="AL137" s="28">
        <f>Amalgamation!AL125/Amalgamation!AY125</f>
        <v>8.7866108786610879E-5</v>
      </c>
      <c r="AM137" s="28">
        <v>7.9000000000000001E-2</v>
      </c>
      <c r="AN137" s="28">
        <f>Amalgamation!AN125/(Amalgamation!AS125+Amalgamation!AY125)</f>
        <v>2.2672898236243254E-3</v>
      </c>
      <c r="AO137" s="28">
        <f>Amalgamation!AO125/Amalgamation!AS125</f>
        <v>0.19843750000000002</v>
      </c>
      <c r="AP137" s="28">
        <v>0.4</v>
      </c>
      <c r="AQ137" s="28">
        <v>1.08</v>
      </c>
      <c r="AR137" s="28">
        <v>8.3000000000000007</v>
      </c>
      <c r="AS137" s="28">
        <v>192</v>
      </c>
      <c r="AT137" s="28">
        <v>9.1999999999999993</v>
      </c>
      <c r="AU137" s="28">
        <v>13.1</v>
      </c>
      <c r="AV137" s="28">
        <v>10.7</v>
      </c>
      <c r="AW137" s="28">
        <f>'no b.d.l.'!BJ125*10000</f>
        <v>44800.000000000007</v>
      </c>
      <c r="AX137" s="28">
        <f>'no b.d.l.'!BK125*10000</f>
        <v>400</v>
      </c>
      <c r="AY137" s="28">
        <f>'no b.d.l.'!BL125*10000</f>
        <v>71700</v>
      </c>
      <c r="AZ137" s="28">
        <f>'no b.d.l.'!BM125*10000</f>
        <v>500</v>
      </c>
      <c r="BA137" s="28">
        <f>'no b.d.l.'!BN125*10000</f>
        <v>500</v>
      </c>
      <c r="BB137" s="28">
        <f>'no b.d.l.'!BO125*10000</f>
        <v>50</v>
      </c>
      <c r="BC137" s="28">
        <f>'no b.d.l.'!BP125*10000</f>
        <v>160</v>
      </c>
      <c r="BD137" s="28">
        <f>'no b.d.l.'!BQ125*10000</f>
        <v>9000</v>
      </c>
      <c r="BE137" s="30">
        <f t="shared" si="2"/>
        <v>550</v>
      </c>
      <c r="BV137" s="28"/>
      <c r="BY137" s="28"/>
    </row>
    <row r="138" spans="1:77" x14ac:dyDescent="0.3">
      <c r="A138" s="25">
        <f t="shared" si="3"/>
        <v>122</v>
      </c>
      <c r="B138" s="26">
        <v>687331</v>
      </c>
      <c r="C138" s="26">
        <v>846239</v>
      </c>
      <c r="D138" s="26">
        <v>371</v>
      </c>
      <c r="E138" s="26">
        <v>1</v>
      </c>
      <c r="F138" s="27" t="s">
        <v>122</v>
      </c>
      <c r="G138" s="28">
        <v>10.4</v>
      </c>
      <c r="H138" s="28">
        <f>'no b.d.l.'!H126/1000</f>
        <v>9.8000000000000014E-3</v>
      </c>
      <c r="I138" s="28">
        <f>'no b.d.l.'!I126/1000</f>
        <v>0.04</v>
      </c>
      <c r="J138" s="28">
        <v>2</v>
      </c>
      <c r="K138" s="28">
        <v>2.71</v>
      </c>
      <c r="L138" s="28">
        <v>8.9999999999999998E-4</v>
      </c>
      <c r="M138" s="28">
        <v>0.26</v>
      </c>
      <c r="N138" s="28">
        <v>0.3</v>
      </c>
      <c r="O138" s="28">
        <v>0.15</v>
      </c>
      <c r="P138" s="28">
        <f>Amalgamation!P126/Amalgamation!AR126</f>
        <v>1.9014084507042255</v>
      </c>
      <c r="Q138" s="28">
        <f>Amalgamation!Q126/Amalgamation!AS126</f>
        <v>1.1351351351351352E-2</v>
      </c>
      <c r="R138" s="28">
        <f>Amalgamation!R126/Amalgamation!AT126</f>
        <v>32.307692307692307</v>
      </c>
      <c r="S138" s="28">
        <v>0.09</v>
      </c>
      <c r="T138" s="28">
        <f>Amalgamation!T126/Amalgamation!X126</f>
        <v>0.25806451612903225</v>
      </c>
      <c r="U138" s="28">
        <v>33.4</v>
      </c>
      <c r="V138" s="28">
        <f>Amalgamation!V126/Amalgamation!Z126</f>
        <v>258.88888888888891</v>
      </c>
      <c r="W138" s="28">
        <f>Amalgamation!W126/Amalgamation!AY126</f>
        <v>1.7480916030534349E-4</v>
      </c>
      <c r="X138" s="28">
        <f>Amalgamation!X126/Amalgamation!AB126</f>
        <v>1.1666666666666665</v>
      </c>
      <c r="Y138" s="28">
        <v>0.11899999999999999</v>
      </c>
      <c r="Z138" s="28">
        <v>0.09</v>
      </c>
      <c r="AA138" s="28">
        <f>Amalgamation!AA126/Amalgamation!AE126</f>
        <v>7.9646017699115043E-3</v>
      </c>
      <c r="AB138" s="28">
        <v>18.600000000000001</v>
      </c>
      <c r="AC138" s="28">
        <v>0.4</v>
      </c>
      <c r="AD138" s="28">
        <v>0.11</v>
      </c>
      <c r="AE138" s="28">
        <v>1.1299999999999999</v>
      </c>
      <c r="AF138" s="28">
        <v>0.12</v>
      </c>
      <c r="AG138" s="28">
        <v>293</v>
      </c>
      <c r="AH138" s="28">
        <v>0.2</v>
      </c>
      <c r="AI138" s="28">
        <v>0.09</v>
      </c>
      <c r="AJ138" s="28">
        <v>0.04</v>
      </c>
      <c r="AK138" s="28">
        <v>13.8</v>
      </c>
      <c r="AL138" s="28">
        <f>Amalgamation!AL126/Amalgamation!AY126</f>
        <v>5.4961832061068704E-5</v>
      </c>
      <c r="AM138" s="28">
        <v>7.0000000000000007E-2</v>
      </c>
      <c r="AN138" s="28">
        <f>Amalgamation!AN126/(Amalgamation!AS126+Amalgamation!AY126)</f>
        <v>1.1289400464992187E-3</v>
      </c>
      <c r="AO138" s="28">
        <f>Amalgamation!AO126/Amalgamation!AS126</f>
        <v>0.19135135135135134</v>
      </c>
      <c r="AP138" s="28">
        <v>0.5</v>
      </c>
      <c r="AQ138" s="28">
        <v>0.92</v>
      </c>
      <c r="AR138" s="28">
        <v>7.1</v>
      </c>
      <c r="AS138" s="28">
        <v>185</v>
      </c>
      <c r="AT138" s="28">
        <v>7.8</v>
      </c>
      <c r="AU138" s="28">
        <v>18.3</v>
      </c>
      <c r="AV138" s="28">
        <v>9.5</v>
      </c>
      <c r="AW138" s="28">
        <f>'no b.d.l.'!BJ126*10000</f>
        <v>42800</v>
      </c>
      <c r="AX138" s="28">
        <f>'no b.d.l.'!BK126*10000</f>
        <v>400</v>
      </c>
      <c r="AY138" s="28">
        <f>'no b.d.l.'!BL126*10000</f>
        <v>131000</v>
      </c>
      <c r="AZ138" s="28">
        <f>'no b.d.l.'!BM126*10000</f>
        <v>400</v>
      </c>
      <c r="BA138" s="28">
        <f>'no b.d.l.'!BN126*10000</f>
        <v>400</v>
      </c>
      <c r="BB138" s="28">
        <f>'no b.d.l.'!BO126*10000</f>
        <v>130</v>
      </c>
      <c r="BC138" s="28">
        <f>'no b.d.l.'!BP126*10000</f>
        <v>230</v>
      </c>
      <c r="BD138" s="28">
        <f>'no b.d.l.'!BQ126*10000</f>
        <v>9000</v>
      </c>
      <c r="BE138" s="30">
        <f t="shared" si="2"/>
        <v>530</v>
      </c>
      <c r="BV138" s="28"/>
      <c r="BY138" s="28"/>
    </row>
    <row r="139" spans="1:77" x14ac:dyDescent="0.3">
      <c r="A139" s="25">
        <f t="shared" si="3"/>
        <v>123</v>
      </c>
      <c r="B139" s="26">
        <v>687333</v>
      </c>
      <c r="C139" s="26">
        <v>846239</v>
      </c>
      <c r="D139" s="26">
        <v>371</v>
      </c>
      <c r="E139" s="26">
        <v>1</v>
      </c>
      <c r="F139" s="27" t="s">
        <v>123</v>
      </c>
      <c r="G139" s="28">
        <v>11.7</v>
      </c>
      <c r="H139" s="28">
        <f>'no b.d.l.'!H127/1000</f>
        <v>2.1100000000000001E-2</v>
      </c>
      <c r="I139" s="28">
        <f>'no b.d.l.'!I127/1000</f>
        <v>0.03</v>
      </c>
      <c r="J139" s="28">
        <v>2</v>
      </c>
      <c r="K139" s="28">
        <v>2.75</v>
      </c>
      <c r="L139" s="28">
        <v>8.9999999999999998E-4</v>
      </c>
      <c r="M139" s="28">
        <v>0.28999999999999998</v>
      </c>
      <c r="N139" s="28">
        <v>0.5</v>
      </c>
      <c r="O139" s="28">
        <v>0.15</v>
      </c>
      <c r="P139" s="28">
        <f>Amalgamation!P127/Amalgamation!AR127</f>
        <v>1.9178082191780823</v>
      </c>
      <c r="Q139" s="28">
        <f>Amalgamation!Q127/Amalgamation!AS127</f>
        <v>1.1891891891891894E-2</v>
      </c>
      <c r="R139" s="28">
        <f>Amalgamation!R127/Amalgamation!AT127</f>
        <v>33.544303797468352</v>
      </c>
      <c r="S139" s="28">
        <v>0.09</v>
      </c>
      <c r="T139" s="28">
        <f>Amalgamation!T127/Amalgamation!X127</f>
        <v>0.24463519313304721</v>
      </c>
      <c r="U139" s="28">
        <v>33.4</v>
      </c>
      <c r="V139" s="28">
        <f>Amalgamation!V127/Amalgamation!Z127</f>
        <v>262.22222222222223</v>
      </c>
      <c r="W139" s="28">
        <f>Amalgamation!W127/Amalgamation!AY127</f>
        <v>1.7058823529411763E-4</v>
      </c>
      <c r="X139" s="28">
        <f>Amalgamation!X127/Amalgamation!AB127</f>
        <v>1.2198952879581151</v>
      </c>
      <c r="Y139" s="28">
        <v>0.13100000000000001</v>
      </c>
      <c r="Z139" s="28">
        <v>0.09</v>
      </c>
      <c r="AA139" s="28">
        <f>Amalgamation!AA127/Amalgamation!AE127</f>
        <v>8.0357142857142849E-3</v>
      </c>
      <c r="AB139" s="28">
        <v>19.100000000000001</v>
      </c>
      <c r="AC139" s="28">
        <v>0.4</v>
      </c>
      <c r="AD139" s="28">
        <v>0.11</v>
      </c>
      <c r="AE139" s="28">
        <v>1.1200000000000001</v>
      </c>
      <c r="AF139" s="28">
        <v>0.13</v>
      </c>
      <c r="AG139" s="28">
        <v>309</v>
      </c>
      <c r="AH139" s="28">
        <v>0.2</v>
      </c>
      <c r="AI139" s="28">
        <v>0.1</v>
      </c>
      <c r="AJ139" s="28">
        <v>0.04</v>
      </c>
      <c r="AK139" s="28">
        <v>14.2</v>
      </c>
      <c r="AL139" s="28">
        <f>Amalgamation!AL127/Amalgamation!AY127</f>
        <v>4.558823529411765E-5</v>
      </c>
      <c r="AM139" s="28">
        <v>6.5000000000000002E-2</v>
      </c>
      <c r="AN139" s="28">
        <f>Amalgamation!AN127/(Amalgamation!AS127+Amalgamation!AY127)</f>
        <v>1.105114366486764E-3</v>
      </c>
      <c r="AO139" s="28">
        <f>Amalgamation!AO127/Amalgamation!AS127</f>
        <v>0.1881081081081081</v>
      </c>
      <c r="AP139" s="28">
        <v>0.5</v>
      </c>
      <c r="AQ139" s="28">
        <v>0.98</v>
      </c>
      <c r="AR139" s="28">
        <v>7.3</v>
      </c>
      <c r="AS139" s="28">
        <v>185</v>
      </c>
      <c r="AT139" s="28">
        <v>7.9</v>
      </c>
      <c r="AU139" s="28">
        <v>18.8</v>
      </c>
      <c r="AV139" s="28">
        <v>9.8000000000000007</v>
      </c>
      <c r="AW139" s="28">
        <f>'no b.d.l.'!BJ127*10000</f>
        <v>45500</v>
      </c>
      <c r="AX139" s="28">
        <f>'no b.d.l.'!BK127*10000</f>
        <v>300</v>
      </c>
      <c r="AY139" s="28">
        <f>'no b.d.l.'!BL127*10000</f>
        <v>136000</v>
      </c>
      <c r="AZ139" s="28">
        <f>'no b.d.l.'!BM127*10000</f>
        <v>400</v>
      </c>
      <c r="BA139" s="28">
        <f>'no b.d.l.'!BN127*10000</f>
        <v>400</v>
      </c>
      <c r="BB139" s="28">
        <f>'no b.d.l.'!BO127*10000</f>
        <v>50</v>
      </c>
      <c r="BC139" s="28">
        <f>'no b.d.l.'!BP127*10000</f>
        <v>200</v>
      </c>
      <c r="BD139" s="28">
        <f>'no b.d.l.'!BQ127*10000</f>
        <v>9000</v>
      </c>
      <c r="BE139" s="30">
        <f t="shared" si="2"/>
        <v>450</v>
      </c>
      <c r="BV139" s="28"/>
      <c r="BY139" s="28"/>
    </row>
    <row r="140" spans="1:77" x14ac:dyDescent="0.3">
      <c r="A140" s="25">
        <f t="shared" si="3"/>
        <v>124</v>
      </c>
      <c r="B140" s="26">
        <v>687336</v>
      </c>
      <c r="C140" s="26">
        <v>846239</v>
      </c>
      <c r="D140" s="26">
        <v>371</v>
      </c>
      <c r="E140" s="26">
        <v>1</v>
      </c>
      <c r="F140" s="27" t="s">
        <v>124</v>
      </c>
      <c r="G140" s="28">
        <v>5.4</v>
      </c>
      <c r="H140" s="28">
        <f>'no b.d.l.'!H128/1000</f>
        <v>1.1699999999999999E-2</v>
      </c>
      <c r="I140" s="28">
        <f>'no b.d.l.'!I128/1000</f>
        <v>0.03</v>
      </c>
      <c r="J140" s="28">
        <v>2</v>
      </c>
      <c r="K140" s="28">
        <v>1.9</v>
      </c>
      <c r="L140" s="28">
        <v>8.9999999999999998E-4</v>
      </c>
      <c r="M140" s="28">
        <v>0.19</v>
      </c>
      <c r="N140" s="28">
        <v>0.09</v>
      </c>
      <c r="O140" s="28">
        <v>0.17</v>
      </c>
      <c r="P140" s="28">
        <f>Amalgamation!P128/Amalgamation!AR128</f>
        <v>1.5308641975308643</v>
      </c>
      <c r="Q140" s="28">
        <f>Amalgamation!Q128/Amalgamation!AS128</f>
        <v>8.9108910891089119E-3</v>
      </c>
      <c r="R140" s="28">
        <f>Amalgamation!R128/Amalgamation!AT128</f>
        <v>19.662921348314605</v>
      </c>
      <c r="S140" s="28">
        <v>0.09</v>
      </c>
      <c r="T140" s="28">
        <f>Amalgamation!T128/Amalgamation!X128</f>
        <v>0.2890995260663507</v>
      </c>
      <c r="U140" s="28">
        <v>23.5</v>
      </c>
      <c r="V140" s="28">
        <f>Amalgamation!V128/Amalgamation!Z128</f>
        <v>238.99999999999997</v>
      </c>
      <c r="W140" s="28">
        <f>Amalgamation!W128/Amalgamation!AY128</f>
        <v>2.0146904512067157E-4</v>
      </c>
      <c r="X140" s="28">
        <f>Amalgamation!X128/Amalgamation!AB128</f>
        <v>1.1530054644808743</v>
      </c>
      <c r="Y140" s="28">
        <v>1.4E-2</v>
      </c>
      <c r="Z140" s="28">
        <v>0.1</v>
      </c>
      <c r="AA140" s="28">
        <f>Amalgamation!AA128/Amalgamation!AE128</f>
        <v>1.6E-2</v>
      </c>
      <c r="AB140" s="28">
        <v>18.3</v>
      </c>
      <c r="AC140" s="28">
        <v>0.3</v>
      </c>
      <c r="AD140" s="28">
        <v>0.08</v>
      </c>
      <c r="AE140" s="28">
        <v>1.25</v>
      </c>
      <c r="AF140" s="28">
        <v>0.13</v>
      </c>
      <c r="AG140" s="28">
        <v>144</v>
      </c>
      <c r="AH140" s="28">
        <v>0.2</v>
      </c>
      <c r="AI140" s="28">
        <v>0.09</v>
      </c>
      <c r="AJ140" s="28">
        <v>0.04</v>
      </c>
      <c r="AK140" s="28">
        <v>13.3</v>
      </c>
      <c r="AL140" s="28">
        <f>Amalgamation!AL128/Amalgamation!AY128</f>
        <v>7.76495278069255E-5</v>
      </c>
      <c r="AM140" s="28">
        <v>8.2000000000000003E-2</v>
      </c>
      <c r="AN140" s="28">
        <f>Amalgamation!AN128/(Amalgamation!AS128+Amalgamation!AY128)</f>
        <v>1.7067705388368833E-3</v>
      </c>
      <c r="AO140" s="28">
        <f>Amalgamation!AO128/Amalgamation!AS128</f>
        <v>0.18465346534653465</v>
      </c>
      <c r="AP140" s="28">
        <v>0.4</v>
      </c>
      <c r="AQ140" s="28">
        <v>1.05</v>
      </c>
      <c r="AR140" s="28">
        <v>8.1</v>
      </c>
      <c r="AS140" s="28">
        <v>202</v>
      </c>
      <c r="AT140" s="28">
        <v>8.9</v>
      </c>
      <c r="AU140" s="28">
        <v>14.5</v>
      </c>
      <c r="AV140" s="28">
        <v>11.9</v>
      </c>
      <c r="AW140" s="28">
        <f>'no b.d.l.'!BJ128*10000</f>
        <v>46000</v>
      </c>
      <c r="AX140" s="28">
        <f>'no b.d.l.'!BK128*10000</f>
        <v>500</v>
      </c>
      <c r="AY140" s="28">
        <f>'no b.d.l.'!BL128*10000</f>
        <v>95300</v>
      </c>
      <c r="AZ140" s="28">
        <f>'no b.d.l.'!BM128*10000</f>
        <v>500</v>
      </c>
      <c r="BA140" s="28">
        <f>'no b.d.l.'!BN128*10000</f>
        <v>400</v>
      </c>
      <c r="BB140" s="28">
        <f>'no b.d.l.'!BO128*10000</f>
        <v>60</v>
      </c>
      <c r="BC140" s="28">
        <f>'no b.d.l.'!BP128*10000</f>
        <v>180</v>
      </c>
      <c r="BD140" s="28">
        <f>'no b.d.l.'!BQ128*10000</f>
        <v>9000</v>
      </c>
      <c r="BE140" s="30">
        <f t="shared" si="2"/>
        <v>560</v>
      </c>
      <c r="BV140" s="28"/>
      <c r="BY140" s="28"/>
    </row>
    <row r="141" spans="1:77" x14ac:dyDescent="0.3">
      <c r="A141" s="25">
        <f t="shared" si="3"/>
        <v>125</v>
      </c>
      <c r="B141" s="26">
        <v>687338</v>
      </c>
      <c r="C141" s="26">
        <v>846239</v>
      </c>
      <c r="D141" s="26">
        <v>371</v>
      </c>
      <c r="E141" s="26">
        <v>1</v>
      </c>
      <c r="F141" s="27" t="s">
        <v>125</v>
      </c>
      <c r="G141" s="28">
        <v>3.4</v>
      </c>
      <c r="H141" s="28">
        <f>'no b.d.l.'!H129/1000</f>
        <v>5.4999999999999997E-3</v>
      </c>
      <c r="I141" s="28">
        <f>'no b.d.l.'!I129/1000</f>
        <v>7.0000000000000007E-2</v>
      </c>
      <c r="J141" s="28">
        <v>2</v>
      </c>
      <c r="K141" s="28">
        <v>1.44</v>
      </c>
      <c r="L141" s="28">
        <v>8.9999999999999998E-4</v>
      </c>
      <c r="M141" s="28">
        <v>0.12</v>
      </c>
      <c r="N141" s="28">
        <v>0.09</v>
      </c>
      <c r="O141" s="28">
        <v>7.0000000000000007E-2</v>
      </c>
      <c r="P141" s="28">
        <f>Amalgamation!P129/Amalgamation!AR129</f>
        <v>1.5487804878048781</v>
      </c>
      <c r="Q141" s="28">
        <f>Amalgamation!Q129/Amalgamation!AS129</f>
        <v>1.0059171597633136E-2</v>
      </c>
      <c r="R141" s="28">
        <f>Amalgamation!R129/Amalgamation!AT129</f>
        <v>17.882352941176471</v>
      </c>
      <c r="S141" s="28">
        <v>0.09</v>
      </c>
      <c r="T141" s="28">
        <f>Amalgamation!T129/Amalgamation!X129</f>
        <v>0.34682080924855491</v>
      </c>
      <c r="U141" s="28">
        <v>24</v>
      </c>
      <c r="V141" s="28">
        <f>Amalgamation!V129/Amalgamation!Z129</f>
        <v>231</v>
      </c>
      <c r="W141" s="28">
        <f>Amalgamation!W129/Amalgamation!AY129</f>
        <v>2.1979434447300773E-4</v>
      </c>
      <c r="X141" s="28">
        <f>Amalgamation!X129/Amalgamation!AB129</f>
        <v>0.95580110497237569</v>
      </c>
      <c r="Y141" s="28">
        <v>0.01</v>
      </c>
      <c r="Z141" s="28">
        <v>0.1</v>
      </c>
      <c r="AA141" s="28">
        <f>Amalgamation!AA129/Amalgamation!AE129</f>
        <v>7.0866141732283455E-3</v>
      </c>
      <c r="AB141" s="28">
        <v>18.100000000000001</v>
      </c>
      <c r="AC141" s="28">
        <v>0.2</v>
      </c>
      <c r="AD141" s="28">
        <v>0.08</v>
      </c>
      <c r="AE141" s="28">
        <v>1.27</v>
      </c>
      <c r="AF141" s="28">
        <v>0.14000000000000001</v>
      </c>
      <c r="AG141" s="28">
        <v>129</v>
      </c>
      <c r="AH141" s="28">
        <v>0.1</v>
      </c>
      <c r="AI141" s="28">
        <v>0.09</v>
      </c>
      <c r="AJ141" s="28">
        <v>0.04</v>
      </c>
      <c r="AK141" s="28">
        <v>15.8</v>
      </c>
      <c r="AL141" s="28">
        <f>Amalgamation!AL129/Amalgamation!AY129</f>
        <v>6.8123393316195366E-5</v>
      </c>
      <c r="AM141" s="28">
        <v>7.0000000000000007E-2</v>
      </c>
      <c r="AN141" s="28">
        <f>Amalgamation!AN129/(Amalgamation!AS129+Amalgamation!AY129)</f>
        <v>2.4330182508432835E-3</v>
      </c>
      <c r="AO141" s="28">
        <f>Amalgamation!AO129/Amalgamation!AS129</f>
        <v>0.23076923076923078</v>
      </c>
      <c r="AP141" s="28">
        <v>0.4</v>
      </c>
      <c r="AQ141" s="28">
        <v>1.08</v>
      </c>
      <c r="AR141" s="28">
        <v>8.1999999999999993</v>
      </c>
      <c r="AS141" s="28">
        <v>169</v>
      </c>
      <c r="AT141" s="28">
        <v>8.5</v>
      </c>
      <c r="AU141" s="28">
        <v>15.4</v>
      </c>
      <c r="AV141" s="28">
        <v>11.7</v>
      </c>
      <c r="AW141" s="28">
        <f>'no b.d.l.'!BJ129*10000</f>
        <v>46300</v>
      </c>
      <c r="AX141" s="28">
        <f>'no b.d.l.'!BK129*10000</f>
        <v>400</v>
      </c>
      <c r="AY141" s="28">
        <f>'no b.d.l.'!BL129*10000</f>
        <v>77800</v>
      </c>
      <c r="AZ141" s="28">
        <f>'no b.d.l.'!BM129*10000</f>
        <v>400</v>
      </c>
      <c r="BA141" s="28">
        <f>'no b.d.l.'!BN129*10000</f>
        <v>400</v>
      </c>
      <c r="BB141" s="28">
        <f>'no b.d.l.'!BO129*10000</f>
        <v>60</v>
      </c>
      <c r="BC141" s="28">
        <f>'no b.d.l.'!BP129*10000</f>
        <v>170</v>
      </c>
      <c r="BD141" s="28">
        <f>'no b.d.l.'!BQ129*10000</f>
        <v>9000</v>
      </c>
      <c r="BE141" s="30">
        <f t="shared" si="2"/>
        <v>460</v>
      </c>
      <c r="BV141" s="28"/>
      <c r="BY141" s="28"/>
    </row>
    <row r="142" spans="1:77" x14ac:dyDescent="0.3">
      <c r="A142" s="25">
        <f t="shared" si="3"/>
        <v>126</v>
      </c>
      <c r="B142" s="26">
        <v>687340</v>
      </c>
      <c r="C142" s="26">
        <v>846239</v>
      </c>
      <c r="D142" s="26">
        <v>371</v>
      </c>
      <c r="E142" s="26">
        <v>1</v>
      </c>
      <c r="F142" s="27" t="s">
        <v>126</v>
      </c>
      <c r="G142" s="28">
        <v>5.2</v>
      </c>
      <c r="H142" s="28">
        <f>'no b.d.l.'!H130/1000</f>
        <v>5.1999999999999998E-3</v>
      </c>
      <c r="I142" s="28">
        <f>'no b.d.l.'!I130/1000</f>
        <v>0.06</v>
      </c>
      <c r="J142" s="28">
        <v>2</v>
      </c>
      <c r="K142" s="28">
        <v>1.71</v>
      </c>
      <c r="L142" s="28">
        <v>8.9999999999999998E-4</v>
      </c>
      <c r="M142" s="28">
        <v>0.14000000000000001</v>
      </c>
      <c r="N142" s="28">
        <v>0.09</v>
      </c>
      <c r="O142" s="28">
        <v>7.0000000000000007E-2</v>
      </c>
      <c r="P142" s="28">
        <f>Amalgamation!P130/Amalgamation!AR130</f>
        <v>1.4588235294117649</v>
      </c>
      <c r="Q142" s="28">
        <f>Amalgamation!Q130/Amalgamation!AS130</f>
        <v>9.0909090909090905E-3</v>
      </c>
      <c r="R142" s="28">
        <f>Amalgamation!R130/Amalgamation!AT130</f>
        <v>20.117647058823529</v>
      </c>
      <c r="S142" s="28">
        <v>0.6</v>
      </c>
      <c r="T142" s="28">
        <f>Amalgamation!T130/Amalgamation!X130</f>
        <v>0.36312849162011174</v>
      </c>
      <c r="U142" s="28">
        <v>25.5</v>
      </c>
      <c r="V142" s="28">
        <f>Amalgamation!V130/Amalgamation!Z130</f>
        <v>263.33333333333331</v>
      </c>
      <c r="W142" s="28">
        <f>Amalgamation!W130/Amalgamation!AY130</f>
        <v>2.0148462354188759E-4</v>
      </c>
      <c r="X142" s="28">
        <f>Amalgamation!X130/Amalgamation!AB130</f>
        <v>0.95212765957446799</v>
      </c>
      <c r="Y142" s="28">
        <v>1.6E-2</v>
      </c>
      <c r="Z142" s="28">
        <v>0.09</v>
      </c>
      <c r="AA142" s="28">
        <f>Amalgamation!AA130/Amalgamation!AE130</f>
        <v>1.7391304347826087E-2</v>
      </c>
      <c r="AB142" s="28">
        <v>18.8</v>
      </c>
      <c r="AC142" s="28">
        <v>0.3</v>
      </c>
      <c r="AD142" s="28">
        <v>0.09</v>
      </c>
      <c r="AE142" s="28">
        <v>1.1499999999999999</v>
      </c>
      <c r="AF142" s="28">
        <v>0.14000000000000001</v>
      </c>
      <c r="AG142" s="28">
        <v>140</v>
      </c>
      <c r="AH142" s="28">
        <v>0.1</v>
      </c>
      <c r="AI142" s="28">
        <v>0.09</v>
      </c>
      <c r="AJ142" s="28">
        <v>0.04</v>
      </c>
      <c r="AK142" s="28">
        <v>12.3</v>
      </c>
      <c r="AL142" s="28">
        <f>Amalgamation!AL130/Amalgamation!AY130</f>
        <v>5.0901378579003181E-5</v>
      </c>
      <c r="AM142" s="28">
        <v>7.1999999999999995E-2</v>
      </c>
      <c r="AN142" s="28">
        <f>Amalgamation!AN130/(Amalgamation!AS130+Amalgamation!AY130)</f>
        <v>1.7321101694018559E-3</v>
      </c>
      <c r="AO142" s="28">
        <f>Amalgamation!AO130/Amalgamation!AS130</f>
        <v>0.19377990430622011</v>
      </c>
      <c r="AP142" s="28">
        <v>0.4</v>
      </c>
      <c r="AQ142" s="28">
        <v>1.1200000000000001</v>
      </c>
      <c r="AR142" s="28">
        <v>8.5</v>
      </c>
      <c r="AS142" s="28">
        <v>209</v>
      </c>
      <c r="AT142" s="28">
        <v>8.5</v>
      </c>
      <c r="AU142" s="28">
        <v>15.8</v>
      </c>
      <c r="AV142" s="28">
        <v>10.4</v>
      </c>
      <c r="AW142" s="28">
        <f>'no b.d.l.'!BJ130*10000</f>
        <v>47500</v>
      </c>
      <c r="AX142" s="28">
        <f>'no b.d.l.'!BK130*10000</f>
        <v>300</v>
      </c>
      <c r="AY142" s="28">
        <f>'no b.d.l.'!BL130*10000</f>
        <v>94300</v>
      </c>
      <c r="AZ142" s="28">
        <f>'no b.d.l.'!BM130*10000</f>
        <v>500</v>
      </c>
      <c r="BA142" s="28">
        <f>'no b.d.l.'!BN130*10000</f>
        <v>400</v>
      </c>
      <c r="BB142" s="28">
        <f>'no b.d.l.'!BO130*10000</f>
        <v>230</v>
      </c>
      <c r="BC142" s="28">
        <f>'no b.d.l.'!BP130*10000</f>
        <v>180</v>
      </c>
      <c r="BD142" s="28">
        <f>'no b.d.l.'!BQ130*10000</f>
        <v>9000</v>
      </c>
      <c r="BE142" s="30">
        <f t="shared" si="2"/>
        <v>730</v>
      </c>
      <c r="BV142" s="28"/>
      <c r="BY142" s="28"/>
    </row>
    <row r="143" spans="1:77" x14ac:dyDescent="0.3">
      <c r="A143" s="25">
        <f t="shared" si="3"/>
        <v>127</v>
      </c>
      <c r="B143" s="26">
        <v>687342</v>
      </c>
      <c r="C143" s="26">
        <v>846239</v>
      </c>
      <c r="D143" s="26">
        <v>371</v>
      </c>
      <c r="E143" s="26">
        <v>1</v>
      </c>
      <c r="F143" s="27" t="s">
        <v>128</v>
      </c>
      <c r="G143" s="28">
        <v>3.4</v>
      </c>
      <c r="H143" s="28">
        <f>'no b.d.l.'!H131/1000</f>
        <v>4.0999999999999995E-3</v>
      </c>
      <c r="I143" s="28">
        <f>'no b.d.l.'!I131/1000</f>
        <v>0.05</v>
      </c>
      <c r="J143" s="28">
        <v>2</v>
      </c>
      <c r="K143" s="28">
        <v>1.39</v>
      </c>
      <c r="L143" s="28">
        <v>8.9999999999999998E-4</v>
      </c>
      <c r="M143" s="28">
        <v>0.12</v>
      </c>
      <c r="N143" s="28">
        <v>0.09</v>
      </c>
      <c r="O143" s="28">
        <v>0.01</v>
      </c>
      <c r="P143" s="28">
        <f>Amalgamation!P131/Amalgamation!AR131</f>
        <v>1.4659090909090908</v>
      </c>
      <c r="Q143" s="28">
        <f>Amalgamation!Q131/Amalgamation!AS131</f>
        <v>9.0909090909090905E-3</v>
      </c>
      <c r="R143" s="28">
        <f>Amalgamation!R131/Amalgamation!AT131</f>
        <v>17.011494252873565</v>
      </c>
      <c r="S143" s="28">
        <v>0.09</v>
      </c>
      <c r="T143" s="28">
        <f>Amalgamation!T131/Amalgamation!X131</f>
        <v>0.33879781420765026</v>
      </c>
      <c r="U143" s="28">
        <v>25</v>
      </c>
      <c r="V143" s="28">
        <f>Amalgamation!V131/Amalgamation!Z131</f>
        <v>212.72727272727272</v>
      </c>
      <c r="W143" s="28">
        <f>Amalgamation!W131/Amalgamation!AY131</f>
        <v>2.169934640522876E-4</v>
      </c>
      <c r="X143" s="28">
        <f>Amalgamation!X131/Amalgamation!AB131</f>
        <v>0.97860962566844922</v>
      </c>
      <c r="Y143" s="28">
        <v>1.9E-2</v>
      </c>
      <c r="Z143" s="28">
        <v>0.11</v>
      </c>
      <c r="AA143" s="28">
        <f>Amalgamation!AA131/Amalgamation!AE131</f>
        <v>1.6393442622950821E-2</v>
      </c>
      <c r="AB143" s="28">
        <v>18.7</v>
      </c>
      <c r="AC143" s="28">
        <v>0.2</v>
      </c>
      <c r="AD143" s="28">
        <v>0.09</v>
      </c>
      <c r="AE143" s="28">
        <v>1.22</v>
      </c>
      <c r="AF143" s="28">
        <v>0.14000000000000001</v>
      </c>
      <c r="AG143" s="28">
        <v>123</v>
      </c>
      <c r="AH143" s="28">
        <v>0.1</v>
      </c>
      <c r="AI143" s="28">
        <v>0.09</v>
      </c>
      <c r="AJ143" s="28">
        <v>0.04</v>
      </c>
      <c r="AK143" s="28">
        <v>12.4</v>
      </c>
      <c r="AL143" s="28">
        <f>Amalgamation!AL131/Amalgamation!AY131</f>
        <v>6.6666666666666656E-5</v>
      </c>
      <c r="AM143" s="28">
        <v>7.3999999999999996E-2</v>
      </c>
      <c r="AN143" s="28">
        <f>Amalgamation!AN131/(Amalgamation!AS131+Amalgamation!AY131)</f>
        <v>2.2950434884661027E-3</v>
      </c>
      <c r="AO143" s="28">
        <f>Amalgamation!AO131/Amalgamation!AS131</f>
        <v>0.21925133689839571</v>
      </c>
      <c r="AP143" s="28">
        <v>0.4</v>
      </c>
      <c r="AQ143" s="28">
        <v>1.1200000000000001</v>
      </c>
      <c r="AR143" s="28">
        <v>8.8000000000000007</v>
      </c>
      <c r="AS143" s="28">
        <v>187</v>
      </c>
      <c r="AT143" s="28">
        <v>8.6999999999999993</v>
      </c>
      <c r="AU143" s="28">
        <v>15.5</v>
      </c>
      <c r="AV143" s="28">
        <v>11.4</v>
      </c>
      <c r="AW143" s="28">
        <f>'no b.d.l.'!BJ131*10000</f>
        <v>48700</v>
      </c>
      <c r="AX143" s="28">
        <f>'no b.d.l.'!BK131*10000</f>
        <v>400</v>
      </c>
      <c r="AY143" s="28">
        <f>'no b.d.l.'!BL131*10000</f>
        <v>76500</v>
      </c>
      <c r="AZ143" s="28">
        <f>'no b.d.l.'!BM131*10000</f>
        <v>500</v>
      </c>
      <c r="BA143" s="28">
        <f>'no b.d.l.'!BN131*10000</f>
        <v>400</v>
      </c>
      <c r="BB143" s="28">
        <f>'no b.d.l.'!BO131*10000</f>
        <v>70</v>
      </c>
      <c r="BC143" s="28">
        <f>'no b.d.l.'!BP131*10000</f>
        <v>170</v>
      </c>
      <c r="BD143" s="28">
        <f>'no b.d.l.'!BQ131*10000</f>
        <v>9000</v>
      </c>
      <c r="BE143" s="30">
        <f t="shared" si="2"/>
        <v>570</v>
      </c>
      <c r="BV143" s="28"/>
      <c r="BY143" s="28"/>
    </row>
    <row r="144" spans="1:77" ht="15.75" customHeight="1" x14ac:dyDescent="0.3">
      <c r="A144" s="25">
        <f t="shared" si="3"/>
        <v>128</v>
      </c>
      <c r="B144" s="26">
        <v>687343</v>
      </c>
      <c r="C144" s="26">
        <v>846239</v>
      </c>
      <c r="D144" s="26">
        <v>371</v>
      </c>
      <c r="E144" s="26">
        <v>1</v>
      </c>
      <c r="F144" s="27" t="s">
        <v>129</v>
      </c>
      <c r="G144" s="28">
        <v>4.5999999999999996</v>
      </c>
      <c r="H144" s="28">
        <f>'no b.d.l.'!H132/1000</f>
        <v>5.9000000000000007E-3</v>
      </c>
      <c r="I144" s="28">
        <f>'no b.d.l.'!I132/1000</f>
        <v>0.04</v>
      </c>
      <c r="J144" s="28">
        <v>2</v>
      </c>
      <c r="K144" s="28">
        <v>1.75</v>
      </c>
      <c r="L144" s="28">
        <v>8.9999999999999998E-4</v>
      </c>
      <c r="M144" s="28">
        <v>0.15</v>
      </c>
      <c r="N144" s="28">
        <v>0.09</v>
      </c>
      <c r="O144" s="28">
        <v>7.0000000000000007E-2</v>
      </c>
      <c r="P144" s="28">
        <f>Amalgamation!P132/Amalgamation!AR132</f>
        <v>1.4021739130434785</v>
      </c>
      <c r="Q144" s="28">
        <f>Amalgamation!Q132/Amalgamation!AS132</f>
        <v>8.5427135678391962E-3</v>
      </c>
      <c r="R144" s="28">
        <f>Amalgamation!R132/Amalgamation!AT132</f>
        <v>19</v>
      </c>
      <c r="S144" s="28">
        <v>0.09</v>
      </c>
      <c r="T144" s="28">
        <f>Amalgamation!T132/Amalgamation!X132</f>
        <v>0.35195530726256985</v>
      </c>
      <c r="U144" s="28">
        <v>26.2</v>
      </c>
      <c r="V144" s="28">
        <f>Amalgamation!V132/Amalgamation!Z132</f>
        <v>248.99999999999997</v>
      </c>
      <c r="W144" s="28">
        <f>Amalgamation!W132/Amalgamation!AY132</f>
        <v>2.1173762945914844E-4</v>
      </c>
      <c r="X144" s="28">
        <f>Amalgamation!X132/Amalgamation!AB132</f>
        <v>0.92746113989637291</v>
      </c>
      <c r="Y144" s="28">
        <v>1.7999999999999999E-2</v>
      </c>
      <c r="Z144" s="28">
        <v>0.1</v>
      </c>
      <c r="AA144" s="28">
        <f>Amalgamation!AA132/Amalgamation!AE132</f>
        <v>3.2520325203252036E-2</v>
      </c>
      <c r="AB144" s="28">
        <v>19.3</v>
      </c>
      <c r="AC144" s="28">
        <v>0.3</v>
      </c>
      <c r="AD144" s="28">
        <v>0.11</v>
      </c>
      <c r="AE144" s="28">
        <v>1.23</v>
      </c>
      <c r="AF144" s="28">
        <v>0.15</v>
      </c>
      <c r="AG144" s="28">
        <v>145</v>
      </c>
      <c r="AH144" s="28">
        <v>0.1</v>
      </c>
      <c r="AI144" s="28">
        <v>0.1</v>
      </c>
      <c r="AJ144" s="28">
        <v>0.04</v>
      </c>
      <c r="AK144" s="28">
        <v>12.2</v>
      </c>
      <c r="AL144" s="28">
        <f>Amalgamation!AL132/Amalgamation!AY132</f>
        <v>6.5592635212888384E-5</v>
      </c>
      <c r="AM144" s="28">
        <v>7.2999999999999995E-2</v>
      </c>
      <c r="AN144" s="28">
        <f>Amalgamation!AN132/(Amalgamation!AS132+Amalgamation!AY132)</f>
        <v>2.1412415756782511E-3</v>
      </c>
      <c r="AO144" s="28">
        <f>Amalgamation!AO132/Amalgamation!AS132</f>
        <v>0.23567839195979898</v>
      </c>
      <c r="AP144" s="28">
        <v>0.4</v>
      </c>
      <c r="AQ144" s="28">
        <v>1.17</v>
      </c>
      <c r="AR144" s="28">
        <v>9.1999999999999993</v>
      </c>
      <c r="AS144" s="28">
        <v>199</v>
      </c>
      <c r="AT144" s="28">
        <v>9</v>
      </c>
      <c r="AU144" s="28">
        <v>15.6</v>
      </c>
      <c r="AV144" s="28">
        <v>11.3</v>
      </c>
      <c r="AW144" s="28">
        <f>'no b.d.l.'!BJ132*10000</f>
        <v>50500</v>
      </c>
      <c r="AX144" s="28">
        <f>'no b.d.l.'!BK132*10000</f>
        <v>500</v>
      </c>
      <c r="AY144" s="28">
        <f>'no b.d.l.'!BL132*10000</f>
        <v>86900</v>
      </c>
      <c r="AZ144" s="28">
        <f>'no b.d.l.'!BM132*10000</f>
        <v>500</v>
      </c>
      <c r="BA144" s="28">
        <f>'no b.d.l.'!BN132*10000</f>
        <v>400</v>
      </c>
      <c r="BB144" s="28">
        <f>'no b.d.l.'!BO132*10000</f>
        <v>80</v>
      </c>
      <c r="BC144" s="28">
        <f>'no b.d.l.'!BP132*10000</f>
        <v>190</v>
      </c>
      <c r="BD144" s="28">
        <f>'no b.d.l.'!BQ132*10000</f>
        <v>9000</v>
      </c>
      <c r="BE144" s="30">
        <f t="shared" si="2"/>
        <v>580</v>
      </c>
      <c r="BV144" s="28"/>
      <c r="BY144" s="28"/>
    </row>
    <row r="145" spans="1:77" x14ac:dyDescent="0.3">
      <c r="A145" s="25">
        <f t="shared" si="3"/>
        <v>129</v>
      </c>
      <c r="B145" s="26">
        <v>687345</v>
      </c>
      <c r="C145" s="26">
        <v>846239</v>
      </c>
      <c r="D145" s="26">
        <v>371</v>
      </c>
      <c r="E145" s="26">
        <v>1</v>
      </c>
      <c r="F145" s="27" t="s">
        <v>130</v>
      </c>
      <c r="G145" s="28">
        <v>11.3</v>
      </c>
      <c r="H145" s="28">
        <f>'no b.d.l.'!H133/1000</f>
        <v>5.9999999999999995E-4</v>
      </c>
      <c r="I145" s="28">
        <f>'no b.d.l.'!I133/1000</f>
        <v>8.9999999999999998E-4</v>
      </c>
      <c r="J145" s="28">
        <v>1</v>
      </c>
      <c r="K145" s="28">
        <v>3.71</v>
      </c>
      <c r="L145" s="28">
        <v>8.9999999999999998E-4</v>
      </c>
      <c r="M145" s="28">
        <v>0.57999999999999996</v>
      </c>
      <c r="N145" s="28">
        <v>1.2</v>
      </c>
      <c r="O145" s="28">
        <v>0.1</v>
      </c>
      <c r="P145" s="28">
        <f>Amalgamation!P133/Amalgamation!AR133</f>
        <v>2.1343283582089554</v>
      </c>
      <c r="Q145" s="28">
        <f>Amalgamation!Q133/Amalgamation!AS133</f>
        <v>9.871244635193132E-3</v>
      </c>
      <c r="R145" s="28">
        <f>Amalgamation!R133/Amalgamation!AT133</f>
        <v>35.131578947368425</v>
      </c>
      <c r="S145" s="28">
        <v>0.09</v>
      </c>
      <c r="T145" s="28">
        <f>Amalgamation!T133/Amalgamation!X133</f>
        <v>0.27649769585253459</v>
      </c>
      <c r="U145" s="28">
        <v>32.299999999999997</v>
      </c>
      <c r="V145" s="28">
        <f>Amalgamation!V133/Amalgamation!Z133</f>
        <v>223.99999999999997</v>
      </c>
      <c r="W145" s="28">
        <f>Amalgamation!W133/Amalgamation!AY133</f>
        <v>1.8076923076923077E-4</v>
      </c>
      <c r="X145" s="28">
        <f>Amalgamation!X133/Amalgamation!AB133</f>
        <v>1.1542553191489362</v>
      </c>
      <c r="Y145" s="28">
        <v>8.2000000000000003E-2</v>
      </c>
      <c r="Z145" s="28">
        <v>0.1</v>
      </c>
      <c r="AA145" s="28">
        <f>Amalgamation!AA133/Amalgamation!AE133</f>
        <v>1.6260162601626018E-2</v>
      </c>
      <c r="AB145" s="28">
        <v>18.8</v>
      </c>
      <c r="AC145" s="28">
        <v>0.09</v>
      </c>
      <c r="AD145" s="28">
        <v>0.1</v>
      </c>
      <c r="AE145" s="28">
        <v>1.23</v>
      </c>
      <c r="AF145" s="28">
        <v>0.12</v>
      </c>
      <c r="AG145" s="28">
        <v>372</v>
      </c>
      <c r="AH145" s="28">
        <v>0.2</v>
      </c>
      <c r="AI145" s="28">
        <v>0.1</v>
      </c>
      <c r="AJ145" s="28">
        <v>0.04</v>
      </c>
      <c r="AK145" s="28">
        <v>11.3</v>
      </c>
      <c r="AL145" s="28">
        <f>Amalgamation!AL133/Amalgamation!AY133</f>
        <v>6.0769230769230772E-5</v>
      </c>
      <c r="AM145" s="28">
        <v>0.08</v>
      </c>
      <c r="AN145" s="28">
        <f>Amalgamation!AN133/(Amalgamation!AS133+Amalgamation!AY133)</f>
        <v>1.3091919866700451E-3</v>
      </c>
      <c r="AO145" s="28">
        <f>Amalgamation!AO133/Amalgamation!AS133</f>
        <v>0.16437768240343345</v>
      </c>
      <c r="AP145" s="28">
        <v>0.5</v>
      </c>
      <c r="AQ145" s="28">
        <v>0.98</v>
      </c>
      <c r="AR145" s="28">
        <v>6.7</v>
      </c>
      <c r="AS145" s="28">
        <v>233</v>
      </c>
      <c r="AT145" s="28">
        <v>7.6</v>
      </c>
      <c r="AU145" s="28">
        <v>17.399999999999999</v>
      </c>
      <c r="AV145" s="28">
        <v>9.4</v>
      </c>
      <c r="AW145" s="28">
        <f>'no b.d.l.'!BJ133*10000</f>
        <v>43700</v>
      </c>
      <c r="AX145" s="28">
        <f>'no b.d.l.'!BK133*10000</f>
        <v>400</v>
      </c>
      <c r="AY145" s="28">
        <f>'no b.d.l.'!BL133*10000</f>
        <v>130000</v>
      </c>
      <c r="AZ145" s="28">
        <f>'no b.d.l.'!BM133*10000</f>
        <v>500</v>
      </c>
      <c r="BA145" s="28">
        <f>'no b.d.l.'!BN133*10000</f>
        <v>300</v>
      </c>
      <c r="BB145" s="28">
        <f>'no b.d.l.'!BO133*10000</f>
        <v>100</v>
      </c>
      <c r="BC145" s="28">
        <f>'no b.d.l.'!BP133*10000</f>
        <v>220</v>
      </c>
      <c r="BD145" s="28">
        <f>'no b.d.l.'!BQ133*10000</f>
        <v>9000</v>
      </c>
      <c r="BE145" s="30">
        <f t="shared" si="2"/>
        <v>600</v>
      </c>
      <c r="BV145" s="28"/>
      <c r="BY145" s="28"/>
    </row>
    <row r="146" spans="1:77" x14ac:dyDescent="0.3">
      <c r="A146" s="25">
        <f t="shared" si="3"/>
        <v>130</v>
      </c>
      <c r="B146" s="26">
        <v>687348</v>
      </c>
      <c r="C146" s="26">
        <v>846239</v>
      </c>
      <c r="D146" s="26">
        <v>371</v>
      </c>
      <c r="E146" s="26">
        <v>1</v>
      </c>
      <c r="F146" s="27" t="s">
        <v>131</v>
      </c>
      <c r="G146" s="28">
        <v>14.3</v>
      </c>
      <c r="H146" s="28">
        <f>'no b.d.l.'!H134/1000</f>
        <v>1.1999999999999999E-3</v>
      </c>
      <c r="I146" s="28">
        <f>'no b.d.l.'!I134/1000</f>
        <v>0.05</v>
      </c>
      <c r="J146" s="28">
        <v>2</v>
      </c>
      <c r="K146" s="28">
        <v>4.04</v>
      </c>
      <c r="L146" s="28">
        <v>8.9999999999999998E-4</v>
      </c>
      <c r="M146" s="28">
        <v>0.56999999999999995</v>
      </c>
      <c r="N146" s="28">
        <v>1.5</v>
      </c>
      <c r="O146" s="28">
        <v>0.12</v>
      </c>
      <c r="P146" s="28">
        <f>Amalgamation!P134/Amalgamation!AR134</f>
        <v>2.3538461538461539</v>
      </c>
      <c r="Q146" s="28">
        <f>Amalgamation!Q134/Amalgamation!AS134</f>
        <v>9.4861660079051374E-3</v>
      </c>
      <c r="R146" s="28">
        <f>Amalgamation!R134/Amalgamation!AT134</f>
        <v>38.125</v>
      </c>
      <c r="S146" s="28">
        <v>0.09</v>
      </c>
      <c r="T146" s="28">
        <f>Amalgamation!T134/Amalgamation!X134</f>
        <v>0.24901185770750986</v>
      </c>
      <c r="U146" s="28">
        <v>35.5</v>
      </c>
      <c r="V146" s="28">
        <f>Amalgamation!V134/Amalgamation!Z134</f>
        <v>233.99999999999997</v>
      </c>
      <c r="W146" s="28">
        <f>Amalgamation!W134/Amalgamation!AY134</f>
        <v>1.8071428571428573E-4</v>
      </c>
      <c r="X146" s="28">
        <f>Amalgamation!X134/Amalgamation!AB134</f>
        <v>1.2587064676616915</v>
      </c>
      <c r="Y146" s="28">
        <v>8.5000000000000006E-2</v>
      </c>
      <c r="Z146" s="28">
        <v>0.1</v>
      </c>
      <c r="AA146" s="28">
        <f>Amalgamation!AA134/Amalgamation!AE134</f>
        <v>7.2580645161290317E-3</v>
      </c>
      <c r="AB146" s="28">
        <v>20.100000000000001</v>
      </c>
      <c r="AC146" s="28">
        <v>0.1</v>
      </c>
      <c r="AD146" s="28">
        <v>0.12</v>
      </c>
      <c r="AE146" s="28">
        <v>1.24</v>
      </c>
      <c r="AF146" s="28">
        <v>0.12</v>
      </c>
      <c r="AG146" s="28">
        <v>426</v>
      </c>
      <c r="AH146" s="28">
        <v>0.2</v>
      </c>
      <c r="AI146" s="28">
        <v>0.1</v>
      </c>
      <c r="AJ146" s="28">
        <v>0.04</v>
      </c>
      <c r="AK146" s="28">
        <v>11.4</v>
      </c>
      <c r="AL146" s="28">
        <f>Amalgamation!AL134/Amalgamation!AY134</f>
        <v>5.2142857142857142E-5</v>
      </c>
      <c r="AM146" s="28">
        <v>7.8E-2</v>
      </c>
      <c r="AN146" s="28">
        <f>Amalgamation!AN134/(Amalgamation!AS134+Amalgamation!AY134)</f>
        <v>1.3489907524259731E-3</v>
      </c>
      <c r="AO146" s="28">
        <f>Amalgamation!AO134/Amalgamation!AS134</f>
        <v>0.16403162055335968</v>
      </c>
      <c r="AP146" s="28">
        <v>0.6</v>
      </c>
      <c r="AQ146" s="28">
        <v>0.99</v>
      </c>
      <c r="AR146" s="28">
        <v>6.5</v>
      </c>
      <c r="AS146" s="28">
        <v>253</v>
      </c>
      <c r="AT146" s="28">
        <v>8</v>
      </c>
      <c r="AU146" s="28">
        <v>18.100000000000001</v>
      </c>
      <c r="AV146" s="28">
        <v>10.199999999999999</v>
      </c>
      <c r="AW146" s="28">
        <f>'no b.d.l.'!BJ134*10000</f>
        <v>47200</v>
      </c>
      <c r="AX146" s="28">
        <f>'no b.d.l.'!BK134*10000</f>
        <v>400</v>
      </c>
      <c r="AY146" s="28">
        <f>'no b.d.l.'!BL134*10000</f>
        <v>140000</v>
      </c>
      <c r="AZ146" s="28">
        <f>'no b.d.l.'!BM134*10000</f>
        <v>500</v>
      </c>
      <c r="BA146" s="28">
        <f>'no b.d.l.'!BN134*10000</f>
        <v>400</v>
      </c>
      <c r="BB146" s="28">
        <f>'no b.d.l.'!BO134*10000</f>
        <v>110</v>
      </c>
      <c r="BC146" s="28">
        <f>'no b.d.l.'!BP134*10000</f>
        <v>230</v>
      </c>
      <c r="BD146" s="28">
        <f>'no b.d.l.'!BQ134*10000</f>
        <v>9000</v>
      </c>
      <c r="BE146" s="30">
        <f t="shared" ref="BE146:BE209" si="4">+AZ146+BB146</f>
        <v>610</v>
      </c>
      <c r="BV146" s="28"/>
      <c r="BY146" s="28"/>
    </row>
    <row r="147" spans="1:77" x14ac:dyDescent="0.3">
      <c r="A147" s="25">
        <f t="shared" ref="A147:A210" si="5">A146+1</f>
        <v>131</v>
      </c>
      <c r="B147" s="26">
        <v>687351</v>
      </c>
      <c r="C147" s="26">
        <v>846239</v>
      </c>
      <c r="D147" s="26">
        <v>371</v>
      </c>
      <c r="E147" s="26">
        <v>1</v>
      </c>
      <c r="F147" s="27" t="s">
        <v>132</v>
      </c>
      <c r="G147" s="28">
        <v>13.1</v>
      </c>
      <c r="H147" s="28">
        <f>'no b.d.l.'!H135/1000</f>
        <v>1.4E-3</v>
      </c>
      <c r="I147" s="28">
        <f>'no b.d.l.'!I135/1000</f>
        <v>0.04</v>
      </c>
      <c r="J147" s="28">
        <v>1</v>
      </c>
      <c r="K147" s="28">
        <v>4.25</v>
      </c>
      <c r="L147" s="28">
        <v>8.9999999999999998E-4</v>
      </c>
      <c r="M147" s="28">
        <v>0.56999999999999995</v>
      </c>
      <c r="N147" s="28">
        <v>1.4</v>
      </c>
      <c r="O147" s="28">
        <v>0.13</v>
      </c>
      <c r="P147" s="28">
        <f>Amalgamation!P135/Amalgamation!AR135</f>
        <v>2.4754098360655741</v>
      </c>
      <c r="Q147" s="28">
        <f>Amalgamation!Q135/Amalgamation!AS135</f>
        <v>5.5309734513274336E-3</v>
      </c>
      <c r="R147" s="28">
        <f>Amalgamation!R135/Amalgamation!AT135</f>
        <v>36.98795180722891</v>
      </c>
      <c r="S147" s="28">
        <v>0.09</v>
      </c>
      <c r="T147" s="28">
        <f>Amalgamation!T135/Amalgamation!X135</f>
        <v>0.2349726775956284</v>
      </c>
      <c r="U147" s="28">
        <v>44.2</v>
      </c>
      <c r="V147" s="28">
        <f>Amalgamation!V135/Amalgamation!Z135</f>
        <v>270</v>
      </c>
      <c r="W147" s="28">
        <f>Amalgamation!W135/Amalgamation!AY135</f>
        <v>2.0138888888888889E-4</v>
      </c>
      <c r="X147" s="28">
        <f>Amalgamation!X135/Amalgamation!AB135</f>
        <v>1.8963730569948187</v>
      </c>
      <c r="Y147" s="28">
        <v>0.11799999999999999</v>
      </c>
      <c r="Z147" s="28">
        <v>0.09</v>
      </c>
      <c r="AA147" s="28">
        <f>Amalgamation!AA135/Amalgamation!AE135</f>
        <v>2.564102564102564E-2</v>
      </c>
      <c r="AB147" s="28">
        <v>19.3</v>
      </c>
      <c r="AC147" s="28">
        <v>0.1</v>
      </c>
      <c r="AD147" s="28">
        <v>0.12</v>
      </c>
      <c r="AE147" s="28">
        <v>1.17</v>
      </c>
      <c r="AF147" s="28">
        <v>0.14000000000000001</v>
      </c>
      <c r="AG147" s="28">
        <v>462</v>
      </c>
      <c r="AH147" s="28">
        <v>0.2</v>
      </c>
      <c r="AI147" s="28">
        <v>0.2</v>
      </c>
      <c r="AJ147" s="28">
        <v>0.04</v>
      </c>
      <c r="AK147" s="28">
        <v>12.6</v>
      </c>
      <c r="AL147" s="28">
        <f>Amalgamation!AL135/Amalgamation!AY135</f>
        <v>4.6527777777777781E-5</v>
      </c>
      <c r="AM147" s="28">
        <v>7.9000000000000001E-2</v>
      </c>
      <c r="AN147" s="28">
        <f>Amalgamation!AN135/(Amalgamation!AS135+Amalgamation!AY135)</f>
        <v>1.4800764267715225E-3</v>
      </c>
      <c r="AO147" s="28">
        <f>Amalgamation!AO135/Amalgamation!AS135</f>
        <v>0.13827433628318583</v>
      </c>
      <c r="AP147" s="28">
        <v>0.6</v>
      </c>
      <c r="AQ147" s="28">
        <v>0.99</v>
      </c>
      <c r="AR147" s="28">
        <v>6.1</v>
      </c>
      <c r="AS147" s="28">
        <v>452</v>
      </c>
      <c r="AT147" s="28">
        <v>8.3000000000000007</v>
      </c>
      <c r="AU147" s="28">
        <v>20.2</v>
      </c>
      <c r="AV147" s="28">
        <v>10</v>
      </c>
      <c r="AW147" s="28">
        <f>'no b.d.l.'!BJ135*10000</f>
        <v>47699.999999999993</v>
      </c>
      <c r="AX147" s="28">
        <f>'no b.d.l.'!BK135*10000</f>
        <v>500</v>
      </c>
      <c r="AY147" s="28">
        <f>'no b.d.l.'!BL135*10000</f>
        <v>144000</v>
      </c>
      <c r="AZ147" s="28">
        <f>'no b.d.l.'!BM135*10000</f>
        <v>600</v>
      </c>
      <c r="BA147" s="28">
        <f>'no b.d.l.'!BN135*10000</f>
        <v>400</v>
      </c>
      <c r="BB147" s="28">
        <f>'no b.d.l.'!BO135*10000</f>
        <v>120</v>
      </c>
      <c r="BC147" s="28">
        <f>'no b.d.l.'!BP135*10000</f>
        <v>240</v>
      </c>
      <c r="BD147" s="28">
        <f>'no b.d.l.'!BQ135*10000</f>
        <v>9000</v>
      </c>
      <c r="BE147" s="30">
        <f t="shared" si="4"/>
        <v>720</v>
      </c>
      <c r="BV147" s="28"/>
      <c r="BY147" s="28"/>
    </row>
    <row r="148" spans="1:77" x14ac:dyDescent="0.3">
      <c r="A148" s="25">
        <f t="shared" si="5"/>
        <v>132</v>
      </c>
      <c r="B148" s="26">
        <v>687352</v>
      </c>
      <c r="C148" s="26">
        <v>846239</v>
      </c>
      <c r="D148" s="26">
        <v>371</v>
      </c>
      <c r="E148" s="26">
        <v>1</v>
      </c>
      <c r="F148" s="27" t="s">
        <v>133</v>
      </c>
      <c r="G148" s="28">
        <v>18.600000000000001</v>
      </c>
      <c r="H148" s="28">
        <f>'no b.d.l.'!H136/1000</f>
        <v>1.6999999999999999E-3</v>
      </c>
      <c r="I148" s="28">
        <f>'no b.d.l.'!I136/1000</f>
        <v>0.03</v>
      </c>
      <c r="J148" s="28">
        <v>1</v>
      </c>
      <c r="K148" s="28">
        <v>4.22</v>
      </c>
      <c r="L148" s="28">
        <v>8.9999999999999998E-4</v>
      </c>
      <c r="M148" s="28">
        <v>0.57999999999999996</v>
      </c>
      <c r="N148" s="28">
        <v>1.2</v>
      </c>
      <c r="O148" s="28">
        <v>0.14000000000000001</v>
      </c>
      <c r="P148" s="28">
        <f>Amalgamation!P136/Amalgamation!AR136</f>
        <v>2.7777777777777777</v>
      </c>
      <c r="Q148" s="28">
        <f>Amalgamation!Q136/Amalgamation!AS136</f>
        <v>5.0607287449392713E-3</v>
      </c>
      <c r="R148" s="28">
        <f>Amalgamation!R136/Amalgamation!AT136</f>
        <v>43.888888888888886</v>
      </c>
      <c r="S148" s="28">
        <v>0.09</v>
      </c>
      <c r="T148" s="28">
        <f>Amalgamation!T136/Amalgamation!X136</f>
        <v>0.21234567901234566</v>
      </c>
      <c r="U148" s="28">
        <v>52.1</v>
      </c>
      <c r="V148" s="28">
        <f>Amalgamation!V136/Amalgamation!Z136</f>
        <v>256.66666666666669</v>
      </c>
      <c r="W148" s="28">
        <f>Amalgamation!W136/Amalgamation!AY136</f>
        <v>1.9935483870967742E-4</v>
      </c>
      <c r="X148" s="28">
        <f>Amalgamation!X136/Amalgamation!AB136</f>
        <v>2.1542553191489362</v>
      </c>
      <c r="Y148" s="28">
        <v>0.18</v>
      </c>
      <c r="Z148" s="28">
        <v>0.09</v>
      </c>
      <c r="AA148" s="28">
        <f>Amalgamation!AA136/Amalgamation!AE136</f>
        <v>1.7391304347826087E-2</v>
      </c>
      <c r="AB148" s="28">
        <v>18.8</v>
      </c>
      <c r="AC148" s="28">
        <v>0.1</v>
      </c>
      <c r="AD148" s="28">
        <v>0.15</v>
      </c>
      <c r="AE148" s="28">
        <v>1.1499999999999999</v>
      </c>
      <c r="AF148" s="28">
        <v>0.13</v>
      </c>
      <c r="AG148" s="28">
        <v>460</v>
      </c>
      <c r="AH148" s="28">
        <v>0.2</v>
      </c>
      <c r="AI148" s="28">
        <v>0.2</v>
      </c>
      <c r="AJ148" s="28">
        <v>0.04</v>
      </c>
      <c r="AK148" s="28">
        <v>14.3</v>
      </c>
      <c r="AL148" s="28">
        <f>Amalgamation!AL136/Amalgamation!AY136</f>
        <v>4.3225806451612907E-5</v>
      </c>
      <c r="AM148" s="28">
        <v>6.0999999999999999E-2</v>
      </c>
      <c r="AN148" s="28">
        <f>Amalgamation!AN136/(Amalgamation!AS136+Amalgamation!AY136)</f>
        <v>1.4958776544432583E-3</v>
      </c>
      <c r="AO148" s="28">
        <f>Amalgamation!AO136/Amalgamation!AS136</f>
        <v>0.13846153846153847</v>
      </c>
      <c r="AP148" s="28">
        <v>0.6</v>
      </c>
      <c r="AQ148" s="28">
        <v>0.87</v>
      </c>
      <c r="AR148" s="28">
        <v>5.4</v>
      </c>
      <c r="AS148" s="28">
        <v>494</v>
      </c>
      <c r="AT148" s="28">
        <v>7.2</v>
      </c>
      <c r="AU148" s="28">
        <v>20.3</v>
      </c>
      <c r="AV148" s="28">
        <v>10.5</v>
      </c>
      <c r="AW148" s="28">
        <f>'no b.d.l.'!BJ136*10000</f>
        <v>40900</v>
      </c>
      <c r="AX148" s="28">
        <f>'no b.d.l.'!BK136*10000</f>
        <v>500</v>
      </c>
      <c r="AY148" s="28">
        <f>'no b.d.l.'!BL136*10000</f>
        <v>155000</v>
      </c>
      <c r="AZ148" s="28">
        <f>'no b.d.l.'!BM136*10000</f>
        <v>400</v>
      </c>
      <c r="BA148" s="28">
        <f>'no b.d.l.'!BN136*10000</f>
        <v>300</v>
      </c>
      <c r="BB148" s="28">
        <f>'no b.d.l.'!BO136*10000</f>
        <v>90</v>
      </c>
      <c r="BC148" s="28">
        <f>'no b.d.l.'!BP136*10000</f>
        <v>290</v>
      </c>
      <c r="BD148" s="28">
        <f>'no b.d.l.'!BQ136*10000</f>
        <v>9000</v>
      </c>
      <c r="BE148" s="30">
        <f t="shared" si="4"/>
        <v>490</v>
      </c>
      <c r="BV148" s="28"/>
      <c r="BY148" s="28"/>
    </row>
    <row r="149" spans="1:77" x14ac:dyDescent="0.3">
      <c r="A149" s="25">
        <f t="shared" si="5"/>
        <v>133</v>
      </c>
      <c r="B149" s="26">
        <v>687353</v>
      </c>
      <c r="C149" s="26">
        <v>846239</v>
      </c>
      <c r="D149" s="26">
        <v>371</v>
      </c>
      <c r="E149" s="26">
        <v>1</v>
      </c>
      <c r="F149" s="27" t="s">
        <v>134</v>
      </c>
      <c r="G149" s="28">
        <v>12.9</v>
      </c>
      <c r="H149" s="28">
        <f>'no b.d.l.'!H137/1000</f>
        <v>4.0000000000000002E-4</v>
      </c>
      <c r="I149" s="28">
        <f>'no b.d.l.'!I137/1000</f>
        <v>8.9999999999999998E-4</v>
      </c>
      <c r="J149" s="28">
        <v>1</v>
      </c>
      <c r="K149" s="28">
        <v>4.47</v>
      </c>
      <c r="L149" s="28">
        <v>8.9999999999999998E-4</v>
      </c>
      <c r="M149" s="28">
        <v>0.54</v>
      </c>
      <c r="N149" s="28">
        <v>1</v>
      </c>
      <c r="O149" s="28">
        <v>0.11</v>
      </c>
      <c r="P149" s="28">
        <f>Amalgamation!P137/Amalgamation!AR137</f>
        <v>2.354838709677419</v>
      </c>
      <c r="Q149" s="28">
        <f>Amalgamation!Q137/Amalgamation!AS137</f>
        <v>8.3333333333333332E-3</v>
      </c>
      <c r="R149" s="28">
        <f>Amalgamation!R137/Amalgamation!AT137</f>
        <v>38.625</v>
      </c>
      <c r="S149" s="28">
        <v>0.09</v>
      </c>
      <c r="T149" s="28">
        <f>Amalgamation!T137/Amalgamation!X137</f>
        <v>0.26666666666666666</v>
      </c>
      <c r="U149" s="28">
        <v>50.1</v>
      </c>
      <c r="V149" s="28">
        <f>Amalgamation!V137/Amalgamation!Z137</f>
        <v>253.33333333333334</v>
      </c>
      <c r="W149" s="28">
        <f>Amalgamation!W137/Amalgamation!AY137</f>
        <v>1.7647058823529413E-4</v>
      </c>
      <c r="X149" s="28">
        <f>Amalgamation!X137/Amalgamation!AB137</f>
        <v>1.5671641791044775</v>
      </c>
      <c r="Y149" s="28">
        <v>6.7000000000000004E-2</v>
      </c>
      <c r="Z149" s="28">
        <v>0.09</v>
      </c>
      <c r="AA149" s="28">
        <f>Amalgamation!AA137/Amalgamation!AE137</f>
        <v>8.3333333333333332E-3</v>
      </c>
      <c r="AB149" s="28">
        <v>20.100000000000001</v>
      </c>
      <c r="AC149" s="28">
        <v>0.1</v>
      </c>
      <c r="AD149" s="28">
        <v>0.15</v>
      </c>
      <c r="AE149" s="28">
        <v>1.2</v>
      </c>
      <c r="AF149" s="28">
        <v>0.13</v>
      </c>
      <c r="AG149" s="28">
        <v>367</v>
      </c>
      <c r="AH149" s="28">
        <v>0.2</v>
      </c>
      <c r="AI149" s="28">
        <v>0.2</v>
      </c>
      <c r="AJ149" s="28">
        <v>0.04</v>
      </c>
      <c r="AK149" s="28">
        <v>17.100000000000001</v>
      </c>
      <c r="AL149" s="28">
        <f>Amalgamation!AL137/Amalgamation!AY137</f>
        <v>3.8562091503267977E-5</v>
      </c>
      <c r="AM149" s="28">
        <v>7.5999999999999998E-2</v>
      </c>
      <c r="AN149" s="28">
        <f>Amalgamation!AN137/(Amalgamation!AS137+Amalgamation!AY137)</f>
        <v>1.3723726073123664E-3</v>
      </c>
      <c r="AO149" s="28">
        <f>Amalgamation!AO137/Amalgamation!AS137</f>
        <v>0.12968749999999998</v>
      </c>
      <c r="AP149" s="28">
        <v>0.6</v>
      </c>
      <c r="AQ149" s="28">
        <v>0.87</v>
      </c>
      <c r="AR149" s="28">
        <v>6.2</v>
      </c>
      <c r="AS149" s="28">
        <v>384</v>
      </c>
      <c r="AT149" s="28">
        <v>8</v>
      </c>
      <c r="AU149" s="28">
        <v>20.7</v>
      </c>
      <c r="AV149" s="28">
        <v>11.3</v>
      </c>
      <c r="AW149" s="28">
        <f>'no b.d.l.'!BJ137*10000</f>
        <v>46800</v>
      </c>
      <c r="AX149" s="28">
        <f>'no b.d.l.'!BK137*10000</f>
        <v>600</v>
      </c>
      <c r="AY149" s="28">
        <f>'no b.d.l.'!BL137*10000</f>
        <v>153000</v>
      </c>
      <c r="AZ149" s="28">
        <f>'no b.d.l.'!BM137*10000</f>
        <v>600</v>
      </c>
      <c r="BA149" s="28">
        <f>'no b.d.l.'!BN137*10000</f>
        <v>400</v>
      </c>
      <c r="BB149" s="28">
        <f>'no b.d.l.'!BO137*10000</f>
        <v>130</v>
      </c>
      <c r="BC149" s="28">
        <f>'no b.d.l.'!BP137*10000</f>
        <v>240</v>
      </c>
      <c r="BD149" s="28">
        <f>'no b.d.l.'!BQ137*10000</f>
        <v>9000</v>
      </c>
      <c r="BE149" s="30">
        <f t="shared" si="4"/>
        <v>730</v>
      </c>
      <c r="BV149" s="28"/>
      <c r="BY149" s="28"/>
    </row>
    <row r="150" spans="1:77" x14ac:dyDescent="0.3">
      <c r="A150" s="25">
        <f t="shared" si="5"/>
        <v>134</v>
      </c>
      <c r="B150" s="26">
        <v>687355</v>
      </c>
      <c r="C150" s="26">
        <v>846239</v>
      </c>
      <c r="D150" s="26">
        <v>371</v>
      </c>
      <c r="E150" s="26">
        <v>1</v>
      </c>
      <c r="F150" s="27" t="s">
        <v>138</v>
      </c>
      <c r="G150" s="28">
        <v>13.6</v>
      </c>
      <c r="H150" s="28">
        <f>'no b.d.l.'!H138/1000</f>
        <v>4.0000000000000002E-4</v>
      </c>
      <c r="I150" s="28">
        <f>'no b.d.l.'!I138/1000</f>
        <v>8.9999999999999998E-4</v>
      </c>
      <c r="J150" s="28">
        <v>2</v>
      </c>
      <c r="K150" s="28">
        <v>4.46</v>
      </c>
      <c r="L150" s="28">
        <v>8.9999999999999998E-4</v>
      </c>
      <c r="M150" s="28">
        <v>0.56000000000000005</v>
      </c>
      <c r="N150" s="28">
        <v>1.1000000000000001</v>
      </c>
      <c r="O150" s="28">
        <v>0.11</v>
      </c>
      <c r="P150" s="28">
        <f>Amalgamation!P138/Amalgamation!AR138</f>
        <v>2.4655172413793105</v>
      </c>
      <c r="Q150" s="28">
        <f>Amalgamation!Q138/Amalgamation!AS138</f>
        <v>8.5399449035812678E-3</v>
      </c>
      <c r="R150" s="28">
        <f>Amalgamation!R138/Amalgamation!AT138</f>
        <v>40.133333333333333</v>
      </c>
      <c r="S150" s="28">
        <v>0.09</v>
      </c>
      <c r="T150" s="28">
        <f>Amalgamation!T138/Amalgamation!X138</f>
        <v>0.22316384180790963</v>
      </c>
      <c r="U150" s="28">
        <v>50.1</v>
      </c>
      <c r="V150" s="28">
        <f>Amalgamation!V138/Amalgamation!Z138</f>
        <v>244.44444444444446</v>
      </c>
      <c r="W150" s="28">
        <f>Amalgamation!W138/Amalgamation!AY138</f>
        <v>1.6103896103896104E-4</v>
      </c>
      <c r="X150" s="28">
        <f>Amalgamation!X138/Amalgamation!AB138</f>
        <v>1.7788944723618092</v>
      </c>
      <c r="Y150" s="28">
        <v>7.1999999999999995E-2</v>
      </c>
      <c r="Z150" s="28">
        <v>0.09</v>
      </c>
      <c r="AA150" s="28">
        <f>Amalgamation!AA138/Amalgamation!AE138</f>
        <v>8.5470085470085479E-3</v>
      </c>
      <c r="AB150" s="28">
        <v>19.899999999999999</v>
      </c>
      <c r="AC150" s="28">
        <v>0.2</v>
      </c>
      <c r="AD150" s="28">
        <v>0.11</v>
      </c>
      <c r="AE150" s="28">
        <v>1.17</v>
      </c>
      <c r="AF150" s="28">
        <v>0.13</v>
      </c>
      <c r="AG150" s="28">
        <v>394</v>
      </c>
      <c r="AH150" s="28">
        <v>0.2</v>
      </c>
      <c r="AI150" s="28">
        <v>0.1</v>
      </c>
      <c r="AJ150" s="28">
        <v>0.04</v>
      </c>
      <c r="AK150" s="28">
        <v>15.1</v>
      </c>
      <c r="AL150" s="28">
        <f>Amalgamation!AL138/Amalgamation!AY138</f>
        <v>4.2857142857142856E-5</v>
      </c>
      <c r="AM150" s="28">
        <v>7.5999999999999998E-2</v>
      </c>
      <c r="AN150" s="28">
        <f>Amalgamation!AN138/(Amalgamation!AS138+Amalgamation!AY138)</f>
        <v>1.2651995620712214E-3</v>
      </c>
      <c r="AO150" s="28">
        <f>Amalgamation!AO138/Amalgamation!AS138</f>
        <v>0.12121212121212122</v>
      </c>
      <c r="AP150" s="28">
        <v>0.6</v>
      </c>
      <c r="AQ150" s="28">
        <v>0.89</v>
      </c>
      <c r="AR150" s="28">
        <v>5.8</v>
      </c>
      <c r="AS150" s="28">
        <v>363</v>
      </c>
      <c r="AT150" s="28">
        <v>7.5</v>
      </c>
      <c r="AU150" s="28">
        <v>20.2</v>
      </c>
      <c r="AV150" s="28">
        <v>12</v>
      </c>
      <c r="AW150" s="28">
        <f>'no b.d.l.'!BJ138*10000</f>
        <v>47000</v>
      </c>
      <c r="AX150" s="28">
        <f>'no b.d.l.'!BK138*10000</f>
        <v>600</v>
      </c>
      <c r="AY150" s="28">
        <f>'no b.d.l.'!BL138*10000</f>
        <v>154000</v>
      </c>
      <c r="AZ150" s="28">
        <f>'no b.d.l.'!BM138*10000</f>
        <v>600</v>
      </c>
      <c r="BA150" s="28">
        <f>'no b.d.l.'!BN138*10000</f>
        <v>400</v>
      </c>
      <c r="BB150" s="28">
        <f>'no b.d.l.'!BO138*10000</f>
        <v>120</v>
      </c>
      <c r="BC150" s="28">
        <f>'no b.d.l.'!BP138*10000</f>
        <v>230</v>
      </c>
      <c r="BD150" s="28">
        <f>'no b.d.l.'!BQ138*10000</f>
        <v>9000</v>
      </c>
      <c r="BE150" s="30">
        <f t="shared" si="4"/>
        <v>720</v>
      </c>
      <c r="BV150" s="28"/>
      <c r="BY150" s="28"/>
    </row>
    <row r="151" spans="1:77" x14ac:dyDescent="0.3">
      <c r="A151" s="25">
        <f t="shared" si="5"/>
        <v>135</v>
      </c>
      <c r="B151" s="26">
        <v>687356</v>
      </c>
      <c r="C151" s="26">
        <v>846239</v>
      </c>
      <c r="D151" s="26">
        <v>371</v>
      </c>
      <c r="E151" s="26">
        <v>1</v>
      </c>
      <c r="F151" s="27" t="s">
        <v>135</v>
      </c>
      <c r="G151" s="28">
        <v>11.5</v>
      </c>
      <c r="H151" s="28">
        <f>'no b.d.l.'!H139/1000</f>
        <v>4.0000000000000002E-4</v>
      </c>
      <c r="I151" s="28">
        <f>'no b.d.l.'!I139/1000</f>
        <v>7.0000000000000007E-2</v>
      </c>
      <c r="J151" s="28">
        <v>2</v>
      </c>
      <c r="K151" s="28">
        <v>3.78</v>
      </c>
      <c r="L151" s="28">
        <v>8.9999999999999998E-4</v>
      </c>
      <c r="M151" s="28">
        <v>0.45</v>
      </c>
      <c r="N151" s="28">
        <v>1.1000000000000001</v>
      </c>
      <c r="O151" s="28">
        <v>0.1</v>
      </c>
      <c r="P151" s="28">
        <f>Amalgamation!P139/Amalgamation!AR139</f>
        <v>2.6101694915254234</v>
      </c>
      <c r="Q151" s="28">
        <f>Amalgamation!Q139/Amalgamation!AS139</f>
        <v>7.9113924050632917E-3</v>
      </c>
      <c r="R151" s="28">
        <f>Amalgamation!R139/Amalgamation!AT139</f>
        <v>31.686746987951803</v>
      </c>
      <c r="S151" s="28">
        <v>0.09</v>
      </c>
      <c r="T151" s="28">
        <f>Amalgamation!T139/Amalgamation!X139</f>
        <v>0.21337579617834396</v>
      </c>
      <c r="U151" s="28">
        <v>39.9</v>
      </c>
      <c r="V151" s="28">
        <f>Amalgamation!V139/Amalgamation!Z139</f>
        <v>243.33333333333331</v>
      </c>
      <c r="W151" s="28">
        <f>Amalgamation!W139/Amalgamation!AY139</f>
        <v>1.6106870229007635E-4</v>
      </c>
      <c r="X151" s="28">
        <f>Amalgamation!X139/Amalgamation!AB139</f>
        <v>1.5939086294416243</v>
      </c>
      <c r="Y151" s="28">
        <v>8.8999999999999996E-2</v>
      </c>
      <c r="Z151" s="28">
        <v>0.09</v>
      </c>
      <c r="AA151" s="28">
        <f>Amalgamation!AA139/Amalgamation!AE139</f>
        <v>7.1999999999999998E-3</v>
      </c>
      <c r="AB151" s="28">
        <v>19.7</v>
      </c>
      <c r="AC151" s="28">
        <v>0.1</v>
      </c>
      <c r="AD151" s="28">
        <v>0.13</v>
      </c>
      <c r="AE151" s="28">
        <v>1.25</v>
      </c>
      <c r="AF151" s="28">
        <v>0.12</v>
      </c>
      <c r="AG151" s="28">
        <v>384</v>
      </c>
      <c r="AH151" s="28">
        <v>0.2</v>
      </c>
      <c r="AI151" s="28">
        <v>0.1</v>
      </c>
      <c r="AJ151" s="28">
        <v>0.04</v>
      </c>
      <c r="AK151" s="28">
        <v>12.9</v>
      </c>
      <c r="AL151" s="28">
        <f>Amalgamation!AL139/Amalgamation!AY139</f>
        <v>5.4198473282442742E-5</v>
      </c>
      <c r="AM151" s="28">
        <v>7.6999999999999999E-2</v>
      </c>
      <c r="AN151" s="28">
        <f>Amalgamation!AN139/(Amalgamation!AS139+Amalgamation!AY139)</f>
        <v>1.3973925492704619E-3</v>
      </c>
      <c r="AO151" s="28">
        <f>Amalgamation!AO139/Amalgamation!AS139</f>
        <v>0.14367088607594936</v>
      </c>
      <c r="AP151" s="28">
        <v>0.5</v>
      </c>
      <c r="AQ151" s="28">
        <v>0.89</v>
      </c>
      <c r="AR151" s="28">
        <v>5.9</v>
      </c>
      <c r="AS151" s="28">
        <v>316</v>
      </c>
      <c r="AT151" s="28">
        <v>8.3000000000000007</v>
      </c>
      <c r="AU151" s="28">
        <v>18.7</v>
      </c>
      <c r="AV151" s="28">
        <v>11</v>
      </c>
      <c r="AW151" s="28">
        <f>'no b.d.l.'!BJ139*10000</f>
        <v>47000</v>
      </c>
      <c r="AX151" s="28">
        <f>'no b.d.l.'!BK139*10000</f>
        <v>600</v>
      </c>
      <c r="AY151" s="28">
        <f>'no b.d.l.'!BL139*10000</f>
        <v>131000</v>
      </c>
      <c r="AZ151" s="28">
        <f>'no b.d.l.'!BM139*10000</f>
        <v>500</v>
      </c>
      <c r="BA151" s="28">
        <f>'no b.d.l.'!BN139*10000</f>
        <v>400</v>
      </c>
      <c r="BB151" s="28">
        <f>'no b.d.l.'!BO139*10000</f>
        <v>100</v>
      </c>
      <c r="BC151" s="28">
        <f>'no b.d.l.'!BP139*10000</f>
        <v>230</v>
      </c>
      <c r="BD151" s="28">
        <f>'no b.d.l.'!BQ139*10000</f>
        <v>9000</v>
      </c>
      <c r="BE151" s="30">
        <f t="shared" si="4"/>
        <v>600</v>
      </c>
      <c r="BV151" s="28"/>
      <c r="BY151" s="28"/>
    </row>
    <row r="152" spans="1:77" x14ac:dyDescent="0.3">
      <c r="A152" s="25">
        <f t="shared" si="5"/>
        <v>136</v>
      </c>
      <c r="B152" s="26">
        <v>687357</v>
      </c>
      <c r="C152" s="26">
        <v>846237</v>
      </c>
      <c r="D152" s="26">
        <v>371</v>
      </c>
      <c r="E152" s="26">
        <v>1</v>
      </c>
      <c r="F152" s="27" t="s">
        <v>136</v>
      </c>
      <c r="G152" s="28">
        <v>19.899999999999999</v>
      </c>
      <c r="H152" s="28">
        <f>'no b.d.l.'!H140/1000</f>
        <v>4.0000000000000002E-4</v>
      </c>
      <c r="I152" s="28">
        <f>'no b.d.l.'!I140/1000</f>
        <v>0.05</v>
      </c>
      <c r="J152" s="28">
        <v>2</v>
      </c>
      <c r="K152" s="28">
        <v>5</v>
      </c>
      <c r="L152" s="28">
        <v>8.9999999999999998E-4</v>
      </c>
      <c r="M152" s="28">
        <v>0.73</v>
      </c>
      <c r="N152" s="28">
        <v>1.5</v>
      </c>
      <c r="O152" s="28">
        <v>0.18</v>
      </c>
      <c r="P152" s="28">
        <f>Amalgamation!P140/Amalgamation!AR140</f>
        <v>4</v>
      </c>
      <c r="Q152" s="28">
        <f>Amalgamation!Q140/Amalgamation!AS140</f>
        <v>1.285140562248996E-2</v>
      </c>
      <c r="R152" s="28">
        <f>Amalgamation!R140/Amalgamation!AT140</f>
        <v>57</v>
      </c>
      <c r="S152" s="28">
        <v>0.09</v>
      </c>
      <c r="T152" s="28">
        <f>Amalgamation!T140/Amalgamation!X140</f>
        <v>0.16320474777448069</v>
      </c>
      <c r="U152" s="28">
        <v>45.7</v>
      </c>
      <c r="V152" s="28">
        <f>Amalgamation!V140/Amalgamation!Z140</f>
        <v>253.75</v>
      </c>
      <c r="W152" s="28">
        <f>Amalgamation!W140/Amalgamation!AY140</f>
        <v>1.5092024539877302E-4</v>
      </c>
      <c r="X152" s="28">
        <f>Amalgamation!X140/Amalgamation!AB140</f>
        <v>1.8932584269662922</v>
      </c>
      <c r="Y152" s="28">
        <v>0.151</v>
      </c>
      <c r="Z152" s="28">
        <v>0.08</v>
      </c>
      <c r="AA152" s="28">
        <f>Amalgamation!AA140/Amalgamation!AE140</f>
        <v>9.9999999999999985E-3</v>
      </c>
      <c r="AB152" s="28">
        <v>17.8</v>
      </c>
      <c r="AC152" s="28">
        <v>0.2</v>
      </c>
      <c r="AD152" s="28">
        <v>0.13</v>
      </c>
      <c r="AE152" s="28">
        <v>0.9</v>
      </c>
      <c r="AF152" s="28">
        <v>0.08</v>
      </c>
      <c r="AG152" s="28">
        <v>552</v>
      </c>
      <c r="AH152" s="28">
        <v>0.1</v>
      </c>
      <c r="AI152" s="28">
        <v>0.1</v>
      </c>
      <c r="AJ152" s="28">
        <v>0.04</v>
      </c>
      <c r="AK152" s="28">
        <v>10.4</v>
      </c>
      <c r="AL152" s="28">
        <f>Amalgamation!AL140/Amalgamation!AY140</f>
        <v>4.2944785276073619E-5</v>
      </c>
      <c r="AM152" s="28">
        <v>7.1999999999999995E-2</v>
      </c>
      <c r="AN152" s="28">
        <f>Amalgamation!AN140/(Amalgamation!AS140+Amalgamation!AY140)</f>
        <v>8.2573247003044407E-4</v>
      </c>
      <c r="AO152" s="28">
        <f>Amalgamation!AO140/Amalgamation!AS140</f>
        <v>0.15461847389558234</v>
      </c>
      <c r="AP152" s="28">
        <v>0.6</v>
      </c>
      <c r="AQ152" s="28">
        <v>0.69</v>
      </c>
      <c r="AR152" s="28">
        <v>3.6</v>
      </c>
      <c r="AS152" s="28">
        <v>249</v>
      </c>
      <c r="AT152" s="28">
        <v>6</v>
      </c>
      <c r="AU152" s="28">
        <v>21</v>
      </c>
      <c r="AV152" s="28">
        <v>8.6999999999999993</v>
      </c>
      <c r="AW152" s="28">
        <f>'no b.d.l.'!BJ140*10000</f>
        <v>40300</v>
      </c>
      <c r="AX152" s="28">
        <f>'no b.d.l.'!BK140*10000</f>
        <v>300</v>
      </c>
      <c r="AY152" s="28">
        <f>'no b.d.l.'!BL140*10000</f>
        <v>163000</v>
      </c>
      <c r="AZ152" s="28">
        <f>'no b.d.l.'!BM140*10000</f>
        <v>500</v>
      </c>
      <c r="BA152" s="28">
        <f>'no b.d.l.'!BN140*10000</f>
        <v>200</v>
      </c>
      <c r="BB152" s="28">
        <f>'no b.d.l.'!BO140*10000</f>
        <v>130</v>
      </c>
      <c r="BC152" s="28">
        <f>'no b.d.l.'!BP140*10000</f>
        <v>260</v>
      </c>
      <c r="BD152" s="28">
        <f>'no b.d.l.'!BQ140*10000</f>
        <v>9000</v>
      </c>
      <c r="BE152" s="30">
        <f t="shared" si="4"/>
        <v>630</v>
      </c>
      <c r="BV152" s="28"/>
      <c r="BY152" s="28"/>
    </row>
    <row r="153" spans="1:77" x14ac:dyDescent="0.3">
      <c r="A153" s="25">
        <f t="shared" si="5"/>
        <v>137</v>
      </c>
      <c r="B153" s="26">
        <v>687358</v>
      </c>
      <c r="C153" s="26">
        <v>846237</v>
      </c>
      <c r="D153" s="26">
        <v>371</v>
      </c>
      <c r="E153" s="26">
        <v>1</v>
      </c>
      <c r="F153" s="27" t="s">
        <v>137</v>
      </c>
      <c r="G153" s="28">
        <v>316</v>
      </c>
      <c r="H153" s="28">
        <f>'no b.d.l.'!H141/1000</f>
        <v>1.0009999999999999</v>
      </c>
      <c r="I153" s="28">
        <f>'no b.d.l.'!I141/1000</f>
        <v>2.25</v>
      </c>
      <c r="J153" s="28">
        <v>24</v>
      </c>
      <c r="K153" s="28">
        <v>213</v>
      </c>
      <c r="L153" s="28">
        <v>0.109</v>
      </c>
      <c r="M153" s="28">
        <v>41.4</v>
      </c>
      <c r="N153" s="28">
        <v>17.7</v>
      </c>
      <c r="O153" s="28">
        <v>1.59</v>
      </c>
      <c r="P153" s="28">
        <f>Amalgamation!P141/Amalgamation!AR141</f>
        <v>0.16260162601626016</v>
      </c>
      <c r="Q153" s="28">
        <f>Amalgamation!Q141/Amalgamation!AS141</f>
        <v>1.1434511434511435E-3</v>
      </c>
      <c r="R153" s="28">
        <f>Amalgamation!R141/Amalgamation!AT141</f>
        <v>5.6521739130434785</v>
      </c>
      <c r="S153" s="28">
        <v>3.5</v>
      </c>
      <c r="T153" s="28">
        <f>Amalgamation!T141/Amalgamation!X141</f>
        <v>1.2385321100917432E-2</v>
      </c>
      <c r="U153" s="28">
        <v>1001</v>
      </c>
      <c r="V153" s="28">
        <f>Amalgamation!V141/Amalgamation!Z141</f>
        <v>268.48249027237358</v>
      </c>
      <c r="W153" s="28">
        <f>Amalgamation!W141/Amalgamation!AY141</f>
        <v>3.2675709001233046E-2</v>
      </c>
      <c r="X153" s="28">
        <f>Amalgamation!X141/Amalgamation!AB141</f>
        <v>483.90677025527191</v>
      </c>
      <c r="Y153" s="28">
        <v>41.6</v>
      </c>
      <c r="Z153" s="28">
        <v>5.14</v>
      </c>
      <c r="AA153" s="28">
        <f>Amalgamation!AA141/Amalgamation!AE141</f>
        <v>5.6740442655935617</v>
      </c>
      <c r="AB153" s="28">
        <v>9.01</v>
      </c>
      <c r="AC153" s="28">
        <v>0.2</v>
      </c>
      <c r="AD153" s="28">
        <v>1.1000000000000001</v>
      </c>
      <c r="AE153" s="28">
        <v>4.97</v>
      </c>
      <c r="AF153" s="28">
        <v>1.65</v>
      </c>
      <c r="AG153" s="28">
        <v>236</v>
      </c>
      <c r="AH153" s="28">
        <v>0.1</v>
      </c>
      <c r="AI153" s="28">
        <v>0.09</v>
      </c>
      <c r="AJ153" s="28">
        <v>0.04</v>
      </c>
      <c r="AK153" s="28">
        <v>8.2899999999999991</v>
      </c>
      <c r="AL153" s="28">
        <f>Amalgamation!AL141/Amalgamation!AY141</f>
        <v>7.0283600493218252E-5</v>
      </c>
      <c r="AM153" s="28">
        <v>0.105</v>
      </c>
      <c r="AN153" s="28">
        <f>Amalgamation!AN141/(Amalgamation!AS141+Amalgamation!AY141)</f>
        <v>6.4548755818771158E-4</v>
      </c>
      <c r="AO153" s="28">
        <f>Amalgamation!AO141/Amalgamation!AS141</f>
        <v>4.4698544698544701E-3</v>
      </c>
      <c r="AP153" s="28">
        <v>0.3</v>
      </c>
      <c r="AQ153" s="28">
        <v>2.27</v>
      </c>
      <c r="AR153" s="28">
        <v>12.3</v>
      </c>
      <c r="AS153" s="28">
        <v>962</v>
      </c>
      <c r="AT153" s="28">
        <v>18.399999999999999</v>
      </c>
      <c r="AU153" s="28">
        <v>11.1</v>
      </c>
      <c r="AV153" s="28">
        <v>96.9</v>
      </c>
      <c r="AW153" s="28">
        <f>'no b.d.l.'!BJ141*10000</f>
        <v>30700</v>
      </c>
      <c r="AX153" s="28">
        <f>'no b.d.l.'!BK141*10000</f>
        <v>22300</v>
      </c>
      <c r="AY153" s="28">
        <f>'no b.d.l.'!BL141*10000</f>
        <v>81100</v>
      </c>
      <c r="AZ153" s="28">
        <f>'no b.d.l.'!BM141*10000</f>
        <v>4200</v>
      </c>
      <c r="BA153" s="28">
        <f>'no b.d.l.'!BN141*10000</f>
        <v>30500</v>
      </c>
      <c r="BB153" s="28">
        <f>'no b.d.l.'!BO141*10000</f>
        <v>2890</v>
      </c>
      <c r="BC153" s="28">
        <f>'no b.d.l.'!BP141*10000</f>
        <v>420</v>
      </c>
      <c r="BD153" s="28">
        <f>'no b.d.l.'!BQ141*10000</f>
        <v>30000</v>
      </c>
      <c r="BE153" s="30">
        <f t="shared" si="4"/>
        <v>7090</v>
      </c>
      <c r="BV153" s="28"/>
      <c r="BY153" s="28"/>
    </row>
    <row r="154" spans="1:77" x14ac:dyDescent="0.3">
      <c r="A154" s="25">
        <f t="shared" si="5"/>
        <v>138</v>
      </c>
      <c r="B154" s="26">
        <v>687359</v>
      </c>
      <c r="C154" s="26">
        <v>846237</v>
      </c>
      <c r="D154" s="26">
        <v>371</v>
      </c>
      <c r="E154" s="26">
        <v>1</v>
      </c>
      <c r="F154" s="27" t="s">
        <v>139</v>
      </c>
      <c r="G154" s="28">
        <v>25.2</v>
      </c>
      <c r="H154" s="28">
        <f>'no b.d.l.'!H142/1000</f>
        <v>0.124</v>
      </c>
      <c r="I154" s="28">
        <f>'no b.d.l.'!I142/1000</f>
        <v>0.04</v>
      </c>
      <c r="J154" s="28">
        <v>2</v>
      </c>
      <c r="K154" s="28">
        <v>6.53</v>
      </c>
      <c r="L154" s="28">
        <v>8.9999999999999998E-4</v>
      </c>
      <c r="M154" s="28">
        <v>1.07</v>
      </c>
      <c r="N154" s="28">
        <v>1.8</v>
      </c>
      <c r="O154" s="28">
        <v>0.27</v>
      </c>
      <c r="P154" s="28">
        <f>Amalgamation!P142/Amalgamation!AR142</f>
        <v>4.7272727272727275</v>
      </c>
      <c r="Q154" s="28">
        <f>Amalgamation!Q142/Amalgamation!AS142</f>
        <v>1.4285714285714285E-2</v>
      </c>
      <c r="R154" s="28">
        <f>Amalgamation!R142/Amalgamation!AT142</f>
        <v>82.64150943396227</v>
      </c>
      <c r="S154" s="28">
        <v>0.09</v>
      </c>
      <c r="T154" s="28">
        <f>Amalgamation!T142/Amalgamation!X142</f>
        <v>0.10086956521739131</v>
      </c>
      <c r="U154" s="28">
        <v>114</v>
      </c>
      <c r="V154" s="28">
        <f>Amalgamation!V142/Amalgamation!Z142</f>
        <v>272</v>
      </c>
      <c r="W154" s="28">
        <f>Amalgamation!W142/Amalgamation!AY142</f>
        <v>1.9371727748691099E-4</v>
      </c>
      <c r="X154" s="28">
        <f>Amalgamation!X142/Amalgamation!AB142</f>
        <v>3.1420765027322402</v>
      </c>
      <c r="Y154" s="28">
        <v>0.32900000000000001</v>
      </c>
      <c r="Z154" s="28">
        <v>0.1</v>
      </c>
      <c r="AA154" s="28">
        <f>Amalgamation!AA142/Amalgamation!AE142</f>
        <v>0.11904761904761905</v>
      </c>
      <c r="AB154" s="28">
        <v>18.3</v>
      </c>
      <c r="AC154" s="28">
        <v>0.2</v>
      </c>
      <c r="AD154" s="28">
        <v>0.16</v>
      </c>
      <c r="AE154" s="28">
        <v>0.84</v>
      </c>
      <c r="AF154" s="28">
        <v>0.08</v>
      </c>
      <c r="AG154" s="28">
        <v>695</v>
      </c>
      <c r="AH154" s="28">
        <v>0.2</v>
      </c>
      <c r="AI154" s="28">
        <v>0.2</v>
      </c>
      <c r="AJ154" s="28">
        <v>0.04</v>
      </c>
      <c r="AK154" s="28">
        <v>10.9</v>
      </c>
      <c r="AL154" s="28">
        <f>Amalgamation!AL142/Amalgamation!AY142</f>
        <v>4.2408376963350784E-5</v>
      </c>
      <c r="AM154" s="28">
        <v>7.4999999999999997E-2</v>
      </c>
      <c r="AN154" s="28">
        <f>Amalgamation!AN142/(Amalgamation!AS142+Amalgamation!AY142)</f>
        <v>6.2173835743942099E-4</v>
      </c>
      <c r="AO154" s="28">
        <f>Amalgamation!AO142/Amalgamation!AS142</f>
        <v>0.14789915966386555</v>
      </c>
      <c r="AP154" s="28">
        <v>0.6</v>
      </c>
      <c r="AQ154" s="28">
        <v>0.53</v>
      </c>
      <c r="AR154" s="28">
        <v>3.3</v>
      </c>
      <c r="AS154" s="28">
        <v>238</v>
      </c>
      <c r="AT154" s="28">
        <v>5.3</v>
      </c>
      <c r="AU154" s="28">
        <v>26.4</v>
      </c>
      <c r="AV154" s="28">
        <v>7.2</v>
      </c>
      <c r="AW154" s="28">
        <f>'no b.d.l.'!BJ142*10000</f>
        <v>39500</v>
      </c>
      <c r="AX154" s="28">
        <f>'no b.d.l.'!BK142*10000</f>
        <v>300</v>
      </c>
      <c r="AY154" s="28">
        <f>'no b.d.l.'!BL142*10000</f>
        <v>191000</v>
      </c>
      <c r="AZ154" s="28">
        <f>'no b.d.l.'!BM142*10000</f>
        <v>500</v>
      </c>
      <c r="BA154" s="28">
        <f>'no b.d.l.'!BN142*10000</f>
        <v>300</v>
      </c>
      <c r="BB154" s="28">
        <f>'no b.d.l.'!BO142*10000</f>
        <v>110</v>
      </c>
      <c r="BC154" s="28">
        <f>'no b.d.l.'!BP142*10000</f>
        <v>320</v>
      </c>
      <c r="BD154" s="28">
        <f>'no b.d.l.'!BQ142*10000</f>
        <v>9000</v>
      </c>
      <c r="BE154" s="30">
        <f t="shared" si="4"/>
        <v>610</v>
      </c>
      <c r="BV154" s="28"/>
      <c r="BY154" s="28"/>
    </row>
    <row r="155" spans="1:77" x14ac:dyDescent="0.3">
      <c r="A155" s="25">
        <f t="shared" si="5"/>
        <v>139</v>
      </c>
      <c r="B155" s="26">
        <v>687360</v>
      </c>
      <c r="C155" s="26">
        <v>846237</v>
      </c>
      <c r="D155" s="26">
        <v>371</v>
      </c>
      <c r="E155" s="26">
        <v>1</v>
      </c>
      <c r="F155" s="27" t="s">
        <v>140</v>
      </c>
      <c r="G155" s="28">
        <v>22.4</v>
      </c>
      <c r="H155" s="28">
        <f>'no b.d.l.'!H143/1000</f>
        <v>5.7000000000000002E-3</v>
      </c>
      <c r="I155" s="28">
        <f>'no b.d.l.'!I143/1000</f>
        <v>0.03</v>
      </c>
      <c r="J155" s="28">
        <v>2</v>
      </c>
      <c r="K155" s="28">
        <v>5.12</v>
      </c>
      <c r="L155" s="28">
        <v>8.9999999999999998E-4</v>
      </c>
      <c r="M155" s="28">
        <v>0.73</v>
      </c>
      <c r="N155" s="28">
        <v>1.4</v>
      </c>
      <c r="O155" s="28">
        <v>0.21</v>
      </c>
      <c r="P155" s="28">
        <f>Amalgamation!P143/Amalgamation!AR143</f>
        <v>4.666666666666667</v>
      </c>
      <c r="Q155" s="28">
        <f>Amalgamation!Q143/Amalgamation!AS143</f>
        <v>1.4847161572052401E-2</v>
      </c>
      <c r="R155" s="28">
        <f>Amalgamation!R143/Amalgamation!AT143</f>
        <v>70.545454545454547</v>
      </c>
      <c r="S155" s="28">
        <v>0.09</v>
      </c>
      <c r="T155" s="28">
        <f>Amalgamation!T143/Amalgamation!X143</f>
        <v>0.13451776649746192</v>
      </c>
      <c r="U155" s="28">
        <v>59</v>
      </c>
      <c r="V155" s="28">
        <f>Amalgamation!V143/Amalgamation!Z143</f>
        <v>273.75</v>
      </c>
      <c r="W155" s="28">
        <f>Amalgamation!W143/Amalgamation!AY143</f>
        <v>1.414364640883978E-4</v>
      </c>
      <c r="X155" s="28">
        <f>Amalgamation!X143/Amalgamation!AB143</f>
        <v>2.118279569892473</v>
      </c>
      <c r="Y155" s="28">
        <v>0.16800000000000001</v>
      </c>
      <c r="Z155" s="28">
        <v>0.08</v>
      </c>
      <c r="AA155" s="28">
        <f>Amalgamation!AA143/Amalgamation!AE143</f>
        <v>1.0227272727272727E-2</v>
      </c>
      <c r="AB155" s="28">
        <v>18.600000000000001</v>
      </c>
      <c r="AC155" s="28">
        <v>0.2</v>
      </c>
      <c r="AD155" s="28">
        <v>0.17</v>
      </c>
      <c r="AE155" s="28">
        <v>0.88</v>
      </c>
      <c r="AF155" s="28">
        <v>0.08</v>
      </c>
      <c r="AG155" s="28">
        <v>592</v>
      </c>
      <c r="AH155" s="28">
        <v>0.2</v>
      </c>
      <c r="AI155" s="28">
        <v>0.1</v>
      </c>
      <c r="AJ155" s="28">
        <v>0.04</v>
      </c>
      <c r="AK155" s="28">
        <v>11.2</v>
      </c>
      <c r="AL155" s="28">
        <f>Amalgamation!AL143/Amalgamation!AY143</f>
        <v>3.3701657458563531E-5</v>
      </c>
      <c r="AM155" s="28">
        <v>7.2999999999999995E-2</v>
      </c>
      <c r="AN155" s="28">
        <f>Amalgamation!AN143/(Amalgamation!AS143+Amalgamation!AY143)</f>
        <v>7.1180660931749321E-4</v>
      </c>
      <c r="AO155" s="28">
        <f>Amalgamation!AO143/Amalgamation!AS143</f>
        <v>0.15807860262008736</v>
      </c>
      <c r="AP155" s="28">
        <v>0.6</v>
      </c>
      <c r="AQ155" s="28">
        <v>0.55000000000000004</v>
      </c>
      <c r="AR155" s="28">
        <v>3.3</v>
      </c>
      <c r="AS155" s="28">
        <v>229</v>
      </c>
      <c r="AT155" s="28">
        <v>5.5</v>
      </c>
      <c r="AU155" s="28">
        <v>23.7</v>
      </c>
      <c r="AV155" s="28">
        <v>8.4</v>
      </c>
      <c r="AW155" s="28">
        <f>'no b.d.l.'!BJ143*10000</f>
        <v>40400</v>
      </c>
      <c r="AX155" s="28">
        <f>'no b.d.l.'!BK143*10000</f>
        <v>400</v>
      </c>
      <c r="AY155" s="28">
        <f>'no b.d.l.'!BL143*10000</f>
        <v>181000</v>
      </c>
      <c r="AZ155" s="28">
        <f>'no b.d.l.'!BM143*10000</f>
        <v>500</v>
      </c>
      <c r="BA155" s="28">
        <f>'no b.d.l.'!BN143*10000</f>
        <v>200</v>
      </c>
      <c r="BB155" s="28">
        <f>'no b.d.l.'!BO143*10000</f>
        <v>110</v>
      </c>
      <c r="BC155" s="28">
        <f>'no b.d.l.'!BP143*10000</f>
        <v>340</v>
      </c>
      <c r="BD155" s="28">
        <f>'no b.d.l.'!BQ143*10000</f>
        <v>9000</v>
      </c>
      <c r="BE155" s="30">
        <f t="shared" si="4"/>
        <v>610</v>
      </c>
      <c r="BV155" s="28"/>
      <c r="BY155" s="28"/>
    </row>
    <row r="156" spans="1:77" x14ac:dyDescent="0.3">
      <c r="A156" s="25">
        <f t="shared" si="5"/>
        <v>140</v>
      </c>
      <c r="B156" s="26">
        <v>687361</v>
      </c>
      <c r="C156" s="26">
        <v>846237</v>
      </c>
      <c r="D156" s="26">
        <v>371</v>
      </c>
      <c r="E156" s="26">
        <v>1</v>
      </c>
      <c r="F156" s="27" t="s">
        <v>141</v>
      </c>
      <c r="G156" s="28">
        <v>20.2</v>
      </c>
      <c r="H156" s="28">
        <f>'no b.d.l.'!H144/1000</f>
        <v>2.2200000000000001E-2</v>
      </c>
      <c r="I156" s="28">
        <f>'no b.d.l.'!I144/1000</f>
        <v>8.9999999999999998E-4</v>
      </c>
      <c r="J156" s="28">
        <v>2</v>
      </c>
      <c r="K156" s="28">
        <v>4.83</v>
      </c>
      <c r="L156" s="28">
        <v>8.9999999999999998E-4</v>
      </c>
      <c r="M156" s="28">
        <v>0.75</v>
      </c>
      <c r="N156" s="28">
        <v>1.3</v>
      </c>
      <c r="O156" s="28">
        <v>0.19</v>
      </c>
      <c r="P156" s="28">
        <f>Amalgamation!P144/Amalgamation!AR144</f>
        <v>4.0666666666666664</v>
      </c>
      <c r="Q156" s="28">
        <f>Amalgamation!Q144/Amalgamation!AS144</f>
        <v>1.6062176165803108E-2</v>
      </c>
      <c r="R156" s="28">
        <f>Amalgamation!R144/Amalgamation!AT144</f>
        <v>74.666666666666671</v>
      </c>
      <c r="S156" s="28">
        <v>0.09</v>
      </c>
      <c r="T156" s="28">
        <f>Amalgamation!T144/Amalgamation!X144</f>
        <v>0.10429447852760736</v>
      </c>
      <c r="U156" s="28">
        <v>65.7</v>
      </c>
      <c r="V156" s="28">
        <f>Amalgamation!V144/Amalgamation!Z144</f>
        <v>325.71428571428567</v>
      </c>
      <c r="W156" s="28">
        <f>Amalgamation!W144/Amalgamation!AY144</f>
        <v>1.2547770700636942E-4</v>
      </c>
      <c r="X156" s="28">
        <f>Amalgamation!X144/Amalgamation!AB144</f>
        <v>3.1548387096774193</v>
      </c>
      <c r="Y156" s="28">
        <v>0.13500000000000001</v>
      </c>
      <c r="Z156" s="28">
        <v>7.0000000000000007E-2</v>
      </c>
      <c r="AA156" s="28">
        <f>Amalgamation!AA144/Amalgamation!AE144</f>
        <v>0.10144927536231886</v>
      </c>
      <c r="AB156" s="28">
        <v>15.5</v>
      </c>
      <c r="AC156" s="28">
        <v>0.2</v>
      </c>
      <c r="AD156" s="28">
        <v>0.12</v>
      </c>
      <c r="AE156" s="28">
        <v>0.69</v>
      </c>
      <c r="AF156" s="28">
        <v>0.06</v>
      </c>
      <c r="AG156" s="28">
        <v>541</v>
      </c>
      <c r="AH156" s="28">
        <v>0.2</v>
      </c>
      <c r="AI156" s="28">
        <v>0.1</v>
      </c>
      <c r="AJ156" s="28">
        <v>0.04</v>
      </c>
      <c r="AK156" s="28">
        <v>9.1999999999999993</v>
      </c>
      <c r="AL156" s="28">
        <f>Amalgamation!AL144/Amalgamation!AY144</f>
        <v>4.1401273885350318E-5</v>
      </c>
      <c r="AM156" s="28">
        <v>6.9000000000000006E-2</v>
      </c>
      <c r="AN156" s="28">
        <f>Amalgamation!AN144/(Amalgamation!AS144+Amalgamation!AY144)</f>
        <v>5.8017850667650597E-4</v>
      </c>
      <c r="AO156" s="28">
        <f>Amalgamation!AO144/Amalgamation!AS144</f>
        <v>0.15958549222797927</v>
      </c>
      <c r="AP156" s="28">
        <v>0.5</v>
      </c>
      <c r="AQ156" s="28">
        <v>0.44</v>
      </c>
      <c r="AR156" s="28">
        <v>3</v>
      </c>
      <c r="AS156" s="28">
        <v>193</v>
      </c>
      <c r="AT156" s="28">
        <v>4.5</v>
      </c>
      <c r="AU156" s="28">
        <v>22.3</v>
      </c>
      <c r="AV156" s="28">
        <v>6</v>
      </c>
      <c r="AW156" s="28">
        <f>'no b.d.l.'!BJ144*10000</f>
        <v>36300</v>
      </c>
      <c r="AX156" s="28">
        <f>'no b.d.l.'!BK144*10000</f>
        <v>300</v>
      </c>
      <c r="AY156" s="28">
        <f>'no b.d.l.'!BL144*10000</f>
        <v>157000</v>
      </c>
      <c r="AZ156" s="28">
        <f>'no b.d.l.'!BM144*10000</f>
        <v>500</v>
      </c>
      <c r="BA156" s="28">
        <f>'no b.d.l.'!BN144*10000</f>
        <v>200</v>
      </c>
      <c r="BB156" s="28">
        <f>'no b.d.l.'!BO144*10000</f>
        <v>110</v>
      </c>
      <c r="BC156" s="28">
        <f>'no b.d.l.'!BP144*10000</f>
        <v>300</v>
      </c>
      <c r="BD156" s="28">
        <f>'no b.d.l.'!BQ144*10000</f>
        <v>9000</v>
      </c>
      <c r="BE156" s="30">
        <f t="shared" si="4"/>
        <v>610</v>
      </c>
      <c r="BV156" s="28"/>
      <c r="BY156" s="28"/>
    </row>
    <row r="157" spans="1:77" x14ac:dyDescent="0.3">
      <c r="A157" s="25">
        <f t="shared" si="5"/>
        <v>141</v>
      </c>
      <c r="B157" s="26">
        <v>687363</v>
      </c>
      <c r="C157" s="26">
        <v>846237</v>
      </c>
      <c r="D157" s="26">
        <v>371</v>
      </c>
      <c r="E157" s="26">
        <v>1</v>
      </c>
      <c r="F157" s="27" t="s">
        <v>142</v>
      </c>
      <c r="G157" s="28">
        <v>12.3</v>
      </c>
      <c r="H157" s="28">
        <f>'no b.d.l.'!H145/1000</f>
        <v>2.3E-3</v>
      </c>
      <c r="I157" s="28">
        <f>'no b.d.l.'!I145/1000</f>
        <v>8.9999999999999998E-4</v>
      </c>
      <c r="J157" s="28">
        <v>2</v>
      </c>
      <c r="K157" s="28">
        <v>3.39</v>
      </c>
      <c r="L157" s="28">
        <v>8.9999999999999998E-4</v>
      </c>
      <c r="M157" s="28">
        <v>0.45</v>
      </c>
      <c r="N157" s="28">
        <v>1.2</v>
      </c>
      <c r="O157" s="28">
        <v>0.13</v>
      </c>
      <c r="P157" s="28">
        <f>Amalgamation!P145/Amalgamation!AR145</f>
        <v>2.75</v>
      </c>
      <c r="Q157" s="28">
        <f>Amalgamation!Q145/Amalgamation!AS145</f>
        <v>1.1061946902654867E-2</v>
      </c>
      <c r="R157" s="28">
        <f>Amalgamation!R145/Amalgamation!AT145</f>
        <v>37.5</v>
      </c>
      <c r="S157" s="28">
        <v>0.09</v>
      </c>
      <c r="T157" s="28">
        <f>Amalgamation!T145/Amalgamation!X145</f>
        <v>0.14942528735632185</v>
      </c>
      <c r="U157" s="28">
        <v>44.1</v>
      </c>
      <c r="V157" s="28">
        <f>Amalgamation!V145/Amalgamation!Z145</f>
        <v>308.57142857142856</v>
      </c>
      <c r="W157" s="28">
        <f>Amalgamation!W145/Amalgamation!AY145</f>
        <v>1.4761904761904763E-4</v>
      </c>
      <c r="X157" s="28">
        <f>Amalgamation!X145/Amalgamation!AB145</f>
        <v>2.0115606936416182</v>
      </c>
      <c r="Y157" s="28">
        <v>9.5000000000000001E-2</v>
      </c>
      <c r="Z157" s="28">
        <v>7.0000000000000007E-2</v>
      </c>
      <c r="AA157" s="28">
        <f>Amalgamation!AA145/Amalgamation!AE145</f>
        <v>2.9126213592233007E-2</v>
      </c>
      <c r="AB157" s="28">
        <v>17.3</v>
      </c>
      <c r="AC157" s="28">
        <v>0.1</v>
      </c>
      <c r="AD157" s="28">
        <v>0.1</v>
      </c>
      <c r="AE157" s="28">
        <v>1.03</v>
      </c>
      <c r="AF157" s="28">
        <v>0.09</v>
      </c>
      <c r="AG157" s="28">
        <v>377</v>
      </c>
      <c r="AH157" s="28">
        <v>0.2</v>
      </c>
      <c r="AI157" s="28">
        <v>0.1</v>
      </c>
      <c r="AJ157" s="28">
        <v>0.04</v>
      </c>
      <c r="AK157" s="28">
        <v>10.7</v>
      </c>
      <c r="AL157" s="28">
        <f>Amalgamation!AL145/Amalgamation!AY145</f>
        <v>4.9206349206349211E-5</v>
      </c>
      <c r="AM157" s="28">
        <v>7.4999999999999997E-2</v>
      </c>
      <c r="AN157" s="28">
        <f>Amalgamation!AN145/(Amalgamation!AS145+Amalgamation!AY145)</f>
        <v>1.0227686847400696E-3</v>
      </c>
      <c r="AO157" s="28">
        <f>Amalgamation!AO145/Amalgamation!AS145</f>
        <v>0.17035398230088494</v>
      </c>
      <c r="AP157" s="28">
        <v>0.5</v>
      </c>
      <c r="AQ157" s="28">
        <v>0.7</v>
      </c>
      <c r="AR157" s="28">
        <v>4.8</v>
      </c>
      <c r="AS157" s="28">
        <v>226</v>
      </c>
      <c r="AT157" s="28">
        <v>6.8</v>
      </c>
      <c r="AU157" s="28">
        <v>18.899999999999999</v>
      </c>
      <c r="AV157" s="28">
        <v>9.9</v>
      </c>
      <c r="AW157" s="28">
        <f>'no b.d.l.'!BJ145*10000</f>
        <v>46300</v>
      </c>
      <c r="AX157" s="28">
        <f>'no b.d.l.'!BK145*10000</f>
        <v>400</v>
      </c>
      <c r="AY157" s="28">
        <f>'no b.d.l.'!BL145*10000</f>
        <v>126000</v>
      </c>
      <c r="AZ157" s="28">
        <f>'no b.d.l.'!BM145*10000</f>
        <v>600</v>
      </c>
      <c r="BA157" s="28">
        <f>'no b.d.l.'!BN145*10000</f>
        <v>300</v>
      </c>
      <c r="BB157" s="28">
        <f>'no b.d.l.'!BO145*10000</f>
        <v>120</v>
      </c>
      <c r="BC157" s="28">
        <f>'no b.d.l.'!BP145*10000</f>
        <v>260</v>
      </c>
      <c r="BD157" s="28">
        <f>'no b.d.l.'!BQ145*10000</f>
        <v>9000</v>
      </c>
      <c r="BE157" s="30">
        <f t="shared" si="4"/>
        <v>720</v>
      </c>
      <c r="BV157" s="28"/>
      <c r="BY157" s="28"/>
    </row>
    <row r="158" spans="1:77" x14ac:dyDescent="0.3">
      <c r="A158" s="25">
        <f t="shared" si="5"/>
        <v>142</v>
      </c>
      <c r="B158" s="26">
        <v>687366</v>
      </c>
      <c r="C158" s="26">
        <v>846237</v>
      </c>
      <c r="D158" s="26">
        <v>371</v>
      </c>
      <c r="E158" s="26">
        <v>1</v>
      </c>
      <c r="F158" s="27" t="s">
        <v>143</v>
      </c>
      <c r="G158" s="28">
        <v>23.6</v>
      </c>
      <c r="H158" s="28">
        <f>'no b.d.l.'!H146/1000</f>
        <v>8.9999999999999998E-4</v>
      </c>
      <c r="I158" s="28">
        <f>'no b.d.l.'!I146/1000</f>
        <v>0.1</v>
      </c>
      <c r="J158" s="28">
        <v>2</v>
      </c>
      <c r="K158" s="28">
        <v>4.6100000000000003</v>
      </c>
      <c r="L158" s="28">
        <v>8.9999999999999998E-4</v>
      </c>
      <c r="M158" s="28">
        <v>0.75</v>
      </c>
      <c r="N158" s="28">
        <v>1.6</v>
      </c>
      <c r="O158" s="28">
        <v>0.22</v>
      </c>
      <c r="P158" s="28">
        <f>Amalgamation!P146/Amalgamation!AR146</f>
        <v>4.7575757575757578</v>
      </c>
      <c r="Q158" s="28">
        <f>Amalgamation!Q146/Amalgamation!AS146</f>
        <v>1.3636363636363636E-2</v>
      </c>
      <c r="R158" s="28">
        <f>Amalgamation!R146/Amalgamation!AT146</f>
        <v>70.188679245283026</v>
      </c>
      <c r="S158" s="28">
        <v>0.09</v>
      </c>
      <c r="T158" s="28">
        <f>Amalgamation!T146/Amalgamation!X146</f>
        <v>0.1407035175879397</v>
      </c>
      <c r="U158" s="28">
        <v>65.3</v>
      </c>
      <c r="V158" s="28">
        <f>Amalgamation!V146/Amalgamation!Z146</f>
        <v>301.42857142857144</v>
      </c>
      <c r="W158" s="28">
        <f>Amalgamation!W146/Amalgamation!AY146</f>
        <v>1.4476744186046512E-4</v>
      </c>
      <c r="X158" s="28">
        <f>Amalgamation!X146/Amalgamation!AB146</f>
        <v>2.274285714285714</v>
      </c>
      <c r="Y158" s="28">
        <v>0.19700000000000001</v>
      </c>
      <c r="Z158" s="28">
        <v>7.0000000000000007E-2</v>
      </c>
      <c r="AA158" s="28">
        <f>Amalgamation!AA146/Amalgamation!AE146</f>
        <v>9.9999999999999985E-3</v>
      </c>
      <c r="AB158" s="28">
        <v>17.5</v>
      </c>
      <c r="AC158" s="28">
        <v>0.2</v>
      </c>
      <c r="AD158" s="28">
        <v>0.14000000000000001</v>
      </c>
      <c r="AE158" s="28">
        <v>0.9</v>
      </c>
      <c r="AF158" s="28">
        <v>0.09</v>
      </c>
      <c r="AG158" s="28">
        <v>599</v>
      </c>
      <c r="AH158" s="28">
        <v>0.2</v>
      </c>
      <c r="AI158" s="28">
        <v>0.2</v>
      </c>
      <c r="AJ158" s="28">
        <v>0.04</v>
      </c>
      <c r="AK158" s="28">
        <v>8.66</v>
      </c>
      <c r="AL158" s="28">
        <f>Amalgamation!AL146/Amalgamation!AY146</f>
        <v>3.8953488372093022E-5</v>
      </c>
      <c r="AM158" s="28">
        <v>7.0999999999999994E-2</v>
      </c>
      <c r="AN158" s="28">
        <f>Amalgamation!AN146/(Amalgamation!AS146+Amalgamation!AY146)</f>
        <v>7.3278364882127501E-4</v>
      </c>
      <c r="AO158" s="28">
        <f>Amalgamation!AO146/Amalgamation!AS146</f>
        <v>0.15454545454545454</v>
      </c>
      <c r="AP158" s="28">
        <v>0.5</v>
      </c>
      <c r="AQ158" s="28">
        <v>0.57999999999999996</v>
      </c>
      <c r="AR158" s="28">
        <v>3.3</v>
      </c>
      <c r="AS158" s="28">
        <v>220</v>
      </c>
      <c r="AT158" s="28">
        <v>5.3</v>
      </c>
      <c r="AU158" s="28">
        <v>25.3</v>
      </c>
      <c r="AV158" s="28">
        <v>7.2</v>
      </c>
      <c r="AW158" s="28">
        <f>'no b.d.l.'!BJ146*10000</f>
        <v>39000</v>
      </c>
      <c r="AX158" s="28">
        <f>'no b.d.l.'!BK146*10000</f>
        <v>300</v>
      </c>
      <c r="AY158" s="28">
        <f>'no b.d.l.'!BL146*10000</f>
        <v>172000</v>
      </c>
      <c r="AZ158" s="28">
        <f>'no b.d.l.'!BM146*10000</f>
        <v>400</v>
      </c>
      <c r="BA158" s="28">
        <f>'no b.d.l.'!BN146*10000</f>
        <v>200</v>
      </c>
      <c r="BB158" s="28">
        <f>'no b.d.l.'!BO146*10000</f>
        <v>90</v>
      </c>
      <c r="BC158" s="28">
        <f>'no b.d.l.'!BP146*10000</f>
        <v>280</v>
      </c>
      <c r="BD158" s="28">
        <f>'no b.d.l.'!BQ146*10000</f>
        <v>9000</v>
      </c>
      <c r="BE158" s="30">
        <f t="shared" si="4"/>
        <v>490</v>
      </c>
      <c r="BV158" s="28"/>
      <c r="BY158" s="28"/>
    </row>
    <row r="159" spans="1:77" x14ac:dyDescent="0.3">
      <c r="A159" s="25">
        <f t="shared" si="5"/>
        <v>143</v>
      </c>
      <c r="B159" s="26">
        <v>687367</v>
      </c>
      <c r="C159" s="26">
        <v>846237</v>
      </c>
      <c r="D159" s="26">
        <v>371</v>
      </c>
      <c r="E159" s="26">
        <v>1</v>
      </c>
      <c r="F159" s="27" t="s">
        <v>144</v>
      </c>
      <c r="G159" s="28">
        <v>22.2</v>
      </c>
      <c r="H159" s="28">
        <f>'no b.d.l.'!H147/1000</f>
        <v>5.3E-3</v>
      </c>
      <c r="I159" s="28">
        <f>'no b.d.l.'!I147/1000</f>
        <v>0.06</v>
      </c>
      <c r="J159" s="28">
        <v>2</v>
      </c>
      <c r="K159" s="28">
        <v>4.71</v>
      </c>
      <c r="L159" s="28">
        <v>8.9999999999999998E-4</v>
      </c>
      <c r="M159" s="28">
        <v>0.85</v>
      </c>
      <c r="N159" s="28">
        <v>1.8</v>
      </c>
      <c r="O159" s="28">
        <v>0.22</v>
      </c>
      <c r="P159" s="28">
        <f>Amalgamation!P147/Amalgamation!AR147</f>
        <v>4.2</v>
      </c>
      <c r="Q159" s="28">
        <f>Amalgamation!Q147/Amalgamation!AS147</f>
        <v>1.2500000000000001E-2</v>
      </c>
      <c r="R159" s="28">
        <f>Amalgamation!R147/Amalgamation!AT147</f>
        <v>62.321428571428577</v>
      </c>
      <c r="S159" s="28">
        <v>0.09</v>
      </c>
      <c r="T159" s="28">
        <f>Amalgamation!T147/Amalgamation!X147</f>
        <v>0.15669515669515668</v>
      </c>
      <c r="U159" s="28">
        <v>53.9</v>
      </c>
      <c r="V159" s="28">
        <f>Amalgamation!V147/Amalgamation!Z147</f>
        <v>290</v>
      </c>
      <c r="W159" s="28">
        <f>Amalgamation!W147/Amalgamation!AY147</f>
        <v>1.4966442953020135E-4</v>
      </c>
      <c r="X159" s="28">
        <f>Amalgamation!X147/Amalgamation!AB147</f>
        <v>2.1801242236024843</v>
      </c>
      <c r="Y159" s="28">
        <v>0.20599999999999999</v>
      </c>
      <c r="Z159" s="28">
        <v>7.0000000000000007E-2</v>
      </c>
      <c r="AA159" s="28">
        <f>Amalgamation!AA147/Amalgamation!AE147</f>
        <v>3.5714285714285712E-2</v>
      </c>
      <c r="AB159" s="28">
        <v>16.100000000000001</v>
      </c>
      <c r="AC159" s="28">
        <v>0.1</v>
      </c>
      <c r="AD159" s="28">
        <v>0.12</v>
      </c>
      <c r="AE159" s="28">
        <v>0.84</v>
      </c>
      <c r="AF159" s="28">
        <v>0.08</v>
      </c>
      <c r="AG159" s="28">
        <v>547</v>
      </c>
      <c r="AH159" s="28">
        <v>0.2</v>
      </c>
      <c r="AI159" s="28">
        <v>0.2</v>
      </c>
      <c r="AJ159" s="28">
        <v>0.04</v>
      </c>
      <c r="AK159" s="28">
        <v>8.39</v>
      </c>
      <c r="AL159" s="28">
        <f>Amalgamation!AL147/Amalgamation!AY147</f>
        <v>5.6375838926174502E-5</v>
      </c>
      <c r="AM159" s="28">
        <v>6.6000000000000003E-2</v>
      </c>
      <c r="AN159" s="28">
        <f>Amalgamation!AN147/(Amalgamation!AS147+Amalgamation!AY147)</f>
        <v>7.6533347630280946E-4</v>
      </c>
      <c r="AO159" s="28">
        <f>Amalgamation!AO147/Amalgamation!AS147</f>
        <v>0.16990740740740742</v>
      </c>
      <c r="AP159" s="28">
        <v>0.5</v>
      </c>
      <c r="AQ159" s="28">
        <v>0.53</v>
      </c>
      <c r="AR159" s="28">
        <v>3.5</v>
      </c>
      <c r="AS159" s="28">
        <v>216</v>
      </c>
      <c r="AT159" s="28">
        <v>5.6</v>
      </c>
      <c r="AU159" s="28">
        <v>23</v>
      </c>
      <c r="AV159" s="28">
        <v>7.2</v>
      </c>
      <c r="AW159" s="28">
        <f>'no b.d.l.'!BJ147*10000</f>
        <v>37200</v>
      </c>
      <c r="AX159" s="28">
        <f>'no b.d.l.'!BK147*10000</f>
        <v>300</v>
      </c>
      <c r="AY159" s="28">
        <f>'no b.d.l.'!BL147*10000</f>
        <v>149000</v>
      </c>
      <c r="AZ159" s="28">
        <f>'no b.d.l.'!BM147*10000</f>
        <v>400</v>
      </c>
      <c r="BA159" s="28">
        <f>'no b.d.l.'!BN147*10000</f>
        <v>200</v>
      </c>
      <c r="BB159" s="28">
        <f>'no b.d.l.'!BO147*10000</f>
        <v>90</v>
      </c>
      <c r="BC159" s="28">
        <f>'no b.d.l.'!BP147*10000</f>
        <v>290</v>
      </c>
      <c r="BD159" s="28">
        <f>'no b.d.l.'!BQ147*10000</f>
        <v>9000</v>
      </c>
      <c r="BE159" s="30">
        <f t="shared" si="4"/>
        <v>490</v>
      </c>
      <c r="BV159" s="28"/>
      <c r="BY159" s="28"/>
    </row>
    <row r="160" spans="1:77" x14ac:dyDescent="0.3">
      <c r="A160" s="25">
        <f t="shared" si="5"/>
        <v>144</v>
      </c>
      <c r="B160" s="26">
        <v>687369</v>
      </c>
      <c r="C160" s="26">
        <v>846237</v>
      </c>
      <c r="D160" s="26">
        <v>371</v>
      </c>
      <c r="E160" s="26">
        <v>1</v>
      </c>
      <c r="F160" s="27" t="s">
        <v>145</v>
      </c>
      <c r="G160" s="28">
        <v>27.8</v>
      </c>
      <c r="H160" s="28">
        <f>'no b.d.l.'!H148/1000</f>
        <v>2.5999999999999999E-3</v>
      </c>
      <c r="I160" s="28">
        <f>'no b.d.l.'!I148/1000</f>
        <v>0.05</v>
      </c>
      <c r="J160" s="28">
        <v>2</v>
      </c>
      <c r="K160" s="28">
        <v>5.41</v>
      </c>
      <c r="L160" s="28">
        <v>8.9999999999999998E-4</v>
      </c>
      <c r="M160" s="28">
        <v>1.05</v>
      </c>
      <c r="N160" s="28">
        <v>2</v>
      </c>
      <c r="O160" s="28">
        <v>0.24</v>
      </c>
      <c r="P160" s="28">
        <f>Amalgamation!P148/Amalgamation!AR148</f>
        <v>4</v>
      </c>
      <c r="Q160" s="28">
        <f>Amalgamation!Q148/Amalgamation!AS148</f>
        <v>9.2537313432835815E-3</v>
      </c>
      <c r="R160" s="28">
        <f>Amalgamation!R148/Amalgamation!AT148</f>
        <v>66.557377049180332</v>
      </c>
      <c r="S160" s="28">
        <v>0.09</v>
      </c>
      <c r="T160" s="28">
        <f>Amalgamation!T148/Amalgamation!X148</f>
        <v>0.29251700680272108</v>
      </c>
      <c r="U160" s="28">
        <v>50.2</v>
      </c>
      <c r="V160" s="28">
        <f>Amalgamation!V148/Amalgamation!Z148</f>
        <v>294.28571428571428</v>
      </c>
      <c r="W160" s="28">
        <f>Amalgamation!W148/Amalgamation!AY148</f>
        <v>1.4365482233502538E-4</v>
      </c>
      <c r="X160" s="28">
        <f>Amalgamation!X148/Amalgamation!AB148</f>
        <v>1.7093023255813953</v>
      </c>
      <c r="Y160" s="28">
        <v>0.249</v>
      </c>
      <c r="Z160" s="28">
        <v>7.0000000000000007E-2</v>
      </c>
      <c r="AA160" s="28">
        <f>Amalgamation!AA148/Amalgamation!AE148</f>
        <v>9.8901098901098897E-3</v>
      </c>
      <c r="AB160" s="28">
        <v>17.2</v>
      </c>
      <c r="AC160" s="28">
        <v>0.2</v>
      </c>
      <c r="AD160" s="28">
        <v>0.15</v>
      </c>
      <c r="AE160" s="28">
        <v>0.91</v>
      </c>
      <c r="AF160" s="28">
        <v>0.11</v>
      </c>
      <c r="AG160" s="28">
        <v>624</v>
      </c>
      <c r="AH160" s="28">
        <v>0.2</v>
      </c>
      <c r="AI160" s="28">
        <v>0.2</v>
      </c>
      <c r="AJ160" s="28">
        <v>0.04</v>
      </c>
      <c r="AK160" s="28">
        <v>8.59</v>
      </c>
      <c r="AL160" s="28">
        <f>Amalgamation!AL148/Amalgamation!AY148</f>
        <v>4.3147208121827408E-5</v>
      </c>
      <c r="AM160" s="28">
        <v>7.0000000000000007E-2</v>
      </c>
      <c r="AN160" s="28">
        <f>Amalgamation!AN148/(Amalgamation!AS148+Amalgamation!AY148)</f>
        <v>6.3394734841766553E-4</v>
      </c>
      <c r="AO160" s="28">
        <f>Amalgamation!AO148/Amalgamation!AS148</f>
        <v>0.1235820895522388</v>
      </c>
      <c r="AP160" s="28">
        <v>0.7</v>
      </c>
      <c r="AQ160" s="28">
        <v>0.62</v>
      </c>
      <c r="AR160" s="28">
        <v>4</v>
      </c>
      <c r="AS160" s="28">
        <v>335</v>
      </c>
      <c r="AT160" s="28">
        <v>6.1</v>
      </c>
      <c r="AU160" s="28">
        <v>22.4</v>
      </c>
      <c r="AV160" s="28">
        <v>6.3</v>
      </c>
      <c r="AW160" s="28">
        <f>'no b.d.l.'!BJ148*10000</f>
        <v>41400</v>
      </c>
      <c r="AX160" s="28">
        <f>'no b.d.l.'!BK148*10000</f>
        <v>300</v>
      </c>
      <c r="AY160" s="28">
        <f>'no b.d.l.'!BL148*10000</f>
        <v>197000</v>
      </c>
      <c r="AZ160" s="28">
        <f>'no b.d.l.'!BM148*10000</f>
        <v>500</v>
      </c>
      <c r="BA160" s="28">
        <f>'no b.d.l.'!BN148*10000</f>
        <v>300</v>
      </c>
      <c r="BB160" s="28">
        <f>'no b.d.l.'!BO148*10000</f>
        <v>100</v>
      </c>
      <c r="BC160" s="28">
        <f>'no b.d.l.'!BP148*10000</f>
        <v>320</v>
      </c>
      <c r="BD160" s="28">
        <f>'no b.d.l.'!BQ148*10000</f>
        <v>9000</v>
      </c>
      <c r="BE160" s="30">
        <f t="shared" si="4"/>
        <v>600</v>
      </c>
      <c r="BV160" s="28"/>
      <c r="BY160" s="28"/>
    </row>
    <row r="161" spans="1:77" x14ac:dyDescent="0.3">
      <c r="A161" s="25">
        <f t="shared" si="5"/>
        <v>145</v>
      </c>
      <c r="B161" s="26">
        <v>687404</v>
      </c>
      <c r="C161" s="26">
        <v>846636</v>
      </c>
      <c r="D161" s="26">
        <v>359</v>
      </c>
      <c r="E161" s="26">
        <v>1</v>
      </c>
      <c r="F161" s="27" t="s">
        <v>146</v>
      </c>
      <c r="G161" s="28">
        <v>41.4</v>
      </c>
      <c r="H161" s="28">
        <f>'no b.d.l.'!H149/1000</f>
        <v>2.1000000000000003E-3</v>
      </c>
      <c r="I161" s="28">
        <f>'no b.d.l.'!I149/1000</f>
        <v>0.01</v>
      </c>
      <c r="J161" s="28">
        <v>2</v>
      </c>
      <c r="K161" s="28">
        <v>3.65</v>
      </c>
      <c r="L161" s="28">
        <v>8.9999999999999998E-4</v>
      </c>
      <c r="M161" s="28">
        <v>0.37</v>
      </c>
      <c r="N161" s="28">
        <v>1.1000000000000001</v>
      </c>
      <c r="O161" s="28">
        <v>0.14000000000000001</v>
      </c>
      <c r="P161" s="28">
        <f>Amalgamation!P149/Amalgamation!AR149</f>
        <v>2.6530612244897958</v>
      </c>
      <c r="Q161" s="28">
        <f>Amalgamation!Q149/Amalgamation!AS149</f>
        <v>7.8838174273858919E-3</v>
      </c>
      <c r="R161" s="28">
        <f>Amalgamation!R149/Amalgamation!AT149</f>
        <v>24.329896907216497</v>
      </c>
      <c r="S161" s="28">
        <v>0.09</v>
      </c>
      <c r="T161" s="28">
        <f>Amalgamation!T149/Amalgamation!X149</f>
        <v>0.24905660377358491</v>
      </c>
      <c r="U161" s="28">
        <v>38.700000000000003</v>
      </c>
      <c r="V161" s="28">
        <f>Amalgamation!V149/Amalgamation!Z149</f>
        <v>438.33333333333337</v>
      </c>
      <c r="W161" s="28">
        <f>Amalgamation!W149/Amalgamation!AY149</f>
        <v>1.3785714285714285E-4</v>
      </c>
      <c r="X161" s="28">
        <f>Amalgamation!X149/Amalgamation!AB149</f>
        <v>1.65625</v>
      </c>
      <c r="Y161" s="28">
        <v>3.5999999999999997E-2</v>
      </c>
      <c r="Z161" s="28">
        <v>0.06</v>
      </c>
      <c r="AA161" s="28">
        <f>Amalgamation!AA149/Amalgamation!AE149</f>
        <v>3.4883720930232558E-2</v>
      </c>
      <c r="AB161" s="28">
        <v>16</v>
      </c>
      <c r="AC161" s="28">
        <v>0.1</v>
      </c>
      <c r="AD161" s="28">
        <v>0.1</v>
      </c>
      <c r="AE161" s="28">
        <v>0.86</v>
      </c>
      <c r="AF161" s="28">
        <v>0.12</v>
      </c>
      <c r="AG161" s="28">
        <v>309</v>
      </c>
      <c r="AH161" s="28">
        <v>0.1</v>
      </c>
      <c r="AI161" s="28">
        <v>0.2</v>
      </c>
      <c r="AJ161" s="28">
        <v>0.04</v>
      </c>
      <c r="AK161" s="28">
        <v>10.6</v>
      </c>
      <c r="AL161" s="28">
        <f>Amalgamation!AL149/Amalgamation!AY149</f>
        <v>4.2857142857142856E-5</v>
      </c>
      <c r="AM161" s="28">
        <v>6.9000000000000006E-2</v>
      </c>
      <c r="AN161" s="28">
        <f>Amalgamation!AN149/(Amalgamation!AS149+Amalgamation!AY149)</f>
        <v>1.0560392467252801E-3</v>
      </c>
      <c r="AO161" s="28">
        <f>Amalgamation!AO149/Amalgamation!AS149</f>
        <v>0.21701244813278006</v>
      </c>
      <c r="AP161" s="28">
        <v>0.5</v>
      </c>
      <c r="AQ161" s="28">
        <v>0.79</v>
      </c>
      <c r="AR161" s="28">
        <v>4.9000000000000004</v>
      </c>
      <c r="AS161" s="28">
        <v>241</v>
      </c>
      <c r="AT161" s="28">
        <v>9.6999999999999993</v>
      </c>
      <c r="AU161" s="28">
        <v>17</v>
      </c>
      <c r="AV161" s="28">
        <v>7.8</v>
      </c>
      <c r="AW161" s="28">
        <f>'no b.d.l.'!BJ149*10000</f>
        <v>45300</v>
      </c>
      <c r="AX161" s="28">
        <f>'no b.d.l.'!BK149*10000</f>
        <v>200</v>
      </c>
      <c r="AY161" s="28">
        <f>'no b.d.l.'!BL149*10000</f>
        <v>140000</v>
      </c>
      <c r="AZ161" s="28">
        <f>'no b.d.l.'!BM149*10000</f>
        <v>700.00000000000011</v>
      </c>
      <c r="BA161" s="28">
        <f>'no b.d.l.'!BN149*10000</f>
        <v>400</v>
      </c>
      <c r="BB161" s="28">
        <f>'no b.d.l.'!BO149*10000</f>
        <v>120</v>
      </c>
      <c r="BC161" s="28">
        <f>'no b.d.l.'!BP149*10000</f>
        <v>280</v>
      </c>
      <c r="BD161" s="28">
        <f>'no b.d.l.'!BQ149*10000</f>
        <v>9000</v>
      </c>
      <c r="BE161" s="30">
        <f t="shared" si="4"/>
        <v>820.00000000000011</v>
      </c>
      <c r="BV161" s="28"/>
      <c r="BY161" s="28"/>
    </row>
    <row r="162" spans="1:77" x14ac:dyDescent="0.3">
      <c r="A162" s="25">
        <f t="shared" si="5"/>
        <v>146</v>
      </c>
      <c r="B162" s="26">
        <v>687405</v>
      </c>
      <c r="C162" s="26">
        <v>846636</v>
      </c>
      <c r="D162" s="26">
        <v>359</v>
      </c>
      <c r="E162" s="26">
        <v>1</v>
      </c>
      <c r="F162" s="27" t="s">
        <v>147</v>
      </c>
      <c r="G162" s="28">
        <v>11.9</v>
      </c>
      <c r="H162" s="28">
        <f>'no b.d.l.'!H150/1000</f>
        <v>6.0999999999999995E-3</v>
      </c>
      <c r="I162" s="28">
        <f>'no b.d.l.'!I150/1000</f>
        <v>0.08</v>
      </c>
      <c r="J162" s="28">
        <v>0.9</v>
      </c>
      <c r="K162" s="28">
        <v>1.1299999999999999</v>
      </c>
      <c r="L162" s="28">
        <v>8.9999999999999998E-4</v>
      </c>
      <c r="M162" s="28">
        <v>0.39</v>
      </c>
      <c r="N162" s="28">
        <v>1</v>
      </c>
      <c r="O162" s="28">
        <v>0.02</v>
      </c>
      <c r="P162" s="28">
        <f>Amalgamation!P150/Amalgamation!AR150</f>
        <v>1.2115384615384615</v>
      </c>
      <c r="Q162" s="28">
        <f>Amalgamation!Q150/Amalgamation!AS150</f>
        <v>7.2398190045248872E-3</v>
      </c>
      <c r="R162" s="28">
        <f>Amalgamation!R150/Amalgamation!AT150</f>
        <v>3.4412955465587047</v>
      </c>
      <c r="S162" s="28">
        <v>0.09</v>
      </c>
      <c r="T162" s="28">
        <f>Amalgamation!T150/Amalgamation!X150</f>
        <v>0.11438679245283019</v>
      </c>
      <c r="U162" s="28">
        <v>37.299999999999997</v>
      </c>
      <c r="V162" s="28">
        <f>Amalgamation!V150/Amalgamation!Z150</f>
        <v>142.5</v>
      </c>
      <c r="W162" s="28">
        <f>Amalgamation!W150/Amalgamation!AY150</f>
        <v>8.7701612903225807E-4</v>
      </c>
      <c r="X162" s="28">
        <f>Amalgamation!X150/Amalgamation!AB150</f>
        <v>5.7687074829931975</v>
      </c>
      <c r="Y162" s="28">
        <v>0.11799999999999999</v>
      </c>
      <c r="Z162" s="28">
        <v>0.16</v>
      </c>
      <c r="AA162" s="28">
        <f>Amalgamation!AA150/Amalgamation!AE150</f>
        <v>2.9411764705882356E-2</v>
      </c>
      <c r="AB162" s="28">
        <v>14.7</v>
      </c>
      <c r="AC162" s="28">
        <v>0.09</v>
      </c>
      <c r="AD162" s="28">
        <v>0.08</v>
      </c>
      <c r="AE162" s="28">
        <v>2.38</v>
      </c>
      <c r="AF162" s="28">
        <v>0.23</v>
      </c>
      <c r="AG162" s="28">
        <v>65</v>
      </c>
      <c r="AH162" s="28">
        <v>0.09</v>
      </c>
      <c r="AI162" s="28">
        <v>0.9</v>
      </c>
      <c r="AJ162" s="28">
        <v>0.04</v>
      </c>
      <c r="AK162" s="28">
        <v>9.85</v>
      </c>
      <c r="AL162" s="28">
        <f>Amalgamation!AL150/Amalgamation!AY150</f>
        <v>8.6693548387096765E-5</v>
      </c>
      <c r="AM162" s="28">
        <v>2.5000000000000001E-2</v>
      </c>
      <c r="AN162" s="28">
        <f>Amalgamation!AN150/(Amalgamation!AS150+Amalgamation!AY150)</f>
        <v>3.6550852050340216E-3</v>
      </c>
      <c r="AO162" s="28">
        <f>Amalgamation!AO150/Amalgamation!AS150</f>
        <v>0.45248868778280543</v>
      </c>
      <c r="AP162" s="28">
        <v>0.7</v>
      </c>
      <c r="AQ162" s="28">
        <v>1.87</v>
      </c>
      <c r="AR162" s="28">
        <v>10.4</v>
      </c>
      <c r="AS162" s="28">
        <v>221</v>
      </c>
      <c r="AT162" s="28">
        <v>24.7</v>
      </c>
      <c r="AU162" s="28">
        <v>9.5</v>
      </c>
      <c r="AV162" s="28">
        <v>14.8</v>
      </c>
      <c r="AW162" s="28">
        <f>'no b.d.l.'!BJ150*10000</f>
        <v>42400</v>
      </c>
      <c r="AX162" s="28">
        <f>'no b.d.l.'!BK150*10000</f>
        <v>600</v>
      </c>
      <c r="AY162" s="28">
        <f>'no b.d.l.'!BL150*10000</f>
        <v>49600</v>
      </c>
      <c r="AZ162" s="28">
        <f>'no b.d.l.'!BM150*10000</f>
        <v>1500</v>
      </c>
      <c r="BA162" s="28">
        <f>'no b.d.l.'!BN150*10000</f>
        <v>900</v>
      </c>
      <c r="BB162" s="28">
        <f>'no b.d.l.'!BO150*10000</f>
        <v>180</v>
      </c>
      <c r="BC162" s="28">
        <f>'no b.d.l.'!BP150*10000</f>
        <v>610</v>
      </c>
      <c r="BD162" s="28">
        <f>'no b.d.l.'!BQ150*10000</f>
        <v>9000</v>
      </c>
      <c r="BE162" s="30">
        <f t="shared" si="4"/>
        <v>1680</v>
      </c>
      <c r="BV162" s="28"/>
      <c r="BY162" s="28"/>
    </row>
    <row r="163" spans="1:77" x14ac:dyDescent="0.3">
      <c r="A163" s="25">
        <f t="shared" si="5"/>
        <v>147</v>
      </c>
      <c r="B163" s="26">
        <v>687407</v>
      </c>
      <c r="C163" s="26">
        <v>846636</v>
      </c>
      <c r="D163" s="26">
        <v>359</v>
      </c>
      <c r="E163" s="26">
        <v>1</v>
      </c>
      <c r="F163" s="27" t="s">
        <v>148</v>
      </c>
      <c r="G163" s="28">
        <v>25.3</v>
      </c>
      <c r="H163" s="28">
        <f>'no b.d.l.'!H151/1000</f>
        <v>3.2000000000000002E-3</v>
      </c>
      <c r="I163" s="28">
        <f>'no b.d.l.'!I151/1000</f>
        <v>0.02</v>
      </c>
      <c r="J163" s="28">
        <v>2</v>
      </c>
      <c r="K163" s="28">
        <v>2.2200000000000002</v>
      </c>
      <c r="L163" s="28">
        <v>8.9999999999999998E-4</v>
      </c>
      <c r="M163" s="28">
        <v>0.25</v>
      </c>
      <c r="N163" s="28">
        <v>1.3</v>
      </c>
      <c r="O163" s="28">
        <v>7.0000000000000007E-2</v>
      </c>
      <c r="P163" s="28">
        <f>Amalgamation!P151/Amalgamation!AR151</f>
        <v>1.8767123287671232</v>
      </c>
      <c r="Q163" s="28">
        <f>Amalgamation!Q151/Amalgamation!AS151</f>
        <v>7.5581395348837208E-3</v>
      </c>
      <c r="R163" s="28">
        <f>Amalgamation!R151/Amalgamation!AT151</f>
        <v>14.224137931034484</v>
      </c>
      <c r="S163" s="28">
        <v>0.09</v>
      </c>
      <c r="T163" s="28">
        <f>Amalgamation!T151/Amalgamation!X151</f>
        <v>0.23456790123456789</v>
      </c>
      <c r="U163" s="28">
        <v>32.799999999999997</v>
      </c>
      <c r="V163" s="28">
        <f>Amalgamation!V151/Amalgamation!Z151</f>
        <v>418.57142857142856</v>
      </c>
      <c r="W163" s="28">
        <f>Amalgamation!W151/Amalgamation!AY151</f>
        <v>1.8278301886792453E-4</v>
      </c>
      <c r="X163" s="28">
        <f>Amalgamation!X151/Amalgamation!AB151</f>
        <v>1.5283018867924529</v>
      </c>
      <c r="Y163" s="28">
        <v>3.6999999999999998E-2</v>
      </c>
      <c r="Z163" s="28">
        <v>7.0000000000000007E-2</v>
      </c>
      <c r="AA163" s="28">
        <f>Amalgamation!AA151/Amalgamation!AE151</f>
        <v>8.9999999999999993E-3</v>
      </c>
      <c r="AB163" s="28">
        <v>15.9</v>
      </c>
      <c r="AC163" s="28">
        <v>0.09</v>
      </c>
      <c r="AD163" s="28">
        <v>0.09</v>
      </c>
      <c r="AE163" s="28">
        <v>1</v>
      </c>
      <c r="AF163" s="28">
        <v>0.15</v>
      </c>
      <c r="AG163" s="28">
        <v>258</v>
      </c>
      <c r="AH163" s="28">
        <v>0.2</v>
      </c>
      <c r="AI163" s="28">
        <v>0.2</v>
      </c>
      <c r="AJ163" s="28">
        <v>0.04</v>
      </c>
      <c r="AK163" s="28">
        <v>10</v>
      </c>
      <c r="AL163" s="28">
        <f>Amalgamation!AL151/Amalgamation!AY151</f>
        <v>7.7830188679245274E-5</v>
      </c>
      <c r="AM163" s="28">
        <v>7.2999999999999995E-2</v>
      </c>
      <c r="AN163" s="28">
        <f>Amalgamation!AN151/(Amalgamation!AS151+Amalgamation!AY151)</f>
        <v>1.7841171209339549E-3</v>
      </c>
      <c r="AO163" s="28">
        <f>Amalgamation!AO151/Amalgamation!AS151</f>
        <v>0.29244186046511628</v>
      </c>
      <c r="AP163" s="28">
        <v>0.4</v>
      </c>
      <c r="AQ163" s="28">
        <v>1.03</v>
      </c>
      <c r="AR163" s="28">
        <v>7.3</v>
      </c>
      <c r="AS163" s="28">
        <v>172</v>
      </c>
      <c r="AT163" s="28">
        <v>11.6</v>
      </c>
      <c r="AU163" s="28">
        <v>16.2</v>
      </c>
      <c r="AV163" s="28">
        <v>9.1</v>
      </c>
      <c r="AW163" s="28">
        <f>'no b.d.l.'!BJ151*10000</f>
        <v>46800</v>
      </c>
      <c r="AX163" s="28">
        <f>'no b.d.l.'!BK151*10000</f>
        <v>300</v>
      </c>
      <c r="AY163" s="28">
        <f>'no b.d.l.'!BL151*10000</f>
        <v>84800</v>
      </c>
      <c r="AZ163" s="28">
        <f>'no b.d.l.'!BM151*10000</f>
        <v>700.00000000000011</v>
      </c>
      <c r="BA163" s="28">
        <f>'no b.d.l.'!BN151*10000</f>
        <v>500</v>
      </c>
      <c r="BB163" s="28">
        <f>'no b.d.l.'!BO151*10000</f>
        <v>120</v>
      </c>
      <c r="BC163" s="28">
        <f>'no b.d.l.'!BP151*10000</f>
        <v>220</v>
      </c>
      <c r="BD163" s="28">
        <f>'no b.d.l.'!BQ151*10000</f>
        <v>9000</v>
      </c>
      <c r="BE163" s="30">
        <f t="shared" si="4"/>
        <v>820.00000000000011</v>
      </c>
      <c r="BV163" s="28"/>
      <c r="BY163" s="28"/>
    </row>
    <row r="164" spans="1:77" x14ac:dyDescent="0.3">
      <c r="A164" s="25">
        <f t="shared" si="5"/>
        <v>148</v>
      </c>
      <c r="B164" s="26">
        <v>687409</v>
      </c>
      <c r="C164" s="26">
        <v>846636</v>
      </c>
      <c r="D164" s="26">
        <v>359</v>
      </c>
      <c r="E164" s="26">
        <v>1</v>
      </c>
      <c r="F164" s="27" t="s">
        <v>149</v>
      </c>
      <c r="G164" s="28">
        <v>18.7</v>
      </c>
      <c r="H164" s="28">
        <f>'no b.d.l.'!H152/1000</f>
        <v>8.9999999999999998E-4</v>
      </c>
      <c r="I164" s="28">
        <f>'no b.d.l.'!I152/1000</f>
        <v>0.02</v>
      </c>
      <c r="J164" s="28">
        <v>2</v>
      </c>
      <c r="K164" s="28">
        <v>1.94</v>
      </c>
      <c r="L164" s="28">
        <v>8.9999999999999998E-4</v>
      </c>
      <c r="M164" s="28">
        <v>0.18</v>
      </c>
      <c r="N164" s="28">
        <v>1.1000000000000001</v>
      </c>
      <c r="O164" s="28">
        <v>0.04</v>
      </c>
      <c r="P164" s="28">
        <f>Amalgamation!P152/Amalgamation!AR152</f>
        <v>1.8148148148148149</v>
      </c>
      <c r="Q164" s="28">
        <f>Amalgamation!Q152/Amalgamation!AS152</f>
        <v>8.5937500000000007E-3</v>
      </c>
      <c r="R164" s="28">
        <f>Amalgamation!R152/Amalgamation!AT152</f>
        <v>14.69879518072289</v>
      </c>
      <c r="S164" s="28">
        <v>0.09</v>
      </c>
      <c r="T164" s="28">
        <f>Amalgamation!T152/Amalgamation!X152</f>
        <v>0.15064102564102566</v>
      </c>
      <c r="U164" s="28">
        <v>28.9</v>
      </c>
      <c r="V164" s="28">
        <f>Amalgamation!V152/Amalgamation!Z152</f>
        <v>560</v>
      </c>
      <c r="W164" s="28">
        <f>Amalgamation!W152/Amalgamation!AY152</f>
        <v>1.3364055299539169E-4</v>
      </c>
      <c r="X164" s="28">
        <f>Amalgamation!X152/Amalgamation!AB152</f>
        <v>2.6218487394957983</v>
      </c>
      <c r="Y164" s="28">
        <v>4.3999999999999997E-2</v>
      </c>
      <c r="Z164" s="28">
        <v>0.05</v>
      </c>
      <c r="AA164" s="28">
        <f>Amalgamation!AA152/Amalgamation!AE152</f>
        <v>3.9473684210526314E-2</v>
      </c>
      <c r="AB164" s="28">
        <v>11.9</v>
      </c>
      <c r="AC164" s="28">
        <v>0.09</v>
      </c>
      <c r="AD164" s="28">
        <v>0.05</v>
      </c>
      <c r="AE164" s="28">
        <v>0.76</v>
      </c>
      <c r="AF164" s="28">
        <v>0.11</v>
      </c>
      <c r="AG164" s="28">
        <v>221</v>
      </c>
      <c r="AH164" s="28">
        <v>0.2</v>
      </c>
      <c r="AI164" s="28">
        <v>0.2</v>
      </c>
      <c r="AJ164" s="28">
        <v>0.04</v>
      </c>
      <c r="AK164" s="28">
        <v>12.2</v>
      </c>
      <c r="AL164" s="28">
        <f>Amalgamation!AL152/Amalgamation!AY152</f>
        <v>6.336405529953917E-5</v>
      </c>
      <c r="AM164" s="28">
        <v>7.5999999999999998E-2</v>
      </c>
      <c r="AN164" s="28">
        <f>Amalgamation!AN152/(Amalgamation!AS152+Amalgamation!AY152)</f>
        <v>1.4529265599116509E-3</v>
      </c>
      <c r="AO164" s="28">
        <f>Amalgamation!AO152/Amalgamation!AS152</f>
        <v>0.30078125</v>
      </c>
      <c r="AP164" s="28">
        <v>0.4</v>
      </c>
      <c r="AQ164" s="28">
        <v>0.74</v>
      </c>
      <c r="AR164" s="28">
        <v>5.4</v>
      </c>
      <c r="AS164" s="28">
        <v>128</v>
      </c>
      <c r="AT164" s="28">
        <v>8.3000000000000007</v>
      </c>
      <c r="AU164" s="28">
        <v>14.4</v>
      </c>
      <c r="AV164" s="28">
        <v>6.4</v>
      </c>
      <c r="AW164" s="28">
        <f>'no b.d.l.'!BJ152*10000</f>
        <v>36300</v>
      </c>
      <c r="AX164" s="28">
        <f>'no b.d.l.'!BK152*10000</f>
        <v>200</v>
      </c>
      <c r="AY164" s="28">
        <f>'no b.d.l.'!BL152*10000</f>
        <v>86800</v>
      </c>
      <c r="AZ164" s="28">
        <f>'no b.d.l.'!BM152*10000</f>
        <v>600</v>
      </c>
      <c r="BA164" s="28">
        <f>'no b.d.l.'!BN152*10000</f>
        <v>400</v>
      </c>
      <c r="BB164" s="28">
        <f>'no b.d.l.'!BO152*10000</f>
        <v>100</v>
      </c>
      <c r="BC164" s="28">
        <f>'no b.d.l.'!BP152*10000</f>
        <v>190</v>
      </c>
      <c r="BD164" s="28">
        <f>'no b.d.l.'!BQ152*10000</f>
        <v>9000</v>
      </c>
      <c r="BE164" s="30">
        <f t="shared" si="4"/>
        <v>700</v>
      </c>
      <c r="BV164" s="28"/>
      <c r="BY164" s="28"/>
    </row>
    <row r="165" spans="1:77" x14ac:dyDescent="0.3">
      <c r="A165" s="25">
        <f t="shared" si="5"/>
        <v>149</v>
      </c>
      <c r="B165" s="26">
        <v>687411</v>
      </c>
      <c r="C165" s="26">
        <v>846636</v>
      </c>
      <c r="D165" s="26">
        <v>359</v>
      </c>
      <c r="E165" s="26">
        <v>1</v>
      </c>
      <c r="F165" s="27" t="s">
        <v>150</v>
      </c>
      <c r="G165" s="28">
        <v>16.8</v>
      </c>
      <c r="H165" s="28">
        <f>'no b.d.l.'!H153/1000</f>
        <v>2.3999999999999998E-3</v>
      </c>
      <c r="I165" s="28">
        <f>'no b.d.l.'!I153/1000</f>
        <v>0.01</v>
      </c>
      <c r="J165" s="28">
        <v>2</v>
      </c>
      <c r="K165" s="28">
        <v>1.71</v>
      </c>
      <c r="L165" s="28">
        <v>8.9999999999999998E-4</v>
      </c>
      <c r="M165" s="28">
        <v>0.15</v>
      </c>
      <c r="N165" s="28">
        <v>1</v>
      </c>
      <c r="O165" s="28">
        <v>7.0000000000000007E-2</v>
      </c>
      <c r="P165" s="28">
        <f>Amalgamation!P153/Amalgamation!AR153</f>
        <v>1.7468354430379747</v>
      </c>
      <c r="Q165" s="28">
        <f>Amalgamation!Q153/Amalgamation!AS153</f>
        <v>7.5949367088607592E-3</v>
      </c>
      <c r="R165" s="28">
        <f>Amalgamation!R153/Amalgamation!AT153</f>
        <v>11.147540983606557</v>
      </c>
      <c r="S165" s="28">
        <v>0.09</v>
      </c>
      <c r="T165" s="28">
        <f>Amalgamation!T153/Amalgamation!X153</f>
        <v>0.28780487804878052</v>
      </c>
      <c r="U165" s="28">
        <v>30.7</v>
      </c>
      <c r="V165" s="28">
        <f>Amalgamation!V153/Amalgamation!Z153</f>
        <v>449.99999999999994</v>
      </c>
      <c r="W165" s="28">
        <f>Amalgamation!W153/Amalgamation!AY153</f>
        <v>1.9015957446808513E-4</v>
      </c>
      <c r="X165" s="28">
        <f>Amalgamation!X153/Amalgamation!AB153</f>
        <v>1.3141025641025641</v>
      </c>
      <c r="Y165" s="28">
        <v>1.4E-2</v>
      </c>
      <c r="Z165" s="28">
        <v>7.0000000000000007E-2</v>
      </c>
      <c r="AA165" s="28">
        <f>Amalgamation!AA153/Amalgamation!AE153</f>
        <v>8.5714285714285701E-3</v>
      </c>
      <c r="AB165" s="28">
        <v>15.6</v>
      </c>
      <c r="AC165" s="28">
        <v>0.09</v>
      </c>
      <c r="AD165" s="28">
        <v>0.1</v>
      </c>
      <c r="AE165" s="28">
        <v>1.05</v>
      </c>
      <c r="AF165" s="28">
        <v>0.15</v>
      </c>
      <c r="AG165" s="28">
        <v>119</v>
      </c>
      <c r="AH165" s="28">
        <v>0.2</v>
      </c>
      <c r="AI165" s="28">
        <v>0.2</v>
      </c>
      <c r="AJ165" s="28">
        <v>0.04</v>
      </c>
      <c r="AK165" s="28">
        <v>21.6</v>
      </c>
      <c r="AL165" s="28">
        <f>Amalgamation!AL153/Amalgamation!AY153</f>
        <v>8.3776595744680847E-5</v>
      </c>
      <c r="AM165" s="28">
        <v>0.08</v>
      </c>
      <c r="AN165" s="28">
        <f>Amalgamation!AN153/(Amalgamation!AS153+Amalgamation!AY153)</f>
        <v>2.7575041800472415E-3</v>
      </c>
      <c r="AO165" s="28">
        <f>Amalgamation!AO153/Amalgamation!AS153</f>
        <v>0.31645569620253167</v>
      </c>
      <c r="AP165" s="28">
        <v>0.5</v>
      </c>
      <c r="AQ165" s="28">
        <v>1.1100000000000001</v>
      </c>
      <c r="AR165" s="28">
        <v>7.9</v>
      </c>
      <c r="AS165" s="28">
        <v>158</v>
      </c>
      <c r="AT165" s="28">
        <v>12.2</v>
      </c>
      <c r="AU165" s="28">
        <v>14.5</v>
      </c>
      <c r="AV165" s="28">
        <v>8.8000000000000007</v>
      </c>
      <c r="AW165" s="28">
        <f>'no b.d.l.'!BJ153*10000</f>
        <v>45700</v>
      </c>
      <c r="AX165" s="28">
        <f>'no b.d.l.'!BK153*10000</f>
        <v>200</v>
      </c>
      <c r="AY165" s="28">
        <f>'no b.d.l.'!BL153*10000</f>
        <v>75200</v>
      </c>
      <c r="AZ165" s="28">
        <f>'no b.d.l.'!BM153*10000</f>
        <v>700.00000000000011</v>
      </c>
      <c r="BA165" s="28">
        <f>'no b.d.l.'!BN153*10000</f>
        <v>600</v>
      </c>
      <c r="BB165" s="28">
        <f>'no b.d.l.'!BO153*10000</f>
        <v>100</v>
      </c>
      <c r="BC165" s="28">
        <f>'no b.d.l.'!BP153*10000</f>
        <v>150</v>
      </c>
      <c r="BD165" s="28">
        <f>'no b.d.l.'!BQ153*10000</f>
        <v>9000</v>
      </c>
      <c r="BE165" s="30">
        <f t="shared" si="4"/>
        <v>800.00000000000011</v>
      </c>
      <c r="BV165" s="28"/>
      <c r="BY165" s="28"/>
    </row>
    <row r="166" spans="1:77" x14ac:dyDescent="0.3">
      <c r="A166" s="25">
        <f t="shared" si="5"/>
        <v>150</v>
      </c>
      <c r="B166" s="26">
        <v>687412</v>
      </c>
      <c r="C166" s="26">
        <v>846636</v>
      </c>
      <c r="D166" s="26">
        <v>359</v>
      </c>
      <c r="E166" s="26">
        <v>1</v>
      </c>
      <c r="F166" s="27" t="s">
        <v>151</v>
      </c>
      <c r="G166" s="28">
        <v>16.5</v>
      </c>
      <c r="H166" s="28">
        <f>'no b.d.l.'!H154/1000</f>
        <v>1.5E-3</v>
      </c>
      <c r="I166" s="28">
        <f>'no b.d.l.'!I154/1000</f>
        <v>0.08</v>
      </c>
      <c r="J166" s="28">
        <v>2</v>
      </c>
      <c r="K166" s="28">
        <v>1.58</v>
      </c>
      <c r="L166" s="28">
        <v>8.9999999999999998E-4</v>
      </c>
      <c r="M166" s="28">
        <v>0.15</v>
      </c>
      <c r="N166" s="28">
        <v>0.8</v>
      </c>
      <c r="O166" s="28">
        <v>0.06</v>
      </c>
      <c r="P166" s="28">
        <f>Amalgamation!P154/Amalgamation!AR154</f>
        <v>1.5783132530120481</v>
      </c>
      <c r="Q166" s="28">
        <f>Amalgamation!Q154/Amalgamation!AS154</f>
        <v>6.8750000000000009E-3</v>
      </c>
      <c r="R166" s="28">
        <f>Amalgamation!R154/Amalgamation!AT154</f>
        <v>10.396825396825397</v>
      </c>
      <c r="S166" s="28">
        <v>0.09</v>
      </c>
      <c r="T166" s="28">
        <f>Amalgamation!T154/Amalgamation!X154</f>
        <v>0.26291079812206569</v>
      </c>
      <c r="U166" s="28">
        <v>29.2</v>
      </c>
      <c r="V166" s="28">
        <f>Amalgamation!V154/Amalgamation!Z154</f>
        <v>455.71428571428567</v>
      </c>
      <c r="W166" s="28">
        <f>Amalgamation!W154/Amalgamation!AY154</f>
        <v>1.935933147632312E-4</v>
      </c>
      <c r="X166" s="28">
        <f>Amalgamation!X154/Amalgamation!AB154</f>
        <v>1.3396226415094339</v>
      </c>
      <c r="Y166" s="28">
        <v>1.7999999999999999E-2</v>
      </c>
      <c r="Z166" s="28">
        <v>7.0000000000000007E-2</v>
      </c>
      <c r="AA166" s="28">
        <f>Amalgamation!AA154/Amalgamation!AE154</f>
        <v>8.5714285714285701E-3</v>
      </c>
      <c r="AB166" s="28">
        <v>15.9</v>
      </c>
      <c r="AC166" s="28">
        <v>0.09</v>
      </c>
      <c r="AD166" s="28">
        <v>0.09</v>
      </c>
      <c r="AE166" s="28">
        <v>1.05</v>
      </c>
      <c r="AF166" s="28">
        <v>0.15</v>
      </c>
      <c r="AG166" s="28">
        <v>125</v>
      </c>
      <c r="AH166" s="28">
        <v>0.2</v>
      </c>
      <c r="AI166" s="28">
        <v>0.2</v>
      </c>
      <c r="AJ166" s="28">
        <v>0.04</v>
      </c>
      <c r="AK166" s="28">
        <v>20</v>
      </c>
      <c r="AL166" s="28">
        <f>Amalgamation!AL154/Amalgamation!AY154</f>
        <v>8.3565459610027856E-5</v>
      </c>
      <c r="AM166" s="28">
        <v>8.7999999999999995E-2</v>
      </c>
      <c r="AN166" s="28">
        <f>Amalgamation!AN154/(Amalgamation!AS154+Amalgamation!AY154)</f>
        <v>2.7001111728738197E-3</v>
      </c>
      <c r="AO166" s="28">
        <f>Amalgamation!AO154/Amalgamation!AS154</f>
        <v>0.32250000000000001</v>
      </c>
      <c r="AP166" s="28">
        <v>0.5</v>
      </c>
      <c r="AQ166" s="28">
        <v>1.1499999999999999</v>
      </c>
      <c r="AR166" s="28">
        <v>8.3000000000000007</v>
      </c>
      <c r="AS166" s="28">
        <v>160</v>
      </c>
      <c r="AT166" s="28">
        <v>12.6</v>
      </c>
      <c r="AU166" s="28">
        <v>14.9</v>
      </c>
      <c r="AV166" s="28">
        <v>10.199999999999999</v>
      </c>
      <c r="AW166" s="28">
        <f>'no b.d.l.'!BJ154*10000</f>
        <v>47900</v>
      </c>
      <c r="AX166" s="28">
        <f>'no b.d.l.'!BK154*10000</f>
        <v>300</v>
      </c>
      <c r="AY166" s="28">
        <f>'no b.d.l.'!BL154*10000</f>
        <v>71800</v>
      </c>
      <c r="AZ166" s="28">
        <f>'no b.d.l.'!BM154*10000</f>
        <v>700.00000000000011</v>
      </c>
      <c r="BA166" s="28">
        <f>'no b.d.l.'!BN154*10000</f>
        <v>600</v>
      </c>
      <c r="BB166" s="28">
        <f>'no b.d.l.'!BO154*10000</f>
        <v>120</v>
      </c>
      <c r="BC166" s="28">
        <f>'no b.d.l.'!BP154*10000</f>
        <v>160</v>
      </c>
      <c r="BD166" s="28">
        <f>'no b.d.l.'!BQ154*10000</f>
        <v>9000</v>
      </c>
      <c r="BE166" s="30">
        <f t="shared" si="4"/>
        <v>820.00000000000011</v>
      </c>
      <c r="BV166" s="28"/>
      <c r="BY166" s="28"/>
    </row>
    <row r="167" spans="1:77" ht="15.75" customHeight="1" x14ac:dyDescent="0.3">
      <c r="A167" s="25">
        <f t="shared" si="5"/>
        <v>151</v>
      </c>
      <c r="B167" s="26">
        <v>687413</v>
      </c>
      <c r="C167" s="26">
        <v>846636</v>
      </c>
      <c r="D167" s="26">
        <v>359</v>
      </c>
      <c r="E167" s="26">
        <v>1</v>
      </c>
      <c r="F167" s="27" t="s">
        <v>152</v>
      </c>
      <c r="G167" s="28">
        <v>22.8</v>
      </c>
      <c r="H167" s="28">
        <f>'no b.d.l.'!H155/1000</f>
        <v>3.0999999999999999E-3</v>
      </c>
      <c r="I167" s="28">
        <f>'no b.d.l.'!I155/1000</f>
        <v>0.04</v>
      </c>
      <c r="J167" s="28">
        <v>2</v>
      </c>
      <c r="K167" s="28">
        <v>1.85</v>
      </c>
      <c r="L167" s="28">
        <v>8.9999999999999998E-4</v>
      </c>
      <c r="M167" s="28">
        <v>0.18</v>
      </c>
      <c r="N167" s="28">
        <v>1.2</v>
      </c>
      <c r="O167" s="28">
        <v>0.05</v>
      </c>
      <c r="P167" s="28">
        <f>Amalgamation!P155/Amalgamation!AR155</f>
        <v>1.7692307692307694</v>
      </c>
      <c r="Q167" s="28">
        <f>Amalgamation!Q155/Amalgamation!AS155</f>
        <v>8.3333333333333332E-3</v>
      </c>
      <c r="R167" s="28">
        <f>Amalgamation!R155/Amalgamation!AT155</f>
        <v>13.826086956521738</v>
      </c>
      <c r="S167" s="28">
        <v>0.09</v>
      </c>
      <c r="T167" s="28">
        <f>Amalgamation!T155/Amalgamation!X155</f>
        <v>0.26484018264840181</v>
      </c>
      <c r="U167" s="28">
        <v>29.9</v>
      </c>
      <c r="V167" s="28">
        <f>Amalgamation!V155/Amalgamation!Z155</f>
        <v>472.85714285714283</v>
      </c>
      <c r="W167" s="28">
        <f>Amalgamation!W155/Amalgamation!AY155</f>
        <v>1.7903415783274439E-4</v>
      </c>
      <c r="X167" s="28">
        <f>Amalgamation!X155/Amalgamation!AB155</f>
        <v>1.3860759493670884</v>
      </c>
      <c r="Y167" s="28">
        <v>2.9000000000000001E-2</v>
      </c>
      <c r="Z167" s="28">
        <v>7.0000000000000007E-2</v>
      </c>
      <c r="AA167" s="28">
        <f>Amalgamation!AA155/Amalgamation!AE155</f>
        <v>1.9230769230769232E-2</v>
      </c>
      <c r="AB167" s="28">
        <v>15.8</v>
      </c>
      <c r="AC167" s="28">
        <v>0.09</v>
      </c>
      <c r="AD167" s="28">
        <v>0.08</v>
      </c>
      <c r="AE167" s="28">
        <v>1.04</v>
      </c>
      <c r="AF167" s="28">
        <v>0.15</v>
      </c>
      <c r="AG167" s="28">
        <v>204</v>
      </c>
      <c r="AH167" s="28">
        <v>0.2</v>
      </c>
      <c r="AI167" s="28">
        <v>0.2</v>
      </c>
      <c r="AJ167" s="28">
        <v>0.04</v>
      </c>
      <c r="AK167" s="28">
        <v>20.8</v>
      </c>
      <c r="AL167" s="28">
        <f>Amalgamation!AL155/Amalgamation!AY155</f>
        <v>7.3027090694935222E-5</v>
      </c>
      <c r="AM167" s="28">
        <v>8.3000000000000004E-2</v>
      </c>
      <c r="AN167" s="28">
        <f>Amalgamation!AN155/(Amalgamation!AS155+Amalgamation!AY155)</f>
        <v>2.4689616252821676E-3</v>
      </c>
      <c r="AO167" s="28">
        <f>Amalgamation!AO155/Amalgamation!AS155</f>
        <v>0.30897435897435899</v>
      </c>
      <c r="AP167" s="28">
        <v>0.6</v>
      </c>
      <c r="AQ167" s="28">
        <v>1.1200000000000001</v>
      </c>
      <c r="AR167" s="28">
        <v>7.8</v>
      </c>
      <c r="AS167" s="28">
        <v>156</v>
      </c>
      <c r="AT167" s="28">
        <v>11.5</v>
      </c>
      <c r="AU167" s="28">
        <v>16</v>
      </c>
      <c r="AV167" s="28">
        <v>9.3000000000000007</v>
      </c>
      <c r="AW167" s="28">
        <f>'no b.d.l.'!BJ155*10000</f>
        <v>45400</v>
      </c>
      <c r="AX167" s="28">
        <f>'no b.d.l.'!BK155*10000</f>
        <v>400</v>
      </c>
      <c r="AY167" s="28">
        <f>'no b.d.l.'!BL155*10000</f>
        <v>84900</v>
      </c>
      <c r="AZ167" s="28">
        <f>'no b.d.l.'!BM155*10000</f>
        <v>600</v>
      </c>
      <c r="BA167" s="28">
        <f>'no b.d.l.'!BN155*10000</f>
        <v>600</v>
      </c>
      <c r="BB167" s="28">
        <f>'no b.d.l.'!BO155*10000</f>
        <v>100</v>
      </c>
      <c r="BC167" s="28">
        <f>'no b.d.l.'!BP155*10000</f>
        <v>170</v>
      </c>
      <c r="BD167" s="28">
        <f>'no b.d.l.'!BQ155*10000</f>
        <v>9000</v>
      </c>
      <c r="BE167" s="30">
        <f t="shared" si="4"/>
        <v>700</v>
      </c>
      <c r="BV167" s="28"/>
      <c r="BY167" s="28"/>
    </row>
    <row r="168" spans="1:77" x14ac:dyDescent="0.3">
      <c r="A168" s="25">
        <f t="shared" si="5"/>
        <v>152</v>
      </c>
      <c r="B168" s="26">
        <v>687415</v>
      </c>
      <c r="C168" s="26">
        <v>846636</v>
      </c>
      <c r="D168" s="26">
        <v>359</v>
      </c>
      <c r="E168" s="26">
        <v>1</v>
      </c>
      <c r="F168" s="27" t="s">
        <v>153</v>
      </c>
      <c r="G168" s="28">
        <v>23.5</v>
      </c>
      <c r="H168" s="28">
        <f>'no b.d.l.'!H156/1000</f>
        <v>3.8E-3</v>
      </c>
      <c r="I168" s="28">
        <f>'no b.d.l.'!I156/1000</f>
        <v>0.03</v>
      </c>
      <c r="J168" s="28">
        <v>2</v>
      </c>
      <c r="K168" s="28">
        <v>1.87</v>
      </c>
      <c r="L168" s="28">
        <v>8.9999999999999998E-4</v>
      </c>
      <c r="M168" s="28">
        <v>0.19</v>
      </c>
      <c r="N168" s="28">
        <v>1.2</v>
      </c>
      <c r="O168" s="28">
        <v>0.08</v>
      </c>
      <c r="P168" s="28">
        <f>Amalgamation!P156/Amalgamation!AR156</f>
        <v>1.7402597402597402</v>
      </c>
      <c r="Q168" s="28">
        <f>Amalgamation!Q156/Amalgamation!AS156</f>
        <v>8.7248322147651016E-3</v>
      </c>
      <c r="R168" s="28">
        <f>Amalgamation!R156/Amalgamation!AT156</f>
        <v>13.839285714285715</v>
      </c>
      <c r="S168" s="28">
        <v>0.09</v>
      </c>
      <c r="T168" s="28">
        <f>Amalgamation!T156/Amalgamation!X156</f>
        <v>0.23931623931623933</v>
      </c>
      <c r="U168" s="28">
        <v>30</v>
      </c>
      <c r="V168" s="28">
        <f>Amalgamation!V156/Amalgamation!Z156</f>
        <v>439.99999999999994</v>
      </c>
      <c r="W168" s="28">
        <f>Amalgamation!W156/Amalgamation!AY156</f>
        <v>1.8050541516245486E-4</v>
      </c>
      <c r="X168" s="28">
        <f>Amalgamation!X156/Amalgamation!AB156</f>
        <v>1.5096774193548386</v>
      </c>
      <c r="Y168" s="28">
        <v>2.3E-2</v>
      </c>
      <c r="Z168" s="28">
        <v>7.0000000000000007E-2</v>
      </c>
      <c r="AA168" s="28">
        <f>Amalgamation!AA156/Amalgamation!AE156</f>
        <v>1.0416666666666668E-2</v>
      </c>
      <c r="AB168" s="28">
        <v>15.5</v>
      </c>
      <c r="AC168" s="28">
        <v>0.09</v>
      </c>
      <c r="AD168" s="28">
        <v>0.08</v>
      </c>
      <c r="AE168" s="28">
        <v>0.96</v>
      </c>
      <c r="AF168" s="28">
        <v>0.15</v>
      </c>
      <c r="AG168" s="28">
        <v>188</v>
      </c>
      <c r="AH168" s="28">
        <v>0.2</v>
      </c>
      <c r="AI168" s="28">
        <v>0.2</v>
      </c>
      <c r="AJ168" s="28">
        <v>0.04</v>
      </c>
      <c r="AK168" s="28">
        <v>21.6</v>
      </c>
      <c r="AL168" s="28">
        <f>Amalgamation!AL156/Amalgamation!AY156</f>
        <v>7.9422382671480142E-5</v>
      </c>
      <c r="AM168" s="28">
        <v>6.6000000000000003E-2</v>
      </c>
      <c r="AN168" s="28">
        <f>Amalgamation!AN156/(Amalgamation!AS156+Amalgamation!AY156)</f>
        <v>2.4913212170716765E-3</v>
      </c>
      <c r="AO168" s="28">
        <f>Amalgamation!AO156/Amalgamation!AS156</f>
        <v>0.33221476510067116</v>
      </c>
      <c r="AP168" s="28">
        <v>0.5</v>
      </c>
      <c r="AQ168" s="28">
        <v>1</v>
      </c>
      <c r="AR168" s="28">
        <v>7.7</v>
      </c>
      <c r="AS168" s="28">
        <v>149</v>
      </c>
      <c r="AT168" s="28">
        <v>11.2</v>
      </c>
      <c r="AU168" s="28">
        <v>16.2</v>
      </c>
      <c r="AV168" s="28">
        <v>8.6999999999999993</v>
      </c>
      <c r="AW168" s="28">
        <f>'no b.d.l.'!BJ156*10000</f>
        <v>44500</v>
      </c>
      <c r="AX168" s="28">
        <f>'no b.d.l.'!BK156*10000</f>
        <v>400</v>
      </c>
      <c r="AY168" s="28">
        <f>'no b.d.l.'!BL156*10000</f>
        <v>83100</v>
      </c>
      <c r="AZ168" s="28">
        <f>'no b.d.l.'!BM156*10000</f>
        <v>700.00000000000011</v>
      </c>
      <c r="BA168" s="28">
        <f>'no b.d.l.'!BN156*10000</f>
        <v>500</v>
      </c>
      <c r="BB168" s="28">
        <f>'no b.d.l.'!BO156*10000</f>
        <v>100</v>
      </c>
      <c r="BC168" s="28">
        <f>'no b.d.l.'!BP156*10000</f>
        <v>170</v>
      </c>
      <c r="BD168" s="28">
        <f>'no b.d.l.'!BQ156*10000</f>
        <v>9000</v>
      </c>
      <c r="BE168" s="30">
        <f t="shared" si="4"/>
        <v>800.00000000000011</v>
      </c>
      <c r="BV168" s="28"/>
      <c r="BY168" s="28"/>
    </row>
    <row r="169" spans="1:77" x14ac:dyDescent="0.3">
      <c r="A169" s="25">
        <f t="shared" si="5"/>
        <v>153</v>
      </c>
      <c r="B169" s="26">
        <v>687416</v>
      </c>
      <c r="C169" s="26">
        <v>846636</v>
      </c>
      <c r="D169" s="26">
        <v>359</v>
      </c>
      <c r="E169" s="26">
        <v>1</v>
      </c>
      <c r="F169" s="27" t="s">
        <v>154</v>
      </c>
      <c r="G169" s="28">
        <v>17.399999999999999</v>
      </c>
      <c r="H169" s="28">
        <f>'no b.d.l.'!H157/1000</f>
        <v>1.8E-3</v>
      </c>
      <c r="I169" s="28">
        <f>'no b.d.l.'!I157/1000</f>
        <v>0.02</v>
      </c>
      <c r="J169" s="28">
        <v>2</v>
      </c>
      <c r="K169" s="28">
        <v>1.63</v>
      </c>
      <c r="L169" s="28">
        <v>8.9999999999999998E-4</v>
      </c>
      <c r="M169" s="28">
        <v>0.18</v>
      </c>
      <c r="N169" s="28">
        <v>0.9</v>
      </c>
      <c r="O169" s="28">
        <v>0.05</v>
      </c>
      <c r="P169" s="28">
        <f>Amalgamation!P157/Amalgamation!AR157</f>
        <v>1.7356321839080462</v>
      </c>
      <c r="Q169" s="28">
        <f>Amalgamation!Q157/Amalgamation!AS157</f>
        <v>9.21985815602837E-3</v>
      </c>
      <c r="R169" s="28">
        <f>Amalgamation!R157/Amalgamation!AT157</f>
        <v>11.068702290076336</v>
      </c>
      <c r="S169" s="28">
        <v>0.09</v>
      </c>
      <c r="T169" s="28">
        <f>Amalgamation!T157/Amalgamation!X157</f>
        <v>0.22448979591836735</v>
      </c>
      <c r="U169" s="28">
        <v>29.3</v>
      </c>
      <c r="V169" s="28">
        <f>Amalgamation!V157/Amalgamation!Z157</f>
        <v>494.28571428571428</v>
      </c>
      <c r="W169" s="28">
        <f>Amalgamation!W157/Amalgamation!AY157</f>
        <v>2.1536144578313254E-4</v>
      </c>
      <c r="X169" s="28">
        <f>Amalgamation!X157/Amalgamation!AB157</f>
        <v>1.5030674846625767</v>
      </c>
      <c r="Y169" s="28">
        <v>1.4E-2</v>
      </c>
      <c r="Z169" s="28">
        <v>7.0000000000000007E-2</v>
      </c>
      <c r="AA169" s="28">
        <f>Amalgamation!AA157/Amalgamation!AE157</f>
        <v>7.8260869565217397E-3</v>
      </c>
      <c r="AB169" s="28">
        <v>16.3</v>
      </c>
      <c r="AC169" s="28">
        <v>0.09</v>
      </c>
      <c r="AD169" s="28">
        <v>0.08</v>
      </c>
      <c r="AE169" s="28">
        <v>1.1499999999999999</v>
      </c>
      <c r="AF169" s="28">
        <v>0.16</v>
      </c>
      <c r="AG169" s="28">
        <v>127</v>
      </c>
      <c r="AH169" s="28">
        <v>0.2</v>
      </c>
      <c r="AI169" s="28">
        <v>0.3</v>
      </c>
      <c r="AJ169" s="28">
        <v>0.04</v>
      </c>
      <c r="AK169" s="28">
        <v>25.9</v>
      </c>
      <c r="AL169" s="28">
        <f>Amalgamation!AL157/Amalgamation!AY157</f>
        <v>1.2349397590361445E-4</v>
      </c>
      <c r="AM169" s="28">
        <v>0.09</v>
      </c>
      <c r="AN169" s="28">
        <f>Amalgamation!AN157/(Amalgamation!AS157+Amalgamation!AY157)</f>
        <v>3.7540764340782376E-3</v>
      </c>
      <c r="AO169" s="28">
        <f>Amalgamation!AO157/Amalgamation!AS157</f>
        <v>0.42056737588652482</v>
      </c>
      <c r="AP169" s="28">
        <v>0.5</v>
      </c>
      <c r="AQ169" s="28">
        <v>1.21</v>
      </c>
      <c r="AR169" s="28">
        <v>8.6999999999999993</v>
      </c>
      <c r="AS169" s="28">
        <v>141</v>
      </c>
      <c r="AT169" s="28">
        <v>13.1</v>
      </c>
      <c r="AU169" s="28">
        <v>16</v>
      </c>
      <c r="AV169" s="28">
        <v>11.2</v>
      </c>
      <c r="AW169" s="28">
        <f>'no b.d.l.'!BJ157*10000</f>
        <v>51600</v>
      </c>
      <c r="AX169" s="28">
        <f>'no b.d.l.'!BK157*10000</f>
        <v>400</v>
      </c>
      <c r="AY169" s="28">
        <f>'no b.d.l.'!BL157*10000</f>
        <v>66400</v>
      </c>
      <c r="AZ169" s="28">
        <f>'no b.d.l.'!BM157*10000</f>
        <v>800</v>
      </c>
      <c r="BA169" s="28">
        <f>'no b.d.l.'!BN157*10000</f>
        <v>700.00000000000011</v>
      </c>
      <c r="BB169" s="28">
        <f>'no b.d.l.'!BO157*10000</f>
        <v>120</v>
      </c>
      <c r="BC169" s="28">
        <f>'no b.d.l.'!BP157*10000</f>
        <v>150</v>
      </c>
      <c r="BD169" s="28">
        <f>'no b.d.l.'!BQ157*10000</f>
        <v>9000</v>
      </c>
      <c r="BE169" s="30">
        <f t="shared" si="4"/>
        <v>920</v>
      </c>
      <c r="BV169" s="28"/>
      <c r="BY169" s="28"/>
    </row>
    <row r="170" spans="1:77" x14ac:dyDescent="0.3">
      <c r="A170" s="25">
        <f t="shared" si="5"/>
        <v>154</v>
      </c>
      <c r="B170" s="26">
        <v>687417</v>
      </c>
      <c r="C170" s="26">
        <v>846636</v>
      </c>
      <c r="D170" s="26">
        <v>359</v>
      </c>
      <c r="E170" s="26">
        <v>1</v>
      </c>
      <c r="F170" s="27" t="s">
        <v>155</v>
      </c>
      <c r="G170" s="28">
        <v>14.4</v>
      </c>
      <c r="H170" s="28">
        <f>'no b.d.l.'!H158/1000</f>
        <v>8.9999999999999998E-4</v>
      </c>
      <c r="I170" s="28">
        <f>'no b.d.l.'!I158/1000</f>
        <v>0.02</v>
      </c>
      <c r="J170" s="28">
        <v>2</v>
      </c>
      <c r="K170" s="28">
        <v>1.31</v>
      </c>
      <c r="L170" s="28">
        <v>8.9999999999999998E-4</v>
      </c>
      <c r="M170" s="28">
        <v>0.14000000000000001</v>
      </c>
      <c r="N170" s="28">
        <v>0.9</v>
      </c>
      <c r="O170" s="28">
        <v>0.04</v>
      </c>
      <c r="P170" s="28">
        <f>Amalgamation!P158/Amalgamation!AR158</f>
        <v>1.6595744680851063</v>
      </c>
      <c r="Q170" s="28">
        <f>Amalgamation!Q158/Amalgamation!AS158</f>
        <v>7.7380952380952384E-3</v>
      </c>
      <c r="R170" s="28">
        <f>Amalgamation!R158/Amalgamation!AT158</f>
        <v>9.7122302158273381</v>
      </c>
      <c r="S170" s="28">
        <v>0.09</v>
      </c>
      <c r="T170" s="28">
        <f>Amalgamation!T158/Amalgamation!X158</f>
        <v>0.2608695652173913</v>
      </c>
      <c r="U170" s="28">
        <v>30.3</v>
      </c>
      <c r="V170" s="28">
        <f>Amalgamation!V158/Amalgamation!Z158</f>
        <v>508.57142857142856</v>
      </c>
      <c r="W170" s="28">
        <f>Amalgamation!W158/Amalgamation!AY158</f>
        <v>2.398042414355628E-4</v>
      </c>
      <c r="X170" s="28">
        <f>Amalgamation!X158/Amalgamation!AB158</f>
        <v>1.3450292397660817</v>
      </c>
      <c r="Y170" s="28">
        <v>1.7999999999999999E-2</v>
      </c>
      <c r="Z170" s="28">
        <v>7.0000000000000007E-2</v>
      </c>
      <c r="AA170" s="28">
        <f>Amalgamation!AA158/Amalgamation!AE158</f>
        <v>2.6086956521739132E-2</v>
      </c>
      <c r="AB170" s="28">
        <v>17.100000000000001</v>
      </c>
      <c r="AC170" s="28">
        <v>0.09</v>
      </c>
      <c r="AD170" s="28">
        <v>0.09</v>
      </c>
      <c r="AE170" s="28">
        <v>1.1499999999999999</v>
      </c>
      <c r="AF170" s="28">
        <v>0.18</v>
      </c>
      <c r="AG170" s="28">
        <v>120</v>
      </c>
      <c r="AH170" s="28">
        <v>0.2</v>
      </c>
      <c r="AI170" s="28">
        <v>0.3</v>
      </c>
      <c r="AJ170" s="28">
        <v>0.04</v>
      </c>
      <c r="AK170" s="28">
        <v>25.5</v>
      </c>
      <c r="AL170" s="28">
        <f>Amalgamation!AL158/Amalgamation!AY158</f>
        <v>1.0277324632952691E-4</v>
      </c>
      <c r="AM170" s="28">
        <v>9.1999999999999998E-2</v>
      </c>
      <c r="AN170" s="28">
        <f>Amalgamation!AN158/(Amalgamation!AS158+Amalgamation!AY158)</f>
        <v>4.4332010151623621E-3</v>
      </c>
      <c r="AO170" s="28">
        <f>Amalgamation!AO158/Amalgamation!AS158</f>
        <v>0.37559523809523809</v>
      </c>
      <c r="AP170" s="28">
        <v>0.5</v>
      </c>
      <c r="AQ170" s="28">
        <v>1.2</v>
      </c>
      <c r="AR170" s="28">
        <v>9.4</v>
      </c>
      <c r="AS170" s="28">
        <v>168</v>
      </c>
      <c r="AT170" s="28">
        <v>13.9</v>
      </c>
      <c r="AU170" s="28">
        <v>17.399999999999999</v>
      </c>
      <c r="AV170" s="28">
        <v>10.5</v>
      </c>
      <c r="AW170" s="28">
        <f>'no b.d.l.'!BJ158*10000</f>
        <v>51500</v>
      </c>
      <c r="AX170" s="28">
        <f>'no b.d.l.'!BK158*10000</f>
        <v>500</v>
      </c>
      <c r="AY170" s="28">
        <f>'no b.d.l.'!BL158*10000</f>
        <v>61300</v>
      </c>
      <c r="AZ170" s="28">
        <f>'no b.d.l.'!BM158*10000</f>
        <v>800</v>
      </c>
      <c r="BA170" s="28">
        <f>'no b.d.l.'!BN158*10000</f>
        <v>700.00000000000011</v>
      </c>
      <c r="BB170" s="28">
        <f>'no b.d.l.'!BO158*10000</f>
        <v>140</v>
      </c>
      <c r="BC170" s="28">
        <f>'no b.d.l.'!BP158*10000</f>
        <v>160</v>
      </c>
      <c r="BD170" s="28">
        <f>'no b.d.l.'!BQ158*10000</f>
        <v>9000</v>
      </c>
      <c r="BE170" s="30">
        <f t="shared" si="4"/>
        <v>940</v>
      </c>
      <c r="BV170" s="28"/>
      <c r="BY170" s="28"/>
    </row>
    <row r="171" spans="1:77" x14ac:dyDescent="0.3">
      <c r="A171" s="25">
        <f t="shared" si="5"/>
        <v>155</v>
      </c>
      <c r="B171" s="26">
        <v>687419</v>
      </c>
      <c r="C171" s="26">
        <v>846636</v>
      </c>
      <c r="D171" s="26">
        <v>359</v>
      </c>
      <c r="E171" s="26">
        <v>1</v>
      </c>
      <c r="F171" s="27" t="s">
        <v>156</v>
      </c>
      <c r="G171" s="28">
        <v>7.1</v>
      </c>
      <c r="H171" s="28">
        <f>'no b.d.l.'!H159/1000</f>
        <v>1.4E-3</v>
      </c>
      <c r="I171" s="28">
        <f>'no b.d.l.'!I159/1000</f>
        <v>0.03</v>
      </c>
      <c r="J171" s="28">
        <v>2</v>
      </c>
      <c r="K171" s="28">
        <v>1.24</v>
      </c>
      <c r="L171" s="28">
        <v>8.9999999999999998E-4</v>
      </c>
      <c r="M171" s="28">
        <v>0.13</v>
      </c>
      <c r="N171" s="28">
        <v>0.8</v>
      </c>
      <c r="O171" s="28">
        <v>0.04</v>
      </c>
      <c r="P171" s="28">
        <f>Amalgamation!P159/Amalgamation!AR159</f>
        <v>1.6237623762376237</v>
      </c>
      <c r="Q171" s="28">
        <f>Amalgamation!Q159/Amalgamation!AS159</f>
        <v>9.4488188976377951E-3</v>
      </c>
      <c r="R171" s="28">
        <f>Amalgamation!R159/Amalgamation!AT159</f>
        <v>10.948905109489052</v>
      </c>
      <c r="S171" s="28">
        <v>0.09</v>
      </c>
      <c r="T171" s="28">
        <f>Amalgamation!T159/Amalgamation!X159</f>
        <v>0.26637554585152839</v>
      </c>
      <c r="U171" s="28">
        <v>29</v>
      </c>
      <c r="V171" s="28">
        <f>Amalgamation!V159/Amalgamation!Z159</f>
        <v>486.25</v>
      </c>
      <c r="W171" s="28">
        <f>Amalgamation!W159/Amalgamation!AY159</f>
        <v>2.9892473118279573E-4</v>
      </c>
      <c r="X171" s="28">
        <f>Amalgamation!X159/Amalgamation!AB159</f>
        <v>1.3795180722891565</v>
      </c>
      <c r="Y171" s="28">
        <v>1.9E-2</v>
      </c>
      <c r="Z171" s="28">
        <v>0.08</v>
      </c>
      <c r="AA171" s="28">
        <f>Amalgamation!AA159/Amalgamation!AE159</f>
        <v>8.1081081081081068E-3</v>
      </c>
      <c r="AB171" s="28">
        <v>16.600000000000001</v>
      </c>
      <c r="AC171" s="28">
        <v>0.09</v>
      </c>
      <c r="AD171" s="28">
        <v>0.08</v>
      </c>
      <c r="AE171" s="28">
        <v>1.1100000000000001</v>
      </c>
      <c r="AF171" s="28">
        <v>0.18</v>
      </c>
      <c r="AG171" s="28">
        <v>136</v>
      </c>
      <c r="AH171" s="28">
        <v>0.2</v>
      </c>
      <c r="AI171" s="28">
        <v>0.3</v>
      </c>
      <c r="AJ171" s="28">
        <v>0.04</v>
      </c>
      <c r="AK171" s="28">
        <v>32.200000000000003</v>
      </c>
      <c r="AL171" s="28">
        <f>Amalgamation!AL159/Amalgamation!AY159</f>
        <v>1.4623655913978496E-4</v>
      </c>
      <c r="AM171" s="28">
        <v>0.1</v>
      </c>
      <c r="AN171" s="28">
        <f>Amalgamation!AN159/(Amalgamation!AS159+Amalgamation!AY159)</f>
        <v>6.0244064597765254E-3</v>
      </c>
      <c r="AO171" s="28">
        <f>Amalgamation!AO159/Amalgamation!AS159</f>
        <v>0.5448818897637796</v>
      </c>
      <c r="AP171" s="28">
        <v>0.5</v>
      </c>
      <c r="AQ171" s="28">
        <v>1.28</v>
      </c>
      <c r="AR171" s="28">
        <v>10.1</v>
      </c>
      <c r="AS171" s="28">
        <v>127</v>
      </c>
      <c r="AT171" s="28">
        <v>13.7</v>
      </c>
      <c r="AU171" s="28">
        <v>17.5</v>
      </c>
      <c r="AV171" s="28">
        <v>12.6</v>
      </c>
      <c r="AW171" s="28">
        <f>'no b.d.l.'!BJ159*10000</f>
        <v>54300</v>
      </c>
      <c r="AX171" s="28">
        <f>'no b.d.l.'!BK159*10000</f>
        <v>700.00000000000011</v>
      </c>
      <c r="AY171" s="28">
        <f>'no b.d.l.'!BL159*10000</f>
        <v>46500</v>
      </c>
      <c r="AZ171" s="28">
        <f>'no b.d.l.'!BM159*10000</f>
        <v>900</v>
      </c>
      <c r="BA171" s="28">
        <f>'no b.d.l.'!BN159*10000</f>
        <v>900</v>
      </c>
      <c r="BB171" s="28">
        <f>'no b.d.l.'!BO159*10000</f>
        <v>150</v>
      </c>
      <c r="BC171" s="28">
        <f>'no b.d.l.'!BP159*10000</f>
        <v>170</v>
      </c>
      <c r="BD171" s="28">
        <f>'no b.d.l.'!BQ159*10000</f>
        <v>9000</v>
      </c>
      <c r="BE171" s="30">
        <f t="shared" si="4"/>
        <v>1050</v>
      </c>
      <c r="BV171" s="28"/>
      <c r="BY171" s="28"/>
    </row>
    <row r="172" spans="1:77" x14ac:dyDescent="0.3">
      <c r="A172" s="25">
        <f t="shared" si="5"/>
        <v>156</v>
      </c>
      <c r="B172" s="26">
        <v>687420</v>
      </c>
      <c r="C172" s="26">
        <v>846636</v>
      </c>
      <c r="D172" s="26">
        <v>359</v>
      </c>
      <c r="E172" s="26">
        <v>1</v>
      </c>
      <c r="F172" s="27" t="s">
        <v>157</v>
      </c>
      <c r="G172" s="28">
        <v>7</v>
      </c>
      <c r="H172" s="28">
        <f>'no b.d.l.'!H160/1000</f>
        <v>2.5999999999999999E-3</v>
      </c>
      <c r="I172" s="28">
        <f>'no b.d.l.'!I160/1000</f>
        <v>0.02</v>
      </c>
      <c r="J172" s="28">
        <v>2</v>
      </c>
      <c r="K172" s="28">
        <v>1.17</v>
      </c>
      <c r="L172" s="28">
        <v>8.9999999999999998E-4</v>
      </c>
      <c r="M172" s="28">
        <v>0.13</v>
      </c>
      <c r="N172" s="28">
        <v>0.7</v>
      </c>
      <c r="O172" s="28">
        <v>0.01</v>
      </c>
      <c r="P172" s="28">
        <f>Amalgamation!P160/Amalgamation!AR160</f>
        <v>1.7023809523809523</v>
      </c>
      <c r="Q172" s="28">
        <f>Amalgamation!Q160/Amalgamation!AS160</f>
        <v>8.2089552238805985E-3</v>
      </c>
      <c r="R172" s="28">
        <f>Amalgamation!R160/Amalgamation!AT160</f>
        <v>10</v>
      </c>
      <c r="S172" s="28">
        <v>0.09</v>
      </c>
      <c r="T172" s="28">
        <f>Amalgamation!T160/Amalgamation!X160</f>
        <v>0.25</v>
      </c>
      <c r="U172" s="28">
        <v>24.6</v>
      </c>
      <c r="V172" s="28">
        <f>Amalgamation!V160/Amalgamation!Z160</f>
        <v>497.14285714285705</v>
      </c>
      <c r="W172" s="28">
        <f>Amalgamation!W160/Amalgamation!AY160</f>
        <v>2.8741092636579569E-4</v>
      </c>
      <c r="X172" s="28">
        <f>Amalgamation!X160/Amalgamation!AB160</f>
        <v>1.5263157894736843</v>
      </c>
      <c r="Y172" s="28">
        <v>1.6E-2</v>
      </c>
      <c r="Z172" s="28">
        <v>7.0000000000000007E-2</v>
      </c>
      <c r="AA172" s="28">
        <f>Amalgamation!AA160/Amalgamation!AE160</f>
        <v>8.9108910891089101E-3</v>
      </c>
      <c r="AB172" s="28">
        <v>15.2</v>
      </c>
      <c r="AC172" s="28">
        <v>0.09</v>
      </c>
      <c r="AD172" s="28">
        <v>0.08</v>
      </c>
      <c r="AE172" s="28">
        <v>1.01</v>
      </c>
      <c r="AF172" s="28">
        <v>0.16</v>
      </c>
      <c r="AG172" s="28">
        <v>131</v>
      </c>
      <c r="AH172" s="28">
        <v>0.2</v>
      </c>
      <c r="AI172" s="28">
        <v>0.3</v>
      </c>
      <c r="AJ172" s="28">
        <v>0.04</v>
      </c>
      <c r="AK172" s="28">
        <v>28.2</v>
      </c>
      <c r="AL172" s="28">
        <f>Amalgamation!AL160/Amalgamation!AY160</f>
        <v>1.4014251781472686E-4</v>
      </c>
      <c r="AM172" s="28">
        <v>0.108</v>
      </c>
      <c r="AN172" s="28">
        <f>Amalgamation!AN160/(Amalgamation!AS160+Amalgamation!AY160)</f>
        <v>6.0401572193019837E-3</v>
      </c>
      <c r="AO172" s="28">
        <f>Amalgamation!AO160/Amalgamation!AS160</f>
        <v>0.49179104477611946</v>
      </c>
      <c r="AP172" s="28">
        <v>0.4</v>
      </c>
      <c r="AQ172" s="28">
        <v>1.2</v>
      </c>
      <c r="AR172" s="28">
        <v>8.4</v>
      </c>
      <c r="AS172" s="28">
        <v>134</v>
      </c>
      <c r="AT172" s="28">
        <v>12.9</v>
      </c>
      <c r="AU172" s="28">
        <v>15.8</v>
      </c>
      <c r="AV172" s="28">
        <v>11.8</v>
      </c>
      <c r="AW172" s="28">
        <f>'no b.d.l.'!BJ160*10000</f>
        <v>43600</v>
      </c>
      <c r="AX172" s="28">
        <f>'no b.d.l.'!BK160*10000</f>
        <v>600</v>
      </c>
      <c r="AY172" s="28">
        <f>'no b.d.l.'!BL160*10000</f>
        <v>42100</v>
      </c>
      <c r="AZ172" s="28">
        <f>'no b.d.l.'!BM160*10000</f>
        <v>800</v>
      </c>
      <c r="BA172" s="28">
        <f>'no b.d.l.'!BN160*10000</f>
        <v>700.00000000000011</v>
      </c>
      <c r="BB172" s="28">
        <f>'no b.d.l.'!BO160*10000</f>
        <v>140</v>
      </c>
      <c r="BC172" s="28">
        <f>'no b.d.l.'!BP160*10000</f>
        <v>140</v>
      </c>
      <c r="BD172" s="28">
        <f>'no b.d.l.'!BQ160*10000</f>
        <v>9000</v>
      </c>
      <c r="BE172" s="30">
        <f t="shared" si="4"/>
        <v>940</v>
      </c>
      <c r="BV172" s="28"/>
      <c r="BY172" s="28"/>
    </row>
    <row r="173" spans="1:77" x14ac:dyDescent="0.3">
      <c r="A173" s="25">
        <f t="shared" si="5"/>
        <v>157</v>
      </c>
      <c r="B173" s="26">
        <v>687422</v>
      </c>
      <c r="C173" s="26">
        <v>846636</v>
      </c>
      <c r="D173" s="26">
        <v>359</v>
      </c>
      <c r="E173" s="26">
        <v>1</v>
      </c>
      <c r="F173" s="27" t="s">
        <v>158</v>
      </c>
      <c r="G173" s="28">
        <v>6.6</v>
      </c>
      <c r="H173" s="28">
        <f>'no b.d.l.'!H161/1000</f>
        <v>1.6999999999999999E-3</v>
      </c>
      <c r="I173" s="28">
        <f>'no b.d.l.'!I161/1000</f>
        <v>8.9999999999999998E-4</v>
      </c>
      <c r="J173" s="28">
        <v>2</v>
      </c>
      <c r="K173" s="28">
        <v>1.1599999999999999</v>
      </c>
      <c r="L173" s="28">
        <v>8.9999999999999998E-4</v>
      </c>
      <c r="M173" s="28">
        <v>0.12</v>
      </c>
      <c r="N173" s="28">
        <v>0.8</v>
      </c>
      <c r="O173" s="28">
        <v>0.01</v>
      </c>
      <c r="P173" s="28">
        <f>Amalgamation!P161/Amalgamation!AR161</f>
        <v>1.6144578313253011</v>
      </c>
      <c r="Q173" s="28">
        <f>Amalgamation!Q161/Amalgamation!AS161</f>
        <v>8.0645161290322578E-3</v>
      </c>
      <c r="R173" s="28">
        <f>Amalgamation!R161/Amalgamation!AT161</f>
        <v>9.758064516129032</v>
      </c>
      <c r="S173" s="28">
        <v>0.09</v>
      </c>
      <c r="T173" s="28">
        <f>Amalgamation!T161/Amalgamation!X161</f>
        <v>0.25</v>
      </c>
      <c r="U173" s="28">
        <v>25</v>
      </c>
      <c r="V173" s="28">
        <f>Amalgamation!V161/Amalgamation!Z161</f>
        <v>467.14285714285717</v>
      </c>
      <c r="W173" s="28">
        <f>Amalgamation!W161/Amalgamation!AY161</f>
        <v>2.8607594936708863E-4</v>
      </c>
      <c r="X173" s="28">
        <f>Amalgamation!X161/Amalgamation!AB161</f>
        <v>1.4896551724137932</v>
      </c>
      <c r="Y173" s="28">
        <v>1.7999999999999999E-2</v>
      </c>
      <c r="Z173" s="28">
        <v>7.0000000000000007E-2</v>
      </c>
      <c r="AA173" s="28">
        <f>Amalgamation!AA161/Amalgamation!AE161</f>
        <v>9.5744680851063829E-3</v>
      </c>
      <c r="AB173" s="28">
        <v>14.5</v>
      </c>
      <c r="AC173" s="28">
        <v>0.09</v>
      </c>
      <c r="AD173" s="28">
        <v>7.0000000000000007E-2</v>
      </c>
      <c r="AE173" s="28">
        <v>0.94</v>
      </c>
      <c r="AF173" s="28">
        <v>0.16</v>
      </c>
      <c r="AG173" s="28">
        <v>128</v>
      </c>
      <c r="AH173" s="28">
        <v>0.2</v>
      </c>
      <c r="AI173" s="28">
        <v>0.3</v>
      </c>
      <c r="AJ173" s="28">
        <v>0.04</v>
      </c>
      <c r="AK173" s="28">
        <v>27</v>
      </c>
      <c r="AL173" s="28">
        <f>Amalgamation!AL161/Amalgamation!AY161</f>
        <v>1.5696202531645571E-4</v>
      </c>
      <c r="AM173" s="28">
        <v>0.10100000000000001</v>
      </c>
      <c r="AN173" s="28">
        <f>Amalgamation!AN161/(Amalgamation!AS161+Amalgamation!AY161)</f>
        <v>5.8348475671310311E-3</v>
      </c>
      <c r="AO173" s="28">
        <f>Amalgamation!AO161/Amalgamation!AS161</f>
        <v>0.48467741935483871</v>
      </c>
      <c r="AP173" s="28">
        <v>0.4</v>
      </c>
      <c r="AQ173" s="28">
        <v>1.1200000000000001</v>
      </c>
      <c r="AR173" s="28">
        <v>8.3000000000000007</v>
      </c>
      <c r="AS173" s="28">
        <v>124</v>
      </c>
      <c r="AT173" s="28">
        <v>12.4</v>
      </c>
      <c r="AU173" s="28">
        <v>14.5</v>
      </c>
      <c r="AV173" s="28">
        <v>11.1</v>
      </c>
      <c r="AW173" s="28">
        <f>'no b.d.l.'!BJ161*10000</f>
        <v>44100</v>
      </c>
      <c r="AX173" s="28">
        <f>'no b.d.l.'!BK161*10000</f>
        <v>500</v>
      </c>
      <c r="AY173" s="28">
        <f>'no b.d.l.'!BL161*10000</f>
        <v>39500</v>
      </c>
      <c r="AZ173" s="28">
        <f>'no b.d.l.'!BM161*10000</f>
        <v>800</v>
      </c>
      <c r="BA173" s="28">
        <f>'no b.d.l.'!BN161*10000</f>
        <v>700.00000000000011</v>
      </c>
      <c r="BB173" s="28">
        <f>'no b.d.l.'!BO161*10000</f>
        <v>130</v>
      </c>
      <c r="BC173" s="28">
        <f>'no b.d.l.'!BP161*10000</f>
        <v>130</v>
      </c>
      <c r="BD173" s="28">
        <f>'no b.d.l.'!BQ161*10000</f>
        <v>9000</v>
      </c>
      <c r="BE173" s="30">
        <f t="shared" si="4"/>
        <v>930</v>
      </c>
      <c r="BV173" s="28"/>
      <c r="BY173" s="28"/>
    </row>
    <row r="174" spans="1:77" x14ac:dyDescent="0.3">
      <c r="A174" s="25">
        <f t="shared" si="5"/>
        <v>158</v>
      </c>
      <c r="B174" s="26">
        <v>687423</v>
      </c>
      <c r="C174" s="26">
        <v>846636</v>
      </c>
      <c r="D174" s="26">
        <v>359</v>
      </c>
      <c r="E174" s="26">
        <v>1</v>
      </c>
      <c r="F174" s="27" t="s">
        <v>159</v>
      </c>
      <c r="G174" s="28">
        <v>7.1</v>
      </c>
      <c r="H174" s="28">
        <f>'no b.d.l.'!H162/1000</f>
        <v>8.0000000000000004E-4</v>
      </c>
      <c r="I174" s="28">
        <f>'no b.d.l.'!I162/1000</f>
        <v>8.9999999999999998E-4</v>
      </c>
      <c r="J174" s="28">
        <v>2</v>
      </c>
      <c r="K174" s="28">
        <v>1.05</v>
      </c>
      <c r="L174" s="28">
        <v>8.9999999999999998E-4</v>
      </c>
      <c r="M174" s="28">
        <v>0.12</v>
      </c>
      <c r="N174" s="28">
        <v>0.8</v>
      </c>
      <c r="O174" s="28">
        <v>0.03</v>
      </c>
      <c r="P174" s="28">
        <f>Amalgamation!P162/Amalgamation!AR162</f>
        <v>1.6235294117647059</v>
      </c>
      <c r="Q174" s="28">
        <f>Amalgamation!Q162/Amalgamation!AS162</f>
        <v>7.874015748031496E-3</v>
      </c>
      <c r="R174" s="28">
        <f>Amalgamation!R162/Amalgamation!AT162</f>
        <v>9.758064516129032</v>
      </c>
      <c r="S174" s="28">
        <v>0.09</v>
      </c>
      <c r="T174" s="28">
        <f>Amalgamation!T162/Amalgamation!X162</f>
        <v>0.22047244094488189</v>
      </c>
      <c r="U174" s="28">
        <v>24.9</v>
      </c>
      <c r="V174" s="28">
        <f>Amalgamation!V162/Amalgamation!Z162</f>
        <v>485.71428571428567</v>
      </c>
      <c r="W174" s="28">
        <f>Amalgamation!W162/Amalgamation!AY162</f>
        <v>2.9899497487437189E-4</v>
      </c>
      <c r="X174" s="28">
        <f>Amalgamation!X162/Amalgamation!AB162</f>
        <v>1.716216216216216</v>
      </c>
      <c r="Y174" s="28">
        <v>1.6E-2</v>
      </c>
      <c r="Z174" s="28">
        <v>7.0000000000000007E-2</v>
      </c>
      <c r="AA174" s="28">
        <f>Amalgamation!AA162/Amalgamation!AE162</f>
        <v>9.2783505154639175E-3</v>
      </c>
      <c r="AB174" s="28">
        <v>14.8</v>
      </c>
      <c r="AC174" s="28">
        <v>0.09</v>
      </c>
      <c r="AD174" s="28">
        <v>0.08</v>
      </c>
      <c r="AE174" s="28">
        <v>0.97</v>
      </c>
      <c r="AF174" s="28">
        <v>0.16</v>
      </c>
      <c r="AG174" s="28">
        <v>133</v>
      </c>
      <c r="AH174" s="28">
        <v>0.2</v>
      </c>
      <c r="AI174" s="28">
        <v>0.3</v>
      </c>
      <c r="AJ174" s="28">
        <v>0.04</v>
      </c>
      <c r="AK174" s="28">
        <v>26.1</v>
      </c>
      <c r="AL174" s="28">
        <f>Amalgamation!AL162/Amalgamation!AY162</f>
        <v>1.5326633165829145E-4</v>
      </c>
      <c r="AM174" s="28">
        <v>9.8000000000000004E-2</v>
      </c>
      <c r="AN174" s="28">
        <f>Amalgamation!AN162/(Amalgamation!AS162+Amalgamation!AY162)</f>
        <v>5.9959425952363053E-3</v>
      </c>
      <c r="AO174" s="28">
        <f>Amalgamation!AO162/Amalgamation!AS162</f>
        <v>0.51417322834645662</v>
      </c>
      <c r="AP174" s="28">
        <v>0.4</v>
      </c>
      <c r="AQ174" s="28">
        <v>1.1499999999999999</v>
      </c>
      <c r="AR174" s="28">
        <v>8.5</v>
      </c>
      <c r="AS174" s="28">
        <v>127</v>
      </c>
      <c r="AT174" s="28">
        <v>12.4</v>
      </c>
      <c r="AU174" s="28">
        <v>14.7</v>
      </c>
      <c r="AV174" s="28">
        <v>12.4</v>
      </c>
      <c r="AW174" s="28">
        <f>'no b.d.l.'!BJ162*10000</f>
        <v>44900</v>
      </c>
      <c r="AX174" s="28">
        <f>'no b.d.l.'!BK162*10000</f>
        <v>600</v>
      </c>
      <c r="AY174" s="28">
        <f>'no b.d.l.'!BL162*10000</f>
        <v>39800</v>
      </c>
      <c r="AZ174" s="28">
        <f>'no b.d.l.'!BM162*10000</f>
        <v>700.00000000000011</v>
      </c>
      <c r="BA174" s="28">
        <f>'no b.d.l.'!BN162*10000</f>
        <v>700.00000000000011</v>
      </c>
      <c r="BB174" s="28">
        <f>'no b.d.l.'!BO162*10000</f>
        <v>110</v>
      </c>
      <c r="BC174" s="28">
        <f>'no b.d.l.'!BP162*10000</f>
        <v>130</v>
      </c>
      <c r="BD174" s="28">
        <f>'no b.d.l.'!BQ162*10000</f>
        <v>9000</v>
      </c>
      <c r="BE174" s="30">
        <f t="shared" si="4"/>
        <v>810.00000000000011</v>
      </c>
      <c r="BV174" s="28"/>
      <c r="BY174" s="28"/>
    </row>
    <row r="175" spans="1:77" x14ac:dyDescent="0.3">
      <c r="A175" s="25">
        <f t="shared" si="5"/>
        <v>159</v>
      </c>
      <c r="B175" s="26">
        <v>687425</v>
      </c>
      <c r="C175" s="26">
        <v>846636</v>
      </c>
      <c r="D175" s="26">
        <v>359</v>
      </c>
      <c r="E175" s="26">
        <v>1</v>
      </c>
      <c r="F175" s="27" t="s">
        <v>160</v>
      </c>
      <c r="G175" s="28">
        <v>10.1</v>
      </c>
      <c r="H175" s="28">
        <f>'no b.d.l.'!H163/1000</f>
        <v>5.7000000000000002E-3</v>
      </c>
      <c r="I175" s="28">
        <f>'no b.d.l.'!I163/1000</f>
        <v>0.03</v>
      </c>
      <c r="J175" s="28">
        <v>3</v>
      </c>
      <c r="K175" s="28">
        <v>1.03</v>
      </c>
      <c r="L175" s="28">
        <v>8.9999999999999998E-4</v>
      </c>
      <c r="M175" s="28">
        <v>0.11</v>
      </c>
      <c r="N175" s="28">
        <v>0.09</v>
      </c>
      <c r="O175" s="28">
        <v>0.02</v>
      </c>
      <c r="P175" s="28">
        <f>Amalgamation!P163/Amalgamation!AR163</f>
        <v>2.0487804878048781</v>
      </c>
      <c r="Q175" s="28">
        <f>Amalgamation!Q163/Amalgamation!AS163</f>
        <v>8.3333333333333332E-3</v>
      </c>
      <c r="R175" s="28">
        <f>Amalgamation!R163/Amalgamation!AT163</f>
        <v>10.260869565217391</v>
      </c>
      <c r="S175" s="28">
        <v>0.09</v>
      </c>
      <c r="T175" s="28">
        <f>Amalgamation!T163/Amalgamation!X163</f>
        <v>0.19795221843003413</v>
      </c>
      <c r="U175" s="28">
        <v>33.6</v>
      </c>
      <c r="V175" s="28">
        <f>Amalgamation!V163/Amalgamation!Z163</f>
        <v>473.75</v>
      </c>
      <c r="W175" s="28">
        <f>Amalgamation!W163/Amalgamation!AY163</f>
        <v>2.4457593688362918E-4</v>
      </c>
      <c r="X175" s="28">
        <f>Amalgamation!X163/Amalgamation!AB163</f>
        <v>2.0068493150684934</v>
      </c>
      <c r="Y175" s="28">
        <v>1.7999999999999999E-2</v>
      </c>
      <c r="Z175" s="28">
        <v>0.08</v>
      </c>
      <c r="AA175" s="28">
        <f>Amalgamation!AA163/Amalgamation!AE163</f>
        <v>9.2783505154639175E-3</v>
      </c>
      <c r="AB175" s="28">
        <v>14.6</v>
      </c>
      <c r="AC175" s="28">
        <v>0.09</v>
      </c>
      <c r="AD175" s="28">
        <v>0.08</v>
      </c>
      <c r="AE175" s="28">
        <v>0.97</v>
      </c>
      <c r="AF175" s="28">
        <v>0.16</v>
      </c>
      <c r="AG175" s="28">
        <v>223</v>
      </c>
      <c r="AH175" s="28">
        <v>0.2</v>
      </c>
      <c r="AI175" s="28">
        <v>0.3</v>
      </c>
      <c r="AJ175" s="28">
        <v>0.04</v>
      </c>
      <c r="AK175" s="28">
        <v>30</v>
      </c>
      <c r="AL175" s="28">
        <f>Amalgamation!AL163/Amalgamation!AY163</f>
        <v>1.2031558185404338E-4</v>
      </c>
      <c r="AM175" s="28">
        <v>8.5999999999999993E-2</v>
      </c>
      <c r="AN175" s="28">
        <f>Amalgamation!AN163/(Amalgamation!AS163+Amalgamation!AY163)</f>
        <v>4.9701046337817635E-3</v>
      </c>
      <c r="AO175" s="28">
        <f>Amalgamation!AO163/Amalgamation!AS163</f>
        <v>0.38124999999999998</v>
      </c>
      <c r="AP175" s="28">
        <v>0.5</v>
      </c>
      <c r="AQ175" s="28">
        <v>1.04</v>
      </c>
      <c r="AR175" s="28">
        <v>8.1999999999999993</v>
      </c>
      <c r="AS175" s="28">
        <v>144</v>
      </c>
      <c r="AT175" s="28">
        <v>11.5</v>
      </c>
      <c r="AU175" s="28">
        <v>17.899999999999999</v>
      </c>
      <c r="AV175" s="28">
        <v>10.9</v>
      </c>
      <c r="AW175" s="28">
        <f>'no b.d.l.'!BJ163*10000</f>
        <v>43600</v>
      </c>
      <c r="AX175" s="28">
        <f>'no b.d.l.'!BK163*10000</f>
        <v>400</v>
      </c>
      <c r="AY175" s="28">
        <f>'no b.d.l.'!BL163*10000</f>
        <v>50700</v>
      </c>
      <c r="AZ175" s="28">
        <f>'no b.d.l.'!BM163*10000</f>
        <v>800</v>
      </c>
      <c r="BA175" s="28">
        <f>'no b.d.l.'!BN163*10000</f>
        <v>900</v>
      </c>
      <c r="BB175" s="28">
        <f>'no b.d.l.'!BO163*10000</f>
        <v>120</v>
      </c>
      <c r="BC175" s="28">
        <f>'no b.d.l.'!BP163*10000</f>
        <v>150</v>
      </c>
      <c r="BD175" s="28">
        <f>'no b.d.l.'!BQ163*10000</f>
        <v>9000</v>
      </c>
      <c r="BE175" s="30">
        <f t="shared" si="4"/>
        <v>920</v>
      </c>
      <c r="BV175" s="28"/>
      <c r="BY175" s="28"/>
    </row>
    <row r="176" spans="1:77" x14ac:dyDescent="0.3">
      <c r="A176" s="25">
        <f t="shared" si="5"/>
        <v>160</v>
      </c>
      <c r="B176" s="26">
        <v>687427</v>
      </c>
      <c r="C176" s="26">
        <v>846636</v>
      </c>
      <c r="D176" s="26">
        <v>358</v>
      </c>
      <c r="E176" s="26">
        <v>1</v>
      </c>
      <c r="F176" s="27" t="s">
        <v>161</v>
      </c>
      <c r="G176" s="28">
        <v>9.5</v>
      </c>
      <c r="H176" s="28">
        <f>'no b.d.l.'!H164/1000</f>
        <v>2.8999999999999998E-3</v>
      </c>
      <c r="I176" s="28">
        <f>'no b.d.l.'!I164/1000</f>
        <v>0.01</v>
      </c>
      <c r="J176" s="28">
        <v>3</v>
      </c>
      <c r="K176" s="28">
        <v>0.84</v>
      </c>
      <c r="L176" s="28">
        <v>8.9999999999999998E-4</v>
      </c>
      <c r="M176" s="28">
        <v>7.0000000000000007E-2</v>
      </c>
      <c r="N176" s="28">
        <v>0.09</v>
      </c>
      <c r="O176" s="28">
        <v>0.01</v>
      </c>
      <c r="P176" s="28">
        <f>Amalgamation!P164/Amalgamation!AR164</f>
        <v>1.5212765957446808</v>
      </c>
      <c r="Q176" s="28">
        <f>Amalgamation!Q164/Amalgamation!AS164</f>
        <v>7.4074074074074068E-3</v>
      </c>
      <c r="R176" s="28">
        <f>Amalgamation!R164/Amalgamation!AT164</f>
        <v>8.3571428571428577</v>
      </c>
      <c r="S176" s="28">
        <v>0.09</v>
      </c>
      <c r="T176" s="28">
        <f>Amalgamation!T164/Amalgamation!X164</f>
        <v>0.26250000000000001</v>
      </c>
      <c r="U176" s="28">
        <v>34.5</v>
      </c>
      <c r="V176" s="28">
        <f>Amalgamation!V164/Amalgamation!Z164</f>
        <v>424.44444444444451</v>
      </c>
      <c r="W176" s="28">
        <f>Amalgamation!W164/Amalgamation!AY164</f>
        <v>2.6679841897233204E-4</v>
      </c>
      <c r="X176" s="28">
        <f>Amalgamation!X164/Amalgamation!AB164</f>
        <v>1.4457831325301203</v>
      </c>
      <c r="Y176" s="28">
        <v>1.6E-2</v>
      </c>
      <c r="Z176" s="28">
        <v>0.09</v>
      </c>
      <c r="AA176" s="28">
        <f>Amalgamation!AA164/Amalgamation!AE164</f>
        <v>8.6956521739130436E-3</v>
      </c>
      <c r="AB176" s="28">
        <v>16.600000000000001</v>
      </c>
      <c r="AC176" s="28">
        <v>0.09</v>
      </c>
      <c r="AD176" s="28">
        <v>0.09</v>
      </c>
      <c r="AE176" s="28">
        <v>1.1499999999999999</v>
      </c>
      <c r="AF176" s="28">
        <v>0.19</v>
      </c>
      <c r="AG176" s="28">
        <v>116</v>
      </c>
      <c r="AH176" s="28">
        <v>1.7</v>
      </c>
      <c r="AI176" s="28">
        <v>0.3</v>
      </c>
      <c r="AJ176" s="28">
        <v>0.04</v>
      </c>
      <c r="AK176" s="28">
        <v>23.2</v>
      </c>
      <c r="AL176" s="28">
        <f>Amalgamation!AL164/Amalgamation!AY164</f>
        <v>1.0553359683794469E-3</v>
      </c>
      <c r="AM176" s="28">
        <v>7.0999999999999994E-2</v>
      </c>
      <c r="AN176" s="28">
        <f>Amalgamation!AN164/(Amalgamation!AS164+Amalgamation!AY164)</f>
        <v>4.7102163035341411E-3</v>
      </c>
      <c r="AO176" s="28">
        <f>Amalgamation!AO164/Amalgamation!AS164</f>
        <v>0.36358024691358026</v>
      </c>
      <c r="AP176" s="28">
        <v>0.5</v>
      </c>
      <c r="AQ176" s="28">
        <v>1.1599999999999999</v>
      </c>
      <c r="AR176" s="28">
        <v>9.4</v>
      </c>
      <c r="AS176" s="28">
        <v>162</v>
      </c>
      <c r="AT176" s="28">
        <v>14</v>
      </c>
      <c r="AU176" s="28">
        <v>19.3</v>
      </c>
      <c r="AV176" s="28">
        <v>10.9</v>
      </c>
      <c r="AW176" s="28">
        <f>'no b.d.l.'!BJ164*10000</f>
        <v>51700</v>
      </c>
      <c r="AX176" s="28">
        <f>'no b.d.l.'!BK164*10000</f>
        <v>400</v>
      </c>
      <c r="AY176" s="28">
        <f>'no b.d.l.'!BL164*10000</f>
        <v>50599.999999999993</v>
      </c>
      <c r="AZ176" s="28">
        <f>'no b.d.l.'!BM164*10000</f>
        <v>900</v>
      </c>
      <c r="BA176" s="28">
        <f>'no b.d.l.'!BN164*10000</f>
        <v>800</v>
      </c>
      <c r="BB176" s="28">
        <f>'no b.d.l.'!BO164*10000</f>
        <v>120</v>
      </c>
      <c r="BC176" s="28">
        <f>'no b.d.l.'!BP164*10000</f>
        <v>160</v>
      </c>
      <c r="BD176" s="28">
        <f>'no b.d.l.'!BQ164*10000</f>
        <v>9000</v>
      </c>
      <c r="BE176" s="30">
        <f t="shared" si="4"/>
        <v>1020</v>
      </c>
      <c r="BV176" s="28"/>
      <c r="BY176" s="28"/>
    </row>
    <row r="177" spans="1:77" x14ac:dyDescent="0.3">
      <c r="A177" s="25">
        <f t="shared" si="5"/>
        <v>161</v>
      </c>
      <c r="B177" s="26">
        <v>687428</v>
      </c>
      <c r="C177" s="26">
        <v>846636</v>
      </c>
      <c r="D177" s="26">
        <v>358</v>
      </c>
      <c r="E177" s="26">
        <v>1</v>
      </c>
      <c r="F177" s="27" t="s">
        <v>162</v>
      </c>
      <c r="G177" s="28">
        <v>8.8000000000000007</v>
      </c>
      <c r="H177" s="28">
        <f>'no b.d.l.'!H165/1000</f>
        <v>6.0999999999999995E-3</v>
      </c>
      <c r="I177" s="28">
        <f>'no b.d.l.'!I165/1000</f>
        <v>0.01</v>
      </c>
      <c r="J177" s="28">
        <v>3</v>
      </c>
      <c r="K177" s="28">
        <v>0.84</v>
      </c>
      <c r="L177" s="28">
        <v>8.9999999999999998E-4</v>
      </c>
      <c r="M177" s="28">
        <v>7.0000000000000007E-2</v>
      </c>
      <c r="N177" s="28">
        <v>0.09</v>
      </c>
      <c r="O177" s="28">
        <v>0.01</v>
      </c>
      <c r="P177" s="28">
        <f>Amalgamation!P165/Amalgamation!AR165</f>
        <v>1.6025641025641026</v>
      </c>
      <c r="Q177" s="28">
        <f>Amalgamation!Q165/Amalgamation!AS165</f>
        <v>5.7142857142857143E-3</v>
      </c>
      <c r="R177" s="28">
        <f>Amalgamation!R165/Amalgamation!AT165</f>
        <v>7.7099236641221376</v>
      </c>
      <c r="S177" s="28">
        <v>0.09</v>
      </c>
      <c r="T177" s="28">
        <f>Amalgamation!T165/Amalgamation!X165</f>
        <v>0.26905829596412556</v>
      </c>
      <c r="U177" s="28">
        <v>29.8</v>
      </c>
      <c r="V177" s="28">
        <f>Amalgamation!V165/Amalgamation!Z165</f>
        <v>415</v>
      </c>
      <c r="W177" s="28">
        <f>Amalgamation!W165/Amalgamation!AY165</f>
        <v>2.6185101580135438E-4</v>
      </c>
      <c r="X177" s="28">
        <f>Amalgamation!X165/Amalgamation!AB165</f>
        <v>1.5594405594405594</v>
      </c>
      <c r="Y177" s="28">
        <v>2.3E-2</v>
      </c>
      <c r="Z177" s="28">
        <v>0.08</v>
      </c>
      <c r="AA177" s="28">
        <f>Amalgamation!AA165/Amalgamation!AE165</f>
        <v>9.5744680851063829E-3</v>
      </c>
      <c r="AB177" s="28">
        <v>14.3</v>
      </c>
      <c r="AC177" s="28">
        <v>0.09</v>
      </c>
      <c r="AD177" s="28">
        <v>7.0000000000000007E-2</v>
      </c>
      <c r="AE177" s="28">
        <v>0.94</v>
      </c>
      <c r="AF177" s="28">
        <v>0.16</v>
      </c>
      <c r="AG177" s="28">
        <v>112</v>
      </c>
      <c r="AH177" s="28">
        <v>0.2</v>
      </c>
      <c r="AI177" s="28">
        <v>0.5</v>
      </c>
      <c r="AJ177" s="28">
        <v>0.04</v>
      </c>
      <c r="AK177" s="28">
        <v>14.1</v>
      </c>
      <c r="AL177" s="28">
        <f>Amalgamation!AL165/Amalgamation!AY165</f>
        <v>1.2189616252821671E-4</v>
      </c>
      <c r="AM177" s="28">
        <v>7.0999999999999994E-2</v>
      </c>
      <c r="AN177" s="28">
        <f>Amalgamation!AN165/(Amalgamation!AS165+Amalgamation!AY165)</f>
        <v>3.9595278246205724E-3</v>
      </c>
      <c r="AO177" s="28">
        <f>Amalgamation!AO165/Amalgamation!AS165</f>
        <v>0.31657142857142856</v>
      </c>
      <c r="AP177" s="28">
        <v>0.3</v>
      </c>
      <c r="AQ177" s="28">
        <v>1.06</v>
      </c>
      <c r="AR177" s="28">
        <v>7.8</v>
      </c>
      <c r="AS177" s="28">
        <v>175</v>
      </c>
      <c r="AT177" s="28">
        <v>13.1</v>
      </c>
      <c r="AU177" s="28">
        <v>15.7</v>
      </c>
      <c r="AV177" s="28">
        <v>11</v>
      </c>
      <c r="AW177" s="28">
        <f>'no b.d.l.'!BJ165*10000</f>
        <v>43900</v>
      </c>
      <c r="AX177" s="28">
        <f>'no b.d.l.'!BK165*10000</f>
        <v>400</v>
      </c>
      <c r="AY177" s="28">
        <f>'no b.d.l.'!BL165*10000</f>
        <v>44300</v>
      </c>
      <c r="AZ177" s="28">
        <f>'no b.d.l.'!BM165*10000</f>
        <v>800</v>
      </c>
      <c r="BA177" s="28">
        <f>'no b.d.l.'!BN165*10000</f>
        <v>700.00000000000011</v>
      </c>
      <c r="BB177" s="28">
        <f>'no b.d.l.'!BO165*10000</f>
        <v>120</v>
      </c>
      <c r="BC177" s="28">
        <f>'no b.d.l.'!BP165*10000</f>
        <v>160</v>
      </c>
      <c r="BD177" s="28">
        <f>'no b.d.l.'!BQ165*10000</f>
        <v>9000</v>
      </c>
      <c r="BE177" s="30">
        <f t="shared" si="4"/>
        <v>920</v>
      </c>
      <c r="BV177" s="28"/>
      <c r="BY177" s="28"/>
    </row>
    <row r="178" spans="1:77" x14ac:dyDescent="0.3">
      <c r="A178" s="25">
        <f t="shared" si="5"/>
        <v>162</v>
      </c>
      <c r="B178" s="26">
        <v>687185</v>
      </c>
      <c r="C178" s="26">
        <v>847230</v>
      </c>
      <c r="D178" s="26">
        <v>368</v>
      </c>
      <c r="E178" s="26">
        <v>1</v>
      </c>
      <c r="F178" s="27" t="s">
        <v>163</v>
      </c>
      <c r="G178" s="28">
        <v>33.4</v>
      </c>
      <c r="H178" s="28">
        <f>'no b.d.l.'!H166/1000</f>
        <v>6.9000000000000008E-3</v>
      </c>
      <c r="I178" s="28">
        <f>'no b.d.l.'!I166/1000</f>
        <v>8.9999999999999998E-4</v>
      </c>
      <c r="J178" s="28">
        <v>3</v>
      </c>
      <c r="K178" s="28">
        <v>2.48</v>
      </c>
      <c r="L178" s="28">
        <v>8.9999999999999998E-4</v>
      </c>
      <c r="M178" s="28">
        <v>0.26</v>
      </c>
      <c r="N178" s="28">
        <v>0.8</v>
      </c>
      <c r="O178" s="28">
        <v>0.13</v>
      </c>
      <c r="P178" s="28">
        <f>Amalgamation!P166/Amalgamation!AR166</f>
        <v>3.6153846153846154</v>
      </c>
      <c r="Q178" s="28">
        <f>Amalgamation!Q166/Amalgamation!AS166</f>
        <v>3.9877300613496936E-3</v>
      </c>
      <c r="R178" s="28">
        <f>Amalgamation!R166/Amalgamation!AT166</f>
        <v>24.868421052631579</v>
      </c>
      <c r="S178" s="28">
        <v>0.09</v>
      </c>
      <c r="T178" s="28">
        <f>Amalgamation!T166/Amalgamation!X166</f>
        <v>0.27758007117437722</v>
      </c>
      <c r="U178" s="28">
        <v>45.1</v>
      </c>
      <c r="V178" s="28">
        <f>Amalgamation!V166/Amalgamation!Z166</f>
        <v>309.99999999999994</v>
      </c>
      <c r="W178" s="28">
        <f>Amalgamation!W166/Amalgamation!AY166</f>
        <v>1.1475409836065574E-4</v>
      </c>
      <c r="X178" s="28">
        <f>Amalgamation!X166/Amalgamation!AB166</f>
        <v>2.3223140495867769</v>
      </c>
      <c r="Y178" s="28">
        <v>0.185</v>
      </c>
      <c r="Z178" s="28">
        <v>7.0000000000000007E-2</v>
      </c>
      <c r="AA178" s="28">
        <f>Amalgamation!AA166/Amalgamation!AE166</f>
        <v>1.2857142857142857E-2</v>
      </c>
      <c r="AB178" s="28">
        <v>12.1</v>
      </c>
      <c r="AC178" s="28">
        <v>0.09</v>
      </c>
      <c r="AD178" s="28">
        <v>0.08</v>
      </c>
      <c r="AE178" s="28">
        <v>0.7</v>
      </c>
      <c r="AF178" s="28">
        <v>0.08</v>
      </c>
      <c r="AG178" s="28">
        <v>602</v>
      </c>
      <c r="AH178" s="28">
        <v>0.2</v>
      </c>
      <c r="AI178" s="28">
        <v>0.2</v>
      </c>
      <c r="AJ178" s="28">
        <v>0.04</v>
      </c>
      <c r="AK178" s="28">
        <v>5.65</v>
      </c>
      <c r="AL178" s="28">
        <f>Amalgamation!AL166/Amalgamation!AY166</f>
        <v>5.1639344262295081E-5</v>
      </c>
      <c r="AM178" s="28">
        <v>6.7000000000000004E-2</v>
      </c>
      <c r="AN178" s="28">
        <f>Amalgamation!AN166/(Amalgamation!AS166+Amalgamation!AY166)</f>
        <v>7.1938917319294324E-4</v>
      </c>
      <c r="AO178" s="28">
        <f>Amalgamation!AO166/Amalgamation!AS166</f>
        <v>0.12699386503067484</v>
      </c>
      <c r="AP178" s="28">
        <v>0.3</v>
      </c>
      <c r="AQ178" s="28">
        <v>0.38</v>
      </c>
      <c r="AR178" s="28">
        <v>2.6</v>
      </c>
      <c r="AS178" s="28">
        <v>326</v>
      </c>
      <c r="AT178" s="28">
        <v>7.6</v>
      </c>
      <c r="AU178" s="28">
        <v>16.399999999999999</v>
      </c>
      <c r="AV178" s="28">
        <v>7.5</v>
      </c>
      <c r="AW178" s="28">
        <f>'no b.d.l.'!BJ166*10000</f>
        <v>29500</v>
      </c>
      <c r="AX178" s="28">
        <f>'no b.d.l.'!BK166*10000</f>
        <v>200</v>
      </c>
      <c r="AY178" s="28">
        <f>'no b.d.l.'!BL166*10000</f>
        <v>122000</v>
      </c>
      <c r="AZ178" s="28">
        <f>'no b.d.l.'!BM166*10000</f>
        <v>700.00000000000011</v>
      </c>
      <c r="BA178" s="28">
        <f>'no b.d.l.'!BN166*10000</f>
        <v>300</v>
      </c>
      <c r="BB178" s="28">
        <f>'no b.d.l.'!BO166*10000</f>
        <v>120</v>
      </c>
      <c r="BC178" s="28">
        <f>'no b.d.l.'!BP166*10000</f>
        <v>260</v>
      </c>
      <c r="BD178" s="28">
        <f>'no b.d.l.'!BQ166*10000</f>
        <v>9000</v>
      </c>
      <c r="BE178" s="30">
        <f t="shared" si="4"/>
        <v>820.00000000000011</v>
      </c>
      <c r="BV178" s="28"/>
      <c r="BY178" s="28"/>
    </row>
    <row r="179" spans="1:77" x14ac:dyDescent="0.3">
      <c r="A179" s="25">
        <f t="shared" si="5"/>
        <v>163</v>
      </c>
      <c r="B179" s="26">
        <v>687186</v>
      </c>
      <c r="C179" s="26">
        <v>847230</v>
      </c>
      <c r="D179" s="26">
        <v>368</v>
      </c>
      <c r="E179" s="26">
        <v>1</v>
      </c>
      <c r="F179" s="27" t="s">
        <v>164</v>
      </c>
      <c r="G179" s="28">
        <v>16.100000000000001</v>
      </c>
      <c r="H179" s="28">
        <f>'no b.d.l.'!H167/1000</f>
        <v>3.5000000000000001E-3</v>
      </c>
      <c r="I179" s="28">
        <f>'no b.d.l.'!I167/1000</f>
        <v>8.9999999999999998E-4</v>
      </c>
      <c r="J179" s="28">
        <v>3</v>
      </c>
      <c r="K179" s="28">
        <v>2.19</v>
      </c>
      <c r="L179" s="28">
        <v>8.9999999999999998E-4</v>
      </c>
      <c r="M179" s="28">
        <v>0.18</v>
      </c>
      <c r="N179" s="28">
        <v>0.5</v>
      </c>
      <c r="O179" s="28">
        <v>0.04</v>
      </c>
      <c r="P179" s="28">
        <f>Amalgamation!P167/Amalgamation!AR167</f>
        <v>3</v>
      </c>
      <c r="Q179" s="28">
        <f>Amalgamation!Q167/Amalgamation!AS167</f>
        <v>1.0189228529839884E-3</v>
      </c>
      <c r="R179" s="28">
        <f>Amalgamation!R167/Amalgamation!AT167</f>
        <v>14.13793103448276</v>
      </c>
      <c r="S179" s="28">
        <v>0.09</v>
      </c>
      <c r="T179" s="28">
        <f>Amalgamation!T167/Amalgamation!X167</f>
        <v>0.62222222222222223</v>
      </c>
      <c r="U179" s="28">
        <v>24</v>
      </c>
      <c r="V179" s="28">
        <f>Amalgamation!V167/Amalgamation!Z167</f>
        <v>310</v>
      </c>
      <c r="W179" s="28">
        <f>Amalgamation!W167/Amalgamation!AY167</f>
        <v>2.4356775300171524E-4</v>
      </c>
      <c r="X179" s="28">
        <f>Amalgamation!X167/Amalgamation!AB167</f>
        <v>2.2651006711409396</v>
      </c>
      <c r="Y179" s="28">
        <v>8.3000000000000004E-2</v>
      </c>
      <c r="Z179" s="28">
        <v>0.04</v>
      </c>
      <c r="AA179" s="28">
        <f>Amalgamation!AA167/Amalgamation!AE167</f>
        <v>2.6315789473684209E-2</v>
      </c>
      <c r="AB179" s="28">
        <v>5.96</v>
      </c>
      <c r="AC179" s="28">
        <v>0.09</v>
      </c>
      <c r="AD179" s="28">
        <v>0.03</v>
      </c>
      <c r="AE179" s="28">
        <v>0.38</v>
      </c>
      <c r="AF179" s="28">
        <v>0.1</v>
      </c>
      <c r="AG179" s="28">
        <v>267</v>
      </c>
      <c r="AH179" s="28">
        <v>0.1</v>
      </c>
      <c r="AI179" s="28">
        <v>0.2</v>
      </c>
      <c r="AJ179" s="28">
        <v>0.04</v>
      </c>
      <c r="AK179" s="28">
        <v>4.07</v>
      </c>
      <c r="AL179" s="28">
        <f>Amalgamation!AL167/Amalgamation!AY167</f>
        <v>7.3756432246998275E-5</v>
      </c>
      <c r="AM179" s="28">
        <v>4.2999999999999997E-2</v>
      </c>
      <c r="AN179" s="28">
        <f>Amalgamation!AN167/(Amalgamation!AS167+Amalgamation!AY167)</f>
        <v>2.1764117517419092E-3</v>
      </c>
      <c r="AO179" s="28">
        <f>Amalgamation!AO167/Amalgamation!AS167</f>
        <v>0.14352256186317322</v>
      </c>
      <c r="AP179" s="28">
        <v>0.1</v>
      </c>
      <c r="AQ179" s="28">
        <v>0.3</v>
      </c>
      <c r="AR179" s="28">
        <v>1.7</v>
      </c>
      <c r="AS179" s="28">
        <v>687</v>
      </c>
      <c r="AT179" s="28">
        <v>5.8</v>
      </c>
      <c r="AU179" s="28">
        <v>7.5</v>
      </c>
      <c r="AV179" s="28">
        <v>4.5999999999999996</v>
      </c>
      <c r="AW179" s="28">
        <f>'no b.d.l.'!BJ167*10000</f>
        <v>18700</v>
      </c>
      <c r="AX179" s="28">
        <f>'no b.d.l.'!BK167*10000</f>
        <v>100</v>
      </c>
      <c r="AY179" s="28">
        <f>'no b.d.l.'!BL167*10000</f>
        <v>58300</v>
      </c>
      <c r="AZ179" s="28">
        <f>'no b.d.l.'!BM167*10000</f>
        <v>500</v>
      </c>
      <c r="BA179" s="28">
        <f>'no b.d.l.'!BN167*10000</f>
        <v>200</v>
      </c>
      <c r="BB179" s="28">
        <f>'no b.d.l.'!BO167*10000</f>
        <v>120</v>
      </c>
      <c r="BC179" s="28">
        <f>'no b.d.l.'!BP167*10000</f>
        <v>100</v>
      </c>
      <c r="BD179" s="28">
        <f>'no b.d.l.'!BQ167*10000</f>
        <v>9000</v>
      </c>
      <c r="BE179" s="30">
        <f t="shared" si="4"/>
        <v>620</v>
      </c>
      <c r="BV179" s="28"/>
      <c r="BY179" s="28"/>
    </row>
    <row r="180" spans="1:77" x14ac:dyDescent="0.3">
      <c r="A180" s="25">
        <f t="shared" si="5"/>
        <v>164</v>
      </c>
      <c r="B180" s="26">
        <v>687187</v>
      </c>
      <c r="C180" s="26">
        <v>847230</v>
      </c>
      <c r="D180" s="26">
        <v>368</v>
      </c>
      <c r="E180" s="26">
        <v>1</v>
      </c>
      <c r="F180" s="27" t="s">
        <v>165</v>
      </c>
      <c r="G180" s="28">
        <v>21.1</v>
      </c>
      <c r="H180" s="28">
        <f>'no b.d.l.'!H168/1000</f>
        <v>6.4999999999999997E-3</v>
      </c>
      <c r="I180" s="28">
        <f>'no b.d.l.'!I168/1000</f>
        <v>8.9999999999999998E-4</v>
      </c>
      <c r="J180" s="28">
        <v>3</v>
      </c>
      <c r="K180" s="28">
        <v>1.91</v>
      </c>
      <c r="L180" s="28">
        <v>8.9999999999999998E-4</v>
      </c>
      <c r="M180" s="28">
        <v>0.17</v>
      </c>
      <c r="N180" s="28">
        <v>0.2</v>
      </c>
      <c r="O180" s="28">
        <v>0.05</v>
      </c>
      <c r="P180" s="28">
        <f>Amalgamation!P168/Amalgamation!AR168</f>
        <v>2.7692307692307696</v>
      </c>
      <c r="Q180" s="28">
        <f>Amalgamation!Q168/Amalgamation!AS168</f>
        <v>2.3762376237623762E-3</v>
      </c>
      <c r="R180" s="28">
        <f>Amalgamation!R168/Amalgamation!AT168</f>
        <v>10.5</v>
      </c>
      <c r="S180" s="28">
        <v>0.09</v>
      </c>
      <c r="T180" s="28">
        <f>Amalgamation!T168/Amalgamation!X168</f>
        <v>0.32600732600732601</v>
      </c>
      <c r="U180" s="28">
        <v>40.9</v>
      </c>
      <c r="V180" s="28">
        <f>Amalgamation!V168/Amalgamation!Z168</f>
        <v>318.57142857142856</v>
      </c>
      <c r="W180" s="28">
        <f>Amalgamation!W168/Amalgamation!AY168</f>
        <v>2.0195439739413679E-4</v>
      </c>
      <c r="X180" s="28">
        <f>Amalgamation!X168/Amalgamation!AB168</f>
        <v>2.1496062992125986</v>
      </c>
      <c r="Y180" s="28">
        <v>0.112</v>
      </c>
      <c r="Z180" s="28">
        <v>7.0000000000000007E-2</v>
      </c>
      <c r="AA180" s="28">
        <f>Amalgamation!AA168/Amalgamation!AE168</f>
        <v>2.2727272727272728E-2</v>
      </c>
      <c r="AB180" s="28">
        <v>12.7</v>
      </c>
      <c r="AC180" s="28">
        <v>0.09</v>
      </c>
      <c r="AD180" s="28">
        <v>0.06</v>
      </c>
      <c r="AE180" s="28">
        <v>0.88</v>
      </c>
      <c r="AF180" s="28">
        <v>0.15</v>
      </c>
      <c r="AG180" s="28">
        <v>392</v>
      </c>
      <c r="AH180" s="28">
        <v>0.1</v>
      </c>
      <c r="AI180" s="28">
        <v>0.2</v>
      </c>
      <c r="AJ180" s="28">
        <v>0.04</v>
      </c>
      <c r="AK180" s="28">
        <v>9.43</v>
      </c>
      <c r="AL180" s="28">
        <f>Amalgamation!AL168/Amalgamation!AY168</f>
        <v>6.2975027144408235E-5</v>
      </c>
      <c r="AM180" s="28">
        <v>5.7000000000000002E-2</v>
      </c>
      <c r="AN180" s="28">
        <f>Amalgamation!AN168/(Amalgamation!AS168+Amalgamation!AY168)</f>
        <v>2.016089843960909E-3</v>
      </c>
      <c r="AO180" s="28">
        <f>Amalgamation!AO168/Amalgamation!AS168</f>
        <v>0.16217821782178218</v>
      </c>
      <c r="AP180" s="28">
        <v>0.3</v>
      </c>
      <c r="AQ180" s="28">
        <v>0.64</v>
      </c>
      <c r="AR180" s="28">
        <v>3.9</v>
      </c>
      <c r="AS180" s="28">
        <v>505</v>
      </c>
      <c r="AT180" s="28">
        <v>12</v>
      </c>
      <c r="AU180" s="28">
        <v>13.6</v>
      </c>
      <c r="AV180" s="28">
        <v>10.1</v>
      </c>
      <c r="AW180" s="28">
        <f>'no b.d.l.'!BJ168*10000</f>
        <v>36300</v>
      </c>
      <c r="AX180" s="28">
        <f>'no b.d.l.'!BK168*10000</f>
        <v>300</v>
      </c>
      <c r="AY180" s="28">
        <f>'no b.d.l.'!BL168*10000</f>
        <v>92100.000000000015</v>
      </c>
      <c r="AZ180" s="28">
        <f>'no b.d.l.'!BM168*10000</f>
        <v>1000</v>
      </c>
      <c r="BA180" s="28">
        <f>'no b.d.l.'!BN168*10000</f>
        <v>400</v>
      </c>
      <c r="BB180" s="28">
        <f>'no b.d.l.'!BO168*10000</f>
        <v>130</v>
      </c>
      <c r="BC180" s="28">
        <f>'no b.d.l.'!BP168*10000</f>
        <v>180</v>
      </c>
      <c r="BD180" s="28">
        <f>'no b.d.l.'!BQ168*10000</f>
        <v>9000</v>
      </c>
      <c r="BE180" s="30">
        <f t="shared" si="4"/>
        <v>1130</v>
      </c>
      <c r="BV180" s="28"/>
      <c r="BY180" s="28"/>
    </row>
    <row r="181" spans="1:77" x14ac:dyDescent="0.3">
      <c r="A181" s="25">
        <f t="shared" si="5"/>
        <v>165</v>
      </c>
      <c r="B181" s="26">
        <v>687188</v>
      </c>
      <c r="C181" s="26">
        <v>847230</v>
      </c>
      <c r="D181" s="26">
        <v>368</v>
      </c>
      <c r="E181" s="26">
        <v>1</v>
      </c>
      <c r="F181" s="27" t="s">
        <v>166</v>
      </c>
      <c r="G181" s="28">
        <v>7.7</v>
      </c>
      <c r="H181" s="28">
        <f>'no b.d.l.'!H169/1000</f>
        <v>3.7000000000000002E-3</v>
      </c>
      <c r="I181" s="28">
        <f>'no b.d.l.'!I169/1000</f>
        <v>0.06</v>
      </c>
      <c r="J181" s="28">
        <v>4</v>
      </c>
      <c r="K181" s="28">
        <v>1.0900000000000001</v>
      </c>
      <c r="L181" s="28">
        <v>8.9999999999999998E-4</v>
      </c>
      <c r="M181" s="28">
        <v>0.1</v>
      </c>
      <c r="N181" s="28">
        <v>0.09</v>
      </c>
      <c r="O181" s="28">
        <v>0.01</v>
      </c>
      <c r="P181" s="28">
        <f>Amalgamation!P169/Amalgamation!AR169</f>
        <v>3.3437499999999996</v>
      </c>
      <c r="Q181" s="28">
        <f>Amalgamation!Q169/Amalgamation!AS169</f>
        <v>5.0279329608938546E-3</v>
      </c>
      <c r="R181" s="28">
        <f>Amalgamation!R169/Amalgamation!AT169</f>
        <v>9.4382022471910112</v>
      </c>
      <c r="S181" s="28">
        <v>0.09</v>
      </c>
      <c r="T181" s="28">
        <f>Amalgamation!T169/Amalgamation!X169</f>
        <v>0.19892473118279569</v>
      </c>
      <c r="U181" s="28">
        <v>30.1</v>
      </c>
      <c r="V181" s="28">
        <f>Amalgamation!V169/Amalgamation!Z169</f>
        <v>280</v>
      </c>
      <c r="W181" s="28">
        <f>Amalgamation!W169/Amalgamation!AY169</f>
        <v>2.1633888048411498E-4</v>
      </c>
      <c r="X181" s="28">
        <f>Amalgamation!X169/Amalgamation!AB169</f>
        <v>1.5121951219512195</v>
      </c>
      <c r="Y181" s="28">
        <v>2.5000000000000001E-2</v>
      </c>
      <c r="Z181" s="28">
        <v>0.06</v>
      </c>
      <c r="AA181" s="28">
        <f>Amalgamation!AA169/Amalgamation!AE169</f>
        <v>2.4096385542168676E-2</v>
      </c>
      <c r="AB181" s="28">
        <v>12.3</v>
      </c>
      <c r="AC181" s="28">
        <v>0.09</v>
      </c>
      <c r="AD181" s="28">
        <v>0.06</v>
      </c>
      <c r="AE181" s="28">
        <v>0.83</v>
      </c>
      <c r="AF181" s="28">
        <v>0.11</v>
      </c>
      <c r="AG181" s="28">
        <v>114</v>
      </c>
      <c r="AH181" s="28">
        <v>0.1</v>
      </c>
      <c r="AI181" s="28">
        <v>0.09</v>
      </c>
      <c r="AJ181" s="28">
        <v>0.04</v>
      </c>
      <c r="AK181" s="28">
        <v>12.5</v>
      </c>
      <c r="AL181" s="28">
        <f>Amalgamation!AL169/Amalgamation!AY169</f>
        <v>6.0514372163388808E-5</v>
      </c>
      <c r="AM181" s="28">
        <v>7.2999999999999995E-2</v>
      </c>
      <c r="AN181" s="28">
        <f>Amalgamation!AN169/(Amalgamation!AS169+Amalgamation!AY169)</f>
        <v>2.4668447019417913E-3</v>
      </c>
      <c r="AO181" s="28">
        <f>Amalgamation!AO169/Amalgamation!AS169</f>
        <v>0.37374301675977656</v>
      </c>
      <c r="AP181" s="28">
        <v>0.3</v>
      </c>
      <c r="AQ181" s="28">
        <v>0.51</v>
      </c>
      <c r="AR181" s="28">
        <v>3.2</v>
      </c>
      <c r="AS181" s="28">
        <v>179</v>
      </c>
      <c r="AT181" s="28">
        <v>8.9</v>
      </c>
      <c r="AU181" s="28">
        <v>10</v>
      </c>
      <c r="AV181" s="28">
        <v>13.3</v>
      </c>
      <c r="AW181" s="28">
        <f>'no b.d.l.'!BJ169*10000</f>
        <v>36500</v>
      </c>
      <c r="AX181" s="28">
        <f>'no b.d.l.'!BK169*10000</f>
        <v>300</v>
      </c>
      <c r="AY181" s="28">
        <f>'no b.d.l.'!BL169*10000</f>
        <v>66100</v>
      </c>
      <c r="AZ181" s="28">
        <f>'no b.d.l.'!BM169*10000</f>
        <v>1000</v>
      </c>
      <c r="BA181" s="28">
        <f>'no b.d.l.'!BN169*10000</f>
        <v>400</v>
      </c>
      <c r="BB181" s="28">
        <f>'no b.d.l.'!BO169*10000</f>
        <v>160</v>
      </c>
      <c r="BC181" s="28">
        <f>'no b.d.l.'!BP169*10000</f>
        <v>90</v>
      </c>
      <c r="BD181" s="28">
        <f>'no b.d.l.'!BQ169*10000</f>
        <v>9000</v>
      </c>
      <c r="BE181" s="30">
        <f t="shared" si="4"/>
        <v>1160</v>
      </c>
      <c r="BV181" s="28"/>
      <c r="BY181" s="28"/>
    </row>
    <row r="182" spans="1:77" x14ac:dyDescent="0.3">
      <c r="A182" s="25">
        <f t="shared" si="5"/>
        <v>166</v>
      </c>
      <c r="B182" s="26">
        <v>687189</v>
      </c>
      <c r="C182" s="26">
        <v>847230</v>
      </c>
      <c r="D182" s="26">
        <v>368</v>
      </c>
      <c r="E182" s="26">
        <v>1</v>
      </c>
      <c r="F182" s="27" t="s">
        <v>167</v>
      </c>
      <c r="G182" s="28">
        <v>7.4</v>
      </c>
      <c r="H182" s="28">
        <f>'no b.d.l.'!H170/1000</f>
        <v>3.3E-3</v>
      </c>
      <c r="I182" s="28">
        <f>'no b.d.l.'!I170/1000</f>
        <v>0.02</v>
      </c>
      <c r="J182" s="28">
        <v>3</v>
      </c>
      <c r="K182" s="28">
        <v>1.1599999999999999</v>
      </c>
      <c r="L182" s="28">
        <v>8.9999999999999998E-4</v>
      </c>
      <c r="M182" s="28">
        <v>0.08</v>
      </c>
      <c r="N182" s="28">
        <v>0.09</v>
      </c>
      <c r="O182" s="28">
        <v>0.01</v>
      </c>
      <c r="P182" s="28">
        <f>Amalgamation!P170/Amalgamation!AR170</f>
        <v>3.0666666666666664</v>
      </c>
      <c r="Q182" s="28">
        <f>Amalgamation!Q170/Amalgamation!AS170</f>
        <v>6.0000000000000001E-3</v>
      </c>
      <c r="R182" s="28">
        <f>Amalgamation!R170/Amalgamation!AT170</f>
        <v>9.2682926829268304</v>
      </c>
      <c r="S182" s="28">
        <v>0.09</v>
      </c>
      <c r="T182" s="28">
        <f>Amalgamation!T170/Amalgamation!X170</f>
        <v>0.14225941422594143</v>
      </c>
      <c r="U182" s="28">
        <v>27.8</v>
      </c>
      <c r="V182" s="28">
        <f>Amalgamation!V170/Amalgamation!Z170</f>
        <v>290</v>
      </c>
      <c r="W182" s="28">
        <f>Amalgamation!W170/Amalgamation!AY170</f>
        <v>1.9104991394148021E-4</v>
      </c>
      <c r="X182" s="28">
        <f>Amalgamation!X170/Amalgamation!AB170</f>
        <v>2.1926605504587156</v>
      </c>
      <c r="Y182" s="28">
        <v>2.3E-2</v>
      </c>
      <c r="Z182" s="28">
        <v>0.05</v>
      </c>
      <c r="AA182" s="28">
        <f>Amalgamation!AA170/Amalgamation!AE170</f>
        <v>1.388888888888889E-2</v>
      </c>
      <c r="AB182" s="28">
        <v>10.9</v>
      </c>
      <c r="AC182" s="28">
        <v>0.09</v>
      </c>
      <c r="AD182" s="28">
        <v>0.06</v>
      </c>
      <c r="AE182" s="28">
        <v>0.72</v>
      </c>
      <c r="AF182" s="28">
        <v>0.1</v>
      </c>
      <c r="AG182" s="28">
        <v>106</v>
      </c>
      <c r="AH182" s="28">
        <v>0.1</v>
      </c>
      <c r="AI182" s="28">
        <v>0.1</v>
      </c>
      <c r="AJ182" s="28">
        <v>0.04</v>
      </c>
      <c r="AK182" s="28">
        <v>10.4</v>
      </c>
      <c r="AL182" s="28">
        <f>Amalgamation!AL170/Amalgamation!AY170</f>
        <v>6.5404475043029259E-5</v>
      </c>
      <c r="AM182" s="28">
        <v>6.9000000000000006E-2</v>
      </c>
      <c r="AN182" s="28">
        <f>Amalgamation!AN170/(Amalgamation!AS170+Amalgamation!AY170)</f>
        <v>2.365665236051502E-3</v>
      </c>
      <c r="AO182" s="28">
        <f>Amalgamation!AO170/Amalgamation!AS170</f>
        <v>0.36933333333333335</v>
      </c>
      <c r="AP182" s="28">
        <v>0.3</v>
      </c>
      <c r="AQ182" s="28">
        <v>0.49</v>
      </c>
      <c r="AR182" s="28">
        <v>3</v>
      </c>
      <c r="AS182" s="28">
        <v>150</v>
      </c>
      <c r="AT182" s="28">
        <v>8.1999999999999993</v>
      </c>
      <c r="AU182" s="28">
        <v>9.1999999999999993</v>
      </c>
      <c r="AV182" s="28">
        <v>12.3</v>
      </c>
      <c r="AW182" s="28">
        <f>'no b.d.l.'!BJ170*10000</f>
        <v>32500</v>
      </c>
      <c r="AX182" s="28">
        <f>'no b.d.l.'!BK170*10000</f>
        <v>200</v>
      </c>
      <c r="AY182" s="28">
        <f>'no b.d.l.'!BL170*10000</f>
        <v>58099.999999999993</v>
      </c>
      <c r="AZ182" s="28">
        <f>'no b.d.l.'!BM170*10000</f>
        <v>900</v>
      </c>
      <c r="BA182" s="28">
        <f>'no b.d.l.'!BN170*10000</f>
        <v>400</v>
      </c>
      <c r="BB182" s="28">
        <f>'no b.d.l.'!BO170*10000</f>
        <v>140</v>
      </c>
      <c r="BC182" s="28">
        <f>'no b.d.l.'!BP170*10000</f>
        <v>90</v>
      </c>
      <c r="BD182" s="28">
        <f>'no b.d.l.'!BQ170*10000</f>
        <v>9000</v>
      </c>
      <c r="BE182" s="30">
        <f t="shared" si="4"/>
        <v>1040</v>
      </c>
      <c r="BV182" s="28"/>
      <c r="BY182" s="28"/>
    </row>
    <row r="183" spans="1:77" x14ac:dyDescent="0.3">
      <c r="A183" s="25">
        <f t="shared" si="5"/>
        <v>167</v>
      </c>
      <c r="B183" s="26">
        <v>687190</v>
      </c>
      <c r="C183" s="26">
        <v>847230</v>
      </c>
      <c r="D183" s="26">
        <v>368</v>
      </c>
      <c r="E183" s="26">
        <v>1</v>
      </c>
      <c r="F183" s="27" t="s">
        <v>168</v>
      </c>
      <c r="G183" s="28">
        <v>8.6999999999999993</v>
      </c>
      <c r="H183" s="28">
        <f>'no b.d.l.'!H171/1000</f>
        <v>1.8E-3</v>
      </c>
      <c r="I183" s="28">
        <f>'no b.d.l.'!I171/1000</f>
        <v>8.9999999999999998E-4</v>
      </c>
      <c r="J183" s="28">
        <v>2</v>
      </c>
      <c r="K183" s="28">
        <v>1.31</v>
      </c>
      <c r="L183" s="28">
        <v>8.9999999999999998E-4</v>
      </c>
      <c r="M183" s="28">
        <v>0.1</v>
      </c>
      <c r="N183" s="28">
        <v>0.09</v>
      </c>
      <c r="O183" s="28">
        <v>0.03</v>
      </c>
      <c r="P183" s="28">
        <f>Amalgamation!P171/Amalgamation!AR171</f>
        <v>3</v>
      </c>
      <c r="Q183" s="28">
        <f>Amalgamation!Q171/Amalgamation!AS171</f>
        <v>5.9633027522935783E-3</v>
      </c>
      <c r="R183" s="28">
        <f>Amalgamation!R171/Amalgamation!AT171</f>
        <v>9.9099099099099099</v>
      </c>
      <c r="S183" s="28">
        <v>0.09</v>
      </c>
      <c r="T183" s="28">
        <f>Amalgamation!T171/Amalgamation!X171</f>
        <v>0.1851851851851852</v>
      </c>
      <c r="U183" s="28">
        <v>41</v>
      </c>
      <c r="V183" s="28">
        <f>Amalgamation!V171/Amalgamation!Z171</f>
        <v>328.33333333333331</v>
      </c>
      <c r="W183" s="28">
        <f>Amalgamation!W171/Amalgamation!AY171</f>
        <v>1.8254879448909296E-4</v>
      </c>
      <c r="X183" s="28">
        <f>Amalgamation!X171/Amalgamation!AB171</f>
        <v>1.98</v>
      </c>
      <c r="Y183" s="28">
        <v>1.4E-2</v>
      </c>
      <c r="Z183" s="28">
        <v>0.06</v>
      </c>
      <c r="AA183" s="28">
        <f>Amalgamation!AA171/Amalgamation!AE171</f>
        <v>9.7826086956521729E-3</v>
      </c>
      <c r="AB183" s="28">
        <v>15</v>
      </c>
      <c r="AC183" s="28">
        <v>0.09</v>
      </c>
      <c r="AD183" s="28">
        <v>0.08</v>
      </c>
      <c r="AE183" s="28">
        <v>0.92</v>
      </c>
      <c r="AF183" s="28">
        <v>0.14000000000000001</v>
      </c>
      <c r="AG183" s="28">
        <v>133</v>
      </c>
      <c r="AH183" s="28">
        <v>0.1</v>
      </c>
      <c r="AI183" s="28">
        <v>0.1</v>
      </c>
      <c r="AJ183" s="28">
        <v>0.04</v>
      </c>
      <c r="AK183" s="28">
        <v>18.899999999999999</v>
      </c>
      <c r="AL183" s="28">
        <f>Amalgamation!AL171/Amalgamation!AY171</f>
        <v>4.7072330654420191E-5</v>
      </c>
      <c r="AM183" s="28">
        <v>6.8000000000000005E-2</v>
      </c>
      <c r="AN183" s="28">
        <f>Amalgamation!AN171/(Amalgamation!AS171+Amalgamation!AY171)</f>
        <v>2.6351954923383492E-3</v>
      </c>
      <c r="AO183" s="28">
        <f>Amalgamation!AO171/Amalgamation!AS171</f>
        <v>0.25137614678899084</v>
      </c>
      <c r="AP183" s="28">
        <v>0.4</v>
      </c>
      <c r="AQ183" s="28">
        <v>0.65</v>
      </c>
      <c r="AR183" s="28">
        <v>4.2</v>
      </c>
      <c r="AS183" s="28">
        <v>218</v>
      </c>
      <c r="AT183" s="28">
        <v>11.1</v>
      </c>
      <c r="AU183" s="28">
        <v>14.3</v>
      </c>
      <c r="AV183" s="28">
        <v>12.8</v>
      </c>
      <c r="AW183" s="28">
        <f>'no b.d.l.'!BJ171*10000</f>
        <v>42699.999999999993</v>
      </c>
      <c r="AX183" s="28">
        <f>'no b.d.l.'!BK171*10000</f>
        <v>300</v>
      </c>
      <c r="AY183" s="28">
        <f>'no b.d.l.'!BL171*10000</f>
        <v>87100.000000000015</v>
      </c>
      <c r="AZ183" s="28">
        <f>'no b.d.l.'!BM171*10000</f>
        <v>1000</v>
      </c>
      <c r="BA183" s="28">
        <f>'no b.d.l.'!BN171*10000</f>
        <v>500</v>
      </c>
      <c r="BB183" s="28">
        <f>'no b.d.l.'!BO171*10000</f>
        <v>150</v>
      </c>
      <c r="BC183" s="28">
        <f>'no b.d.l.'!BP171*10000</f>
        <v>110</v>
      </c>
      <c r="BD183" s="28">
        <f>'no b.d.l.'!BQ171*10000</f>
        <v>9000</v>
      </c>
      <c r="BE183" s="30">
        <f t="shared" si="4"/>
        <v>1150</v>
      </c>
      <c r="BV183" s="28"/>
      <c r="BY183" s="28"/>
    </row>
    <row r="184" spans="1:77" x14ac:dyDescent="0.3">
      <c r="A184" s="25">
        <f t="shared" si="5"/>
        <v>168</v>
      </c>
      <c r="B184" s="26">
        <v>687191</v>
      </c>
      <c r="C184" s="26">
        <v>847230</v>
      </c>
      <c r="D184" s="26">
        <v>368</v>
      </c>
      <c r="E184" s="26">
        <v>1</v>
      </c>
      <c r="F184" s="27" t="s">
        <v>169</v>
      </c>
      <c r="G184" s="28">
        <v>8</v>
      </c>
      <c r="H184" s="28">
        <f>'no b.d.l.'!H172/1000</f>
        <v>5.3E-3</v>
      </c>
      <c r="I184" s="28">
        <f>'no b.d.l.'!I172/1000</f>
        <v>8.9999999999999998E-4</v>
      </c>
      <c r="J184" s="28">
        <v>2</v>
      </c>
      <c r="K184" s="28">
        <v>1.27</v>
      </c>
      <c r="L184" s="28">
        <v>8.9999999999999998E-4</v>
      </c>
      <c r="M184" s="28">
        <v>7.0000000000000007E-2</v>
      </c>
      <c r="N184" s="28">
        <v>0.09</v>
      </c>
      <c r="O184" s="28">
        <v>0.01</v>
      </c>
      <c r="P184" s="28">
        <f>Amalgamation!P172/Amalgamation!AR172</f>
        <v>3.8108108108108105</v>
      </c>
      <c r="Q184" s="28">
        <f>Amalgamation!Q172/Amalgamation!AS172</f>
        <v>6.6350710900473934E-3</v>
      </c>
      <c r="R184" s="28">
        <f>Amalgamation!R172/Amalgamation!AT172</f>
        <v>12.777777777777779</v>
      </c>
      <c r="S184" s="28">
        <v>0.09</v>
      </c>
      <c r="T184" s="28">
        <f>Amalgamation!T172/Amalgamation!X172</f>
        <v>0.26256983240223469</v>
      </c>
      <c r="U184" s="28">
        <v>39.4</v>
      </c>
      <c r="V184" s="28">
        <f>Amalgamation!V172/Amalgamation!Z172</f>
        <v>382</v>
      </c>
      <c r="W184" s="28">
        <f>Amalgamation!W172/Amalgamation!AY172</f>
        <v>1.8288770053475936E-4</v>
      </c>
      <c r="X184" s="28">
        <f>Amalgamation!X172/Amalgamation!AB172</f>
        <v>1.2430555555555554</v>
      </c>
      <c r="Y184" s="28">
        <v>0.01</v>
      </c>
      <c r="Z184" s="28">
        <v>0.05</v>
      </c>
      <c r="AA184" s="28">
        <f>Amalgamation!AA172/Amalgamation!AE172</f>
        <v>2.8169014084507043E-2</v>
      </c>
      <c r="AB184" s="28">
        <v>14.4</v>
      </c>
      <c r="AC184" s="28">
        <v>0.09</v>
      </c>
      <c r="AD184" s="28">
        <v>0.09</v>
      </c>
      <c r="AE184" s="28">
        <v>0.71</v>
      </c>
      <c r="AF184" s="28">
        <v>0.11</v>
      </c>
      <c r="AG184" s="28">
        <v>119</v>
      </c>
      <c r="AH184" s="28">
        <v>0.1</v>
      </c>
      <c r="AI184" s="28">
        <v>0.1</v>
      </c>
      <c r="AJ184" s="28">
        <v>0.04</v>
      </c>
      <c r="AK184" s="28">
        <v>14.5</v>
      </c>
      <c r="AL184" s="28">
        <f>Amalgamation!AL172/Amalgamation!AY172</f>
        <v>3.6363636363636364E-5</v>
      </c>
      <c r="AM184" s="28">
        <v>7.4999999999999997E-2</v>
      </c>
      <c r="AN184" s="28">
        <f>Amalgamation!AN172/(Amalgamation!AS172+Amalgamation!AY172)</f>
        <v>2.1544962704485061E-3</v>
      </c>
      <c r="AO184" s="28">
        <f>Amalgamation!AO172/Amalgamation!AS172</f>
        <v>0.28151658767772514</v>
      </c>
      <c r="AP184" s="28">
        <v>0.4</v>
      </c>
      <c r="AQ184" s="28">
        <v>0.52</v>
      </c>
      <c r="AR184" s="28">
        <v>3.7</v>
      </c>
      <c r="AS184" s="28">
        <v>211</v>
      </c>
      <c r="AT184" s="28">
        <v>9</v>
      </c>
      <c r="AU184" s="28">
        <v>12.9</v>
      </c>
      <c r="AV184" s="28">
        <v>15.7</v>
      </c>
      <c r="AW184" s="28">
        <f>'no b.d.l.'!BJ172*10000</f>
        <v>38800</v>
      </c>
      <c r="AX184" s="28">
        <f>'no b.d.l.'!BK172*10000</f>
        <v>200</v>
      </c>
      <c r="AY184" s="28">
        <f>'no b.d.l.'!BL172*10000</f>
        <v>93500</v>
      </c>
      <c r="AZ184" s="28">
        <f>'no b.d.l.'!BM172*10000</f>
        <v>1000</v>
      </c>
      <c r="BA184" s="28">
        <f>'no b.d.l.'!BN172*10000</f>
        <v>400</v>
      </c>
      <c r="BB184" s="28">
        <f>'no b.d.l.'!BO172*10000</f>
        <v>140</v>
      </c>
      <c r="BC184" s="28">
        <f>'no b.d.l.'!BP172*10000</f>
        <v>140</v>
      </c>
      <c r="BD184" s="28">
        <f>'no b.d.l.'!BQ172*10000</f>
        <v>9000</v>
      </c>
      <c r="BE184" s="30">
        <f t="shared" si="4"/>
        <v>1140</v>
      </c>
      <c r="BV184" s="28"/>
      <c r="BY184" s="28"/>
    </row>
    <row r="185" spans="1:77" x14ac:dyDescent="0.3">
      <c r="A185" s="25">
        <f t="shared" si="5"/>
        <v>169</v>
      </c>
      <c r="B185" s="26">
        <v>687192</v>
      </c>
      <c r="C185" s="26">
        <v>847230</v>
      </c>
      <c r="D185" s="26">
        <v>368</v>
      </c>
      <c r="E185" s="26">
        <v>1</v>
      </c>
      <c r="F185" s="27" t="s">
        <v>170</v>
      </c>
      <c r="G185" s="28">
        <v>6.8</v>
      </c>
      <c r="H185" s="28">
        <f>'no b.d.l.'!H173/1000</f>
        <v>6.6E-3</v>
      </c>
      <c r="I185" s="28">
        <f>'no b.d.l.'!I173/1000</f>
        <v>8.9999999999999998E-4</v>
      </c>
      <c r="J185" s="28">
        <v>3</v>
      </c>
      <c r="K185" s="28">
        <v>1.22</v>
      </c>
      <c r="L185" s="28">
        <v>8.9999999999999998E-4</v>
      </c>
      <c r="M185" s="28">
        <v>0.09</v>
      </c>
      <c r="N185" s="28">
        <v>0.09</v>
      </c>
      <c r="O185" s="28">
        <v>0.01</v>
      </c>
      <c r="P185" s="28">
        <f>Amalgamation!P173/Amalgamation!AR173</f>
        <v>2.8378378378378377</v>
      </c>
      <c r="Q185" s="28">
        <f>Amalgamation!Q173/Amalgamation!AS173</f>
        <v>6.1452513966480452E-3</v>
      </c>
      <c r="R185" s="28">
        <f>Amalgamation!R173/Amalgamation!AT173</f>
        <v>9.6666666666666661</v>
      </c>
      <c r="S185" s="28">
        <v>0.3</v>
      </c>
      <c r="T185" s="28">
        <f>Amalgamation!T173/Amalgamation!X173</f>
        <v>0.26623376623376621</v>
      </c>
      <c r="U185" s="28">
        <v>32.9</v>
      </c>
      <c r="V185" s="28">
        <f>Amalgamation!V173/Amalgamation!Z173</f>
        <v>353.99999999999994</v>
      </c>
      <c r="W185" s="28">
        <f>Amalgamation!W173/Amalgamation!AY173</f>
        <v>1.8953323903818953E-4</v>
      </c>
      <c r="X185" s="28">
        <f>Amalgamation!X173/Amalgamation!AB173</f>
        <v>1.2622950819672132</v>
      </c>
      <c r="Y185" s="28">
        <v>8.0000000000000002E-3</v>
      </c>
      <c r="Z185" s="28">
        <v>0.05</v>
      </c>
      <c r="AA185" s="28">
        <f>Amalgamation!AA173/Amalgamation!AE173</f>
        <v>7.2463768115942045E-2</v>
      </c>
      <c r="AB185" s="28">
        <v>12.2</v>
      </c>
      <c r="AC185" s="28">
        <v>0.09</v>
      </c>
      <c r="AD185" s="28">
        <v>0.05</v>
      </c>
      <c r="AE185" s="28">
        <v>0.69</v>
      </c>
      <c r="AF185" s="28">
        <v>0.11</v>
      </c>
      <c r="AG185" s="28">
        <v>91</v>
      </c>
      <c r="AH185" s="28">
        <v>0.1</v>
      </c>
      <c r="AI185" s="28">
        <v>0.1</v>
      </c>
      <c r="AJ185" s="28">
        <v>0.04</v>
      </c>
      <c r="AK185" s="28">
        <v>11.7</v>
      </c>
      <c r="AL185" s="28">
        <f>Amalgamation!AL173/Amalgamation!AY173</f>
        <v>5.0919377652050919E-5</v>
      </c>
      <c r="AM185" s="28">
        <v>0.08</v>
      </c>
      <c r="AN185" s="28">
        <f>Amalgamation!AN173/(Amalgamation!AS173+Amalgamation!AY173)</f>
        <v>2.1642517529874856E-3</v>
      </c>
      <c r="AO185" s="28">
        <f>Amalgamation!AO173/Amalgamation!AS173</f>
        <v>0.32122905027932963</v>
      </c>
      <c r="AP185" s="28">
        <v>0.3</v>
      </c>
      <c r="AQ185" s="28">
        <v>0.55000000000000004</v>
      </c>
      <c r="AR185" s="28">
        <v>3.7</v>
      </c>
      <c r="AS185" s="28">
        <v>179</v>
      </c>
      <c r="AT185" s="28">
        <v>9</v>
      </c>
      <c r="AU185" s="28">
        <v>10.6</v>
      </c>
      <c r="AV185" s="28">
        <v>13.1</v>
      </c>
      <c r="AW185" s="28">
        <f>'no b.d.l.'!BJ173*10000</f>
        <v>37200</v>
      </c>
      <c r="AX185" s="28">
        <f>'no b.d.l.'!BK173*10000</f>
        <v>90</v>
      </c>
      <c r="AY185" s="28">
        <f>'no b.d.l.'!BL173*10000</f>
        <v>70700</v>
      </c>
      <c r="AZ185" s="28">
        <f>'no b.d.l.'!BM173*10000</f>
        <v>1100</v>
      </c>
      <c r="BA185" s="28">
        <f>'no b.d.l.'!BN173*10000</f>
        <v>300</v>
      </c>
      <c r="BB185" s="28">
        <f>'no b.d.l.'!BO173*10000</f>
        <v>160</v>
      </c>
      <c r="BC185" s="28">
        <f>'no b.d.l.'!BP173*10000</f>
        <v>130</v>
      </c>
      <c r="BD185" s="28">
        <f>'no b.d.l.'!BQ173*10000</f>
        <v>9000</v>
      </c>
      <c r="BE185" s="30">
        <f t="shared" si="4"/>
        <v>1260</v>
      </c>
      <c r="BV185" s="28"/>
      <c r="BY185" s="28"/>
    </row>
    <row r="186" spans="1:77" x14ac:dyDescent="0.3">
      <c r="A186" s="25">
        <f t="shared" si="5"/>
        <v>170</v>
      </c>
      <c r="B186" s="26">
        <v>687193</v>
      </c>
      <c r="C186" s="26">
        <v>847230</v>
      </c>
      <c r="D186" s="26">
        <v>368</v>
      </c>
      <c r="E186" s="26">
        <v>1</v>
      </c>
      <c r="F186" s="27" t="s">
        <v>171</v>
      </c>
      <c r="G186" s="28">
        <v>9</v>
      </c>
      <c r="H186" s="28">
        <f>'no b.d.l.'!H174/1000</f>
        <v>4.4000000000000003E-3</v>
      </c>
      <c r="I186" s="28">
        <f>'no b.d.l.'!I174/1000</f>
        <v>8.9999999999999998E-4</v>
      </c>
      <c r="J186" s="28">
        <v>2</v>
      </c>
      <c r="K186" s="28">
        <v>1.84</v>
      </c>
      <c r="L186" s="28">
        <v>8.9999999999999998E-4</v>
      </c>
      <c r="M186" s="28">
        <v>0.15</v>
      </c>
      <c r="N186" s="28">
        <v>0.1</v>
      </c>
      <c r="O186" s="28">
        <v>0.02</v>
      </c>
      <c r="P186" s="28">
        <f>Amalgamation!P174/Amalgamation!AR174</f>
        <v>3.9705882352941178</v>
      </c>
      <c r="Q186" s="28">
        <f>Amalgamation!Q174/Amalgamation!AS174</f>
        <v>8.4745762711864406E-3</v>
      </c>
      <c r="R186" s="28">
        <f>Amalgamation!R174/Amalgamation!AT174</f>
        <v>14.545454545454545</v>
      </c>
      <c r="S186" s="28">
        <v>0.09</v>
      </c>
      <c r="T186" s="28">
        <f>Amalgamation!T174/Amalgamation!X174</f>
        <v>0.21304347826086958</v>
      </c>
      <c r="U186" s="28">
        <v>61.4</v>
      </c>
      <c r="V186" s="28">
        <f>Amalgamation!V174/Amalgamation!Z174</f>
        <v>407.99999999999994</v>
      </c>
      <c r="W186" s="28">
        <f>Amalgamation!W174/Amalgamation!AY174</f>
        <v>1.5728155339805825E-4</v>
      </c>
      <c r="X186" s="28">
        <f>Amalgamation!X174/Amalgamation!AB174</f>
        <v>1.619718309859155</v>
      </c>
      <c r="Y186" s="28">
        <v>1.2E-2</v>
      </c>
      <c r="Z186" s="28">
        <v>0.05</v>
      </c>
      <c r="AA186" s="28">
        <f>Amalgamation!AA174/Amalgamation!AE174</f>
        <v>2.777777777777778E-2</v>
      </c>
      <c r="AB186" s="28">
        <v>14.2</v>
      </c>
      <c r="AC186" s="28">
        <v>0.09</v>
      </c>
      <c r="AD186" s="28">
        <v>7.0000000000000007E-2</v>
      </c>
      <c r="AE186" s="28">
        <v>0.72</v>
      </c>
      <c r="AF186" s="28">
        <v>0.11</v>
      </c>
      <c r="AG186" s="28">
        <v>169</v>
      </c>
      <c r="AH186" s="28">
        <v>0.2</v>
      </c>
      <c r="AI186" s="28">
        <v>0.1</v>
      </c>
      <c r="AJ186" s="28">
        <v>0.04</v>
      </c>
      <c r="AK186" s="28">
        <v>13.2</v>
      </c>
      <c r="AL186" s="28">
        <f>Amalgamation!AL174/Amalgamation!AY174</f>
        <v>4.6601941747572811E-5</v>
      </c>
      <c r="AM186" s="28">
        <v>7.9000000000000001E-2</v>
      </c>
      <c r="AN186" s="28">
        <f>Amalgamation!AN174/(Amalgamation!AS174+Amalgamation!AY174)</f>
        <v>1.9452009653314203E-3</v>
      </c>
      <c r="AO186" s="28">
        <f>Amalgamation!AO174/Amalgamation!AS174</f>
        <v>0.32881355932203393</v>
      </c>
      <c r="AP186" s="28">
        <v>0.4</v>
      </c>
      <c r="AQ186" s="28">
        <v>0.57999999999999996</v>
      </c>
      <c r="AR186" s="28">
        <v>3.4</v>
      </c>
      <c r="AS186" s="28">
        <v>177</v>
      </c>
      <c r="AT186" s="28">
        <v>8.8000000000000007</v>
      </c>
      <c r="AU186" s="28">
        <v>15.3</v>
      </c>
      <c r="AV186" s="28">
        <v>16.600000000000001</v>
      </c>
      <c r="AW186" s="28">
        <f>'no b.d.l.'!BJ174*10000</f>
        <v>37500</v>
      </c>
      <c r="AX186" s="28">
        <f>'no b.d.l.'!BK174*10000</f>
        <v>90</v>
      </c>
      <c r="AY186" s="28">
        <f>'no b.d.l.'!BL174*10000</f>
        <v>103000</v>
      </c>
      <c r="AZ186" s="28">
        <f>'no b.d.l.'!BM174*10000</f>
        <v>1000</v>
      </c>
      <c r="BA186" s="28">
        <f>'no b.d.l.'!BN174*10000</f>
        <v>400</v>
      </c>
      <c r="BB186" s="28">
        <f>'no b.d.l.'!BO174*10000</f>
        <v>150</v>
      </c>
      <c r="BC186" s="28">
        <f>'no b.d.l.'!BP174*10000</f>
        <v>140</v>
      </c>
      <c r="BD186" s="28">
        <f>'no b.d.l.'!BQ174*10000</f>
        <v>9000</v>
      </c>
      <c r="BE186" s="30">
        <f t="shared" si="4"/>
        <v>1150</v>
      </c>
      <c r="BV186" s="28"/>
      <c r="BY186" s="28"/>
    </row>
    <row r="187" spans="1:77" x14ac:dyDescent="0.3">
      <c r="A187" s="25">
        <f t="shared" si="5"/>
        <v>171</v>
      </c>
      <c r="B187" s="26">
        <v>687194</v>
      </c>
      <c r="C187" s="26">
        <v>847230</v>
      </c>
      <c r="D187" s="26">
        <v>368</v>
      </c>
      <c r="E187" s="26">
        <v>1</v>
      </c>
      <c r="F187" s="27" t="s">
        <v>172</v>
      </c>
      <c r="G187" s="28">
        <v>10.4</v>
      </c>
      <c r="H187" s="28">
        <f>'no b.d.l.'!H175/1000</f>
        <v>5.0000000000000001E-3</v>
      </c>
      <c r="I187" s="28">
        <f>'no b.d.l.'!I175/1000</f>
        <v>0.06</v>
      </c>
      <c r="J187" s="28">
        <v>3</v>
      </c>
      <c r="K187" s="28">
        <v>1.67</v>
      </c>
      <c r="L187" s="28">
        <v>8.9999999999999998E-4</v>
      </c>
      <c r="M187" s="28">
        <v>0.13</v>
      </c>
      <c r="N187" s="28">
        <v>0.09</v>
      </c>
      <c r="O187" s="28">
        <v>0.01</v>
      </c>
      <c r="P187" s="28">
        <f>Amalgamation!P175/Amalgamation!AR175</f>
        <v>2.791666666666667</v>
      </c>
      <c r="Q187" s="28">
        <f>Amalgamation!Q175/Amalgamation!AS175</f>
        <v>7.048458149779736E-3</v>
      </c>
      <c r="R187" s="28">
        <f>Amalgamation!R175/Amalgamation!AT175</f>
        <v>11.666666666666666</v>
      </c>
      <c r="S187" s="28">
        <v>0.09</v>
      </c>
      <c r="T187" s="28">
        <f>Amalgamation!T175/Amalgamation!X175</f>
        <v>0.26923076923076922</v>
      </c>
      <c r="U187" s="28">
        <v>47.5</v>
      </c>
      <c r="V187" s="28">
        <f>Amalgamation!V175/Amalgamation!Z175</f>
        <v>271.25</v>
      </c>
      <c r="W187" s="28">
        <f>Amalgamation!W175/Amalgamation!AY175</f>
        <v>1.6761904761904763E-4</v>
      </c>
      <c r="X187" s="28">
        <f>Amalgamation!X175/Amalgamation!AB175</f>
        <v>1.3333333333333335</v>
      </c>
      <c r="Y187" s="28">
        <v>1.4E-2</v>
      </c>
      <c r="Z187" s="28">
        <v>0.08</v>
      </c>
      <c r="AA187" s="28">
        <f>Amalgamation!AA175/Amalgamation!AE175</f>
        <v>9.8901098901098897E-3</v>
      </c>
      <c r="AB187" s="28">
        <v>15.6</v>
      </c>
      <c r="AC187" s="28">
        <v>0.09</v>
      </c>
      <c r="AD187" s="28">
        <v>0.08</v>
      </c>
      <c r="AE187" s="28">
        <v>0.91</v>
      </c>
      <c r="AF187" s="28">
        <v>0.14000000000000001</v>
      </c>
      <c r="AG187" s="28">
        <v>134</v>
      </c>
      <c r="AH187" s="28">
        <v>0.1</v>
      </c>
      <c r="AI187" s="28">
        <v>0.1</v>
      </c>
      <c r="AJ187" s="28">
        <v>0.04</v>
      </c>
      <c r="AK187" s="28">
        <v>16</v>
      </c>
      <c r="AL187" s="28">
        <f>Amalgamation!AL175/Amalgamation!AY175</f>
        <v>4.1904761904761908E-5</v>
      </c>
      <c r="AM187" s="28">
        <v>7.9000000000000001E-2</v>
      </c>
      <c r="AN187" s="28">
        <f>Amalgamation!AN175/(Amalgamation!AS175+Amalgamation!AY175)</f>
        <v>1.8008685983635379E-3</v>
      </c>
      <c r="AO187" s="28">
        <f>Amalgamation!AO175/Amalgamation!AS175</f>
        <v>0.24493392070484582</v>
      </c>
      <c r="AP187" s="28">
        <v>0.3</v>
      </c>
      <c r="AQ187" s="28">
        <v>0.68</v>
      </c>
      <c r="AR187" s="28">
        <v>4.8</v>
      </c>
      <c r="AS187" s="28">
        <v>227</v>
      </c>
      <c r="AT187" s="28">
        <v>10.8</v>
      </c>
      <c r="AU187" s="28">
        <v>14.6</v>
      </c>
      <c r="AV187" s="28">
        <v>13.4</v>
      </c>
      <c r="AW187" s="28">
        <f>'no b.d.l.'!BJ175*10000</f>
        <v>45100</v>
      </c>
      <c r="AX187" s="28">
        <f>'no b.d.l.'!BK175*10000</f>
        <v>90</v>
      </c>
      <c r="AY187" s="28">
        <f>'no b.d.l.'!BL175*10000</f>
        <v>105000</v>
      </c>
      <c r="AZ187" s="28">
        <f>'no b.d.l.'!BM175*10000</f>
        <v>900</v>
      </c>
      <c r="BA187" s="28">
        <f>'no b.d.l.'!BN175*10000</f>
        <v>400</v>
      </c>
      <c r="BB187" s="28">
        <f>'no b.d.l.'!BO175*10000</f>
        <v>130</v>
      </c>
      <c r="BC187" s="28">
        <f>'no b.d.l.'!BP175*10000</f>
        <v>130</v>
      </c>
      <c r="BD187" s="28">
        <f>'no b.d.l.'!BQ175*10000</f>
        <v>9000</v>
      </c>
      <c r="BE187" s="30">
        <f t="shared" si="4"/>
        <v>1030</v>
      </c>
      <c r="BV187" s="28"/>
      <c r="BY187" s="28"/>
    </row>
    <row r="188" spans="1:77" x14ac:dyDescent="0.3">
      <c r="A188" s="25">
        <f t="shared" si="5"/>
        <v>172</v>
      </c>
      <c r="B188" s="26">
        <v>687195</v>
      </c>
      <c r="C188" s="26">
        <v>847230</v>
      </c>
      <c r="D188" s="26">
        <v>368</v>
      </c>
      <c r="E188" s="26">
        <v>1</v>
      </c>
      <c r="F188" s="27" t="s">
        <v>173</v>
      </c>
      <c r="G188" s="28">
        <v>8.4</v>
      </c>
      <c r="H188" s="28">
        <f>'no b.d.l.'!H176/1000</f>
        <v>4.2000000000000006E-3</v>
      </c>
      <c r="I188" s="28">
        <f>'no b.d.l.'!I176/1000</f>
        <v>0.05</v>
      </c>
      <c r="J188" s="28">
        <v>3</v>
      </c>
      <c r="K188" s="28">
        <v>1.36</v>
      </c>
      <c r="L188" s="28">
        <v>8.9999999999999998E-4</v>
      </c>
      <c r="M188" s="28">
        <v>0.12</v>
      </c>
      <c r="N188" s="28">
        <v>0.09</v>
      </c>
      <c r="O188" s="28">
        <v>0.01</v>
      </c>
      <c r="P188" s="28">
        <f>Amalgamation!P176/Amalgamation!AR176</f>
        <v>2.48</v>
      </c>
      <c r="Q188" s="28">
        <f>Amalgamation!Q176/Amalgamation!AS176</f>
        <v>6.2500000000000003E-3</v>
      </c>
      <c r="R188" s="28">
        <f>Amalgamation!R176/Amalgamation!AT176</f>
        <v>8.793103448275863</v>
      </c>
      <c r="S188" s="28">
        <v>0.09</v>
      </c>
      <c r="T188" s="28">
        <f>Amalgamation!T176/Amalgamation!X176</f>
        <v>0.24519230769230765</v>
      </c>
      <c r="U188" s="28">
        <v>37.700000000000003</v>
      </c>
      <c r="V188" s="28">
        <f>Amalgamation!V176/Amalgamation!Z176</f>
        <v>257.5</v>
      </c>
      <c r="W188" s="28">
        <f>Amalgamation!W176/Amalgamation!AY176</f>
        <v>1.8158890290037832E-4</v>
      </c>
      <c r="X188" s="28">
        <f>Amalgamation!X176/Amalgamation!AB176</f>
        <v>1.4857142857142858</v>
      </c>
      <c r="Y188" s="28">
        <v>1.7000000000000001E-2</v>
      </c>
      <c r="Z188" s="28">
        <v>0.08</v>
      </c>
      <c r="AA188" s="28">
        <f>Amalgamation!AA176/Amalgamation!AE176</f>
        <v>2.3255813953488372E-2</v>
      </c>
      <c r="AB188" s="28">
        <v>14</v>
      </c>
      <c r="AC188" s="28">
        <v>0.09</v>
      </c>
      <c r="AD188" s="28">
        <v>7.0000000000000007E-2</v>
      </c>
      <c r="AE188" s="28">
        <v>0.86</v>
      </c>
      <c r="AF188" s="28">
        <v>0.15</v>
      </c>
      <c r="AG188" s="28">
        <v>114</v>
      </c>
      <c r="AH188" s="28">
        <v>0.1</v>
      </c>
      <c r="AI188" s="28">
        <v>0.1</v>
      </c>
      <c r="AJ188" s="28">
        <v>0.04</v>
      </c>
      <c r="AK188" s="28">
        <v>14</v>
      </c>
      <c r="AL188" s="28">
        <f>Amalgamation!AL176/Amalgamation!AY176</f>
        <v>6.1790668348045408E-5</v>
      </c>
      <c r="AM188" s="28">
        <v>6.8000000000000005E-2</v>
      </c>
      <c r="AN188" s="28">
        <f>Amalgamation!AN176/(Amalgamation!AS176+Amalgamation!AY176)</f>
        <v>2.118025859033053E-3</v>
      </c>
      <c r="AO188" s="28">
        <f>Amalgamation!AO176/Amalgamation!AS176</f>
        <v>0.27884615384615385</v>
      </c>
      <c r="AP188" s="28">
        <v>0.3</v>
      </c>
      <c r="AQ188" s="28">
        <v>0.78</v>
      </c>
      <c r="AR188" s="28">
        <v>5</v>
      </c>
      <c r="AS188" s="28">
        <v>208</v>
      </c>
      <c r="AT188" s="28">
        <v>11.6</v>
      </c>
      <c r="AU188" s="28">
        <v>12.7</v>
      </c>
      <c r="AV188" s="28">
        <v>11.9</v>
      </c>
      <c r="AW188" s="28">
        <f>'no b.d.l.'!BJ176*10000</f>
        <v>40599.999999999993</v>
      </c>
      <c r="AX188" s="28">
        <f>'no b.d.l.'!BK176*10000</f>
        <v>90</v>
      </c>
      <c r="AY188" s="28">
        <f>'no b.d.l.'!BL176*10000</f>
        <v>79300</v>
      </c>
      <c r="AZ188" s="28">
        <f>'no b.d.l.'!BM176*10000</f>
        <v>1000</v>
      </c>
      <c r="BA188" s="28">
        <f>'no b.d.l.'!BN176*10000</f>
        <v>400</v>
      </c>
      <c r="BB188" s="28">
        <f>'no b.d.l.'!BO176*10000</f>
        <v>150</v>
      </c>
      <c r="BC188" s="28">
        <f>'no b.d.l.'!BP176*10000</f>
        <v>120</v>
      </c>
      <c r="BD188" s="28">
        <f>'no b.d.l.'!BQ176*10000</f>
        <v>9000</v>
      </c>
      <c r="BE188" s="30">
        <f t="shared" si="4"/>
        <v>1150</v>
      </c>
      <c r="BV188" s="28"/>
      <c r="BY188" s="28"/>
    </row>
    <row r="189" spans="1:77" x14ac:dyDescent="0.3">
      <c r="A189" s="25">
        <f t="shared" si="5"/>
        <v>173</v>
      </c>
      <c r="B189" s="26">
        <v>687196</v>
      </c>
      <c r="C189" s="26">
        <v>847230</v>
      </c>
      <c r="D189" s="26">
        <v>368</v>
      </c>
      <c r="E189" s="26">
        <v>1</v>
      </c>
      <c r="F189" s="27" t="s">
        <v>174</v>
      </c>
      <c r="G189" s="28">
        <v>5.3</v>
      </c>
      <c r="H189" s="28">
        <f>'no b.d.l.'!H177/1000</f>
        <v>3.0000000000000001E-3</v>
      </c>
      <c r="I189" s="28">
        <f>'no b.d.l.'!I177/1000</f>
        <v>0.01</v>
      </c>
      <c r="J189" s="28">
        <v>3</v>
      </c>
      <c r="K189" s="28">
        <v>1.07</v>
      </c>
      <c r="L189" s="28">
        <v>8.9999999999999998E-4</v>
      </c>
      <c r="M189" s="28">
        <v>0.08</v>
      </c>
      <c r="N189" s="28">
        <v>0.09</v>
      </c>
      <c r="O189" s="28">
        <v>0.01</v>
      </c>
      <c r="P189" s="28">
        <f>Amalgamation!P177/Amalgamation!AR177</f>
        <v>2</v>
      </c>
      <c r="Q189" s="28">
        <f>Amalgamation!Q177/Amalgamation!AS177</f>
        <v>5.454545454545455E-3</v>
      </c>
      <c r="R189" s="28">
        <f>Amalgamation!R177/Amalgamation!AT177</f>
        <v>5.8823529411764701</v>
      </c>
      <c r="S189" s="28">
        <v>0.09</v>
      </c>
      <c r="T189" s="28">
        <f>Amalgamation!T177/Amalgamation!X177</f>
        <v>0.24083769633507851</v>
      </c>
      <c r="U189" s="28">
        <v>29</v>
      </c>
      <c r="V189" s="28">
        <f>Amalgamation!V177/Amalgamation!Z177</f>
        <v>267.14285714285711</v>
      </c>
      <c r="W189" s="28">
        <f>Amalgamation!W177/Amalgamation!AY177</f>
        <v>2.1083172147001936E-4</v>
      </c>
      <c r="X189" s="28">
        <f>Amalgamation!X177/Amalgamation!AB177</f>
        <v>1.6465517241379313</v>
      </c>
      <c r="Y189" s="28">
        <v>1.6E-2</v>
      </c>
      <c r="Z189" s="28">
        <v>7.0000000000000007E-2</v>
      </c>
      <c r="AA189" s="28">
        <f>Amalgamation!AA177/Amalgamation!AE177</f>
        <v>5.2631578947368418E-2</v>
      </c>
      <c r="AB189" s="28">
        <v>11.6</v>
      </c>
      <c r="AC189" s="28">
        <v>0.09</v>
      </c>
      <c r="AD189" s="28">
        <v>0.04</v>
      </c>
      <c r="AE189" s="28">
        <v>0.76</v>
      </c>
      <c r="AF189" s="28">
        <v>0.13</v>
      </c>
      <c r="AG189" s="28">
        <v>95</v>
      </c>
      <c r="AH189" s="28">
        <v>0.1</v>
      </c>
      <c r="AI189" s="28">
        <v>0.2</v>
      </c>
      <c r="AJ189" s="28">
        <v>0.04</v>
      </c>
      <c r="AK189" s="28">
        <v>13.7</v>
      </c>
      <c r="AL189" s="28">
        <f>Amalgamation!AL177/Amalgamation!AY177</f>
        <v>9.2843326885880078E-5</v>
      </c>
      <c r="AM189" s="28">
        <v>6.9000000000000006E-2</v>
      </c>
      <c r="AN189" s="28">
        <f>Amalgamation!AN177/(Amalgamation!AS177+Amalgamation!AY177)</f>
        <v>3.1099971078762168E-3</v>
      </c>
      <c r="AO189" s="28">
        <f>Amalgamation!AO177/Amalgamation!AS177</f>
        <v>0.35272727272727272</v>
      </c>
      <c r="AP189" s="28">
        <v>0.3</v>
      </c>
      <c r="AQ189" s="28">
        <v>0.73</v>
      </c>
      <c r="AR189" s="28">
        <v>4.5999999999999996</v>
      </c>
      <c r="AS189" s="28">
        <v>165</v>
      </c>
      <c r="AT189" s="28">
        <v>11.9</v>
      </c>
      <c r="AU189" s="28">
        <v>9.3000000000000007</v>
      </c>
      <c r="AV189" s="28">
        <v>13.5</v>
      </c>
      <c r="AW189" s="28">
        <f>'no b.d.l.'!BJ177*10000</f>
        <v>38000</v>
      </c>
      <c r="AX189" s="28">
        <f>'no b.d.l.'!BK177*10000</f>
        <v>90</v>
      </c>
      <c r="AY189" s="28">
        <f>'no b.d.l.'!BL177*10000</f>
        <v>51700</v>
      </c>
      <c r="AZ189" s="28">
        <f>'no b.d.l.'!BM177*10000</f>
        <v>1000</v>
      </c>
      <c r="BA189" s="28">
        <f>'no b.d.l.'!BN177*10000</f>
        <v>400</v>
      </c>
      <c r="BB189" s="28">
        <f>'no b.d.l.'!BO177*10000</f>
        <v>160</v>
      </c>
      <c r="BC189" s="28">
        <f>'no b.d.l.'!BP177*10000</f>
        <v>90</v>
      </c>
      <c r="BD189" s="28">
        <f>'no b.d.l.'!BQ177*10000</f>
        <v>9000</v>
      </c>
      <c r="BE189" s="30">
        <f t="shared" si="4"/>
        <v>1160</v>
      </c>
      <c r="BV189" s="28"/>
      <c r="BY189" s="28"/>
    </row>
    <row r="190" spans="1:77" x14ac:dyDescent="0.3">
      <c r="A190" s="25">
        <f t="shared" si="5"/>
        <v>174</v>
      </c>
      <c r="B190" s="26">
        <v>687197</v>
      </c>
      <c r="C190" s="26">
        <v>847230</v>
      </c>
      <c r="D190" s="26">
        <v>368</v>
      </c>
      <c r="E190" s="26">
        <v>1</v>
      </c>
      <c r="F190" s="27" t="s">
        <v>175</v>
      </c>
      <c r="G190" s="28">
        <v>8.8000000000000007</v>
      </c>
      <c r="H190" s="28">
        <f>'no b.d.l.'!H178/1000</f>
        <v>4.3E-3</v>
      </c>
      <c r="I190" s="28">
        <f>'no b.d.l.'!I178/1000</f>
        <v>0.02</v>
      </c>
      <c r="J190" s="28">
        <v>2</v>
      </c>
      <c r="K190" s="28">
        <v>1.66</v>
      </c>
      <c r="L190" s="28">
        <v>8.9999999999999998E-4</v>
      </c>
      <c r="M190" s="28">
        <v>0.11</v>
      </c>
      <c r="N190" s="28">
        <v>0.09</v>
      </c>
      <c r="O190" s="28">
        <v>0.01</v>
      </c>
      <c r="P190" s="28">
        <f>Amalgamation!P178/Amalgamation!AR178</f>
        <v>2.9555555555555557</v>
      </c>
      <c r="Q190" s="28">
        <f>Amalgamation!Q178/Amalgamation!AS178</f>
        <v>7.575757575757576E-3</v>
      </c>
      <c r="R190" s="28">
        <f>Amalgamation!R178/Amalgamation!AT178</f>
        <v>9.3333333333333339</v>
      </c>
      <c r="S190" s="28">
        <v>0.09</v>
      </c>
      <c r="T190" s="28">
        <f>Amalgamation!T178/Amalgamation!X178</f>
        <v>0.23636363636363636</v>
      </c>
      <c r="U190" s="28">
        <v>42.8</v>
      </c>
      <c r="V190" s="28">
        <f>Amalgamation!V178/Amalgamation!Z178</f>
        <v>270</v>
      </c>
      <c r="W190" s="28">
        <f>Amalgamation!W178/Amalgamation!AY178</f>
        <v>1.652267818574514E-4</v>
      </c>
      <c r="X190" s="28">
        <f>Amalgamation!X178/Amalgamation!AB178</f>
        <v>1.4379084967320261</v>
      </c>
      <c r="Y190" s="28">
        <v>1.2E-2</v>
      </c>
      <c r="Z190" s="28">
        <v>0.08</v>
      </c>
      <c r="AA190" s="28">
        <f>Amalgamation!AA178/Amalgamation!AE178</f>
        <v>8.6538461538461526E-3</v>
      </c>
      <c r="AB190" s="28">
        <v>15.3</v>
      </c>
      <c r="AC190" s="28">
        <v>0.09</v>
      </c>
      <c r="AD190" s="28">
        <v>0.08</v>
      </c>
      <c r="AE190" s="28">
        <v>1.04</v>
      </c>
      <c r="AF190" s="28">
        <v>0.14000000000000001</v>
      </c>
      <c r="AG190" s="28">
        <v>122</v>
      </c>
      <c r="AH190" s="28">
        <v>0.1</v>
      </c>
      <c r="AI190" s="28">
        <v>0.09</v>
      </c>
      <c r="AJ190" s="28">
        <v>0.04</v>
      </c>
      <c r="AK190" s="28">
        <v>16.899999999999999</v>
      </c>
      <c r="AL190" s="28">
        <f>Amalgamation!AL178/Amalgamation!AY178</f>
        <v>4.643628509719222E-5</v>
      </c>
      <c r="AM190" s="28">
        <v>7.0000000000000007E-2</v>
      </c>
      <c r="AN190" s="28">
        <f>Amalgamation!AN178/(Amalgamation!AS178+Amalgamation!AY178)</f>
        <v>2.1110368757947368E-3</v>
      </c>
      <c r="AO190" s="28">
        <f>Amalgamation!AO178/Amalgamation!AS178</f>
        <v>0.2914141414141414</v>
      </c>
      <c r="AP190" s="28">
        <v>0.4</v>
      </c>
      <c r="AQ190" s="28">
        <v>0.75</v>
      </c>
      <c r="AR190" s="28">
        <v>4.5</v>
      </c>
      <c r="AS190" s="28">
        <v>198</v>
      </c>
      <c r="AT190" s="28">
        <v>12</v>
      </c>
      <c r="AU190" s="28">
        <v>13.4</v>
      </c>
      <c r="AV190" s="28">
        <v>13.8</v>
      </c>
      <c r="AW190" s="28">
        <f>'no b.d.l.'!BJ178*10000</f>
        <v>43800</v>
      </c>
      <c r="AX190" s="28">
        <f>'no b.d.l.'!BK178*10000</f>
        <v>90</v>
      </c>
      <c r="AY190" s="28">
        <f>'no b.d.l.'!BL178*10000</f>
        <v>92600</v>
      </c>
      <c r="AZ190" s="28">
        <f>'no b.d.l.'!BM178*10000</f>
        <v>900</v>
      </c>
      <c r="BA190" s="28">
        <f>'no b.d.l.'!BN178*10000</f>
        <v>400</v>
      </c>
      <c r="BB190" s="28">
        <f>'no b.d.l.'!BO178*10000</f>
        <v>140</v>
      </c>
      <c r="BC190" s="28">
        <f>'no b.d.l.'!BP178*10000</f>
        <v>110</v>
      </c>
      <c r="BD190" s="28">
        <f>'no b.d.l.'!BQ178*10000</f>
        <v>9000</v>
      </c>
      <c r="BE190" s="30">
        <f t="shared" si="4"/>
        <v>1040</v>
      </c>
      <c r="BV190" s="28"/>
      <c r="BY190" s="28"/>
    </row>
    <row r="191" spans="1:77" x14ac:dyDescent="0.3">
      <c r="A191" s="25">
        <f t="shared" si="5"/>
        <v>175</v>
      </c>
      <c r="B191" s="26">
        <v>687199</v>
      </c>
      <c r="C191" s="26">
        <v>847230</v>
      </c>
      <c r="D191" s="26">
        <v>368</v>
      </c>
      <c r="E191" s="26">
        <v>1</v>
      </c>
      <c r="F191" s="27" t="s">
        <v>176</v>
      </c>
      <c r="G191" s="28">
        <v>11.6</v>
      </c>
      <c r="H191" s="28">
        <f>'no b.d.l.'!H179/1000</f>
        <v>1.2999999999999999E-3</v>
      </c>
      <c r="I191" s="28">
        <f>'no b.d.l.'!I179/1000</f>
        <v>8.9999999999999998E-4</v>
      </c>
      <c r="J191" s="28">
        <v>2</v>
      </c>
      <c r="K191" s="28">
        <v>1.84</v>
      </c>
      <c r="L191" s="28">
        <v>8.9999999999999998E-4</v>
      </c>
      <c r="M191" s="28">
        <v>0.14000000000000001</v>
      </c>
      <c r="N191" s="28">
        <v>0.09</v>
      </c>
      <c r="O191" s="28">
        <v>0.02</v>
      </c>
      <c r="P191" s="28">
        <f>Amalgamation!P179/Amalgamation!AR179</f>
        <v>3.2</v>
      </c>
      <c r="Q191" s="28">
        <f>Amalgamation!Q179/Amalgamation!AS179</f>
        <v>7.5829383886255926E-3</v>
      </c>
      <c r="R191" s="28">
        <f>Amalgamation!R179/Amalgamation!AT179</f>
        <v>11.727272727272727</v>
      </c>
      <c r="S191" s="28">
        <v>0.09</v>
      </c>
      <c r="T191" s="28">
        <f>Amalgamation!T179/Amalgamation!X179</f>
        <v>0.22596153846153846</v>
      </c>
      <c r="U191" s="28">
        <v>43.7</v>
      </c>
      <c r="V191" s="28">
        <f>Amalgamation!V179/Amalgamation!Z179</f>
        <v>271.42857142857139</v>
      </c>
      <c r="W191" s="28">
        <f>Amalgamation!W179/Amalgamation!AY179</f>
        <v>1.7080745341614906E-4</v>
      </c>
      <c r="X191" s="28">
        <f>Amalgamation!X179/Amalgamation!AB179</f>
        <v>1.3774834437086094</v>
      </c>
      <c r="Y191" s="28">
        <v>2.1000000000000001E-2</v>
      </c>
      <c r="Z191" s="28">
        <v>7.0000000000000007E-2</v>
      </c>
      <c r="AA191" s="28">
        <f>Amalgamation!AA179/Amalgamation!AE179</f>
        <v>9.3749999999999997E-3</v>
      </c>
      <c r="AB191" s="28">
        <v>15.1</v>
      </c>
      <c r="AC191" s="28">
        <v>0.09</v>
      </c>
      <c r="AD191" s="28">
        <v>0.08</v>
      </c>
      <c r="AE191" s="28">
        <v>0.96</v>
      </c>
      <c r="AF191" s="28">
        <v>0.13</v>
      </c>
      <c r="AG191" s="28">
        <v>160</v>
      </c>
      <c r="AH191" s="28">
        <v>0.2</v>
      </c>
      <c r="AI191" s="28">
        <v>0.1</v>
      </c>
      <c r="AJ191" s="28">
        <v>0.04</v>
      </c>
      <c r="AK191" s="28">
        <v>17.3</v>
      </c>
      <c r="AL191" s="28">
        <f>Amalgamation!AL179/Amalgamation!AY179</f>
        <v>5.693581780538302E-5</v>
      </c>
      <c r="AM191" s="28">
        <v>6.8000000000000005E-2</v>
      </c>
      <c r="AN191" s="28">
        <f>Amalgamation!AN179/(Amalgamation!AS179+Amalgamation!AY179)</f>
        <v>2.0421233124335038E-3</v>
      </c>
      <c r="AO191" s="28">
        <f>Amalgamation!AO179/Amalgamation!AS179</f>
        <v>0.23507109004739338</v>
      </c>
      <c r="AP191" s="28">
        <v>0.3</v>
      </c>
      <c r="AQ191" s="28">
        <v>0.72</v>
      </c>
      <c r="AR191" s="28">
        <v>4</v>
      </c>
      <c r="AS191" s="28">
        <v>211</v>
      </c>
      <c r="AT191" s="28">
        <v>11</v>
      </c>
      <c r="AU191" s="28">
        <v>13.2</v>
      </c>
      <c r="AV191" s="28">
        <v>10.7</v>
      </c>
      <c r="AW191" s="28">
        <f>'no b.d.l.'!BJ179*10000</f>
        <v>40900</v>
      </c>
      <c r="AX191" s="28">
        <f>'no b.d.l.'!BK179*10000</f>
        <v>90</v>
      </c>
      <c r="AY191" s="28">
        <f>'no b.d.l.'!BL179*10000</f>
        <v>96600</v>
      </c>
      <c r="AZ191" s="28">
        <f>'no b.d.l.'!BM179*10000</f>
        <v>800</v>
      </c>
      <c r="BA191" s="28">
        <f>'no b.d.l.'!BN179*10000</f>
        <v>400</v>
      </c>
      <c r="BB191" s="28">
        <f>'no b.d.l.'!BO179*10000</f>
        <v>110</v>
      </c>
      <c r="BC191" s="28">
        <f>'no b.d.l.'!BP179*10000</f>
        <v>100</v>
      </c>
      <c r="BD191" s="28">
        <f>'no b.d.l.'!BQ179*10000</f>
        <v>9000</v>
      </c>
      <c r="BE191" s="30">
        <f t="shared" si="4"/>
        <v>910</v>
      </c>
      <c r="BV191" s="28"/>
      <c r="BY191" s="28"/>
    </row>
    <row r="192" spans="1:77" x14ac:dyDescent="0.3">
      <c r="A192" s="25">
        <f t="shared" si="5"/>
        <v>176</v>
      </c>
      <c r="B192" s="26">
        <v>687120</v>
      </c>
      <c r="C192" s="26">
        <v>847230</v>
      </c>
      <c r="D192" s="26">
        <v>368</v>
      </c>
      <c r="E192" s="26">
        <v>1</v>
      </c>
      <c r="F192" s="27" t="s">
        <v>177</v>
      </c>
      <c r="G192" s="28">
        <v>9.3000000000000007</v>
      </c>
      <c r="H192" s="28">
        <f>'no b.d.l.'!H180/1000</f>
        <v>4.3E-3</v>
      </c>
      <c r="I192" s="28">
        <f>'no b.d.l.'!I180/1000</f>
        <v>8.9999999999999998E-4</v>
      </c>
      <c r="J192" s="28">
        <v>2</v>
      </c>
      <c r="K192" s="28">
        <v>1.41</v>
      </c>
      <c r="L192" s="28">
        <v>8.9999999999999998E-4</v>
      </c>
      <c r="M192" s="28">
        <v>0.11</v>
      </c>
      <c r="N192" s="28">
        <v>0.09</v>
      </c>
      <c r="O192" s="28">
        <v>0.02</v>
      </c>
      <c r="P192" s="28">
        <f>Amalgamation!P180/Amalgamation!AR180</f>
        <v>2.9333333333333331</v>
      </c>
      <c r="Q192" s="28">
        <f>Amalgamation!Q180/Amalgamation!AS180</f>
        <v>6.9892473118279572E-3</v>
      </c>
      <c r="R192" s="28">
        <f>Amalgamation!R180/Amalgamation!AT180</f>
        <v>9.9166666666666661</v>
      </c>
      <c r="S192" s="28">
        <v>0.09</v>
      </c>
      <c r="T192" s="28">
        <f>Amalgamation!T180/Amalgamation!X180</f>
        <v>0.21973094170403587</v>
      </c>
      <c r="U192" s="28">
        <v>43.1</v>
      </c>
      <c r="V192" s="28">
        <f>Amalgamation!V180/Amalgamation!Z180</f>
        <v>291.42857142857139</v>
      </c>
      <c r="W192" s="28">
        <f>Amalgamation!W180/Amalgamation!AY180</f>
        <v>1.8874172185430466E-4</v>
      </c>
      <c r="X192" s="28">
        <f>Amalgamation!X180/Amalgamation!AB180</f>
        <v>1.448051948051948</v>
      </c>
      <c r="Y192" s="28">
        <v>1.2E-2</v>
      </c>
      <c r="Z192" s="28">
        <v>7.0000000000000007E-2</v>
      </c>
      <c r="AA192" s="28">
        <f>Amalgamation!AA180/Amalgamation!AE180</f>
        <v>9.4736842105263147E-3</v>
      </c>
      <c r="AB192" s="28">
        <v>15.4</v>
      </c>
      <c r="AC192" s="28">
        <v>0.09</v>
      </c>
      <c r="AD192" s="28">
        <v>0.08</v>
      </c>
      <c r="AE192" s="28">
        <v>0.95</v>
      </c>
      <c r="AF192" s="28">
        <v>0.14000000000000001</v>
      </c>
      <c r="AG192" s="28">
        <v>121</v>
      </c>
      <c r="AH192" s="28">
        <v>0.2</v>
      </c>
      <c r="AI192" s="28">
        <v>0.09</v>
      </c>
      <c r="AJ192" s="28">
        <v>0.04</v>
      </c>
      <c r="AK192" s="28">
        <v>22</v>
      </c>
      <c r="AL192" s="28">
        <f>Amalgamation!AL180/Amalgamation!AY180</f>
        <v>5.0772626931567323E-5</v>
      </c>
      <c r="AM192" s="28">
        <v>6.7000000000000004E-2</v>
      </c>
      <c r="AN192" s="28">
        <f>Amalgamation!AN180/(Amalgamation!AS180+Amalgamation!AY180)</f>
        <v>2.8110061022624637E-3</v>
      </c>
      <c r="AO192" s="28">
        <f>Amalgamation!AO180/Amalgamation!AS180</f>
        <v>0.32204301075268815</v>
      </c>
      <c r="AP192" s="28">
        <v>0.5</v>
      </c>
      <c r="AQ192" s="28">
        <v>0.73</v>
      </c>
      <c r="AR192" s="28">
        <v>4.5</v>
      </c>
      <c r="AS192" s="28">
        <v>186</v>
      </c>
      <c r="AT192" s="28">
        <v>12</v>
      </c>
      <c r="AU192" s="28">
        <v>14.1</v>
      </c>
      <c r="AV192" s="28">
        <v>16.2</v>
      </c>
      <c r="AW192" s="28">
        <f>'no b.d.l.'!BJ180*10000</f>
        <v>43200</v>
      </c>
      <c r="AX192" s="28">
        <f>'no b.d.l.'!BK180*10000</f>
        <v>90</v>
      </c>
      <c r="AY192" s="28">
        <f>'no b.d.l.'!BL180*10000</f>
        <v>90600</v>
      </c>
      <c r="AZ192" s="28">
        <f>'no b.d.l.'!BM180*10000</f>
        <v>900</v>
      </c>
      <c r="BA192" s="28">
        <f>'no b.d.l.'!BN180*10000</f>
        <v>400</v>
      </c>
      <c r="BB192" s="28">
        <f>'no b.d.l.'!BO180*10000</f>
        <v>140</v>
      </c>
      <c r="BC192" s="28">
        <f>'no b.d.l.'!BP180*10000</f>
        <v>140</v>
      </c>
      <c r="BD192" s="28">
        <f>'no b.d.l.'!BQ180*10000</f>
        <v>9000</v>
      </c>
      <c r="BE192" s="30">
        <f t="shared" si="4"/>
        <v>1040</v>
      </c>
      <c r="BV192" s="28"/>
      <c r="BY192" s="28"/>
    </row>
    <row r="193" spans="1:77" x14ac:dyDescent="0.3">
      <c r="A193" s="25">
        <f t="shared" si="5"/>
        <v>177</v>
      </c>
      <c r="B193" s="26">
        <v>687122</v>
      </c>
      <c r="C193" s="26">
        <v>847230</v>
      </c>
      <c r="D193" s="26">
        <v>368</v>
      </c>
      <c r="E193" s="26">
        <v>1</v>
      </c>
      <c r="F193" s="27" t="s">
        <v>178</v>
      </c>
      <c r="G193" s="28">
        <v>10.1</v>
      </c>
      <c r="H193" s="28">
        <f>'no b.d.l.'!H181/1000</f>
        <v>4.4999999999999997E-3</v>
      </c>
      <c r="I193" s="28">
        <f>'no b.d.l.'!I181/1000</f>
        <v>8.9999999999999998E-4</v>
      </c>
      <c r="J193" s="28">
        <v>2</v>
      </c>
      <c r="K193" s="28">
        <v>1.39</v>
      </c>
      <c r="L193" s="28">
        <v>8.9999999999999998E-4</v>
      </c>
      <c r="M193" s="28">
        <v>0.12</v>
      </c>
      <c r="N193" s="28">
        <v>0.09</v>
      </c>
      <c r="O193" s="28">
        <v>0.01</v>
      </c>
      <c r="P193" s="28">
        <f>Amalgamation!P181/Amalgamation!AR181</f>
        <v>3.3488372093023258</v>
      </c>
      <c r="Q193" s="28">
        <f>Amalgamation!Q181/Amalgamation!AS181</f>
        <v>5.5555555555555558E-3</v>
      </c>
      <c r="R193" s="28">
        <f>Amalgamation!R181/Amalgamation!AT181</f>
        <v>10.427350427350428</v>
      </c>
      <c r="S193" s="28">
        <v>0.09</v>
      </c>
      <c r="T193" s="28">
        <f>Amalgamation!T181/Amalgamation!X181</f>
        <v>0.22685185185185186</v>
      </c>
      <c r="U193" s="28">
        <v>45.8</v>
      </c>
      <c r="V193" s="28">
        <f>Amalgamation!V181/Amalgamation!Z181</f>
        <v>256.25</v>
      </c>
      <c r="W193" s="28">
        <f>Amalgamation!W181/Amalgamation!AY181</f>
        <v>1.8597236981934113E-4</v>
      </c>
      <c r="X193" s="28">
        <f>Amalgamation!X181/Amalgamation!AB181</f>
        <v>1.358490566037736</v>
      </c>
      <c r="Y193" s="28">
        <v>1.2999999999999999E-2</v>
      </c>
      <c r="Z193" s="28">
        <v>0.08</v>
      </c>
      <c r="AA193" s="28">
        <f>Amalgamation!AA181/Amalgamation!AE181</f>
        <v>9.2783505154639175E-3</v>
      </c>
      <c r="AB193" s="28">
        <v>15.9</v>
      </c>
      <c r="AC193" s="28">
        <v>0.09</v>
      </c>
      <c r="AD193" s="28">
        <v>0.08</v>
      </c>
      <c r="AE193" s="28">
        <v>0.97</v>
      </c>
      <c r="AF193" s="28">
        <v>0.14000000000000001</v>
      </c>
      <c r="AG193" s="28">
        <v>128</v>
      </c>
      <c r="AH193" s="28">
        <v>0.1</v>
      </c>
      <c r="AI193" s="28">
        <v>0.09</v>
      </c>
      <c r="AJ193" s="28">
        <v>0.04</v>
      </c>
      <c r="AK193" s="28">
        <v>21.2</v>
      </c>
      <c r="AL193" s="28">
        <f>Amalgamation!AL181/Amalgamation!AY181</f>
        <v>5.2072263549415519E-5</v>
      </c>
      <c r="AM193" s="28">
        <v>7.1999999999999995E-2</v>
      </c>
      <c r="AN193" s="28">
        <f>Amalgamation!AN181/(Amalgamation!AS181+Amalgamation!AY181)</f>
        <v>2.8213664701641295E-3</v>
      </c>
      <c r="AO193" s="28">
        <f>Amalgamation!AO181/Amalgamation!AS181</f>
        <v>0.26805555555555555</v>
      </c>
      <c r="AP193" s="28">
        <v>0.4</v>
      </c>
      <c r="AQ193" s="28">
        <v>0.72</v>
      </c>
      <c r="AR193" s="28">
        <v>4.3</v>
      </c>
      <c r="AS193" s="28">
        <v>216</v>
      </c>
      <c r="AT193" s="28">
        <v>11.7</v>
      </c>
      <c r="AU193" s="28">
        <v>15</v>
      </c>
      <c r="AV193" s="28">
        <v>14.2</v>
      </c>
      <c r="AW193" s="28">
        <f>'no b.d.l.'!BJ181*10000</f>
        <v>43000</v>
      </c>
      <c r="AX193" s="28">
        <f>'no b.d.l.'!BK181*10000</f>
        <v>90</v>
      </c>
      <c r="AY193" s="28">
        <f>'no b.d.l.'!BL181*10000</f>
        <v>94100</v>
      </c>
      <c r="AZ193" s="28">
        <f>'no b.d.l.'!BM181*10000</f>
        <v>900</v>
      </c>
      <c r="BA193" s="28">
        <f>'no b.d.l.'!BN181*10000</f>
        <v>400</v>
      </c>
      <c r="BB193" s="28">
        <f>'no b.d.l.'!BO181*10000</f>
        <v>140</v>
      </c>
      <c r="BC193" s="28">
        <f>'no b.d.l.'!BP181*10000</f>
        <v>140</v>
      </c>
      <c r="BD193" s="28">
        <f>'no b.d.l.'!BQ181*10000</f>
        <v>9000</v>
      </c>
      <c r="BE193" s="30">
        <f t="shared" si="4"/>
        <v>1040</v>
      </c>
      <c r="BV193" s="28"/>
      <c r="BY193" s="28"/>
    </row>
    <row r="194" spans="1:77" x14ac:dyDescent="0.3">
      <c r="A194" s="25">
        <f t="shared" si="5"/>
        <v>178</v>
      </c>
      <c r="B194" s="26">
        <v>687124</v>
      </c>
      <c r="C194" s="26">
        <v>847230</v>
      </c>
      <c r="D194" s="26">
        <v>368</v>
      </c>
      <c r="E194" s="26">
        <v>1</v>
      </c>
      <c r="F194" s="27" t="s">
        <v>197</v>
      </c>
      <c r="G194" s="28">
        <v>10.4</v>
      </c>
      <c r="H194" s="28">
        <f>'no b.d.l.'!H182/1000</f>
        <v>2.8E-3</v>
      </c>
      <c r="I194" s="28">
        <f>'no b.d.l.'!I182/1000</f>
        <v>8.9999999999999998E-4</v>
      </c>
      <c r="J194" s="28">
        <v>2</v>
      </c>
      <c r="K194" s="28">
        <v>1.44</v>
      </c>
      <c r="L194" s="28">
        <v>8.9999999999999998E-4</v>
      </c>
      <c r="M194" s="28">
        <v>0.12</v>
      </c>
      <c r="N194" s="28">
        <v>0.09</v>
      </c>
      <c r="O194" s="28">
        <v>0.02</v>
      </c>
      <c r="P194" s="28">
        <f>Amalgamation!P182/Amalgamation!AR182</f>
        <v>3.1590909090909087</v>
      </c>
      <c r="Q194" s="28">
        <f>Amalgamation!Q182/Amalgamation!AS182</f>
        <v>5.7971014492753624E-3</v>
      </c>
      <c r="R194" s="28">
        <f>Amalgamation!R182/Amalgamation!AT182</f>
        <v>9.7619047619047628</v>
      </c>
      <c r="S194" s="28">
        <v>0.09</v>
      </c>
      <c r="T194" s="28">
        <f>Amalgamation!T182/Amalgamation!X182</f>
        <v>0.21940928270042195</v>
      </c>
      <c r="U194" s="28">
        <v>46.3</v>
      </c>
      <c r="V194" s="28">
        <f>Amalgamation!V182/Amalgamation!Z182</f>
        <v>286.25</v>
      </c>
      <c r="W194" s="28">
        <f>Amalgamation!W182/Amalgamation!AY182</f>
        <v>1.8014329580348006E-4</v>
      </c>
      <c r="X194" s="28">
        <f>Amalgamation!X182/Amalgamation!AB182</f>
        <v>1.462962962962963</v>
      </c>
      <c r="Y194" s="28">
        <v>1.2E-2</v>
      </c>
      <c r="Z194" s="28">
        <v>0.08</v>
      </c>
      <c r="AA194" s="28">
        <f>Amalgamation!AA182/Amalgamation!AE182</f>
        <v>8.9999999999999993E-3</v>
      </c>
      <c r="AB194" s="28">
        <v>16.2</v>
      </c>
      <c r="AC194" s="28">
        <v>0.09</v>
      </c>
      <c r="AD194" s="28">
        <v>0.08</v>
      </c>
      <c r="AE194" s="28">
        <v>1</v>
      </c>
      <c r="AF194" s="28">
        <v>0.15</v>
      </c>
      <c r="AG194" s="28">
        <v>136</v>
      </c>
      <c r="AH194" s="28">
        <v>0.1</v>
      </c>
      <c r="AI194" s="28">
        <v>0.09</v>
      </c>
      <c r="AJ194" s="28">
        <v>0.04</v>
      </c>
      <c r="AK194" s="28">
        <v>20.7</v>
      </c>
      <c r="AL194" s="28">
        <f>Amalgamation!AL182/Amalgamation!AY182</f>
        <v>5.0153531218014332E-5</v>
      </c>
      <c r="AM194" s="28">
        <v>6.6000000000000003E-2</v>
      </c>
      <c r="AN194" s="28">
        <f>Amalgamation!AN182/(Amalgamation!AS182+Amalgamation!AY182)</f>
        <v>2.6903081495705107E-3</v>
      </c>
      <c r="AO194" s="28">
        <f>Amalgamation!AO182/Amalgamation!AS182</f>
        <v>0.29130434782608694</v>
      </c>
      <c r="AP194" s="28">
        <v>0.4</v>
      </c>
      <c r="AQ194" s="28">
        <v>0.75</v>
      </c>
      <c r="AR194" s="28">
        <v>4.4000000000000004</v>
      </c>
      <c r="AS194" s="28">
        <v>207</v>
      </c>
      <c r="AT194" s="28">
        <v>12.6</v>
      </c>
      <c r="AU194" s="28">
        <v>14.8</v>
      </c>
      <c r="AV194" s="28">
        <v>13.5</v>
      </c>
      <c r="AW194" s="28">
        <f>'no b.d.l.'!BJ182*10000</f>
        <v>44300</v>
      </c>
      <c r="AX194" s="28">
        <f>'no b.d.l.'!BK182*10000</f>
        <v>90</v>
      </c>
      <c r="AY194" s="28">
        <f>'no b.d.l.'!BL182*10000</f>
        <v>97700</v>
      </c>
      <c r="AZ194" s="28">
        <f>'no b.d.l.'!BM182*10000</f>
        <v>1000</v>
      </c>
      <c r="BA194" s="28">
        <f>'no b.d.l.'!BN182*10000</f>
        <v>500</v>
      </c>
      <c r="BB194" s="28">
        <f>'no b.d.l.'!BO182*10000</f>
        <v>140</v>
      </c>
      <c r="BC194" s="28">
        <f>'no b.d.l.'!BP182*10000</f>
        <v>150</v>
      </c>
      <c r="BD194" s="28">
        <f>'no b.d.l.'!BQ182*10000</f>
        <v>9000</v>
      </c>
      <c r="BE194" s="30">
        <f t="shared" si="4"/>
        <v>1140</v>
      </c>
      <c r="BV194" s="28"/>
      <c r="BY194" s="28"/>
    </row>
    <row r="195" spans="1:77" x14ac:dyDescent="0.3">
      <c r="A195" s="25">
        <f t="shared" si="5"/>
        <v>179</v>
      </c>
      <c r="B195" s="26">
        <v>687126</v>
      </c>
      <c r="C195" s="26">
        <v>847230</v>
      </c>
      <c r="D195" s="26">
        <v>368</v>
      </c>
      <c r="E195" s="26">
        <v>1</v>
      </c>
      <c r="F195" s="27" t="s">
        <v>179</v>
      </c>
      <c r="G195" s="28">
        <v>7.6</v>
      </c>
      <c r="H195" s="28">
        <f>'no b.d.l.'!H183/1000</f>
        <v>4.0000000000000002E-4</v>
      </c>
      <c r="I195" s="28">
        <f>'no b.d.l.'!I183/1000</f>
        <v>0.02</v>
      </c>
      <c r="J195" s="28">
        <v>1</v>
      </c>
      <c r="K195" s="28">
        <v>1.23</v>
      </c>
      <c r="L195" s="28">
        <v>8.9999999999999998E-4</v>
      </c>
      <c r="M195" s="28">
        <v>0.13</v>
      </c>
      <c r="N195" s="28">
        <v>0.7</v>
      </c>
      <c r="O195" s="28">
        <v>0.05</v>
      </c>
      <c r="P195" s="28">
        <f>Amalgamation!P183/Amalgamation!AR183</f>
        <v>2.8636363636363633</v>
      </c>
      <c r="Q195" s="28">
        <f>Amalgamation!Q183/Amalgamation!AS183</f>
        <v>7.0063694267515925E-3</v>
      </c>
      <c r="R195" s="28">
        <f>Amalgamation!R183/Amalgamation!AT183</f>
        <v>8.8524590163934427</v>
      </c>
      <c r="S195" s="28">
        <v>0.4</v>
      </c>
      <c r="T195" s="28">
        <f>Amalgamation!T183/Amalgamation!X183</f>
        <v>0.21145374449339208</v>
      </c>
      <c r="U195" s="28">
        <v>40.799999999999997</v>
      </c>
      <c r="V195" s="28">
        <f>Amalgamation!V183/Amalgamation!Z183</f>
        <v>427.99999999999994</v>
      </c>
      <c r="W195" s="28">
        <f>Amalgamation!W183/Amalgamation!AY183</f>
        <v>1.9626168224299065E-4</v>
      </c>
      <c r="X195" s="28">
        <f>Amalgamation!X183/Amalgamation!AB183</f>
        <v>1.4367088607594936</v>
      </c>
      <c r="Y195" s="28">
        <v>0.01</v>
      </c>
      <c r="Z195" s="28">
        <v>0.05</v>
      </c>
      <c r="AA195" s="28">
        <f>Amalgamation!AA183/Amalgamation!AE183</f>
        <v>8.9999999999999993E-3</v>
      </c>
      <c r="AB195" s="28">
        <v>15.8</v>
      </c>
      <c r="AC195" s="28">
        <v>0.09</v>
      </c>
      <c r="AD195" s="28">
        <v>7.0000000000000007E-2</v>
      </c>
      <c r="AE195" s="28">
        <v>1</v>
      </c>
      <c r="AF195" s="28">
        <v>0.14000000000000001</v>
      </c>
      <c r="AG195" s="28">
        <v>106</v>
      </c>
      <c r="AH195" s="28">
        <v>0.1</v>
      </c>
      <c r="AI195" s="28">
        <v>0.2</v>
      </c>
      <c r="AJ195" s="28">
        <v>0.04</v>
      </c>
      <c r="AK195" s="28">
        <v>22.1</v>
      </c>
      <c r="AL195" s="28">
        <f>Amalgamation!AL183/Amalgamation!AY183</f>
        <v>5.4739652870493987E-5</v>
      </c>
      <c r="AM195" s="28">
        <v>8.7999999999999995E-2</v>
      </c>
      <c r="AN195" s="28">
        <f>Amalgamation!AN183/(Amalgamation!AS183+Amalgamation!AY183)</f>
        <v>3.8397484578387093E-3</v>
      </c>
      <c r="AO195" s="28">
        <f>Amalgamation!AO183/Amalgamation!AS183</f>
        <v>0.40445859872611467</v>
      </c>
      <c r="AP195" s="28">
        <v>0.4</v>
      </c>
      <c r="AQ195" s="28">
        <v>0.76</v>
      </c>
      <c r="AR195" s="28">
        <v>4.4000000000000004</v>
      </c>
      <c r="AS195" s="28">
        <v>157</v>
      </c>
      <c r="AT195" s="28">
        <v>12.2</v>
      </c>
      <c r="AU195" s="28">
        <v>11.4</v>
      </c>
      <c r="AV195" s="28">
        <v>16.600000000000001</v>
      </c>
      <c r="AW195" s="28">
        <f>'no b.d.l.'!BJ183*10000</f>
        <v>49300</v>
      </c>
      <c r="AX195" s="28">
        <f>'no b.d.l.'!BK183*10000</f>
        <v>90</v>
      </c>
      <c r="AY195" s="28">
        <f>'no b.d.l.'!BL183*10000</f>
        <v>74900</v>
      </c>
      <c r="AZ195" s="28">
        <f>'no b.d.l.'!BM183*10000</f>
        <v>1100</v>
      </c>
      <c r="BA195" s="28">
        <f>'no b.d.l.'!BN183*10000</f>
        <v>400</v>
      </c>
      <c r="BB195" s="28">
        <f>'no b.d.l.'!BO183*10000</f>
        <v>160</v>
      </c>
      <c r="BC195" s="28">
        <f>'no b.d.l.'!BP183*10000</f>
        <v>160</v>
      </c>
      <c r="BD195" s="28">
        <f>'no b.d.l.'!BQ183*10000</f>
        <v>9000</v>
      </c>
      <c r="BE195" s="30">
        <f t="shared" si="4"/>
        <v>1260</v>
      </c>
      <c r="BV195" s="28"/>
      <c r="BY195" s="28"/>
    </row>
    <row r="196" spans="1:77" x14ac:dyDescent="0.3">
      <c r="A196" s="25">
        <f t="shared" si="5"/>
        <v>180</v>
      </c>
      <c r="B196" s="26">
        <v>687208</v>
      </c>
      <c r="C196" s="26">
        <v>847230</v>
      </c>
      <c r="D196" s="26">
        <v>368</v>
      </c>
      <c r="E196" s="26">
        <v>1</v>
      </c>
      <c r="F196" s="27" t="s">
        <v>180</v>
      </c>
      <c r="G196" s="28">
        <v>12</v>
      </c>
      <c r="H196" s="28">
        <f>'no b.d.l.'!H184/1000</f>
        <v>4.0000000000000002E-4</v>
      </c>
      <c r="I196" s="28">
        <f>'no b.d.l.'!I184/1000</f>
        <v>0.03</v>
      </c>
      <c r="J196" s="28">
        <v>1</v>
      </c>
      <c r="K196" s="28">
        <v>1.83</v>
      </c>
      <c r="L196" s="28">
        <v>8.9999999999999998E-4</v>
      </c>
      <c r="M196" s="28">
        <v>0.21</v>
      </c>
      <c r="N196" s="28">
        <v>0.9</v>
      </c>
      <c r="O196" s="28">
        <v>0.06</v>
      </c>
      <c r="P196" s="28">
        <f>Amalgamation!P184/Amalgamation!AR184</f>
        <v>3.4999999999999996</v>
      </c>
      <c r="Q196" s="28">
        <f>Amalgamation!Q184/Amalgamation!AS184</f>
        <v>8.1081081081081086E-3</v>
      </c>
      <c r="R196" s="28">
        <f>Amalgamation!R184/Amalgamation!AT184</f>
        <v>12.479338842975206</v>
      </c>
      <c r="S196" s="28">
        <v>0.09</v>
      </c>
      <c r="T196" s="28">
        <f>Amalgamation!T184/Amalgamation!X184</f>
        <v>0.23181818181818181</v>
      </c>
      <c r="U196" s="28">
        <v>44.7</v>
      </c>
      <c r="V196" s="28">
        <f>Amalgamation!V184/Amalgamation!Z184</f>
        <v>366.66666666666669</v>
      </c>
      <c r="W196" s="28">
        <f>Amalgamation!W184/Amalgamation!AY184</f>
        <v>1.8529411764705881E-4</v>
      </c>
      <c r="X196" s="28">
        <f>Amalgamation!X184/Amalgamation!AB184</f>
        <v>1.3173652694610778</v>
      </c>
      <c r="Y196" s="28">
        <v>1.4E-2</v>
      </c>
      <c r="Z196" s="28">
        <v>0.06</v>
      </c>
      <c r="AA196" s="28">
        <f>Amalgamation!AA184/Amalgamation!AE184</f>
        <v>0.02</v>
      </c>
      <c r="AB196" s="28">
        <v>16.7</v>
      </c>
      <c r="AC196" s="28">
        <v>0.09</v>
      </c>
      <c r="AD196" s="28">
        <v>7.0000000000000007E-2</v>
      </c>
      <c r="AE196" s="28">
        <v>1</v>
      </c>
      <c r="AF196" s="28">
        <v>0.15</v>
      </c>
      <c r="AG196" s="28">
        <v>161</v>
      </c>
      <c r="AH196" s="28">
        <v>0.2</v>
      </c>
      <c r="AI196" s="28">
        <v>0.09</v>
      </c>
      <c r="AJ196" s="28">
        <v>0.04</v>
      </c>
      <c r="AK196" s="28">
        <v>18.5</v>
      </c>
      <c r="AL196" s="28">
        <f>Amalgamation!AL184/Amalgamation!AY184</f>
        <v>4.7058823529411761E-5</v>
      </c>
      <c r="AM196" s="28">
        <v>7.1999999999999995E-2</v>
      </c>
      <c r="AN196" s="28">
        <f>Amalgamation!AN184/(Amalgamation!AS184+Amalgamation!AY184)</f>
        <v>2.5551695454323039E-3</v>
      </c>
      <c r="AO196" s="28">
        <f>Amalgamation!AO184/Amalgamation!AS184</f>
        <v>0.27675675675675676</v>
      </c>
      <c r="AP196" s="28">
        <v>0.4</v>
      </c>
      <c r="AQ196" s="28">
        <v>0.73</v>
      </c>
      <c r="AR196" s="28">
        <v>4.2</v>
      </c>
      <c r="AS196" s="28">
        <v>185</v>
      </c>
      <c r="AT196" s="28">
        <v>12.1</v>
      </c>
      <c r="AU196" s="28">
        <v>13.3</v>
      </c>
      <c r="AV196" s="28">
        <v>13</v>
      </c>
      <c r="AW196" s="28">
        <f>'no b.d.l.'!BJ184*10000</f>
        <v>46500</v>
      </c>
      <c r="AX196" s="28">
        <f>'no b.d.l.'!BK184*10000</f>
        <v>90</v>
      </c>
      <c r="AY196" s="28">
        <f>'no b.d.l.'!BL184*10000</f>
        <v>102000</v>
      </c>
      <c r="AZ196" s="28">
        <f>'no b.d.l.'!BM184*10000</f>
        <v>900</v>
      </c>
      <c r="BA196" s="28">
        <f>'no b.d.l.'!BN184*10000</f>
        <v>400</v>
      </c>
      <c r="BB196" s="28">
        <f>'no b.d.l.'!BO184*10000</f>
        <v>150</v>
      </c>
      <c r="BC196" s="28">
        <f>'no b.d.l.'!BP184*10000</f>
        <v>160</v>
      </c>
      <c r="BD196" s="28">
        <f>'no b.d.l.'!BQ184*10000</f>
        <v>9000</v>
      </c>
      <c r="BE196" s="30">
        <f t="shared" si="4"/>
        <v>1050</v>
      </c>
      <c r="BV196" s="28"/>
      <c r="BY196" s="28"/>
    </row>
    <row r="197" spans="1:77" x14ac:dyDescent="0.3">
      <c r="A197" s="25">
        <f t="shared" si="5"/>
        <v>181</v>
      </c>
      <c r="B197" s="26">
        <v>687210</v>
      </c>
      <c r="C197" s="26">
        <v>847230</v>
      </c>
      <c r="D197" s="26">
        <v>368</v>
      </c>
      <c r="E197" s="26">
        <v>1</v>
      </c>
      <c r="F197" s="27" t="s">
        <v>181</v>
      </c>
      <c r="G197" s="28">
        <v>12</v>
      </c>
      <c r="H197" s="28">
        <f>'no b.d.l.'!H185/1000</f>
        <v>5.9999999999999995E-4</v>
      </c>
      <c r="I197" s="28">
        <f>'no b.d.l.'!I185/1000</f>
        <v>0.02</v>
      </c>
      <c r="J197" s="28">
        <v>1</v>
      </c>
      <c r="K197" s="28">
        <v>2.33</v>
      </c>
      <c r="L197" s="28">
        <v>8.9999999999999998E-4</v>
      </c>
      <c r="M197" s="28">
        <v>0.21</v>
      </c>
      <c r="N197" s="28">
        <v>1.2</v>
      </c>
      <c r="O197" s="28">
        <v>7.0000000000000007E-2</v>
      </c>
      <c r="P197" s="28">
        <f>Amalgamation!P185/Amalgamation!AR185</f>
        <v>3.5384615384615388</v>
      </c>
      <c r="Q197" s="28">
        <f>Amalgamation!Q185/Amalgamation!AS185</f>
        <v>9.7938144329896906E-3</v>
      </c>
      <c r="R197" s="28">
        <f>Amalgamation!R185/Amalgamation!AT185</f>
        <v>14.814814814814813</v>
      </c>
      <c r="S197" s="28">
        <v>0.09</v>
      </c>
      <c r="T197" s="28">
        <f>Amalgamation!T185/Amalgamation!X185</f>
        <v>0.25365853658536586</v>
      </c>
      <c r="U197" s="28">
        <v>45.5</v>
      </c>
      <c r="V197" s="28">
        <f>Amalgamation!V185/Amalgamation!Z185</f>
        <v>363.33333333333337</v>
      </c>
      <c r="W197" s="28">
        <f>Amalgamation!W185/Amalgamation!AY185</f>
        <v>1.8055555555555555E-4</v>
      </c>
      <c r="X197" s="28">
        <f>Amalgamation!X185/Amalgamation!AB185</f>
        <v>1.2893081761006289</v>
      </c>
      <c r="Y197" s="28">
        <v>1.6E-2</v>
      </c>
      <c r="Z197" s="28">
        <v>0.06</v>
      </c>
      <c r="AA197" s="28">
        <f>Amalgamation!AA185/Amalgamation!AE185</f>
        <v>4.2105263157894743E-2</v>
      </c>
      <c r="AB197" s="28">
        <v>15.9</v>
      </c>
      <c r="AC197" s="28">
        <v>0.09</v>
      </c>
      <c r="AD197" s="28">
        <v>0.08</v>
      </c>
      <c r="AE197" s="28">
        <v>0.95</v>
      </c>
      <c r="AF197" s="28">
        <v>0.13</v>
      </c>
      <c r="AG197" s="28">
        <v>176</v>
      </c>
      <c r="AH197" s="28">
        <v>0.1</v>
      </c>
      <c r="AI197" s="28">
        <v>0.1</v>
      </c>
      <c r="AJ197" s="28">
        <v>0.04</v>
      </c>
      <c r="AK197" s="28">
        <v>16.600000000000001</v>
      </c>
      <c r="AL197" s="28">
        <f>Amalgamation!AL185/Amalgamation!AY185</f>
        <v>3.5185185185185182E-5</v>
      </c>
      <c r="AM197" s="28">
        <v>7.5999999999999998E-2</v>
      </c>
      <c r="AN197" s="28">
        <f>Amalgamation!AN185/(Amalgamation!AS185+Amalgamation!AY185)</f>
        <v>2.299572989260033E-3</v>
      </c>
      <c r="AO197" s="28">
        <f>Amalgamation!AO185/Amalgamation!AS185</f>
        <v>0.25412371134020617</v>
      </c>
      <c r="AP197" s="28">
        <v>0.5</v>
      </c>
      <c r="AQ197" s="28">
        <v>0.74</v>
      </c>
      <c r="AR197" s="28">
        <v>3.9</v>
      </c>
      <c r="AS197" s="28">
        <v>194</v>
      </c>
      <c r="AT197" s="28">
        <v>10.8</v>
      </c>
      <c r="AU197" s="28">
        <v>13.3</v>
      </c>
      <c r="AV197" s="28">
        <v>11.2</v>
      </c>
      <c r="AW197" s="28">
        <f>'no b.d.l.'!BJ185*10000</f>
        <v>49100</v>
      </c>
      <c r="AX197" s="28">
        <f>'no b.d.l.'!BK185*10000</f>
        <v>90</v>
      </c>
      <c r="AY197" s="28">
        <f>'no b.d.l.'!BL185*10000</f>
        <v>108000</v>
      </c>
      <c r="AZ197" s="28">
        <f>'no b.d.l.'!BM185*10000</f>
        <v>900</v>
      </c>
      <c r="BA197" s="28">
        <f>'no b.d.l.'!BN185*10000</f>
        <v>400</v>
      </c>
      <c r="BB197" s="28">
        <f>'no b.d.l.'!BO185*10000</f>
        <v>160</v>
      </c>
      <c r="BC197" s="28">
        <f>'no b.d.l.'!BP185*10000</f>
        <v>170</v>
      </c>
      <c r="BD197" s="28">
        <f>'no b.d.l.'!BQ185*10000</f>
        <v>9000</v>
      </c>
      <c r="BE197" s="30">
        <f t="shared" si="4"/>
        <v>1060</v>
      </c>
      <c r="BV197" s="28"/>
      <c r="BY197" s="28"/>
    </row>
    <row r="198" spans="1:77" x14ac:dyDescent="0.3">
      <c r="A198" s="25">
        <f>A197+1</f>
        <v>182</v>
      </c>
      <c r="B198" s="26">
        <v>687211</v>
      </c>
      <c r="C198" s="26">
        <v>847230</v>
      </c>
      <c r="D198" s="26">
        <v>368</v>
      </c>
      <c r="E198" s="26">
        <v>1</v>
      </c>
      <c r="F198" s="27" t="s">
        <v>198</v>
      </c>
      <c r="G198" s="28">
        <v>12.1</v>
      </c>
      <c r="H198" s="28">
        <f>'no b.d.l.'!H186/1000</f>
        <v>4.2000000000000006E-3</v>
      </c>
      <c r="I198" s="28">
        <f>'no b.d.l.'!I186/1000</f>
        <v>7.0000000000000007E-2</v>
      </c>
      <c r="J198" s="28">
        <v>1</v>
      </c>
      <c r="K198" s="28">
        <v>1.19</v>
      </c>
      <c r="L198" s="28">
        <v>8.9999999999999998E-4</v>
      </c>
      <c r="M198" s="28">
        <v>0.42</v>
      </c>
      <c r="N198" s="28">
        <v>1</v>
      </c>
      <c r="O198" s="28">
        <v>0.01</v>
      </c>
      <c r="P198" s="28">
        <f>Amalgamation!P186/Amalgamation!AR186</f>
        <v>1.2427184466019416</v>
      </c>
      <c r="Q198" s="28">
        <f>Amalgamation!Q186/Amalgamation!AS186</f>
        <v>7.3891625615763543E-3</v>
      </c>
      <c r="R198" s="28">
        <f>Amalgamation!R186/Amalgamation!AT186</f>
        <v>3.282442748091603</v>
      </c>
      <c r="S198" s="28">
        <v>0.09</v>
      </c>
      <c r="T198" s="28">
        <f>Amalgamation!T186/Amalgamation!X186</f>
        <v>0.11380145278450364</v>
      </c>
      <c r="U198" s="28">
        <v>36.700000000000003</v>
      </c>
      <c r="V198" s="28">
        <f>Amalgamation!V186/Amalgamation!Z186</f>
        <v>162</v>
      </c>
      <c r="W198" s="28">
        <f>Amalgamation!W186/Amalgamation!AY186</f>
        <v>7.0075757575757572E-4</v>
      </c>
      <c r="X198" s="28">
        <f>Amalgamation!X186/Amalgamation!AB186</f>
        <v>5.2611464968152868</v>
      </c>
      <c r="Y198" s="28">
        <v>0.13100000000000001</v>
      </c>
      <c r="Z198" s="28">
        <v>0.15</v>
      </c>
      <c r="AA198" s="28">
        <f>Amalgamation!AA186/Amalgamation!AE186</f>
        <v>2.9787234042553193E-2</v>
      </c>
      <c r="AB198" s="28">
        <v>15.7</v>
      </c>
      <c r="AC198" s="28">
        <v>0.09</v>
      </c>
      <c r="AD198" s="28">
        <v>7.0000000000000007E-2</v>
      </c>
      <c r="AE198" s="28">
        <v>2.35</v>
      </c>
      <c r="AF198" s="28">
        <v>0.21</v>
      </c>
      <c r="AG198" s="28">
        <v>64</v>
      </c>
      <c r="AH198" s="28">
        <v>0.1</v>
      </c>
      <c r="AI198" s="28">
        <v>1</v>
      </c>
      <c r="AJ198" s="28">
        <v>0.04</v>
      </c>
      <c r="AK198" s="28">
        <v>9.5</v>
      </c>
      <c r="AL198" s="28">
        <f>Amalgamation!AL186/Amalgamation!AY186</f>
        <v>8.9015151515151514E-5</v>
      </c>
      <c r="AM198" s="28">
        <v>2.7E-2</v>
      </c>
      <c r="AN198" s="28">
        <f>Amalgamation!AN186/(Amalgamation!AS186+Amalgamation!AY186)</f>
        <v>3.3941475010848439E-3</v>
      </c>
      <c r="AO198" s="28">
        <f>Amalgamation!AO186/Amalgamation!AS186</f>
        <v>0.52216748768472909</v>
      </c>
      <c r="AP198" s="28">
        <v>0.6</v>
      </c>
      <c r="AQ198" s="28">
        <v>1.84</v>
      </c>
      <c r="AR198" s="28">
        <v>10.3</v>
      </c>
      <c r="AS198" s="28">
        <v>203</v>
      </c>
      <c r="AT198" s="28">
        <v>26.2</v>
      </c>
      <c r="AU198" s="28">
        <v>10.5</v>
      </c>
      <c r="AV198" s="28">
        <v>14.3</v>
      </c>
      <c r="AW198" s="28">
        <f>'no b.d.l.'!BJ186*10000</f>
        <v>50500</v>
      </c>
      <c r="AX198" s="28">
        <f>'no b.d.l.'!BK186*10000</f>
        <v>700.00000000000011</v>
      </c>
      <c r="AY198" s="28">
        <f>'no b.d.l.'!BL186*10000</f>
        <v>52800</v>
      </c>
      <c r="AZ198" s="28">
        <f>'no b.d.l.'!BM186*10000</f>
        <v>1800</v>
      </c>
      <c r="BA198" s="28">
        <f>'no b.d.l.'!BN186*10000</f>
        <v>900</v>
      </c>
      <c r="BB198" s="28">
        <f>'no b.d.l.'!BO186*10000</f>
        <v>200</v>
      </c>
      <c r="BC198" s="28">
        <f>'no b.d.l.'!BP186*10000</f>
        <v>680</v>
      </c>
      <c r="BD198" s="28">
        <f>'no b.d.l.'!BQ186*10000</f>
        <v>9000</v>
      </c>
      <c r="BE198" s="30">
        <f t="shared" si="4"/>
        <v>2000</v>
      </c>
      <c r="BV198" s="28"/>
      <c r="BY198" s="28"/>
    </row>
    <row r="199" spans="1:77" x14ac:dyDescent="0.3">
      <c r="A199" s="25">
        <f t="shared" si="5"/>
        <v>183</v>
      </c>
      <c r="B199" s="26">
        <v>687213</v>
      </c>
      <c r="C199" s="26">
        <v>847230</v>
      </c>
      <c r="D199" s="26">
        <v>368</v>
      </c>
      <c r="E199" s="26">
        <v>1</v>
      </c>
      <c r="F199" s="27" t="s">
        <v>182</v>
      </c>
      <c r="G199" s="28">
        <v>11.2</v>
      </c>
      <c r="H199" s="28">
        <f>'no b.d.l.'!H187/1000</f>
        <v>4.0000000000000002E-4</v>
      </c>
      <c r="I199" s="28">
        <f>'no b.d.l.'!I187/1000</f>
        <v>8.9999999999999998E-4</v>
      </c>
      <c r="J199" s="28">
        <v>1</v>
      </c>
      <c r="K199" s="28">
        <v>2.33</v>
      </c>
      <c r="L199" s="28">
        <v>8.9999999999999998E-4</v>
      </c>
      <c r="M199" s="28">
        <v>0.18</v>
      </c>
      <c r="N199" s="28">
        <v>1.2</v>
      </c>
      <c r="O199" s="28">
        <v>0.05</v>
      </c>
      <c r="P199" s="28">
        <f>Amalgamation!P187/Amalgamation!AR187</f>
        <v>3.1363636363636362</v>
      </c>
      <c r="Q199" s="28">
        <f>Amalgamation!Q187/Amalgamation!AS187</f>
        <v>9.8901098901098897E-3</v>
      </c>
      <c r="R199" s="28">
        <f>Amalgamation!R187/Amalgamation!AT187</f>
        <v>11.583333333333334</v>
      </c>
      <c r="S199" s="28">
        <v>0.09</v>
      </c>
      <c r="T199" s="28">
        <f>Amalgamation!T187/Amalgamation!X187</f>
        <v>0.24757281553398056</v>
      </c>
      <c r="U199" s="28">
        <v>42.4</v>
      </c>
      <c r="V199" s="28">
        <f>Amalgamation!V187/Amalgamation!Z187</f>
        <v>376.66666666666669</v>
      </c>
      <c r="W199" s="28">
        <f>Amalgamation!W187/Amalgamation!AY187</f>
        <v>1.728643216080402E-4</v>
      </c>
      <c r="X199" s="28">
        <f>Amalgamation!X187/Amalgamation!AB187</f>
        <v>1.2261904761904763</v>
      </c>
      <c r="Y199" s="28">
        <v>1.4E-2</v>
      </c>
      <c r="Z199" s="28">
        <v>0.06</v>
      </c>
      <c r="AA199" s="28">
        <f>Amalgamation!AA187/Amalgamation!AE187</f>
        <v>9.6153846153846159E-3</v>
      </c>
      <c r="AB199" s="28">
        <v>16.8</v>
      </c>
      <c r="AC199" s="28">
        <v>0.1</v>
      </c>
      <c r="AD199" s="28">
        <v>0.08</v>
      </c>
      <c r="AE199" s="28">
        <v>1.04</v>
      </c>
      <c r="AF199" s="28">
        <v>0.13</v>
      </c>
      <c r="AG199" s="28">
        <v>124</v>
      </c>
      <c r="AH199" s="28">
        <v>0.2</v>
      </c>
      <c r="AI199" s="28">
        <v>0.1</v>
      </c>
      <c r="AJ199" s="28">
        <v>0.04</v>
      </c>
      <c r="AK199" s="28">
        <v>14.5</v>
      </c>
      <c r="AL199" s="28">
        <f>Amalgamation!AL187/Amalgamation!AY187</f>
        <v>6.5326633165829152E-5</v>
      </c>
      <c r="AM199" s="28">
        <v>7.5999999999999998E-2</v>
      </c>
      <c r="AN199" s="28">
        <f>Amalgamation!AN187/(Amalgamation!AS187+Amalgamation!AY187)</f>
        <v>2.16488433217632E-3</v>
      </c>
      <c r="AO199" s="28">
        <f>Amalgamation!AO187/Amalgamation!AS187</f>
        <v>0.28186813186813187</v>
      </c>
      <c r="AP199" s="28">
        <v>0.4</v>
      </c>
      <c r="AQ199" s="28">
        <v>0.81</v>
      </c>
      <c r="AR199" s="28">
        <v>4.4000000000000004</v>
      </c>
      <c r="AS199" s="28">
        <v>182</v>
      </c>
      <c r="AT199" s="28">
        <v>12</v>
      </c>
      <c r="AU199" s="28">
        <v>12.8</v>
      </c>
      <c r="AV199" s="28">
        <v>12.3</v>
      </c>
      <c r="AW199" s="28">
        <f>'no b.d.l.'!BJ187*10000</f>
        <v>45400</v>
      </c>
      <c r="AX199" s="28">
        <f>'no b.d.l.'!BK187*10000</f>
        <v>90</v>
      </c>
      <c r="AY199" s="28">
        <f>'no b.d.l.'!BL187*10000</f>
        <v>99500</v>
      </c>
      <c r="AZ199" s="28">
        <f>'no b.d.l.'!BM187*10000</f>
        <v>1000</v>
      </c>
      <c r="BA199" s="28">
        <f>'no b.d.l.'!BN187*10000</f>
        <v>400</v>
      </c>
      <c r="BB199" s="28">
        <f>'no b.d.l.'!BO187*10000</f>
        <v>120</v>
      </c>
      <c r="BC199" s="28">
        <f>'no b.d.l.'!BP187*10000</f>
        <v>160</v>
      </c>
      <c r="BD199" s="28">
        <f>'no b.d.l.'!BQ187*10000</f>
        <v>9000</v>
      </c>
      <c r="BE199" s="30">
        <f t="shared" si="4"/>
        <v>1120</v>
      </c>
      <c r="BV199" s="28"/>
      <c r="BY199" s="28"/>
    </row>
    <row r="200" spans="1:77" x14ac:dyDescent="0.3">
      <c r="A200" s="25">
        <f t="shared" si="5"/>
        <v>184</v>
      </c>
      <c r="B200" s="26">
        <v>687215</v>
      </c>
      <c r="C200" s="26">
        <v>847230</v>
      </c>
      <c r="D200" s="26">
        <v>368</v>
      </c>
      <c r="E200" s="26">
        <v>1</v>
      </c>
      <c r="F200" s="27" t="s">
        <v>183</v>
      </c>
      <c r="G200" s="28">
        <v>12</v>
      </c>
      <c r="H200" s="28">
        <f>'no b.d.l.'!H188/1000</f>
        <v>4.0000000000000002E-4</v>
      </c>
      <c r="I200" s="28">
        <f>'no b.d.l.'!I188/1000</f>
        <v>8.9999999999999998E-4</v>
      </c>
      <c r="J200" s="28">
        <v>2</v>
      </c>
      <c r="K200" s="28">
        <v>2.6</v>
      </c>
      <c r="L200" s="28">
        <v>8.9999999999999998E-4</v>
      </c>
      <c r="M200" s="28">
        <v>0.19</v>
      </c>
      <c r="N200" s="28">
        <v>1</v>
      </c>
      <c r="O200" s="28">
        <v>0.09</v>
      </c>
      <c r="P200" s="28">
        <f>Amalgamation!P188/Amalgamation!AR188</f>
        <v>2.956521739130435</v>
      </c>
      <c r="Q200" s="28">
        <f>Amalgamation!Q188/Amalgamation!AS188</f>
        <v>9.0000000000000011E-3</v>
      </c>
      <c r="R200" s="28">
        <f>Amalgamation!R188/Amalgamation!AT188</f>
        <v>13.196721311475411</v>
      </c>
      <c r="S200" s="28">
        <v>0.09</v>
      </c>
      <c r="T200" s="28">
        <f>Amalgamation!T188/Amalgamation!X188</f>
        <v>0.23451327433628316</v>
      </c>
      <c r="U200" s="28">
        <v>45.8</v>
      </c>
      <c r="V200" s="28">
        <f>Amalgamation!V188/Amalgamation!Z188</f>
        <v>355</v>
      </c>
      <c r="W200" s="28">
        <f>Amalgamation!W188/Amalgamation!AY188</f>
        <v>1.7280701754385965E-4</v>
      </c>
      <c r="X200" s="28">
        <f>Amalgamation!X188/Amalgamation!AB188</f>
        <v>1.3294117647058825</v>
      </c>
      <c r="Y200" s="28">
        <v>1.2E-2</v>
      </c>
      <c r="Z200" s="28">
        <v>0.06</v>
      </c>
      <c r="AA200" s="28">
        <f>Amalgamation!AA188/Amalgamation!AE188</f>
        <v>1.9607843137254902E-2</v>
      </c>
      <c r="AB200" s="28">
        <v>17</v>
      </c>
      <c r="AC200" s="28">
        <v>0.1</v>
      </c>
      <c r="AD200" s="28">
        <v>0.08</v>
      </c>
      <c r="AE200" s="28">
        <v>1.02</v>
      </c>
      <c r="AF200" s="28">
        <v>0.14000000000000001</v>
      </c>
      <c r="AG200" s="28">
        <v>153</v>
      </c>
      <c r="AH200" s="28">
        <v>0.1</v>
      </c>
      <c r="AI200" s="28">
        <v>0.2</v>
      </c>
      <c r="AJ200" s="28">
        <v>0.04</v>
      </c>
      <c r="AK200" s="28">
        <v>12.7</v>
      </c>
      <c r="AL200" s="28">
        <f>Amalgamation!AL188/Amalgamation!AY188</f>
        <v>4.12280701754386E-5</v>
      </c>
      <c r="AM200" s="28">
        <v>7.4999999999999997E-2</v>
      </c>
      <c r="AN200" s="28">
        <f>Amalgamation!AN188/(Amalgamation!AS188+Amalgamation!AY188)</f>
        <v>1.7381786339754812E-3</v>
      </c>
      <c r="AO200" s="28">
        <f>Amalgamation!AO188/Amalgamation!AS188</f>
        <v>0.26350000000000001</v>
      </c>
      <c r="AP200" s="28">
        <v>0.4</v>
      </c>
      <c r="AQ200" s="28">
        <v>0.78</v>
      </c>
      <c r="AR200" s="28">
        <v>4.5999999999999996</v>
      </c>
      <c r="AS200" s="28">
        <v>200</v>
      </c>
      <c r="AT200" s="28">
        <v>12.2</v>
      </c>
      <c r="AU200" s="28">
        <v>13</v>
      </c>
      <c r="AV200" s="28">
        <v>14.9</v>
      </c>
      <c r="AW200" s="28">
        <f>'no b.d.l.'!BJ188*10000</f>
        <v>48400</v>
      </c>
      <c r="AX200" s="28">
        <f>'no b.d.l.'!BK188*10000</f>
        <v>90</v>
      </c>
      <c r="AY200" s="28">
        <f>'no b.d.l.'!BL188*10000</f>
        <v>114000</v>
      </c>
      <c r="AZ200" s="28">
        <f>'no b.d.l.'!BM188*10000</f>
        <v>1000</v>
      </c>
      <c r="BA200" s="28">
        <f>'no b.d.l.'!BN188*10000</f>
        <v>400</v>
      </c>
      <c r="BB200" s="28">
        <f>'no b.d.l.'!BO188*10000</f>
        <v>130</v>
      </c>
      <c r="BC200" s="28">
        <f>'no b.d.l.'!BP188*10000</f>
        <v>180</v>
      </c>
      <c r="BD200" s="28">
        <f>'no b.d.l.'!BQ188*10000</f>
        <v>9000</v>
      </c>
      <c r="BE200" s="30">
        <f t="shared" si="4"/>
        <v>1130</v>
      </c>
      <c r="BV200" s="28"/>
      <c r="BY200" s="28"/>
    </row>
    <row r="201" spans="1:77" x14ac:dyDescent="0.3">
      <c r="A201" s="25">
        <f t="shared" si="5"/>
        <v>185</v>
      </c>
      <c r="B201" s="26">
        <v>687217</v>
      </c>
      <c r="C201" s="26">
        <v>847230</v>
      </c>
      <c r="D201" s="26">
        <v>368</v>
      </c>
      <c r="E201" s="26">
        <v>1</v>
      </c>
      <c r="F201" s="27" t="s">
        <v>184</v>
      </c>
      <c r="G201" s="28">
        <v>11.6</v>
      </c>
      <c r="H201" s="28">
        <f>'no b.d.l.'!H189/1000</f>
        <v>4.0000000000000002E-4</v>
      </c>
      <c r="I201" s="28">
        <f>'no b.d.l.'!I189/1000</f>
        <v>8.9999999999999998E-4</v>
      </c>
      <c r="J201" s="28">
        <v>1</v>
      </c>
      <c r="K201" s="28">
        <v>2.4300000000000002</v>
      </c>
      <c r="L201" s="28">
        <v>8.9999999999999998E-4</v>
      </c>
      <c r="M201" s="28">
        <v>0.18</v>
      </c>
      <c r="N201" s="28">
        <v>1</v>
      </c>
      <c r="O201" s="28">
        <v>7.0000000000000007E-2</v>
      </c>
      <c r="P201" s="28">
        <f>Amalgamation!P189/Amalgamation!AR189</f>
        <v>3.295454545454545</v>
      </c>
      <c r="Q201" s="28">
        <f>Amalgamation!Q189/Amalgamation!AS189</f>
        <v>8.5308056872037911E-3</v>
      </c>
      <c r="R201" s="28">
        <f>Amalgamation!R189/Amalgamation!AT189</f>
        <v>11.76923076923077</v>
      </c>
      <c r="S201" s="28">
        <v>0.09</v>
      </c>
      <c r="T201" s="28">
        <f>Amalgamation!T189/Amalgamation!X189</f>
        <v>0.23529411764705882</v>
      </c>
      <c r="U201" s="28">
        <v>42</v>
      </c>
      <c r="V201" s="28">
        <f>Amalgamation!V189/Amalgamation!Z189</f>
        <v>403.33333333333331</v>
      </c>
      <c r="W201" s="28">
        <f>Amalgamation!W189/Amalgamation!AY189</f>
        <v>1.8018867924528303E-4</v>
      </c>
      <c r="X201" s="28">
        <f>Amalgamation!X189/Amalgamation!AB189</f>
        <v>1.2556818181818181</v>
      </c>
      <c r="Y201" s="28">
        <v>1.0999999999999999E-2</v>
      </c>
      <c r="Z201" s="28">
        <v>0.06</v>
      </c>
      <c r="AA201" s="28">
        <f>Amalgamation!AA189/Amalgamation!AE189</f>
        <v>1.8518518518518517E-2</v>
      </c>
      <c r="AB201" s="28">
        <v>17.600000000000001</v>
      </c>
      <c r="AC201" s="28">
        <v>0.1</v>
      </c>
      <c r="AD201" s="28">
        <v>0.1</v>
      </c>
      <c r="AE201" s="28">
        <v>1.08</v>
      </c>
      <c r="AF201" s="28">
        <v>0.15</v>
      </c>
      <c r="AG201" s="28">
        <v>158</v>
      </c>
      <c r="AH201" s="28">
        <v>0.1</v>
      </c>
      <c r="AI201" s="28">
        <v>0.1</v>
      </c>
      <c r="AJ201" s="28">
        <v>0.04</v>
      </c>
      <c r="AK201" s="28">
        <v>12.9</v>
      </c>
      <c r="AL201" s="28">
        <f>Amalgamation!AL189/Amalgamation!AY189</f>
        <v>4.6226415094339625E-5</v>
      </c>
      <c r="AM201" s="28">
        <v>7.3999999999999996E-2</v>
      </c>
      <c r="AN201" s="28">
        <f>Amalgamation!AN189/(Amalgamation!AS189+Amalgamation!AY189)</f>
        <v>1.9329447985613538E-3</v>
      </c>
      <c r="AO201" s="28">
        <f>Amalgamation!AO189/Amalgamation!AS189</f>
        <v>0.2777251184834123</v>
      </c>
      <c r="AP201" s="28">
        <v>0.4</v>
      </c>
      <c r="AQ201" s="28">
        <v>0.9</v>
      </c>
      <c r="AR201" s="28">
        <v>4.4000000000000004</v>
      </c>
      <c r="AS201" s="28">
        <v>211</v>
      </c>
      <c r="AT201" s="28">
        <v>13</v>
      </c>
      <c r="AU201" s="28">
        <v>12.7</v>
      </c>
      <c r="AV201" s="28">
        <v>16.2</v>
      </c>
      <c r="AW201" s="28">
        <f>'no b.d.l.'!BJ189*10000</f>
        <v>47000</v>
      </c>
      <c r="AX201" s="28">
        <f>'no b.d.l.'!BK189*10000</f>
        <v>90</v>
      </c>
      <c r="AY201" s="28">
        <f>'no b.d.l.'!BL189*10000</f>
        <v>106000</v>
      </c>
      <c r="AZ201" s="28">
        <f>'no b.d.l.'!BM189*10000</f>
        <v>1100</v>
      </c>
      <c r="BA201" s="28">
        <f>'no b.d.l.'!BN189*10000</f>
        <v>400</v>
      </c>
      <c r="BB201" s="28">
        <f>'no b.d.l.'!BO189*10000</f>
        <v>140</v>
      </c>
      <c r="BC201" s="28">
        <f>'no b.d.l.'!BP189*10000</f>
        <v>190</v>
      </c>
      <c r="BD201" s="28">
        <f>'no b.d.l.'!BQ189*10000</f>
        <v>9000</v>
      </c>
      <c r="BE201" s="30">
        <f t="shared" si="4"/>
        <v>1240</v>
      </c>
      <c r="BV201" s="28"/>
      <c r="BY201" s="28"/>
    </row>
    <row r="202" spans="1:77" x14ac:dyDescent="0.3">
      <c r="A202" s="25">
        <f t="shared" si="5"/>
        <v>186</v>
      </c>
      <c r="B202" s="26">
        <v>687218</v>
      </c>
      <c r="C202" s="26">
        <v>847230</v>
      </c>
      <c r="D202" s="26">
        <v>368</v>
      </c>
      <c r="E202" s="26">
        <v>1</v>
      </c>
      <c r="F202" s="27" t="s">
        <v>185</v>
      </c>
      <c r="G202" s="28">
        <v>9.9</v>
      </c>
      <c r="H202" s="28">
        <f>'no b.d.l.'!H190/1000</f>
        <v>4.0000000000000002E-4</v>
      </c>
      <c r="I202" s="28">
        <f>'no b.d.l.'!I190/1000</f>
        <v>7.0000000000000007E-2</v>
      </c>
      <c r="J202" s="28">
        <v>2</v>
      </c>
      <c r="K202" s="28">
        <v>1.96</v>
      </c>
      <c r="L202" s="28">
        <v>8.9999999999999998E-4</v>
      </c>
      <c r="M202" s="28">
        <v>0.16</v>
      </c>
      <c r="N202" s="28">
        <v>1</v>
      </c>
      <c r="O202" s="28">
        <v>0.06</v>
      </c>
      <c r="P202" s="28">
        <f>Amalgamation!P190/Amalgamation!AR190</f>
        <v>2.8297872340425534</v>
      </c>
      <c r="Q202" s="28">
        <f>Amalgamation!Q190/Amalgamation!AS190</f>
        <v>9.4117647058823539E-3</v>
      </c>
      <c r="R202" s="28">
        <f>Amalgamation!R190/Amalgamation!AT190</f>
        <v>11.166666666666666</v>
      </c>
      <c r="S202" s="28">
        <v>0.09</v>
      </c>
      <c r="T202" s="28">
        <f>Amalgamation!T190/Amalgamation!X190</f>
        <v>0.23376623376623376</v>
      </c>
      <c r="U202" s="28">
        <v>45.8</v>
      </c>
      <c r="V202" s="28">
        <f>Amalgamation!V190/Amalgamation!Z190</f>
        <v>390</v>
      </c>
      <c r="W202" s="28">
        <f>Amalgamation!W190/Amalgamation!AY190</f>
        <v>1.6176470588235295E-4</v>
      </c>
      <c r="X202" s="28">
        <f>Amalgamation!X190/Amalgamation!AB190</f>
        <v>1.4171779141104295</v>
      </c>
      <c r="Y202" s="28">
        <v>1.2E-2</v>
      </c>
      <c r="Z202" s="28">
        <v>0.06</v>
      </c>
      <c r="AA202" s="28">
        <f>Amalgamation!AA190/Amalgamation!AE190</f>
        <v>9.4736842105263147E-3</v>
      </c>
      <c r="AB202" s="28">
        <v>16.3</v>
      </c>
      <c r="AC202" s="28">
        <v>0.09</v>
      </c>
      <c r="AD202" s="28">
        <v>7.0000000000000007E-2</v>
      </c>
      <c r="AE202" s="28">
        <v>0.95</v>
      </c>
      <c r="AF202" s="28">
        <v>0.14000000000000001</v>
      </c>
      <c r="AG202" s="28">
        <v>106</v>
      </c>
      <c r="AH202" s="28">
        <v>0.1</v>
      </c>
      <c r="AI202" s="28">
        <v>0.09</v>
      </c>
      <c r="AJ202" s="28">
        <v>0.04</v>
      </c>
      <c r="AK202" s="28">
        <v>14.3</v>
      </c>
      <c r="AL202" s="28">
        <f>Amalgamation!AL190/Amalgamation!AY190</f>
        <v>4.4117647058823532E-5</v>
      </c>
      <c r="AM202" s="28">
        <v>7.1999999999999995E-2</v>
      </c>
      <c r="AN202" s="28">
        <f>Amalgamation!AN190/(Amalgamation!AS190+Amalgamation!AY190)</f>
        <v>2.0750760197126975E-3</v>
      </c>
      <c r="AO202" s="28">
        <f>Amalgamation!AO190/Amalgamation!AS190</f>
        <v>0.29705882352941176</v>
      </c>
      <c r="AP202" s="28">
        <v>0.4</v>
      </c>
      <c r="AQ202" s="28">
        <v>0.82</v>
      </c>
      <c r="AR202" s="28">
        <v>4.7</v>
      </c>
      <c r="AS202" s="28">
        <v>170</v>
      </c>
      <c r="AT202" s="28">
        <v>12</v>
      </c>
      <c r="AU202" s="28">
        <v>13.2</v>
      </c>
      <c r="AV202" s="28">
        <v>10.3</v>
      </c>
      <c r="AW202" s="28">
        <f>'no b.d.l.'!BJ190*10000</f>
        <v>48099.999999999993</v>
      </c>
      <c r="AX202" s="28">
        <f>'no b.d.l.'!BK190*10000</f>
        <v>90</v>
      </c>
      <c r="AY202" s="28">
        <f>'no b.d.l.'!BL190*10000</f>
        <v>95200</v>
      </c>
      <c r="AZ202" s="28">
        <f>'no b.d.l.'!BM190*10000</f>
        <v>1000</v>
      </c>
      <c r="BA202" s="28">
        <f>'no b.d.l.'!BN190*10000</f>
        <v>400</v>
      </c>
      <c r="BB202" s="28">
        <f>'no b.d.l.'!BO190*10000</f>
        <v>140</v>
      </c>
      <c r="BC202" s="28">
        <f>'no b.d.l.'!BP190*10000</f>
        <v>160</v>
      </c>
      <c r="BD202" s="28">
        <f>'no b.d.l.'!BQ190*10000</f>
        <v>9000</v>
      </c>
      <c r="BE202" s="30">
        <f t="shared" si="4"/>
        <v>1140</v>
      </c>
      <c r="BV202" s="28"/>
      <c r="BY202" s="28"/>
    </row>
    <row r="203" spans="1:77" x14ac:dyDescent="0.3">
      <c r="A203" s="25">
        <f t="shared" si="5"/>
        <v>187</v>
      </c>
      <c r="B203" s="26">
        <v>687220</v>
      </c>
      <c r="C203" s="26">
        <v>847230</v>
      </c>
      <c r="D203" s="26">
        <v>368</v>
      </c>
      <c r="E203" s="26">
        <v>1</v>
      </c>
      <c r="F203" s="27" t="s">
        <v>186</v>
      </c>
      <c r="G203" s="28">
        <v>12.4</v>
      </c>
      <c r="H203" s="28">
        <f>'no b.d.l.'!H191/1000</f>
        <v>1.5E-3</v>
      </c>
      <c r="I203" s="28">
        <f>'no b.d.l.'!I191/1000</f>
        <v>0.02</v>
      </c>
      <c r="J203" s="28">
        <v>2</v>
      </c>
      <c r="K203" s="28">
        <v>2.48</v>
      </c>
      <c r="L203" s="28">
        <v>8.9999999999999998E-4</v>
      </c>
      <c r="M203" s="28">
        <v>0.17</v>
      </c>
      <c r="N203" s="28">
        <v>0.8</v>
      </c>
      <c r="O203" s="28">
        <v>7.0000000000000007E-2</v>
      </c>
      <c r="P203" s="28">
        <f>Amalgamation!P191/Amalgamation!AR191</f>
        <v>3.0638297872340425</v>
      </c>
      <c r="Q203" s="28">
        <f>Amalgamation!Q191/Amalgamation!AS191</f>
        <v>9.7435897435897423E-3</v>
      </c>
      <c r="R203" s="28">
        <f>Amalgamation!R191/Amalgamation!AT191</f>
        <v>13.252032520325203</v>
      </c>
      <c r="S203" s="28">
        <v>0.09</v>
      </c>
      <c r="T203" s="28">
        <f>Amalgamation!T191/Amalgamation!X191</f>
        <v>0.21561338289962825</v>
      </c>
      <c r="U203" s="28">
        <v>47.5</v>
      </c>
      <c r="V203" s="28">
        <f>Amalgamation!V191/Amalgamation!Z191</f>
        <v>354.28571428571428</v>
      </c>
      <c r="W203" s="28">
        <f>Amalgamation!W191/Amalgamation!AY191</f>
        <v>1.5172413793103449E-4</v>
      </c>
      <c r="X203" s="28">
        <f>Amalgamation!X191/Amalgamation!AB191</f>
        <v>1.5371428571428571</v>
      </c>
      <c r="Y203" s="28">
        <v>1.2E-2</v>
      </c>
      <c r="Z203" s="28">
        <v>7.0000000000000007E-2</v>
      </c>
      <c r="AA203" s="28">
        <f>Amalgamation!AA191/Amalgamation!AE191</f>
        <v>8.9999999999999993E-3</v>
      </c>
      <c r="AB203" s="28">
        <v>17.5</v>
      </c>
      <c r="AC203" s="28">
        <v>0.1</v>
      </c>
      <c r="AD203" s="28">
        <v>0.08</v>
      </c>
      <c r="AE203" s="28">
        <v>1</v>
      </c>
      <c r="AF203" s="28">
        <v>0.15</v>
      </c>
      <c r="AG203" s="28">
        <v>146</v>
      </c>
      <c r="AH203" s="28">
        <v>0.1</v>
      </c>
      <c r="AI203" s="28">
        <v>0.09</v>
      </c>
      <c r="AJ203" s="28">
        <v>0.04</v>
      </c>
      <c r="AK203" s="28">
        <v>12.5</v>
      </c>
      <c r="AL203" s="28">
        <f>Amalgamation!AL191/Amalgamation!AY191</f>
        <v>3.8793103448275865E-5</v>
      </c>
      <c r="AM203" s="28">
        <v>7.0999999999999994E-2</v>
      </c>
      <c r="AN203" s="28">
        <f>Amalgamation!AN191/(Amalgamation!AS191+Amalgamation!AY191)</f>
        <v>1.5499806359998275E-3</v>
      </c>
      <c r="AO203" s="28">
        <f>Amalgamation!AO191/Amalgamation!AS191</f>
        <v>0.26666666666666666</v>
      </c>
      <c r="AP203" s="28">
        <v>0.4</v>
      </c>
      <c r="AQ203" s="28">
        <v>0.76</v>
      </c>
      <c r="AR203" s="28">
        <v>4.7</v>
      </c>
      <c r="AS203" s="28">
        <v>195</v>
      </c>
      <c r="AT203" s="28">
        <v>12.3</v>
      </c>
      <c r="AU203" s="28">
        <v>13</v>
      </c>
      <c r="AV203" s="28">
        <v>12.4</v>
      </c>
      <c r="AW203" s="28">
        <f>'no b.d.l.'!BJ191*10000</f>
        <v>48400</v>
      </c>
      <c r="AX203" s="28">
        <f>'no b.d.l.'!BK191*10000</f>
        <v>100</v>
      </c>
      <c r="AY203" s="28">
        <f>'no b.d.l.'!BL191*10000</f>
        <v>116000</v>
      </c>
      <c r="AZ203" s="28">
        <f>'no b.d.l.'!BM191*10000</f>
        <v>1000</v>
      </c>
      <c r="BA203" s="28">
        <f>'no b.d.l.'!BN191*10000</f>
        <v>400</v>
      </c>
      <c r="BB203" s="28">
        <f>'no b.d.l.'!BO191*10000</f>
        <v>140</v>
      </c>
      <c r="BC203" s="28">
        <f>'no b.d.l.'!BP191*10000</f>
        <v>170</v>
      </c>
      <c r="BD203" s="28">
        <f>'no b.d.l.'!BQ191*10000</f>
        <v>9000</v>
      </c>
      <c r="BE203" s="30">
        <f t="shared" si="4"/>
        <v>1140</v>
      </c>
      <c r="BV203" s="28"/>
      <c r="BY203" s="28"/>
    </row>
    <row r="204" spans="1:77" x14ac:dyDescent="0.3">
      <c r="A204" s="25">
        <f t="shared" si="5"/>
        <v>188</v>
      </c>
      <c r="B204" s="26">
        <v>687222</v>
      </c>
      <c r="C204" s="26">
        <v>847230</v>
      </c>
      <c r="D204" s="26">
        <v>368</v>
      </c>
      <c r="E204" s="26">
        <v>1</v>
      </c>
      <c r="F204" s="27" t="s">
        <v>187</v>
      </c>
      <c r="G204" s="28">
        <v>11.6</v>
      </c>
      <c r="H204" s="28">
        <f>'no b.d.l.'!H192/1000</f>
        <v>5.9999999999999995E-4</v>
      </c>
      <c r="I204" s="28">
        <f>'no b.d.l.'!I192/1000</f>
        <v>0.03</v>
      </c>
      <c r="J204" s="28">
        <v>1</v>
      </c>
      <c r="K204" s="28">
        <v>2.3199999999999998</v>
      </c>
      <c r="L204" s="28">
        <v>8.9999999999999998E-4</v>
      </c>
      <c r="M204" s="28">
        <v>0.2</v>
      </c>
      <c r="N204" s="28">
        <v>0.9</v>
      </c>
      <c r="O204" s="28">
        <v>0.03</v>
      </c>
      <c r="P204" s="28">
        <f>Amalgamation!P192/Amalgamation!AR192</f>
        <v>3.0454545454545454</v>
      </c>
      <c r="Q204" s="28">
        <f>Amalgamation!Q192/Amalgamation!AS192</f>
        <v>9.1836734693877559E-3</v>
      </c>
      <c r="R204" s="28">
        <f>Amalgamation!R192/Amalgamation!AT192</f>
        <v>11.92</v>
      </c>
      <c r="S204" s="28">
        <v>0.09</v>
      </c>
      <c r="T204" s="28">
        <f>Amalgamation!T192/Amalgamation!X192</f>
        <v>0.23008849557522124</v>
      </c>
      <c r="U204" s="28">
        <v>42.7</v>
      </c>
      <c r="V204" s="28">
        <f>Amalgamation!V192/Amalgamation!Z192</f>
        <v>355</v>
      </c>
      <c r="W204" s="28">
        <f>Amalgamation!W192/Amalgamation!AY192</f>
        <v>1.5754716981132075E-4</v>
      </c>
      <c r="X204" s="28">
        <f>Amalgamation!X192/Amalgamation!AB192</f>
        <v>1.4125000000000001</v>
      </c>
      <c r="Y204" s="28">
        <v>1.2999999999999999E-2</v>
      </c>
      <c r="Z204" s="28">
        <v>0.06</v>
      </c>
      <c r="AA204" s="28">
        <f>Amalgamation!AA192/Amalgamation!AE192</f>
        <v>9.5744680851063829E-3</v>
      </c>
      <c r="AB204" s="28">
        <v>16</v>
      </c>
      <c r="AC204" s="28">
        <v>0.1</v>
      </c>
      <c r="AD204" s="28">
        <v>0.1</v>
      </c>
      <c r="AE204" s="28">
        <v>0.94</v>
      </c>
      <c r="AF204" s="28">
        <v>0.13</v>
      </c>
      <c r="AG204" s="28">
        <v>160</v>
      </c>
      <c r="AH204" s="28">
        <v>0.1</v>
      </c>
      <c r="AI204" s="28">
        <v>0.1</v>
      </c>
      <c r="AJ204" s="28">
        <v>0.04</v>
      </c>
      <c r="AK204" s="28">
        <v>10.4</v>
      </c>
      <c r="AL204" s="28">
        <f>Amalgamation!AL192/Amalgamation!AY192</f>
        <v>4.0566037735849057E-5</v>
      </c>
      <c r="AM204" s="28">
        <v>6.5000000000000002E-2</v>
      </c>
      <c r="AN204" s="28">
        <f>Amalgamation!AN192/(Amalgamation!AS192+Amalgamation!AY192)</f>
        <v>1.5292478059437265E-3</v>
      </c>
      <c r="AO204" s="28">
        <f>Amalgamation!AO192/Amalgamation!AS192</f>
        <v>0.25051020408163266</v>
      </c>
      <c r="AP204" s="28">
        <v>0.5</v>
      </c>
      <c r="AQ204" s="28">
        <v>0.77</v>
      </c>
      <c r="AR204" s="28">
        <v>4.4000000000000004</v>
      </c>
      <c r="AS204" s="28">
        <v>196</v>
      </c>
      <c r="AT204" s="28">
        <v>12.5</v>
      </c>
      <c r="AU204" s="28">
        <v>12.4</v>
      </c>
      <c r="AV204" s="28">
        <v>10.5</v>
      </c>
      <c r="AW204" s="28">
        <f>'no b.d.l.'!BJ192*10000</f>
        <v>43600</v>
      </c>
      <c r="AX204" s="28">
        <f>'no b.d.l.'!BK192*10000</f>
        <v>90</v>
      </c>
      <c r="AY204" s="28">
        <f>'no b.d.l.'!BL192*10000</f>
        <v>106000</v>
      </c>
      <c r="AZ204" s="28">
        <f>'no b.d.l.'!BM192*10000</f>
        <v>900</v>
      </c>
      <c r="BA204" s="28">
        <f>'no b.d.l.'!BN192*10000</f>
        <v>400</v>
      </c>
      <c r="BB204" s="28">
        <f>'no b.d.l.'!BO192*10000</f>
        <v>130</v>
      </c>
      <c r="BC204" s="28">
        <f>'no b.d.l.'!BP192*10000</f>
        <v>170</v>
      </c>
      <c r="BD204" s="28">
        <f>'no b.d.l.'!BQ192*10000</f>
        <v>9000</v>
      </c>
      <c r="BE204" s="30">
        <f t="shared" si="4"/>
        <v>1030</v>
      </c>
      <c r="BV204" s="28"/>
      <c r="BY204" s="28"/>
    </row>
    <row r="205" spans="1:77" x14ac:dyDescent="0.3">
      <c r="A205" s="25">
        <f t="shared" si="5"/>
        <v>189</v>
      </c>
      <c r="B205" s="26">
        <v>687223</v>
      </c>
      <c r="C205" s="26">
        <v>847230</v>
      </c>
      <c r="D205" s="26">
        <v>368</v>
      </c>
      <c r="E205" s="26">
        <v>1</v>
      </c>
      <c r="F205" s="27" t="s">
        <v>188</v>
      </c>
      <c r="G205" s="28">
        <v>14.6</v>
      </c>
      <c r="H205" s="28">
        <f>'no b.d.l.'!H193/1000</f>
        <v>4.0000000000000002E-4</v>
      </c>
      <c r="I205" s="28">
        <f>'no b.d.l.'!I193/1000</f>
        <v>8.9999999999999998E-4</v>
      </c>
      <c r="J205" s="28">
        <v>1</v>
      </c>
      <c r="K205" s="28">
        <v>2.94</v>
      </c>
      <c r="L205" s="28">
        <v>8.9999999999999998E-4</v>
      </c>
      <c r="M205" s="28">
        <v>0.23</v>
      </c>
      <c r="N205" s="28">
        <v>1.2</v>
      </c>
      <c r="O205" s="28">
        <v>7.0000000000000007E-2</v>
      </c>
      <c r="P205" s="28">
        <f>Amalgamation!P193/Amalgamation!AR193</f>
        <v>3.2272727272727271</v>
      </c>
      <c r="Q205" s="28">
        <f>Amalgamation!Q193/Amalgamation!AS193</f>
        <v>1.0050251256281407E-2</v>
      </c>
      <c r="R205" s="28">
        <f>Amalgamation!R193/Amalgamation!AT193</f>
        <v>14.193548387096774</v>
      </c>
      <c r="S205" s="28">
        <v>0.09</v>
      </c>
      <c r="T205" s="28">
        <f>Amalgamation!T193/Amalgamation!X193</f>
        <v>0.21484375</v>
      </c>
      <c r="U205" s="28">
        <v>51.3</v>
      </c>
      <c r="V205" s="28">
        <f>Amalgamation!V193/Amalgamation!Z193</f>
        <v>366.66666666666669</v>
      </c>
      <c r="W205" s="28">
        <f>Amalgamation!W193/Amalgamation!AY193</f>
        <v>1.4841269841269842E-4</v>
      </c>
      <c r="X205" s="28">
        <f>Amalgamation!X193/Amalgamation!AB193</f>
        <v>1.5238095238095237</v>
      </c>
      <c r="Y205" s="28">
        <v>1.2E-2</v>
      </c>
      <c r="Z205" s="28">
        <v>0.06</v>
      </c>
      <c r="AA205" s="28">
        <f>Amalgamation!AA193/Amalgamation!AE193</f>
        <v>1.0416666666666668E-2</v>
      </c>
      <c r="AB205" s="28">
        <v>16.8</v>
      </c>
      <c r="AC205" s="28">
        <v>0.1</v>
      </c>
      <c r="AD205" s="28">
        <v>0.08</v>
      </c>
      <c r="AE205" s="28">
        <v>0.96</v>
      </c>
      <c r="AF205" s="28">
        <v>0.14000000000000001</v>
      </c>
      <c r="AG205" s="28">
        <v>184</v>
      </c>
      <c r="AH205" s="28">
        <v>0.1</v>
      </c>
      <c r="AI205" s="28">
        <v>0.1</v>
      </c>
      <c r="AJ205" s="28">
        <v>0.04</v>
      </c>
      <c r="AK205" s="28">
        <v>11.3</v>
      </c>
      <c r="AL205" s="28">
        <f>Amalgamation!AL193/Amalgamation!AY193</f>
        <v>4.0476190476190474E-5</v>
      </c>
      <c r="AM205" s="28">
        <v>6.6000000000000003E-2</v>
      </c>
      <c r="AN205" s="28">
        <f>Amalgamation!AN193/(Amalgamation!AS193+Amalgamation!AY193)</f>
        <v>1.2789324796551476E-3</v>
      </c>
      <c r="AO205" s="28">
        <f>Amalgamation!AO193/Amalgamation!AS193</f>
        <v>0.23618090452261306</v>
      </c>
      <c r="AP205" s="28">
        <v>0.4</v>
      </c>
      <c r="AQ205" s="28">
        <v>0.81</v>
      </c>
      <c r="AR205" s="28">
        <v>4.4000000000000004</v>
      </c>
      <c r="AS205" s="28">
        <v>199</v>
      </c>
      <c r="AT205" s="28">
        <v>12.4</v>
      </c>
      <c r="AU205" s="28">
        <v>13.2</v>
      </c>
      <c r="AV205" s="28">
        <v>12</v>
      </c>
      <c r="AW205" s="28">
        <f>'no b.d.l.'!BJ193*10000</f>
        <v>46400</v>
      </c>
      <c r="AX205" s="28">
        <f>'no b.d.l.'!BK193*10000</f>
        <v>90</v>
      </c>
      <c r="AY205" s="28">
        <f>'no b.d.l.'!BL193*10000</f>
        <v>126000</v>
      </c>
      <c r="AZ205" s="28">
        <f>'no b.d.l.'!BM193*10000</f>
        <v>900</v>
      </c>
      <c r="BA205" s="28">
        <f>'no b.d.l.'!BN193*10000</f>
        <v>300</v>
      </c>
      <c r="BB205" s="28">
        <f>'no b.d.l.'!BO193*10000</f>
        <v>120</v>
      </c>
      <c r="BC205" s="28">
        <f>'no b.d.l.'!BP193*10000</f>
        <v>190</v>
      </c>
      <c r="BD205" s="28">
        <f>'no b.d.l.'!BQ193*10000</f>
        <v>9000</v>
      </c>
      <c r="BE205" s="30">
        <f t="shared" si="4"/>
        <v>1020</v>
      </c>
      <c r="BV205" s="28"/>
      <c r="BY205" s="28"/>
    </row>
    <row r="206" spans="1:77" x14ac:dyDescent="0.3">
      <c r="A206" s="25">
        <f t="shared" si="5"/>
        <v>190</v>
      </c>
      <c r="B206" s="26">
        <v>687224</v>
      </c>
      <c r="C206" s="26">
        <v>847230</v>
      </c>
      <c r="D206" s="26">
        <v>368</v>
      </c>
      <c r="E206" s="26">
        <v>1</v>
      </c>
      <c r="F206" s="27" t="s">
        <v>189</v>
      </c>
      <c r="G206" s="28">
        <v>7.6</v>
      </c>
      <c r="H206" s="28">
        <f>'no b.d.l.'!H194/1000</f>
        <v>4.0000000000000002E-4</v>
      </c>
      <c r="I206" s="28">
        <f>'no b.d.l.'!I194/1000</f>
        <v>0.03</v>
      </c>
      <c r="J206" s="28">
        <v>2</v>
      </c>
      <c r="K206" s="28">
        <v>2.11</v>
      </c>
      <c r="L206" s="28">
        <v>8.9999999999999998E-4</v>
      </c>
      <c r="M206" s="28">
        <v>0.19</v>
      </c>
      <c r="N206" s="28">
        <v>0.2</v>
      </c>
      <c r="O206" s="28">
        <v>0.04</v>
      </c>
      <c r="P206" s="28">
        <f>Amalgamation!P194/Amalgamation!AR194</f>
        <v>2.8181818181818179</v>
      </c>
      <c r="Q206" s="28">
        <f>Amalgamation!Q194/Amalgamation!AS194</f>
        <v>9.1743119266055051E-3</v>
      </c>
      <c r="R206" s="28">
        <f>Amalgamation!R194/Amalgamation!AT194</f>
        <v>10.428571428571429</v>
      </c>
      <c r="S206" s="28">
        <v>0.4</v>
      </c>
      <c r="T206" s="28">
        <f>Amalgamation!T194/Amalgamation!X194</f>
        <v>0.39759036144578308</v>
      </c>
      <c r="U206" s="28">
        <v>26.6</v>
      </c>
      <c r="V206" s="28">
        <f>Amalgamation!V194/Amalgamation!Z194</f>
        <v>630</v>
      </c>
      <c r="W206" s="28">
        <f>Amalgamation!W194/Amalgamation!AY194</f>
        <v>1.6515426497277675E-4</v>
      </c>
      <c r="X206" s="28">
        <f>Amalgamation!X194/Amalgamation!AB194</f>
        <v>1.023427866831073</v>
      </c>
      <c r="Y206" s="28">
        <v>1.0999999999999999E-2</v>
      </c>
      <c r="Z206" s="28">
        <v>0.02</v>
      </c>
      <c r="AA206" s="28">
        <f>Amalgamation!AA194/Amalgamation!AE194</f>
        <v>1.9148936170212766E-2</v>
      </c>
      <c r="AB206" s="28">
        <v>8.11</v>
      </c>
      <c r="AC206" s="28">
        <v>0.09</v>
      </c>
      <c r="AD206" s="28">
        <v>0.03</v>
      </c>
      <c r="AE206" s="28">
        <v>0.47</v>
      </c>
      <c r="AF206" s="28">
        <v>7.0000000000000007E-2</v>
      </c>
      <c r="AG206" s="28">
        <v>115</v>
      </c>
      <c r="AH206" s="28">
        <v>0.2</v>
      </c>
      <c r="AI206" s="28">
        <v>0.2</v>
      </c>
      <c r="AJ206" s="28">
        <v>0.04</v>
      </c>
      <c r="AK206" s="28">
        <v>5.55</v>
      </c>
      <c r="AL206" s="28">
        <f>Amalgamation!AL194/Amalgamation!AY194</f>
        <v>9.0744101633393823E-5</v>
      </c>
      <c r="AM206" s="28">
        <v>5.3999999999999999E-2</v>
      </c>
      <c r="AN206" s="28">
        <f>Amalgamation!AN194/(Amalgamation!AS194+Amalgamation!AY194)</f>
        <v>1.8908149033672046E-3</v>
      </c>
      <c r="AO206" s="28">
        <f>Amalgamation!AO194/Amalgamation!AS194</f>
        <v>0.46513761467889914</v>
      </c>
      <c r="AP206" s="28">
        <v>0.2</v>
      </c>
      <c r="AQ206" s="28">
        <v>0.4</v>
      </c>
      <c r="AR206" s="28">
        <v>2.2000000000000002</v>
      </c>
      <c r="AS206" s="28">
        <v>109</v>
      </c>
      <c r="AT206" s="28">
        <v>7</v>
      </c>
      <c r="AU206" s="28">
        <v>6.8</v>
      </c>
      <c r="AV206" s="28">
        <v>14.1</v>
      </c>
      <c r="AW206" s="28">
        <f>'no b.d.l.'!BJ194*10000</f>
        <v>25099.999999999996</v>
      </c>
      <c r="AX206" s="28">
        <f>'no b.d.l.'!BK194*10000</f>
        <v>100</v>
      </c>
      <c r="AY206" s="28">
        <f>'no b.d.l.'!BL194*10000</f>
        <v>55100</v>
      </c>
      <c r="AZ206" s="28">
        <f>'no b.d.l.'!BM194*10000</f>
        <v>800</v>
      </c>
      <c r="BA206" s="28">
        <f>'no b.d.l.'!BN194*10000</f>
        <v>200</v>
      </c>
      <c r="BB206" s="28">
        <f>'no b.d.l.'!BO194*10000</f>
        <v>150</v>
      </c>
      <c r="BC206" s="28">
        <f>'no b.d.l.'!BP194*10000</f>
        <v>100</v>
      </c>
      <c r="BD206" s="28">
        <f>'no b.d.l.'!BQ194*10000</f>
        <v>9000</v>
      </c>
      <c r="BE206" s="30">
        <f t="shared" si="4"/>
        <v>950</v>
      </c>
      <c r="BV206" s="28"/>
      <c r="BY206" s="28"/>
    </row>
    <row r="207" spans="1:77" x14ac:dyDescent="0.3">
      <c r="A207" s="25">
        <f t="shared" si="5"/>
        <v>191</v>
      </c>
      <c r="B207" s="26">
        <v>687225</v>
      </c>
      <c r="C207" s="26">
        <v>847230</v>
      </c>
      <c r="D207" s="26">
        <v>368</v>
      </c>
      <c r="E207" s="26">
        <v>1</v>
      </c>
      <c r="F207" s="27" t="s">
        <v>190</v>
      </c>
      <c r="G207" s="28">
        <v>12.6</v>
      </c>
      <c r="H207" s="28">
        <f>'no b.d.l.'!H195/1000</f>
        <v>4.0000000000000002E-4</v>
      </c>
      <c r="I207" s="28">
        <f>'no b.d.l.'!I195/1000</f>
        <v>0.03</v>
      </c>
      <c r="J207" s="28">
        <v>1</v>
      </c>
      <c r="K207" s="28">
        <v>3.09</v>
      </c>
      <c r="L207" s="28">
        <v>8.9999999999999998E-4</v>
      </c>
      <c r="M207" s="28">
        <v>0.22</v>
      </c>
      <c r="N207" s="28">
        <v>0.2</v>
      </c>
      <c r="O207" s="28">
        <v>0.02</v>
      </c>
      <c r="P207" s="28">
        <f>Amalgamation!P195/Amalgamation!AR195</f>
        <v>3.2631578947368425</v>
      </c>
      <c r="Q207" s="28">
        <f>Amalgamation!Q195/Amalgamation!AS195</f>
        <v>8.5470085470085479E-3</v>
      </c>
      <c r="R207" s="28">
        <f>Amalgamation!R195/Amalgamation!AT195</f>
        <v>12.982456140350877</v>
      </c>
      <c r="S207" s="28">
        <v>0.1</v>
      </c>
      <c r="T207" s="28">
        <f>Amalgamation!T195/Amalgamation!X195</f>
        <v>0.40579710144927533</v>
      </c>
      <c r="U207" s="28">
        <v>45.9</v>
      </c>
      <c r="V207" s="28">
        <f>Amalgamation!V195/Amalgamation!Z195</f>
        <v>393.99999999999994</v>
      </c>
      <c r="W207" s="28">
        <f>Amalgamation!W195/Amalgamation!AY195</f>
        <v>1.5420560747663551E-4</v>
      </c>
      <c r="X207" s="28">
        <f>Amalgamation!X195/Amalgamation!AB195</f>
        <v>0.93243243243243246</v>
      </c>
      <c r="Y207" s="28">
        <v>1.7999999999999999E-2</v>
      </c>
      <c r="Z207" s="28">
        <v>0.05</v>
      </c>
      <c r="AA207" s="28">
        <f>Amalgamation!AA195/Amalgamation!AE195</f>
        <v>1.0465116279069767E-2</v>
      </c>
      <c r="AB207" s="28">
        <v>14.8</v>
      </c>
      <c r="AC207" s="28">
        <v>0.09</v>
      </c>
      <c r="AD207" s="28">
        <v>0.09</v>
      </c>
      <c r="AE207" s="28">
        <v>0.86</v>
      </c>
      <c r="AF207" s="28">
        <v>0.15</v>
      </c>
      <c r="AG207" s="28">
        <v>168</v>
      </c>
      <c r="AH207" s="28">
        <v>0.1</v>
      </c>
      <c r="AI207" s="28">
        <v>0.1</v>
      </c>
      <c r="AJ207" s="28">
        <v>0.04</v>
      </c>
      <c r="AK207" s="28">
        <v>10.6</v>
      </c>
      <c r="AL207" s="28">
        <f>Amalgamation!AL195/Amalgamation!AY195</f>
        <v>4.485981308411215E-5</v>
      </c>
      <c r="AM207" s="28">
        <v>7.1999999999999995E-2</v>
      </c>
      <c r="AN207" s="28">
        <f>Amalgamation!AN195/(Amalgamation!AS195+Amalgamation!AY195)</f>
        <v>1.3950799186825077E-3</v>
      </c>
      <c r="AO207" s="28">
        <f>Amalgamation!AO195/Amalgamation!AS195</f>
        <v>0.26452991452991453</v>
      </c>
      <c r="AP207" s="28">
        <v>0.4</v>
      </c>
      <c r="AQ207" s="28">
        <v>0.68</v>
      </c>
      <c r="AR207" s="28">
        <v>3.8</v>
      </c>
      <c r="AS207" s="28">
        <v>234</v>
      </c>
      <c r="AT207" s="28">
        <v>11.4</v>
      </c>
      <c r="AU207" s="28">
        <v>11.4</v>
      </c>
      <c r="AV207" s="28">
        <v>9.6</v>
      </c>
      <c r="AW207" s="28">
        <f>'no b.d.l.'!BJ195*10000</f>
        <v>41000</v>
      </c>
      <c r="AX207" s="28">
        <f>'no b.d.l.'!BK195*10000</f>
        <v>100</v>
      </c>
      <c r="AY207" s="28">
        <f>'no b.d.l.'!BL195*10000</f>
        <v>107000</v>
      </c>
      <c r="AZ207" s="28">
        <f>'no b.d.l.'!BM195*10000</f>
        <v>900</v>
      </c>
      <c r="BA207" s="28">
        <f>'no b.d.l.'!BN195*10000</f>
        <v>300</v>
      </c>
      <c r="BB207" s="28">
        <f>'no b.d.l.'!BO195*10000</f>
        <v>140</v>
      </c>
      <c r="BC207" s="28">
        <f>'no b.d.l.'!BP195*10000</f>
        <v>140</v>
      </c>
      <c r="BD207" s="28">
        <f>'no b.d.l.'!BQ195*10000</f>
        <v>9000</v>
      </c>
      <c r="BE207" s="30">
        <f t="shared" si="4"/>
        <v>1040</v>
      </c>
      <c r="BV207" s="28"/>
      <c r="BY207" s="28"/>
    </row>
    <row r="208" spans="1:77" x14ac:dyDescent="0.3">
      <c r="A208" s="25">
        <f t="shared" si="5"/>
        <v>192</v>
      </c>
      <c r="B208" s="26">
        <v>687227</v>
      </c>
      <c r="C208" s="26">
        <v>847230</v>
      </c>
      <c r="D208" s="26">
        <v>368</v>
      </c>
      <c r="E208" s="26">
        <v>1</v>
      </c>
      <c r="F208" s="27" t="s">
        <v>191</v>
      </c>
      <c r="G208" s="28">
        <v>15.3</v>
      </c>
      <c r="H208" s="28">
        <f>'no b.d.l.'!H196/1000</f>
        <v>4.0000000000000002E-4</v>
      </c>
      <c r="I208" s="28">
        <f>'no b.d.l.'!I196/1000</f>
        <v>0.09</v>
      </c>
      <c r="J208" s="28">
        <v>2</v>
      </c>
      <c r="K208" s="28">
        <v>3.4</v>
      </c>
      <c r="L208" s="28">
        <v>8.9999999999999998E-4</v>
      </c>
      <c r="M208" s="28">
        <v>0.27</v>
      </c>
      <c r="N208" s="28">
        <v>0.3</v>
      </c>
      <c r="O208" s="28">
        <v>0.08</v>
      </c>
      <c r="P208" s="28">
        <f>Amalgamation!P196/Amalgamation!AR196</f>
        <v>3.214285714285714</v>
      </c>
      <c r="Q208" s="28">
        <f>Amalgamation!Q196/Amalgamation!AS196</f>
        <v>1.2698412698412698E-2</v>
      </c>
      <c r="R208" s="28">
        <f>Amalgamation!R196/Amalgamation!AT196</f>
        <v>13.84</v>
      </c>
      <c r="S208" s="28">
        <v>0.09</v>
      </c>
      <c r="T208" s="28">
        <f>Amalgamation!T196/Amalgamation!X196</f>
        <v>0.43795620437956206</v>
      </c>
      <c r="U208" s="28">
        <v>48.9</v>
      </c>
      <c r="V208" s="28">
        <f>Amalgamation!V196/Amalgamation!Z196</f>
        <v>373.33333333333331</v>
      </c>
      <c r="W208" s="28">
        <f>Amalgamation!W196/Amalgamation!AY196</f>
        <v>1.4240000000000002E-4</v>
      </c>
      <c r="X208" s="28">
        <f>Amalgamation!X196/Amalgamation!AB196</f>
        <v>0.84567901234567899</v>
      </c>
      <c r="Y208" s="28">
        <v>1.4E-2</v>
      </c>
      <c r="Z208" s="28">
        <v>0.06</v>
      </c>
      <c r="AA208" s="28">
        <f>Amalgamation!AA196/Amalgamation!AE196</f>
        <v>9.9999999999999985E-3</v>
      </c>
      <c r="AB208" s="28">
        <v>16.2</v>
      </c>
      <c r="AC208" s="28">
        <v>0.09</v>
      </c>
      <c r="AD208" s="28">
        <v>0.09</v>
      </c>
      <c r="AE208" s="28">
        <v>0.9</v>
      </c>
      <c r="AF208" s="28">
        <v>0.15</v>
      </c>
      <c r="AG208" s="28">
        <v>209</v>
      </c>
      <c r="AH208" s="28">
        <v>0.2</v>
      </c>
      <c r="AI208" s="28">
        <v>0.1</v>
      </c>
      <c r="AJ208" s="28">
        <v>0.04</v>
      </c>
      <c r="AK208" s="28">
        <v>10.6</v>
      </c>
      <c r="AL208" s="28">
        <f>Amalgamation!AL196/Amalgamation!AY196</f>
        <v>4.88E-5</v>
      </c>
      <c r="AM208" s="28">
        <v>6.3E-2</v>
      </c>
      <c r="AN208" s="28">
        <f>Amalgamation!AN196/(Amalgamation!AS196+Amalgamation!AY196)</f>
        <v>1.1798161180295395E-3</v>
      </c>
      <c r="AO208" s="28">
        <f>Amalgamation!AO196/Amalgamation!AS196</f>
        <v>0.31904761904761902</v>
      </c>
      <c r="AP208" s="28">
        <v>0.4</v>
      </c>
      <c r="AQ208" s="28">
        <v>0.77</v>
      </c>
      <c r="AR208" s="28">
        <v>4.2</v>
      </c>
      <c r="AS208" s="28">
        <v>189</v>
      </c>
      <c r="AT208" s="28">
        <v>12.5</v>
      </c>
      <c r="AU208" s="28">
        <v>13.8</v>
      </c>
      <c r="AV208" s="28">
        <v>9.8000000000000007</v>
      </c>
      <c r="AW208" s="28">
        <f>'no b.d.l.'!BJ196*10000</f>
        <v>46400</v>
      </c>
      <c r="AX208" s="28">
        <f>'no b.d.l.'!BK196*10000</f>
        <v>100</v>
      </c>
      <c r="AY208" s="28">
        <f>'no b.d.l.'!BL196*10000</f>
        <v>125000</v>
      </c>
      <c r="AZ208" s="28">
        <f>'no b.d.l.'!BM196*10000</f>
        <v>900</v>
      </c>
      <c r="BA208" s="28">
        <f>'no b.d.l.'!BN196*10000</f>
        <v>400</v>
      </c>
      <c r="BB208" s="28">
        <f>'no b.d.l.'!BO196*10000</f>
        <v>160</v>
      </c>
      <c r="BC208" s="28">
        <f>'no b.d.l.'!BP196*10000</f>
        <v>180</v>
      </c>
      <c r="BD208" s="28">
        <f>'no b.d.l.'!BQ196*10000</f>
        <v>9000</v>
      </c>
      <c r="BE208" s="30">
        <f t="shared" si="4"/>
        <v>1060</v>
      </c>
      <c r="BV208" s="28"/>
      <c r="BY208" s="28"/>
    </row>
    <row r="209" spans="1:77" x14ac:dyDescent="0.3">
      <c r="A209" s="25">
        <f t="shared" si="5"/>
        <v>193</v>
      </c>
      <c r="B209" s="26">
        <v>687228</v>
      </c>
      <c r="C209" s="26">
        <v>847230</v>
      </c>
      <c r="D209" s="26">
        <v>368</v>
      </c>
      <c r="E209" s="26">
        <v>1</v>
      </c>
      <c r="F209" s="27" t="s">
        <v>199</v>
      </c>
      <c r="G209" s="28">
        <v>303</v>
      </c>
      <c r="H209" s="28">
        <f>'no b.d.l.'!H197/1000</f>
        <v>1.0009999999999999</v>
      </c>
      <c r="I209" s="28">
        <f>'no b.d.l.'!I197/1000</f>
        <v>1.74</v>
      </c>
      <c r="J209" s="28">
        <v>23</v>
      </c>
      <c r="K209" s="28">
        <v>224</v>
      </c>
      <c r="L209" s="28">
        <v>0.11600000000000001</v>
      </c>
      <c r="M209" s="28">
        <v>47.1</v>
      </c>
      <c r="N209" s="28">
        <v>17.8</v>
      </c>
      <c r="O209" s="28">
        <v>2.16</v>
      </c>
      <c r="P209" s="28">
        <f>Amalgamation!P197/Amalgamation!AR197</f>
        <v>0.15254237288135591</v>
      </c>
      <c r="Q209" s="28">
        <f>Amalgamation!Q197/Amalgamation!AS197</f>
        <v>1.1891891891891893E-3</v>
      </c>
      <c r="R209" s="28">
        <f>Amalgamation!R197/Amalgamation!AT197</f>
        <v>5.6287425149700603</v>
      </c>
      <c r="S209" s="28">
        <v>3.9</v>
      </c>
      <c r="T209" s="28">
        <f>Amalgamation!T197/Amalgamation!X197</f>
        <v>1.1257861635220126E-2</v>
      </c>
      <c r="U209" s="28">
        <v>1001</v>
      </c>
      <c r="V209" s="28">
        <f>Amalgamation!V197/Amalgamation!Z197</f>
        <v>240.14336917562724</v>
      </c>
      <c r="W209" s="28">
        <f>Amalgamation!W197/Amalgamation!AY197</f>
        <v>3.1984829329962071E-2</v>
      </c>
      <c r="X209" s="28">
        <f>Amalgamation!X197/Amalgamation!AB197</f>
        <v>578.18181818181813</v>
      </c>
      <c r="Y209" s="28">
        <v>39.700000000000003</v>
      </c>
      <c r="Z209" s="28">
        <v>5.58</v>
      </c>
      <c r="AA209" s="28">
        <f>Amalgamation!AA197/Amalgamation!AE197</f>
        <v>5.341614906832298</v>
      </c>
      <c r="AB209" s="28">
        <v>8.25</v>
      </c>
      <c r="AC209" s="28">
        <v>0.1</v>
      </c>
      <c r="AD209" s="28">
        <v>1.1299999999999999</v>
      </c>
      <c r="AE209" s="28">
        <v>4.83</v>
      </c>
      <c r="AF209" s="28">
        <v>1.81</v>
      </c>
      <c r="AG209" s="28">
        <v>212</v>
      </c>
      <c r="AH209" s="28">
        <v>0.1</v>
      </c>
      <c r="AI209" s="28">
        <v>0.09</v>
      </c>
      <c r="AJ209" s="28">
        <v>0.04</v>
      </c>
      <c r="AK209" s="28">
        <v>7.43</v>
      </c>
      <c r="AL209" s="28">
        <f>Amalgamation!AL197/Amalgamation!AY197</f>
        <v>6.321112515802781E-5</v>
      </c>
      <c r="AM209" s="28">
        <v>9.9000000000000005E-2</v>
      </c>
      <c r="AN209" s="28">
        <f>Amalgamation!AN197/(Amalgamation!AS197+Amalgamation!AY197)</f>
        <v>6.0606060606060595E-4</v>
      </c>
      <c r="AO209" s="28">
        <f>Amalgamation!AO197/Amalgamation!AS197</f>
        <v>4.4324324324324319E-3</v>
      </c>
      <c r="AP209" s="28">
        <v>0.2</v>
      </c>
      <c r="AQ209" s="28">
        <v>2.25</v>
      </c>
      <c r="AR209" s="28">
        <v>11.8</v>
      </c>
      <c r="AS209" s="28">
        <v>925</v>
      </c>
      <c r="AT209" s="28">
        <v>16.7</v>
      </c>
      <c r="AU209" s="28">
        <v>9.6</v>
      </c>
      <c r="AV209" s="28">
        <v>81.099999999999994</v>
      </c>
      <c r="AW209" s="28">
        <f>'no b.d.l.'!BJ197*10000</f>
        <v>29300</v>
      </c>
      <c r="AX209" s="28">
        <f>'no b.d.l.'!BK197*10000</f>
        <v>21000</v>
      </c>
      <c r="AY209" s="28">
        <f>'no b.d.l.'!BL197*10000</f>
        <v>79100</v>
      </c>
      <c r="AZ209" s="28">
        <f>'no b.d.l.'!BM197*10000</f>
        <v>3700</v>
      </c>
      <c r="BA209" s="28">
        <f>'no b.d.l.'!BN197*10000</f>
        <v>29500</v>
      </c>
      <c r="BB209" s="28">
        <f>'no b.d.l.'!BO197*10000</f>
        <v>2290</v>
      </c>
      <c r="BC209" s="28">
        <f>'no b.d.l.'!BP197*10000</f>
        <v>390</v>
      </c>
      <c r="BD209" s="28">
        <f>'no b.d.l.'!BQ197*10000</f>
        <v>30000</v>
      </c>
      <c r="BE209" s="30">
        <f t="shared" si="4"/>
        <v>5990</v>
      </c>
      <c r="BV209" s="28"/>
      <c r="BY209" s="28"/>
    </row>
    <row r="210" spans="1:77" x14ac:dyDescent="0.3">
      <c r="A210" s="25">
        <f t="shared" si="5"/>
        <v>194</v>
      </c>
      <c r="B210" s="26">
        <v>687229</v>
      </c>
      <c r="C210" s="26">
        <v>847230</v>
      </c>
      <c r="D210" s="26">
        <v>368</v>
      </c>
      <c r="E210" s="26">
        <v>1</v>
      </c>
      <c r="F210" s="27" t="s">
        <v>192</v>
      </c>
      <c r="G210" s="28">
        <v>22.7</v>
      </c>
      <c r="H210" s="28">
        <f>'no b.d.l.'!H198/1000</f>
        <v>0.40400000000000003</v>
      </c>
      <c r="I210" s="28">
        <f>'no b.d.l.'!I198/1000</f>
        <v>7.0000000000000007E-2</v>
      </c>
      <c r="J210" s="28">
        <v>3</v>
      </c>
      <c r="K210" s="28">
        <v>4.6500000000000004</v>
      </c>
      <c r="L210" s="28">
        <v>8.9999999999999998E-4</v>
      </c>
      <c r="M210" s="28">
        <v>0.51</v>
      </c>
      <c r="N210" s="28">
        <v>0.6</v>
      </c>
      <c r="O210" s="28">
        <v>0.12</v>
      </c>
      <c r="P210" s="28">
        <f>Amalgamation!P198/Amalgamation!AR198</f>
        <v>2.875</v>
      </c>
      <c r="Q210" s="28">
        <f>Amalgamation!Q198/Amalgamation!AS198</f>
        <v>1.1518324607329844E-2</v>
      </c>
      <c r="R210" s="28">
        <f>Amalgamation!R198/Amalgamation!AT198</f>
        <v>16.782608695652176</v>
      </c>
      <c r="S210" s="28">
        <v>0.1</v>
      </c>
      <c r="T210" s="28">
        <f>Amalgamation!T198/Amalgamation!X198</f>
        <v>0.24901185770750986</v>
      </c>
      <c r="U210" s="28">
        <v>82.9</v>
      </c>
      <c r="V210" s="28">
        <f>Amalgamation!V198/Amalgamation!Z198</f>
        <v>453.33333333333331</v>
      </c>
      <c r="W210" s="28">
        <f>Amalgamation!W198/Amalgamation!AY198</f>
        <v>1.8888888888888888E-4</v>
      </c>
      <c r="X210" s="28">
        <f>Amalgamation!X198/Amalgamation!AB198</f>
        <v>1.675496688741722</v>
      </c>
      <c r="Y210" s="28">
        <v>0.2</v>
      </c>
      <c r="Z210" s="28">
        <v>0.06</v>
      </c>
      <c r="AA210" s="28">
        <f>Amalgamation!AA198/Amalgamation!AE198</f>
        <v>8.7500000000000008E-2</v>
      </c>
      <c r="AB210" s="28">
        <v>15.1</v>
      </c>
      <c r="AC210" s="28">
        <v>0.09</v>
      </c>
      <c r="AD210" s="28">
        <v>0.09</v>
      </c>
      <c r="AE210" s="28">
        <v>0.8</v>
      </c>
      <c r="AF210" s="28">
        <v>0.13</v>
      </c>
      <c r="AG210" s="28">
        <v>307</v>
      </c>
      <c r="AH210" s="28">
        <v>0.2</v>
      </c>
      <c r="AI210" s="28">
        <v>0.2</v>
      </c>
      <c r="AJ210" s="28">
        <v>0.04</v>
      </c>
      <c r="AK210" s="28">
        <v>8.89</v>
      </c>
      <c r="AL210" s="28">
        <f>Amalgamation!AL198/Amalgamation!AY198</f>
        <v>4.6666666666666665E-5</v>
      </c>
      <c r="AM210" s="28">
        <v>7.3999999999999996E-2</v>
      </c>
      <c r="AN210" s="28">
        <f>Amalgamation!AN198/(Amalgamation!AS198+Amalgamation!AY198)</f>
        <v>8.7283916828783E-4</v>
      </c>
      <c r="AO210" s="28">
        <f>Amalgamation!AO198/Amalgamation!AS198</f>
        <v>0.31989528795811517</v>
      </c>
      <c r="AP210" s="28">
        <v>0.4</v>
      </c>
      <c r="AQ210" s="28">
        <v>0.61</v>
      </c>
      <c r="AR210" s="28">
        <v>4</v>
      </c>
      <c r="AS210" s="28">
        <v>191</v>
      </c>
      <c r="AT210" s="28">
        <v>11.5</v>
      </c>
      <c r="AU210" s="28">
        <v>13.6</v>
      </c>
      <c r="AV210" s="28">
        <v>8.8000000000000007</v>
      </c>
      <c r="AW210" s="28">
        <f>'no b.d.l.'!BJ198*10000</f>
        <v>45599.999999999993</v>
      </c>
      <c r="AX210" s="28">
        <f>'no b.d.l.'!BK198*10000</f>
        <v>200</v>
      </c>
      <c r="AY210" s="28">
        <f>'no b.d.l.'!BL198*10000</f>
        <v>135000</v>
      </c>
      <c r="AZ210" s="28">
        <f>'no b.d.l.'!BM198*10000</f>
        <v>1000</v>
      </c>
      <c r="BA210" s="28">
        <f>'no b.d.l.'!BN198*10000</f>
        <v>400</v>
      </c>
      <c r="BB210" s="28">
        <f>'no b.d.l.'!BO198*10000</f>
        <v>190</v>
      </c>
      <c r="BC210" s="28">
        <f>'no b.d.l.'!BP198*10000</f>
        <v>250</v>
      </c>
      <c r="BD210" s="28">
        <f>'no b.d.l.'!BQ198*10000</f>
        <v>9000</v>
      </c>
      <c r="BE210" s="30">
        <f t="shared" ref="BE210:BE226" si="6">+AZ210+BB210</f>
        <v>1190</v>
      </c>
      <c r="BV210" s="28"/>
      <c r="BY210" s="28"/>
    </row>
    <row r="211" spans="1:77" x14ac:dyDescent="0.3">
      <c r="A211" s="25">
        <f t="shared" ref="A211:A214" si="7">A210+1</f>
        <v>195</v>
      </c>
      <c r="B211" s="26">
        <v>687230</v>
      </c>
      <c r="C211" s="26">
        <v>847230</v>
      </c>
      <c r="D211" s="26">
        <v>368</v>
      </c>
      <c r="E211" s="26">
        <v>1</v>
      </c>
      <c r="F211" s="27" t="s">
        <v>193</v>
      </c>
      <c r="G211" s="28">
        <v>17.600000000000001</v>
      </c>
      <c r="H211" s="28">
        <f>'no b.d.l.'!H199/1000</f>
        <v>2.47E-2</v>
      </c>
      <c r="I211" s="28">
        <f>'no b.d.l.'!I199/1000</f>
        <v>0.04</v>
      </c>
      <c r="J211" s="28">
        <v>2</v>
      </c>
      <c r="K211" s="28">
        <v>3.81</v>
      </c>
      <c r="L211" s="28">
        <v>8.9999999999999998E-4</v>
      </c>
      <c r="M211" s="28">
        <v>0.3</v>
      </c>
      <c r="N211" s="28">
        <v>0.5</v>
      </c>
      <c r="O211" s="28">
        <v>0.08</v>
      </c>
      <c r="P211" s="28">
        <f>Amalgamation!P199/Amalgamation!AR199</f>
        <v>3.1086956521739135</v>
      </c>
      <c r="Q211" s="28">
        <f>Amalgamation!Q199/Amalgamation!AS199</f>
        <v>1.2437810945273632E-2</v>
      </c>
      <c r="R211" s="28">
        <f>Amalgamation!R199/Amalgamation!AT199</f>
        <v>13.424657534246576</v>
      </c>
      <c r="S211" s="28">
        <v>0.1</v>
      </c>
      <c r="T211" s="28">
        <f>Amalgamation!T199/Amalgamation!X199</f>
        <v>0.40361445783132527</v>
      </c>
      <c r="U211" s="28">
        <v>62.3</v>
      </c>
      <c r="V211" s="28">
        <f>Amalgamation!V199/Amalgamation!Z199</f>
        <v>354.28571428571428</v>
      </c>
      <c r="W211" s="28">
        <f>Amalgamation!W199/Amalgamation!AY199</f>
        <v>1.60431654676259E-4</v>
      </c>
      <c r="X211" s="28">
        <f>Amalgamation!X199/Amalgamation!AB199</f>
        <v>0.91712707182320441</v>
      </c>
      <c r="Y211" s="28">
        <v>4.2999999999999997E-2</v>
      </c>
      <c r="Z211" s="28">
        <v>7.0000000000000007E-2</v>
      </c>
      <c r="AA211" s="28">
        <f>Amalgamation!AA199/Amalgamation!AE199</f>
        <v>9.1836734693877542E-3</v>
      </c>
      <c r="AB211" s="28">
        <v>18.100000000000001</v>
      </c>
      <c r="AC211" s="28">
        <v>0.09</v>
      </c>
      <c r="AD211" s="28">
        <v>0.09</v>
      </c>
      <c r="AE211" s="28">
        <v>0.98</v>
      </c>
      <c r="AF211" s="28">
        <v>0.16</v>
      </c>
      <c r="AG211" s="28">
        <v>252</v>
      </c>
      <c r="AH211" s="28">
        <v>0.2</v>
      </c>
      <c r="AI211" s="28">
        <v>0.2</v>
      </c>
      <c r="AJ211" s="28">
        <v>0.04</v>
      </c>
      <c r="AK211" s="28">
        <v>11.2</v>
      </c>
      <c r="AL211" s="28">
        <f>Amalgamation!AL199/Amalgamation!AY199</f>
        <v>4.5323741007194244E-5</v>
      </c>
      <c r="AM211" s="28">
        <v>7.3999999999999996E-2</v>
      </c>
      <c r="AN211" s="28">
        <f>Amalgamation!AN199/(Amalgamation!AS199+Amalgamation!AY199)</f>
        <v>1.1242735325177264E-3</v>
      </c>
      <c r="AO211" s="28">
        <f>Amalgamation!AO199/Amalgamation!AS199</f>
        <v>0.33233830845771145</v>
      </c>
      <c r="AP211" s="28">
        <v>0.5</v>
      </c>
      <c r="AQ211" s="28">
        <v>0.83</v>
      </c>
      <c r="AR211" s="28">
        <v>4.5999999999999996</v>
      </c>
      <c r="AS211" s="28">
        <v>201</v>
      </c>
      <c r="AT211" s="28">
        <v>14.6</v>
      </c>
      <c r="AU211" s="28">
        <v>13.7</v>
      </c>
      <c r="AV211" s="28">
        <v>14</v>
      </c>
      <c r="AW211" s="28">
        <f>'no b.d.l.'!BJ199*10000</f>
        <v>50700</v>
      </c>
      <c r="AX211" s="28">
        <f>'no b.d.l.'!BK199*10000</f>
        <v>100</v>
      </c>
      <c r="AY211" s="28">
        <f>'no b.d.l.'!BL199*10000</f>
        <v>139000</v>
      </c>
      <c r="AZ211" s="28">
        <f>'no b.d.l.'!BM199*10000</f>
        <v>1000</v>
      </c>
      <c r="BA211" s="28">
        <f>'no b.d.l.'!BN199*10000</f>
        <v>500</v>
      </c>
      <c r="BB211" s="28">
        <f>'no b.d.l.'!BO199*10000</f>
        <v>160</v>
      </c>
      <c r="BC211" s="28">
        <f>'no b.d.l.'!BP199*10000</f>
        <v>220</v>
      </c>
      <c r="BD211" s="28">
        <f>'no b.d.l.'!BQ199*10000</f>
        <v>9000</v>
      </c>
      <c r="BE211" s="30">
        <f t="shared" si="6"/>
        <v>1160</v>
      </c>
      <c r="BV211" s="28"/>
      <c r="BY211" s="28"/>
    </row>
    <row r="212" spans="1:77" x14ac:dyDescent="0.3">
      <c r="A212" s="25">
        <f t="shared" si="7"/>
        <v>196</v>
      </c>
      <c r="B212" s="26">
        <v>687232</v>
      </c>
      <c r="C212" s="26">
        <v>847230</v>
      </c>
      <c r="D212" s="26">
        <v>368</v>
      </c>
      <c r="E212" s="26">
        <v>1</v>
      </c>
      <c r="F212" s="27" t="s">
        <v>194</v>
      </c>
      <c r="G212" s="28">
        <v>32.299999999999997</v>
      </c>
      <c r="H212" s="28">
        <f>'no b.d.l.'!H200/1000</f>
        <v>4.0000000000000002E-4</v>
      </c>
      <c r="I212" s="28">
        <f>'no b.d.l.'!I200/1000</f>
        <v>0.03</v>
      </c>
      <c r="J212" s="28">
        <v>3</v>
      </c>
      <c r="K212" s="28">
        <v>3.79</v>
      </c>
      <c r="L212" s="28">
        <v>8.9999999999999998E-4</v>
      </c>
      <c r="M212" s="28">
        <v>0.37</v>
      </c>
      <c r="N212" s="28">
        <v>0.5</v>
      </c>
      <c r="O212" s="28">
        <v>0.15</v>
      </c>
      <c r="P212" s="28">
        <f>Amalgamation!P200/Amalgamation!AR200</f>
        <v>3.59375</v>
      </c>
      <c r="Q212" s="28">
        <f>Amalgamation!Q200/Amalgamation!AS200</f>
        <v>9.6330275229357804E-3</v>
      </c>
      <c r="R212" s="28">
        <f>Amalgamation!R200/Amalgamation!AT200</f>
        <v>19.896907216494846</v>
      </c>
      <c r="S212" s="28">
        <v>0.09</v>
      </c>
      <c r="T212" s="28">
        <f>Amalgamation!T200/Amalgamation!X200</f>
        <v>0.42657342657342651</v>
      </c>
      <c r="U212" s="28">
        <v>47.1</v>
      </c>
      <c r="V212" s="28">
        <f>Amalgamation!V200/Amalgamation!Z200</f>
        <v>447.99999999999994</v>
      </c>
      <c r="W212" s="28">
        <f>Amalgamation!W200/Amalgamation!AY200</f>
        <v>1.2642857142857142E-4</v>
      </c>
      <c r="X212" s="28">
        <f>Amalgamation!X200/Amalgamation!AB200</f>
        <v>1.0214285714285716</v>
      </c>
      <c r="Y212" s="28">
        <v>0.125</v>
      </c>
      <c r="Z212" s="28">
        <v>0.05</v>
      </c>
      <c r="AA212" s="28">
        <f>Amalgamation!AA200/Amalgamation!AE200</f>
        <v>1.3043478260869565E-2</v>
      </c>
      <c r="AB212" s="28">
        <v>14</v>
      </c>
      <c r="AC212" s="28">
        <v>0.09</v>
      </c>
      <c r="AD212" s="28">
        <v>0.08</v>
      </c>
      <c r="AE212" s="28">
        <v>0.69</v>
      </c>
      <c r="AF212" s="28">
        <v>0.11</v>
      </c>
      <c r="AG212" s="28">
        <v>461</v>
      </c>
      <c r="AH212" s="28">
        <v>0.1</v>
      </c>
      <c r="AI212" s="28">
        <v>0.2</v>
      </c>
      <c r="AJ212" s="28">
        <v>0.04</v>
      </c>
      <c r="AK212" s="28">
        <v>9.33</v>
      </c>
      <c r="AL212" s="28">
        <f>Amalgamation!AL200/Amalgamation!AY200</f>
        <v>4.0714285714285717E-5</v>
      </c>
      <c r="AM212" s="28">
        <v>5.8000000000000003E-2</v>
      </c>
      <c r="AN212" s="28">
        <f>Amalgamation!AN200/(Amalgamation!AS200+Amalgamation!AY200)</f>
        <v>8.3584133278181137E-4</v>
      </c>
      <c r="AO212" s="28">
        <f>Amalgamation!AO200/Amalgamation!AS200</f>
        <v>0.23440366972477064</v>
      </c>
      <c r="AP212" s="28">
        <v>0.4</v>
      </c>
      <c r="AQ212" s="28">
        <v>0.61</v>
      </c>
      <c r="AR212" s="28">
        <v>3.2</v>
      </c>
      <c r="AS212" s="28">
        <v>218</v>
      </c>
      <c r="AT212" s="28">
        <v>9.6999999999999993</v>
      </c>
      <c r="AU212" s="28">
        <v>13.2</v>
      </c>
      <c r="AV212" s="28">
        <v>6.8</v>
      </c>
      <c r="AW212" s="28">
        <f>'no b.d.l.'!BJ200*10000</f>
        <v>39300</v>
      </c>
      <c r="AX212" s="28">
        <f>'no b.d.l.'!BK200*10000</f>
        <v>100</v>
      </c>
      <c r="AY212" s="28">
        <f>'no b.d.l.'!BL200*10000</f>
        <v>140000</v>
      </c>
      <c r="AZ212" s="28">
        <f>'no b.d.l.'!BM200*10000</f>
        <v>800</v>
      </c>
      <c r="BA212" s="28">
        <f>'no b.d.l.'!BN200*10000</f>
        <v>300</v>
      </c>
      <c r="BB212" s="28">
        <f>'no b.d.l.'!BO200*10000</f>
        <v>140</v>
      </c>
      <c r="BC212" s="28">
        <f>'no b.d.l.'!BP200*10000</f>
        <v>310</v>
      </c>
      <c r="BD212" s="28">
        <f>'no b.d.l.'!BQ200*10000</f>
        <v>9000</v>
      </c>
      <c r="BE212" s="30">
        <f t="shared" si="6"/>
        <v>940</v>
      </c>
      <c r="BV212" s="28"/>
      <c r="BY212" s="28"/>
    </row>
    <row r="213" spans="1:77" x14ac:dyDescent="0.3">
      <c r="A213" s="25">
        <f t="shared" si="7"/>
        <v>197</v>
      </c>
      <c r="B213" s="26">
        <v>687234</v>
      </c>
      <c r="C213" s="26">
        <v>847230</v>
      </c>
      <c r="D213" s="26">
        <v>368</v>
      </c>
      <c r="E213" s="26">
        <v>1</v>
      </c>
      <c r="F213" s="27" t="s">
        <v>195</v>
      </c>
      <c r="G213" s="28">
        <v>27.9</v>
      </c>
      <c r="H213" s="28">
        <f>'no b.d.l.'!H201/1000</f>
        <v>4.0000000000000002E-4</v>
      </c>
      <c r="I213" s="28">
        <f>'no b.d.l.'!I201/1000</f>
        <v>0.03</v>
      </c>
      <c r="J213" s="28">
        <v>3</v>
      </c>
      <c r="K213" s="28">
        <v>3.51</v>
      </c>
      <c r="L213" s="28">
        <v>8.9999999999999998E-4</v>
      </c>
      <c r="M213" s="28">
        <v>0.4</v>
      </c>
      <c r="N213" s="28">
        <v>0.6</v>
      </c>
      <c r="O213" s="28">
        <v>0.15</v>
      </c>
      <c r="P213" s="28">
        <f>Amalgamation!P201/Amalgamation!AR201</f>
        <v>3.44</v>
      </c>
      <c r="Q213" s="28">
        <f>Amalgamation!Q201/Amalgamation!AS201</f>
        <v>6.7226890756302525E-3</v>
      </c>
      <c r="R213" s="28">
        <f>Amalgamation!R201/Amalgamation!AT201</f>
        <v>20.487804878048781</v>
      </c>
      <c r="S213" s="28">
        <v>0.1</v>
      </c>
      <c r="T213" s="28">
        <f>Amalgamation!T201/Amalgamation!X201</f>
        <v>0.59312320916905448</v>
      </c>
      <c r="U213" s="28">
        <v>38.6</v>
      </c>
      <c r="V213" s="28">
        <f>Amalgamation!V201/Amalgamation!Z201</f>
        <v>837.5</v>
      </c>
      <c r="W213" s="28">
        <f>Amalgamation!W201/Amalgamation!AY201</f>
        <v>1.125E-4</v>
      </c>
      <c r="X213" s="28">
        <f>Amalgamation!X201/Amalgamation!AB201</f>
        <v>3.1160714285714288</v>
      </c>
      <c r="Y213" s="28">
        <v>0.16600000000000001</v>
      </c>
      <c r="Z213" s="28">
        <v>0.04</v>
      </c>
      <c r="AA213" s="28">
        <f>Amalgamation!AA201/Amalgamation!AE201</f>
        <v>1.607142857142857E-2</v>
      </c>
      <c r="AB213" s="28">
        <v>11.2</v>
      </c>
      <c r="AC213" s="28">
        <v>0.09</v>
      </c>
      <c r="AD213" s="28">
        <v>0.06</v>
      </c>
      <c r="AE213" s="28">
        <v>0.56000000000000005</v>
      </c>
      <c r="AF213" s="28">
        <v>0.08</v>
      </c>
      <c r="AG213" s="28">
        <v>405</v>
      </c>
      <c r="AH213" s="28">
        <v>0.2</v>
      </c>
      <c r="AI213" s="28">
        <v>0.2</v>
      </c>
      <c r="AJ213" s="28">
        <v>0.04</v>
      </c>
      <c r="AK213" s="28">
        <v>6.57</v>
      </c>
      <c r="AL213" s="28">
        <f>Amalgamation!AL201/Amalgamation!AY201</f>
        <v>5.6666666666666664E-5</v>
      </c>
      <c r="AM213" s="28">
        <v>6.4000000000000001E-2</v>
      </c>
      <c r="AN213" s="28">
        <f>Amalgamation!AN201/(Amalgamation!AS201+Amalgamation!AY201)</f>
        <v>7.3604018696252411E-4</v>
      </c>
      <c r="AO213" s="28">
        <f>Amalgamation!AO201/Amalgamation!AS201</f>
        <v>0.19201680672268909</v>
      </c>
      <c r="AP213" s="28">
        <v>0.4</v>
      </c>
      <c r="AQ213" s="28">
        <v>0.42</v>
      </c>
      <c r="AR213" s="28">
        <v>2.5</v>
      </c>
      <c r="AS213" s="28">
        <v>238</v>
      </c>
      <c r="AT213" s="28">
        <v>8.1999999999999993</v>
      </c>
      <c r="AU213" s="28">
        <v>12.1</v>
      </c>
      <c r="AV213" s="28">
        <v>4.8</v>
      </c>
      <c r="AW213" s="28">
        <f>'no b.d.l.'!BJ201*10000</f>
        <v>33900</v>
      </c>
      <c r="AX213" s="28">
        <f>'no b.d.l.'!BK201*10000</f>
        <v>200</v>
      </c>
      <c r="AY213" s="28">
        <f>'no b.d.l.'!BL201*10000</f>
        <v>120000</v>
      </c>
      <c r="AZ213" s="28">
        <f>'no b.d.l.'!BM201*10000</f>
        <v>800</v>
      </c>
      <c r="BA213" s="28">
        <f>'no b.d.l.'!BN201*10000</f>
        <v>300</v>
      </c>
      <c r="BB213" s="28">
        <f>'no b.d.l.'!BO201*10000</f>
        <v>150</v>
      </c>
      <c r="BC213" s="28">
        <f>'no b.d.l.'!BP201*10000</f>
        <v>220</v>
      </c>
      <c r="BD213" s="28">
        <f>'no b.d.l.'!BQ201*10000</f>
        <v>9000</v>
      </c>
      <c r="BE213" s="30">
        <f t="shared" si="6"/>
        <v>950</v>
      </c>
      <c r="BV213" s="28"/>
      <c r="BY213" s="28"/>
    </row>
    <row r="214" spans="1:77" x14ac:dyDescent="0.3">
      <c r="A214" s="25">
        <f t="shared" si="7"/>
        <v>198</v>
      </c>
      <c r="B214" s="26">
        <v>687235</v>
      </c>
      <c r="C214" s="26">
        <v>847230</v>
      </c>
      <c r="D214" s="26">
        <v>367</v>
      </c>
      <c r="E214" s="26">
        <v>1</v>
      </c>
      <c r="F214" s="27" t="s">
        <v>196</v>
      </c>
      <c r="G214" s="28">
        <v>28.8</v>
      </c>
      <c r="H214" s="28">
        <f>'no b.d.l.'!H202/1000</f>
        <v>1.52E-2</v>
      </c>
      <c r="I214" s="28">
        <f>'no b.d.l.'!I202/1000</f>
        <v>0.02</v>
      </c>
      <c r="J214" s="28">
        <v>3</v>
      </c>
      <c r="K214" s="28">
        <v>4.0599999999999996</v>
      </c>
      <c r="L214" s="28">
        <v>8.9999999999999998E-4</v>
      </c>
      <c r="M214" s="28">
        <v>0.47</v>
      </c>
      <c r="N214" s="28">
        <v>0.8</v>
      </c>
      <c r="O214" s="28">
        <v>0.17</v>
      </c>
      <c r="P214" s="28">
        <f>Amalgamation!P202/Amalgamation!AR202</f>
        <v>3.5172413793103448</v>
      </c>
      <c r="Q214" s="28">
        <f>Amalgamation!Q202/Amalgamation!AS202</f>
        <v>7.5396825396825389E-3</v>
      </c>
      <c r="R214" s="28">
        <f>Amalgamation!R202/Amalgamation!AT202</f>
        <v>21.93548387096774</v>
      </c>
      <c r="S214" s="28">
        <v>0.1</v>
      </c>
      <c r="T214" s="28">
        <f>Amalgamation!T202/Amalgamation!X202</f>
        <v>0.40666666666666662</v>
      </c>
      <c r="U214" s="28">
        <v>47.3</v>
      </c>
      <c r="V214" s="28">
        <f>Amalgamation!V202/Amalgamation!Z202</f>
        <v>477.99999999999994</v>
      </c>
      <c r="W214" s="28">
        <f>Amalgamation!W202/Amalgamation!AY202</f>
        <v>1.2923076923076923E-4</v>
      </c>
      <c r="X214" s="28">
        <f>Amalgamation!X202/Amalgamation!AB202</f>
        <v>1.1627906976744187</v>
      </c>
      <c r="Y214" s="28">
        <v>0.126</v>
      </c>
      <c r="Z214" s="28">
        <v>0.05</v>
      </c>
      <c r="AA214" s="28">
        <f>Amalgamation!AA202/Amalgamation!AE202</f>
        <v>1.3043478260869565E-2</v>
      </c>
      <c r="AB214" s="28">
        <v>12.9</v>
      </c>
      <c r="AC214" s="28">
        <v>0.09</v>
      </c>
      <c r="AD214" s="28">
        <v>0.08</v>
      </c>
      <c r="AE214" s="28">
        <v>0.69</v>
      </c>
      <c r="AF214" s="28">
        <v>0.11</v>
      </c>
      <c r="AG214" s="28">
        <v>476</v>
      </c>
      <c r="AH214" s="28">
        <v>0.2</v>
      </c>
      <c r="AI214" s="28">
        <v>0.2</v>
      </c>
      <c r="AJ214" s="28">
        <v>0.04</v>
      </c>
      <c r="AK214" s="28">
        <v>6</v>
      </c>
      <c r="AL214" s="28">
        <f>Amalgamation!AL202/Amalgamation!AY202</f>
        <v>5.3076923076923076E-5</v>
      </c>
      <c r="AM214" s="28">
        <v>6.8000000000000005E-2</v>
      </c>
      <c r="AN214" s="28">
        <f>Amalgamation!AN202/(Amalgamation!AS202+Amalgamation!AY202)</f>
        <v>6.6563277339311473E-4</v>
      </c>
      <c r="AO214" s="28">
        <f>Amalgamation!AO202/Amalgamation!AS202</f>
        <v>0.20277777777777778</v>
      </c>
      <c r="AP214" s="28">
        <v>0.3</v>
      </c>
      <c r="AQ214" s="28">
        <v>0.54</v>
      </c>
      <c r="AR214" s="28">
        <v>2.9</v>
      </c>
      <c r="AS214" s="28">
        <v>252</v>
      </c>
      <c r="AT214" s="28">
        <v>9.3000000000000007</v>
      </c>
      <c r="AU214" s="28">
        <v>13.1</v>
      </c>
      <c r="AV214" s="28">
        <v>6.6</v>
      </c>
      <c r="AW214" s="28">
        <f>'no b.d.l.'!BJ202*10000</f>
        <v>38400</v>
      </c>
      <c r="AX214" s="28">
        <f>'no b.d.l.'!BK202*10000</f>
        <v>100</v>
      </c>
      <c r="AY214" s="28">
        <f>'no b.d.l.'!BL202*10000</f>
        <v>130000</v>
      </c>
      <c r="AZ214" s="28">
        <f>'no b.d.l.'!BM202*10000</f>
        <v>800</v>
      </c>
      <c r="BA214" s="28">
        <f>'no b.d.l.'!BN202*10000</f>
        <v>300</v>
      </c>
      <c r="BB214" s="28">
        <f>'no b.d.l.'!BO202*10000</f>
        <v>170</v>
      </c>
      <c r="BC214" s="28">
        <f>'no b.d.l.'!BP202*10000</f>
        <v>250</v>
      </c>
      <c r="BD214" s="28">
        <f>'no b.d.l.'!BQ202*10000</f>
        <v>9000</v>
      </c>
      <c r="BE214" s="30">
        <f t="shared" si="6"/>
        <v>970</v>
      </c>
      <c r="BV214" s="28"/>
      <c r="BY214" s="28"/>
    </row>
    <row r="215" spans="1:77" x14ac:dyDescent="0.3">
      <c r="A215" s="25">
        <v>1</v>
      </c>
      <c r="B215" s="26">
        <v>686944</v>
      </c>
      <c r="C215" s="26">
        <v>846949</v>
      </c>
      <c r="D215" s="26">
        <v>361</v>
      </c>
      <c r="E215" s="26">
        <v>2</v>
      </c>
      <c r="F215" s="27" t="s">
        <v>286</v>
      </c>
      <c r="G215" s="28">
        <v>19.8</v>
      </c>
      <c r="H215" s="28">
        <f>'no b.d.l.'!H203/1000</f>
        <v>4.0000000000000002E-4</v>
      </c>
      <c r="I215" s="28">
        <f>'no b.d.l.'!I203/1000</f>
        <v>0.04</v>
      </c>
      <c r="J215" s="28">
        <v>3</v>
      </c>
      <c r="K215" s="28">
        <v>2.65</v>
      </c>
      <c r="L215" s="28">
        <v>8.9999999999999998E-4</v>
      </c>
      <c r="M215" s="28">
        <v>0.26</v>
      </c>
      <c r="N215" s="28">
        <v>0.6</v>
      </c>
      <c r="O215" s="28">
        <v>0.12</v>
      </c>
      <c r="P215" s="28">
        <f>Amalgamation!P203/Amalgamation!AR203</f>
        <v>4.625</v>
      </c>
      <c r="Q215" s="28">
        <f>Amalgamation!Q203/Amalgamation!AS203</f>
        <v>3.663003663003663E-3</v>
      </c>
      <c r="R215" s="28">
        <f>Amalgamation!R203/Amalgamation!AT203</f>
        <v>26.744186046511629</v>
      </c>
      <c r="S215" s="28">
        <v>0.09</v>
      </c>
      <c r="T215" s="28">
        <f>Amalgamation!T203/Amalgamation!X203</f>
        <v>0.51086956521739135</v>
      </c>
      <c r="U215" s="28">
        <v>21.2</v>
      </c>
      <c r="V215" s="28">
        <f>Amalgamation!V203/Amalgamation!Z203</f>
        <v>7100</v>
      </c>
      <c r="W215" s="28">
        <f>Amalgamation!W203/Amalgamation!AY203</f>
        <v>1.0294117647058824E-4</v>
      </c>
      <c r="X215" s="28">
        <f>Amalgamation!X203/Amalgamation!AB203</f>
        <v>2.972536348949919</v>
      </c>
      <c r="Y215" s="28">
        <v>2.1999999999999999E-2</v>
      </c>
      <c r="Z215" s="28">
        <v>0.01</v>
      </c>
      <c r="AA215" s="28">
        <f>Amalgamation!AA203/Amalgamation!AE203</f>
        <v>2.9032258064516127E-2</v>
      </c>
      <c r="AB215" s="28">
        <v>6.19</v>
      </c>
      <c r="AC215" s="28">
        <v>0.1</v>
      </c>
      <c r="AD215" s="28">
        <v>0.03</v>
      </c>
      <c r="AE215" s="28">
        <v>0.31</v>
      </c>
      <c r="AF215" s="28">
        <v>0.04</v>
      </c>
      <c r="AG215" s="28">
        <v>887</v>
      </c>
      <c r="AH215" s="28">
        <v>0.2</v>
      </c>
      <c r="AI215" s="28">
        <v>0.1</v>
      </c>
      <c r="AJ215" s="28">
        <v>0.04</v>
      </c>
      <c r="AK215" s="28">
        <v>1.55</v>
      </c>
      <c r="AL215" s="28">
        <f>Amalgamation!AL203/Amalgamation!AY203</f>
        <v>6.4075630252100833E-5</v>
      </c>
      <c r="AM215" s="28">
        <v>3.4000000000000002E-2</v>
      </c>
      <c r="AN215" s="28">
        <f>Amalgamation!AN203/(Amalgamation!AS203+Amalgamation!AY203)</f>
        <v>2.833261759869283E-4</v>
      </c>
      <c r="AO215" s="28">
        <f>Amalgamation!AO203/Amalgamation!AS203</f>
        <v>0.13626373626373628</v>
      </c>
      <c r="AP215" s="28">
        <v>0.2</v>
      </c>
      <c r="AQ215" s="28">
        <v>0.21</v>
      </c>
      <c r="AR215" s="28">
        <v>0.8</v>
      </c>
      <c r="AS215" s="28">
        <v>273</v>
      </c>
      <c r="AT215" s="28">
        <v>4.3</v>
      </c>
      <c r="AU215" s="28">
        <v>7</v>
      </c>
      <c r="AV215" s="28">
        <v>2.8</v>
      </c>
      <c r="AW215" s="28">
        <f>'no b.d.l.'!BJ203*10000</f>
        <v>17700</v>
      </c>
      <c r="AX215" s="28">
        <f>'no b.d.l.'!BK203*10000</f>
        <v>300</v>
      </c>
      <c r="AY215" s="28">
        <f>'no b.d.l.'!BL203*10000</f>
        <v>95200</v>
      </c>
      <c r="AZ215" s="28">
        <f>'no b.d.l.'!BM203*10000</f>
        <v>200</v>
      </c>
      <c r="BA215" s="28">
        <f>'no b.d.l.'!BN203*10000</f>
        <v>6500</v>
      </c>
      <c r="BB215" s="28">
        <f>'no b.d.l.'!BO203*10000</f>
        <v>140</v>
      </c>
      <c r="BC215" s="28">
        <f>'no b.d.l.'!BP203*10000</f>
        <v>270</v>
      </c>
      <c r="BD215" s="28">
        <f>'no b.d.l.'!BQ203*10000</f>
        <v>9000</v>
      </c>
      <c r="BE215" s="30">
        <f t="shared" si="6"/>
        <v>340</v>
      </c>
      <c r="BV215" s="28"/>
      <c r="BY215" s="28"/>
    </row>
    <row r="216" spans="1:77" x14ac:dyDescent="0.3">
      <c r="A216" s="25">
        <v>2</v>
      </c>
      <c r="B216" s="26">
        <v>686937</v>
      </c>
      <c r="C216" s="26">
        <v>846945</v>
      </c>
      <c r="D216" s="26">
        <v>362</v>
      </c>
      <c r="E216" s="26">
        <v>2</v>
      </c>
      <c r="F216" s="27" t="s">
        <v>287</v>
      </c>
      <c r="G216" s="28">
        <v>13.1</v>
      </c>
      <c r="H216" s="28">
        <f>'no b.d.l.'!H204/1000</f>
        <v>4.0000000000000002E-4</v>
      </c>
      <c r="I216" s="28">
        <f>'no b.d.l.'!I204/1000</f>
        <v>0.06</v>
      </c>
      <c r="J216" s="28">
        <v>4</v>
      </c>
      <c r="K216" s="28">
        <v>2.79</v>
      </c>
      <c r="L216" s="28">
        <v>8.9999999999999998E-4</v>
      </c>
      <c r="M216" s="28">
        <v>0.37</v>
      </c>
      <c r="N216" s="28">
        <v>0.8</v>
      </c>
      <c r="O216" s="28">
        <v>0.14000000000000001</v>
      </c>
      <c r="P216" s="28">
        <f>Amalgamation!P204/Amalgamation!AR204</f>
        <v>3.7142857142857149</v>
      </c>
      <c r="Q216" s="28">
        <f>Amalgamation!Q204/Amalgamation!AS204</f>
        <v>6.3829787234042559E-3</v>
      </c>
      <c r="R216" s="28">
        <f>Amalgamation!R204/Amalgamation!AT204</f>
        <v>44.193548387096776</v>
      </c>
      <c r="S216" s="28">
        <v>0.1</v>
      </c>
      <c r="T216" s="28">
        <f>Amalgamation!T204/Amalgamation!X204</f>
        <v>2.6666666666666665</v>
      </c>
      <c r="U216" s="28">
        <v>25.8</v>
      </c>
      <c r="V216" s="28">
        <f>Amalgamation!V204/Amalgamation!Z204</f>
        <v>1230</v>
      </c>
      <c r="W216" s="28">
        <f>Amalgamation!W204/Amalgamation!AY204</f>
        <v>1.4469914040114612E-4</v>
      </c>
      <c r="X216" s="28">
        <f>Amalgamation!X204/Amalgamation!AB204</f>
        <v>0.25787965616045844</v>
      </c>
      <c r="Y216" s="28">
        <v>2.3E-2</v>
      </c>
      <c r="Z216" s="28">
        <v>0.01</v>
      </c>
      <c r="AA216" s="28">
        <f>Amalgamation!AA204/Amalgamation!AE204</f>
        <v>2.6470588235294114E-2</v>
      </c>
      <c r="AB216" s="28">
        <v>6.98</v>
      </c>
      <c r="AC216" s="28">
        <v>0.09</v>
      </c>
      <c r="AD216" s="28">
        <v>0.05</v>
      </c>
      <c r="AE216" s="28">
        <v>0.34</v>
      </c>
      <c r="AF216" s="28">
        <v>0.03</v>
      </c>
      <c r="AG216" s="28">
        <v>261</v>
      </c>
      <c r="AH216" s="28">
        <v>0.1</v>
      </c>
      <c r="AI216" s="28">
        <v>0.4</v>
      </c>
      <c r="AJ216" s="28">
        <v>0.04</v>
      </c>
      <c r="AK216" s="28">
        <v>1.67</v>
      </c>
      <c r="AL216" s="28">
        <f>Amalgamation!AL204/Amalgamation!AY204</f>
        <v>8.5959885386819478E-5</v>
      </c>
      <c r="AM216" s="28">
        <v>5.7000000000000002E-2</v>
      </c>
      <c r="AN216" s="28">
        <f>Amalgamation!AN204/(Amalgamation!AS204+Amalgamation!AY204)</f>
        <v>4.4251583477502465E-4</v>
      </c>
      <c r="AO216" s="28">
        <f>Amalgamation!AO204/Amalgamation!AS204</f>
        <v>0.15673758865248227</v>
      </c>
      <c r="AP216" s="28">
        <v>0.2</v>
      </c>
      <c r="AQ216" s="28">
        <v>0.19</v>
      </c>
      <c r="AR216" s="28">
        <v>1.4</v>
      </c>
      <c r="AS216" s="28">
        <v>141</v>
      </c>
      <c r="AT216" s="28">
        <v>3.1</v>
      </c>
      <c r="AU216" s="28">
        <v>7.2</v>
      </c>
      <c r="AV216" s="28">
        <v>3.3</v>
      </c>
      <c r="AW216" s="28">
        <f>'no b.d.l.'!BJ204*10000</f>
        <v>21500</v>
      </c>
      <c r="AX216" s="28">
        <f>'no b.d.l.'!BK204*10000</f>
        <v>200</v>
      </c>
      <c r="AY216" s="28">
        <f>'no b.d.l.'!BL204*10000</f>
        <v>69800</v>
      </c>
      <c r="AZ216" s="28">
        <f>'no b.d.l.'!BM204*10000</f>
        <v>300</v>
      </c>
      <c r="BA216" s="28">
        <f>'no b.d.l.'!BN204*10000</f>
        <v>200</v>
      </c>
      <c r="BB216" s="28">
        <f>'no b.d.l.'!BO204*10000</f>
        <v>150</v>
      </c>
      <c r="BC216" s="28">
        <f>'no b.d.l.'!BP204*10000</f>
        <v>110</v>
      </c>
      <c r="BD216" s="28">
        <f>'no b.d.l.'!BQ204*10000</f>
        <v>9000</v>
      </c>
      <c r="BE216" s="30">
        <f t="shared" si="6"/>
        <v>450</v>
      </c>
      <c r="BV216" s="28"/>
      <c r="BY216" s="28"/>
    </row>
    <row r="217" spans="1:77" x14ac:dyDescent="0.3">
      <c r="A217" s="25">
        <v>3</v>
      </c>
      <c r="B217" s="26">
        <v>686937</v>
      </c>
      <c r="C217" s="26">
        <v>846945</v>
      </c>
      <c r="D217" s="26">
        <v>362</v>
      </c>
      <c r="E217" s="26">
        <v>2</v>
      </c>
      <c r="F217" s="27" t="s">
        <v>288</v>
      </c>
      <c r="G217" s="28">
        <v>27.6</v>
      </c>
      <c r="H217" s="28">
        <f>'no b.d.l.'!H205/1000</f>
        <v>8.3000000000000001E-3</v>
      </c>
      <c r="I217" s="28">
        <f>'no b.d.l.'!I205/1000</f>
        <v>0.06</v>
      </c>
      <c r="J217" s="28">
        <v>4</v>
      </c>
      <c r="K217" s="28">
        <v>3.07</v>
      </c>
      <c r="L217" s="28">
        <v>8.9999999999999998E-4</v>
      </c>
      <c r="M217" s="28">
        <v>0.42</v>
      </c>
      <c r="N217" s="28">
        <v>1</v>
      </c>
      <c r="O217" s="28">
        <v>0.13</v>
      </c>
      <c r="P217" s="28">
        <f>Amalgamation!P205/Amalgamation!AR205</f>
        <v>2.9473684210526314</v>
      </c>
      <c r="Q217" s="28">
        <f>Amalgamation!Q205/Amalgamation!AS205</f>
        <v>7.1895424836601312E-3</v>
      </c>
      <c r="R217" s="28">
        <f>Amalgamation!R205/Amalgamation!AT205</f>
        <v>40.731707317073173</v>
      </c>
      <c r="S217" s="28">
        <v>0.2</v>
      </c>
      <c r="T217" s="28">
        <f>Amalgamation!T205/Amalgamation!X205</f>
        <v>0.31952662721893493</v>
      </c>
      <c r="U217" s="28">
        <v>41.1</v>
      </c>
      <c r="V217" s="28">
        <f>Amalgamation!V205/Amalgamation!Z205</f>
        <v>484.99999999999994</v>
      </c>
      <c r="W217" s="28">
        <f>Amalgamation!W205/Amalgamation!AY205</f>
        <v>1.3761467889908258E-4</v>
      </c>
      <c r="X217" s="28">
        <f>Amalgamation!X205/Amalgamation!AB205</f>
        <v>1.8055555555555556</v>
      </c>
      <c r="Y217" s="28">
        <v>3.7999999999999999E-2</v>
      </c>
      <c r="Z217" s="28">
        <v>0.04</v>
      </c>
      <c r="AA217" s="28">
        <f>Amalgamation!AA205/Amalgamation!AE205</f>
        <v>1.8749999999999999E-2</v>
      </c>
      <c r="AB217" s="28">
        <v>9.36</v>
      </c>
      <c r="AC217" s="28">
        <v>0.1</v>
      </c>
      <c r="AD217" s="28">
        <v>0.06</v>
      </c>
      <c r="AE217" s="28">
        <v>0.48</v>
      </c>
      <c r="AF217" s="28">
        <v>0.04</v>
      </c>
      <c r="AG217" s="28">
        <v>294</v>
      </c>
      <c r="AH217" s="28">
        <v>0.1</v>
      </c>
      <c r="AI217" s="28">
        <v>0.4</v>
      </c>
      <c r="AJ217" s="28">
        <v>0.04</v>
      </c>
      <c r="AK217" s="28">
        <v>3.36</v>
      </c>
      <c r="AL217" s="28">
        <f>Amalgamation!AL205/Amalgamation!AY205</f>
        <v>6.3200815494393481E-5</v>
      </c>
      <c r="AM217" s="28">
        <v>7.4999999999999997E-2</v>
      </c>
      <c r="AN217" s="28">
        <f>Amalgamation!AN205/(Amalgamation!AS205+Amalgamation!AY205)</f>
        <v>3.6640102592287266E-4</v>
      </c>
      <c r="AO217" s="28">
        <f>Amalgamation!AO205/Amalgamation!AS205</f>
        <v>0.17712418300653596</v>
      </c>
      <c r="AP217" s="28">
        <v>0.3</v>
      </c>
      <c r="AQ217" s="28">
        <v>0.25</v>
      </c>
      <c r="AR217" s="28">
        <v>1.9</v>
      </c>
      <c r="AS217" s="28">
        <v>153</v>
      </c>
      <c r="AT217" s="28">
        <v>4.0999999999999996</v>
      </c>
      <c r="AU217" s="28">
        <v>10</v>
      </c>
      <c r="AV217" s="28">
        <v>3.5</v>
      </c>
      <c r="AW217" s="28">
        <f>'no b.d.l.'!BJ205*10000</f>
        <v>27400.000000000004</v>
      </c>
      <c r="AX217" s="28">
        <f>'no b.d.l.'!BK205*10000</f>
        <v>200</v>
      </c>
      <c r="AY217" s="28">
        <f>'no b.d.l.'!BL205*10000</f>
        <v>98100</v>
      </c>
      <c r="AZ217" s="28">
        <f>'no b.d.l.'!BM205*10000</f>
        <v>400</v>
      </c>
      <c r="BA217" s="28">
        <f>'no b.d.l.'!BN205*10000</f>
        <v>200</v>
      </c>
      <c r="BB217" s="28">
        <f>'no b.d.l.'!BO205*10000</f>
        <v>130</v>
      </c>
      <c r="BC217" s="28">
        <f>'no b.d.l.'!BP205*10000</f>
        <v>140</v>
      </c>
      <c r="BD217" s="28">
        <f>'no b.d.l.'!BQ205*10000</f>
        <v>9000</v>
      </c>
      <c r="BE217" s="30">
        <f t="shared" si="6"/>
        <v>530</v>
      </c>
      <c r="BV217" s="28"/>
      <c r="BY217" s="28"/>
    </row>
    <row r="218" spans="1:77" x14ac:dyDescent="0.3">
      <c r="A218" s="25">
        <v>4</v>
      </c>
      <c r="B218" s="26">
        <v>686883</v>
      </c>
      <c r="C218" s="26">
        <v>846460</v>
      </c>
      <c r="D218" s="26">
        <v>374</v>
      </c>
      <c r="E218" s="26">
        <v>2</v>
      </c>
      <c r="F218" s="27" t="s">
        <v>289</v>
      </c>
      <c r="G218" s="28">
        <v>0.9</v>
      </c>
      <c r="H218" s="28">
        <f>'no b.d.l.'!H206/1000</f>
        <v>4.0000000000000002E-4</v>
      </c>
      <c r="I218" s="28">
        <f>'no b.d.l.'!I206/1000</f>
        <v>0.04</v>
      </c>
      <c r="J218" s="28">
        <v>4</v>
      </c>
      <c r="K218" s="28">
        <v>2.58</v>
      </c>
      <c r="L218" s="28">
        <v>8.9999999999999998E-4</v>
      </c>
      <c r="M218" s="28">
        <v>0.08</v>
      </c>
      <c r="N218" s="28">
        <v>0.09</v>
      </c>
      <c r="O218" s="28">
        <v>0.03</v>
      </c>
      <c r="P218" s="28">
        <f>Amalgamation!P206/Amalgamation!AR206</f>
        <v>2</v>
      </c>
      <c r="Q218" s="28">
        <f>Amalgamation!Q206/Amalgamation!AS206</f>
        <v>3.7499999999999999E-3</v>
      </c>
      <c r="R218" s="28">
        <f>Amalgamation!R206/Amalgamation!AT206</f>
        <v>7.5</v>
      </c>
      <c r="S218" s="28">
        <v>0.09</v>
      </c>
      <c r="T218" s="28">
        <f>Amalgamation!T206/Amalgamation!X206</f>
        <v>0.125</v>
      </c>
      <c r="U218" s="28">
        <v>4.7</v>
      </c>
      <c r="V218" s="28">
        <f>Amalgamation!V206/Amalgamation!Z206</f>
        <v>210</v>
      </c>
      <c r="W218" s="28">
        <f>Amalgamation!W206/Amalgamation!AY206</f>
        <v>1.176470588235294E-4</v>
      </c>
      <c r="X218" s="28">
        <f>Amalgamation!X206/Amalgamation!AB206</f>
        <v>10</v>
      </c>
      <c r="Y218" s="28">
        <v>3.0000000000000001E-3</v>
      </c>
      <c r="Z218" s="28">
        <v>0.01</v>
      </c>
      <c r="AA218" s="28">
        <f>Amalgamation!AA206/Amalgamation!AE206</f>
        <v>0.14285714285714285</v>
      </c>
      <c r="AB218" s="28">
        <v>0.24</v>
      </c>
      <c r="AC218" s="28">
        <v>0.09</v>
      </c>
      <c r="AD218" s="28">
        <v>0.01</v>
      </c>
      <c r="AE218" s="28">
        <v>0.14000000000000001</v>
      </c>
      <c r="AF218" s="28">
        <v>0.01</v>
      </c>
      <c r="AG218" s="28">
        <v>25</v>
      </c>
      <c r="AH218" s="28">
        <v>0.09</v>
      </c>
      <c r="AI218" s="28">
        <v>0.09</v>
      </c>
      <c r="AJ218" s="28">
        <v>0.04</v>
      </c>
      <c r="AK218" s="28">
        <v>0.08</v>
      </c>
      <c r="AL218" s="28">
        <f>Amalgamation!AL206/Amalgamation!AY206</f>
        <v>1.7647058823529408E-4</v>
      </c>
      <c r="AM218" s="28">
        <v>2E-3</v>
      </c>
      <c r="AN218" s="28">
        <f>Amalgamation!AN206/(Amalgamation!AS206+Amalgamation!AY206)</f>
        <v>6.8341121495327087E-4</v>
      </c>
      <c r="AO218" s="28">
        <f>Amalgamation!AO206/Amalgamation!AS206</f>
        <v>0.16666666666666666</v>
      </c>
      <c r="AP218" s="28">
        <v>0.09</v>
      </c>
      <c r="AQ218" s="28">
        <v>0.01</v>
      </c>
      <c r="AR218" s="28">
        <v>0.1</v>
      </c>
      <c r="AS218" s="28">
        <v>24</v>
      </c>
      <c r="AT218" s="28">
        <v>0.4</v>
      </c>
      <c r="AU218" s="28">
        <v>0.1</v>
      </c>
      <c r="AV218" s="28">
        <v>0.6</v>
      </c>
      <c r="AW218" s="28">
        <f>'no b.d.l.'!BJ206*10000</f>
        <v>700.00000000000011</v>
      </c>
      <c r="AX218" s="28">
        <f>'no b.d.l.'!BK206*10000</f>
        <v>100</v>
      </c>
      <c r="AY218" s="28">
        <f>'no b.d.l.'!BL206*10000</f>
        <v>3400.0000000000005</v>
      </c>
      <c r="AZ218" s="28">
        <f>'no b.d.l.'!BM206*10000</f>
        <v>90</v>
      </c>
      <c r="BA218" s="28">
        <f>'no b.d.l.'!BN206*10000</f>
        <v>90</v>
      </c>
      <c r="BB218" s="28">
        <f>'no b.d.l.'!BO206*10000</f>
        <v>130</v>
      </c>
      <c r="BC218" s="28">
        <f>'no b.d.l.'!BP206*10000</f>
        <v>10</v>
      </c>
      <c r="BD218" s="28">
        <f>'no b.d.l.'!BQ206*10000</f>
        <v>9000</v>
      </c>
      <c r="BE218" s="30">
        <f t="shared" si="6"/>
        <v>220</v>
      </c>
      <c r="BV218" s="28"/>
      <c r="BY218" s="28"/>
    </row>
    <row r="219" spans="1:77" x14ac:dyDescent="0.3">
      <c r="A219" s="25">
        <v>5</v>
      </c>
      <c r="B219" s="26">
        <v>686855</v>
      </c>
      <c r="C219" s="26">
        <v>846452</v>
      </c>
      <c r="D219" s="26">
        <v>374</v>
      </c>
      <c r="E219" s="26">
        <v>2</v>
      </c>
      <c r="F219" s="27" t="s">
        <v>290</v>
      </c>
      <c r="G219" s="28">
        <v>0.2</v>
      </c>
      <c r="H219" s="28">
        <f>'no b.d.l.'!H207/1000</f>
        <v>4.0000000000000002E-4</v>
      </c>
      <c r="I219" s="28">
        <f>'no b.d.l.'!I207/1000</f>
        <v>0.04</v>
      </c>
      <c r="J219" s="28">
        <v>4</v>
      </c>
      <c r="K219" s="28">
        <v>3.41</v>
      </c>
      <c r="L219" s="28">
        <v>8.9999999999999998E-4</v>
      </c>
      <c r="M219" s="28">
        <v>0.08</v>
      </c>
      <c r="N219" s="28">
        <v>0.09</v>
      </c>
      <c r="O219" s="28">
        <v>0.01</v>
      </c>
      <c r="P219" s="28">
        <f>Amalgamation!P207/Amalgamation!AR207</f>
        <v>1.4999999999999998</v>
      </c>
      <c r="Q219" s="28">
        <f>Amalgamation!Q207/Amalgamation!AS207</f>
        <v>1.9565217391304345E-3</v>
      </c>
      <c r="R219" s="28">
        <f>Amalgamation!R207/Amalgamation!AT207</f>
        <v>2.7272727272727271</v>
      </c>
      <c r="S219" s="28">
        <v>0.09</v>
      </c>
      <c r="T219" s="28">
        <f>Amalgamation!T207/Amalgamation!X207</f>
        <v>3.2679738562091505E-2</v>
      </c>
      <c r="U219" s="28">
        <v>6</v>
      </c>
      <c r="V219" s="28">
        <f>Amalgamation!V207/Amalgamation!Z207</f>
        <v>380</v>
      </c>
      <c r="W219" s="28">
        <f>Amalgamation!W207/Amalgamation!AY207</f>
        <v>1.6071428571428568E-4</v>
      </c>
      <c r="X219" s="28">
        <f>Amalgamation!X207/Amalgamation!AB207</f>
        <v>52.758620689655181</v>
      </c>
      <c r="Y219" s="28">
        <v>4.0000000000000001E-3</v>
      </c>
      <c r="Z219" s="28">
        <v>0.01</v>
      </c>
      <c r="AA219" s="28">
        <f>Amalgamation!AA207/Amalgamation!AE207</f>
        <v>0.20833333333333334</v>
      </c>
      <c r="AB219" s="28">
        <v>0.28999999999999998</v>
      </c>
      <c r="AC219" s="28">
        <v>0.09</v>
      </c>
      <c r="AD219" s="28">
        <v>0.01</v>
      </c>
      <c r="AE219" s="28">
        <v>0.24</v>
      </c>
      <c r="AF219" s="28">
        <v>0.01</v>
      </c>
      <c r="AG219" s="28">
        <v>24</v>
      </c>
      <c r="AH219" s="28">
        <v>0.09</v>
      </c>
      <c r="AI219" s="28">
        <v>0.1</v>
      </c>
      <c r="AJ219" s="28">
        <v>0.04</v>
      </c>
      <c r="AK219" s="28">
        <v>0.3</v>
      </c>
      <c r="AL219" s="28">
        <f>Amalgamation!AL207/Amalgamation!AY207</f>
        <v>1.7857142857142854E-4</v>
      </c>
      <c r="AM219" s="28">
        <v>5.0000000000000001E-3</v>
      </c>
      <c r="AN219" s="28">
        <f>Amalgamation!AN207/(Amalgamation!AS207+Amalgamation!AY207)</f>
        <v>8.5724406659581974E-4</v>
      </c>
      <c r="AO219" s="28">
        <f>Amalgamation!AO207/Amalgamation!AS207</f>
        <v>0.38043478260869568</v>
      </c>
      <c r="AP219" s="28">
        <v>0.09</v>
      </c>
      <c r="AQ219" s="28">
        <v>0.03</v>
      </c>
      <c r="AR219" s="28">
        <v>0.2</v>
      </c>
      <c r="AS219" s="28">
        <v>46</v>
      </c>
      <c r="AT219" s="28">
        <v>1.1000000000000001</v>
      </c>
      <c r="AU219" s="28">
        <v>0.3</v>
      </c>
      <c r="AV219" s="28">
        <v>2.7</v>
      </c>
      <c r="AW219" s="28">
        <f>'no b.d.l.'!BJ207*10000</f>
        <v>1100</v>
      </c>
      <c r="AX219" s="28">
        <f>'no b.d.l.'!BK207*10000</f>
        <v>300</v>
      </c>
      <c r="AY219" s="28">
        <f>'no b.d.l.'!BL207*10000</f>
        <v>5600.0000000000009</v>
      </c>
      <c r="AZ219" s="28">
        <f>'no b.d.l.'!BM207*10000</f>
        <v>200</v>
      </c>
      <c r="BA219" s="28">
        <f>'no b.d.l.'!BN207*10000</f>
        <v>100</v>
      </c>
      <c r="BB219" s="28">
        <f>'no b.d.l.'!BO207*10000</f>
        <v>170</v>
      </c>
      <c r="BC219" s="28">
        <f>'no b.d.l.'!BP207*10000</f>
        <v>50</v>
      </c>
      <c r="BD219" s="28">
        <f>'no b.d.l.'!BQ207*10000</f>
        <v>9000</v>
      </c>
      <c r="BE219" s="30">
        <f t="shared" si="6"/>
        <v>370</v>
      </c>
      <c r="BV219" s="28"/>
      <c r="BY219" s="28"/>
    </row>
    <row r="220" spans="1:77" x14ac:dyDescent="0.3">
      <c r="A220" s="25">
        <v>6</v>
      </c>
      <c r="B220" s="26">
        <v>686855</v>
      </c>
      <c r="C220" s="26">
        <v>846450</v>
      </c>
      <c r="D220" s="26">
        <v>374</v>
      </c>
      <c r="E220" s="26">
        <v>2</v>
      </c>
      <c r="F220" s="27" t="s">
        <v>291</v>
      </c>
      <c r="G220" s="28">
        <v>2.2000000000000002</v>
      </c>
      <c r="H220" s="28">
        <f>'no b.d.l.'!H208/1000</f>
        <v>4.0000000000000002E-4</v>
      </c>
      <c r="I220" s="28">
        <f>'no b.d.l.'!I208/1000</f>
        <v>0.03</v>
      </c>
      <c r="J220" s="28">
        <v>9</v>
      </c>
      <c r="K220" s="28">
        <v>1.1000000000000001</v>
      </c>
      <c r="L220" s="28">
        <v>8.9999999999999998E-4</v>
      </c>
      <c r="M220" s="28">
        <v>0.49</v>
      </c>
      <c r="N220" s="28">
        <v>0.09</v>
      </c>
      <c r="O220" s="28">
        <v>0.01</v>
      </c>
      <c r="P220" s="28">
        <f>Amalgamation!P208/Amalgamation!AR208</f>
        <v>3</v>
      </c>
      <c r="Q220" s="28">
        <f>Amalgamation!Q208/Amalgamation!AS208</f>
        <v>1.0666666666666667E-3</v>
      </c>
      <c r="R220" s="28">
        <f>Amalgamation!R208/Amalgamation!AT208</f>
        <v>2.15962441314554</v>
      </c>
      <c r="S220" s="28">
        <v>0.09</v>
      </c>
      <c r="T220" s="28">
        <f>Amalgamation!T208/Amalgamation!X208</f>
        <v>2.4644549763033177E-2</v>
      </c>
      <c r="U220" s="28">
        <v>43.7</v>
      </c>
      <c r="V220" s="28">
        <f>Amalgamation!V208/Amalgamation!Z208</f>
        <v>367.5</v>
      </c>
      <c r="W220" s="28">
        <f>Amalgamation!W208/Amalgamation!AY208</f>
        <v>5.3441295546558692E-4</v>
      </c>
      <c r="X220" s="28">
        <f>Amalgamation!X208/Amalgamation!AB208</f>
        <v>32.662538699690401</v>
      </c>
      <c r="Y220" s="28">
        <v>0.04</v>
      </c>
      <c r="Z220" s="28">
        <v>0.04</v>
      </c>
      <c r="AA220" s="28">
        <f>Amalgamation!AA208/Amalgamation!AE208</f>
        <v>0.13571428571428573</v>
      </c>
      <c r="AB220" s="28">
        <v>6.46</v>
      </c>
      <c r="AC220" s="28">
        <v>0.09</v>
      </c>
      <c r="AD220" s="28">
        <v>0.02</v>
      </c>
      <c r="AE220" s="28">
        <v>1.4</v>
      </c>
      <c r="AF220" s="28">
        <v>0.05</v>
      </c>
      <c r="AG220" s="28">
        <v>77</v>
      </c>
      <c r="AH220" s="28">
        <v>0.09</v>
      </c>
      <c r="AI220" s="28">
        <v>1.4</v>
      </c>
      <c r="AJ220" s="28">
        <v>0.04</v>
      </c>
      <c r="AK220" s="28">
        <v>3.47</v>
      </c>
      <c r="AL220" s="28">
        <f>Amalgamation!AL208/Amalgamation!AY208</f>
        <v>1.6194331983805665E-4</v>
      </c>
      <c r="AM220" s="28">
        <v>0.124</v>
      </c>
      <c r="AN220" s="28">
        <f>Amalgamation!AN208/(Amalgamation!AS208+Amalgamation!AY208)</f>
        <v>2.9595214356929207E-3</v>
      </c>
      <c r="AO220" s="28">
        <f>Amalgamation!AO208/Amalgamation!AS208</f>
        <v>0.19173333333333334</v>
      </c>
      <c r="AP220" s="28">
        <v>0.2</v>
      </c>
      <c r="AQ220" s="28">
        <v>0.42</v>
      </c>
      <c r="AR220" s="28">
        <v>2.9</v>
      </c>
      <c r="AS220" s="28">
        <v>375</v>
      </c>
      <c r="AT220" s="28">
        <v>21.3</v>
      </c>
      <c r="AU220" s="28">
        <v>5.7</v>
      </c>
      <c r="AV220" s="28">
        <v>34.1</v>
      </c>
      <c r="AW220" s="28">
        <f>'no b.d.l.'!BJ208*10000</f>
        <v>23900</v>
      </c>
      <c r="AX220" s="28">
        <f>'no b.d.l.'!BK208*10000</f>
        <v>5300</v>
      </c>
      <c r="AY220" s="28">
        <f>'no b.d.l.'!BL208*10000</f>
        <v>24700.000000000004</v>
      </c>
      <c r="AZ220" s="28">
        <f>'no b.d.l.'!BM208*10000</f>
        <v>2500</v>
      </c>
      <c r="BA220" s="28">
        <f>'no b.d.l.'!BN208*10000</f>
        <v>1300</v>
      </c>
      <c r="BB220" s="28">
        <f>'no b.d.l.'!BO208*10000</f>
        <v>610</v>
      </c>
      <c r="BC220" s="28">
        <f>'no b.d.l.'!BP208*10000</f>
        <v>700.00000000000011</v>
      </c>
      <c r="BD220" s="28">
        <f>'no b.d.l.'!BQ208*10000</f>
        <v>9000</v>
      </c>
      <c r="BE220" s="30">
        <f t="shared" si="6"/>
        <v>3110</v>
      </c>
      <c r="BV220" s="28"/>
      <c r="BY220" s="28"/>
    </row>
    <row r="221" spans="1:77" x14ac:dyDescent="0.3">
      <c r="A221" s="25">
        <v>7</v>
      </c>
      <c r="B221" s="26">
        <v>687564</v>
      </c>
      <c r="C221" s="26">
        <v>846573</v>
      </c>
      <c r="D221" s="26">
        <v>362</v>
      </c>
      <c r="E221" s="26">
        <v>2</v>
      </c>
      <c r="F221" s="27" t="s">
        <v>292</v>
      </c>
      <c r="G221" s="28">
        <v>1.3</v>
      </c>
      <c r="H221" s="28">
        <f>'no b.d.l.'!H209/1000</f>
        <v>4.0000000000000002E-4</v>
      </c>
      <c r="I221" s="28">
        <f>'no b.d.l.'!I209/1000</f>
        <v>0.01</v>
      </c>
      <c r="J221" s="28">
        <v>3</v>
      </c>
      <c r="K221" s="28">
        <v>0.15</v>
      </c>
      <c r="L221" s="28">
        <v>8.9999999999999998E-4</v>
      </c>
      <c r="M221" s="28">
        <v>0.05</v>
      </c>
      <c r="N221" s="28">
        <v>0.09</v>
      </c>
      <c r="O221" s="28">
        <v>0.01</v>
      </c>
      <c r="P221" s="28">
        <f>Amalgamation!P209/Amalgamation!AR209</f>
        <v>0.44999999999999996</v>
      </c>
      <c r="Q221" s="28">
        <f>Amalgamation!Q209/Amalgamation!AS209</f>
        <v>1.139240506329114E-3</v>
      </c>
      <c r="R221" s="28">
        <f>Amalgamation!R209/Amalgamation!AT209</f>
        <v>30</v>
      </c>
      <c r="S221" s="28">
        <v>0.09</v>
      </c>
      <c r="T221" s="28">
        <f>Amalgamation!T209/Amalgamation!X209</f>
        <v>0.80281690140845074</v>
      </c>
      <c r="U221" s="28">
        <v>4.9000000000000004</v>
      </c>
      <c r="V221" s="28">
        <f>Amalgamation!V209/Amalgamation!Z209</f>
        <v>6340</v>
      </c>
      <c r="W221" s="28">
        <f>Amalgamation!W209/Amalgamation!AY209</f>
        <v>1.2857142857142858E-4</v>
      </c>
      <c r="X221" s="28">
        <f>Amalgamation!X209/Amalgamation!AB209</f>
        <v>5.7723577235772359</v>
      </c>
      <c r="Y221" s="28">
        <v>1E-3</v>
      </c>
      <c r="Z221" s="28">
        <v>0.01</v>
      </c>
      <c r="AA221" s="28">
        <f>Amalgamation!AA209/Amalgamation!AE209</f>
        <v>0.22499999999999998</v>
      </c>
      <c r="AB221" s="28">
        <v>1.23</v>
      </c>
      <c r="AC221" s="28">
        <v>0.09</v>
      </c>
      <c r="AD221" s="28">
        <v>0.01</v>
      </c>
      <c r="AE221" s="28">
        <v>0.04</v>
      </c>
      <c r="AF221" s="28">
        <v>0.01</v>
      </c>
      <c r="AG221" s="28">
        <v>413</v>
      </c>
      <c r="AH221" s="28">
        <v>0.09</v>
      </c>
      <c r="AI221" s="28">
        <v>0.09</v>
      </c>
      <c r="AJ221" s="28">
        <v>0.04</v>
      </c>
      <c r="AK221" s="28">
        <v>0.8</v>
      </c>
      <c r="AL221" s="28">
        <f>Amalgamation!AL209/Amalgamation!AY209</f>
        <v>4.2857142857142856E-5</v>
      </c>
      <c r="AM221" s="28">
        <v>3.0000000000000001E-3</v>
      </c>
      <c r="AN221" s="28">
        <f>Amalgamation!AN209/(Amalgamation!AS209+Amalgamation!AY209)</f>
        <v>2.4184206808871306E-3</v>
      </c>
      <c r="AO221" s="28">
        <f>Amalgamation!AO209/Amalgamation!AS209</f>
        <v>0.12911392405063291</v>
      </c>
      <c r="AP221" s="28">
        <v>0.09</v>
      </c>
      <c r="AQ221" s="28">
        <v>0.01</v>
      </c>
      <c r="AR221" s="28">
        <v>0.2</v>
      </c>
      <c r="AS221" s="28">
        <v>79</v>
      </c>
      <c r="AT221" s="28">
        <v>0.2</v>
      </c>
      <c r="AU221" s="28">
        <v>2.2999999999999998</v>
      </c>
      <c r="AV221" s="28">
        <v>0.4</v>
      </c>
      <c r="AW221" s="28">
        <f>'no b.d.l.'!BJ209*10000</f>
        <v>3600</v>
      </c>
      <c r="AX221" s="28">
        <f>'no b.d.l.'!BK209*10000</f>
        <v>100</v>
      </c>
      <c r="AY221" s="28">
        <f>'no b.d.l.'!BL209*10000</f>
        <v>7000</v>
      </c>
      <c r="AZ221" s="28">
        <f>'no b.d.l.'!BM209*10000</f>
        <v>90</v>
      </c>
      <c r="BA221" s="28">
        <f>'no b.d.l.'!BN209*10000</f>
        <v>5699.9999999999991</v>
      </c>
      <c r="BB221" s="28">
        <f>'no b.d.l.'!BO209*10000</f>
        <v>100</v>
      </c>
      <c r="BC221" s="28">
        <f>'no b.d.l.'!BP209*10000</f>
        <v>30</v>
      </c>
      <c r="BD221" s="28">
        <f>'no b.d.l.'!BQ209*10000</f>
        <v>9000</v>
      </c>
      <c r="BE221" s="30">
        <f t="shared" si="6"/>
        <v>190</v>
      </c>
      <c r="BV221" s="28"/>
      <c r="BY221" s="28"/>
    </row>
    <row r="222" spans="1:77" x14ac:dyDescent="0.3">
      <c r="A222" s="25">
        <v>8</v>
      </c>
      <c r="B222" s="26">
        <v>687158</v>
      </c>
      <c r="C222" s="26">
        <v>846630</v>
      </c>
      <c r="D222" s="26">
        <v>378</v>
      </c>
      <c r="E222" s="26">
        <v>2</v>
      </c>
      <c r="F222" s="27" t="s">
        <v>294</v>
      </c>
      <c r="G222" s="28">
        <v>0.09</v>
      </c>
      <c r="H222" s="28">
        <f>'no b.d.l.'!H210/1000</f>
        <v>4.0000000000000002E-4</v>
      </c>
      <c r="I222" s="28">
        <f>'no b.d.l.'!I210/1000</f>
        <v>7.0000000000000007E-2</v>
      </c>
      <c r="J222" s="28">
        <v>4</v>
      </c>
      <c r="K222" s="28">
        <v>1.31</v>
      </c>
      <c r="L222" s="28">
        <v>8.9999999999999998E-4</v>
      </c>
      <c r="M222" s="28">
        <v>0.05</v>
      </c>
      <c r="N222" s="28">
        <v>0.09</v>
      </c>
      <c r="O222" s="28">
        <v>0.03</v>
      </c>
      <c r="P222" s="28">
        <f>Amalgamation!P210/Amalgamation!AR210</f>
        <v>18.636363636363633</v>
      </c>
      <c r="Q222" s="28">
        <f>Amalgamation!Q210/Amalgamation!AS210</f>
        <v>3.2258064516129032E-3</v>
      </c>
      <c r="R222" s="28">
        <f>Amalgamation!R210/Amalgamation!AT210</f>
        <v>138.33333333333334</v>
      </c>
      <c r="S222" s="28">
        <v>0.1</v>
      </c>
      <c r="T222" s="28">
        <f>Amalgamation!T210/Amalgamation!X210</f>
        <v>0.20800000000000002</v>
      </c>
      <c r="U222" s="28">
        <v>87</v>
      </c>
      <c r="V222" s="28">
        <f>Amalgamation!V210/Amalgamation!Z210</f>
        <v>3640</v>
      </c>
      <c r="W222" s="28">
        <f>Amalgamation!W210/Amalgamation!AY210</f>
        <v>8.8098918083462141E-5</v>
      </c>
      <c r="X222" s="28">
        <f>Amalgamation!X210/Amalgamation!AB210</f>
        <v>0.82781456953642385</v>
      </c>
      <c r="Y222" s="28">
        <v>0.02</v>
      </c>
      <c r="Z222" s="28">
        <v>0.01</v>
      </c>
      <c r="AA222" s="28">
        <f>Amalgamation!AA210/Amalgamation!AE210</f>
        <v>5.8823529411764705E-2</v>
      </c>
      <c r="AB222" s="28">
        <v>15.1</v>
      </c>
      <c r="AC222" s="28">
        <v>0.2</v>
      </c>
      <c r="AD222" s="28">
        <v>0.12</v>
      </c>
      <c r="AE222" s="28">
        <v>0.17</v>
      </c>
      <c r="AF222" s="28">
        <v>0.01</v>
      </c>
      <c r="AG222" s="28">
        <v>122</v>
      </c>
      <c r="AH222" s="28">
        <v>0.09</v>
      </c>
      <c r="AI222" s="28">
        <v>0.09</v>
      </c>
      <c r="AJ222" s="28">
        <v>0.04</v>
      </c>
      <c r="AK222" s="28">
        <v>3.23</v>
      </c>
      <c r="AL222" s="28">
        <f>Amalgamation!AL210/Amalgamation!AY210</f>
        <v>3.0911901081916537E-5</v>
      </c>
      <c r="AM222" s="28">
        <v>9.9000000000000005E-2</v>
      </c>
      <c r="AN222" s="28">
        <f>Amalgamation!AN210/(Amalgamation!AS210+Amalgamation!AY210)</f>
        <v>2.3908719451083181E-3</v>
      </c>
      <c r="AO222" s="28">
        <f>Amalgamation!AO210/Amalgamation!AS210</f>
        <v>0.51806451612903226</v>
      </c>
      <c r="AP222" s="28">
        <v>0.1</v>
      </c>
      <c r="AQ222" s="28">
        <v>0.01</v>
      </c>
      <c r="AR222" s="28">
        <v>1.1000000000000001</v>
      </c>
      <c r="AS222" s="28">
        <v>155</v>
      </c>
      <c r="AT222" s="28">
        <v>1.2</v>
      </c>
      <c r="AU222" s="28">
        <v>37.4</v>
      </c>
      <c r="AV222" s="28">
        <v>7</v>
      </c>
      <c r="AW222" s="28">
        <f>'no b.d.l.'!BJ210*10000</f>
        <v>53099.999999999993</v>
      </c>
      <c r="AX222" s="28">
        <f>'no b.d.l.'!BK210*10000</f>
        <v>400</v>
      </c>
      <c r="AY222" s="28">
        <f>'no b.d.l.'!BL210*10000</f>
        <v>64700</v>
      </c>
      <c r="AZ222" s="28">
        <f>'no b.d.l.'!BM210*10000</f>
        <v>300</v>
      </c>
      <c r="BA222" s="28">
        <f>'no b.d.l.'!BN210*10000</f>
        <v>200</v>
      </c>
      <c r="BB222" s="28">
        <f>'no b.d.l.'!BO210*10000</f>
        <v>120</v>
      </c>
      <c r="BC222" s="28">
        <f>'no b.d.l.'!BP210*10000</f>
        <v>190</v>
      </c>
      <c r="BD222" s="28">
        <f>'no b.d.l.'!BQ210*10000</f>
        <v>9000</v>
      </c>
      <c r="BE222" s="30">
        <f t="shared" si="6"/>
        <v>420</v>
      </c>
      <c r="BV222" s="28"/>
      <c r="BY222" s="28"/>
    </row>
    <row r="223" spans="1:77" x14ac:dyDescent="0.3">
      <c r="A223" s="25">
        <v>9</v>
      </c>
      <c r="B223" s="26">
        <v>686533</v>
      </c>
      <c r="C223" s="26">
        <v>846623</v>
      </c>
      <c r="D223" s="26">
        <v>372</v>
      </c>
      <c r="E223" s="26">
        <v>2</v>
      </c>
      <c r="F223" s="27" t="s">
        <v>295</v>
      </c>
      <c r="G223" s="28">
        <v>111</v>
      </c>
      <c r="H223" s="28">
        <f>'no b.d.l.'!H211/1000</f>
        <v>4.0000000000000002E-4</v>
      </c>
      <c r="I223" s="28">
        <f>'no b.d.l.'!I211/1000</f>
        <v>0.06</v>
      </c>
      <c r="J223" s="28">
        <v>3</v>
      </c>
      <c r="K223" s="28">
        <v>4</v>
      </c>
      <c r="L223" s="28">
        <v>8.9999999999999998E-4</v>
      </c>
      <c r="M223" s="28">
        <v>0.49</v>
      </c>
      <c r="N223" s="28">
        <v>0.5</v>
      </c>
      <c r="O223" s="28">
        <v>0.21</v>
      </c>
      <c r="P223" s="28">
        <f>Amalgamation!P211/Amalgamation!AR211</f>
        <v>2.7179487179487181</v>
      </c>
      <c r="Q223" s="28">
        <f>Amalgamation!Q211/Amalgamation!AS211</f>
        <v>7.9470198675496689E-3</v>
      </c>
      <c r="R223" s="28">
        <f>Amalgamation!R211/Amalgamation!AT211</f>
        <v>34.411764705882355</v>
      </c>
      <c r="S223" s="28">
        <v>0.2</v>
      </c>
      <c r="T223" s="28">
        <f>Amalgamation!T211/Amalgamation!X211</f>
        <v>1.4257425742574259</v>
      </c>
      <c r="U223" s="28">
        <v>56.2</v>
      </c>
      <c r="V223" s="28">
        <f>Amalgamation!V211/Amalgamation!Z211</f>
        <v>215.35714285714283</v>
      </c>
      <c r="W223" s="28">
        <f>Amalgamation!W211/Amalgamation!AY211</f>
        <v>1.6956521739130433E-4</v>
      </c>
      <c r="X223" s="28">
        <f>Amalgamation!X211/Amalgamation!AB211</f>
        <v>0.54594594594594592</v>
      </c>
      <c r="Y223" s="28">
        <v>2.3E-2</v>
      </c>
      <c r="Z223" s="28">
        <v>0.28000000000000003</v>
      </c>
      <c r="AA223" s="28">
        <f>Amalgamation!AA211/Amalgamation!AE211</f>
        <v>7.1999999999999998E-3</v>
      </c>
      <c r="AB223" s="28">
        <v>18.5</v>
      </c>
      <c r="AC223" s="28">
        <v>0.09</v>
      </c>
      <c r="AD223" s="28">
        <v>0.09</v>
      </c>
      <c r="AE223" s="28">
        <v>1.25</v>
      </c>
      <c r="AF223" s="28">
        <v>0.12</v>
      </c>
      <c r="AG223" s="28">
        <v>682</v>
      </c>
      <c r="AH223" s="28">
        <v>0.2</v>
      </c>
      <c r="AI223" s="28">
        <v>0.2</v>
      </c>
      <c r="AJ223" s="28">
        <v>0.04</v>
      </c>
      <c r="AK223" s="28">
        <v>5.61</v>
      </c>
      <c r="AL223" s="28">
        <f>Amalgamation!AL211/Amalgamation!AY211</f>
        <v>5.2173913043478263E-5</v>
      </c>
      <c r="AM223" s="28">
        <v>8.2000000000000003E-2</v>
      </c>
      <c r="AN223" s="28">
        <f>Amalgamation!AN211/(Amalgamation!AS211+Amalgamation!AY211)</f>
        <v>6.2681667654842295E-4</v>
      </c>
      <c r="AO223" s="28">
        <f>Amalgamation!AO211/Amalgamation!AS211</f>
        <v>0.16423841059602651</v>
      </c>
      <c r="AP223" s="28">
        <v>0.5</v>
      </c>
      <c r="AQ223" s="28">
        <v>0.75</v>
      </c>
      <c r="AR223" s="28">
        <v>3.9</v>
      </c>
      <c r="AS223" s="28">
        <v>302</v>
      </c>
      <c r="AT223" s="28">
        <v>6.8</v>
      </c>
      <c r="AU223" s="28">
        <v>14.9</v>
      </c>
      <c r="AV223" s="28">
        <v>10</v>
      </c>
      <c r="AW223" s="28">
        <f>'no b.d.l.'!BJ211*10000</f>
        <v>51800</v>
      </c>
      <c r="AX223" s="28">
        <f>'no b.d.l.'!BK211*10000</f>
        <v>200</v>
      </c>
      <c r="AY223" s="28">
        <f>'no b.d.l.'!BL211*10000</f>
        <v>138000</v>
      </c>
      <c r="AZ223" s="28">
        <f>'no b.d.l.'!BM211*10000</f>
        <v>600</v>
      </c>
      <c r="BA223" s="28">
        <f>'no b.d.l.'!BN211*10000</f>
        <v>500</v>
      </c>
      <c r="BB223" s="28">
        <f>'no b.d.l.'!BO211*10000</f>
        <v>130</v>
      </c>
      <c r="BC223" s="28">
        <f>'no b.d.l.'!BP211*10000</f>
        <v>180</v>
      </c>
      <c r="BD223" s="28">
        <f>'no b.d.l.'!BQ211*10000</f>
        <v>9000</v>
      </c>
      <c r="BE223" s="30">
        <f t="shared" si="6"/>
        <v>730</v>
      </c>
      <c r="BV223" s="28"/>
      <c r="BY223" s="28"/>
    </row>
    <row r="224" spans="1:77" x14ac:dyDescent="0.3">
      <c r="A224" s="25">
        <v>10</v>
      </c>
      <c r="B224" s="26">
        <v>687469</v>
      </c>
      <c r="C224" s="26">
        <v>846814</v>
      </c>
      <c r="D224" s="26">
        <v>360</v>
      </c>
      <c r="E224" s="26">
        <v>2</v>
      </c>
      <c r="F224" s="27" t="s">
        <v>296</v>
      </c>
      <c r="G224" s="28">
        <v>53.6</v>
      </c>
      <c r="H224" s="28">
        <f>'no b.d.l.'!H212/1000</f>
        <v>4.0000000000000002E-4</v>
      </c>
      <c r="I224" s="28">
        <f>'no b.d.l.'!I212/1000</f>
        <v>0.05</v>
      </c>
      <c r="J224" s="28">
        <v>3</v>
      </c>
      <c r="K224" s="28">
        <v>6.21</v>
      </c>
      <c r="L224" s="28">
        <v>8.9999999999999998E-4</v>
      </c>
      <c r="M224" s="28">
        <v>0.63</v>
      </c>
      <c r="N224" s="28">
        <v>1</v>
      </c>
      <c r="O224" s="28">
        <v>0.13</v>
      </c>
      <c r="P224" s="28">
        <f>Amalgamation!P212/Amalgamation!AR212</f>
        <v>6.3684210526315788</v>
      </c>
      <c r="Q224" s="28">
        <f>Amalgamation!Q212/Amalgamation!AS212</f>
        <v>1.0256410256410256E-2</v>
      </c>
      <c r="R224" s="28">
        <f>Amalgamation!R212/Amalgamation!AT212</f>
        <v>33.522727272727273</v>
      </c>
      <c r="S224" s="28">
        <v>0.2</v>
      </c>
      <c r="T224" s="28">
        <f>Amalgamation!T212/Amalgamation!X212</f>
        <v>0.40645161290322579</v>
      </c>
      <c r="U224" s="28">
        <v>56</v>
      </c>
      <c r="V224" s="28">
        <f>Amalgamation!V212/Amalgamation!Z212</f>
        <v>325</v>
      </c>
      <c r="W224" s="28">
        <f>Amalgamation!W212/Amalgamation!AY212</f>
        <v>9.4791666666666662E-5</v>
      </c>
      <c r="X224" s="28">
        <f>Amalgamation!X212/Amalgamation!AB212</f>
        <v>1.1071428571428572</v>
      </c>
      <c r="Y224" s="28">
        <v>2.1000000000000001E-2</v>
      </c>
      <c r="Z224" s="28">
        <v>0.06</v>
      </c>
      <c r="AA224" s="28">
        <f>Amalgamation!AA212/Amalgamation!AE212</f>
        <v>1.2857142857142857E-2</v>
      </c>
      <c r="AB224" s="28">
        <v>14</v>
      </c>
      <c r="AC224" s="28">
        <v>0.1</v>
      </c>
      <c r="AD224" s="28">
        <v>0.1</v>
      </c>
      <c r="AE224" s="28">
        <v>0.7</v>
      </c>
      <c r="AF224" s="28">
        <v>0.09</v>
      </c>
      <c r="AG224" s="28">
        <v>297</v>
      </c>
      <c r="AH224" s="28">
        <v>0.1</v>
      </c>
      <c r="AI224" s="28">
        <v>0.5</v>
      </c>
      <c r="AJ224" s="28">
        <v>0.04</v>
      </c>
      <c r="AK224" s="28">
        <v>3.17</v>
      </c>
      <c r="AL224" s="28">
        <f>Amalgamation!AL212/Amalgamation!AY212</f>
        <v>3.9583333333333331E-5</v>
      </c>
      <c r="AM224" s="28">
        <v>6.8000000000000005E-2</v>
      </c>
      <c r="AN224" s="28">
        <f>Amalgamation!AN212/(Amalgamation!AS212+Amalgamation!AY212)</f>
        <v>2.8226016209411455E-4</v>
      </c>
      <c r="AO224" s="28">
        <f>Amalgamation!AO212/Amalgamation!AS212</f>
        <v>0.1717948717948718</v>
      </c>
      <c r="AP224" s="28">
        <v>0.5</v>
      </c>
      <c r="AQ224" s="28">
        <v>0.31</v>
      </c>
      <c r="AR224" s="28">
        <v>1.9</v>
      </c>
      <c r="AS224" s="28">
        <v>234</v>
      </c>
      <c r="AT224" s="28">
        <v>8.8000000000000007</v>
      </c>
      <c r="AU224" s="28">
        <v>16.5</v>
      </c>
      <c r="AV224" s="28">
        <v>8.3000000000000007</v>
      </c>
      <c r="AW224" s="28">
        <f>'no b.d.l.'!BJ212*10000</f>
        <v>41700</v>
      </c>
      <c r="AX224" s="28">
        <f>'no b.d.l.'!BK212*10000</f>
        <v>500</v>
      </c>
      <c r="AY224" s="28">
        <f>'no b.d.l.'!BL212*10000</f>
        <v>192000</v>
      </c>
      <c r="AZ224" s="28">
        <f>'no b.d.l.'!BM212*10000</f>
        <v>1100</v>
      </c>
      <c r="BA224" s="28">
        <f>'no b.d.l.'!BN212*10000</f>
        <v>400</v>
      </c>
      <c r="BB224" s="28">
        <f>'no b.d.l.'!BO212*10000</f>
        <v>130</v>
      </c>
      <c r="BC224" s="28">
        <f>'no b.d.l.'!BP212*10000</f>
        <v>509.99999999999994</v>
      </c>
      <c r="BD224" s="28">
        <f>'no b.d.l.'!BQ212*10000</f>
        <v>9000</v>
      </c>
      <c r="BE224" s="30">
        <f t="shared" si="6"/>
        <v>1230</v>
      </c>
      <c r="BV224" s="28"/>
      <c r="BY224" s="28"/>
    </row>
    <row r="225" spans="1:77" x14ac:dyDescent="0.3">
      <c r="A225" s="25">
        <v>11</v>
      </c>
      <c r="B225" s="26">
        <v>686086</v>
      </c>
      <c r="C225" s="26">
        <v>846958</v>
      </c>
      <c r="D225" s="26">
        <v>366</v>
      </c>
      <c r="E225" s="26">
        <v>2</v>
      </c>
      <c r="F225" s="27" t="s">
        <v>297</v>
      </c>
      <c r="G225" s="28">
        <v>14.8</v>
      </c>
      <c r="H225" s="28">
        <f>'no b.d.l.'!H213/1000</f>
        <v>4.0000000000000002E-4</v>
      </c>
      <c r="I225" s="28">
        <f>'no b.d.l.'!I213/1000</f>
        <v>0.04</v>
      </c>
      <c r="J225" s="28">
        <v>4</v>
      </c>
      <c r="K225" s="28">
        <v>5.75</v>
      </c>
      <c r="L225" s="28">
        <v>8.9999999999999998E-4</v>
      </c>
      <c r="M225" s="28">
        <v>0.43</v>
      </c>
      <c r="N225" s="28">
        <v>0.8</v>
      </c>
      <c r="O225" s="28">
        <v>0.28999999999999998</v>
      </c>
      <c r="P225" s="28">
        <f>Amalgamation!P213/Amalgamation!AR213</f>
        <v>2.8333333333333335</v>
      </c>
      <c r="Q225" s="28">
        <f>Amalgamation!Q213/Amalgamation!AS213</f>
        <v>1.2280701754385963E-3</v>
      </c>
      <c r="R225" s="28">
        <f>Amalgamation!R213/Amalgamation!AT213</f>
        <v>78.333333333333329</v>
      </c>
      <c r="S225" s="28">
        <v>0.2</v>
      </c>
      <c r="T225" s="28">
        <f>Amalgamation!T213/Amalgamation!X213</f>
        <v>5.7499999999999991</v>
      </c>
      <c r="U225" s="28">
        <v>79.5</v>
      </c>
      <c r="V225" s="28">
        <f>Amalgamation!V213/Amalgamation!Z213</f>
        <v>274.61538461538464</v>
      </c>
      <c r="W225" s="28">
        <f>Amalgamation!W213/Amalgamation!AY213</f>
        <v>1.2E-4</v>
      </c>
      <c r="X225" s="28">
        <f>Amalgamation!X213/Amalgamation!AB213</f>
        <v>0.42211055276381915</v>
      </c>
      <c r="Y225" s="28">
        <v>4.8000000000000001E-2</v>
      </c>
      <c r="Z225" s="28">
        <v>0.13</v>
      </c>
      <c r="AA225" s="28">
        <f>Amalgamation!AA213/Amalgamation!AE213</f>
        <v>1.5748031496062992E-2</v>
      </c>
      <c r="AB225" s="28">
        <v>19.899999999999999</v>
      </c>
      <c r="AC225" s="28">
        <v>0.2</v>
      </c>
      <c r="AD225" s="28">
        <v>0.13</v>
      </c>
      <c r="AE225" s="28">
        <v>1.27</v>
      </c>
      <c r="AF225" s="28">
        <v>0.31</v>
      </c>
      <c r="AG225" s="28">
        <v>532</v>
      </c>
      <c r="AH225" s="28">
        <v>0.2</v>
      </c>
      <c r="AI225" s="28">
        <v>0.3</v>
      </c>
      <c r="AJ225" s="28">
        <v>0.04</v>
      </c>
      <c r="AK225" s="28">
        <v>3.82</v>
      </c>
      <c r="AL225" s="28">
        <f>Amalgamation!AL213/Amalgamation!AY213</f>
        <v>5.2682926829268296E-5</v>
      </c>
      <c r="AM225" s="28">
        <v>9.1999999999999998E-2</v>
      </c>
      <c r="AN225" s="28">
        <f>Amalgamation!AN213/(Amalgamation!AS213+Amalgamation!AY213)</f>
        <v>5.9142223079891923E-4</v>
      </c>
      <c r="AO225" s="28">
        <f>Amalgamation!AO213/Amalgamation!AS213</f>
        <v>3.4385964912280707E-2</v>
      </c>
      <c r="AP225" s="28">
        <v>0.8</v>
      </c>
      <c r="AQ225" s="28">
        <v>0.5</v>
      </c>
      <c r="AR225" s="28">
        <v>3</v>
      </c>
      <c r="AS225" s="28">
        <v>2280</v>
      </c>
      <c r="AT225" s="28">
        <v>6</v>
      </c>
      <c r="AU225" s="28">
        <v>21.8</v>
      </c>
      <c r="AV225" s="28">
        <v>5.2</v>
      </c>
      <c r="AW225" s="28">
        <f>'no b.d.l.'!BJ213*10000</f>
        <v>50199.999999999993</v>
      </c>
      <c r="AX225" s="28">
        <f>'no b.d.l.'!BK213*10000</f>
        <v>500</v>
      </c>
      <c r="AY225" s="28">
        <f>'no b.d.l.'!BL213*10000</f>
        <v>205000</v>
      </c>
      <c r="AZ225" s="28">
        <f>'no b.d.l.'!BM213*10000</f>
        <v>400</v>
      </c>
      <c r="BA225" s="28">
        <f>'no b.d.l.'!BN213*10000</f>
        <v>400</v>
      </c>
      <c r="BB225" s="28">
        <f>'no b.d.l.'!BO213*10000</f>
        <v>140</v>
      </c>
      <c r="BC225" s="28">
        <f>'no b.d.l.'!BP213*10000</f>
        <v>780</v>
      </c>
      <c r="BD225" s="28">
        <f>'no b.d.l.'!BQ213*10000</f>
        <v>9000</v>
      </c>
      <c r="BE225" s="30">
        <f t="shared" si="6"/>
        <v>540</v>
      </c>
      <c r="BV225" s="28"/>
      <c r="BY225" s="28"/>
    </row>
    <row r="226" spans="1:77" x14ac:dyDescent="0.3">
      <c r="A226" s="20">
        <v>12</v>
      </c>
      <c r="B226" s="21">
        <v>687573</v>
      </c>
      <c r="C226" s="21">
        <v>846449</v>
      </c>
      <c r="D226" s="21">
        <v>389</v>
      </c>
      <c r="E226" s="21">
        <v>2</v>
      </c>
      <c r="F226" s="23" t="s">
        <v>298</v>
      </c>
      <c r="G226" s="24">
        <v>0.5</v>
      </c>
      <c r="H226" s="28">
        <f>'no b.d.l.'!H214/1000</f>
        <v>4.0000000000000002E-4</v>
      </c>
      <c r="I226" s="28">
        <f>'no b.d.l.'!I214/1000</f>
        <v>0.02</v>
      </c>
      <c r="J226" s="24">
        <v>3</v>
      </c>
      <c r="K226" s="24">
        <v>0.13</v>
      </c>
      <c r="L226" s="24">
        <v>8.9999999999999998E-4</v>
      </c>
      <c r="M226" s="24">
        <v>0.06</v>
      </c>
      <c r="N226" s="24">
        <v>0.09</v>
      </c>
      <c r="O226" s="24">
        <v>0.01</v>
      </c>
      <c r="P226" s="28">
        <f>Amalgamation!P214/Amalgamation!AR214</f>
        <v>0.22499999999999998</v>
      </c>
      <c r="Q226" s="28">
        <f>Amalgamation!Q214/Amalgamation!AS214</f>
        <v>1.2676056338028169E-3</v>
      </c>
      <c r="R226" s="28">
        <f>Amalgamation!R214/Amalgamation!AT214</f>
        <v>60</v>
      </c>
      <c r="S226" s="24">
        <v>0.09</v>
      </c>
      <c r="T226" s="28">
        <f>Amalgamation!T214/Amalgamation!X214</f>
        <v>0.60204081632653061</v>
      </c>
      <c r="U226" s="24">
        <v>10.5</v>
      </c>
      <c r="V226" s="28">
        <f>Amalgamation!V214/Amalgamation!Z214</f>
        <v>6950</v>
      </c>
      <c r="W226" s="28">
        <f>Amalgamation!W214/Amalgamation!AY214</f>
        <v>5.0724637681159427E-5</v>
      </c>
      <c r="X226" s="28">
        <f>Amalgamation!X214/Amalgamation!AB214</f>
        <v>3.9516129032258069</v>
      </c>
      <c r="Y226" s="24">
        <v>1E-3</v>
      </c>
      <c r="Z226" s="24">
        <v>0.01</v>
      </c>
      <c r="AA226" s="28">
        <f>Amalgamation!AA214/Amalgamation!AE214</f>
        <v>0.22499999999999998</v>
      </c>
      <c r="AB226" s="24">
        <v>2.48</v>
      </c>
      <c r="AC226" s="24">
        <v>0.1</v>
      </c>
      <c r="AD226" s="24">
        <v>0.01</v>
      </c>
      <c r="AE226" s="24">
        <v>0.04</v>
      </c>
      <c r="AF226" s="24">
        <v>0.01</v>
      </c>
      <c r="AG226" s="24">
        <v>877</v>
      </c>
      <c r="AH226" s="24">
        <v>0.09</v>
      </c>
      <c r="AI226" s="24">
        <v>0.09</v>
      </c>
      <c r="AJ226" s="24">
        <v>0.04</v>
      </c>
      <c r="AK226" s="24">
        <v>1.88</v>
      </c>
      <c r="AL226" s="28">
        <f>Amalgamation!AL214/Amalgamation!AY214</f>
        <v>3.623188405797102E-5</v>
      </c>
      <c r="AM226" s="24">
        <v>7.0000000000000001E-3</v>
      </c>
      <c r="AN226" s="28">
        <f>Amalgamation!AN214/(Amalgamation!AS214+Amalgamation!AY214)</f>
        <v>3.1497368610770684E-3</v>
      </c>
      <c r="AO226" s="28">
        <f>Amalgamation!AO214/Amalgamation!AS214</f>
        <v>8.0281690140845074E-2</v>
      </c>
      <c r="AP226" s="24">
        <v>0.09</v>
      </c>
      <c r="AQ226" s="24">
        <v>0.01</v>
      </c>
      <c r="AR226" s="24">
        <v>0.4</v>
      </c>
      <c r="AS226" s="24">
        <v>71</v>
      </c>
      <c r="AT226" s="24">
        <v>0.3</v>
      </c>
      <c r="AU226" s="24">
        <v>4.2</v>
      </c>
      <c r="AV226" s="24">
        <v>0.4</v>
      </c>
      <c r="AW226" s="28">
        <f>'no b.d.l.'!BJ214*10000</f>
        <v>10700</v>
      </c>
      <c r="AX226" s="28">
        <f>'no b.d.l.'!BK214*10000</f>
        <v>100</v>
      </c>
      <c r="AY226" s="28">
        <f>'no b.d.l.'!BL214*10000</f>
        <v>13799.999999999998</v>
      </c>
      <c r="AZ226" s="28">
        <f>'no b.d.l.'!BM214*10000</f>
        <v>90</v>
      </c>
      <c r="BA226" s="28">
        <f>'no b.d.l.'!BN214*10000</f>
        <v>6100</v>
      </c>
      <c r="BB226" s="28">
        <f>'no b.d.l.'!BO214*10000</f>
        <v>120</v>
      </c>
      <c r="BC226" s="28">
        <f>'no b.d.l.'!BP214*10000</f>
        <v>40</v>
      </c>
      <c r="BD226" s="28">
        <f>'no b.d.l.'!BQ214*10000</f>
        <v>9000</v>
      </c>
      <c r="BE226" s="31">
        <f t="shared" si="6"/>
        <v>210</v>
      </c>
      <c r="BV226" s="24"/>
      <c r="BY226" s="24"/>
    </row>
  </sheetData>
  <hyperlinks>
    <hyperlink ref="A1" location="Menu!A1" display="ToC" xr:uid="{DA92E604-3F0A-40C4-BDE5-F4776608E083}"/>
  </hyperlink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31B06-F782-4912-BE3D-84740B4368C3}">
  <sheetPr>
    <tabColor theme="4"/>
  </sheetPr>
  <dimension ref="A1:BD229"/>
  <sheetViews>
    <sheetView showGridLines="0" zoomScaleNormal="100" workbookViewId="0">
      <selection activeCell="K25" sqref="K25"/>
    </sheetView>
  </sheetViews>
  <sheetFormatPr defaultColWidth="9.109375" defaultRowHeight="15.6" x14ac:dyDescent="0.3"/>
  <cols>
    <col min="1" max="1" width="7.33203125" style="7" customWidth="1"/>
    <col min="2" max="2" width="11.5546875" style="7" customWidth="1"/>
    <col min="3" max="4" width="12.33203125" style="7" customWidth="1"/>
    <col min="5" max="5" width="10.44140625" style="7" customWidth="1"/>
    <col min="6" max="6" width="15.88671875" style="7" customWidth="1"/>
    <col min="7" max="9" width="17.109375" style="7" customWidth="1"/>
    <col min="10" max="16" width="9.109375" style="7"/>
    <col min="17" max="17" width="14" style="7" bestFit="1" customWidth="1"/>
    <col min="18" max="16384" width="9.109375" style="7"/>
  </cols>
  <sheetData>
    <row r="1" spans="1:56" x14ac:dyDescent="0.3">
      <c r="A1" s="19" t="s">
        <v>461</v>
      </c>
      <c r="F1" s="8"/>
    </row>
    <row r="2" spans="1:56" x14ac:dyDescent="0.3">
      <c r="F2" s="8"/>
      <c r="G2" s="6"/>
      <c r="H2" s="6"/>
      <c r="I2" s="6"/>
    </row>
    <row r="3" spans="1:56" x14ac:dyDescent="0.3">
      <c r="F3" s="8"/>
      <c r="G3" s="6"/>
      <c r="H3" s="6"/>
      <c r="I3" s="6"/>
    </row>
    <row r="4" spans="1:56" x14ac:dyDescent="0.3">
      <c r="F4" s="8"/>
      <c r="G4" s="6"/>
      <c r="H4" s="6"/>
      <c r="I4" s="6"/>
    </row>
    <row r="5" spans="1:56" x14ac:dyDescent="0.3">
      <c r="F5" s="8"/>
      <c r="G5" s="6"/>
      <c r="H5" s="6"/>
      <c r="I5" s="6"/>
    </row>
    <row r="6" spans="1:56" x14ac:dyDescent="0.3">
      <c r="F6" s="8"/>
      <c r="G6" s="6"/>
      <c r="H6" s="6"/>
      <c r="I6" s="6"/>
    </row>
    <row r="7" spans="1:56" x14ac:dyDescent="0.3">
      <c r="F7" s="8"/>
      <c r="G7" s="6"/>
      <c r="H7" s="6"/>
      <c r="I7" s="6"/>
    </row>
    <row r="8" spans="1:56" x14ac:dyDescent="0.3">
      <c r="F8" s="8"/>
      <c r="G8" s="6"/>
      <c r="H8" s="6"/>
      <c r="I8" s="6"/>
    </row>
    <row r="9" spans="1:56" x14ac:dyDescent="0.3">
      <c r="F9" s="8"/>
      <c r="G9" s="6"/>
      <c r="H9" s="6"/>
      <c r="I9" s="6"/>
    </row>
    <row r="10" spans="1:56" x14ac:dyDescent="0.3">
      <c r="F10" s="8"/>
      <c r="G10" s="6"/>
      <c r="H10" s="6"/>
      <c r="I10" s="6"/>
    </row>
    <row r="11" spans="1:56" x14ac:dyDescent="0.3">
      <c r="F11" s="8"/>
      <c r="G11" s="6"/>
      <c r="H11" s="6"/>
      <c r="I11" s="6"/>
    </row>
    <row r="12" spans="1:56" x14ac:dyDescent="0.3">
      <c r="F12" s="8"/>
      <c r="G12" s="6"/>
      <c r="H12" s="6"/>
      <c r="I12" s="6"/>
    </row>
    <row r="13" spans="1:56" x14ac:dyDescent="0.3">
      <c r="F13" s="8"/>
      <c r="G13" s="6"/>
      <c r="H13" s="6"/>
      <c r="I13" s="6"/>
    </row>
    <row r="14" spans="1:56" x14ac:dyDescent="0.3">
      <c r="F14" s="8"/>
      <c r="G14" s="6"/>
      <c r="H14" s="6"/>
      <c r="I14" s="6"/>
    </row>
    <row r="15" spans="1:56" x14ac:dyDescent="0.3">
      <c r="F15" s="8"/>
      <c r="G15" s="6"/>
      <c r="H15" s="6"/>
      <c r="I15" s="6"/>
    </row>
    <row r="16" spans="1:56" s="30" customFormat="1" x14ac:dyDescent="0.3">
      <c r="A16" s="20" t="s">
        <v>284</v>
      </c>
      <c r="B16" s="21" t="s">
        <v>0</v>
      </c>
      <c r="C16" s="21" t="s">
        <v>1</v>
      </c>
      <c r="D16" s="21" t="s">
        <v>529</v>
      </c>
      <c r="E16" s="32" t="s">
        <v>268</v>
      </c>
      <c r="F16" s="32" t="s">
        <v>226</v>
      </c>
      <c r="G16" s="32" t="s">
        <v>236</v>
      </c>
      <c r="H16" s="33" t="s">
        <v>223</v>
      </c>
      <c r="I16" s="33" t="s">
        <v>224</v>
      </c>
      <c r="J16" s="33" t="s">
        <v>220</v>
      </c>
      <c r="L16" s="20" t="s">
        <v>284</v>
      </c>
      <c r="M16" s="21" t="s">
        <v>0</v>
      </c>
      <c r="N16" s="21" t="s">
        <v>1</v>
      </c>
      <c r="O16" s="21" t="s">
        <v>529</v>
      </c>
      <c r="P16" s="32" t="s">
        <v>268</v>
      </c>
      <c r="Q16" s="32" t="s">
        <v>226</v>
      </c>
      <c r="R16" s="32" t="s">
        <v>236</v>
      </c>
      <c r="S16" s="33" t="s">
        <v>223</v>
      </c>
      <c r="T16" s="33" t="s">
        <v>224</v>
      </c>
      <c r="U16" s="33" t="s">
        <v>220</v>
      </c>
      <c r="V16" s="24" t="s">
        <v>532</v>
      </c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5"/>
      <c r="BA16" s="28"/>
      <c r="BD16" s="28"/>
    </row>
    <row r="17" spans="1:56" x14ac:dyDescent="0.3">
      <c r="A17" s="25">
        <v>1</v>
      </c>
      <c r="B17" s="26">
        <v>687403</v>
      </c>
      <c r="C17" s="26">
        <v>846362</v>
      </c>
      <c r="D17" s="26">
        <v>370</v>
      </c>
      <c r="E17" s="28">
        <f>'no b.d.l.'!I5/1000</f>
        <v>0.06</v>
      </c>
      <c r="F17" s="28">
        <f>Amalgamation!X5/Amalgamation!AB5</f>
        <v>1.8043478260869563</v>
      </c>
      <c r="G17" s="28">
        <v>1.7999999999999999E-2</v>
      </c>
      <c r="H17" s="28">
        <f>Amalgamation!T5/Amalgamation!X5</f>
        <v>0.20481927710843373</v>
      </c>
      <c r="I17" s="28">
        <f>Amalgamation!V5/Amalgamation!Z5</f>
        <v>334.28571428571422</v>
      </c>
      <c r="J17" s="28">
        <v>160</v>
      </c>
      <c r="L17" s="25">
        <v>1</v>
      </c>
      <c r="M17" s="26">
        <v>687403</v>
      </c>
      <c r="N17" s="26">
        <v>846362</v>
      </c>
      <c r="O17" s="28">
        <f>STANDARDIZE(D17,D$228,D$229)</f>
        <v>0.1499883935940787</v>
      </c>
      <c r="P17" s="28">
        <f t="shared" ref="P17:U17" si="0">STANDARDIZE(E17,E$228,E$229)</f>
        <v>-8.4827426181922905E-2</v>
      </c>
      <c r="Q17" s="28">
        <f t="shared" si="0"/>
        <v>-0.14635684538550905</v>
      </c>
      <c r="R17" s="28">
        <f t="shared" si="0"/>
        <v>-0.1440062083148464</v>
      </c>
      <c r="S17" s="28">
        <f t="shared" si="0"/>
        <v>-0.24288116726867426</v>
      </c>
      <c r="T17" s="28">
        <f t="shared" si="0"/>
        <v>-0.33661257647627485</v>
      </c>
      <c r="U17" s="28">
        <f t="shared" si="0"/>
        <v>-0.36427051065595462</v>
      </c>
      <c r="V17" s="28">
        <f>INT((SUM(P17:R17)/SUM(S17:U17))*O17)</f>
        <v>0</v>
      </c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30"/>
      <c r="BA17" s="28"/>
      <c r="BD17" s="28"/>
    </row>
    <row r="18" spans="1:56" x14ac:dyDescent="0.3">
      <c r="A18" s="25">
        <f>A17+1</f>
        <v>2</v>
      </c>
      <c r="B18" s="26">
        <v>687404</v>
      </c>
      <c r="C18" s="26">
        <v>846462</v>
      </c>
      <c r="D18" s="26">
        <v>370</v>
      </c>
      <c r="E18" s="28">
        <f>'no b.d.l.'!I6/1000</f>
        <v>0.04</v>
      </c>
      <c r="F18" s="28">
        <f>Amalgamation!X6/Amalgamation!AB6</f>
        <v>1.5324675324675325</v>
      </c>
      <c r="G18" s="28">
        <v>0.02</v>
      </c>
      <c r="H18" s="28">
        <f>Amalgamation!T6/Amalgamation!X6</f>
        <v>0.22457627118644066</v>
      </c>
      <c r="I18" s="28">
        <f>Amalgamation!V6/Amalgamation!Z6</f>
        <v>337.14285714285711</v>
      </c>
      <c r="J18" s="28">
        <v>119</v>
      </c>
      <c r="L18" s="25">
        <f>L17+1</f>
        <v>2</v>
      </c>
      <c r="M18" s="26">
        <v>687404</v>
      </c>
      <c r="N18" s="26">
        <v>846462</v>
      </c>
      <c r="O18" s="28">
        <f t="shared" ref="O18:O81" si="1">STANDARDIZE(D18,D$228,D$229)</f>
        <v>0.1499883935940787</v>
      </c>
      <c r="P18" s="28">
        <f t="shared" ref="P18:P81" si="2">STANDARDIZE(E18,E$228,E$229)</f>
        <v>-0.16031265648068094</v>
      </c>
      <c r="Q18" s="28">
        <f t="shared" ref="Q18:Q81" si="3">STANDARDIZE(F18,F$228,F$229)</f>
        <v>-0.14960031952122504</v>
      </c>
      <c r="R18" s="28">
        <f t="shared" ref="R18:R81" si="4">STANDARDIZE(G18,G$228,G$229)</f>
        <v>-0.14365790852105173</v>
      </c>
      <c r="S18" s="28">
        <f t="shared" ref="S18:S81" si="5">STANDARDIZE(H18,H$228,H$229)</f>
        <v>-0.19921594342414511</v>
      </c>
      <c r="T18" s="28">
        <f t="shared" ref="T18:T81" si="6">STANDARDIZE(I18,I$228,I$229)</f>
        <v>-0.33459828665567615</v>
      </c>
      <c r="U18" s="28">
        <f t="shared" ref="U18:U81" si="7">STANDARDIZE(J18,J$228,J$229)</f>
        <v>-0.51455173234966656</v>
      </c>
      <c r="V18" s="28">
        <f t="shared" ref="V18:V81" si="8">INT((SUM(P18:R18)/SUM(S18:U18))*O18)</f>
        <v>0</v>
      </c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30"/>
      <c r="BA18" s="28"/>
      <c r="BD18" s="28"/>
    </row>
    <row r="19" spans="1:56" x14ac:dyDescent="0.3">
      <c r="A19" s="25">
        <f t="shared" ref="A19:A82" si="9">A18+1</f>
        <v>3</v>
      </c>
      <c r="B19" s="26">
        <v>687406</v>
      </c>
      <c r="C19" s="26">
        <v>846462</v>
      </c>
      <c r="D19" s="26">
        <v>370</v>
      </c>
      <c r="E19" s="28">
        <f>'no b.d.l.'!I7/1000</f>
        <v>0.04</v>
      </c>
      <c r="F19" s="28">
        <f>Amalgamation!X7/Amalgamation!AB7</f>
        <v>1.368421052631579</v>
      </c>
      <c r="G19" s="28">
        <v>1.2999999999999999E-2</v>
      </c>
      <c r="H19" s="28">
        <f>Amalgamation!T7/Amalgamation!X7</f>
        <v>0.25480769230769229</v>
      </c>
      <c r="I19" s="28">
        <f>Amalgamation!V7/Amalgamation!Z7</f>
        <v>345.71428571428567</v>
      </c>
      <c r="J19" s="28">
        <v>115</v>
      </c>
      <c r="L19" s="25">
        <f t="shared" ref="L19:L82" si="10">L18+1</f>
        <v>3</v>
      </c>
      <c r="M19" s="26">
        <v>687406</v>
      </c>
      <c r="N19" s="26">
        <v>846462</v>
      </c>
      <c r="O19" s="28">
        <f t="shared" si="1"/>
        <v>0.1499883935940787</v>
      </c>
      <c r="P19" s="28">
        <f t="shared" si="2"/>
        <v>-0.16031265648068094</v>
      </c>
      <c r="Q19" s="28">
        <f t="shared" si="3"/>
        <v>-0.15155735917025517</v>
      </c>
      <c r="R19" s="28">
        <f t="shared" si="4"/>
        <v>-0.14487695779933302</v>
      </c>
      <c r="S19" s="28">
        <f t="shared" si="5"/>
        <v>-0.13240103397052824</v>
      </c>
      <c r="T19" s="28">
        <f t="shared" si="6"/>
        <v>-0.32855541719388015</v>
      </c>
      <c r="U19" s="28">
        <f t="shared" si="7"/>
        <v>-0.52921331495393109</v>
      </c>
      <c r="V19" s="28">
        <f t="shared" si="8"/>
        <v>0</v>
      </c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30"/>
      <c r="BA19" s="28"/>
      <c r="BD19" s="28"/>
    </row>
    <row r="20" spans="1:56" x14ac:dyDescent="0.3">
      <c r="A20" s="25">
        <f t="shared" si="9"/>
        <v>4</v>
      </c>
      <c r="B20" s="26">
        <v>687408</v>
      </c>
      <c r="C20" s="26">
        <v>846363</v>
      </c>
      <c r="D20" s="26">
        <v>370</v>
      </c>
      <c r="E20" s="28">
        <f>'no b.d.l.'!I8/1000</f>
        <v>0.03</v>
      </c>
      <c r="F20" s="28">
        <f>Amalgamation!X8/Amalgamation!AB8</f>
        <v>1.3916083916083914</v>
      </c>
      <c r="G20" s="28">
        <v>1.2E-2</v>
      </c>
      <c r="H20" s="28">
        <f>Amalgamation!T8/Amalgamation!X8</f>
        <v>0.22613065326633167</v>
      </c>
      <c r="I20" s="28">
        <f>Amalgamation!V8/Amalgamation!Z8</f>
        <v>385.00000000000006</v>
      </c>
      <c r="J20" s="28">
        <v>105</v>
      </c>
      <c r="L20" s="25">
        <f t="shared" si="10"/>
        <v>4</v>
      </c>
      <c r="M20" s="26">
        <v>687408</v>
      </c>
      <c r="N20" s="26">
        <v>846363</v>
      </c>
      <c r="O20" s="28">
        <f t="shared" si="1"/>
        <v>0.1499883935940787</v>
      </c>
      <c r="P20" s="28">
        <f t="shared" si="2"/>
        <v>-0.19805527163005998</v>
      </c>
      <c r="Q20" s="28">
        <f t="shared" si="3"/>
        <v>-0.15128073914294032</v>
      </c>
      <c r="R20" s="28">
        <f t="shared" si="4"/>
        <v>-0.14505110769623036</v>
      </c>
      <c r="S20" s="28">
        <f t="shared" si="5"/>
        <v>-0.19578058067663487</v>
      </c>
      <c r="T20" s="28">
        <f t="shared" si="6"/>
        <v>-0.30085893216064846</v>
      </c>
      <c r="U20" s="28">
        <f t="shared" si="7"/>
        <v>-0.56586727146459259</v>
      </c>
      <c r="V20" s="28">
        <f t="shared" si="8"/>
        <v>0</v>
      </c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30"/>
      <c r="BA20" s="28"/>
      <c r="BD20" s="28"/>
    </row>
    <row r="21" spans="1:56" x14ac:dyDescent="0.3">
      <c r="A21" s="25">
        <f t="shared" si="9"/>
        <v>5</v>
      </c>
      <c r="B21" s="26">
        <v>687410</v>
      </c>
      <c r="C21" s="26">
        <v>846363</v>
      </c>
      <c r="D21" s="26">
        <v>370</v>
      </c>
      <c r="E21" s="28">
        <f>'no b.d.l.'!I9/1000</f>
        <v>0.03</v>
      </c>
      <c r="F21" s="28">
        <f>Amalgamation!X9/Amalgamation!AB9</f>
        <v>1.5041322314049586</v>
      </c>
      <c r="G21" s="28">
        <v>1.2E-2</v>
      </c>
      <c r="H21" s="28">
        <f>Amalgamation!T9/Amalgamation!X9</f>
        <v>0.2142857142857143</v>
      </c>
      <c r="I21" s="28">
        <f>Amalgamation!V9/Amalgamation!Z9</f>
        <v>406</v>
      </c>
      <c r="J21" s="28">
        <v>85</v>
      </c>
      <c r="L21" s="25">
        <f t="shared" si="10"/>
        <v>5</v>
      </c>
      <c r="M21" s="26">
        <v>687410</v>
      </c>
      <c r="N21" s="26">
        <v>846363</v>
      </c>
      <c r="O21" s="28">
        <f t="shared" si="1"/>
        <v>0.1499883935940787</v>
      </c>
      <c r="P21" s="28">
        <f t="shared" si="2"/>
        <v>-0.19805527163005998</v>
      </c>
      <c r="Q21" s="28">
        <f t="shared" si="3"/>
        <v>-0.14993835364242114</v>
      </c>
      <c r="R21" s="28">
        <f t="shared" si="4"/>
        <v>-0.14505110769623036</v>
      </c>
      <c r="S21" s="28">
        <f t="shared" si="5"/>
        <v>-0.22195925492087101</v>
      </c>
      <c r="T21" s="28">
        <f t="shared" si="6"/>
        <v>-0.28605390197924829</v>
      </c>
      <c r="U21" s="28">
        <f t="shared" si="7"/>
        <v>-0.63917518448591548</v>
      </c>
      <c r="V21" s="28">
        <f t="shared" si="8"/>
        <v>0</v>
      </c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30"/>
      <c r="BA21" s="28"/>
      <c r="BD21" s="28"/>
    </row>
    <row r="22" spans="1:56" x14ac:dyDescent="0.3">
      <c r="A22" s="25">
        <f t="shared" si="9"/>
        <v>6</v>
      </c>
      <c r="B22" s="26">
        <v>687411</v>
      </c>
      <c r="C22" s="26">
        <v>846363</v>
      </c>
      <c r="D22" s="26">
        <v>370</v>
      </c>
      <c r="E22" s="28">
        <f>'no b.d.l.'!I10/1000</f>
        <v>0.03</v>
      </c>
      <c r="F22" s="28">
        <f>Amalgamation!X10/Amalgamation!AB10</f>
        <v>1.4336283185840706</v>
      </c>
      <c r="G22" s="28">
        <v>6.0000000000000001E-3</v>
      </c>
      <c r="H22" s="28">
        <f>Amalgamation!T10/Amalgamation!X10</f>
        <v>0.23456790123456789</v>
      </c>
      <c r="I22" s="28">
        <f>Amalgamation!V10/Amalgamation!Z10</f>
        <v>392</v>
      </c>
      <c r="J22" s="28">
        <v>82</v>
      </c>
      <c r="L22" s="25">
        <f t="shared" si="10"/>
        <v>6</v>
      </c>
      <c r="M22" s="26">
        <v>687411</v>
      </c>
      <c r="N22" s="26">
        <v>846363</v>
      </c>
      <c r="O22" s="28">
        <f t="shared" si="1"/>
        <v>0.1499883935940787</v>
      </c>
      <c r="P22" s="28">
        <f t="shared" si="2"/>
        <v>-0.19805527163005998</v>
      </c>
      <c r="Q22" s="28">
        <f t="shared" si="3"/>
        <v>-0.15077945034221149</v>
      </c>
      <c r="R22" s="28">
        <f t="shared" si="4"/>
        <v>-0.14609600707761433</v>
      </c>
      <c r="S22" s="28">
        <f t="shared" si="5"/>
        <v>-0.17713329457075178</v>
      </c>
      <c r="T22" s="28">
        <f t="shared" si="6"/>
        <v>-0.29592392210018176</v>
      </c>
      <c r="U22" s="28">
        <f t="shared" si="7"/>
        <v>-0.65017137143911397</v>
      </c>
      <c r="V22" s="28">
        <f t="shared" si="8"/>
        <v>0</v>
      </c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30"/>
      <c r="BA22" s="28"/>
      <c r="BD22" s="28"/>
    </row>
    <row r="23" spans="1:56" ht="16.5" customHeight="1" x14ac:dyDescent="0.3">
      <c r="A23" s="25">
        <f t="shared" si="9"/>
        <v>7</v>
      </c>
      <c r="B23" s="26">
        <v>687412</v>
      </c>
      <c r="C23" s="26">
        <v>846362</v>
      </c>
      <c r="D23" s="26">
        <v>370</v>
      </c>
      <c r="E23" s="28">
        <f>'no b.d.l.'!I11/1000</f>
        <v>0.05</v>
      </c>
      <c r="F23" s="28">
        <f>Amalgamation!X11/Amalgamation!AB11</f>
        <v>1.2887323943661972</v>
      </c>
      <c r="G23" s="28">
        <v>8.9999999999999993E-3</v>
      </c>
      <c r="H23" s="28">
        <f>Amalgamation!T11/Amalgamation!X11</f>
        <v>0.2349726775956284</v>
      </c>
      <c r="I23" s="28">
        <f>Amalgamation!V11/Amalgamation!Z11</f>
        <v>432</v>
      </c>
      <c r="J23" s="28">
        <v>85</v>
      </c>
      <c r="L23" s="25">
        <f t="shared" si="10"/>
        <v>7</v>
      </c>
      <c r="M23" s="26">
        <v>687412</v>
      </c>
      <c r="N23" s="26">
        <v>846362</v>
      </c>
      <c r="O23" s="28">
        <f t="shared" si="1"/>
        <v>0.1499883935940787</v>
      </c>
      <c r="P23" s="28">
        <f t="shared" si="2"/>
        <v>-0.12257004133130191</v>
      </c>
      <c r="Q23" s="28">
        <f t="shared" si="3"/>
        <v>-0.15250802793168985</v>
      </c>
      <c r="R23" s="28">
        <f t="shared" si="4"/>
        <v>-0.14557355738692235</v>
      </c>
      <c r="S23" s="28">
        <f t="shared" si="5"/>
        <v>-0.17623869236846859</v>
      </c>
      <c r="T23" s="28">
        <f t="shared" si="6"/>
        <v>-0.26772386461180042</v>
      </c>
      <c r="U23" s="28">
        <f t="shared" si="7"/>
        <v>-0.63917518448591548</v>
      </c>
      <c r="V23" s="28">
        <f t="shared" si="8"/>
        <v>0</v>
      </c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30"/>
      <c r="BA23" s="28"/>
      <c r="BD23" s="28"/>
    </row>
    <row r="24" spans="1:56" x14ac:dyDescent="0.3">
      <c r="A24" s="25">
        <f t="shared" si="9"/>
        <v>8</v>
      </c>
      <c r="B24" s="26">
        <v>687447</v>
      </c>
      <c r="C24" s="26">
        <v>846362</v>
      </c>
      <c r="D24" s="26">
        <v>320</v>
      </c>
      <c r="E24" s="28">
        <f>'no b.d.l.'!I12/1000</f>
        <v>0.03</v>
      </c>
      <c r="F24" s="28">
        <f>Amalgamation!X12/Amalgamation!AB12</f>
        <v>4.7154471544715442</v>
      </c>
      <c r="G24" s="28">
        <v>3.1E-2</v>
      </c>
      <c r="H24" s="28">
        <f>Amalgamation!T12/Amalgamation!X12</f>
        <v>0.27931034482758621</v>
      </c>
      <c r="I24" s="28">
        <f>Amalgamation!V12/Amalgamation!Z12</f>
        <v>503.33333333333331</v>
      </c>
      <c r="J24" s="28">
        <v>53</v>
      </c>
      <c r="L24" s="25">
        <f t="shared" si="10"/>
        <v>8</v>
      </c>
      <c r="M24" s="26">
        <v>687447</v>
      </c>
      <c r="N24" s="26">
        <v>846362</v>
      </c>
      <c r="O24" s="28">
        <f t="shared" si="1"/>
        <v>-6.2780856175806186</v>
      </c>
      <c r="P24" s="28">
        <f t="shared" si="2"/>
        <v>-0.19805527163005998</v>
      </c>
      <c r="Q24" s="28">
        <f t="shared" si="3"/>
        <v>-0.11162804892726877</v>
      </c>
      <c r="R24" s="28">
        <f t="shared" si="4"/>
        <v>-0.14174225965518114</v>
      </c>
      <c r="S24" s="28">
        <f t="shared" si="5"/>
        <v>-7.8247360449064302E-2</v>
      </c>
      <c r="T24" s="28">
        <f t="shared" si="6"/>
        <v>-0.21743376209085377</v>
      </c>
      <c r="U24" s="28">
        <f t="shared" si="7"/>
        <v>-0.75646784532003208</v>
      </c>
      <c r="V24" s="28">
        <f t="shared" si="8"/>
        <v>-3</v>
      </c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30"/>
      <c r="BA24" s="28"/>
      <c r="BD24" s="28"/>
    </row>
    <row r="25" spans="1:56" x14ac:dyDescent="0.3">
      <c r="A25" s="25">
        <f t="shared" si="9"/>
        <v>9</v>
      </c>
      <c r="B25" s="26">
        <v>686809</v>
      </c>
      <c r="C25" s="26">
        <v>846560</v>
      </c>
      <c r="D25" s="26">
        <v>367</v>
      </c>
      <c r="E25" s="28">
        <f>'no b.d.l.'!I13/1000</f>
        <v>0.05</v>
      </c>
      <c r="F25" s="28">
        <f>Amalgamation!X13/Amalgamation!AB13</f>
        <v>0.88311688311688308</v>
      </c>
      <c r="G25" s="28">
        <v>6.0000000000000001E-3</v>
      </c>
      <c r="H25" s="28">
        <f>Amalgamation!T13/Amalgamation!X13</f>
        <v>0.16911764705882351</v>
      </c>
      <c r="I25" s="28">
        <f>Amalgamation!V13/Amalgamation!Z13</f>
        <v>352</v>
      </c>
      <c r="J25" s="28">
        <v>102</v>
      </c>
      <c r="L25" s="25">
        <f t="shared" si="10"/>
        <v>9</v>
      </c>
      <c r="M25" s="26">
        <v>686809</v>
      </c>
      <c r="N25" s="26">
        <v>846560</v>
      </c>
      <c r="O25" s="28">
        <f t="shared" si="1"/>
        <v>-0.23569604707640313</v>
      </c>
      <c r="P25" s="28">
        <f t="shared" si="2"/>
        <v>-0.12257004133130191</v>
      </c>
      <c r="Q25" s="28">
        <f t="shared" si="3"/>
        <v>-0.15734693479863598</v>
      </c>
      <c r="R25" s="28">
        <f t="shared" si="4"/>
        <v>-0.14609600707761433</v>
      </c>
      <c r="S25" s="28">
        <f t="shared" si="5"/>
        <v>-0.32178586610978765</v>
      </c>
      <c r="T25" s="28">
        <f t="shared" si="6"/>
        <v>-0.32412397958856304</v>
      </c>
      <c r="U25" s="28">
        <f t="shared" si="7"/>
        <v>-0.57686345841779096</v>
      </c>
      <c r="V25" s="28">
        <f t="shared" si="8"/>
        <v>-1</v>
      </c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30"/>
      <c r="BA25" s="28"/>
      <c r="BD25" s="28"/>
    </row>
    <row r="26" spans="1:56" x14ac:dyDescent="0.3">
      <c r="A26" s="25">
        <f t="shared" si="9"/>
        <v>10</v>
      </c>
      <c r="B26" s="26">
        <v>686810</v>
      </c>
      <c r="C26" s="26">
        <v>846560</v>
      </c>
      <c r="D26" s="26">
        <v>367</v>
      </c>
      <c r="E26" s="28">
        <f>'no b.d.l.'!I14/1000</f>
        <v>0.04</v>
      </c>
      <c r="F26" s="28">
        <f>Amalgamation!X14/Amalgamation!AB14</f>
        <v>0.95054945054945061</v>
      </c>
      <c r="G26" s="28">
        <v>1.7000000000000001E-2</v>
      </c>
      <c r="H26" s="28">
        <f>Amalgamation!T14/Amalgamation!X14</f>
        <v>0.1791907514450867</v>
      </c>
      <c r="I26" s="28">
        <f>Amalgamation!V14/Amalgamation!Z14</f>
        <v>371.66666666666669</v>
      </c>
      <c r="J26" s="28">
        <v>134</v>
      </c>
      <c r="L26" s="25">
        <f t="shared" si="10"/>
        <v>10</v>
      </c>
      <c r="M26" s="26">
        <v>686810</v>
      </c>
      <c r="N26" s="26">
        <v>846560</v>
      </c>
      <c r="O26" s="28">
        <f t="shared" si="1"/>
        <v>-0.23569604707640313</v>
      </c>
      <c r="P26" s="28">
        <f t="shared" si="2"/>
        <v>-0.16031265648068094</v>
      </c>
      <c r="Q26" s="28">
        <f t="shared" si="3"/>
        <v>-0.15654247859675102</v>
      </c>
      <c r="R26" s="28">
        <f t="shared" si="4"/>
        <v>-0.14418035821174371</v>
      </c>
      <c r="S26" s="28">
        <f t="shared" si="5"/>
        <v>-0.29952314962068793</v>
      </c>
      <c r="T26" s="28">
        <f t="shared" si="6"/>
        <v>-0.31025895132344222</v>
      </c>
      <c r="U26" s="28">
        <f t="shared" si="7"/>
        <v>-0.45957079758367436</v>
      </c>
      <c r="V26" s="28">
        <f t="shared" si="8"/>
        <v>-1</v>
      </c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30"/>
      <c r="BA26" s="28"/>
      <c r="BD26" s="28"/>
    </row>
    <row r="27" spans="1:56" x14ac:dyDescent="0.3">
      <c r="A27" s="25">
        <f t="shared" si="9"/>
        <v>11</v>
      </c>
      <c r="B27" s="26">
        <v>686812</v>
      </c>
      <c r="C27" s="26">
        <v>846563</v>
      </c>
      <c r="D27" s="26">
        <v>367</v>
      </c>
      <c r="E27" s="28">
        <f>'no b.d.l.'!I15/1000</f>
        <v>0.04</v>
      </c>
      <c r="F27" s="28">
        <f>Amalgamation!X15/Amalgamation!AB15</f>
        <v>1.1837837837837837</v>
      </c>
      <c r="G27" s="28">
        <v>1.2999999999999999E-2</v>
      </c>
      <c r="H27" s="28">
        <f>Amalgamation!T15/Amalgamation!X15</f>
        <v>0.17808219178082194</v>
      </c>
      <c r="I27" s="28">
        <f>Amalgamation!V15/Amalgamation!Z15</f>
        <v>309.99999999999994</v>
      </c>
      <c r="J27" s="28">
        <v>176</v>
      </c>
      <c r="L27" s="25">
        <f t="shared" si="10"/>
        <v>11</v>
      </c>
      <c r="M27" s="26">
        <v>686812</v>
      </c>
      <c r="N27" s="26">
        <v>846563</v>
      </c>
      <c r="O27" s="28">
        <f t="shared" si="1"/>
        <v>-0.23569604707640313</v>
      </c>
      <c r="P27" s="28">
        <f t="shared" si="2"/>
        <v>-0.16031265648068094</v>
      </c>
      <c r="Q27" s="28">
        <f t="shared" si="3"/>
        <v>-0.15376004255721423</v>
      </c>
      <c r="R27" s="28">
        <f t="shared" si="4"/>
        <v>-0.14487695779933302</v>
      </c>
      <c r="S27" s="28">
        <f t="shared" si="5"/>
        <v>-0.30197319367566999</v>
      </c>
      <c r="T27" s="28">
        <f t="shared" si="6"/>
        <v>-0.35373403995136349</v>
      </c>
      <c r="U27" s="28">
        <f t="shared" si="7"/>
        <v>-0.30562418023889626</v>
      </c>
      <c r="V27" s="28">
        <f t="shared" si="8"/>
        <v>-1</v>
      </c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30"/>
      <c r="BA27" s="28"/>
      <c r="BD27" s="28"/>
    </row>
    <row r="28" spans="1:56" x14ac:dyDescent="0.3">
      <c r="A28" s="25">
        <f t="shared" si="9"/>
        <v>12</v>
      </c>
      <c r="B28" s="26">
        <v>686813</v>
      </c>
      <c r="C28" s="26">
        <v>846569</v>
      </c>
      <c r="D28" s="26">
        <v>367</v>
      </c>
      <c r="E28" s="28">
        <f>'no b.d.l.'!I16/1000</f>
        <v>0.04</v>
      </c>
      <c r="F28" s="28">
        <f>Amalgamation!X16/Amalgamation!AB16</f>
        <v>1.3496503496503496</v>
      </c>
      <c r="G28" s="28">
        <v>1.2999999999999999E-2</v>
      </c>
      <c r="H28" s="28">
        <f>Amalgamation!T16/Amalgamation!X16</f>
        <v>0.15544041450777202</v>
      </c>
      <c r="I28" s="28">
        <f>Amalgamation!V16/Amalgamation!Z16</f>
        <v>377.5</v>
      </c>
      <c r="J28" s="28">
        <v>47</v>
      </c>
      <c r="L28" s="25">
        <f t="shared" si="10"/>
        <v>12</v>
      </c>
      <c r="M28" s="26">
        <v>686813</v>
      </c>
      <c r="N28" s="26">
        <v>846569</v>
      </c>
      <c r="O28" s="28">
        <f t="shared" si="1"/>
        <v>-0.23569604707640313</v>
      </c>
      <c r="P28" s="28">
        <f t="shared" si="2"/>
        <v>-0.16031265648068094</v>
      </c>
      <c r="Q28" s="28">
        <f t="shared" si="3"/>
        <v>-0.15178128966855767</v>
      </c>
      <c r="R28" s="28">
        <f t="shared" si="4"/>
        <v>-0.14487695779933302</v>
      </c>
      <c r="S28" s="28">
        <f t="shared" si="5"/>
        <v>-0.3520141193834046</v>
      </c>
      <c r="T28" s="28">
        <f t="shared" si="6"/>
        <v>-0.30614644293971999</v>
      </c>
      <c r="U28" s="28">
        <f t="shared" si="7"/>
        <v>-0.77846021922642894</v>
      </c>
      <c r="V28" s="28">
        <f t="shared" si="8"/>
        <v>-1</v>
      </c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30"/>
      <c r="BA28" s="28"/>
      <c r="BD28" s="28"/>
    </row>
    <row r="29" spans="1:56" x14ac:dyDescent="0.3">
      <c r="A29" s="25">
        <f t="shared" si="9"/>
        <v>13</v>
      </c>
      <c r="B29" s="26">
        <v>686814</v>
      </c>
      <c r="C29" s="26">
        <v>846570</v>
      </c>
      <c r="D29" s="26">
        <v>367</v>
      </c>
      <c r="E29" s="28">
        <f>'no b.d.l.'!I17/1000</f>
        <v>0.03</v>
      </c>
      <c r="F29" s="28">
        <f>Amalgamation!X17/Amalgamation!AB17</f>
        <v>1.6388888888888888</v>
      </c>
      <c r="G29" s="28">
        <v>8.9999999999999993E-3</v>
      </c>
      <c r="H29" s="28">
        <f>Amalgamation!T17/Amalgamation!X17</f>
        <v>0.15254237288135591</v>
      </c>
      <c r="I29" s="28">
        <f>Amalgamation!V17/Amalgamation!Z17</f>
        <v>410</v>
      </c>
      <c r="J29" s="28">
        <v>76</v>
      </c>
      <c r="L29" s="25">
        <f t="shared" si="10"/>
        <v>13</v>
      </c>
      <c r="M29" s="26">
        <v>686814</v>
      </c>
      <c r="N29" s="26">
        <v>846570</v>
      </c>
      <c r="O29" s="28">
        <f t="shared" si="1"/>
        <v>-0.23569604707640313</v>
      </c>
      <c r="P29" s="28">
        <f t="shared" si="2"/>
        <v>-0.19805527163005998</v>
      </c>
      <c r="Q29" s="28">
        <f t="shared" si="3"/>
        <v>-0.14833073535076047</v>
      </c>
      <c r="R29" s="28">
        <f t="shared" si="4"/>
        <v>-0.14557355738692235</v>
      </c>
      <c r="S29" s="28">
        <f t="shared" si="5"/>
        <v>-0.35841912390122688</v>
      </c>
      <c r="T29" s="28">
        <f t="shared" si="6"/>
        <v>-0.28323389623041018</v>
      </c>
      <c r="U29" s="28">
        <f t="shared" si="7"/>
        <v>-0.67216374534551082</v>
      </c>
      <c r="V29" s="28">
        <f t="shared" si="8"/>
        <v>-1</v>
      </c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30"/>
      <c r="BA29" s="28"/>
      <c r="BD29" s="28"/>
    </row>
    <row r="30" spans="1:56" x14ac:dyDescent="0.3">
      <c r="A30" s="25">
        <f t="shared" si="9"/>
        <v>14</v>
      </c>
      <c r="B30" s="26">
        <v>686816</v>
      </c>
      <c r="C30" s="26">
        <v>846571</v>
      </c>
      <c r="D30" s="26">
        <v>367</v>
      </c>
      <c r="E30" s="28">
        <f>'no b.d.l.'!I18/1000</f>
        <v>0.03</v>
      </c>
      <c r="F30" s="28">
        <f>Amalgamation!X18/Amalgamation!AB18</f>
        <v>0.9831460674157303</v>
      </c>
      <c r="G30" s="28">
        <v>1.9E-2</v>
      </c>
      <c r="H30" s="28">
        <f>Amalgamation!T18/Amalgamation!X18</f>
        <v>0.21714285714285714</v>
      </c>
      <c r="I30" s="28">
        <f>Amalgamation!V18/Amalgamation!Z18</f>
        <v>276.25</v>
      </c>
      <c r="J30" s="28">
        <v>123</v>
      </c>
      <c r="L30" s="25">
        <f t="shared" si="10"/>
        <v>14</v>
      </c>
      <c r="M30" s="26">
        <v>686816</v>
      </c>
      <c r="N30" s="26">
        <v>846571</v>
      </c>
      <c r="O30" s="28">
        <f t="shared" si="1"/>
        <v>-0.23569604707640313</v>
      </c>
      <c r="P30" s="28">
        <f t="shared" si="2"/>
        <v>-0.19805527163005998</v>
      </c>
      <c r="Q30" s="28">
        <f t="shared" si="3"/>
        <v>-0.15615360788343036</v>
      </c>
      <c r="R30" s="28">
        <f t="shared" si="4"/>
        <v>-0.14383205841794908</v>
      </c>
      <c r="S30" s="28">
        <f t="shared" si="5"/>
        <v>-0.21564464137589773</v>
      </c>
      <c r="T30" s="28">
        <f t="shared" si="6"/>
        <v>-0.37752783845718518</v>
      </c>
      <c r="U30" s="28">
        <f t="shared" si="7"/>
        <v>-0.49989014974540197</v>
      </c>
      <c r="V30" s="28">
        <f t="shared" si="8"/>
        <v>-1</v>
      </c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30"/>
      <c r="BA30" s="28"/>
      <c r="BD30" s="28"/>
    </row>
    <row r="31" spans="1:56" x14ac:dyDescent="0.3">
      <c r="A31" s="25">
        <f t="shared" si="9"/>
        <v>15</v>
      </c>
      <c r="B31" s="26">
        <v>686817</v>
      </c>
      <c r="C31" s="26">
        <v>846571</v>
      </c>
      <c r="D31" s="26">
        <v>367</v>
      </c>
      <c r="E31" s="28">
        <f>'no b.d.l.'!I19/1000</f>
        <v>7.0000000000000007E-2</v>
      </c>
      <c r="F31" s="28">
        <f>Amalgamation!X19/Amalgamation!AB19</f>
        <v>1.6198830409356724</v>
      </c>
      <c r="G31" s="28">
        <v>6.3E-2</v>
      </c>
      <c r="H31" s="28">
        <f>Amalgamation!T19/Amalgamation!X19</f>
        <v>0.18050541516245489</v>
      </c>
      <c r="I31" s="28">
        <f>Amalgamation!V19/Amalgamation!Z19</f>
        <v>258.88888888888891</v>
      </c>
      <c r="J31" s="28">
        <v>390</v>
      </c>
      <c r="L31" s="25">
        <f t="shared" si="10"/>
        <v>15</v>
      </c>
      <c r="M31" s="26">
        <v>686817</v>
      </c>
      <c r="N31" s="26">
        <v>846571</v>
      </c>
      <c r="O31" s="28">
        <f t="shared" si="1"/>
        <v>-0.23569604707640313</v>
      </c>
      <c r="P31" s="28">
        <f t="shared" si="2"/>
        <v>-4.708481103254384E-2</v>
      </c>
      <c r="Q31" s="28">
        <f t="shared" si="3"/>
        <v>-0.14855747107861686</v>
      </c>
      <c r="R31" s="28">
        <f t="shared" si="4"/>
        <v>-0.13616946295446669</v>
      </c>
      <c r="S31" s="28">
        <f t="shared" si="5"/>
        <v>-0.29661759195981557</v>
      </c>
      <c r="T31" s="28">
        <f t="shared" si="6"/>
        <v>-0.38976744674207287</v>
      </c>
      <c r="U31" s="28">
        <f t="shared" si="7"/>
        <v>0.47877048908925873</v>
      </c>
      <c r="V31" s="28">
        <f t="shared" si="8"/>
        <v>-1</v>
      </c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30"/>
      <c r="BA31" s="28"/>
      <c r="BD31" s="28"/>
    </row>
    <row r="32" spans="1:56" x14ac:dyDescent="0.3">
      <c r="A32" s="25">
        <f t="shared" si="9"/>
        <v>16</v>
      </c>
      <c r="B32" s="26">
        <v>686810</v>
      </c>
      <c r="C32" s="26">
        <v>846572</v>
      </c>
      <c r="D32" s="26">
        <v>366</v>
      </c>
      <c r="E32" s="28">
        <f>'no b.d.l.'!I20/1000</f>
        <v>0.1</v>
      </c>
      <c r="F32" s="28">
        <f>Amalgamation!X20/Amalgamation!AB20</f>
        <v>1.5592105263157896</v>
      </c>
      <c r="G32" s="28">
        <v>3.9E-2</v>
      </c>
      <c r="H32" s="28">
        <f>Amalgamation!T20/Amalgamation!X20</f>
        <v>0.17721518987341772</v>
      </c>
      <c r="I32" s="28">
        <f>Amalgamation!V20/Amalgamation!Z20</f>
        <v>277.14285714285711</v>
      </c>
      <c r="J32" s="28">
        <v>269</v>
      </c>
      <c r="L32" s="25">
        <f t="shared" si="10"/>
        <v>16</v>
      </c>
      <c r="M32" s="26">
        <v>686810</v>
      </c>
      <c r="N32" s="26">
        <v>846572</v>
      </c>
      <c r="O32" s="28">
        <f t="shared" si="1"/>
        <v>-0.36425752729989708</v>
      </c>
      <c r="P32" s="28">
        <f t="shared" si="2"/>
        <v>6.614303441559323E-2</v>
      </c>
      <c r="Q32" s="28">
        <f t="shared" si="3"/>
        <v>-0.14928128128677376</v>
      </c>
      <c r="R32" s="28">
        <f t="shared" si="4"/>
        <v>-0.14034906048000254</v>
      </c>
      <c r="S32" s="28">
        <f t="shared" si="5"/>
        <v>-0.30388936737147432</v>
      </c>
      <c r="T32" s="28">
        <f t="shared" si="6"/>
        <v>-0.37689837288824812</v>
      </c>
      <c r="U32" s="28">
        <f t="shared" si="7"/>
        <v>3.5257615310255203E-2</v>
      </c>
      <c r="V32" s="28">
        <f t="shared" si="8"/>
        <v>-1</v>
      </c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30"/>
      <c r="BA32" s="28"/>
      <c r="BD32" s="28"/>
    </row>
    <row r="33" spans="1:56" ht="15.75" customHeight="1" x14ac:dyDescent="0.3">
      <c r="A33" s="25">
        <f t="shared" si="9"/>
        <v>17</v>
      </c>
      <c r="B33" s="26">
        <v>686809</v>
      </c>
      <c r="C33" s="26">
        <v>846572</v>
      </c>
      <c r="D33" s="26">
        <v>366</v>
      </c>
      <c r="E33" s="28">
        <f>'no b.d.l.'!I21/1000</f>
        <v>0.12</v>
      </c>
      <c r="F33" s="28">
        <f>Amalgamation!X21/Amalgamation!AB21</f>
        <v>10.465116279069768</v>
      </c>
      <c r="G33" s="28">
        <v>6.7000000000000004E-2</v>
      </c>
      <c r="H33" s="28">
        <f>Amalgamation!T21/Amalgamation!X21</f>
        <v>3.2777777777777781E-2</v>
      </c>
      <c r="I33" s="28">
        <f>Amalgamation!V21/Amalgamation!Z21</f>
        <v>292.22222222222223</v>
      </c>
      <c r="J33" s="28">
        <v>396</v>
      </c>
      <c r="L33" s="25">
        <f t="shared" si="10"/>
        <v>17</v>
      </c>
      <c r="M33" s="26">
        <v>686809</v>
      </c>
      <c r="N33" s="26">
        <v>846572</v>
      </c>
      <c r="O33" s="28">
        <f t="shared" si="1"/>
        <v>-0.36425752729989708</v>
      </c>
      <c r="P33" s="28">
        <f t="shared" si="2"/>
        <v>0.14162826471435125</v>
      </c>
      <c r="Q33" s="28">
        <f t="shared" si="3"/>
        <v>-4.3035717919035828E-2</v>
      </c>
      <c r="R33" s="28">
        <f t="shared" si="4"/>
        <v>-0.13547286336687739</v>
      </c>
      <c r="S33" s="28">
        <f t="shared" si="5"/>
        <v>-0.62311262095848208</v>
      </c>
      <c r="T33" s="28">
        <f t="shared" si="6"/>
        <v>-0.36626739883508852</v>
      </c>
      <c r="U33" s="28">
        <f t="shared" si="7"/>
        <v>0.50076286299565564</v>
      </c>
      <c r="V33" s="28">
        <f t="shared" si="8"/>
        <v>-1</v>
      </c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30"/>
      <c r="BA33" s="28"/>
      <c r="BD33" s="28"/>
    </row>
    <row r="34" spans="1:56" x14ac:dyDescent="0.3">
      <c r="A34" s="25">
        <f t="shared" si="9"/>
        <v>18</v>
      </c>
      <c r="B34" s="26">
        <v>686804</v>
      </c>
      <c r="C34" s="26">
        <v>846573</v>
      </c>
      <c r="D34" s="26">
        <v>367</v>
      </c>
      <c r="E34" s="28">
        <f>'no b.d.l.'!I22/1000</f>
        <v>0.05</v>
      </c>
      <c r="F34" s="28">
        <f>Amalgamation!X22/Amalgamation!AB22</f>
        <v>1.1588235294117646</v>
      </c>
      <c r="G34" s="28">
        <v>0.02</v>
      </c>
      <c r="H34" s="28">
        <f>Amalgamation!T22/Amalgamation!X22</f>
        <v>0.19289340101522842</v>
      </c>
      <c r="I34" s="28">
        <f>Amalgamation!V22/Amalgamation!Z22</f>
        <v>288.57142857142856</v>
      </c>
      <c r="J34" s="28">
        <v>165</v>
      </c>
      <c r="L34" s="25">
        <f t="shared" si="10"/>
        <v>18</v>
      </c>
      <c r="M34" s="26">
        <v>686804</v>
      </c>
      <c r="N34" s="26">
        <v>846573</v>
      </c>
      <c r="O34" s="28">
        <f t="shared" si="1"/>
        <v>-0.23569604707640313</v>
      </c>
      <c r="P34" s="28">
        <f t="shared" si="2"/>
        <v>-0.12257004133130191</v>
      </c>
      <c r="Q34" s="28">
        <f t="shared" si="3"/>
        <v>-0.15405781308849764</v>
      </c>
      <c r="R34" s="28">
        <f t="shared" si="4"/>
        <v>-0.14365790852105173</v>
      </c>
      <c r="S34" s="28">
        <f t="shared" si="5"/>
        <v>-0.26923872181851399</v>
      </c>
      <c r="T34" s="28">
        <f t="shared" si="6"/>
        <v>-0.36884121360585342</v>
      </c>
      <c r="U34" s="28">
        <f t="shared" si="7"/>
        <v>-0.34594353240062387</v>
      </c>
      <c r="V34" s="28">
        <f t="shared" si="8"/>
        <v>-1</v>
      </c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30"/>
      <c r="BA34" s="28"/>
      <c r="BD34" s="28"/>
    </row>
    <row r="35" spans="1:56" x14ac:dyDescent="0.3">
      <c r="A35" s="25">
        <f t="shared" si="9"/>
        <v>19</v>
      </c>
      <c r="B35" s="26">
        <v>686803</v>
      </c>
      <c r="C35" s="26">
        <v>846573</v>
      </c>
      <c r="D35" s="26">
        <v>367</v>
      </c>
      <c r="E35" s="28">
        <f>'no b.d.l.'!I23/1000</f>
        <v>0.05</v>
      </c>
      <c r="F35" s="28">
        <f>Amalgamation!X23/Amalgamation!AB23</f>
        <v>1.5379746835443038</v>
      </c>
      <c r="G35" s="28">
        <v>4.2999999999999997E-2</v>
      </c>
      <c r="H35" s="28">
        <f>Amalgamation!T23/Amalgamation!X23</f>
        <v>0.2139917695473251</v>
      </c>
      <c r="I35" s="28">
        <f>Amalgamation!V23/Amalgamation!Z23</f>
        <v>245.55555555555557</v>
      </c>
      <c r="J35" s="28">
        <v>284</v>
      </c>
      <c r="L35" s="25">
        <f t="shared" si="10"/>
        <v>19</v>
      </c>
      <c r="M35" s="26">
        <v>686803</v>
      </c>
      <c r="N35" s="26">
        <v>846573</v>
      </c>
      <c r="O35" s="28">
        <f t="shared" si="1"/>
        <v>-0.23569604707640313</v>
      </c>
      <c r="P35" s="28">
        <f t="shared" si="2"/>
        <v>-0.12257004133130191</v>
      </c>
      <c r="Q35" s="28">
        <f t="shared" si="3"/>
        <v>-0.14953462037899889</v>
      </c>
      <c r="R35" s="28">
        <f t="shared" si="4"/>
        <v>-0.1396524608924132</v>
      </c>
      <c r="S35" s="28">
        <f t="shared" si="5"/>
        <v>-0.22260890652014814</v>
      </c>
      <c r="T35" s="28">
        <f t="shared" si="6"/>
        <v>-0.39916746590486668</v>
      </c>
      <c r="U35" s="28">
        <f t="shared" si="7"/>
        <v>9.023855007624737E-2</v>
      </c>
      <c r="V35" s="28">
        <f t="shared" si="8"/>
        <v>-1</v>
      </c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30"/>
      <c r="BA35" s="28"/>
      <c r="BD35" s="28"/>
    </row>
    <row r="36" spans="1:56" x14ac:dyDescent="0.3">
      <c r="A36" s="25">
        <f t="shared" si="9"/>
        <v>20</v>
      </c>
      <c r="B36" s="26">
        <v>686802</v>
      </c>
      <c r="C36" s="26">
        <v>846574</v>
      </c>
      <c r="D36" s="26">
        <v>367</v>
      </c>
      <c r="E36" s="28">
        <f>'no b.d.l.'!I24/1000</f>
        <v>0.08</v>
      </c>
      <c r="F36" s="28">
        <f>Amalgamation!X24/Amalgamation!AB24</f>
        <v>1.4509803921568627</v>
      </c>
      <c r="G36" s="28">
        <v>2.7E-2</v>
      </c>
      <c r="H36" s="28">
        <f>Amalgamation!T24/Amalgamation!X24</f>
        <v>0.19819819819819823</v>
      </c>
      <c r="I36" s="28">
        <f>Amalgamation!V24/Amalgamation!Z24</f>
        <v>284.28571428571422</v>
      </c>
      <c r="J36" s="28">
        <v>227</v>
      </c>
      <c r="L36" s="25">
        <f t="shared" si="10"/>
        <v>20</v>
      </c>
      <c r="M36" s="26">
        <v>686802</v>
      </c>
      <c r="N36" s="26">
        <v>846574</v>
      </c>
      <c r="O36" s="28">
        <f t="shared" si="1"/>
        <v>-0.23569604707640313</v>
      </c>
      <c r="P36" s="28">
        <f t="shared" si="2"/>
        <v>-9.3421958831648357E-3</v>
      </c>
      <c r="Q36" s="28">
        <f t="shared" si="3"/>
        <v>-0.1505724437913315</v>
      </c>
      <c r="R36" s="28">
        <f t="shared" si="4"/>
        <v>-0.14243885924277044</v>
      </c>
      <c r="S36" s="28">
        <f t="shared" si="5"/>
        <v>-0.25751451136779285</v>
      </c>
      <c r="T36" s="28">
        <f t="shared" si="6"/>
        <v>-0.37186264833675148</v>
      </c>
      <c r="U36" s="28">
        <f t="shared" si="7"/>
        <v>-0.11868900203452289</v>
      </c>
      <c r="V36" s="28">
        <f t="shared" si="8"/>
        <v>-1</v>
      </c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30"/>
      <c r="BA36" s="28"/>
      <c r="BD36" s="28"/>
    </row>
    <row r="37" spans="1:56" x14ac:dyDescent="0.3">
      <c r="A37" s="25">
        <f t="shared" si="9"/>
        <v>21</v>
      </c>
      <c r="B37" s="26">
        <v>686801</v>
      </c>
      <c r="C37" s="26">
        <v>846574</v>
      </c>
      <c r="D37" s="26">
        <v>366</v>
      </c>
      <c r="E37" s="28">
        <f>'no b.d.l.'!I25/1000</f>
        <v>0.06</v>
      </c>
      <c r="F37" s="28">
        <f>Amalgamation!X25/Amalgamation!AB25</f>
        <v>1.6217948717948718</v>
      </c>
      <c r="G37" s="28">
        <v>3.5999999999999997E-2</v>
      </c>
      <c r="H37" s="28">
        <f>Amalgamation!T25/Amalgamation!X25</f>
        <v>0.1857707509881423</v>
      </c>
      <c r="I37" s="28">
        <f>Amalgamation!V25/Amalgamation!Z25</f>
        <v>288.57142857142856</v>
      </c>
      <c r="J37" s="28">
        <v>261</v>
      </c>
      <c r="L37" s="25">
        <f t="shared" si="10"/>
        <v>21</v>
      </c>
      <c r="M37" s="26">
        <v>686801</v>
      </c>
      <c r="N37" s="26">
        <v>846574</v>
      </c>
      <c r="O37" s="28">
        <f t="shared" si="1"/>
        <v>-0.36425752729989708</v>
      </c>
      <c r="P37" s="28">
        <f t="shared" si="2"/>
        <v>-8.4827426181922905E-2</v>
      </c>
      <c r="Q37" s="28">
        <f t="shared" si="3"/>
        <v>-0.14853466334267862</v>
      </c>
      <c r="R37" s="28">
        <f t="shared" si="4"/>
        <v>-0.14087151017069449</v>
      </c>
      <c r="S37" s="28">
        <f t="shared" si="5"/>
        <v>-0.2849805956365139</v>
      </c>
      <c r="T37" s="28">
        <f t="shared" si="6"/>
        <v>-0.36884121360585342</v>
      </c>
      <c r="U37" s="28">
        <f t="shared" si="7"/>
        <v>5.9344501017260408E-3</v>
      </c>
      <c r="V37" s="28">
        <f t="shared" si="8"/>
        <v>-1</v>
      </c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30"/>
      <c r="BA37" s="28"/>
      <c r="BD37" s="28"/>
    </row>
    <row r="38" spans="1:56" x14ac:dyDescent="0.3">
      <c r="A38" s="25">
        <f t="shared" si="9"/>
        <v>22</v>
      </c>
      <c r="B38" s="26">
        <v>687115</v>
      </c>
      <c r="C38" s="26">
        <v>846600</v>
      </c>
      <c r="D38" s="26">
        <v>379</v>
      </c>
      <c r="E38" s="28">
        <f>'no b.d.l.'!I26/1000</f>
        <v>0.06</v>
      </c>
      <c r="F38" s="28">
        <f>Amalgamation!X26/Amalgamation!AB26</f>
        <v>1.3983739837398372</v>
      </c>
      <c r="G38" s="28">
        <v>2.9000000000000001E-2</v>
      </c>
      <c r="H38" s="28">
        <f>Amalgamation!T26/Amalgamation!X26</f>
        <v>0.1802325581395349</v>
      </c>
      <c r="I38" s="28">
        <f>Amalgamation!V26/Amalgamation!Z26</f>
        <v>615</v>
      </c>
      <c r="J38" s="28">
        <v>88</v>
      </c>
      <c r="L38" s="25">
        <f t="shared" si="10"/>
        <v>22</v>
      </c>
      <c r="M38" s="26">
        <v>687115</v>
      </c>
      <c r="N38" s="26">
        <v>846600</v>
      </c>
      <c r="O38" s="28">
        <f t="shared" si="1"/>
        <v>1.3070417156055241</v>
      </c>
      <c r="P38" s="28">
        <f t="shared" si="2"/>
        <v>-8.4827426181922905E-2</v>
      </c>
      <c r="Q38" s="28">
        <f t="shared" si="3"/>
        <v>-0.15120002706631641</v>
      </c>
      <c r="R38" s="28">
        <f t="shared" si="4"/>
        <v>-0.14209055944897581</v>
      </c>
      <c r="S38" s="28">
        <f t="shared" si="5"/>
        <v>-0.29722063728828568</v>
      </c>
      <c r="T38" s="28">
        <f t="shared" si="6"/>
        <v>-0.13870860160245593</v>
      </c>
      <c r="U38" s="28">
        <f t="shared" si="7"/>
        <v>-0.628178997532717</v>
      </c>
      <c r="V38" s="28">
        <f t="shared" si="8"/>
        <v>0</v>
      </c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30"/>
      <c r="BA38" s="28"/>
      <c r="BD38" s="28"/>
    </row>
    <row r="39" spans="1:56" x14ac:dyDescent="0.3">
      <c r="A39" s="25">
        <f t="shared" si="9"/>
        <v>23</v>
      </c>
      <c r="B39" s="26">
        <v>687115</v>
      </c>
      <c r="C39" s="26">
        <v>846601</v>
      </c>
      <c r="D39" s="26">
        <v>379</v>
      </c>
      <c r="E39" s="28">
        <f>'no b.d.l.'!I27/1000</f>
        <v>0.04</v>
      </c>
      <c r="F39" s="28">
        <f>Amalgamation!X27/Amalgamation!AB27</f>
        <v>1.8931297709923665</v>
      </c>
      <c r="G39" s="28">
        <v>4.5999999999999999E-2</v>
      </c>
      <c r="H39" s="28">
        <f>Amalgamation!T27/Amalgamation!X27</f>
        <v>0.18951612903225806</v>
      </c>
      <c r="I39" s="28">
        <f>Amalgamation!V27/Amalgamation!Z27</f>
        <v>613.33333333333326</v>
      </c>
      <c r="J39" s="28">
        <v>125</v>
      </c>
      <c r="L39" s="25">
        <f t="shared" si="10"/>
        <v>23</v>
      </c>
      <c r="M39" s="26">
        <v>687115</v>
      </c>
      <c r="N39" s="26">
        <v>846601</v>
      </c>
      <c r="O39" s="28">
        <f t="shared" si="1"/>
        <v>1.3070417156055241</v>
      </c>
      <c r="P39" s="28">
        <f t="shared" si="2"/>
        <v>-0.16031265648068094</v>
      </c>
      <c r="Q39" s="28">
        <f t="shared" si="3"/>
        <v>-0.14529769564653477</v>
      </c>
      <c r="R39" s="28">
        <f t="shared" si="4"/>
        <v>-0.13913001120172122</v>
      </c>
      <c r="S39" s="28">
        <f t="shared" si="5"/>
        <v>-0.27670288041156721</v>
      </c>
      <c r="T39" s="28">
        <f t="shared" si="6"/>
        <v>-0.13988360399780519</v>
      </c>
      <c r="U39" s="28">
        <f t="shared" si="7"/>
        <v>-0.4925593584432697</v>
      </c>
      <c r="V39" s="28">
        <f t="shared" si="8"/>
        <v>0</v>
      </c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30"/>
      <c r="BA39" s="28"/>
      <c r="BD39" s="28"/>
    </row>
    <row r="40" spans="1:56" x14ac:dyDescent="0.3">
      <c r="A40" s="25">
        <f t="shared" si="9"/>
        <v>24</v>
      </c>
      <c r="B40" s="26">
        <v>687114</v>
      </c>
      <c r="C40" s="26">
        <v>846601</v>
      </c>
      <c r="D40" s="26">
        <v>379</v>
      </c>
      <c r="E40" s="28">
        <f>'no b.d.l.'!I28/1000</f>
        <v>0.04</v>
      </c>
      <c r="F40" s="28">
        <f>Amalgamation!X28/Amalgamation!AB28</f>
        <v>2.3622047244094491</v>
      </c>
      <c r="G40" s="28">
        <v>2.9000000000000001E-2</v>
      </c>
      <c r="H40" s="28">
        <f>Amalgamation!T28/Amalgamation!X28</f>
        <v>0.15333333333333332</v>
      </c>
      <c r="I40" s="28">
        <f>Amalgamation!V28/Amalgamation!Z28</f>
        <v>590</v>
      </c>
      <c r="J40" s="28">
        <v>138</v>
      </c>
      <c r="L40" s="25">
        <f t="shared" si="10"/>
        <v>24</v>
      </c>
      <c r="M40" s="26">
        <v>687114</v>
      </c>
      <c r="N40" s="26">
        <v>846601</v>
      </c>
      <c r="O40" s="28">
        <f t="shared" si="1"/>
        <v>1.3070417156055241</v>
      </c>
      <c r="P40" s="28">
        <f t="shared" si="2"/>
        <v>-0.16031265648068094</v>
      </c>
      <c r="Q40" s="28">
        <f t="shared" si="3"/>
        <v>-0.13970173111793172</v>
      </c>
      <c r="R40" s="28">
        <f t="shared" si="4"/>
        <v>-0.14209055944897581</v>
      </c>
      <c r="S40" s="28">
        <f t="shared" si="5"/>
        <v>-0.3566710105469687</v>
      </c>
      <c r="T40" s="28">
        <f t="shared" si="6"/>
        <v>-0.15633363753269425</v>
      </c>
      <c r="U40" s="28">
        <f t="shared" si="7"/>
        <v>-0.44490921497940977</v>
      </c>
      <c r="V40" s="28">
        <f t="shared" si="8"/>
        <v>0</v>
      </c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30"/>
      <c r="BA40" s="28"/>
      <c r="BD40" s="28"/>
    </row>
    <row r="41" spans="1:56" x14ac:dyDescent="0.3">
      <c r="A41" s="25">
        <f t="shared" si="9"/>
        <v>25</v>
      </c>
      <c r="B41" s="26">
        <v>687114</v>
      </c>
      <c r="C41" s="26">
        <v>846600</v>
      </c>
      <c r="D41" s="26">
        <v>379</v>
      </c>
      <c r="E41" s="28">
        <f>'no b.d.l.'!I29/1000</f>
        <v>0.04</v>
      </c>
      <c r="F41" s="28">
        <f>Amalgamation!X29/Amalgamation!AB29</f>
        <v>1.1500000000000001</v>
      </c>
      <c r="G41" s="28">
        <v>0.04</v>
      </c>
      <c r="H41" s="28">
        <f>Amalgamation!T29/Amalgamation!X29</f>
        <v>0.28985507246376813</v>
      </c>
      <c r="I41" s="28">
        <f>Amalgamation!V29/Amalgamation!Z29</f>
        <v>610</v>
      </c>
      <c r="J41" s="28">
        <v>108</v>
      </c>
      <c r="L41" s="25">
        <f t="shared" si="10"/>
        <v>25</v>
      </c>
      <c r="M41" s="26">
        <v>687114</v>
      </c>
      <c r="N41" s="26">
        <v>846600</v>
      </c>
      <c r="O41" s="28">
        <f t="shared" si="1"/>
        <v>1.3070417156055241</v>
      </c>
      <c r="P41" s="28">
        <f t="shared" si="2"/>
        <v>-0.16031265648068094</v>
      </c>
      <c r="Q41" s="28">
        <f t="shared" si="3"/>
        <v>-0.15416307591962009</v>
      </c>
      <c r="R41" s="28">
        <f t="shared" si="4"/>
        <v>-0.14017491058310519</v>
      </c>
      <c r="S41" s="28">
        <f t="shared" si="5"/>
        <v>-5.4942302463243185E-2</v>
      </c>
      <c r="T41" s="28">
        <f t="shared" si="6"/>
        <v>-0.14223360878850358</v>
      </c>
      <c r="U41" s="28">
        <f t="shared" si="7"/>
        <v>-0.55487108451139411</v>
      </c>
      <c r="V41" s="28">
        <f t="shared" si="8"/>
        <v>0</v>
      </c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30"/>
      <c r="BA41" s="28"/>
      <c r="BD41" s="28"/>
    </row>
    <row r="42" spans="1:56" x14ac:dyDescent="0.3">
      <c r="A42" s="25">
        <f t="shared" si="9"/>
        <v>26</v>
      </c>
      <c r="B42" s="26">
        <v>687116</v>
      </c>
      <c r="C42" s="26">
        <v>846601</v>
      </c>
      <c r="D42" s="26">
        <v>379</v>
      </c>
      <c r="E42" s="28">
        <f>'no b.d.l.'!I30/1000</f>
        <v>0.04</v>
      </c>
      <c r="F42" s="28">
        <f>Amalgamation!X30/Amalgamation!AB30</f>
        <v>1.5588235294117647</v>
      </c>
      <c r="G42" s="28">
        <v>3.9E-2</v>
      </c>
      <c r="H42" s="28">
        <f>Amalgamation!T30/Amalgamation!X30</f>
        <v>0.24056603773584906</v>
      </c>
      <c r="I42" s="28">
        <f>Amalgamation!V30/Amalgamation!Z30</f>
        <v>795</v>
      </c>
      <c r="J42" s="28">
        <v>114</v>
      </c>
      <c r="L42" s="25">
        <f t="shared" si="10"/>
        <v>26</v>
      </c>
      <c r="M42" s="26">
        <v>687116</v>
      </c>
      <c r="N42" s="26">
        <v>846601</v>
      </c>
      <c r="O42" s="28">
        <f t="shared" si="1"/>
        <v>1.3070417156055241</v>
      </c>
      <c r="P42" s="28">
        <f t="shared" si="2"/>
        <v>-0.16031265648068094</v>
      </c>
      <c r="Q42" s="28">
        <f t="shared" si="3"/>
        <v>-0.14928589807761247</v>
      </c>
      <c r="R42" s="28">
        <f t="shared" si="4"/>
        <v>-0.14034906048000254</v>
      </c>
      <c r="S42" s="28">
        <f t="shared" si="5"/>
        <v>-0.16387672467229564</v>
      </c>
      <c r="T42" s="28">
        <f t="shared" si="6"/>
        <v>-1.1808342904740017E-2</v>
      </c>
      <c r="U42" s="28">
        <f t="shared" si="7"/>
        <v>-0.53287871060499725</v>
      </c>
      <c r="V42" s="28">
        <f t="shared" si="8"/>
        <v>0</v>
      </c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30"/>
      <c r="BA42" s="28"/>
      <c r="BD42" s="28"/>
    </row>
    <row r="43" spans="1:56" x14ac:dyDescent="0.3">
      <c r="A43" s="25">
        <f t="shared" si="9"/>
        <v>27</v>
      </c>
      <c r="B43" s="26">
        <v>687116</v>
      </c>
      <c r="C43" s="26">
        <v>846600</v>
      </c>
      <c r="D43" s="26">
        <v>379</v>
      </c>
      <c r="E43" s="28">
        <f>'no b.d.l.'!I31/1000</f>
        <v>0.03</v>
      </c>
      <c r="F43" s="28">
        <f>Amalgamation!X31/Amalgamation!AB31</f>
        <v>2.9288702928870292</v>
      </c>
      <c r="G43" s="28">
        <v>6.3E-2</v>
      </c>
      <c r="H43" s="28">
        <f>Amalgamation!T31/Amalgamation!X31</f>
        <v>0.18095238095238095</v>
      </c>
      <c r="I43" s="28">
        <f>Amalgamation!V31/Amalgamation!Z31</f>
        <v>545</v>
      </c>
      <c r="J43" s="28">
        <v>103</v>
      </c>
      <c r="L43" s="25">
        <f t="shared" si="10"/>
        <v>27</v>
      </c>
      <c r="M43" s="26">
        <v>687116</v>
      </c>
      <c r="N43" s="26">
        <v>846600</v>
      </c>
      <c r="O43" s="28">
        <f t="shared" si="1"/>
        <v>1.3070417156055241</v>
      </c>
      <c r="P43" s="28">
        <f t="shared" si="2"/>
        <v>-0.19805527163005998</v>
      </c>
      <c r="Q43" s="28">
        <f t="shared" si="3"/>
        <v>-0.13294153128700686</v>
      </c>
      <c r="R43" s="28">
        <f t="shared" si="4"/>
        <v>-0.13616946295446669</v>
      </c>
      <c r="S43" s="28">
        <f t="shared" si="5"/>
        <v>-0.29562974627889321</v>
      </c>
      <c r="T43" s="28">
        <f t="shared" si="6"/>
        <v>-0.18805870220712323</v>
      </c>
      <c r="U43" s="28">
        <f t="shared" si="7"/>
        <v>-0.57319806276672491</v>
      </c>
      <c r="V43" s="28">
        <f t="shared" si="8"/>
        <v>0</v>
      </c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30"/>
      <c r="BA43" s="28"/>
      <c r="BD43" s="28"/>
    </row>
    <row r="44" spans="1:56" x14ac:dyDescent="0.3">
      <c r="A44" s="25">
        <f t="shared" si="9"/>
        <v>28</v>
      </c>
      <c r="B44" s="26">
        <v>687117</v>
      </c>
      <c r="C44" s="26">
        <v>846600</v>
      </c>
      <c r="D44" s="26">
        <v>379</v>
      </c>
      <c r="E44" s="28">
        <f>'no b.d.l.'!I32/1000</f>
        <v>1.97</v>
      </c>
      <c r="F44" s="28">
        <f>Amalgamation!X32/Amalgamation!AB32</f>
        <v>505.13112884834663</v>
      </c>
      <c r="G44" s="28">
        <v>42.5</v>
      </c>
      <c r="H44" s="28">
        <f>Amalgamation!T32/Amalgamation!X32</f>
        <v>1.2099322799097065E-2</v>
      </c>
      <c r="I44" s="28">
        <f>Amalgamation!V32/Amalgamation!Z32</f>
        <v>226.38146167557932</v>
      </c>
      <c r="J44" s="28">
        <v>221</v>
      </c>
      <c r="L44" s="25">
        <f t="shared" si="10"/>
        <v>28</v>
      </c>
      <c r="M44" s="26">
        <v>687117</v>
      </c>
      <c r="N44" s="26">
        <v>846600</v>
      </c>
      <c r="O44" s="28">
        <f t="shared" si="1"/>
        <v>1.3070417156055241</v>
      </c>
      <c r="P44" s="28">
        <f t="shared" si="2"/>
        <v>7.1240120673494705</v>
      </c>
      <c r="Q44" s="28">
        <f t="shared" si="3"/>
        <v>5.8582247089660582</v>
      </c>
      <c r="R44" s="28">
        <f t="shared" si="4"/>
        <v>7.254229711677401</v>
      </c>
      <c r="S44" s="28">
        <f t="shared" si="5"/>
        <v>-0.66881437912260644</v>
      </c>
      <c r="T44" s="28">
        <f t="shared" si="6"/>
        <v>-0.41268522964744042</v>
      </c>
      <c r="U44" s="28">
        <f t="shared" si="7"/>
        <v>-0.14068137594091976</v>
      </c>
      <c r="V44" s="28">
        <f t="shared" si="8"/>
        <v>-22</v>
      </c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30"/>
      <c r="BA44" s="28"/>
      <c r="BD44" s="28"/>
    </row>
    <row r="45" spans="1:56" x14ac:dyDescent="0.3">
      <c r="A45" s="25">
        <f t="shared" si="9"/>
        <v>29</v>
      </c>
      <c r="B45" s="26">
        <v>687117</v>
      </c>
      <c r="C45" s="26">
        <v>846601</v>
      </c>
      <c r="D45" s="26">
        <v>379</v>
      </c>
      <c r="E45" s="28">
        <f>'no b.d.l.'!I33/1000</f>
        <v>7.0000000000000007E-2</v>
      </c>
      <c r="F45" s="28">
        <f>Amalgamation!X33/Amalgamation!AB33</f>
        <v>2.4146341463414633</v>
      </c>
      <c r="G45" s="28">
        <v>0.159</v>
      </c>
      <c r="H45" s="28">
        <f>Amalgamation!T33/Amalgamation!X33</f>
        <v>0.21548821548821551</v>
      </c>
      <c r="I45" s="28">
        <f>Amalgamation!V33/Amalgamation!Z33</f>
        <v>434.99999999999994</v>
      </c>
      <c r="J45" s="28">
        <v>149</v>
      </c>
      <c r="L45" s="25">
        <f t="shared" si="10"/>
        <v>29</v>
      </c>
      <c r="M45" s="26">
        <v>687117</v>
      </c>
      <c r="N45" s="26">
        <v>846601</v>
      </c>
      <c r="O45" s="28">
        <f t="shared" si="1"/>
        <v>1.3070417156055241</v>
      </c>
      <c r="P45" s="28">
        <f t="shared" si="2"/>
        <v>-4.708481103254384E-2</v>
      </c>
      <c r="Q45" s="28">
        <f t="shared" si="3"/>
        <v>-0.13907625925410819</v>
      </c>
      <c r="R45" s="28">
        <f t="shared" si="4"/>
        <v>-0.11945107285232327</v>
      </c>
      <c r="S45" s="28">
        <f t="shared" si="5"/>
        <v>-0.21930158928746471</v>
      </c>
      <c r="T45" s="28">
        <f t="shared" si="6"/>
        <v>-0.26560886030017189</v>
      </c>
      <c r="U45" s="28">
        <f t="shared" si="7"/>
        <v>-0.40458986281768222</v>
      </c>
      <c r="V45" s="28">
        <f t="shared" si="8"/>
        <v>0</v>
      </c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30"/>
      <c r="BA45" s="28"/>
      <c r="BD45" s="28"/>
    </row>
    <row r="46" spans="1:56" x14ac:dyDescent="0.3">
      <c r="A46" s="25">
        <f t="shared" si="9"/>
        <v>30</v>
      </c>
      <c r="B46" s="26">
        <v>687118</v>
      </c>
      <c r="C46" s="26">
        <v>846600</v>
      </c>
      <c r="D46" s="26">
        <v>379</v>
      </c>
      <c r="E46" s="28">
        <f>'no b.d.l.'!I34/1000</f>
        <v>0.06</v>
      </c>
      <c r="F46" s="28">
        <f>Amalgamation!X34/Amalgamation!AB34</f>
        <v>3.8956521739130432</v>
      </c>
      <c r="G46" s="28">
        <v>0.13500000000000001</v>
      </c>
      <c r="H46" s="28">
        <f>Amalgamation!T34/Amalgamation!X34</f>
        <v>0.13839285714285715</v>
      </c>
      <c r="I46" s="28">
        <f>Amalgamation!V34/Amalgamation!Z34</f>
        <v>502.5</v>
      </c>
      <c r="J46" s="28">
        <v>204</v>
      </c>
      <c r="L46" s="25">
        <f t="shared" si="10"/>
        <v>30</v>
      </c>
      <c r="M46" s="26">
        <v>687118</v>
      </c>
      <c r="N46" s="26">
        <v>846600</v>
      </c>
      <c r="O46" s="28">
        <f t="shared" si="1"/>
        <v>1.3070417156055241</v>
      </c>
      <c r="P46" s="28">
        <f t="shared" si="2"/>
        <v>-8.4827426181922905E-2</v>
      </c>
      <c r="Q46" s="28">
        <f t="shared" si="3"/>
        <v>-0.12140802886120733</v>
      </c>
      <c r="R46" s="28">
        <f t="shared" si="4"/>
        <v>-0.12363067037785913</v>
      </c>
      <c r="S46" s="28">
        <f t="shared" si="5"/>
        <v>-0.38969117720922503</v>
      </c>
      <c r="T46" s="28">
        <f t="shared" si="6"/>
        <v>-0.21802126328852836</v>
      </c>
      <c r="U46" s="28">
        <f t="shared" si="7"/>
        <v>-0.20299310200904422</v>
      </c>
      <c r="V46" s="28">
        <f t="shared" si="8"/>
        <v>0</v>
      </c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30"/>
      <c r="BA46" s="28"/>
      <c r="BD46" s="28"/>
    </row>
    <row r="47" spans="1:56" x14ac:dyDescent="0.3">
      <c r="A47" s="25">
        <f t="shared" si="9"/>
        <v>31</v>
      </c>
      <c r="B47" s="26">
        <v>687118</v>
      </c>
      <c r="C47" s="26">
        <v>846601</v>
      </c>
      <c r="D47" s="26">
        <v>379</v>
      </c>
      <c r="E47" s="28">
        <f>'no b.d.l.'!I35/1000</f>
        <v>0.06</v>
      </c>
      <c r="F47" s="28">
        <f>Amalgamation!X35/Amalgamation!AB35</f>
        <v>4.8847926267281103</v>
      </c>
      <c r="G47" s="28">
        <v>0.17499999999999999</v>
      </c>
      <c r="H47" s="28">
        <f>Amalgamation!T35/Amalgamation!X35</f>
        <v>0.11320754716981132</v>
      </c>
      <c r="I47" s="28">
        <f>Amalgamation!V35/Amalgamation!Z35</f>
        <v>342</v>
      </c>
      <c r="J47" s="28">
        <v>208</v>
      </c>
      <c r="L47" s="25">
        <f t="shared" si="10"/>
        <v>31</v>
      </c>
      <c r="M47" s="26">
        <v>687118</v>
      </c>
      <c r="N47" s="26">
        <v>846601</v>
      </c>
      <c r="O47" s="28">
        <f t="shared" si="1"/>
        <v>1.3070417156055241</v>
      </c>
      <c r="P47" s="28">
        <f t="shared" si="2"/>
        <v>-8.4827426181922905E-2</v>
      </c>
      <c r="Q47" s="28">
        <f t="shared" si="3"/>
        <v>-0.10960779342455242</v>
      </c>
      <c r="R47" s="28">
        <f t="shared" si="4"/>
        <v>-0.11666467450196605</v>
      </c>
      <c r="S47" s="28">
        <f t="shared" si="5"/>
        <v>-0.44535360203077645</v>
      </c>
      <c r="T47" s="28">
        <f t="shared" si="6"/>
        <v>-0.33117399396065839</v>
      </c>
      <c r="U47" s="28">
        <f t="shared" si="7"/>
        <v>-0.18833151940477966</v>
      </c>
      <c r="V47" s="28">
        <f t="shared" si="8"/>
        <v>0</v>
      </c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30"/>
      <c r="BA47" s="28"/>
      <c r="BD47" s="28"/>
    </row>
    <row r="48" spans="1:56" x14ac:dyDescent="0.3">
      <c r="A48" s="25">
        <f t="shared" si="9"/>
        <v>32</v>
      </c>
      <c r="B48" s="26">
        <v>687119</v>
      </c>
      <c r="C48" s="26">
        <v>846601</v>
      </c>
      <c r="D48" s="26">
        <v>379</v>
      </c>
      <c r="E48" s="28">
        <f>'no b.d.l.'!I36/1000</f>
        <v>0.04</v>
      </c>
      <c r="F48" s="28">
        <f>Amalgamation!X36/Amalgamation!AB36</f>
        <v>1.9017857142857144</v>
      </c>
      <c r="G48" s="28">
        <v>0.13500000000000001</v>
      </c>
      <c r="H48" s="28">
        <f>Amalgamation!T36/Amalgamation!X36</f>
        <v>0.1924882629107981</v>
      </c>
      <c r="I48" s="28">
        <f>Amalgamation!V36/Amalgamation!Z36</f>
        <v>645</v>
      </c>
      <c r="J48" s="28">
        <v>144</v>
      </c>
      <c r="L48" s="25">
        <f t="shared" si="10"/>
        <v>32</v>
      </c>
      <c r="M48" s="26">
        <v>687119</v>
      </c>
      <c r="N48" s="26">
        <v>846601</v>
      </c>
      <c r="O48" s="28">
        <f t="shared" si="1"/>
        <v>1.3070417156055241</v>
      </c>
      <c r="P48" s="28">
        <f t="shared" si="2"/>
        <v>-0.16031265648068094</v>
      </c>
      <c r="Q48" s="28">
        <f t="shared" si="3"/>
        <v>-0.14519443208219754</v>
      </c>
      <c r="R48" s="28">
        <f t="shared" si="4"/>
        <v>-0.12363067037785913</v>
      </c>
      <c r="S48" s="28">
        <f t="shared" si="5"/>
        <v>-0.27013412351515115</v>
      </c>
      <c r="T48" s="28">
        <f t="shared" si="6"/>
        <v>-0.11755855848616995</v>
      </c>
      <c r="U48" s="28">
        <f t="shared" si="7"/>
        <v>-0.42291684107301292</v>
      </c>
      <c r="V48" s="28">
        <f t="shared" si="8"/>
        <v>0</v>
      </c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30"/>
      <c r="BA48" s="28"/>
      <c r="BD48" s="28"/>
    </row>
    <row r="49" spans="1:56" x14ac:dyDescent="0.3">
      <c r="A49" s="25">
        <f t="shared" si="9"/>
        <v>33</v>
      </c>
      <c r="B49" s="26">
        <v>687120</v>
      </c>
      <c r="C49" s="26">
        <v>846601</v>
      </c>
      <c r="D49" s="26">
        <v>379</v>
      </c>
      <c r="E49" s="28">
        <f>'no b.d.l.'!I37/1000</f>
        <v>0.04</v>
      </c>
      <c r="F49" s="28">
        <f>Amalgamation!X37/Amalgamation!AB37</f>
        <v>1.9523809523809523</v>
      </c>
      <c r="G49" s="28">
        <v>0.122</v>
      </c>
      <c r="H49" s="28">
        <f>Amalgamation!T37/Amalgamation!X37</f>
        <v>0.18466898954703834</v>
      </c>
      <c r="I49" s="28">
        <f>Amalgamation!V37/Amalgamation!Z37</f>
        <v>583.33333333333337</v>
      </c>
      <c r="J49" s="28">
        <v>212</v>
      </c>
      <c r="L49" s="25">
        <f t="shared" si="10"/>
        <v>33</v>
      </c>
      <c r="M49" s="26">
        <v>687120</v>
      </c>
      <c r="N49" s="26">
        <v>846601</v>
      </c>
      <c r="O49" s="28">
        <f t="shared" si="1"/>
        <v>1.3070417156055241</v>
      </c>
      <c r="P49" s="28">
        <f t="shared" si="2"/>
        <v>-0.16031265648068094</v>
      </c>
      <c r="Q49" s="28">
        <f t="shared" si="3"/>
        <v>-0.14459084164183261</v>
      </c>
      <c r="R49" s="28">
        <f t="shared" si="4"/>
        <v>-0.12589461903752439</v>
      </c>
      <c r="S49" s="28">
        <f t="shared" si="5"/>
        <v>-0.28741561483827743</v>
      </c>
      <c r="T49" s="28">
        <f t="shared" si="6"/>
        <v>-0.1610336471140911</v>
      </c>
      <c r="U49" s="28">
        <f t="shared" si="7"/>
        <v>-0.17366993680051507</v>
      </c>
      <c r="V49" s="28">
        <f t="shared" si="8"/>
        <v>0</v>
      </c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30"/>
      <c r="BA49" s="28"/>
      <c r="BD49" s="28"/>
    </row>
    <row r="50" spans="1:56" x14ac:dyDescent="0.3">
      <c r="A50" s="25">
        <f t="shared" si="9"/>
        <v>34</v>
      </c>
      <c r="B50" s="26">
        <v>686970</v>
      </c>
      <c r="C50" s="26">
        <v>846580</v>
      </c>
      <c r="D50" s="26">
        <v>379</v>
      </c>
      <c r="E50" s="28">
        <f>'no b.d.l.'!I38/1000</f>
        <v>0.04</v>
      </c>
      <c r="F50" s="28">
        <f>Amalgamation!X38/Amalgamation!AB38</f>
        <v>12.149046793760832</v>
      </c>
      <c r="G50" s="28">
        <v>0.106</v>
      </c>
      <c r="H50" s="28">
        <f>Amalgamation!T38/Amalgamation!X38</f>
        <v>0.13266761768901572</v>
      </c>
      <c r="I50" s="28">
        <f>Amalgamation!V38/Amalgamation!Z38</f>
        <v>756.66666666666663</v>
      </c>
      <c r="J50" s="28">
        <v>123</v>
      </c>
      <c r="L50" s="25">
        <f t="shared" si="10"/>
        <v>34</v>
      </c>
      <c r="M50" s="26">
        <v>686970</v>
      </c>
      <c r="N50" s="26">
        <v>846580</v>
      </c>
      <c r="O50" s="28">
        <f t="shared" si="1"/>
        <v>1.3070417156055241</v>
      </c>
      <c r="P50" s="28">
        <f t="shared" si="2"/>
        <v>-0.16031265648068094</v>
      </c>
      <c r="Q50" s="28">
        <f t="shared" si="3"/>
        <v>-2.2946784668181196E-2</v>
      </c>
      <c r="R50" s="28">
        <f t="shared" si="4"/>
        <v>-0.12868101738788162</v>
      </c>
      <c r="S50" s="28">
        <f t="shared" si="5"/>
        <v>-0.40234461332042998</v>
      </c>
      <c r="T50" s="28">
        <f t="shared" si="6"/>
        <v>-3.8833397997772134E-2</v>
      </c>
      <c r="U50" s="28">
        <f t="shared" si="7"/>
        <v>-0.49989014974540197</v>
      </c>
      <c r="V50" s="28">
        <f t="shared" si="8"/>
        <v>0</v>
      </c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30"/>
      <c r="BA50" s="28"/>
      <c r="BD50" s="28"/>
    </row>
    <row r="51" spans="1:56" x14ac:dyDescent="0.3">
      <c r="A51" s="25">
        <f t="shared" si="9"/>
        <v>35</v>
      </c>
      <c r="B51" s="26">
        <v>686970</v>
      </c>
      <c r="C51" s="26">
        <v>846579</v>
      </c>
      <c r="D51" s="26">
        <v>379</v>
      </c>
      <c r="E51" s="28">
        <f>'no b.d.l.'!I39/1000</f>
        <v>0.04</v>
      </c>
      <c r="F51" s="28">
        <f>Amalgamation!X39/Amalgamation!AB39</f>
        <v>4.654471544715447</v>
      </c>
      <c r="G51" s="28">
        <v>5.6000000000000001E-2</v>
      </c>
      <c r="H51" s="28">
        <f>Amalgamation!T39/Amalgamation!X39</f>
        <v>0.40611353711790399</v>
      </c>
      <c r="I51" s="28">
        <f>Amalgamation!V39/Amalgamation!Z39</f>
        <v>2780</v>
      </c>
      <c r="J51" s="28">
        <v>737</v>
      </c>
      <c r="L51" s="25">
        <f t="shared" si="10"/>
        <v>35</v>
      </c>
      <c r="M51" s="26">
        <v>686970</v>
      </c>
      <c r="N51" s="26">
        <v>846579</v>
      </c>
      <c r="O51" s="28">
        <f t="shared" si="1"/>
        <v>1.3070417156055241</v>
      </c>
      <c r="P51" s="28">
        <f t="shared" si="2"/>
        <v>-0.16031265648068094</v>
      </c>
      <c r="Q51" s="28">
        <f t="shared" si="3"/>
        <v>-0.11235547499600126</v>
      </c>
      <c r="R51" s="28">
        <f t="shared" si="4"/>
        <v>-0.13738851223274795</v>
      </c>
      <c r="S51" s="28">
        <f t="shared" si="5"/>
        <v>0.20200224400473996</v>
      </c>
      <c r="T51" s="28">
        <f t="shared" si="6"/>
        <v>1.3876195099561826</v>
      </c>
      <c r="U51" s="28">
        <f t="shared" si="7"/>
        <v>1.7506627800092112</v>
      </c>
      <c r="V51" s="28">
        <f t="shared" si="8"/>
        <v>-1</v>
      </c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30"/>
      <c r="BA51" s="28"/>
      <c r="BD51" s="28"/>
    </row>
    <row r="52" spans="1:56" x14ac:dyDescent="0.3">
      <c r="A52" s="25">
        <f t="shared" si="9"/>
        <v>36</v>
      </c>
      <c r="B52" s="26">
        <v>686971</v>
      </c>
      <c r="C52" s="26">
        <v>846580</v>
      </c>
      <c r="D52" s="26">
        <v>379</v>
      </c>
      <c r="E52" s="28">
        <f>'no b.d.l.'!I40/1000</f>
        <v>0.11</v>
      </c>
      <c r="F52" s="28">
        <f>Amalgamation!X40/Amalgamation!AB40</f>
        <v>2.2645502645502646</v>
      </c>
      <c r="G52" s="28">
        <v>4.9000000000000002E-2</v>
      </c>
      <c r="H52" s="28">
        <f>Amalgamation!T40/Amalgamation!X40</f>
        <v>0.1425233644859813</v>
      </c>
      <c r="I52" s="28">
        <f>Amalgamation!V40/Amalgamation!Z40</f>
        <v>1073.75</v>
      </c>
      <c r="J52" s="28">
        <v>754</v>
      </c>
      <c r="L52" s="25">
        <f t="shared" si="10"/>
        <v>36</v>
      </c>
      <c r="M52" s="26">
        <v>686971</v>
      </c>
      <c r="N52" s="26">
        <v>846580</v>
      </c>
      <c r="O52" s="28">
        <f t="shared" si="1"/>
        <v>1.3070417156055241</v>
      </c>
      <c r="P52" s="28">
        <f t="shared" si="2"/>
        <v>0.10388564956497223</v>
      </c>
      <c r="Q52" s="28">
        <f t="shared" si="3"/>
        <v>-0.14086672807513653</v>
      </c>
      <c r="R52" s="28">
        <f t="shared" si="4"/>
        <v>-0.13860756151102926</v>
      </c>
      <c r="S52" s="28">
        <f t="shared" si="5"/>
        <v>-0.38056228204344877</v>
      </c>
      <c r="T52" s="28">
        <f t="shared" si="6"/>
        <v>0.18471080771741727</v>
      </c>
      <c r="U52" s="28">
        <f t="shared" si="7"/>
        <v>1.8129745060773355</v>
      </c>
      <c r="V52" s="28">
        <f t="shared" si="8"/>
        <v>-1</v>
      </c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30"/>
      <c r="BA52" s="28"/>
      <c r="BD52" s="28"/>
    </row>
    <row r="53" spans="1:56" x14ac:dyDescent="0.3">
      <c r="A53" s="25">
        <f t="shared" si="9"/>
        <v>37</v>
      </c>
      <c r="B53" s="26">
        <v>686971</v>
      </c>
      <c r="C53" s="26">
        <v>846579</v>
      </c>
      <c r="D53" s="26">
        <v>379</v>
      </c>
      <c r="E53" s="28">
        <f>'no b.d.l.'!I41/1000</f>
        <v>0.13</v>
      </c>
      <c r="F53" s="28">
        <f>Amalgamation!X41/Amalgamation!AB41</f>
        <v>6.0444444444444443</v>
      </c>
      <c r="G53" s="28">
        <v>0.13100000000000001</v>
      </c>
      <c r="H53" s="28">
        <f>Amalgamation!T41/Amalgamation!X41</f>
        <v>0.1360294117647059</v>
      </c>
      <c r="I53" s="28">
        <f>Amalgamation!V41/Amalgamation!Z41</f>
        <v>112.5</v>
      </c>
      <c r="J53" s="28">
        <v>62</v>
      </c>
      <c r="L53" s="25">
        <f t="shared" si="10"/>
        <v>37</v>
      </c>
      <c r="M53" s="26">
        <v>686971</v>
      </c>
      <c r="N53" s="26">
        <v>846579</v>
      </c>
      <c r="O53" s="28">
        <f t="shared" si="1"/>
        <v>1.3070417156055241</v>
      </c>
      <c r="P53" s="28">
        <f t="shared" si="2"/>
        <v>0.17937087986373029</v>
      </c>
      <c r="Q53" s="28">
        <f t="shared" si="3"/>
        <v>-9.5773393633650339E-2</v>
      </c>
      <c r="R53" s="28">
        <f t="shared" si="4"/>
        <v>-0.12432726996544843</v>
      </c>
      <c r="S53" s="28">
        <f t="shared" si="5"/>
        <v>-0.39491466267841246</v>
      </c>
      <c r="T53" s="28">
        <f t="shared" si="6"/>
        <v>-0.49297182380024618</v>
      </c>
      <c r="U53" s="28">
        <f t="shared" si="7"/>
        <v>-0.72347928446043686</v>
      </c>
      <c r="V53" s="28">
        <f t="shared" si="8"/>
        <v>0</v>
      </c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30"/>
      <c r="BA53" s="28"/>
      <c r="BD53" s="28"/>
    </row>
    <row r="54" spans="1:56" x14ac:dyDescent="0.3">
      <c r="A54" s="25">
        <f t="shared" si="9"/>
        <v>38</v>
      </c>
      <c r="B54" s="26">
        <v>686971</v>
      </c>
      <c r="C54" s="26">
        <v>846578</v>
      </c>
      <c r="D54" s="26">
        <v>379</v>
      </c>
      <c r="E54" s="28">
        <f>'no b.d.l.'!I42/1000</f>
        <v>7.0000000000000007E-2</v>
      </c>
      <c r="F54" s="28">
        <f>Amalgamation!X42/Amalgamation!AB42</f>
        <v>4.9359999999999999</v>
      </c>
      <c r="G54" s="28">
        <v>8.5999999999999993E-2</v>
      </c>
      <c r="H54" s="28">
        <f>Amalgamation!T42/Amalgamation!X42</f>
        <v>0.2025931928687196</v>
      </c>
      <c r="I54" s="28">
        <f>Amalgamation!V42/Amalgamation!Z42</f>
        <v>2100</v>
      </c>
      <c r="J54" s="28">
        <v>805</v>
      </c>
      <c r="L54" s="25">
        <f t="shared" si="10"/>
        <v>38</v>
      </c>
      <c r="M54" s="26">
        <v>686971</v>
      </c>
      <c r="N54" s="26">
        <v>846578</v>
      </c>
      <c r="O54" s="28">
        <f t="shared" si="1"/>
        <v>1.3070417156055241</v>
      </c>
      <c r="P54" s="28">
        <f t="shared" si="2"/>
        <v>-4.708481103254384E-2</v>
      </c>
      <c r="Q54" s="28">
        <f t="shared" si="3"/>
        <v>-0.1089969003415921</v>
      </c>
      <c r="R54" s="28">
        <f t="shared" si="4"/>
        <v>-0.13216401532582817</v>
      </c>
      <c r="S54" s="28">
        <f t="shared" si="5"/>
        <v>-0.24780106886099693</v>
      </c>
      <c r="T54" s="28">
        <f t="shared" si="6"/>
        <v>0.90821853265370034</v>
      </c>
      <c r="U54" s="28">
        <f t="shared" si="7"/>
        <v>1.999909684281709</v>
      </c>
      <c r="V54" s="28">
        <f t="shared" si="8"/>
        <v>-1</v>
      </c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30"/>
      <c r="BA54" s="28"/>
      <c r="BD54" s="28"/>
    </row>
    <row r="55" spans="1:56" x14ac:dyDescent="0.3">
      <c r="A55" s="25">
        <f t="shared" si="9"/>
        <v>39</v>
      </c>
      <c r="B55" s="26">
        <v>686972</v>
      </c>
      <c r="C55" s="26">
        <v>846579</v>
      </c>
      <c r="D55" s="26">
        <v>379</v>
      </c>
      <c r="E55" s="28">
        <f>'no b.d.l.'!I43/1000</f>
        <v>0.06</v>
      </c>
      <c r="F55" s="28">
        <f>Amalgamation!X43/Amalgamation!AB43</f>
        <v>2.6923076923076921</v>
      </c>
      <c r="G55" s="28">
        <v>0.13100000000000001</v>
      </c>
      <c r="H55" s="28">
        <f>Amalgamation!T43/Amalgamation!X43</f>
        <v>0.18701298701298702</v>
      </c>
      <c r="I55" s="28">
        <f>Amalgamation!V43/Amalgamation!Z43</f>
        <v>2750</v>
      </c>
      <c r="J55" s="28">
        <v>811</v>
      </c>
      <c r="L55" s="25">
        <f t="shared" si="10"/>
        <v>39</v>
      </c>
      <c r="M55" s="26">
        <v>686972</v>
      </c>
      <c r="N55" s="26">
        <v>846579</v>
      </c>
      <c r="O55" s="28">
        <f t="shared" si="1"/>
        <v>1.3070417156055241</v>
      </c>
      <c r="P55" s="28">
        <f t="shared" si="2"/>
        <v>-8.4827426181922905E-2</v>
      </c>
      <c r="Q55" s="28">
        <f t="shared" si="3"/>
        <v>-0.13576367284880331</v>
      </c>
      <c r="R55" s="28">
        <f t="shared" si="4"/>
        <v>-0.12432726996544843</v>
      </c>
      <c r="S55" s="28">
        <f t="shared" si="5"/>
        <v>-0.28223511148652553</v>
      </c>
      <c r="T55" s="28">
        <f t="shared" si="6"/>
        <v>1.3664694668398967</v>
      </c>
      <c r="U55" s="28">
        <f t="shared" si="7"/>
        <v>2.0219020581881058</v>
      </c>
      <c r="V55" s="28">
        <f t="shared" si="8"/>
        <v>-1</v>
      </c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30"/>
      <c r="BA55" s="28"/>
      <c r="BD55" s="28"/>
    </row>
    <row r="56" spans="1:56" x14ac:dyDescent="0.3">
      <c r="A56" s="25">
        <f t="shared" si="9"/>
        <v>40</v>
      </c>
      <c r="B56" s="26">
        <v>686971</v>
      </c>
      <c r="C56" s="26">
        <v>846579</v>
      </c>
      <c r="D56" s="26">
        <v>379</v>
      </c>
      <c r="E56" s="28">
        <f>'no b.d.l.'!I44/1000</f>
        <v>0.04</v>
      </c>
      <c r="F56" s="28">
        <f>Amalgamation!X44/Amalgamation!AB44</f>
        <v>3.9819819819819822</v>
      </c>
      <c r="G56" s="28">
        <v>0.114</v>
      </c>
      <c r="H56" s="28">
        <f>Amalgamation!T44/Amalgamation!X44</f>
        <v>0.21719457013574658</v>
      </c>
      <c r="I56" s="28">
        <f>Amalgamation!V44/Amalgamation!Z44</f>
        <v>2137.5</v>
      </c>
      <c r="J56" s="28">
        <v>764</v>
      </c>
      <c r="L56" s="25">
        <f t="shared" si="10"/>
        <v>40</v>
      </c>
      <c r="M56" s="26">
        <v>686971</v>
      </c>
      <c r="N56" s="26">
        <v>846579</v>
      </c>
      <c r="O56" s="28">
        <f t="shared" si="1"/>
        <v>1.3070417156055241</v>
      </c>
      <c r="P56" s="28">
        <f t="shared" si="2"/>
        <v>-0.16031265648068094</v>
      </c>
      <c r="Q56" s="28">
        <f t="shared" si="3"/>
        <v>-0.12037813259367981</v>
      </c>
      <c r="R56" s="28">
        <f t="shared" si="4"/>
        <v>-0.12728781821270299</v>
      </c>
      <c r="S56" s="28">
        <f t="shared" si="5"/>
        <v>-0.21553034972802496</v>
      </c>
      <c r="T56" s="28">
        <f t="shared" si="6"/>
        <v>0.93465608654905785</v>
      </c>
      <c r="U56" s="28">
        <f t="shared" si="7"/>
        <v>1.8496284625879971</v>
      </c>
      <c r="V56" s="28">
        <f t="shared" si="8"/>
        <v>-1</v>
      </c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30"/>
      <c r="BA56" s="28"/>
      <c r="BD56" s="28"/>
    </row>
    <row r="57" spans="1:56" x14ac:dyDescent="0.3">
      <c r="A57" s="25">
        <f t="shared" si="9"/>
        <v>41</v>
      </c>
      <c r="B57" s="26">
        <v>686972</v>
      </c>
      <c r="C57" s="26">
        <v>846578</v>
      </c>
      <c r="D57" s="26">
        <v>379</v>
      </c>
      <c r="E57" s="28">
        <f>'no b.d.l.'!I45/1000</f>
        <v>0.04</v>
      </c>
      <c r="F57" s="28">
        <f>Amalgamation!X45/Amalgamation!AB45</f>
        <v>3.4370860927152318</v>
      </c>
      <c r="G57" s="28">
        <v>0.19800000000000001</v>
      </c>
      <c r="H57" s="28">
        <f>Amalgamation!T45/Amalgamation!X45</f>
        <v>0.20809248554913296</v>
      </c>
      <c r="I57" s="28">
        <f>Amalgamation!V45/Amalgamation!Z45</f>
        <v>2700</v>
      </c>
      <c r="J57" s="28">
        <v>945</v>
      </c>
      <c r="L57" s="25">
        <f t="shared" si="10"/>
        <v>41</v>
      </c>
      <c r="M57" s="26">
        <v>686972</v>
      </c>
      <c r="N57" s="26">
        <v>846578</v>
      </c>
      <c r="O57" s="28">
        <f t="shared" si="1"/>
        <v>1.3070417156055241</v>
      </c>
      <c r="P57" s="28">
        <f t="shared" si="2"/>
        <v>-0.16031265648068094</v>
      </c>
      <c r="Q57" s="28">
        <f t="shared" si="3"/>
        <v>-0.12687862477708386</v>
      </c>
      <c r="R57" s="28">
        <f t="shared" si="4"/>
        <v>-0.11265922687332754</v>
      </c>
      <c r="S57" s="28">
        <f t="shared" si="5"/>
        <v>-0.23564700104436812</v>
      </c>
      <c r="T57" s="28">
        <f t="shared" si="6"/>
        <v>1.33121939497942</v>
      </c>
      <c r="U57" s="28">
        <f t="shared" si="7"/>
        <v>2.5130650754309691</v>
      </c>
      <c r="V57" s="28">
        <f t="shared" si="8"/>
        <v>-1</v>
      </c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30"/>
      <c r="BA57" s="28"/>
      <c r="BD57" s="28"/>
    </row>
    <row r="58" spans="1:56" x14ac:dyDescent="0.3">
      <c r="A58" s="25">
        <f t="shared" si="9"/>
        <v>42</v>
      </c>
      <c r="B58" s="26">
        <v>686972</v>
      </c>
      <c r="C58" s="26">
        <v>846577</v>
      </c>
      <c r="D58" s="26">
        <v>379</v>
      </c>
      <c r="E58" s="28">
        <f>'no b.d.l.'!I46/1000</f>
        <v>0.06</v>
      </c>
      <c r="F58" s="28">
        <f>Amalgamation!X46/Amalgamation!AB46</f>
        <v>4.386206896551724</v>
      </c>
      <c r="G58" s="28">
        <v>5.3999999999999999E-2</v>
      </c>
      <c r="H58" s="28">
        <f>Amalgamation!T46/Amalgamation!X46</f>
        <v>0.55345911949685533</v>
      </c>
      <c r="I58" s="28">
        <f>Amalgamation!V46/Amalgamation!Z46</f>
        <v>2025</v>
      </c>
      <c r="J58" s="28">
        <v>971</v>
      </c>
      <c r="L58" s="25">
        <f t="shared" si="10"/>
        <v>42</v>
      </c>
      <c r="M58" s="26">
        <v>686972</v>
      </c>
      <c r="N58" s="26">
        <v>846577</v>
      </c>
      <c r="O58" s="28">
        <f t="shared" si="1"/>
        <v>1.3070417156055241</v>
      </c>
      <c r="P58" s="28">
        <f t="shared" si="2"/>
        <v>-8.4827426181922905E-2</v>
      </c>
      <c r="Q58" s="28">
        <f t="shared" si="3"/>
        <v>-0.11555581524965701</v>
      </c>
      <c r="R58" s="28">
        <f t="shared" si="4"/>
        <v>-0.13773681202654262</v>
      </c>
      <c r="S58" s="28">
        <f t="shared" si="5"/>
        <v>0.52765288760347817</v>
      </c>
      <c r="T58" s="28">
        <f t="shared" si="6"/>
        <v>0.85534342486298531</v>
      </c>
      <c r="U58" s="28">
        <f t="shared" si="7"/>
        <v>2.6083653623586889</v>
      </c>
      <c r="V58" s="28">
        <f t="shared" si="8"/>
        <v>-1</v>
      </c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30"/>
      <c r="BA58" s="28"/>
      <c r="BD58" s="28"/>
    </row>
    <row r="59" spans="1:56" x14ac:dyDescent="0.3">
      <c r="A59" s="25">
        <f t="shared" si="9"/>
        <v>43</v>
      </c>
      <c r="B59" s="26">
        <v>686972</v>
      </c>
      <c r="C59" s="26">
        <v>846577</v>
      </c>
      <c r="D59" s="26">
        <v>379</v>
      </c>
      <c r="E59" s="28">
        <f>'no b.d.l.'!I47/1000</f>
        <v>0.1</v>
      </c>
      <c r="F59" s="28">
        <f>Amalgamation!X47/Amalgamation!AB47</f>
        <v>6.5725190839694658</v>
      </c>
      <c r="G59" s="28">
        <v>4.7E-2</v>
      </c>
      <c r="H59" s="28">
        <f>Amalgamation!T47/Amalgamation!X47</f>
        <v>0.95238095238095244</v>
      </c>
      <c r="I59" s="28">
        <f>Amalgamation!V47/Amalgamation!Z47</f>
        <v>4433.3333333333339</v>
      </c>
      <c r="J59" s="28">
        <v>1810</v>
      </c>
      <c r="L59" s="25">
        <f t="shared" si="10"/>
        <v>43</v>
      </c>
      <c r="M59" s="26">
        <v>686972</v>
      </c>
      <c r="N59" s="26">
        <v>846577</v>
      </c>
      <c r="O59" s="28">
        <f t="shared" si="1"/>
        <v>1.3070417156055241</v>
      </c>
      <c r="P59" s="28">
        <f t="shared" si="2"/>
        <v>6.614303441559323E-2</v>
      </c>
      <c r="Q59" s="28">
        <f t="shared" si="3"/>
        <v>-8.9473575385607296E-2</v>
      </c>
      <c r="R59" s="28">
        <f t="shared" si="4"/>
        <v>-0.1389558613048239</v>
      </c>
      <c r="S59" s="28">
        <f t="shared" si="5"/>
        <v>1.4093159108639051</v>
      </c>
      <c r="T59" s="28">
        <f t="shared" si="6"/>
        <v>2.5532218861426106</v>
      </c>
      <c r="U59" s="28">
        <f t="shared" si="7"/>
        <v>5.6836323136031854</v>
      </c>
      <c r="V59" s="28">
        <f t="shared" si="8"/>
        <v>-1</v>
      </c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30"/>
      <c r="BA59" s="28"/>
      <c r="BD59" s="28"/>
    </row>
    <row r="60" spans="1:56" x14ac:dyDescent="0.3">
      <c r="A60" s="25">
        <f t="shared" si="9"/>
        <v>44</v>
      </c>
      <c r="B60" s="26">
        <v>686972</v>
      </c>
      <c r="C60" s="26">
        <v>846576</v>
      </c>
      <c r="D60" s="26">
        <v>379</v>
      </c>
      <c r="E60" s="28">
        <f>'no b.d.l.'!I48/1000</f>
        <v>0.06</v>
      </c>
      <c r="F60" s="28">
        <f>Amalgamation!X48/Amalgamation!AB48</f>
        <v>5.568807339449541</v>
      </c>
      <c r="G60" s="28">
        <v>4.7E-2</v>
      </c>
      <c r="H60" s="28">
        <f>Amalgamation!T48/Amalgamation!X48</f>
        <v>0.70510708401976929</v>
      </c>
      <c r="I60" s="28">
        <f>Amalgamation!V48/Amalgamation!Z48</f>
        <v>5050</v>
      </c>
      <c r="J60" s="28">
        <v>1350</v>
      </c>
      <c r="L60" s="25">
        <f t="shared" si="10"/>
        <v>44</v>
      </c>
      <c r="M60" s="26">
        <v>686972</v>
      </c>
      <c r="N60" s="26">
        <v>846576</v>
      </c>
      <c r="O60" s="28">
        <f t="shared" si="1"/>
        <v>1.3070417156055241</v>
      </c>
      <c r="P60" s="28">
        <f t="shared" si="2"/>
        <v>-8.4827426181922905E-2</v>
      </c>
      <c r="Q60" s="28">
        <f t="shared" si="3"/>
        <v>-0.10144764323629818</v>
      </c>
      <c r="R60" s="28">
        <f t="shared" si="4"/>
        <v>-0.1389558613048239</v>
      </c>
      <c r="S60" s="28">
        <f t="shared" si="5"/>
        <v>0.86281228939888766</v>
      </c>
      <c r="T60" s="28">
        <f t="shared" si="6"/>
        <v>2.9879727724218221</v>
      </c>
      <c r="U60" s="28">
        <f t="shared" si="7"/>
        <v>3.9975503141127584</v>
      </c>
      <c r="V60" s="28">
        <f t="shared" si="8"/>
        <v>-1</v>
      </c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30"/>
      <c r="BA60" s="28"/>
      <c r="BD60" s="28"/>
    </row>
    <row r="61" spans="1:56" x14ac:dyDescent="0.3">
      <c r="A61" s="25">
        <f t="shared" si="9"/>
        <v>45</v>
      </c>
      <c r="B61" s="26">
        <v>686973</v>
      </c>
      <c r="C61" s="26">
        <v>846577</v>
      </c>
      <c r="D61" s="26">
        <v>379</v>
      </c>
      <c r="E61" s="28">
        <f>'no b.d.l.'!I49/1000</f>
        <v>0.03</v>
      </c>
      <c r="F61" s="28">
        <f>Amalgamation!X49/Amalgamation!AB49</f>
        <v>8.314176245210728</v>
      </c>
      <c r="G61" s="28">
        <v>1.7000000000000001E-2</v>
      </c>
      <c r="H61" s="28">
        <f>Amalgamation!T49/Amalgamation!X49</f>
        <v>0.73963133640553003</v>
      </c>
      <c r="I61" s="28">
        <f>Amalgamation!V49/Amalgamation!Z49</f>
        <v>8850</v>
      </c>
      <c r="J61" s="28">
        <v>1000</v>
      </c>
      <c r="L61" s="25">
        <f t="shared" si="10"/>
        <v>45</v>
      </c>
      <c r="M61" s="26">
        <v>686973</v>
      </c>
      <c r="N61" s="26">
        <v>846577</v>
      </c>
      <c r="O61" s="28">
        <f t="shared" si="1"/>
        <v>1.3070417156055241</v>
      </c>
      <c r="P61" s="28">
        <f t="shared" si="2"/>
        <v>-0.19805527163005998</v>
      </c>
      <c r="Q61" s="28">
        <f t="shared" si="3"/>
        <v>-6.8695975506750273E-2</v>
      </c>
      <c r="R61" s="28">
        <f t="shared" si="4"/>
        <v>-0.14418035821174371</v>
      </c>
      <c r="S61" s="28">
        <f t="shared" si="5"/>
        <v>0.9391148485097085</v>
      </c>
      <c r="T61" s="28">
        <f t="shared" si="6"/>
        <v>5.666978233818047</v>
      </c>
      <c r="U61" s="28">
        <f t="shared" si="7"/>
        <v>2.7146618362396073</v>
      </c>
      <c r="V61" s="28">
        <f t="shared" si="8"/>
        <v>-1</v>
      </c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30"/>
      <c r="BA61" s="28"/>
      <c r="BD61" s="28"/>
    </row>
    <row r="62" spans="1:56" x14ac:dyDescent="0.3">
      <c r="A62" s="25">
        <f t="shared" si="9"/>
        <v>46</v>
      </c>
      <c r="B62" s="26">
        <v>686973</v>
      </c>
      <c r="C62" s="26">
        <v>846578</v>
      </c>
      <c r="D62" s="26">
        <v>379</v>
      </c>
      <c r="E62" s="28">
        <f>'no b.d.l.'!I50/1000</f>
        <v>0.06</v>
      </c>
      <c r="F62" s="28">
        <f>Amalgamation!X50/Amalgamation!AB50</f>
        <v>8.7603305785123968</v>
      </c>
      <c r="G62" s="28">
        <v>0.11700000000000001</v>
      </c>
      <c r="H62" s="28">
        <f>Amalgamation!T50/Amalgamation!X50</f>
        <v>0.65754716981132078</v>
      </c>
      <c r="I62" s="28">
        <f>Amalgamation!V50/Amalgamation!Z50</f>
        <v>7025</v>
      </c>
      <c r="J62" s="28">
        <v>1440</v>
      </c>
      <c r="L62" s="25">
        <f t="shared" si="10"/>
        <v>46</v>
      </c>
      <c r="M62" s="26">
        <v>686973</v>
      </c>
      <c r="N62" s="26">
        <v>846578</v>
      </c>
      <c r="O62" s="28">
        <f t="shared" si="1"/>
        <v>1.3070417156055241</v>
      </c>
      <c r="P62" s="28">
        <f t="shared" si="2"/>
        <v>-8.4827426181922905E-2</v>
      </c>
      <c r="Q62" s="28">
        <f t="shared" si="3"/>
        <v>-6.3373449106116045E-2</v>
      </c>
      <c r="R62" s="28">
        <f t="shared" si="4"/>
        <v>-0.12676536852201101</v>
      </c>
      <c r="S62" s="28">
        <f t="shared" si="5"/>
        <v>0.7576994219384342</v>
      </c>
      <c r="T62" s="28">
        <f t="shared" si="6"/>
        <v>4.3803506109106491</v>
      </c>
      <c r="U62" s="28">
        <f t="shared" si="7"/>
        <v>4.3274359227087116</v>
      </c>
      <c r="V62" s="28">
        <f t="shared" si="8"/>
        <v>-1</v>
      </c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30"/>
      <c r="BA62" s="28"/>
      <c r="BD62" s="28"/>
    </row>
    <row r="63" spans="1:56" ht="15.75" customHeight="1" x14ac:dyDescent="0.3">
      <c r="A63" s="25">
        <f t="shared" si="9"/>
        <v>47</v>
      </c>
      <c r="B63" s="26">
        <v>686973</v>
      </c>
      <c r="C63" s="26">
        <v>846576</v>
      </c>
      <c r="D63" s="26">
        <v>379</v>
      </c>
      <c r="E63" s="28">
        <f>'no b.d.l.'!I51/1000</f>
        <v>0.06</v>
      </c>
      <c r="F63" s="28">
        <f>Amalgamation!X51/Amalgamation!AB51</f>
        <v>10.24793388429752</v>
      </c>
      <c r="G63" s="28">
        <v>0.11799999999999999</v>
      </c>
      <c r="H63" s="28">
        <f>Amalgamation!T51/Amalgamation!X51</f>
        <v>1.2258064516129032</v>
      </c>
      <c r="I63" s="28">
        <f>Amalgamation!V51/Amalgamation!Z51</f>
        <v>6760</v>
      </c>
      <c r="J63" s="28">
        <v>1600</v>
      </c>
      <c r="L63" s="25">
        <f t="shared" si="10"/>
        <v>47</v>
      </c>
      <c r="M63" s="26">
        <v>686973</v>
      </c>
      <c r="N63" s="26">
        <v>846576</v>
      </c>
      <c r="O63" s="28">
        <f t="shared" si="1"/>
        <v>1.3070417156055241</v>
      </c>
      <c r="P63" s="28">
        <f t="shared" si="2"/>
        <v>-8.4827426181922905E-2</v>
      </c>
      <c r="Q63" s="28">
        <f t="shared" si="3"/>
        <v>-4.5626657743320018E-2</v>
      </c>
      <c r="R63" s="28">
        <f t="shared" si="4"/>
        <v>-0.12659121862511369</v>
      </c>
      <c r="S63" s="28">
        <f t="shared" si="5"/>
        <v>2.0136176372108148</v>
      </c>
      <c r="T63" s="28">
        <f t="shared" si="6"/>
        <v>4.1935252300501231</v>
      </c>
      <c r="U63" s="28">
        <f t="shared" si="7"/>
        <v>4.9138992268792947</v>
      </c>
      <c r="V63" s="28">
        <f t="shared" si="8"/>
        <v>-1</v>
      </c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30"/>
      <c r="BA63" s="28"/>
      <c r="BD63" s="28"/>
    </row>
    <row r="64" spans="1:56" x14ac:dyDescent="0.3">
      <c r="A64" s="25">
        <f t="shared" si="9"/>
        <v>48</v>
      </c>
      <c r="B64" s="26">
        <v>686974</v>
      </c>
      <c r="C64" s="26">
        <v>846577</v>
      </c>
      <c r="D64" s="26">
        <v>379</v>
      </c>
      <c r="E64" s="28">
        <f>'no b.d.l.'!I52/1000</f>
        <v>0.04</v>
      </c>
      <c r="F64" s="28">
        <f>Amalgamation!X52/Amalgamation!AB52</f>
        <v>5.3398058252427187</v>
      </c>
      <c r="G64" s="28">
        <v>4.3999999999999997E-2</v>
      </c>
      <c r="H64" s="28">
        <f>Amalgamation!T52/Amalgamation!X52</f>
        <v>0.35844155844155845</v>
      </c>
      <c r="I64" s="28">
        <f>Amalgamation!V52/Amalgamation!Z52</f>
        <v>2465</v>
      </c>
      <c r="J64" s="28">
        <v>560</v>
      </c>
      <c r="L64" s="25">
        <f t="shared" si="10"/>
        <v>48</v>
      </c>
      <c r="M64" s="26">
        <v>686974</v>
      </c>
      <c r="N64" s="26">
        <v>846577</v>
      </c>
      <c r="O64" s="28">
        <f t="shared" si="1"/>
        <v>1.3070417156055241</v>
      </c>
      <c r="P64" s="28">
        <f t="shared" si="2"/>
        <v>-0.16031265648068094</v>
      </c>
      <c r="Q64" s="28">
        <f t="shared" si="3"/>
        <v>-0.10417958264419559</v>
      </c>
      <c r="R64" s="28">
        <f t="shared" si="4"/>
        <v>-0.13947831099551589</v>
      </c>
      <c r="S64" s="28">
        <f t="shared" si="5"/>
        <v>9.664170121187407E-2</v>
      </c>
      <c r="T64" s="28">
        <f t="shared" si="6"/>
        <v>1.1655440572351798</v>
      </c>
      <c r="U64" s="28">
        <f t="shared" si="7"/>
        <v>1.1018877497705033</v>
      </c>
      <c r="V64" s="28">
        <f t="shared" si="8"/>
        <v>-1</v>
      </c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30"/>
      <c r="BA64" s="28"/>
      <c r="BD64" s="28"/>
    </row>
    <row r="65" spans="1:56" x14ac:dyDescent="0.3">
      <c r="A65" s="25">
        <f t="shared" si="9"/>
        <v>49</v>
      </c>
      <c r="B65" s="26">
        <v>686974</v>
      </c>
      <c r="C65" s="26">
        <v>846576</v>
      </c>
      <c r="D65" s="26">
        <v>379</v>
      </c>
      <c r="E65" s="28">
        <f>'no b.d.l.'!I53/1000</f>
        <v>0.05</v>
      </c>
      <c r="F65" s="28">
        <f>Amalgamation!X53/Amalgamation!AB53</f>
        <v>7.9848866498740545</v>
      </c>
      <c r="G65" s="28">
        <v>3.5999999999999997E-2</v>
      </c>
      <c r="H65" s="28">
        <f>Amalgamation!T53/Amalgamation!X53</f>
        <v>0.24605678233438485</v>
      </c>
      <c r="I65" s="28">
        <f>Amalgamation!V53/Amalgamation!Z53</f>
        <v>9400</v>
      </c>
      <c r="J65" s="28">
        <v>732</v>
      </c>
      <c r="L65" s="25">
        <f t="shared" si="10"/>
        <v>49</v>
      </c>
      <c r="M65" s="26">
        <v>686974</v>
      </c>
      <c r="N65" s="26">
        <v>846576</v>
      </c>
      <c r="O65" s="28">
        <f t="shared" si="1"/>
        <v>1.3070417156055241</v>
      </c>
      <c r="P65" s="28">
        <f t="shared" si="2"/>
        <v>-0.12257004133130191</v>
      </c>
      <c r="Q65" s="28">
        <f t="shared" si="3"/>
        <v>-7.2624330414038707E-2</v>
      </c>
      <c r="R65" s="28">
        <f t="shared" si="4"/>
        <v>-0.14087151017069449</v>
      </c>
      <c r="S65" s="28">
        <f t="shared" si="5"/>
        <v>-0.15174154909742948</v>
      </c>
      <c r="T65" s="28">
        <f t="shared" si="6"/>
        <v>6.0547290242832901</v>
      </c>
      <c r="U65" s="28">
        <f t="shared" si="7"/>
        <v>1.7323358017538804</v>
      </c>
      <c r="V65" s="28">
        <f t="shared" si="8"/>
        <v>-1</v>
      </c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30"/>
      <c r="BA65" s="28"/>
      <c r="BD65" s="28"/>
    </row>
    <row r="66" spans="1:56" x14ac:dyDescent="0.3">
      <c r="A66" s="25">
        <f t="shared" si="9"/>
        <v>50</v>
      </c>
      <c r="B66" s="26">
        <v>686974</v>
      </c>
      <c r="C66" s="26">
        <v>846575</v>
      </c>
      <c r="D66" s="26">
        <v>379</v>
      </c>
      <c r="E66" s="28">
        <f>'no b.d.l.'!I54/1000</f>
        <v>0.06</v>
      </c>
      <c r="F66" s="28">
        <f>Amalgamation!X54/Amalgamation!AB54</f>
        <v>5.238532110091743</v>
      </c>
      <c r="G66" s="28">
        <v>0.128</v>
      </c>
      <c r="H66" s="28">
        <f>Amalgamation!T54/Amalgamation!X54</f>
        <v>0.26444833625218911</v>
      </c>
      <c r="I66" s="28">
        <f>Amalgamation!V54/Amalgamation!Z54</f>
        <v>2700</v>
      </c>
      <c r="J66" s="28">
        <v>782</v>
      </c>
      <c r="L66" s="25">
        <f t="shared" si="10"/>
        <v>50</v>
      </c>
      <c r="M66" s="26">
        <v>686974</v>
      </c>
      <c r="N66" s="26">
        <v>846575</v>
      </c>
      <c r="O66" s="28">
        <f t="shared" si="1"/>
        <v>1.3070417156055241</v>
      </c>
      <c r="P66" s="28">
        <f t="shared" si="2"/>
        <v>-8.4827426181922905E-2</v>
      </c>
      <c r="Q66" s="28">
        <f t="shared" si="3"/>
        <v>-0.10538775654803823</v>
      </c>
      <c r="R66" s="28">
        <f t="shared" si="4"/>
        <v>-0.12484971965614042</v>
      </c>
      <c r="S66" s="28">
        <f t="shared" si="5"/>
        <v>-0.11109410467856359</v>
      </c>
      <c r="T66" s="28">
        <f t="shared" si="6"/>
        <v>1.33121939497942</v>
      </c>
      <c r="U66" s="28">
        <f t="shared" si="7"/>
        <v>1.9156055843071875</v>
      </c>
      <c r="V66" s="28">
        <f t="shared" si="8"/>
        <v>-1</v>
      </c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30"/>
      <c r="BA66" s="28"/>
      <c r="BD66" s="28"/>
    </row>
    <row r="67" spans="1:56" x14ac:dyDescent="0.3">
      <c r="A67" s="25">
        <f t="shared" si="9"/>
        <v>51</v>
      </c>
      <c r="B67" s="26">
        <v>686974</v>
      </c>
      <c r="C67" s="26">
        <v>846575</v>
      </c>
      <c r="D67" s="26">
        <v>379</v>
      </c>
      <c r="E67" s="28">
        <f>'no b.d.l.'!I55/1000</f>
        <v>0.14000000000000001</v>
      </c>
      <c r="F67" s="28">
        <f>Amalgamation!X55/Amalgamation!AB55</f>
        <v>5.3457943925233655</v>
      </c>
      <c r="G67" s="28">
        <v>6.6000000000000003E-2</v>
      </c>
      <c r="H67" s="28">
        <f>Amalgamation!T55/Amalgamation!X55</f>
        <v>0.20104895104895104</v>
      </c>
      <c r="I67" s="28">
        <f>Amalgamation!V55/Amalgamation!Z55</f>
        <v>3000</v>
      </c>
      <c r="J67" s="28">
        <v>645</v>
      </c>
      <c r="L67" s="25">
        <f t="shared" si="10"/>
        <v>51</v>
      </c>
      <c r="M67" s="26">
        <v>686974</v>
      </c>
      <c r="N67" s="26">
        <v>846575</v>
      </c>
      <c r="O67" s="28">
        <f t="shared" si="1"/>
        <v>1.3070417156055241</v>
      </c>
      <c r="P67" s="28">
        <f t="shared" si="2"/>
        <v>0.21711349501310936</v>
      </c>
      <c r="Q67" s="28">
        <f t="shared" si="3"/>
        <v>-0.10410814030894505</v>
      </c>
      <c r="R67" s="28">
        <f t="shared" si="4"/>
        <v>-0.13564701326377468</v>
      </c>
      <c r="S67" s="28">
        <f t="shared" si="5"/>
        <v>-0.25121402047013558</v>
      </c>
      <c r="T67" s="28">
        <f t="shared" si="6"/>
        <v>1.5427198261422796</v>
      </c>
      <c r="U67" s="28">
        <f t="shared" si="7"/>
        <v>1.4134463801111257</v>
      </c>
      <c r="V67" s="28">
        <f t="shared" si="8"/>
        <v>-1</v>
      </c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30"/>
      <c r="BA67" s="28"/>
      <c r="BD67" s="28"/>
    </row>
    <row r="68" spans="1:56" x14ac:dyDescent="0.3">
      <c r="A68" s="25">
        <f t="shared" si="9"/>
        <v>52</v>
      </c>
      <c r="B68" s="26">
        <v>687529</v>
      </c>
      <c r="C68" s="26">
        <v>846751</v>
      </c>
      <c r="D68" s="26">
        <v>359</v>
      </c>
      <c r="E68" s="28">
        <f>'no b.d.l.'!I56/1000</f>
        <v>0.09</v>
      </c>
      <c r="F68" s="28">
        <f>Amalgamation!X56/Amalgamation!AB56</f>
        <v>1.880794701986755</v>
      </c>
      <c r="G68" s="28">
        <v>8.9999999999999993E-3</v>
      </c>
      <c r="H68" s="28">
        <f>Amalgamation!T56/Amalgamation!X56</f>
        <v>0.24647887323943662</v>
      </c>
      <c r="I68" s="28">
        <f>Amalgamation!V56/Amalgamation!Z56</f>
        <v>476</v>
      </c>
      <c r="J68" s="28">
        <v>99</v>
      </c>
      <c r="L68" s="25">
        <f t="shared" si="10"/>
        <v>52</v>
      </c>
      <c r="M68" s="26">
        <v>687529</v>
      </c>
      <c r="N68" s="26">
        <v>846751</v>
      </c>
      <c r="O68" s="28">
        <f t="shared" si="1"/>
        <v>-1.2641878888643547</v>
      </c>
      <c r="P68" s="28">
        <f t="shared" si="2"/>
        <v>2.8400419266214172E-2</v>
      </c>
      <c r="Q68" s="28">
        <f t="shared" si="3"/>
        <v>-0.14544485039890526</v>
      </c>
      <c r="R68" s="28">
        <f t="shared" si="4"/>
        <v>-0.14557355738692235</v>
      </c>
      <c r="S68" s="28">
        <f t="shared" si="5"/>
        <v>-0.15080867976624202</v>
      </c>
      <c r="T68" s="28">
        <f t="shared" si="6"/>
        <v>-0.236703801374581</v>
      </c>
      <c r="U68" s="28">
        <f t="shared" si="7"/>
        <v>-0.58785964537098945</v>
      </c>
      <c r="V68" s="28">
        <f t="shared" si="8"/>
        <v>-1</v>
      </c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30"/>
      <c r="BA68" s="28"/>
      <c r="BD68" s="28"/>
    </row>
    <row r="69" spans="1:56" x14ac:dyDescent="0.3">
      <c r="A69" s="25">
        <f t="shared" si="9"/>
        <v>53</v>
      </c>
      <c r="B69" s="26">
        <v>687530</v>
      </c>
      <c r="C69" s="26">
        <v>846752</v>
      </c>
      <c r="D69" s="26">
        <v>359</v>
      </c>
      <c r="E69" s="28">
        <f>'no b.d.l.'!I57/1000</f>
        <v>7.0000000000000007E-2</v>
      </c>
      <c r="F69" s="28">
        <f>Amalgamation!X57/Amalgamation!AB57</f>
        <v>1.9973368841544608</v>
      </c>
      <c r="G69" s="28">
        <v>8.9999999999999993E-3</v>
      </c>
      <c r="H69" s="28">
        <f>Amalgamation!T57/Amalgamation!X57</f>
        <v>0.22666666666666666</v>
      </c>
      <c r="I69" s="28">
        <f>Amalgamation!V57/Amalgamation!Z57</f>
        <v>462</v>
      </c>
      <c r="J69" s="28">
        <v>72</v>
      </c>
      <c r="L69" s="25">
        <f t="shared" si="10"/>
        <v>53</v>
      </c>
      <c r="M69" s="26">
        <v>687530</v>
      </c>
      <c r="N69" s="26">
        <v>846752</v>
      </c>
      <c r="O69" s="28">
        <f t="shared" si="1"/>
        <v>-1.2641878888643547</v>
      </c>
      <c r="P69" s="28">
        <f t="shared" si="2"/>
        <v>-4.708481103254384E-2</v>
      </c>
      <c r="Q69" s="28">
        <f t="shared" si="3"/>
        <v>-0.14405452692768678</v>
      </c>
      <c r="R69" s="28">
        <f t="shared" si="4"/>
        <v>-0.14557355738692235</v>
      </c>
      <c r="S69" s="28">
        <f t="shared" si="5"/>
        <v>-0.19459592955931998</v>
      </c>
      <c r="T69" s="28">
        <f t="shared" si="6"/>
        <v>-0.24657382149551446</v>
      </c>
      <c r="U69" s="28">
        <f t="shared" si="7"/>
        <v>-0.68682532794977535</v>
      </c>
      <c r="V69" s="28">
        <f t="shared" si="8"/>
        <v>-1</v>
      </c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30"/>
      <c r="BA69" s="28"/>
      <c r="BD69" s="28"/>
    </row>
    <row r="70" spans="1:56" x14ac:dyDescent="0.3">
      <c r="A70" s="25">
        <f t="shared" si="9"/>
        <v>54</v>
      </c>
      <c r="B70" s="26">
        <v>687532</v>
      </c>
      <c r="C70" s="26">
        <v>846753</v>
      </c>
      <c r="D70" s="26">
        <v>359</v>
      </c>
      <c r="E70" s="28">
        <f>'no b.d.l.'!I58/1000</f>
        <v>0.06</v>
      </c>
      <c r="F70" s="28">
        <f>Amalgamation!X58/Amalgamation!AB58</f>
        <v>1.6996047430830041</v>
      </c>
      <c r="G70" s="28">
        <v>8.9999999999999993E-3</v>
      </c>
      <c r="H70" s="28">
        <f>Amalgamation!T58/Amalgamation!X58</f>
        <v>0.27906976744186046</v>
      </c>
      <c r="I70" s="28">
        <f>Amalgamation!V58/Amalgamation!Z58</f>
        <v>476</v>
      </c>
      <c r="J70" s="28">
        <v>75</v>
      </c>
      <c r="L70" s="25">
        <f t="shared" si="10"/>
        <v>54</v>
      </c>
      <c r="M70" s="26">
        <v>687532</v>
      </c>
      <c r="N70" s="26">
        <v>846753</v>
      </c>
      <c r="O70" s="28">
        <f t="shared" si="1"/>
        <v>-1.2641878888643547</v>
      </c>
      <c r="P70" s="28">
        <f t="shared" si="2"/>
        <v>-8.4827426181922905E-2</v>
      </c>
      <c r="Q70" s="28">
        <f t="shared" si="3"/>
        <v>-0.14760640811069142</v>
      </c>
      <c r="R70" s="28">
        <f t="shared" si="4"/>
        <v>-0.14557355738692235</v>
      </c>
      <c r="S70" s="28">
        <f t="shared" si="5"/>
        <v>-7.8779064075545635E-2</v>
      </c>
      <c r="T70" s="28">
        <f t="shared" si="6"/>
        <v>-0.236703801374581</v>
      </c>
      <c r="U70" s="28">
        <f t="shared" si="7"/>
        <v>-0.67582914099657698</v>
      </c>
      <c r="V70" s="28">
        <f t="shared" si="8"/>
        <v>-1</v>
      </c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30"/>
      <c r="BA70" s="28"/>
      <c r="BD70" s="28"/>
    </row>
    <row r="71" spans="1:56" x14ac:dyDescent="0.3">
      <c r="A71" s="25">
        <f t="shared" si="9"/>
        <v>55</v>
      </c>
      <c r="B71" s="26">
        <v>687533</v>
      </c>
      <c r="C71" s="26">
        <v>846755</v>
      </c>
      <c r="D71" s="26">
        <v>359</v>
      </c>
      <c r="E71" s="28">
        <f>'no b.d.l.'!I59/1000</f>
        <v>0.05</v>
      </c>
      <c r="F71" s="28">
        <f>Amalgamation!X59/Amalgamation!AB59</f>
        <v>1.5874730021598271</v>
      </c>
      <c r="G71" s="28">
        <v>1.4E-2</v>
      </c>
      <c r="H71" s="28">
        <f>Amalgamation!T59/Amalgamation!X59</f>
        <v>0.27891156462585032</v>
      </c>
      <c r="I71" s="28">
        <f>Amalgamation!V59/Amalgamation!Z59</f>
        <v>460.00000000000006</v>
      </c>
      <c r="J71" s="28">
        <v>99</v>
      </c>
      <c r="L71" s="25">
        <f t="shared" si="10"/>
        <v>55</v>
      </c>
      <c r="M71" s="26">
        <v>687533</v>
      </c>
      <c r="N71" s="26">
        <v>846755</v>
      </c>
      <c r="O71" s="28">
        <f t="shared" si="1"/>
        <v>-1.2641878888643547</v>
      </c>
      <c r="P71" s="28">
        <f t="shared" si="2"/>
        <v>-0.12257004133130191</v>
      </c>
      <c r="Q71" s="28">
        <f t="shared" si="3"/>
        <v>-0.1489441159549614</v>
      </c>
      <c r="R71" s="28">
        <f t="shared" si="4"/>
        <v>-0.1447028079024357</v>
      </c>
      <c r="S71" s="28">
        <f t="shared" si="5"/>
        <v>-7.9128710451236331E-2</v>
      </c>
      <c r="T71" s="28">
        <f t="shared" si="6"/>
        <v>-0.24798382436993346</v>
      </c>
      <c r="U71" s="28">
        <f t="shared" si="7"/>
        <v>-0.58785964537098945</v>
      </c>
      <c r="V71" s="28">
        <f t="shared" si="8"/>
        <v>-1</v>
      </c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30"/>
      <c r="BA71" s="28"/>
      <c r="BD71" s="28"/>
    </row>
    <row r="72" spans="1:56" x14ac:dyDescent="0.3">
      <c r="A72" s="25">
        <f t="shared" si="9"/>
        <v>56</v>
      </c>
      <c r="B72" s="26">
        <v>687535</v>
      </c>
      <c r="C72" s="26">
        <v>846758</v>
      </c>
      <c r="D72" s="26">
        <v>359</v>
      </c>
      <c r="E72" s="28">
        <f>'no b.d.l.'!I60/1000</f>
        <v>0.12</v>
      </c>
      <c r="F72" s="28">
        <f>Amalgamation!X60/Amalgamation!AB60</f>
        <v>1.5104740904079381</v>
      </c>
      <c r="G72" s="28">
        <v>1.2999999999999999E-2</v>
      </c>
      <c r="H72" s="28">
        <f>Amalgamation!T60/Amalgamation!X60</f>
        <v>0.29197080291970806</v>
      </c>
      <c r="I72" s="28">
        <f>Amalgamation!V60/Amalgamation!Z60</f>
        <v>456.66666666666669</v>
      </c>
      <c r="J72" s="28">
        <v>120</v>
      </c>
      <c r="L72" s="25">
        <f t="shared" si="10"/>
        <v>56</v>
      </c>
      <c r="M72" s="26">
        <v>687535</v>
      </c>
      <c r="N72" s="26">
        <v>846758</v>
      </c>
      <c r="O72" s="28">
        <f t="shared" si="1"/>
        <v>-1.2641878888643547</v>
      </c>
      <c r="P72" s="28">
        <f t="shared" si="2"/>
        <v>0.14162826471435125</v>
      </c>
      <c r="Q72" s="28">
        <f t="shared" si="3"/>
        <v>-0.14986269661198806</v>
      </c>
      <c r="R72" s="28">
        <f t="shared" si="4"/>
        <v>-0.14487695779933302</v>
      </c>
      <c r="S72" s="28">
        <f t="shared" si="5"/>
        <v>-5.0266295395136371E-2</v>
      </c>
      <c r="T72" s="28">
        <f t="shared" si="6"/>
        <v>-0.25033382916063196</v>
      </c>
      <c r="U72" s="28">
        <f t="shared" si="7"/>
        <v>-0.5108863366986004</v>
      </c>
      <c r="V72" s="28">
        <f t="shared" si="8"/>
        <v>-1</v>
      </c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30"/>
      <c r="BA72" s="28"/>
      <c r="BD72" s="28"/>
    </row>
    <row r="73" spans="1:56" x14ac:dyDescent="0.3">
      <c r="A73" s="25">
        <f t="shared" si="9"/>
        <v>57</v>
      </c>
      <c r="B73" s="26">
        <v>687537</v>
      </c>
      <c r="C73" s="26">
        <v>846760</v>
      </c>
      <c r="D73" s="26">
        <v>359</v>
      </c>
      <c r="E73" s="28">
        <f>'no b.d.l.'!I61/1000</f>
        <v>0.09</v>
      </c>
      <c r="F73" s="28">
        <f>Amalgamation!X61/Amalgamation!AB61</f>
        <v>1.4943820224719102</v>
      </c>
      <c r="G73" s="28">
        <v>0.01</v>
      </c>
      <c r="H73" s="28">
        <f>Amalgamation!T61/Amalgamation!X61</f>
        <v>0.2932330827067669</v>
      </c>
      <c r="I73" s="28">
        <f>Amalgamation!V61/Amalgamation!Z61</f>
        <v>450</v>
      </c>
      <c r="J73" s="28">
        <v>83</v>
      </c>
      <c r="L73" s="25">
        <f t="shared" si="10"/>
        <v>57</v>
      </c>
      <c r="M73" s="26">
        <v>687537</v>
      </c>
      <c r="N73" s="26">
        <v>846760</v>
      </c>
      <c r="O73" s="28">
        <f t="shared" si="1"/>
        <v>-1.2641878888643547</v>
      </c>
      <c r="P73" s="28">
        <f t="shared" si="2"/>
        <v>2.8400419266214172E-2</v>
      </c>
      <c r="Q73" s="28">
        <f t="shared" si="3"/>
        <v>-0.15005467156333835</v>
      </c>
      <c r="R73" s="28">
        <f t="shared" si="4"/>
        <v>-0.145399407490025</v>
      </c>
      <c r="S73" s="28">
        <f t="shared" si="5"/>
        <v>-4.747651223081864E-2</v>
      </c>
      <c r="T73" s="28">
        <f t="shared" si="6"/>
        <v>-0.25503383874202884</v>
      </c>
      <c r="U73" s="28">
        <f t="shared" si="7"/>
        <v>-0.6465059757880478</v>
      </c>
      <c r="V73" s="28">
        <f t="shared" si="8"/>
        <v>-1</v>
      </c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30"/>
      <c r="BA73" s="28"/>
      <c r="BD73" s="28"/>
    </row>
    <row r="74" spans="1:56" x14ac:dyDescent="0.3">
      <c r="A74" s="25">
        <f t="shared" si="9"/>
        <v>58</v>
      </c>
      <c r="B74" s="26">
        <v>687538</v>
      </c>
      <c r="C74" s="26">
        <v>846763</v>
      </c>
      <c r="D74" s="26">
        <v>359</v>
      </c>
      <c r="E74" s="28">
        <f>'no b.d.l.'!I62/1000</f>
        <v>0.05</v>
      </c>
      <c r="F74" s="28">
        <f>Amalgamation!X62/Amalgamation!AB62</f>
        <v>1.7637795275590551</v>
      </c>
      <c r="G74" s="28">
        <v>6.0000000000000001E-3</v>
      </c>
      <c r="H74" s="28">
        <f>Amalgamation!T62/Amalgamation!X62</f>
        <v>0.25</v>
      </c>
      <c r="I74" s="28">
        <f>Amalgamation!V62/Amalgamation!Z62</f>
        <v>465</v>
      </c>
      <c r="J74" s="28">
        <v>65</v>
      </c>
      <c r="L74" s="25">
        <f t="shared" si="10"/>
        <v>58</v>
      </c>
      <c r="M74" s="26">
        <v>687538</v>
      </c>
      <c r="N74" s="26">
        <v>846763</v>
      </c>
      <c r="O74" s="28">
        <f t="shared" si="1"/>
        <v>-1.2641878888643547</v>
      </c>
      <c r="P74" s="28">
        <f t="shared" si="2"/>
        <v>-0.12257004133130191</v>
      </c>
      <c r="Q74" s="28">
        <f t="shared" si="3"/>
        <v>-0.14684081656728745</v>
      </c>
      <c r="R74" s="28">
        <f t="shared" si="4"/>
        <v>-0.14609600707761433</v>
      </c>
      <c r="S74" s="28">
        <f t="shared" si="5"/>
        <v>-0.14302658560870446</v>
      </c>
      <c r="T74" s="28">
        <f t="shared" si="6"/>
        <v>-0.24445881718388585</v>
      </c>
      <c r="U74" s="28">
        <f t="shared" si="7"/>
        <v>-0.71248309750723837</v>
      </c>
      <c r="V74" s="28">
        <f t="shared" si="8"/>
        <v>-1</v>
      </c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30"/>
      <c r="BA74" s="28"/>
      <c r="BD74" s="28"/>
    </row>
    <row r="75" spans="1:56" x14ac:dyDescent="0.3">
      <c r="A75" s="25">
        <f t="shared" si="9"/>
        <v>59</v>
      </c>
      <c r="B75" s="26">
        <v>687539</v>
      </c>
      <c r="C75" s="26">
        <v>846766</v>
      </c>
      <c r="D75" s="26">
        <v>359</v>
      </c>
      <c r="E75" s="28">
        <f>'no b.d.l.'!I63/1000</f>
        <v>0.05</v>
      </c>
      <c r="F75" s="28">
        <f>Amalgamation!X63/Amalgamation!AB63</f>
        <v>1.9521178637200738</v>
      </c>
      <c r="G75" s="28">
        <v>0.03</v>
      </c>
      <c r="H75" s="28">
        <f>Amalgamation!T63/Amalgamation!X63</f>
        <v>0.17924528301886791</v>
      </c>
      <c r="I75" s="28">
        <f>Amalgamation!V63/Amalgamation!Z63</f>
        <v>325</v>
      </c>
      <c r="J75" s="28">
        <v>52</v>
      </c>
      <c r="L75" s="25">
        <f t="shared" si="10"/>
        <v>59</v>
      </c>
      <c r="M75" s="26">
        <v>687539</v>
      </c>
      <c r="N75" s="26">
        <v>846766</v>
      </c>
      <c r="O75" s="28">
        <f t="shared" si="1"/>
        <v>-1.2641878888643547</v>
      </c>
      <c r="P75" s="28">
        <f t="shared" si="2"/>
        <v>-0.12257004133130191</v>
      </c>
      <c r="Q75" s="28">
        <f t="shared" si="3"/>
        <v>-0.14459398023365772</v>
      </c>
      <c r="R75" s="28">
        <f t="shared" si="4"/>
        <v>-0.14191640955207846</v>
      </c>
      <c r="S75" s="28">
        <f t="shared" si="5"/>
        <v>-0.29940262858563826</v>
      </c>
      <c r="T75" s="28">
        <f t="shared" si="6"/>
        <v>-0.34315901839322044</v>
      </c>
      <c r="U75" s="28">
        <f t="shared" si="7"/>
        <v>-0.76013324097109825</v>
      </c>
      <c r="V75" s="28">
        <f t="shared" si="8"/>
        <v>-1</v>
      </c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30"/>
      <c r="BA75" s="28"/>
      <c r="BD75" s="28"/>
    </row>
    <row r="76" spans="1:56" x14ac:dyDescent="0.3">
      <c r="A76" s="25">
        <f t="shared" si="9"/>
        <v>60</v>
      </c>
      <c r="B76" s="26">
        <v>687541</v>
      </c>
      <c r="C76" s="26">
        <v>846768</v>
      </c>
      <c r="D76" s="26">
        <v>359</v>
      </c>
      <c r="E76" s="28">
        <f>'no b.d.l.'!I64/1000</f>
        <v>0.05</v>
      </c>
      <c r="F76" s="28">
        <f>Amalgamation!X64/Amalgamation!AB64</f>
        <v>1.6581892166836216</v>
      </c>
      <c r="G76" s="28">
        <v>1.0999999999999999E-2</v>
      </c>
      <c r="H76" s="28">
        <f>Amalgamation!T64/Amalgamation!X64</f>
        <v>0.25153374233128833</v>
      </c>
      <c r="I76" s="28">
        <f>Amalgamation!V64/Amalgamation!Z64</f>
        <v>441.66666666666669</v>
      </c>
      <c r="J76" s="28">
        <v>87</v>
      </c>
      <c r="L76" s="25">
        <f t="shared" si="10"/>
        <v>60</v>
      </c>
      <c r="M76" s="26">
        <v>687541</v>
      </c>
      <c r="N76" s="26">
        <v>846768</v>
      </c>
      <c r="O76" s="28">
        <f t="shared" si="1"/>
        <v>-1.2641878888643547</v>
      </c>
      <c r="P76" s="28">
        <f t="shared" si="2"/>
        <v>-0.12257004133130191</v>
      </c>
      <c r="Q76" s="28">
        <f t="shared" si="3"/>
        <v>-0.14810048654096372</v>
      </c>
      <c r="R76" s="28">
        <f t="shared" si="4"/>
        <v>-0.14522525759312768</v>
      </c>
      <c r="S76" s="28">
        <f t="shared" si="5"/>
        <v>-0.13963683907382618</v>
      </c>
      <c r="T76" s="28">
        <f t="shared" si="6"/>
        <v>-0.26090885071877495</v>
      </c>
      <c r="U76" s="28">
        <f t="shared" si="7"/>
        <v>-0.63184439318378316</v>
      </c>
      <c r="V76" s="28">
        <f t="shared" si="8"/>
        <v>-1</v>
      </c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30"/>
      <c r="BA76" s="28"/>
      <c r="BD76" s="28"/>
    </row>
    <row r="77" spans="1:56" x14ac:dyDescent="0.3">
      <c r="A77" s="25">
        <f t="shared" si="9"/>
        <v>61</v>
      </c>
      <c r="B77" s="26">
        <v>687544</v>
      </c>
      <c r="C77" s="26">
        <v>846771</v>
      </c>
      <c r="D77" s="26">
        <v>359</v>
      </c>
      <c r="E77" s="28">
        <f>'no b.d.l.'!I65/1000</f>
        <v>0.04</v>
      </c>
      <c r="F77" s="28">
        <f>Amalgamation!X65/Amalgamation!AB65</f>
        <v>1.4822546972860124</v>
      </c>
      <c r="G77" s="28">
        <v>8.0000000000000002E-3</v>
      </c>
      <c r="H77" s="28">
        <f>Amalgamation!T65/Amalgamation!X65</f>
        <v>0.25352112676056338</v>
      </c>
      <c r="I77" s="28">
        <f>Amalgamation!V65/Amalgamation!Z65</f>
        <v>438.33333333333337</v>
      </c>
      <c r="J77" s="28">
        <v>89</v>
      </c>
      <c r="L77" s="25">
        <f t="shared" si="10"/>
        <v>61</v>
      </c>
      <c r="M77" s="26">
        <v>687544</v>
      </c>
      <c r="N77" s="26">
        <v>846771</v>
      </c>
      <c r="O77" s="28">
        <f t="shared" si="1"/>
        <v>-1.2641878888643547</v>
      </c>
      <c r="P77" s="28">
        <f t="shared" si="2"/>
        <v>-0.16031265648068094</v>
      </c>
      <c r="Q77" s="28">
        <f t="shared" si="3"/>
        <v>-0.15019934797607953</v>
      </c>
      <c r="R77" s="28">
        <f t="shared" si="4"/>
        <v>-0.14574770728381967</v>
      </c>
      <c r="S77" s="28">
        <f t="shared" si="5"/>
        <v>-0.13524449145116693</v>
      </c>
      <c r="T77" s="28">
        <f t="shared" si="6"/>
        <v>-0.26325885550947337</v>
      </c>
      <c r="U77" s="28">
        <f t="shared" si="7"/>
        <v>-0.62451360188165095</v>
      </c>
      <c r="V77" s="28">
        <f t="shared" si="8"/>
        <v>-1</v>
      </c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30"/>
      <c r="BA77" s="28"/>
      <c r="BD77" s="28"/>
    </row>
    <row r="78" spans="1:56" x14ac:dyDescent="0.3">
      <c r="A78" s="25">
        <f t="shared" si="9"/>
        <v>62</v>
      </c>
      <c r="B78" s="26">
        <v>687547</v>
      </c>
      <c r="C78" s="26">
        <v>846773</v>
      </c>
      <c r="D78" s="26">
        <v>359</v>
      </c>
      <c r="E78" s="28">
        <f>'no b.d.l.'!I66/1000</f>
        <v>0.04</v>
      </c>
      <c r="F78" s="28">
        <f>Amalgamation!X66/Amalgamation!AB66</f>
        <v>1.7508417508417509</v>
      </c>
      <c r="G78" s="28">
        <v>1.0999999999999999E-2</v>
      </c>
      <c r="H78" s="28">
        <f>Amalgamation!T66/Amalgamation!X66</f>
        <v>0.25641025641025644</v>
      </c>
      <c r="I78" s="28">
        <f>Amalgamation!V66/Amalgamation!Z66</f>
        <v>383.33333333333337</v>
      </c>
      <c r="J78" s="28">
        <v>81</v>
      </c>
      <c r="L78" s="25">
        <f t="shared" si="10"/>
        <v>62</v>
      </c>
      <c r="M78" s="26">
        <v>687547</v>
      </c>
      <c r="N78" s="26">
        <v>846773</v>
      </c>
      <c r="O78" s="28">
        <f t="shared" si="1"/>
        <v>-1.2641878888643547</v>
      </c>
      <c r="P78" s="28">
        <f t="shared" si="2"/>
        <v>-0.16031265648068094</v>
      </c>
      <c r="Q78" s="28">
        <f t="shared" si="3"/>
        <v>-0.14699516149459943</v>
      </c>
      <c r="R78" s="28">
        <f t="shared" si="4"/>
        <v>-0.14522525759312768</v>
      </c>
      <c r="S78" s="28">
        <f t="shared" si="5"/>
        <v>-0.12885918342446936</v>
      </c>
      <c r="T78" s="28">
        <f t="shared" si="6"/>
        <v>-0.3020339345559977</v>
      </c>
      <c r="U78" s="28">
        <f t="shared" si="7"/>
        <v>-0.65383676709018002</v>
      </c>
      <c r="V78" s="28">
        <f t="shared" si="8"/>
        <v>-1</v>
      </c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30"/>
      <c r="BA78" s="28"/>
      <c r="BD78" s="28"/>
    </row>
    <row r="79" spans="1:56" x14ac:dyDescent="0.3">
      <c r="A79" s="25">
        <f t="shared" si="9"/>
        <v>63</v>
      </c>
      <c r="B79" s="26">
        <v>687549</v>
      </c>
      <c r="C79" s="26">
        <v>846775</v>
      </c>
      <c r="D79" s="26">
        <v>359</v>
      </c>
      <c r="E79" s="28">
        <f>'no b.d.l.'!I67/1000</f>
        <v>0.03</v>
      </c>
      <c r="F79" s="28">
        <f>Amalgamation!X67/Amalgamation!AB67</f>
        <v>2.1834061135371177</v>
      </c>
      <c r="G79" s="28">
        <v>7.0000000000000001E-3</v>
      </c>
      <c r="H79" s="28">
        <f>Amalgamation!T67/Amalgamation!X67</f>
        <v>0.18666666666666665</v>
      </c>
      <c r="I79" s="28">
        <f>Amalgamation!V67/Amalgamation!Z67</f>
        <v>507.5</v>
      </c>
      <c r="J79" s="28">
        <v>65</v>
      </c>
      <c r="L79" s="25">
        <f t="shared" si="10"/>
        <v>63</v>
      </c>
      <c r="M79" s="26">
        <v>687549</v>
      </c>
      <c r="N79" s="26">
        <v>846775</v>
      </c>
      <c r="O79" s="28">
        <f t="shared" si="1"/>
        <v>-1.2641878888643547</v>
      </c>
      <c r="P79" s="28">
        <f t="shared" si="2"/>
        <v>-0.19805527163005998</v>
      </c>
      <c r="Q79" s="28">
        <f t="shared" si="3"/>
        <v>-0.14183476055579944</v>
      </c>
      <c r="R79" s="28">
        <f t="shared" si="4"/>
        <v>-0.14592185718071699</v>
      </c>
      <c r="S79" s="28">
        <f t="shared" si="5"/>
        <v>-0.28300051918894659</v>
      </c>
      <c r="T79" s="28">
        <f t="shared" si="6"/>
        <v>-0.21449625610248071</v>
      </c>
      <c r="U79" s="28">
        <f t="shared" si="7"/>
        <v>-0.71248309750723837</v>
      </c>
      <c r="V79" s="28">
        <f t="shared" si="8"/>
        <v>-1</v>
      </c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30"/>
      <c r="BA79" s="28"/>
      <c r="BD79" s="28"/>
    </row>
    <row r="80" spans="1:56" x14ac:dyDescent="0.3">
      <c r="A80" s="25">
        <f t="shared" si="9"/>
        <v>64</v>
      </c>
      <c r="B80" s="26">
        <v>687550</v>
      </c>
      <c r="C80" s="26">
        <v>846777</v>
      </c>
      <c r="D80" s="26">
        <v>359</v>
      </c>
      <c r="E80" s="28">
        <f>'no b.d.l.'!I68/1000</f>
        <v>0.11</v>
      </c>
      <c r="F80" s="28">
        <f>Amalgamation!X68/Amalgamation!AB68</f>
        <v>1.7172774869109946</v>
      </c>
      <c r="G80" s="28">
        <v>3.0000000000000001E-3</v>
      </c>
      <c r="H80" s="28">
        <f>Amalgamation!T68/Amalgamation!X68</f>
        <v>0.26219512195121952</v>
      </c>
      <c r="I80" s="28">
        <f>Amalgamation!V68/Amalgamation!Z68</f>
        <v>507.99999999999994</v>
      </c>
      <c r="J80" s="28">
        <v>86</v>
      </c>
      <c r="L80" s="25">
        <f t="shared" si="10"/>
        <v>64</v>
      </c>
      <c r="M80" s="26">
        <v>687550</v>
      </c>
      <c r="N80" s="26">
        <v>846777</v>
      </c>
      <c r="O80" s="28">
        <f t="shared" si="1"/>
        <v>-1.2641878888643547</v>
      </c>
      <c r="P80" s="28">
        <f t="shared" si="2"/>
        <v>0.10388564956497223</v>
      </c>
      <c r="Q80" s="28">
        <f t="shared" si="3"/>
        <v>-0.14739557603180065</v>
      </c>
      <c r="R80" s="28">
        <f t="shared" si="4"/>
        <v>-0.14661845676830632</v>
      </c>
      <c r="S80" s="28">
        <f t="shared" si="5"/>
        <v>-0.11607396681918415</v>
      </c>
      <c r="T80" s="28">
        <f t="shared" si="6"/>
        <v>-0.21414375538387598</v>
      </c>
      <c r="U80" s="28">
        <f t="shared" si="7"/>
        <v>-0.63550978883484932</v>
      </c>
      <c r="V80" s="28">
        <f t="shared" si="8"/>
        <v>-1</v>
      </c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30"/>
      <c r="BA80" s="28"/>
      <c r="BD80" s="28"/>
    </row>
    <row r="81" spans="1:56" x14ac:dyDescent="0.3">
      <c r="A81" s="25">
        <f t="shared" si="9"/>
        <v>65</v>
      </c>
      <c r="B81" s="26">
        <v>687553</v>
      </c>
      <c r="C81" s="26">
        <v>846779</v>
      </c>
      <c r="D81" s="26">
        <v>357</v>
      </c>
      <c r="E81" s="28">
        <f>'no b.d.l.'!I69/1000</f>
        <v>7.0000000000000007E-2</v>
      </c>
      <c r="F81" s="28">
        <f>Amalgamation!X69/Amalgamation!AB69</f>
        <v>2.7324263038548753</v>
      </c>
      <c r="G81" s="28">
        <v>8.0000000000000002E-3</v>
      </c>
      <c r="H81" s="28">
        <f>Amalgamation!T69/Amalgamation!X69</f>
        <v>0.20746887966804978</v>
      </c>
      <c r="I81" s="28">
        <f>Amalgamation!V69/Amalgamation!Z69</f>
        <v>502</v>
      </c>
      <c r="J81" s="28">
        <v>80</v>
      </c>
      <c r="L81" s="25">
        <f t="shared" si="10"/>
        <v>65</v>
      </c>
      <c r="M81" s="26">
        <v>687553</v>
      </c>
      <c r="N81" s="26">
        <v>846779</v>
      </c>
      <c r="O81" s="28">
        <f t="shared" si="1"/>
        <v>-1.5213108493113425</v>
      </c>
      <c r="P81" s="28">
        <f t="shared" si="2"/>
        <v>-4.708481103254384E-2</v>
      </c>
      <c r="Q81" s="28">
        <f t="shared" si="3"/>
        <v>-0.13528506633715862</v>
      </c>
      <c r="R81" s="28">
        <f t="shared" si="4"/>
        <v>-0.14574770728381967</v>
      </c>
      <c r="S81" s="28">
        <f t="shared" si="5"/>
        <v>-0.23702524159456262</v>
      </c>
      <c r="T81" s="28">
        <f t="shared" si="6"/>
        <v>-0.21837376400713313</v>
      </c>
      <c r="U81" s="28">
        <f t="shared" si="7"/>
        <v>-0.65750216274124618</v>
      </c>
      <c r="V81" s="28">
        <f t="shared" si="8"/>
        <v>-1</v>
      </c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30"/>
      <c r="BA81" s="28"/>
      <c r="BD81" s="28"/>
    </row>
    <row r="82" spans="1:56" x14ac:dyDescent="0.3">
      <c r="A82" s="25">
        <f t="shared" si="9"/>
        <v>66</v>
      </c>
      <c r="B82" s="26">
        <v>687555</v>
      </c>
      <c r="C82" s="26">
        <v>846782</v>
      </c>
      <c r="D82" s="26">
        <v>357</v>
      </c>
      <c r="E82" s="28">
        <f>'no b.d.l.'!I70/1000</f>
        <v>0.06</v>
      </c>
      <c r="F82" s="28">
        <f>Amalgamation!X70/Amalgamation!AB70</f>
        <v>1.7513368983957218</v>
      </c>
      <c r="G82" s="28">
        <v>8.0000000000000002E-3</v>
      </c>
      <c r="H82" s="28">
        <f>Amalgamation!T70/Amalgamation!X70</f>
        <v>0.24427480916030536</v>
      </c>
      <c r="I82" s="28">
        <f>Amalgamation!V70/Amalgamation!Z70</f>
        <v>467.5</v>
      </c>
      <c r="J82" s="28">
        <v>63</v>
      </c>
      <c r="L82" s="25">
        <f t="shared" si="10"/>
        <v>66</v>
      </c>
      <c r="M82" s="26">
        <v>687555</v>
      </c>
      <c r="N82" s="26">
        <v>846782</v>
      </c>
      <c r="O82" s="28">
        <f t="shared" ref="O82:O145" si="11">STANDARDIZE(D82,D$228,D$229)</f>
        <v>-1.5213108493113425</v>
      </c>
      <c r="P82" s="28">
        <f t="shared" ref="P82:P145" si="12">STANDARDIZE(E82,E$228,E$229)</f>
        <v>-8.4827426181922905E-2</v>
      </c>
      <c r="Q82" s="28">
        <f t="shared" ref="Q82:Q145" si="13">STANDARDIZE(F82,F$228,F$229)</f>
        <v>-0.14698925448948591</v>
      </c>
      <c r="R82" s="28">
        <f t="shared" ref="R82:R145" si="14">STANDARDIZE(G82,G$228,G$229)</f>
        <v>-0.14574770728381967</v>
      </c>
      <c r="S82" s="28">
        <f t="shared" ref="S82:S145" si="15">STANDARDIZE(H82,H$228,H$229)</f>
        <v>-0.15567991427706701</v>
      </c>
      <c r="T82" s="28">
        <f t="shared" ref="T82:T145" si="16">STANDARDIZE(I82,I$228,I$229)</f>
        <v>-0.24269631359086202</v>
      </c>
      <c r="U82" s="28">
        <f t="shared" ref="U82:U145" si="17">STANDARDIZE(J82,J$228,J$229)</f>
        <v>-0.71981388880937069</v>
      </c>
      <c r="V82" s="28">
        <f t="shared" ref="V82:V145" si="18">INT((SUM(P82:R82)/SUM(S82:U82))*O82)</f>
        <v>-1</v>
      </c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30"/>
      <c r="BA82" s="28"/>
      <c r="BD82" s="28"/>
    </row>
    <row r="83" spans="1:56" x14ac:dyDescent="0.3">
      <c r="A83" s="25">
        <f t="shared" ref="A83:A146" si="19">A82+1</f>
        <v>67</v>
      </c>
      <c r="B83" s="26">
        <v>686911</v>
      </c>
      <c r="C83" s="26">
        <v>846777</v>
      </c>
      <c r="D83" s="26">
        <v>369</v>
      </c>
      <c r="E83" s="28">
        <f>'no b.d.l.'!I71/1000</f>
        <v>0.08</v>
      </c>
      <c r="F83" s="28">
        <f>Amalgamation!X71/Amalgamation!AB71</f>
        <v>1.306122448979592</v>
      </c>
      <c r="G83" s="28">
        <v>1.7000000000000001E-2</v>
      </c>
      <c r="H83" s="28">
        <f>Amalgamation!T71/Amalgamation!X71</f>
        <v>0.36458333333333337</v>
      </c>
      <c r="I83" s="28">
        <f>Amalgamation!V71/Amalgamation!Z71</f>
        <v>483.75</v>
      </c>
      <c r="J83" s="28">
        <v>133</v>
      </c>
      <c r="L83" s="25">
        <f t="shared" ref="L83:L146" si="20">L82+1</f>
        <v>67</v>
      </c>
      <c r="M83" s="26">
        <v>686911</v>
      </c>
      <c r="N83" s="26">
        <v>846777</v>
      </c>
      <c r="O83" s="28">
        <f t="shared" si="11"/>
        <v>2.142691337058476E-2</v>
      </c>
      <c r="P83" s="28">
        <f t="shared" si="12"/>
        <v>-9.3421958831648357E-3</v>
      </c>
      <c r="Q83" s="28">
        <f t="shared" si="13"/>
        <v>-0.15230056827506544</v>
      </c>
      <c r="R83" s="28">
        <f t="shared" si="14"/>
        <v>-0.14418035821174371</v>
      </c>
      <c r="S83" s="28">
        <f t="shared" si="15"/>
        <v>0.11021572843449673</v>
      </c>
      <c r="T83" s="28">
        <f t="shared" si="16"/>
        <v>-0.23124004023620712</v>
      </c>
      <c r="U83" s="28">
        <f t="shared" si="17"/>
        <v>-0.46323619323474052</v>
      </c>
      <c r="V83" s="28">
        <f t="shared" si="18"/>
        <v>0</v>
      </c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30"/>
      <c r="BA83" s="28"/>
      <c r="BD83" s="28"/>
    </row>
    <row r="84" spans="1:56" x14ac:dyDescent="0.3">
      <c r="A84" s="25">
        <f t="shared" si="19"/>
        <v>68</v>
      </c>
      <c r="B84" s="26">
        <v>686910</v>
      </c>
      <c r="C84" s="26">
        <v>846777</v>
      </c>
      <c r="D84" s="26">
        <v>369</v>
      </c>
      <c r="E84" s="28">
        <f>'no b.d.l.'!I72/1000</f>
        <v>0.05</v>
      </c>
      <c r="F84" s="28">
        <f>Amalgamation!X72/Amalgamation!AB72</f>
        <v>1.4379562043795622</v>
      </c>
      <c r="G84" s="28">
        <v>1.7999999999999999E-2</v>
      </c>
      <c r="H84" s="28">
        <f>Amalgamation!T72/Amalgamation!X72</f>
        <v>0.32487309644670054</v>
      </c>
      <c r="I84" s="28">
        <f>Amalgamation!V72/Amalgamation!Z72</f>
        <v>485.71428571428567</v>
      </c>
      <c r="J84" s="28">
        <v>133</v>
      </c>
      <c r="L84" s="25">
        <f t="shared" si="20"/>
        <v>68</v>
      </c>
      <c r="M84" s="26">
        <v>686910</v>
      </c>
      <c r="N84" s="26">
        <v>846777</v>
      </c>
      <c r="O84" s="28">
        <f t="shared" si="11"/>
        <v>2.142691337058476E-2</v>
      </c>
      <c r="P84" s="28">
        <f t="shared" si="12"/>
        <v>-0.12257004133130191</v>
      </c>
      <c r="Q84" s="28">
        <f t="shared" si="13"/>
        <v>-0.15072781958422923</v>
      </c>
      <c r="R84" s="28">
        <f t="shared" si="14"/>
        <v>-0.1440062083148464</v>
      </c>
      <c r="S84" s="28">
        <f t="shared" si="15"/>
        <v>2.2451548533045842E-2</v>
      </c>
      <c r="T84" s="28">
        <f t="shared" si="16"/>
        <v>-0.22985521598454556</v>
      </c>
      <c r="U84" s="28">
        <f t="shared" si="17"/>
        <v>-0.46323619323474052</v>
      </c>
      <c r="V84" s="28">
        <f t="shared" si="18"/>
        <v>0</v>
      </c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30"/>
      <c r="BA84" s="28"/>
      <c r="BD84" s="28"/>
    </row>
    <row r="85" spans="1:56" x14ac:dyDescent="0.3">
      <c r="A85" s="25">
        <f t="shared" si="19"/>
        <v>69</v>
      </c>
      <c r="B85" s="26">
        <v>686909</v>
      </c>
      <c r="C85" s="26">
        <v>846778</v>
      </c>
      <c r="D85" s="26">
        <v>369</v>
      </c>
      <c r="E85" s="28">
        <f>'no b.d.l.'!I73/1000</f>
        <v>0.05</v>
      </c>
      <c r="F85" s="28">
        <f>Amalgamation!X73/Amalgamation!AB73</f>
        <v>1.2848101265822784</v>
      </c>
      <c r="G85" s="28">
        <v>1.2999999999999999E-2</v>
      </c>
      <c r="H85" s="28">
        <f>Amalgamation!T73/Amalgamation!X73</f>
        <v>0.29064039408866998</v>
      </c>
      <c r="I85" s="28">
        <f>Amalgamation!V73/Amalgamation!Z73</f>
        <v>408.88888888888886</v>
      </c>
      <c r="J85" s="28">
        <v>147</v>
      </c>
      <c r="L85" s="25">
        <f t="shared" si="20"/>
        <v>69</v>
      </c>
      <c r="M85" s="26">
        <v>686909</v>
      </c>
      <c r="N85" s="26">
        <v>846778</v>
      </c>
      <c r="O85" s="28">
        <f t="shared" si="11"/>
        <v>2.142691337058476E-2</v>
      </c>
      <c r="P85" s="28">
        <f t="shared" si="12"/>
        <v>-0.12257004133130191</v>
      </c>
      <c r="Q85" s="28">
        <f t="shared" si="13"/>
        <v>-0.15255481975297683</v>
      </c>
      <c r="R85" s="28">
        <f t="shared" si="14"/>
        <v>-0.14487695779933302</v>
      </c>
      <c r="S85" s="28">
        <f t="shared" si="15"/>
        <v>-5.3206651563825182E-2</v>
      </c>
      <c r="T85" s="28">
        <f t="shared" si="16"/>
        <v>-0.28401723116064298</v>
      </c>
      <c r="U85" s="28">
        <f t="shared" si="17"/>
        <v>-0.41192065411981449</v>
      </c>
      <c r="V85" s="28">
        <f t="shared" si="18"/>
        <v>0</v>
      </c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30"/>
      <c r="BA85" s="28"/>
      <c r="BD85" s="28"/>
    </row>
    <row r="86" spans="1:56" x14ac:dyDescent="0.3">
      <c r="A86" s="25">
        <f t="shared" si="19"/>
        <v>70</v>
      </c>
      <c r="B86" s="26">
        <v>686908</v>
      </c>
      <c r="C86" s="26">
        <v>846778</v>
      </c>
      <c r="D86" s="26">
        <v>369</v>
      </c>
      <c r="E86" s="28">
        <f>'no b.d.l.'!I74/1000</f>
        <v>0.05</v>
      </c>
      <c r="F86" s="28">
        <f>Amalgamation!X74/Amalgamation!AB74</f>
        <v>1.3037974683544304</v>
      </c>
      <c r="G86" s="28">
        <v>1.2E-2</v>
      </c>
      <c r="H86" s="28">
        <f>Amalgamation!T74/Amalgamation!X74</f>
        <v>0.30097087378640774</v>
      </c>
      <c r="I86" s="28">
        <f>Amalgamation!V74/Amalgamation!Z74</f>
        <v>427.77777777777777</v>
      </c>
      <c r="J86" s="28">
        <v>152</v>
      </c>
      <c r="L86" s="25">
        <f t="shared" si="20"/>
        <v>70</v>
      </c>
      <c r="M86" s="26">
        <v>686908</v>
      </c>
      <c r="N86" s="26">
        <v>846778</v>
      </c>
      <c r="O86" s="28">
        <f t="shared" si="11"/>
        <v>2.142691337058476E-2</v>
      </c>
      <c r="P86" s="28">
        <f t="shared" si="12"/>
        <v>-0.12257004133130191</v>
      </c>
      <c r="Q86" s="28">
        <f t="shared" si="13"/>
        <v>-0.15232830479992848</v>
      </c>
      <c r="R86" s="28">
        <f t="shared" si="14"/>
        <v>-0.14505110769623036</v>
      </c>
      <c r="S86" s="28">
        <f t="shared" si="15"/>
        <v>-3.0375106104932798E-2</v>
      </c>
      <c r="T86" s="28">
        <f t="shared" si="16"/>
        <v>-0.27070053734668514</v>
      </c>
      <c r="U86" s="28">
        <f t="shared" si="17"/>
        <v>-0.39359367586448374</v>
      </c>
      <c r="V86" s="28">
        <f t="shared" si="18"/>
        <v>0</v>
      </c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30"/>
      <c r="BA86" s="28"/>
      <c r="BD86" s="28"/>
    </row>
    <row r="87" spans="1:56" x14ac:dyDescent="0.3">
      <c r="A87" s="25">
        <f t="shared" si="19"/>
        <v>71</v>
      </c>
      <c r="B87" s="26">
        <v>686907</v>
      </c>
      <c r="C87" s="26">
        <v>846778</v>
      </c>
      <c r="D87" s="26">
        <v>369</v>
      </c>
      <c r="E87" s="28">
        <f>'no b.d.l.'!I75/1000</f>
        <v>0.04</v>
      </c>
      <c r="F87" s="28">
        <f>Amalgamation!X75/Amalgamation!AB75</f>
        <v>1.5796178343949046</v>
      </c>
      <c r="G87" s="28">
        <v>0.02</v>
      </c>
      <c r="H87" s="28">
        <f>Amalgamation!T75/Amalgamation!X75</f>
        <v>0.2661290322580645</v>
      </c>
      <c r="I87" s="28">
        <f>Amalgamation!V75/Amalgamation!Z75</f>
        <v>551.25</v>
      </c>
      <c r="J87" s="28">
        <v>143</v>
      </c>
      <c r="L87" s="25">
        <f t="shared" si="20"/>
        <v>71</v>
      </c>
      <c r="M87" s="26">
        <v>686907</v>
      </c>
      <c r="N87" s="26">
        <v>846778</v>
      </c>
      <c r="O87" s="28">
        <f t="shared" si="11"/>
        <v>2.142691337058476E-2</v>
      </c>
      <c r="P87" s="28">
        <f t="shared" si="12"/>
        <v>-0.16031265648068094</v>
      </c>
      <c r="Q87" s="28">
        <f t="shared" si="13"/>
        <v>-0.14903782643738755</v>
      </c>
      <c r="R87" s="28">
        <f t="shared" si="14"/>
        <v>-0.14365790852105173</v>
      </c>
      <c r="S87" s="28">
        <f t="shared" si="15"/>
        <v>-0.10737957366127443</v>
      </c>
      <c r="T87" s="28">
        <f t="shared" si="16"/>
        <v>-0.18365244322456364</v>
      </c>
      <c r="U87" s="28">
        <f t="shared" si="17"/>
        <v>-0.42658223672407908</v>
      </c>
      <c r="V87" s="28">
        <f t="shared" si="18"/>
        <v>0</v>
      </c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30"/>
      <c r="BA87" s="28"/>
      <c r="BD87" s="28"/>
    </row>
    <row r="88" spans="1:56" x14ac:dyDescent="0.3">
      <c r="A88" s="25">
        <f t="shared" si="19"/>
        <v>72</v>
      </c>
      <c r="B88" s="26">
        <v>686906</v>
      </c>
      <c r="C88" s="26">
        <v>846779</v>
      </c>
      <c r="D88" s="26">
        <v>369</v>
      </c>
      <c r="E88" s="28">
        <f>'no b.d.l.'!I76/1000</f>
        <v>7.0000000000000007E-2</v>
      </c>
      <c r="F88" s="28">
        <f>Amalgamation!X76/Amalgamation!AB76</f>
        <v>1.4545454545454546</v>
      </c>
      <c r="G88" s="28">
        <v>1.7999999999999999E-2</v>
      </c>
      <c r="H88" s="28">
        <f>Amalgamation!T76/Amalgamation!X76</f>
        <v>0.3125</v>
      </c>
      <c r="I88" s="28">
        <f>Amalgamation!V76/Amalgamation!Z76</f>
        <v>450</v>
      </c>
      <c r="J88" s="28">
        <v>158</v>
      </c>
      <c r="L88" s="25">
        <f t="shared" si="20"/>
        <v>72</v>
      </c>
      <c r="M88" s="26">
        <v>686906</v>
      </c>
      <c r="N88" s="26">
        <v>846779</v>
      </c>
      <c r="O88" s="28">
        <f t="shared" si="11"/>
        <v>2.142691337058476E-2</v>
      </c>
      <c r="P88" s="28">
        <f t="shared" si="12"/>
        <v>-4.708481103254384E-2</v>
      </c>
      <c r="Q88" s="28">
        <f t="shared" si="13"/>
        <v>-0.15052991335451435</v>
      </c>
      <c r="R88" s="28">
        <f t="shared" si="14"/>
        <v>-0.1440062083148464</v>
      </c>
      <c r="S88" s="28">
        <f t="shared" si="15"/>
        <v>-4.894414312412952E-3</v>
      </c>
      <c r="T88" s="28">
        <f t="shared" si="16"/>
        <v>-0.25503383874202884</v>
      </c>
      <c r="U88" s="28">
        <f t="shared" si="17"/>
        <v>-0.37160130195808688</v>
      </c>
      <c r="V88" s="28">
        <f t="shared" si="18"/>
        <v>0</v>
      </c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30"/>
      <c r="BA88" s="28"/>
      <c r="BD88" s="28"/>
    </row>
    <row r="89" spans="1:56" x14ac:dyDescent="0.3">
      <c r="A89" s="25">
        <f t="shared" si="19"/>
        <v>73</v>
      </c>
      <c r="B89" s="26">
        <v>686904</v>
      </c>
      <c r="C89" s="26">
        <v>846779</v>
      </c>
      <c r="D89" s="26">
        <v>369</v>
      </c>
      <c r="E89" s="28">
        <f>'no b.d.l.'!I77/1000</f>
        <v>0.1</v>
      </c>
      <c r="F89" s="28">
        <f>Amalgamation!X77/Amalgamation!AB77</f>
        <v>5.5333333333333332</v>
      </c>
      <c r="G89" s="28">
        <v>0.129</v>
      </c>
      <c r="H89" s="28">
        <f>Amalgamation!T77/Amalgamation!X77</f>
        <v>0.11610076670317634</v>
      </c>
      <c r="I89" s="28">
        <f>Amalgamation!V77/Amalgamation!Z77</f>
        <v>154.21052631578948</v>
      </c>
      <c r="J89" s="28">
        <v>69</v>
      </c>
      <c r="L89" s="25">
        <f t="shared" si="20"/>
        <v>73</v>
      </c>
      <c r="M89" s="26">
        <v>686904</v>
      </c>
      <c r="N89" s="26">
        <v>846779</v>
      </c>
      <c r="O89" s="28">
        <f t="shared" si="11"/>
        <v>2.142691337058476E-2</v>
      </c>
      <c r="P89" s="28">
        <f t="shared" si="12"/>
        <v>6.614303441559323E-2</v>
      </c>
      <c r="Q89" s="28">
        <f t="shared" si="13"/>
        <v>-0.10187084059200359</v>
      </c>
      <c r="R89" s="28">
        <f t="shared" si="14"/>
        <v>-0.1246755697592431</v>
      </c>
      <c r="S89" s="28">
        <f t="shared" si="15"/>
        <v>-0.43895925489188758</v>
      </c>
      <c r="T89" s="28">
        <f t="shared" si="16"/>
        <v>-0.46356584280084856</v>
      </c>
      <c r="U89" s="28">
        <f t="shared" si="17"/>
        <v>-0.69782151490297384</v>
      </c>
      <c r="V89" s="28">
        <f t="shared" si="18"/>
        <v>0</v>
      </c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30"/>
      <c r="BA89" s="28"/>
      <c r="BD89" s="28"/>
    </row>
    <row r="90" spans="1:56" x14ac:dyDescent="0.3">
      <c r="A90" s="25">
        <f t="shared" si="19"/>
        <v>74</v>
      </c>
      <c r="B90" s="26">
        <v>686901</v>
      </c>
      <c r="C90" s="26">
        <v>846779</v>
      </c>
      <c r="D90" s="26">
        <v>369</v>
      </c>
      <c r="E90" s="28">
        <f>'no b.d.l.'!I78/1000</f>
        <v>0.05</v>
      </c>
      <c r="F90" s="28">
        <f>Amalgamation!X78/Amalgamation!AB78</f>
        <v>1.3988095238095237</v>
      </c>
      <c r="G90" s="28">
        <v>2.1000000000000001E-2</v>
      </c>
      <c r="H90" s="28">
        <f>Amalgamation!T78/Amalgamation!X78</f>
        <v>0.27659574468085107</v>
      </c>
      <c r="I90" s="28">
        <f>Amalgamation!V78/Amalgamation!Z78</f>
        <v>622.85714285714278</v>
      </c>
      <c r="J90" s="28">
        <v>155</v>
      </c>
      <c r="L90" s="25">
        <f t="shared" si="20"/>
        <v>74</v>
      </c>
      <c r="M90" s="26">
        <v>686901</v>
      </c>
      <c r="N90" s="26">
        <v>846779</v>
      </c>
      <c r="O90" s="28">
        <f t="shared" si="11"/>
        <v>2.142691337058476E-2</v>
      </c>
      <c r="P90" s="28">
        <f t="shared" si="12"/>
        <v>-0.12257004133130191</v>
      </c>
      <c r="Q90" s="28">
        <f t="shared" si="13"/>
        <v>-0.15119483116582547</v>
      </c>
      <c r="R90" s="28">
        <f t="shared" si="14"/>
        <v>-0.14348375862415441</v>
      </c>
      <c r="S90" s="28">
        <f t="shared" si="15"/>
        <v>-8.42469382485804E-2</v>
      </c>
      <c r="T90" s="28">
        <f t="shared" si="16"/>
        <v>-0.13316930459580964</v>
      </c>
      <c r="U90" s="28">
        <f t="shared" si="17"/>
        <v>-0.38259748891128531</v>
      </c>
      <c r="V90" s="28">
        <f t="shared" si="18"/>
        <v>0</v>
      </c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30"/>
      <c r="BA90" s="28"/>
      <c r="BD90" s="28"/>
    </row>
    <row r="91" spans="1:56" x14ac:dyDescent="0.3">
      <c r="A91" s="25">
        <f t="shared" si="19"/>
        <v>75</v>
      </c>
      <c r="B91" s="26">
        <v>686899</v>
      </c>
      <c r="C91" s="26">
        <v>846778</v>
      </c>
      <c r="D91" s="26">
        <v>369</v>
      </c>
      <c r="E91" s="28">
        <f>'no b.d.l.'!I79/1000</f>
        <v>0.06</v>
      </c>
      <c r="F91" s="28">
        <f>Amalgamation!X79/Amalgamation!AB79</f>
        <v>1.574468085106383</v>
      </c>
      <c r="G91" s="28">
        <v>1.9E-2</v>
      </c>
      <c r="H91" s="28">
        <f>Amalgamation!T79/Amalgamation!X79</f>
        <v>0.34234234234234234</v>
      </c>
      <c r="I91" s="28">
        <f>Amalgamation!V79/Amalgamation!Z79</f>
        <v>476.25</v>
      </c>
      <c r="J91" s="28">
        <v>130</v>
      </c>
      <c r="L91" s="25">
        <f t="shared" si="20"/>
        <v>75</v>
      </c>
      <c r="M91" s="26">
        <v>686899</v>
      </c>
      <c r="N91" s="26">
        <v>846778</v>
      </c>
      <c r="O91" s="28">
        <f t="shared" si="11"/>
        <v>2.142691337058476E-2</v>
      </c>
      <c r="P91" s="28">
        <f t="shared" si="12"/>
        <v>-8.4827426181922905E-2</v>
      </c>
      <c r="Q91" s="28">
        <f t="shared" si="13"/>
        <v>-0.14909926185221803</v>
      </c>
      <c r="R91" s="28">
        <f t="shared" si="14"/>
        <v>-0.14383205841794908</v>
      </c>
      <c r="S91" s="28">
        <f t="shared" si="15"/>
        <v>6.1060586396627141E-2</v>
      </c>
      <c r="T91" s="28">
        <f t="shared" si="16"/>
        <v>-0.23652755101527861</v>
      </c>
      <c r="U91" s="28">
        <f t="shared" si="17"/>
        <v>-0.47423238018793895</v>
      </c>
      <c r="V91" s="28">
        <f t="shared" si="18"/>
        <v>0</v>
      </c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30"/>
      <c r="BA91" s="28"/>
      <c r="BD91" s="28"/>
    </row>
    <row r="92" spans="1:56" x14ac:dyDescent="0.3">
      <c r="A92" s="25">
        <f t="shared" si="19"/>
        <v>76</v>
      </c>
      <c r="B92" s="26">
        <v>686898</v>
      </c>
      <c r="C92" s="26">
        <v>846778</v>
      </c>
      <c r="D92" s="26">
        <v>369</v>
      </c>
      <c r="E92" s="28">
        <f>'no b.d.l.'!I80/1000</f>
        <v>0.05</v>
      </c>
      <c r="F92" s="28">
        <f>Amalgamation!X80/Amalgamation!AB80</f>
        <v>1.4391891891891893</v>
      </c>
      <c r="G92" s="28">
        <v>2.3E-2</v>
      </c>
      <c r="H92" s="28">
        <f>Amalgamation!T80/Amalgamation!X80</f>
        <v>0.30985915492957744</v>
      </c>
      <c r="I92" s="28">
        <f>Amalgamation!V80/Amalgamation!Z80</f>
        <v>482.5</v>
      </c>
      <c r="J92" s="28">
        <v>123</v>
      </c>
      <c r="L92" s="25">
        <f t="shared" si="20"/>
        <v>76</v>
      </c>
      <c r="M92" s="26">
        <v>686898</v>
      </c>
      <c r="N92" s="26">
        <v>846778</v>
      </c>
      <c r="O92" s="28">
        <f t="shared" si="11"/>
        <v>2.142691337058476E-2</v>
      </c>
      <c r="P92" s="28">
        <f t="shared" si="12"/>
        <v>-0.12257004133130191</v>
      </c>
      <c r="Q92" s="28">
        <f t="shared" si="13"/>
        <v>-0.1507131103374261</v>
      </c>
      <c r="R92" s="28">
        <f t="shared" si="14"/>
        <v>-0.14313545883035975</v>
      </c>
      <c r="S92" s="28">
        <f t="shared" si="15"/>
        <v>-1.0730984930566168E-2</v>
      </c>
      <c r="T92" s="28">
        <f t="shared" si="16"/>
        <v>-0.23212129203271903</v>
      </c>
      <c r="U92" s="28">
        <f t="shared" si="17"/>
        <v>-0.49989014974540197</v>
      </c>
      <c r="V92" s="28">
        <f t="shared" si="18"/>
        <v>0</v>
      </c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30"/>
      <c r="BA92" s="28"/>
      <c r="BD92" s="28"/>
    </row>
    <row r="93" spans="1:56" x14ac:dyDescent="0.3">
      <c r="A93" s="25">
        <f t="shared" si="19"/>
        <v>77</v>
      </c>
      <c r="B93" s="26">
        <v>686897</v>
      </c>
      <c r="C93" s="26">
        <v>846777</v>
      </c>
      <c r="D93" s="26">
        <v>368</v>
      </c>
      <c r="E93" s="28">
        <f>'no b.d.l.'!I81/1000</f>
        <v>0.06</v>
      </c>
      <c r="F93" s="28">
        <f>Amalgamation!X81/Amalgamation!AB81</f>
        <v>1.6760563380281692</v>
      </c>
      <c r="G93" s="28">
        <v>1.4999999999999999E-2</v>
      </c>
      <c r="H93" s="28">
        <f>Amalgamation!T81/Amalgamation!X81</f>
        <v>0.28991596638655465</v>
      </c>
      <c r="I93" s="28">
        <f>Amalgamation!V81/Amalgamation!Z81</f>
        <v>601.42857142857144</v>
      </c>
      <c r="J93" s="28">
        <v>124</v>
      </c>
      <c r="L93" s="25">
        <f t="shared" si="20"/>
        <v>77</v>
      </c>
      <c r="M93" s="26">
        <v>686897</v>
      </c>
      <c r="N93" s="26">
        <v>846777</v>
      </c>
      <c r="O93" s="28">
        <f t="shared" si="11"/>
        <v>-0.10713456685290917</v>
      </c>
      <c r="P93" s="28">
        <f t="shared" si="12"/>
        <v>-8.4827426181922905E-2</v>
      </c>
      <c r="Q93" s="28">
        <f t="shared" si="13"/>
        <v>-0.14788733557960035</v>
      </c>
      <c r="R93" s="28">
        <f t="shared" si="14"/>
        <v>-0.14452865800553838</v>
      </c>
      <c r="S93" s="28">
        <f t="shared" si="15"/>
        <v>-5.4807719906871173E-2</v>
      </c>
      <c r="T93" s="28">
        <f t="shared" si="16"/>
        <v>-0.14827647825029958</v>
      </c>
      <c r="U93" s="28">
        <f t="shared" si="17"/>
        <v>-0.49622475409433581</v>
      </c>
      <c r="V93" s="28">
        <f t="shared" si="18"/>
        <v>-1</v>
      </c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30"/>
      <c r="BA93" s="28"/>
      <c r="BD93" s="28"/>
    </row>
    <row r="94" spans="1:56" x14ac:dyDescent="0.3">
      <c r="A94" s="25">
        <f t="shared" si="19"/>
        <v>78</v>
      </c>
      <c r="B94" s="26">
        <v>686896</v>
      </c>
      <c r="C94" s="26">
        <v>846777</v>
      </c>
      <c r="D94" s="26">
        <v>368</v>
      </c>
      <c r="E94" s="28">
        <f>'no b.d.l.'!I82/1000</f>
        <v>0.03</v>
      </c>
      <c r="F94" s="28">
        <f>Amalgamation!X82/Amalgamation!AB82</f>
        <v>1.6666666666666667</v>
      </c>
      <c r="G94" s="28">
        <v>0.02</v>
      </c>
      <c r="H94" s="28">
        <f>Amalgamation!T82/Amalgamation!X82</f>
        <v>0.33617021276595749</v>
      </c>
      <c r="I94" s="28">
        <f>Amalgamation!V82/Amalgamation!Z82</f>
        <v>660</v>
      </c>
      <c r="J94" s="28">
        <v>139</v>
      </c>
      <c r="L94" s="25">
        <f t="shared" si="20"/>
        <v>78</v>
      </c>
      <c r="M94" s="26">
        <v>686896</v>
      </c>
      <c r="N94" s="26">
        <v>846777</v>
      </c>
      <c r="O94" s="28">
        <f t="shared" si="11"/>
        <v>-0.10713456685290917</v>
      </c>
      <c r="P94" s="28">
        <f t="shared" si="12"/>
        <v>-0.19805527163005998</v>
      </c>
      <c r="Q94" s="28">
        <f t="shared" si="13"/>
        <v>-0.14799935236389344</v>
      </c>
      <c r="R94" s="28">
        <f t="shared" si="14"/>
        <v>-0.14365790852105173</v>
      </c>
      <c r="S94" s="28">
        <f t="shared" si="15"/>
        <v>4.7419471838097541E-2</v>
      </c>
      <c r="T94" s="28">
        <f t="shared" si="16"/>
        <v>-0.10698353692802695</v>
      </c>
      <c r="U94" s="28">
        <f t="shared" si="17"/>
        <v>-0.44124381932834367</v>
      </c>
      <c r="V94" s="28">
        <f t="shared" si="18"/>
        <v>-1</v>
      </c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30"/>
      <c r="BA94" s="28"/>
      <c r="BD94" s="28"/>
    </row>
    <row r="95" spans="1:56" x14ac:dyDescent="0.3">
      <c r="A95" s="25">
        <f t="shared" si="19"/>
        <v>79</v>
      </c>
      <c r="B95" s="26">
        <v>686803</v>
      </c>
      <c r="C95" s="26">
        <v>846974</v>
      </c>
      <c r="D95" s="26">
        <v>360</v>
      </c>
      <c r="E95" s="28">
        <f>'no b.d.l.'!I83/1000</f>
        <v>0.1</v>
      </c>
      <c r="F95" s="28">
        <f>Amalgamation!X83/Amalgamation!AB83</f>
        <v>2.4864864864864868</v>
      </c>
      <c r="G95" s="28">
        <v>0.05</v>
      </c>
      <c r="H95" s="28">
        <f>Amalgamation!T83/Amalgamation!X83</f>
        <v>0.27173913043478259</v>
      </c>
      <c r="I95" s="28">
        <f>Amalgamation!V83/Amalgamation!Z83</f>
        <v>511.66666666666669</v>
      </c>
      <c r="J95" s="28">
        <v>235</v>
      </c>
      <c r="L95" s="25">
        <f t="shared" si="20"/>
        <v>79</v>
      </c>
      <c r="M95" s="26">
        <v>686803</v>
      </c>
      <c r="N95" s="26">
        <v>846974</v>
      </c>
      <c r="O95" s="28">
        <f t="shared" si="11"/>
        <v>-1.1356264086408607</v>
      </c>
      <c r="P95" s="28">
        <f t="shared" si="12"/>
        <v>6.614303441559323E-2</v>
      </c>
      <c r="Q95" s="28">
        <f t="shared" si="13"/>
        <v>-0.13821907610284501</v>
      </c>
      <c r="R95" s="28">
        <f t="shared" si="14"/>
        <v>-0.13843341161413192</v>
      </c>
      <c r="S95" s="28">
        <f t="shared" si="15"/>
        <v>-9.4980612983907448E-2</v>
      </c>
      <c r="T95" s="28">
        <f t="shared" si="16"/>
        <v>-0.21155875011410763</v>
      </c>
      <c r="U95" s="28">
        <f t="shared" si="17"/>
        <v>-8.9365836825993736E-2</v>
      </c>
      <c r="V95" s="28">
        <f t="shared" si="18"/>
        <v>-1</v>
      </c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30"/>
      <c r="BA95" s="28"/>
      <c r="BD95" s="28"/>
    </row>
    <row r="96" spans="1:56" x14ac:dyDescent="0.3">
      <c r="A96" s="25">
        <f t="shared" si="19"/>
        <v>80</v>
      </c>
      <c r="B96" s="26">
        <v>686804</v>
      </c>
      <c r="C96" s="26">
        <v>846974</v>
      </c>
      <c r="D96" s="26">
        <v>360</v>
      </c>
      <c r="E96" s="28">
        <f>'no b.d.l.'!I84/1000</f>
        <v>0.06</v>
      </c>
      <c r="F96" s="28">
        <f>Amalgamation!X84/Amalgamation!AB84</f>
        <v>3.1067961165048543</v>
      </c>
      <c r="G96" s="28">
        <v>0.05</v>
      </c>
      <c r="H96" s="28">
        <f>Amalgamation!T84/Amalgamation!X84</f>
        <v>0.35267857142857145</v>
      </c>
      <c r="I96" s="28">
        <f>Amalgamation!V84/Amalgamation!Z84</f>
        <v>509.99999999999994</v>
      </c>
      <c r="J96" s="28">
        <v>216</v>
      </c>
      <c r="L96" s="25">
        <f t="shared" si="20"/>
        <v>80</v>
      </c>
      <c r="M96" s="26">
        <v>686804</v>
      </c>
      <c r="N96" s="26">
        <v>846974</v>
      </c>
      <c r="O96" s="28">
        <f t="shared" si="11"/>
        <v>-1.1356264086408607</v>
      </c>
      <c r="P96" s="28">
        <f t="shared" si="12"/>
        <v>-8.4827426181922905E-2</v>
      </c>
      <c r="Q96" s="28">
        <f t="shared" si="13"/>
        <v>-0.13081891401564186</v>
      </c>
      <c r="R96" s="28">
        <f t="shared" si="14"/>
        <v>-0.13843341161413192</v>
      </c>
      <c r="S96" s="28">
        <f t="shared" si="15"/>
        <v>8.3904838663774503E-2</v>
      </c>
      <c r="T96" s="28">
        <f t="shared" si="16"/>
        <v>-0.21273375250945692</v>
      </c>
      <c r="U96" s="28">
        <f t="shared" si="17"/>
        <v>-0.15900835419625048</v>
      </c>
      <c r="V96" s="28">
        <f t="shared" si="18"/>
        <v>-2</v>
      </c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30"/>
      <c r="BA96" s="28"/>
      <c r="BD96" s="28"/>
    </row>
    <row r="97" spans="1:56" x14ac:dyDescent="0.3">
      <c r="A97" s="25">
        <f t="shared" si="19"/>
        <v>81</v>
      </c>
      <c r="B97" s="26">
        <v>686805</v>
      </c>
      <c r="C97" s="26">
        <v>846974</v>
      </c>
      <c r="D97" s="26">
        <v>360</v>
      </c>
      <c r="E97" s="28">
        <f>'no b.d.l.'!I85/1000</f>
        <v>0.06</v>
      </c>
      <c r="F97" s="28">
        <f>Amalgamation!X85/Amalgamation!AB85</f>
        <v>2.2945736434108528</v>
      </c>
      <c r="G97" s="28">
        <v>3.3000000000000002E-2</v>
      </c>
      <c r="H97" s="28">
        <f>Amalgamation!T85/Amalgamation!X85</f>
        <v>0.24324324324324323</v>
      </c>
      <c r="I97" s="28">
        <f>Amalgamation!V85/Amalgamation!Z85</f>
        <v>627.99999999999989</v>
      </c>
      <c r="J97" s="28">
        <v>175</v>
      </c>
      <c r="L97" s="25">
        <f t="shared" si="20"/>
        <v>81</v>
      </c>
      <c r="M97" s="26">
        <v>686805</v>
      </c>
      <c r="N97" s="26">
        <v>846974</v>
      </c>
      <c r="O97" s="28">
        <f t="shared" si="11"/>
        <v>-1.1356264086408607</v>
      </c>
      <c r="P97" s="28">
        <f t="shared" si="12"/>
        <v>-8.4827426181922905E-2</v>
      </c>
      <c r="Q97" s="28">
        <f t="shared" si="13"/>
        <v>-0.14050855554448069</v>
      </c>
      <c r="R97" s="28">
        <f t="shared" si="14"/>
        <v>-0.14139395986138648</v>
      </c>
      <c r="S97" s="28">
        <f t="shared" si="15"/>
        <v>-0.15795979331641169</v>
      </c>
      <c r="T97" s="28">
        <f t="shared" si="16"/>
        <v>-0.12954358291873208</v>
      </c>
      <c r="U97" s="28">
        <f t="shared" si="17"/>
        <v>-0.30928957588996242</v>
      </c>
      <c r="V97" s="28">
        <f t="shared" si="18"/>
        <v>-1</v>
      </c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30"/>
      <c r="BA97" s="28"/>
      <c r="BD97" s="28"/>
    </row>
    <row r="98" spans="1:56" x14ac:dyDescent="0.3">
      <c r="A98" s="25">
        <f t="shared" si="19"/>
        <v>82</v>
      </c>
      <c r="B98" s="26">
        <v>686806</v>
      </c>
      <c r="C98" s="26">
        <v>846973</v>
      </c>
      <c r="D98" s="26">
        <v>360</v>
      </c>
      <c r="E98" s="28">
        <f>'no b.d.l.'!I86/1000</f>
        <v>0.05</v>
      </c>
      <c r="F98" s="28">
        <f>Amalgamation!X86/Amalgamation!AB86</f>
        <v>2.4745762711864403</v>
      </c>
      <c r="G98" s="28">
        <v>0.03</v>
      </c>
      <c r="H98" s="28">
        <f>Amalgamation!T86/Amalgamation!X86</f>
        <v>0.25684931506849318</v>
      </c>
      <c r="I98" s="28">
        <f>Amalgamation!V86/Amalgamation!Z86</f>
        <v>441.66666666666669</v>
      </c>
      <c r="J98" s="28">
        <v>124</v>
      </c>
      <c r="L98" s="25">
        <f t="shared" si="20"/>
        <v>82</v>
      </c>
      <c r="M98" s="26">
        <v>686806</v>
      </c>
      <c r="N98" s="26">
        <v>846973</v>
      </c>
      <c r="O98" s="28">
        <f t="shared" si="11"/>
        <v>-1.1356264086408607</v>
      </c>
      <c r="P98" s="28">
        <f t="shared" si="12"/>
        <v>-0.12257004133130191</v>
      </c>
      <c r="Q98" s="28">
        <f t="shared" si="13"/>
        <v>-0.13836116244077795</v>
      </c>
      <c r="R98" s="28">
        <f t="shared" si="14"/>
        <v>-0.14191640955207846</v>
      </c>
      <c r="S98" s="28">
        <f t="shared" si="15"/>
        <v>-0.12788881341185054</v>
      </c>
      <c r="T98" s="28">
        <f t="shared" si="16"/>
        <v>-0.26090885071877495</v>
      </c>
      <c r="U98" s="28">
        <f t="shared" si="17"/>
        <v>-0.49622475409433581</v>
      </c>
      <c r="V98" s="28">
        <f t="shared" si="18"/>
        <v>-1</v>
      </c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30"/>
      <c r="BA98" s="28"/>
      <c r="BD98" s="28"/>
    </row>
    <row r="99" spans="1:56" x14ac:dyDescent="0.3">
      <c r="A99" s="25">
        <f t="shared" si="19"/>
        <v>83</v>
      </c>
      <c r="B99" s="26">
        <v>686807</v>
      </c>
      <c r="C99" s="26">
        <v>846973</v>
      </c>
      <c r="D99" s="26">
        <v>360</v>
      </c>
      <c r="E99" s="28">
        <f>'no b.d.l.'!I87/1000</f>
        <v>1.88</v>
      </c>
      <c r="F99" s="28">
        <f>Amalgamation!X87/Amalgamation!AB87</f>
        <v>825.1273344651953</v>
      </c>
      <c r="G99" s="28">
        <v>43.9</v>
      </c>
      <c r="H99" s="28">
        <f>Amalgamation!T87/Amalgamation!X87</f>
        <v>1.0843621399176955E-2</v>
      </c>
      <c r="I99" s="28">
        <f>Amalgamation!V87/Amalgamation!Z87</f>
        <v>260.24955436720143</v>
      </c>
      <c r="J99" s="28">
        <v>185</v>
      </c>
      <c r="L99" s="25">
        <f t="shared" si="20"/>
        <v>83</v>
      </c>
      <c r="M99" s="26">
        <v>686807</v>
      </c>
      <c r="N99" s="26">
        <v>846973</v>
      </c>
      <c r="O99" s="28">
        <f t="shared" si="11"/>
        <v>-1.1356264086408607</v>
      </c>
      <c r="P99" s="28">
        <f t="shared" si="12"/>
        <v>6.7843285310050589</v>
      </c>
      <c r="Q99" s="28">
        <f t="shared" si="13"/>
        <v>9.6757114514893914</v>
      </c>
      <c r="R99" s="28">
        <f t="shared" si="14"/>
        <v>7.4980395673336586</v>
      </c>
      <c r="S99" s="28">
        <f t="shared" si="15"/>
        <v>-0.67158962329653871</v>
      </c>
      <c r="T99" s="28">
        <f t="shared" si="16"/>
        <v>-0.38880817562430114</v>
      </c>
      <c r="U99" s="28">
        <f t="shared" si="17"/>
        <v>-0.27263561937930098</v>
      </c>
      <c r="V99" s="28">
        <f t="shared" si="18"/>
        <v>20</v>
      </c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30"/>
      <c r="BA99" s="28"/>
      <c r="BD99" s="28"/>
    </row>
    <row r="100" spans="1:56" x14ac:dyDescent="0.3">
      <c r="A100" s="25">
        <f t="shared" si="19"/>
        <v>84</v>
      </c>
      <c r="B100" s="26">
        <v>686808</v>
      </c>
      <c r="C100" s="26">
        <v>846973</v>
      </c>
      <c r="D100" s="26">
        <v>360</v>
      </c>
      <c r="E100" s="28">
        <f>'no b.d.l.'!I88/1000</f>
        <v>0.05</v>
      </c>
      <c r="F100" s="28">
        <f>Amalgamation!X88/Amalgamation!AB88</f>
        <v>3.0984340044742731</v>
      </c>
      <c r="G100" s="28">
        <v>6.5000000000000002E-2</v>
      </c>
      <c r="H100" s="28">
        <f>Amalgamation!T88/Amalgamation!X88</f>
        <v>0.20938628158844766</v>
      </c>
      <c r="I100" s="28">
        <f>Amalgamation!V88/Amalgamation!Z88</f>
        <v>456</v>
      </c>
      <c r="J100" s="28">
        <v>185</v>
      </c>
      <c r="L100" s="25">
        <f t="shared" si="20"/>
        <v>84</v>
      </c>
      <c r="M100" s="26">
        <v>686808</v>
      </c>
      <c r="N100" s="26">
        <v>846973</v>
      </c>
      <c r="O100" s="28">
        <f t="shared" si="11"/>
        <v>-1.1356264086408607</v>
      </c>
      <c r="P100" s="28">
        <f t="shared" si="12"/>
        <v>-0.12257004133130191</v>
      </c>
      <c r="Q100" s="28">
        <f t="shared" si="13"/>
        <v>-0.13091867223544545</v>
      </c>
      <c r="R100" s="28">
        <f t="shared" si="14"/>
        <v>-0.13582116316067203</v>
      </c>
      <c r="S100" s="28">
        <f t="shared" si="15"/>
        <v>-0.2327875633463668</v>
      </c>
      <c r="T100" s="28">
        <f t="shared" si="16"/>
        <v>-0.25080383011877166</v>
      </c>
      <c r="U100" s="28">
        <f t="shared" si="17"/>
        <v>-0.27263561937930098</v>
      </c>
      <c r="V100" s="28">
        <f t="shared" si="18"/>
        <v>-1</v>
      </c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30"/>
      <c r="BA100" s="28"/>
      <c r="BD100" s="28"/>
    </row>
    <row r="101" spans="1:56" x14ac:dyDescent="0.3">
      <c r="A101" s="25">
        <f t="shared" si="19"/>
        <v>85</v>
      </c>
      <c r="B101" s="26">
        <v>686808</v>
      </c>
      <c r="C101" s="26">
        <v>846972</v>
      </c>
      <c r="D101" s="26">
        <v>360</v>
      </c>
      <c r="E101" s="28">
        <f>'no b.d.l.'!I89/1000</f>
        <v>0.04</v>
      </c>
      <c r="F101" s="28">
        <f>Amalgamation!X89/Amalgamation!AB89</f>
        <v>2.5074626865671643</v>
      </c>
      <c r="G101" s="28">
        <v>5.2999999999999999E-2</v>
      </c>
      <c r="H101" s="28">
        <f>Amalgamation!T89/Amalgamation!X89</f>
        <v>0.19047619047619047</v>
      </c>
      <c r="I101" s="28">
        <f>Amalgamation!V89/Amalgamation!Z89</f>
        <v>584</v>
      </c>
      <c r="J101" s="28">
        <v>242</v>
      </c>
      <c r="L101" s="25">
        <f t="shared" si="20"/>
        <v>85</v>
      </c>
      <c r="M101" s="26">
        <v>686808</v>
      </c>
      <c r="N101" s="26">
        <v>846972</v>
      </c>
      <c r="O101" s="28">
        <f t="shared" si="11"/>
        <v>-1.1356264086408607</v>
      </c>
      <c r="P101" s="28">
        <f t="shared" si="12"/>
        <v>-0.16031265648068094</v>
      </c>
      <c r="Q101" s="28">
        <f t="shared" si="13"/>
        <v>-0.13796883449275424</v>
      </c>
      <c r="R101" s="28">
        <f t="shared" si="14"/>
        <v>-0.13791096192343993</v>
      </c>
      <c r="S101" s="28">
        <f t="shared" si="15"/>
        <v>-0.27458103446231547</v>
      </c>
      <c r="T101" s="28">
        <f t="shared" si="16"/>
        <v>-0.16056364615595145</v>
      </c>
      <c r="U101" s="28">
        <f t="shared" si="17"/>
        <v>-6.3708067268530719E-2</v>
      </c>
      <c r="V101" s="28">
        <f t="shared" si="18"/>
        <v>-1</v>
      </c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30"/>
      <c r="BA101" s="28"/>
      <c r="BD101" s="28"/>
    </row>
    <row r="102" spans="1:56" x14ac:dyDescent="0.3">
      <c r="A102" s="25">
        <f t="shared" si="19"/>
        <v>86</v>
      </c>
      <c r="B102" s="26">
        <v>686809</v>
      </c>
      <c r="C102" s="26">
        <v>846972</v>
      </c>
      <c r="D102" s="26">
        <v>360</v>
      </c>
      <c r="E102" s="28">
        <f>'no b.d.l.'!I90/1000</f>
        <v>0.04</v>
      </c>
      <c r="F102" s="28">
        <f>Amalgamation!X90/Amalgamation!AB90</f>
        <v>2.9237288135593218</v>
      </c>
      <c r="G102" s="28">
        <v>5.1999999999999998E-2</v>
      </c>
      <c r="H102" s="28">
        <f>Amalgamation!T90/Amalgamation!X90</f>
        <v>0.24927536231884057</v>
      </c>
      <c r="I102" s="28">
        <f>Amalgamation!V90/Amalgamation!Z90</f>
        <v>542</v>
      </c>
      <c r="J102" s="28">
        <v>193</v>
      </c>
      <c r="L102" s="25">
        <f t="shared" si="20"/>
        <v>86</v>
      </c>
      <c r="M102" s="26">
        <v>686809</v>
      </c>
      <c r="N102" s="26">
        <v>846972</v>
      </c>
      <c r="O102" s="28">
        <f t="shared" si="11"/>
        <v>-1.1356264086408607</v>
      </c>
      <c r="P102" s="28">
        <f t="shared" si="12"/>
        <v>-0.16031265648068094</v>
      </c>
      <c r="Q102" s="28">
        <f t="shared" si="13"/>
        <v>-0.13300286804296199</v>
      </c>
      <c r="R102" s="28">
        <f t="shared" si="14"/>
        <v>-0.13808511182033728</v>
      </c>
      <c r="S102" s="28">
        <f t="shared" si="15"/>
        <v>-0.14462811802953107</v>
      </c>
      <c r="T102" s="28">
        <f t="shared" si="16"/>
        <v>-0.19017370651875182</v>
      </c>
      <c r="U102" s="28">
        <f t="shared" si="17"/>
        <v>-0.24331245417077182</v>
      </c>
      <c r="V102" s="28">
        <f t="shared" si="18"/>
        <v>-1</v>
      </c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30"/>
      <c r="BA102" s="28"/>
      <c r="BD102" s="28"/>
    </row>
    <row r="103" spans="1:56" x14ac:dyDescent="0.3">
      <c r="A103" s="25">
        <f t="shared" si="19"/>
        <v>87</v>
      </c>
      <c r="B103" s="26">
        <v>686810</v>
      </c>
      <c r="C103" s="26">
        <v>846972</v>
      </c>
      <c r="D103" s="26">
        <v>360</v>
      </c>
      <c r="E103" s="28">
        <f>'no b.d.l.'!I91/1000</f>
        <v>0.06</v>
      </c>
      <c r="F103" s="28">
        <f>Amalgamation!X91/Amalgamation!AB91</f>
        <v>3.2666666666666666</v>
      </c>
      <c r="G103" s="28">
        <v>2.1999999999999999E-2</v>
      </c>
      <c r="H103" s="28">
        <f>Amalgamation!T91/Amalgamation!X91</f>
        <v>0.4285714285714286</v>
      </c>
      <c r="I103" s="28">
        <f>Amalgamation!V91/Amalgamation!Z91</f>
        <v>446.66666666666669</v>
      </c>
      <c r="J103" s="28">
        <v>136</v>
      </c>
      <c r="L103" s="25">
        <f t="shared" si="20"/>
        <v>87</v>
      </c>
      <c r="M103" s="26">
        <v>686810</v>
      </c>
      <c r="N103" s="26">
        <v>846972</v>
      </c>
      <c r="O103" s="28">
        <f t="shared" si="11"/>
        <v>-1.1356264086408607</v>
      </c>
      <c r="P103" s="28">
        <f t="shared" si="12"/>
        <v>-8.4827426181922905E-2</v>
      </c>
      <c r="Q103" s="28">
        <f t="shared" si="13"/>
        <v>-0.12891169232035282</v>
      </c>
      <c r="R103" s="28">
        <f t="shared" si="14"/>
        <v>-0.14330960872725709</v>
      </c>
      <c r="S103" s="28">
        <f t="shared" si="15"/>
        <v>0.2516367609521285</v>
      </c>
      <c r="T103" s="28">
        <f t="shared" si="16"/>
        <v>-0.25738384353272725</v>
      </c>
      <c r="U103" s="28">
        <f t="shared" si="17"/>
        <v>-0.4522400062815421</v>
      </c>
      <c r="V103" s="28">
        <f t="shared" si="18"/>
        <v>-1</v>
      </c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30"/>
      <c r="BA103" s="28"/>
      <c r="BD103" s="28"/>
    </row>
    <row r="104" spans="1:56" x14ac:dyDescent="0.3">
      <c r="A104" s="25">
        <f t="shared" si="19"/>
        <v>88</v>
      </c>
      <c r="B104" s="26">
        <v>686811</v>
      </c>
      <c r="C104" s="26">
        <v>846972</v>
      </c>
      <c r="D104" s="26">
        <v>360</v>
      </c>
      <c r="E104" s="28">
        <f>'no b.d.l.'!I92/1000</f>
        <v>7.0000000000000007E-2</v>
      </c>
      <c r="F104" s="28">
        <f>Amalgamation!X92/Amalgamation!AB92</f>
        <v>2.1304347826086958</v>
      </c>
      <c r="G104" s="28">
        <v>3.6999999999999998E-2</v>
      </c>
      <c r="H104" s="28">
        <f>Amalgamation!T92/Amalgamation!X92</f>
        <v>0.46938775510204084</v>
      </c>
      <c r="I104" s="28">
        <f>Amalgamation!V92/Amalgamation!Z92</f>
        <v>677.5</v>
      </c>
      <c r="J104" s="28">
        <v>162</v>
      </c>
      <c r="L104" s="25">
        <f t="shared" si="20"/>
        <v>88</v>
      </c>
      <c r="M104" s="26">
        <v>686811</v>
      </c>
      <c r="N104" s="26">
        <v>846972</v>
      </c>
      <c r="O104" s="28">
        <f t="shared" si="11"/>
        <v>-1.1356264086408607</v>
      </c>
      <c r="P104" s="28">
        <f t="shared" si="12"/>
        <v>-4.708481103254384E-2</v>
      </c>
      <c r="Q104" s="28">
        <f t="shared" si="13"/>
        <v>-0.1424666972788092</v>
      </c>
      <c r="R104" s="28">
        <f t="shared" si="14"/>
        <v>-0.14069736027379717</v>
      </c>
      <c r="S104" s="28">
        <f t="shared" si="15"/>
        <v>0.34184552588031886</v>
      </c>
      <c r="T104" s="28">
        <f t="shared" si="16"/>
        <v>-9.464601177686012E-2</v>
      </c>
      <c r="U104" s="28">
        <f t="shared" si="17"/>
        <v>-0.35693971935382229</v>
      </c>
      <c r="V104" s="28">
        <f t="shared" si="18"/>
        <v>-4</v>
      </c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30"/>
      <c r="BA104" s="28"/>
      <c r="BD104" s="28"/>
    </row>
    <row r="105" spans="1:56" ht="15.75" customHeight="1" x14ac:dyDescent="0.3">
      <c r="A105" s="25">
        <f t="shared" si="19"/>
        <v>89</v>
      </c>
      <c r="B105" s="26">
        <v>686812</v>
      </c>
      <c r="C105" s="26">
        <v>846971</v>
      </c>
      <c r="D105" s="26">
        <v>360</v>
      </c>
      <c r="E105" s="28">
        <f>'no b.d.l.'!I93/1000</f>
        <v>0.05</v>
      </c>
      <c r="F105" s="28">
        <f>Amalgamation!X93/Amalgamation!AB93</f>
        <v>1.9465648854961832</v>
      </c>
      <c r="G105" s="28">
        <v>3.5000000000000003E-2</v>
      </c>
      <c r="H105" s="28">
        <f>Amalgamation!T93/Amalgamation!X93</f>
        <v>0.24313725490196078</v>
      </c>
      <c r="I105" s="28">
        <f>Amalgamation!V93/Amalgamation!Z93</f>
        <v>455.00000000000006</v>
      </c>
      <c r="J105" s="28">
        <v>220</v>
      </c>
      <c r="L105" s="25">
        <f t="shared" si="20"/>
        <v>89</v>
      </c>
      <c r="M105" s="26">
        <v>686812</v>
      </c>
      <c r="N105" s="26">
        <v>846971</v>
      </c>
      <c r="O105" s="28">
        <f t="shared" si="11"/>
        <v>-1.1356264086408607</v>
      </c>
      <c r="P105" s="28">
        <f t="shared" si="12"/>
        <v>-0.12257004133130191</v>
      </c>
      <c r="Q105" s="28">
        <f t="shared" si="13"/>
        <v>-0.14466022608401197</v>
      </c>
      <c r="R105" s="28">
        <f t="shared" si="14"/>
        <v>-0.14104566006759184</v>
      </c>
      <c r="S105" s="28">
        <f t="shared" si="15"/>
        <v>-0.15819403971182669</v>
      </c>
      <c r="T105" s="28">
        <f t="shared" si="16"/>
        <v>-0.25150883155598114</v>
      </c>
      <c r="U105" s="28">
        <f t="shared" si="17"/>
        <v>-0.14434677159198592</v>
      </c>
      <c r="V105" s="28">
        <f t="shared" si="18"/>
        <v>-1</v>
      </c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30"/>
      <c r="BA105" s="28"/>
      <c r="BD105" s="28"/>
    </row>
    <row r="106" spans="1:56" x14ac:dyDescent="0.3">
      <c r="A106" s="25">
        <f t="shared" si="19"/>
        <v>90</v>
      </c>
      <c r="B106" s="26">
        <v>686813</v>
      </c>
      <c r="C106" s="26">
        <v>846971</v>
      </c>
      <c r="D106" s="26">
        <v>360</v>
      </c>
      <c r="E106" s="28">
        <f>'no b.d.l.'!I94/1000</f>
        <v>0.05</v>
      </c>
      <c r="F106" s="28">
        <f>Amalgamation!X94/Amalgamation!AB94</f>
        <v>1.9703703703703705</v>
      </c>
      <c r="G106" s="28">
        <v>9.8000000000000004E-2</v>
      </c>
      <c r="H106" s="28">
        <f>Amalgamation!T94/Amalgamation!X94</f>
        <v>0.21428571428571427</v>
      </c>
      <c r="I106" s="28">
        <f>Amalgamation!V94/Amalgamation!Z94</f>
        <v>380</v>
      </c>
      <c r="J106" s="28">
        <v>423</v>
      </c>
      <c r="L106" s="25">
        <f t="shared" si="20"/>
        <v>90</v>
      </c>
      <c r="M106" s="26">
        <v>686813</v>
      </c>
      <c r="N106" s="26">
        <v>846971</v>
      </c>
      <c r="O106" s="28">
        <f t="shared" si="11"/>
        <v>-1.1356264086408607</v>
      </c>
      <c r="P106" s="28">
        <f t="shared" si="12"/>
        <v>-0.12257004133130191</v>
      </c>
      <c r="Q106" s="28">
        <f t="shared" si="13"/>
        <v>-0.14437623170748062</v>
      </c>
      <c r="R106" s="28">
        <f t="shared" si="14"/>
        <v>-0.13007421656306023</v>
      </c>
      <c r="S106" s="28">
        <f t="shared" si="15"/>
        <v>-0.22195925492087107</v>
      </c>
      <c r="T106" s="28">
        <f t="shared" si="16"/>
        <v>-0.30438393934669616</v>
      </c>
      <c r="U106" s="28">
        <f t="shared" si="17"/>
        <v>0.59972854557444155</v>
      </c>
      <c r="V106" s="28">
        <f t="shared" si="18"/>
        <v>6</v>
      </c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30"/>
      <c r="BA106" s="28"/>
      <c r="BD106" s="28"/>
    </row>
    <row r="107" spans="1:56" x14ac:dyDescent="0.3">
      <c r="A107" s="25">
        <f t="shared" si="19"/>
        <v>91</v>
      </c>
      <c r="B107" s="26">
        <v>686814</v>
      </c>
      <c r="C107" s="26">
        <v>846971</v>
      </c>
      <c r="D107" s="26">
        <v>360</v>
      </c>
      <c r="E107" s="28">
        <f>'no b.d.l.'!I95/1000</f>
        <v>0.06</v>
      </c>
      <c r="F107" s="28">
        <f>Amalgamation!X95/Amalgamation!AB95</f>
        <v>6.2645914396887168</v>
      </c>
      <c r="G107" s="28">
        <v>0.218</v>
      </c>
      <c r="H107" s="28">
        <f>Amalgamation!T95/Amalgamation!X95</f>
        <v>1.6490683229813663</v>
      </c>
      <c r="I107" s="28">
        <f>Amalgamation!V95/Amalgamation!Z95</f>
        <v>985.99999999999989</v>
      </c>
      <c r="J107" s="28">
        <v>457</v>
      </c>
      <c r="L107" s="25">
        <f t="shared" si="20"/>
        <v>91</v>
      </c>
      <c r="M107" s="26">
        <v>686814</v>
      </c>
      <c r="N107" s="26">
        <v>846971</v>
      </c>
      <c r="O107" s="28">
        <f t="shared" si="11"/>
        <v>-1.1356264086408607</v>
      </c>
      <c r="P107" s="28">
        <f t="shared" si="12"/>
        <v>-8.4827426181922905E-2</v>
      </c>
      <c r="Q107" s="28">
        <f t="shared" si="13"/>
        <v>-9.3147086755631825E-2</v>
      </c>
      <c r="R107" s="28">
        <f t="shared" si="14"/>
        <v>-0.109176228935381</v>
      </c>
      <c r="S107" s="28">
        <f t="shared" si="15"/>
        <v>2.949074938315734</v>
      </c>
      <c r="T107" s="28">
        <f t="shared" si="16"/>
        <v>0.12284693160228068</v>
      </c>
      <c r="U107" s="28">
        <f t="shared" si="17"/>
        <v>0.72435199771069048</v>
      </c>
      <c r="V107" s="28">
        <f t="shared" si="18"/>
        <v>0</v>
      </c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30"/>
      <c r="BA107" s="28"/>
      <c r="BD107" s="28"/>
    </row>
    <row r="108" spans="1:56" x14ac:dyDescent="0.3">
      <c r="A108" s="25">
        <f t="shared" si="19"/>
        <v>92</v>
      </c>
      <c r="B108" s="26">
        <v>686814</v>
      </c>
      <c r="C108" s="26">
        <v>846971</v>
      </c>
      <c r="D108" s="26">
        <v>360</v>
      </c>
      <c r="E108" s="28">
        <f>'no b.d.l.'!I96/1000</f>
        <v>0.06</v>
      </c>
      <c r="F108" s="28">
        <f>Amalgamation!X96/Amalgamation!AB96</f>
        <v>2.3660714285714288</v>
      </c>
      <c r="G108" s="28">
        <v>5.2999999999999999E-2</v>
      </c>
      <c r="H108" s="28">
        <f>Amalgamation!T96/Amalgamation!X96</f>
        <v>0.21132075471698111</v>
      </c>
      <c r="I108" s="28">
        <f>Amalgamation!V96/Amalgamation!Z96</f>
        <v>564</v>
      </c>
      <c r="J108" s="28">
        <v>303</v>
      </c>
      <c r="L108" s="25">
        <f t="shared" si="20"/>
        <v>92</v>
      </c>
      <c r="M108" s="26">
        <v>686814</v>
      </c>
      <c r="N108" s="26">
        <v>846971</v>
      </c>
      <c r="O108" s="28">
        <f t="shared" si="11"/>
        <v>-1.1356264086408607</v>
      </c>
      <c r="P108" s="28">
        <f t="shared" si="12"/>
        <v>-8.4827426181922905E-2</v>
      </c>
      <c r="Q108" s="28">
        <f t="shared" si="13"/>
        <v>-0.1396556021588487</v>
      </c>
      <c r="R108" s="28">
        <f t="shared" si="14"/>
        <v>-0.13791096192343993</v>
      </c>
      <c r="S108" s="28">
        <f t="shared" si="15"/>
        <v>-0.22851215576942832</v>
      </c>
      <c r="T108" s="28">
        <f t="shared" si="16"/>
        <v>-0.17466367490014209</v>
      </c>
      <c r="U108" s="28">
        <f t="shared" si="17"/>
        <v>0.15988106744650413</v>
      </c>
      <c r="V108" s="28">
        <f t="shared" si="18"/>
        <v>-2</v>
      </c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30"/>
      <c r="BA108" s="28"/>
      <c r="BD108" s="28"/>
    </row>
    <row r="109" spans="1:56" x14ac:dyDescent="0.3">
      <c r="A109" s="25">
        <f t="shared" si="19"/>
        <v>93</v>
      </c>
      <c r="B109" s="26">
        <v>686815</v>
      </c>
      <c r="C109" s="26">
        <v>846971</v>
      </c>
      <c r="D109" s="26">
        <v>361</v>
      </c>
      <c r="E109" s="28">
        <f>'no b.d.l.'!I97/1000</f>
        <v>7.0000000000000007E-2</v>
      </c>
      <c r="F109" s="28">
        <f>Amalgamation!X97/Amalgamation!AB97</f>
        <v>2.3739130434782609</v>
      </c>
      <c r="G109" s="28">
        <v>6.2E-2</v>
      </c>
      <c r="H109" s="28">
        <f>Amalgamation!T97/Amalgamation!X97</f>
        <v>0.2087912087912088</v>
      </c>
      <c r="I109" s="28">
        <f>Amalgamation!V97/Amalgamation!Z97</f>
        <v>503.33333333333331</v>
      </c>
      <c r="J109" s="28">
        <v>312</v>
      </c>
      <c r="L109" s="25">
        <f t="shared" si="20"/>
        <v>93</v>
      </c>
      <c r="M109" s="26">
        <v>686815</v>
      </c>
      <c r="N109" s="26">
        <v>846971</v>
      </c>
      <c r="O109" s="28">
        <f t="shared" si="11"/>
        <v>-1.0070649284173667</v>
      </c>
      <c r="P109" s="28">
        <f t="shared" si="12"/>
        <v>-4.708481103254384E-2</v>
      </c>
      <c r="Q109" s="28">
        <f t="shared" si="13"/>
        <v>-0.13956205335913996</v>
      </c>
      <c r="R109" s="28">
        <f t="shared" si="14"/>
        <v>-0.13634361285136401</v>
      </c>
      <c r="S109" s="28">
        <f t="shared" si="15"/>
        <v>-0.23410274250735819</v>
      </c>
      <c r="T109" s="28">
        <f t="shared" si="16"/>
        <v>-0.21743376209085377</v>
      </c>
      <c r="U109" s="28">
        <f t="shared" si="17"/>
        <v>0.19286962830609944</v>
      </c>
      <c r="V109" s="28">
        <f t="shared" si="18"/>
        <v>-2</v>
      </c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30"/>
      <c r="BA109" s="28"/>
      <c r="BD109" s="28"/>
    </row>
    <row r="110" spans="1:56" x14ac:dyDescent="0.3">
      <c r="A110" s="25">
        <f t="shared" si="19"/>
        <v>94</v>
      </c>
      <c r="B110" s="26">
        <v>687901</v>
      </c>
      <c r="C110" s="26">
        <v>846364</v>
      </c>
      <c r="D110" s="26">
        <v>379</v>
      </c>
      <c r="E110" s="28">
        <f>'no b.d.l.'!I98/1000</f>
        <v>0.06</v>
      </c>
      <c r="F110" s="28">
        <f>Amalgamation!X98/Amalgamation!AB98</f>
        <v>2.5310344827586211</v>
      </c>
      <c r="G110" s="28">
        <v>1.4999999999999999E-2</v>
      </c>
      <c r="H110" s="28">
        <f>Amalgamation!T98/Amalgamation!X98</f>
        <v>0.22888283378746593</v>
      </c>
      <c r="I110" s="28">
        <f>Amalgamation!V98/Amalgamation!Z98</f>
        <v>869.99999999999989</v>
      </c>
      <c r="J110" s="28">
        <v>156</v>
      </c>
      <c r="L110" s="25">
        <f t="shared" si="20"/>
        <v>94</v>
      </c>
      <c r="M110" s="26">
        <v>687901</v>
      </c>
      <c r="N110" s="26">
        <v>846364</v>
      </c>
      <c r="O110" s="28">
        <f t="shared" si="11"/>
        <v>1.3070417156055241</v>
      </c>
      <c r="P110" s="28">
        <f t="shared" si="12"/>
        <v>-8.4827426181922905E-2</v>
      </c>
      <c r="Q110" s="28">
        <f t="shared" si="13"/>
        <v>-0.1376876279725554</v>
      </c>
      <c r="R110" s="28">
        <f t="shared" si="14"/>
        <v>-0.14452865800553838</v>
      </c>
      <c r="S110" s="28">
        <f t="shared" si="15"/>
        <v>-0.1896979459376967</v>
      </c>
      <c r="T110" s="28">
        <f t="shared" si="16"/>
        <v>4.1066764885974869E-2</v>
      </c>
      <c r="U110" s="28">
        <f t="shared" si="17"/>
        <v>-0.3789320932602192</v>
      </c>
      <c r="V110" s="28">
        <f t="shared" si="18"/>
        <v>0</v>
      </c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30"/>
      <c r="BA110" s="28"/>
      <c r="BD110" s="28"/>
    </row>
    <row r="111" spans="1:56" x14ac:dyDescent="0.3">
      <c r="A111" s="25">
        <f t="shared" si="19"/>
        <v>95</v>
      </c>
      <c r="B111" s="26">
        <v>687902</v>
      </c>
      <c r="C111" s="26">
        <v>846364</v>
      </c>
      <c r="D111" s="26">
        <v>379</v>
      </c>
      <c r="E111" s="28">
        <f>'no b.d.l.'!I99/1000</f>
        <v>0.06</v>
      </c>
      <c r="F111" s="28">
        <f>Amalgamation!X99/Amalgamation!AB99</f>
        <v>1.8581081081081081</v>
      </c>
      <c r="G111" s="28">
        <v>1.2999999999999999E-2</v>
      </c>
      <c r="H111" s="28">
        <f>Amalgamation!T99/Amalgamation!X99</f>
        <v>0.30909090909090908</v>
      </c>
      <c r="I111" s="28">
        <f>Amalgamation!V99/Amalgamation!Z99</f>
        <v>725.99999999999989</v>
      </c>
      <c r="J111" s="28">
        <v>172</v>
      </c>
      <c r="L111" s="25">
        <f t="shared" si="20"/>
        <v>95</v>
      </c>
      <c r="M111" s="26">
        <v>687902</v>
      </c>
      <c r="N111" s="26">
        <v>846364</v>
      </c>
      <c r="O111" s="28">
        <f t="shared" si="11"/>
        <v>1.3070417156055241</v>
      </c>
      <c r="P111" s="28">
        <f t="shared" si="12"/>
        <v>-8.4827426181922905E-2</v>
      </c>
      <c r="Q111" s="28">
        <f t="shared" si="13"/>
        <v>-0.14571549664359365</v>
      </c>
      <c r="R111" s="28">
        <f t="shared" si="14"/>
        <v>-0.14487695779933302</v>
      </c>
      <c r="S111" s="28">
        <f t="shared" si="15"/>
        <v>-1.2428896383119781E-2</v>
      </c>
      <c r="T111" s="28">
        <f t="shared" si="16"/>
        <v>-6.0453442072197862E-2</v>
      </c>
      <c r="U111" s="28">
        <f t="shared" si="17"/>
        <v>-0.32028576284316085</v>
      </c>
      <c r="V111" s="28">
        <f t="shared" si="18"/>
        <v>1</v>
      </c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30"/>
      <c r="BA111" s="28"/>
      <c r="BD111" s="28"/>
    </row>
    <row r="112" spans="1:56" x14ac:dyDescent="0.3">
      <c r="A112" s="25">
        <f t="shared" si="19"/>
        <v>96</v>
      </c>
      <c r="B112" s="26">
        <v>687903</v>
      </c>
      <c r="C112" s="26">
        <v>846364</v>
      </c>
      <c r="D112" s="26">
        <v>379</v>
      </c>
      <c r="E112" s="28">
        <f>'no b.d.l.'!I100/1000</f>
        <v>0.04</v>
      </c>
      <c r="F112" s="28">
        <f>Amalgamation!X100/Amalgamation!AB100</f>
        <v>2.3307692307692309</v>
      </c>
      <c r="G112" s="28">
        <v>1.4999999999999999E-2</v>
      </c>
      <c r="H112" s="28">
        <f>Amalgamation!T100/Amalgamation!X100</f>
        <v>0.27722772277227725</v>
      </c>
      <c r="I112" s="28">
        <f>Amalgamation!V100/Amalgamation!Z100</f>
        <v>785</v>
      </c>
      <c r="J112" s="28">
        <v>161</v>
      </c>
      <c r="L112" s="25">
        <f t="shared" si="20"/>
        <v>96</v>
      </c>
      <c r="M112" s="26">
        <v>687903</v>
      </c>
      <c r="N112" s="26">
        <v>846364</v>
      </c>
      <c r="O112" s="28">
        <f t="shared" si="11"/>
        <v>1.3070417156055241</v>
      </c>
      <c r="P112" s="28">
        <f t="shared" si="12"/>
        <v>-0.16031265648068094</v>
      </c>
      <c r="Q112" s="28">
        <f t="shared" si="13"/>
        <v>-0.14007674987787255</v>
      </c>
      <c r="R112" s="28">
        <f t="shared" si="14"/>
        <v>-0.14452865800553838</v>
      </c>
      <c r="S112" s="28">
        <f t="shared" si="15"/>
        <v>-8.2850194152894255E-2</v>
      </c>
      <c r="T112" s="28">
        <f t="shared" si="16"/>
        <v>-1.8858357276835346E-2</v>
      </c>
      <c r="U112" s="28">
        <f t="shared" si="17"/>
        <v>-0.36060511500488845</v>
      </c>
      <c r="V112" s="28">
        <f t="shared" si="18"/>
        <v>1</v>
      </c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30"/>
      <c r="BA112" s="28"/>
      <c r="BD112" s="28"/>
    </row>
    <row r="113" spans="1:56" x14ac:dyDescent="0.3">
      <c r="A113" s="25">
        <f t="shared" si="19"/>
        <v>97</v>
      </c>
      <c r="B113" s="26">
        <v>687905</v>
      </c>
      <c r="C113" s="26">
        <v>846363</v>
      </c>
      <c r="D113" s="26">
        <v>379</v>
      </c>
      <c r="E113" s="28">
        <f>'no b.d.l.'!I101/1000</f>
        <v>0.05</v>
      </c>
      <c r="F113" s="28">
        <f>Amalgamation!X101/Amalgamation!AB101</f>
        <v>3.3700787401574801</v>
      </c>
      <c r="G113" s="28">
        <v>1.6E-2</v>
      </c>
      <c r="H113" s="28">
        <f>Amalgamation!T101/Amalgamation!X101</f>
        <v>0.22897196261682246</v>
      </c>
      <c r="I113" s="28">
        <f>Amalgamation!V101/Amalgamation!Z101</f>
        <v>795</v>
      </c>
      <c r="J113" s="28">
        <v>144</v>
      </c>
      <c r="L113" s="25">
        <f t="shared" si="20"/>
        <v>97</v>
      </c>
      <c r="M113" s="26">
        <v>687905</v>
      </c>
      <c r="N113" s="26">
        <v>846363</v>
      </c>
      <c r="O113" s="28">
        <f t="shared" si="11"/>
        <v>1.3070417156055241</v>
      </c>
      <c r="P113" s="28">
        <f t="shared" si="12"/>
        <v>-0.12257004133130191</v>
      </c>
      <c r="Q113" s="28">
        <f t="shared" si="13"/>
        <v>-0.1276780082558589</v>
      </c>
      <c r="R113" s="28">
        <f t="shared" si="14"/>
        <v>-0.14435450810864106</v>
      </c>
      <c r="S113" s="28">
        <f t="shared" si="15"/>
        <v>-0.1895009609981109</v>
      </c>
      <c r="T113" s="28">
        <f t="shared" si="16"/>
        <v>-1.1808342904740017E-2</v>
      </c>
      <c r="U113" s="28">
        <f t="shared" si="17"/>
        <v>-0.42291684107301292</v>
      </c>
      <c r="V113" s="28">
        <f t="shared" si="18"/>
        <v>0</v>
      </c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30"/>
      <c r="BA113" s="28"/>
      <c r="BD113" s="28"/>
    </row>
    <row r="114" spans="1:56" x14ac:dyDescent="0.3">
      <c r="A114" s="25">
        <f t="shared" si="19"/>
        <v>98</v>
      </c>
      <c r="B114" s="26">
        <v>687906</v>
      </c>
      <c r="C114" s="26">
        <v>846363</v>
      </c>
      <c r="D114" s="26">
        <v>379</v>
      </c>
      <c r="E114" s="28">
        <f>'no b.d.l.'!I102/1000</f>
        <v>0.05</v>
      </c>
      <c r="F114" s="28">
        <f>Amalgamation!X102/Amalgamation!AB102</f>
        <v>1.8214285714285714</v>
      </c>
      <c r="G114" s="28">
        <v>1.7999999999999999E-2</v>
      </c>
      <c r="H114" s="28">
        <f>Amalgamation!T102/Amalgamation!X102</f>
        <v>0.27450980392156865</v>
      </c>
      <c r="I114" s="28">
        <f>Amalgamation!V102/Amalgamation!Z102</f>
        <v>735.99999999999989</v>
      </c>
      <c r="J114" s="28">
        <v>170</v>
      </c>
      <c r="L114" s="25">
        <f t="shared" si="20"/>
        <v>98</v>
      </c>
      <c r="M114" s="26">
        <v>687906</v>
      </c>
      <c r="N114" s="26">
        <v>846363</v>
      </c>
      <c r="O114" s="28">
        <f t="shared" si="11"/>
        <v>1.3070417156055241</v>
      </c>
      <c r="P114" s="28">
        <f t="shared" si="12"/>
        <v>-0.12257004133130191</v>
      </c>
      <c r="Q114" s="28">
        <f t="shared" si="13"/>
        <v>-0.14615307572277716</v>
      </c>
      <c r="R114" s="28">
        <f t="shared" si="14"/>
        <v>-0.1440062083148464</v>
      </c>
      <c r="S114" s="28">
        <f t="shared" si="15"/>
        <v>-8.885710666898225E-2</v>
      </c>
      <c r="T114" s="28">
        <f t="shared" si="16"/>
        <v>-5.3403427700102535E-2</v>
      </c>
      <c r="U114" s="28">
        <f t="shared" si="17"/>
        <v>-0.32761655414529317</v>
      </c>
      <c r="V114" s="28">
        <f t="shared" si="18"/>
        <v>1</v>
      </c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30"/>
      <c r="BA114" s="28"/>
      <c r="BD114" s="28"/>
    </row>
    <row r="115" spans="1:56" x14ac:dyDescent="0.3">
      <c r="A115" s="25">
        <f t="shared" si="19"/>
        <v>99</v>
      </c>
      <c r="B115" s="26">
        <v>687907</v>
      </c>
      <c r="C115" s="26">
        <v>846363</v>
      </c>
      <c r="D115" s="26">
        <v>379</v>
      </c>
      <c r="E115" s="28">
        <f>'no b.d.l.'!I103/1000</f>
        <v>0.04</v>
      </c>
      <c r="F115" s="28">
        <f>Amalgamation!X103/Amalgamation!AB103</f>
        <v>2.0625</v>
      </c>
      <c r="G115" s="28">
        <v>3.1E-2</v>
      </c>
      <c r="H115" s="28">
        <f>Amalgamation!T103/Amalgamation!X103</f>
        <v>0.27609427609427606</v>
      </c>
      <c r="I115" s="28">
        <f>Amalgamation!V103/Amalgamation!Z103</f>
        <v>919.99999999999989</v>
      </c>
      <c r="J115" s="28">
        <v>223</v>
      </c>
      <c r="L115" s="25">
        <f t="shared" si="20"/>
        <v>99</v>
      </c>
      <c r="M115" s="26">
        <v>687907</v>
      </c>
      <c r="N115" s="26">
        <v>846363</v>
      </c>
      <c r="O115" s="28">
        <f t="shared" si="11"/>
        <v>1.3070417156055241</v>
      </c>
      <c r="P115" s="28">
        <f t="shared" si="12"/>
        <v>-0.16031265648068094</v>
      </c>
      <c r="Q115" s="28">
        <f t="shared" si="13"/>
        <v>-0.14327714480103834</v>
      </c>
      <c r="R115" s="28">
        <f t="shared" si="14"/>
        <v>-0.14174225965518114</v>
      </c>
      <c r="S115" s="28">
        <f t="shared" si="15"/>
        <v>-8.535524136378822E-2</v>
      </c>
      <c r="T115" s="28">
        <f t="shared" si="16"/>
        <v>7.6316836746451511E-2</v>
      </c>
      <c r="U115" s="28">
        <f t="shared" si="17"/>
        <v>-0.13335058463878746</v>
      </c>
      <c r="V115" s="28">
        <f t="shared" si="18"/>
        <v>4</v>
      </c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30"/>
      <c r="BA115" s="28"/>
      <c r="BD115" s="28"/>
    </row>
    <row r="116" spans="1:56" x14ac:dyDescent="0.3">
      <c r="A116" s="25">
        <f t="shared" si="19"/>
        <v>100</v>
      </c>
      <c r="B116" s="26">
        <v>687908</v>
      </c>
      <c r="C116" s="26">
        <v>846362</v>
      </c>
      <c r="D116" s="26">
        <v>379</v>
      </c>
      <c r="E116" s="28">
        <f>'no b.d.l.'!I104/1000</f>
        <v>0.03</v>
      </c>
      <c r="F116" s="28">
        <f>Amalgamation!X104/Amalgamation!AB104</f>
        <v>2.035971223021583</v>
      </c>
      <c r="G116" s="28">
        <v>2.4E-2</v>
      </c>
      <c r="H116" s="28">
        <f>Amalgamation!T104/Amalgamation!X104</f>
        <v>0.28268551236749118</v>
      </c>
      <c r="I116" s="28">
        <f>Amalgamation!V104/Amalgamation!Z104</f>
        <v>755.99999999999989</v>
      </c>
      <c r="J116" s="28">
        <v>143</v>
      </c>
      <c r="L116" s="25">
        <f t="shared" si="20"/>
        <v>100</v>
      </c>
      <c r="M116" s="26">
        <v>687908</v>
      </c>
      <c r="N116" s="26">
        <v>846362</v>
      </c>
      <c r="O116" s="28">
        <f t="shared" si="11"/>
        <v>1.3070417156055241</v>
      </c>
      <c r="P116" s="28">
        <f t="shared" si="12"/>
        <v>-0.19805527163005998</v>
      </c>
      <c r="Q116" s="28">
        <f t="shared" si="13"/>
        <v>-0.14359362747374765</v>
      </c>
      <c r="R116" s="28">
        <f t="shared" si="14"/>
        <v>-0.14296130893346243</v>
      </c>
      <c r="S116" s="28">
        <f t="shared" si="15"/>
        <v>-7.0787852916650934E-2</v>
      </c>
      <c r="T116" s="28">
        <f t="shared" si="16"/>
        <v>-3.9303398955911874E-2</v>
      </c>
      <c r="U116" s="28">
        <f t="shared" si="17"/>
        <v>-0.42658223672407908</v>
      </c>
      <c r="V116" s="28">
        <f t="shared" si="18"/>
        <v>1</v>
      </c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30"/>
      <c r="BA116" s="28"/>
      <c r="BD116" s="28"/>
    </row>
    <row r="117" spans="1:56" x14ac:dyDescent="0.3">
      <c r="A117" s="25">
        <f t="shared" si="19"/>
        <v>101</v>
      </c>
      <c r="B117" s="26">
        <v>687909</v>
      </c>
      <c r="C117" s="26">
        <v>846362</v>
      </c>
      <c r="D117" s="26">
        <v>379</v>
      </c>
      <c r="E117" s="28">
        <f>'no b.d.l.'!I105/1000</f>
        <v>7.0000000000000007E-2</v>
      </c>
      <c r="F117" s="28">
        <f>Amalgamation!X105/Amalgamation!AB105</f>
        <v>1.8601398601398602</v>
      </c>
      <c r="G117" s="28">
        <v>1.4999999999999999E-2</v>
      </c>
      <c r="H117" s="28">
        <f>Amalgamation!T105/Amalgamation!X105</f>
        <v>0.2932330827067669</v>
      </c>
      <c r="I117" s="28">
        <f>Amalgamation!V105/Amalgamation!Z105</f>
        <v>875</v>
      </c>
      <c r="J117" s="28">
        <v>148</v>
      </c>
      <c r="L117" s="25">
        <f t="shared" si="20"/>
        <v>101</v>
      </c>
      <c r="M117" s="26">
        <v>687909</v>
      </c>
      <c r="N117" s="26">
        <v>846362</v>
      </c>
      <c r="O117" s="28">
        <f t="shared" si="11"/>
        <v>1.3070417156055241</v>
      </c>
      <c r="P117" s="28">
        <f t="shared" si="12"/>
        <v>-4.708481103254384E-2</v>
      </c>
      <c r="Q117" s="28">
        <f t="shared" si="13"/>
        <v>-0.1456912582735469</v>
      </c>
      <c r="R117" s="28">
        <f t="shared" si="14"/>
        <v>-0.14452865800553838</v>
      </c>
      <c r="S117" s="28">
        <f t="shared" si="15"/>
        <v>-4.747651223081864E-2</v>
      </c>
      <c r="T117" s="28">
        <f t="shared" si="16"/>
        <v>4.4591772072022612E-2</v>
      </c>
      <c r="U117" s="28">
        <f t="shared" si="17"/>
        <v>-0.40825525846874833</v>
      </c>
      <c r="V117" s="28">
        <f t="shared" si="18"/>
        <v>1</v>
      </c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30"/>
      <c r="BA117" s="28"/>
      <c r="BD117" s="28"/>
    </row>
    <row r="118" spans="1:56" x14ac:dyDescent="0.3">
      <c r="A118" s="25">
        <f t="shared" si="19"/>
        <v>102</v>
      </c>
      <c r="B118" s="26">
        <v>687910</v>
      </c>
      <c r="C118" s="26">
        <v>846361</v>
      </c>
      <c r="D118" s="26">
        <v>379</v>
      </c>
      <c r="E118" s="28">
        <f>'no b.d.l.'!I106/1000</f>
        <v>0.1</v>
      </c>
      <c r="F118" s="28">
        <f>Amalgamation!X106/Amalgamation!AB106</f>
        <v>2.0350877192982453</v>
      </c>
      <c r="G118" s="28">
        <v>2.4E-2</v>
      </c>
      <c r="H118" s="28">
        <f>Amalgamation!T106/Amalgamation!X106</f>
        <v>0.46551724137931039</v>
      </c>
      <c r="I118" s="28">
        <f>Amalgamation!V106/Amalgamation!Z106</f>
        <v>792.5</v>
      </c>
      <c r="J118" s="28">
        <v>122</v>
      </c>
      <c r="L118" s="25">
        <f t="shared" si="20"/>
        <v>102</v>
      </c>
      <c r="M118" s="26">
        <v>687910</v>
      </c>
      <c r="N118" s="26">
        <v>846361</v>
      </c>
      <c r="O118" s="28">
        <f t="shared" si="11"/>
        <v>1.3070417156055241</v>
      </c>
      <c r="P118" s="28">
        <f t="shared" si="12"/>
        <v>6.614303441559323E-2</v>
      </c>
      <c r="Q118" s="28">
        <f t="shared" si="13"/>
        <v>-0.14360416748544658</v>
      </c>
      <c r="R118" s="28">
        <f t="shared" si="14"/>
        <v>-0.14296130893346243</v>
      </c>
      <c r="S118" s="28">
        <f t="shared" si="15"/>
        <v>0.33329124644747327</v>
      </c>
      <c r="T118" s="28">
        <f t="shared" si="16"/>
        <v>-1.3570846497763848E-2</v>
      </c>
      <c r="U118" s="28">
        <f t="shared" si="17"/>
        <v>-0.50355554539646807</v>
      </c>
      <c r="V118" s="28">
        <f t="shared" si="18"/>
        <v>1</v>
      </c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30"/>
      <c r="BA118" s="28"/>
      <c r="BD118" s="28"/>
    </row>
    <row r="119" spans="1:56" x14ac:dyDescent="0.3">
      <c r="A119" s="25">
        <f t="shared" si="19"/>
        <v>103</v>
      </c>
      <c r="B119" s="26">
        <v>687911</v>
      </c>
      <c r="C119" s="26">
        <v>846361</v>
      </c>
      <c r="D119" s="26">
        <v>379</v>
      </c>
      <c r="E119" s="28">
        <f>'no b.d.l.'!I107/1000</f>
        <v>0.08</v>
      </c>
      <c r="F119" s="28">
        <f>Amalgamation!X107/Amalgamation!AB107</f>
        <v>2.3511450381679388</v>
      </c>
      <c r="G119" s="28">
        <v>2.4E-2</v>
      </c>
      <c r="H119" s="28">
        <f>Amalgamation!T107/Amalgamation!X107</f>
        <v>0.30194805194805197</v>
      </c>
      <c r="I119" s="28">
        <f>Amalgamation!V107/Amalgamation!Z107</f>
        <v>777.5</v>
      </c>
      <c r="J119" s="28">
        <v>113</v>
      </c>
      <c r="L119" s="25">
        <f t="shared" si="20"/>
        <v>103</v>
      </c>
      <c r="M119" s="26">
        <v>687911</v>
      </c>
      <c r="N119" s="26">
        <v>846361</v>
      </c>
      <c r="O119" s="28">
        <f t="shared" si="11"/>
        <v>1.3070417156055241</v>
      </c>
      <c r="P119" s="28">
        <f t="shared" si="12"/>
        <v>-9.3421958831648357E-3</v>
      </c>
      <c r="Q119" s="28">
        <f t="shared" si="13"/>
        <v>-0.13983367082491058</v>
      </c>
      <c r="R119" s="28">
        <f t="shared" si="14"/>
        <v>-0.14296130893346243</v>
      </c>
      <c r="S119" s="28">
        <f t="shared" si="15"/>
        <v>-2.8215430245553039E-2</v>
      </c>
      <c r="T119" s="28">
        <f t="shared" si="16"/>
        <v>-2.4145868055906839E-2</v>
      </c>
      <c r="U119" s="28">
        <f t="shared" si="17"/>
        <v>-0.53654410625606341</v>
      </c>
      <c r="V119" s="28">
        <f t="shared" si="18"/>
        <v>0</v>
      </c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30"/>
      <c r="BA119" s="28"/>
      <c r="BD119" s="28"/>
    </row>
    <row r="120" spans="1:56" x14ac:dyDescent="0.3">
      <c r="A120" s="25">
        <f t="shared" si="19"/>
        <v>104</v>
      </c>
      <c r="B120" s="26">
        <v>687912</v>
      </c>
      <c r="C120" s="26">
        <v>846360</v>
      </c>
      <c r="D120" s="26">
        <v>379</v>
      </c>
      <c r="E120" s="28">
        <f>'no b.d.l.'!I108/1000</f>
        <v>0.05</v>
      </c>
      <c r="F120" s="28">
        <f>Amalgamation!X108/Amalgamation!AB108</f>
        <v>2.5793650793650795</v>
      </c>
      <c r="G120" s="28">
        <v>0.02</v>
      </c>
      <c r="H120" s="28">
        <f>Amalgamation!T108/Amalgamation!X108</f>
        <v>0.28923076923076924</v>
      </c>
      <c r="I120" s="28">
        <f>Amalgamation!V108/Amalgamation!Z108</f>
        <v>767.5</v>
      </c>
      <c r="J120" s="28">
        <v>101</v>
      </c>
      <c r="L120" s="25">
        <f t="shared" si="20"/>
        <v>104</v>
      </c>
      <c r="M120" s="26">
        <v>687912</v>
      </c>
      <c r="N120" s="26">
        <v>846360</v>
      </c>
      <c r="O120" s="28">
        <f t="shared" si="11"/>
        <v>1.3070417156055241</v>
      </c>
      <c r="P120" s="28">
        <f t="shared" si="12"/>
        <v>-0.12257004133130191</v>
      </c>
      <c r="Q120" s="28">
        <f t="shared" si="13"/>
        <v>-0.1371110542239769</v>
      </c>
      <c r="R120" s="28">
        <f t="shared" si="14"/>
        <v>-0.14365790852105173</v>
      </c>
      <c r="S120" s="28">
        <f t="shared" si="15"/>
        <v>-5.6322084241186086E-2</v>
      </c>
      <c r="T120" s="28">
        <f t="shared" si="16"/>
        <v>-3.119588242800217E-2</v>
      </c>
      <c r="U120" s="28">
        <f t="shared" si="17"/>
        <v>-0.58052885406885713</v>
      </c>
      <c r="V120" s="28">
        <f t="shared" si="18"/>
        <v>0</v>
      </c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30"/>
      <c r="BA120" s="28"/>
      <c r="BD120" s="28"/>
    </row>
    <row r="121" spans="1:56" x14ac:dyDescent="0.3">
      <c r="A121" s="25">
        <f t="shared" si="19"/>
        <v>105</v>
      </c>
      <c r="B121" s="26">
        <v>687913</v>
      </c>
      <c r="C121" s="26">
        <v>846360</v>
      </c>
      <c r="D121" s="26">
        <v>379</v>
      </c>
      <c r="E121" s="28">
        <f>'no b.d.l.'!I109/1000</f>
        <v>0.04</v>
      </c>
      <c r="F121" s="28">
        <f>Amalgamation!X109/Amalgamation!AB109</f>
        <v>2.6716417910447756</v>
      </c>
      <c r="G121" s="28">
        <v>1.7000000000000001E-2</v>
      </c>
      <c r="H121" s="28">
        <f>Amalgamation!T109/Amalgamation!X109</f>
        <v>0.26536312849162014</v>
      </c>
      <c r="I121" s="28">
        <f>Amalgamation!V109/Amalgamation!Z109</f>
        <v>762.5</v>
      </c>
      <c r="J121" s="28">
        <v>101</v>
      </c>
      <c r="L121" s="25">
        <f t="shared" si="20"/>
        <v>105</v>
      </c>
      <c r="M121" s="26">
        <v>687913</v>
      </c>
      <c r="N121" s="26">
        <v>846360</v>
      </c>
      <c r="O121" s="28">
        <f t="shared" si="11"/>
        <v>1.3070417156055241</v>
      </c>
      <c r="P121" s="28">
        <f t="shared" si="12"/>
        <v>-0.16031265648068094</v>
      </c>
      <c r="Q121" s="28">
        <f t="shared" si="13"/>
        <v>-0.13601021265992824</v>
      </c>
      <c r="R121" s="28">
        <f t="shared" si="14"/>
        <v>-0.14418035821174371</v>
      </c>
      <c r="S121" s="28">
        <f t="shared" si="15"/>
        <v>-0.10907230886548192</v>
      </c>
      <c r="T121" s="28">
        <f t="shared" si="16"/>
        <v>-3.472088961404983E-2</v>
      </c>
      <c r="U121" s="28">
        <f t="shared" si="17"/>
        <v>-0.58052885406885713</v>
      </c>
      <c r="V121" s="28">
        <f t="shared" si="18"/>
        <v>0</v>
      </c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30"/>
      <c r="BA121" s="28"/>
      <c r="BD121" s="28"/>
    </row>
    <row r="122" spans="1:56" x14ac:dyDescent="0.3">
      <c r="A122" s="25">
        <f t="shared" si="19"/>
        <v>106</v>
      </c>
      <c r="B122" s="26">
        <v>687915</v>
      </c>
      <c r="C122" s="26">
        <v>846359</v>
      </c>
      <c r="D122" s="26">
        <v>379</v>
      </c>
      <c r="E122" s="28">
        <f>'no b.d.l.'!I110/1000</f>
        <v>0.06</v>
      </c>
      <c r="F122" s="28">
        <f>Amalgamation!X110/Amalgamation!AB110</f>
        <v>2.4732824427480917</v>
      </c>
      <c r="G122" s="28">
        <v>2.1999999999999999E-2</v>
      </c>
      <c r="H122" s="28">
        <f>Amalgamation!T110/Amalgamation!X110</f>
        <v>0.33024691358024688</v>
      </c>
      <c r="I122" s="28">
        <f>Amalgamation!V110/Amalgamation!Z110</f>
        <v>637.99999999999989</v>
      </c>
      <c r="J122" s="28">
        <v>119</v>
      </c>
      <c r="L122" s="25">
        <f t="shared" si="20"/>
        <v>106</v>
      </c>
      <c r="M122" s="26">
        <v>687915</v>
      </c>
      <c r="N122" s="26">
        <v>846359</v>
      </c>
      <c r="O122" s="28">
        <f t="shared" si="11"/>
        <v>1.3070417156055241</v>
      </c>
      <c r="P122" s="28">
        <f t="shared" si="12"/>
        <v>-8.4827426181922905E-2</v>
      </c>
      <c r="Q122" s="28">
        <f t="shared" si="13"/>
        <v>-0.13837659753914411</v>
      </c>
      <c r="R122" s="28">
        <f t="shared" si="14"/>
        <v>-0.14330960872725709</v>
      </c>
      <c r="S122" s="28">
        <f t="shared" si="15"/>
        <v>3.4328300993941359E-2</v>
      </c>
      <c r="T122" s="28">
        <f t="shared" si="16"/>
        <v>-0.12249356854663675</v>
      </c>
      <c r="U122" s="28">
        <f t="shared" si="17"/>
        <v>-0.51455173234966656</v>
      </c>
      <c r="V122" s="28">
        <f t="shared" si="18"/>
        <v>0</v>
      </c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30"/>
      <c r="BA122" s="28"/>
      <c r="BD122" s="28"/>
    </row>
    <row r="123" spans="1:56" x14ac:dyDescent="0.3">
      <c r="A123" s="25">
        <f t="shared" si="19"/>
        <v>107</v>
      </c>
      <c r="B123" s="26">
        <v>687916</v>
      </c>
      <c r="C123" s="26">
        <v>846359</v>
      </c>
      <c r="D123" s="26">
        <v>379</v>
      </c>
      <c r="E123" s="28">
        <f>'no b.d.l.'!I111/1000</f>
        <v>0.05</v>
      </c>
      <c r="F123" s="28">
        <f>Amalgamation!X111/Amalgamation!AB111</f>
        <v>2.4525547445255476</v>
      </c>
      <c r="G123" s="28">
        <v>1.6E-2</v>
      </c>
      <c r="H123" s="28">
        <f>Amalgamation!T111/Amalgamation!X111</f>
        <v>0.2857142857142857</v>
      </c>
      <c r="I123" s="28">
        <f>Amalgamation!V111/Amalgamation!Z111</f>
        <v>685.99999999999989</v>
      </c>
      <c r="J123" s="28">
        <v>113</v>
      </c>
      <c r="L123" s="25">
        <f t="shared" si="20"/>
        <v>107</v>
      </c>
      <c r="M123" s="26">
        <v>687916</v>
      </c>
      <c r="N123" s="26">
        <v>846359</v>
      </c>
      <c r="O123" s="28">
        <f t="shared" si="11"/>
        <v>1.3070417156055241</v>
      </c>
      <c r="P123" s="28">
        <f t="shared" si="12"/>
        <v>-0.12257004133130191</v>
      </c>
      <c r="Q123" s="28">
        <f t="shared" si="13"/>
        <v>-0.13862387457486725</v>
      </c>
      <c r="R123" s="28">
        <f t="shared" si="14"/>
        <v>-0.14435450810864106</v>
      </c>
      <c r="S123" s="28">
        <f t="shared" si="15"/>
        <v>-6.409391629653792E-2</v>
      </c>
      <c r="T123" s="28">
        <f t="shared" si="16"/>
        <v>-8.8653499560579177E-2</v>
      </c>
      <c r="U123" s="28">
        <f t="shared" si="17"/>
        <v>-0.53654410625606341</v>
      </c>
      <c r="V123" s="28">
        <f t="shared" si="18"/>
        <v>0</v>
      </c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30"/>
      <c r="BA123" s="28"/>
      <c r="BD123" s="28"/>
    </row>
    <row r="124" spans="1:56" x14ac:dyDescent="0.3">
      <c r="A124" s="25">
        <f t="shared" si="19"/>
        <v>108</v>
      </c>
      <c r="B124" s="26">
        <v>687917</v>
      </c>
      <c r="C124" s="26">
        <v>846358</v>
      </c>
      <c r="D124" s="26">
        <v>379</v>
      </c>
      <c r="E124" s="28">
        <f>'no b.d.l.'!I112/1000</f>
        <v>0.09</v>
      </c>
      <c r="F124" s="28">
        <f>Amalgamation!X112/Amalgamation!AB112</f>
        <v>2.4492753623188404</v>
      </c>
      <c r="G124" s="28">
        <v>2.1000000000000001E-2</v>
      </c>
      <c r="H124" s="28">
        <f>Amalgamation!T112/Amalgamation!X112</f>
        <v>0.2810650887573965</v>
      </c>
      <c r="I124" s="28">
        <f>Amalgamation!V112/Amalgamation!Z112</f>
        <v>737.5</v>
      </c>
      <c r="J124" s="28">
        <v>119</v>
      </c>
      <c r="L124" s="25">
        <f t="shared" si="20"/>
        <v>108</v>
      </c>
      <c r="M124" s="26">
        <v>687917</v>
      </c>
      <c r="N124" s="26">
        <v>846358</v>
      </c>
      <c r="O124" s="28">
        <f t="shared" si="11"/>
        <v>1.3070417156055241</v>
      </c>
      <c r="P124" s="28">
        <f t="shared" si="12"/>
        <v>2.8400419266214172E-2</v>
      </c>
      <c r="Q124" s="28">
        <f t="shared" si="13"/>
        <v>-0.13866299690781378</v>
      </c>
      <c r="R124" s="28">
        <f t="shared" si="14"/>
        <v>-0.14348375862415441</v>
      </c>
      <c r="S124" s="28">
        <f t="shared" si="15"/>
        <v>-7.4369175023565381E-2</v>
      </c>
      <c r="T124" s="28">
        <f t="shared" si="16"/>
        <v>-5.2345925544288151E-2</v>
      </c>
      <c r="U124" s="28">
        <f t="shared" si="17"/>
        <v>-0.51455173234966656</v>
      </c>
      <c r="V124" s="28">
        <f t="shared" si="18"/>
        <v>0</v>
      </c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30"/>
      <c r="BA124" s="28"/>
      <c r="BD124" s="28"/>
    </row>
    <row r="125" spans="1:56" x14ac:dyDescent="0.3">
      <c r="A125" s="25">
        <f t="shared" si="19"/>
        <v>109</v>
      </c>
      <c r="B125" s="26">
        <v>687918</v>
      </c>
      <c r="C125" s="26">
        <v>846358</v>
      </c>
      <c r="D125" s="26">
        <v>379</v>
      </c>
      <c r="E125" s="28">
        <f>'no b.d.l.'!I113/1000</f>
        <v>0.1</v>
      </c>
      <c r="F125" s="28">
        <f>Amalgamation!X113/Amalgamation!AB113</f>
        <v>4.8165680473372792</v>
      </c>
      <c r="G125" s="28">
        <v>0.11799999999999999</v>
      </c>
      <c r="H125" s="28">
        <f>Amalgamation!T113/Amalgamation!X113</f>
        <v>0.13513513513513511</v>
      </c>
      <c r="I125" s="28">
        <f>Amalgamation!V113/Amalgamation!Z113</f>
        <v>188.125</v>
      </c>
      <c r="J125" s="28">
        <v>72</v>
      </c>
      <c r="L125" s="25">
        <f t="shared" si="20"/>
        <v>109</v>
      </c>
      <c r="M125" s="26">
        <v>687918</v>
      </c>
      <c r="N125" s="26">
        <v>846358</v>
      </c>
      <c r="O125" s="28">
        <f t="shared" si="11"/>
        <v>1.3070417156055241</v>
      </c>
      <c r="P125" s="28">
        <f t="shared" si="12"/>
        <v>6.614303441559323E-2</v>
      </c>
      <c r="Q125" s="28">
        <f t="shared" si="13"/>
        <v>-0.1104216981608185</v>
      </c>
      <c r="R125" s="28">
        <f t="shared" si="14"/>
        <v>-0.12659121862511369</v>
      </c>
      <c r="S125" s="28">
        <f t="shared" si="15"/>
        <v>-0.39689111663972676</v>
      </c>
      <c r="T125" s="28">
        <f t="shared" si="16"/>
        <v>-0.43965609011127527</v>
      </c>
      <c r="U125" s="28">
        <f t="shared" si="17"/>
        <v>-0.68682532794977535</v>
      </c>
      <c r="V125" s="28">
        <f t="shared" si="18"/>
        <v>0</v>
      </c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30"/>
      <c r="BA125" s="28"/>
      <c r="BD125" s="28"/>
    </row>
    <row r="126" spans="1:56" x14ac:dyDescent="0.3">
      <c r="A126" s="25">
        <f t="shared" si="19"/>
        <v>110</v>
      </c>
      <c r="B126" s="26">
        <v>687316</v>
      </c>
      <c r="C126" s="26">
        <v>846238</v>
      </c>
      <c r="D126" s="26">
        <v>371</v>
      </c>
      <c r="E126" s="28">
        <f>'no b.d.l.'!I114/1000</f>
        <v>0.06</v>
      </c>
      <c r="F126" s="28">
        <f>Amalgamation!X114/Amalgamation!AB114</f>
        <v>1.8074534161490683</v>
      </c>
      <c r="G126" s="28">
        <v>0.01</v>
      </c>
      <c r="H126" s="28">
        <f>Amalgamation!T114/Amalgamation!X114</f>
        <v>0.25773195876288657</v>
      </c>
      <c r="I126" s="28">
        <f>Amalgamation!V114/Amalgamation!Z114</f>
        <v>287</v>
      </c>
      <c r="J126" s="28">
        <v>67</v>
      </c>
      <c r="L126" s="25">
        <f t="shared" si="20"/>
        <v>110</v>
      </c>
      <c r="M126" s="26">
        <v>687316</v>
      </c>
      <c r="N126" s="26">
        <v>846238</v>
      </c>
      <c r="O126" s="28">
        <f t="shared" si="11"/>
        <v>0.27854987381757262</v>
      </c>
      <c r="P126" s="28">
        <f t="shared" si="12"/>
        <v>-8.4827426181922905E-2</v>
      </c>
      <c r="Q126" s="28">
        <f t="shared" si="13"/>
        <v>-0.14631979635592143</v>
      </c>
      <c r="R126" s="28">
        <f t="shared" si="14"/>
        <v>-0.145399407490025</v>
      </c>
      <c r="S126" s="28">
        <f t="shared" si="15"/>
        <v>-0.12593806957204989</v>
      </c>
      <c r="T126" s="28">
        <f t="shared" si="16"/>
        <v>-0.36994907300718272</v>
      </c>
      <c r="U126" s="28">
        <f t="shared" si="17"/>
        <v>-0.70515230620510605</v>
      </c>
      <c r="V126" s="28">
        <f t="shared" si="18"/>
        <v>0</v>
      </c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30"/>
      <c r="BA126" s="28"/>
      <c r="BD126" s="28"/>
    </row>
    <row r="127" spans="1:56" x14ac:dyDescent="0.3">
      <c r="A127" s="25">
        <f t="shared" si="19"/>
        <v>111</v>
      </c>
      <c r="B127" s="26">
        <v>687319</v>
      </c>
      <c r="C127" s="26">
        <v>846238</v>
      </c>
      <c r="D127" s="26">
        <v>371</v>
      </c>
      <c r="E127" s="28">
        <f>'no b.d.l.'!I115/1000</f>
        <v>0.04</v>
      </c>
      <c r="F127" s="28">
        <f>Amalgamation!X115/Amalgamation!AB115</f>
        <v>1.4866666666666668</v>
      </c>
      <c r="G127" s="28">
        <v>1.0999999999999999E-2</v>
      </c>
      <c r="H127" s="28">
        <f>Amalgamation!T115/Amalgamation!X115</f>
        <v>0.3273542600896861</v>
      </c>
      <c r="I127" s="28">
        <f>Amalgamation!V115/Amalgamation!Z115</f>
        <v>308.88888888888891</v>
      </c>
      <c r="J127" s="28">
        <v>67</v>
      </c>
      <c r="L127" s="25">
        <f t="shared" si="20"/>
        <v>111</v>
      </c>
      <c r="M127" s="26">
        <v>687319</v>
      </c>
      <c r="N127" s="26">
        <v>846238</v>
      </c>
      <c r="O127" s="28">
        <f t="shared" si="11"/>
        <v>0.27854987381757262</v>
      </c>
      <c r="P127" s="28">
        <f t="shared" si="12"/>
        <v>-0.16031265648068094</v>
      </c>
      <c r="Q127" s="28">
        <f t="shared" si="13"/>
        <v>-0.15014671411879177</v>
      </c>
      <c r="R127" s="28">
        <f t="shared" si="14"/>
        <v>-0.14522525759312768</v>
      </c>
      <c r="S127" s="28">
        <f t="shared" si="15"/>
        <v>2.7935204874598038E-2</v>
      </c>
      <c r="T127" s="28">
        <f t="shared" si="16"/>
        <v>-0.35451737488159624</v>
      </c>
      <c r="U127" s="28">
        <f t="shared" si="17"/>
        <v>-0.70515230620510605</v>
      </c>
      <c r="V127" s="28">
        <f t="shared" si="18"/>
        <v>0</v>
      </c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30"/>
      <c r="BA127" s="28"/>
      <c r="BD127" s="28"/>
    </row>
    <row r="128" spans="1:56" x14ac:dyDescent="0.3">
      <c r="A128" s="25">
        <f t="shared" si="19"/>
        <v>112</v>
      </c>
      <c r="B128" s="26">
        <v>687320</v>
      </c>
      <c r="C128" s="26">
        <v>846238</v>
      </c>
      <c r="D128" s="26">
        <v>371</v>
      </c>
      <c r="E128" s="28">
        <f>'no b.d.l.'!I116/1000</f>
        <v>0.03</v>
      </c>
      <c r="F128" s="28">
        <f>Amalgamation!X116/Amalgamation!AB116</f>
        <v>1.6860465116279071</v>
      </c>
      <c r="G128" s="28">
        <v>1.0999999999999999E-2</v>
      </c>
      <c r="H128" s="28">
        <f>Amalgamation!T116/Amalgamation!X116</f>
        <v>0.28275862068965513</v>
      </c>
      <c r="I128" s="28">
        <f>Amalgamation!V116/Amalgamation!Z116</f>
        <v>331</v>
      </c>
      <c r="J128" s="28">
        <v>80</v>
      </c>
      <c r="L128" s="25">
        <f t="shared" si="20"/>
        <v>112</v>
      </c>
      <c r="M128" s="26">
        <v>687320</v>
      </c>
      <c r="N128" s="26">
        <v>846238</v>
      </c>
      <c r="O128" s="28">
        <f t="shared" si="11"/>
        <v>0.27854987381757262</v>
      </c>
      <c r="P128" s="28">
        <f t="shared" si="12"/>
        <v>-0.19805527163005998</v>
      </c>
      <c r="Q128" s="28">
        <f t="shared" si="13"/>
        <v>-0.14776815493119549</v>
      </c>
      <c r="R128" s="28">
        <f t="shared" si="14"/>
        <v>-0.14522525759312768</v>
      </c>
      <c r="S128" s="28">
        <f t="shared" si="15"/>
        <v>-7.0626275136165567E-2</v>
      </c>
      <c r="T128" s="28">
        <f t="shared" si="16"/>
        <v>-0.33892900976996326</v>
      </c>
      <c r="U128" s="28">
        <f t="shared" si="17"/>
        <v>-0.65750216274124618</v>
      </c>
      <c r="V128" s="28">
        <f t="shared" si="18"/>
        <v>0</v>
      </c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30"/>
      <c r="BA128" s="28"/>
      <c r="BD128" s="28"/>
    </row>
    <row r="129" spans="1:56" x14ac:dyDescent="0.3">
      <c r="A129" s="25">
        <f t="shared" si="19"/>
        <v>113</v>
      </c>
      <c r="B129" s="26">
        <v>687322</v>
      </c>
      <c r="C129" s="26">
        <v>846238</v>
      </c>
      <c r="D129" s="26">
        <v>371</v>
      </c>
      <c r="E129" s="28">
        <f>'no b.d.l.'!I117/1000</f>
        <v>0.04</v>
      </c>
      <c r="F129" s="28">
        <f>Amalgamation!X117/Amalgamation!AB117</f>
        <v>1.5523255813953489</v>
      </c>
      <c r="G129" s="28">
        <v>1.0999999999999999E-2</v>
      </c>
      <c r="H129" s="28">
        <f>Amalgamation!T117/Amalgamation!X117</f>
        <v>0.28838951310861427</v>
      </c>
      <c r="I129" s="28">
        <f>Amalgamation!V117/Amalgamation!Z117</f>
        <v>318.99999999999994</v>
      </c>
      <c r="J129" s="28">
        <v>86</v>
      </c>
      <c r="L129" s="25">
        <f t="shared" si="20"/>
        <v>113</v>
      </c>
      <c r="M129" s="26">
        <v>687322</v>
      </c>
      <c r="N129" s="26">
        <v>846238</v>
      </c>
      <c r="O129" s="28">
        <f t="shared" si="11"/>
        <v>0.27854987381757262</v>
      </c>
      <c r="P129" s="28">
        <f t="shared" si="12"/>
        <v>-0.16031265648068094</v>
      </c>
      <c r="Q129" s="28">
        <f t="shared" si="13"/>
        <v>-0.14936341721681118</v>
      </c>
      <c r="R129" s="28">
        <f t="shared" si="14"/>
        <v>-0.14522525759312768</v>
      </c>
      <c r="S129" s="28">
        <f t="shared" si="15"/>
        <v>-5.8181356797499105E-2</v>
      </c>
      <c r="T129" s="28">
        <f t="shared" si="16"/>
        <v>-0.34738902701647767</v>
      </c>
      <c r="U129" s="28">
        <f t="shared" si="17"/>
        <v>-0.63550978883484932</v>
      </c>
      <c r="V129" s="28">
        <f t="shared" si="18"/>
        <v>0</v>
      </c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30"/>
      <c r="BA129" s="28"/>
      <c r="BD129" s="28"/>
    </row>
    <row r="130" spans="1:56" x14ac:dyDescent="0.3">
      <c r="A130" s="25">
        <f t="shared" si="19"/>
        <v>114</v>
      </c>
      <c r="B130" s="26">
        <v>687323</v>
      </c>
      <c r="C130" s="26">
        <v>846238</v>
      </c>
      <c r="D130" s="26">
        <v>371</v>
      </c>
      <c r="E130" s="28">
        <f>'no b.d.l.'!I118/1000</f>
        <v>0.03</v>
      </c>
      <c r="F130" s="28">
        <f>Amalgamation!X118/Amalgamation!AB118</f>
        <v>3.7806873977086743</v>
      </c>
      <c r="G130" s="28">
        <v>8.0000000000000002E-3</v>
      </c>
      <c r="H130" s="28">
        <f>Amalgamation!T118/Amalgamation!X118</f>
        <v>0.12987012987012986</v>
      </c>
      <c r="I130" s="28">
        <f>Amalgamation!V118/Amalgamation!Z118</f>
        <v>453.33333333333331</v>
      </c>
      <c r="J130" s="28">
        <v>48</v>
      </c>
      <c r="L130" s="25">
        <f t="shared" si="20"/>
        <v>114</v>
      </c>
      <c r="M130" s="26">
        <v>687323</v>
      </c>
      <c r="N130" s="26">
        <v>846238</v>
      </c>
      <c r="O130" s="28">
        <f t="shared" si="11"/>
        <v>0.27854987381757262</v>
      </c>
      <c r="P130" s="28">
        <f t="shared" si="12"/>
        <v>-0.19805527163005998</v>
      </c>
      <c r="Q130" s="28">
        <f t="shared" si="13"/>
        <v>-0.122779534214439</v>
      </c>
      <c r="R130" s="28">
        <f t="shared" si="14"/>
        <v>-0.14574770728381967</v>
      </c>
      <c r="S130" s="28">
        <f t="shared" si="15"/>
        <v>-0.40852738238599207</v>
      </c>
      <c r="T130" s="28">
        <f t="shared" si="16"/>
        <v>-0.25268383395133043</v>
      </c>
      <c r="U130" s="28">
        <f t="shared" si="17"/>
        <v>-0.77479482357536289</v>
      </c>
      <c r="V130" s="28">
        <f t="shared" si="18"/>
        <v>0</v>
      </c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30"/>
      <c r="BA130" s="28"/>
      <c r="BD130" s="28"/>
    </row>
    <row r="131" spans="1:56" x14ac:dyDescent="0.3">
      <c r="A131" s="25">
        <f t="shared" si="19"/>
        <v>115</v>
      </c>
      <c r="B131" s="26">
        <v>687324</v>
      </c>
      <c r="C131" s="26">
        <v>846238</v>
      </c>
      <c r="D131" s="26">
        <v>371</v>
      </c>
      <c r="E131" s="28">
        <f>'no b.d.l.'!I119/1000</f>
        <v>0.03</v>
      </c>
      <c r="F131" s="28">
        <f>Amalgamation!X119/Amalgamation!AB119</f>
        <v>1.1726190476190474</v>
      </c>
      <c r="G131" s="28">
        <v>0.02</v>
      </c>
      <c r="H131" s="28">
        <f>Amalgamation!T119/Amalgamation!X119</f>
        <v>0.32487309644670054</v>
      </c>
      <c r="I131" s="28">
        <f>Amalgamation!V119/Amalgamation!Z119</f>
        <v>298.88888888888886</v>
      </c>
      <c r="J131" s="28">
        <v>227</v>
      </c>
      <c r="L131" s="25">
        <f t="shared" si="20"/>
        <v>115</v>
      </c>
      <c r="M131" s="26">
        <v>687324</v>
      </c>
      <c r="N131" s="26">
        <v>846238</v>
      </c>
      <c r="O131" s="28">
        <f t="shared" si="11"/>
        <v>0.27854987381757262</v>
      </c>
      <c r="P131" s="28">
        <f t="shared" si="12"/>
        <v>-0.19805527163005998</v>
      </c>
      <c r="Q131" s="28">
        <f t="shared" si="13"/>
        <v>-0.15389323548745695</v>
      </c>
      <c r="R131" s="28">
        <f t="shared" si="14"/>
        <v>-0.14365790852105173</v>
      </c>
      <c r="S131" s="28">
        <f t="shared" si="15"/>
        <v>2.2451548533045842E-2</v>
      </c>
      <c r="T131" s="28">
        <f t="shared" si="16"/>
        <v>-0.36156738925369158</v>
      </c>
      <c r="U131" s="28">
        <f t="shared" si="17"/>
        <v>-0.11868900203452289</v>
      </c>
      <c r="V131" s="28">
        <f t="shared" si="18"/>
        <v>0</v>
      </c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30"/>
      <c r="BA131" s="28"/>
      <c r="BD131" s="28"/>
    </row>
    <row r="132" spans="1:56" x14ac:dyDescent="0.3">
      <c r="A132" s="25">
        <f t="shared" si="19"/>
        <v>116</v>
      </c>
      <c r="B132" s="26">
        <v>687325</v>
      </c>
      <c r="C132" s="26">
        <v>846238</v>
      </c>
      <c r="D132" s="26">
        <v>371</v>
      </c>
      <c r="E132" s="28">
        <f>'no b.d.l.'!I120/1000</f>
        <v>0.02</v>
      </c>
      <c r="F132" s="28">
        <f>Amalgamation!X120/Amalgamation!AB120</f>
        <v>1.8698224852071008</v>
      </c>
      <c r="G132" s="28">
        <v>1.2999999999999999E-2</v>
      </c>
      <c r="H132" s="28">
        <f>Amalgamation!T120/Amalgamation!X120</f>
        <v>0.23734177215189872</v>
      </c>
      <c r="I132" s="28">
        <f>Amalgamation!V120/Amalgamation!Z120</f>
        <v>348.88888888888891</v>
      </c>
      <c r="J132" s="28">
        <v>89</v>
      </c>
      <c r="L132" s="25">
        <f t="shared" si="20"/>
        <v>116</v>
      </c>
      <c r="M132" s="26">
        <v>687325</v>
      </c>
      <c r="N132" s="26">
        <v>846238</v>
      </c>
      <c r="O132" s="28">
        <f t="shared" si="11"/>
        <v>0.27854987381757262</v>
      </c>
      <c r="P132" s="28">
        <f t="shared" si="12"/>
        <v>-0.23579788677943897</v>
      </c>
      <c r="Q132" s="28">
        <f t="shared" si="13"/>
        <v>-0.14557574661378905</v>
      </c>
      <c r="R132" s="28">
        <f t="shared" si="14"/>
        <v>-0.14487695779933302</v>
      </c>
      <c r="S132" s="28">
        <f t="shared" si="15"/>
        <v>-0.17100272156744709</v>
      </c>
      <c r="T132" s="28">
        <f t="shared" si="16"/>
        <v>-0.3263173173932149</v>
      </c>
      <c r="U132" s="28">
        <f t="shared" si="17"/>
        <v>-0.62451360188165095</v>
      </c>
      <c r="V132" s="28">
        <f t="shared" si="18"/>
        <v>0</v>
      </c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30"/>
      <c r="BA132" s="28"/>
      <c r="BD132" s="28"/>
    </row>
    <row r="133" spans="1:56" x14ac:dyDescent="0.3">
      <c r="A133" s="25">
        <f t="shared" si="19"/>
        <v>117</v>
      </c>
      <c r="B133" s="26">
        <v>687326</v>
      </c>
      <c r="C133" s="26">
        <v>846238</v>
      </c>
      <c r="D133" s="26">
        <v>371</v>
      </c>
      <c r="E133" s="28">
        <f>'no b.d.l.'!I121/1000</f>
        <v>0.09</v>
      </c>
      <c r="F133" s="28">
        <f>Amalgamation!X121/Amalgamation!AB121</f>
        <v>1.4827586206896552</v>
      </c>
      <c r="G133" s="28">
        <v>1.2999999999999999E-2</v>
      </c>
      <c r="H133" s="28">
        <f>Amalgamation!T121/Amalgamation!X121</f>
        <v>0.27906976744186046</v>
      </c>
      <c r="I133" s="28">
        <f>Amalgamation!V121/Amalgamation!Z121</f>
        <v>315</v>
      </c>
      <c r="J133" s="28">
        <v>141</v>
      </c>
      <c r="L133" s="25">
        <f t="shared" si="20"/>
        <v>117</v>
      </c>
      <c r="M133" s="26">
        <v>687326</v>
      </c>
      <c r="N133" s="26">
        <v>846238</v>
      </c>
      <c r="O133" s="28">
        <f t="shared" si="11"/>
        <v>0.27854987381757262</v>
      </c>
      <c r="P133" s="28">
        <f t="shared" si="12"/>
        <v>2.8400419266214172E-2</v>
      </c>
      <c r="Q133" s="28">
        <f t="shared" si="13"/>
        <v>-0.15019333627694409</v>
      </c>
      <c r="R133" s="28">
        <f t="shared" si="14"/>
        <v>-0.14487695779933302</v>
      </c>
      <c r="S133" s="28">
        <f t="shared" si="15"/>
        <v>-7.8779064075545635E-2</v>
      </c>
      <c r="T133" s="28">
        <f t="shared" si="16"/>
        <v>-0.35020903276531579</v>
      </c>
      <c r="U133" s="28">
        <f t="shared" si="17"/>
        <v>-0.43391302802621134</v>
      </c>
      <c r="V133" s="28">
        <f t="shared" si="18"/>
        <v>0</v>
      </c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30"/>
      <c r="BA133" s="28"/>
      <c r="BD133" s="28"/>
    </row>
    <row r="134" spans="1:56" x14ac:dyDescent="0.3">
      <c r="A134" s="25">
        <f t="shared" si="19"/>
        <v>118</v>
      </c>
      <c r="B134" s="26">
        <v>687327</v>
      </c>
      <c r="C134" s="26">
        <v>846238</v>
      </c>
      <c r="D134" s="26">
        <v>371</v>
      </c>
      <c r="E134" s="28">
        <f>'no b.d.l.'!I122/1000</f>
        <v>0.09</v>
      </c>
      <c r="F134" s="28">
        <f>Amalgamation!X122/Amalgamation!AB122</f>
        <v>1.6686046511627908</v>
      </c>
      <c r="G134" s="28">
        <v>2.1999999999999999E-2</v>
      </c>
      <c r="H134" s="28">
        <f>Amalgamation!T122/Amalgamation!X122</f>
        <v>0.22299651567944254</v>
      </c>
      <c r="I134" s="28">
        <f>Amalgamation!V122/Amalgamation!Z122</f>
        <v>320</v>
      </c>
      <c r="J134" s="28">
        <v>191</v>
      </c>
      <c r="L134" s="25">
        <f t="shared" si="20"/>
        <v>118</v>
      </c>
      <c r="M134" s="26">
        <v>687327</v>
      </c>
      <c r="N134" s="26">
        <v>846238</v>
      </c>
      <c r="O134" s="28">
        <f t="shared" si="11"/>
        <v>0.27854987381757262</v>
      </c>
      <c r="P134" s="28">
        <f t="shared" si="12"/>
        <v>2.8400419266214172E-2</v>
      </c>
      <c r="Q134" s="28">
        <f t="shared" si="13"/>
        <v>-0.14797623262062362</v>
      </c>
      <c r="R134" s="28">
        <f t="shared" si="14"/>
        <v>-0.14330960872725709</v>
      </c>
      <c r="S134" s="28">
        <f t="shared" si="15"/>
        <v>-0.20270738435692792</v>
      </c>
      <c r="T134" s="28">
        <f t="shared" si="16"/>
        <v>-0.34668402557926808</v>
      </c>
      <c r="U134" s="28">
        <f t="shared" si="17"/>
        <v>-0.25064324547290412</v>
      </c>
      <c r="V134" s="28">
        <f t="shared" si="18"/>
        <v>0</v>
      </c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30"/>
      <c r="BA134" s="28"/>
      <c r="BD134" s="28"/>
    </row>
    <row r="135" spans="1:56" x14ac:dyDescent="0.3">
      <c r="A135" s="25">
        <f t="shared" si="19"/>
        <v>119</v>
      </c>
      <c r="B135" s="26">
        <v>687328</v>
      </c>
      <c r="C135" s="26">
        <v>846238</v>
      </c>
      <c r="D135" s="26">
        <v>371</v>
      </c>
      <c r="E135" s="28">
        <f>'no b.d.l.'!I123/1000</f>
        <v>7.0000000000000007E-2</v>
      </c>
      <c r="F135" s="28">
        <f>Amalgamation!X123/Amalgamation!AB123</f>
        <v>1.23463687150838</v>
      </c>
      <c r="G135" s="28">
        <v>1.2E-2</v>
      </c>
      <c r="H135" s="28">
        <f>Amalgamation!T123/Amalgamation!X123</f>
        <v>0.29864253393665152</v>
      </c>
      <c r="I135" s="28">
        <f>Amalgamation!V123/Amalgamation!Z123</f>
        <v>285</v>
      </c>
      <c r="J135" s="28">
        <v>180</v>
      </c>
      <c r="L135" s="25">
        <f t="shared" si="20"/>
        <v>119</v>
      </c>
      <c r="M135" s="26">
        <v>687328</v>
      </c>
      <c r="N135" s="26">
        <v>846238</v>
      </c>
      <c r="O135" s="28">
        <f t="shared" si="11"/>
        <v>0.27854987381757262</v>
      </c>
      <c r="P135" s="28">
        <f t="shared" si="12"/>
        <v>-4.708481103254384E-2</v>
      </c>
      <c r="Q135" s="28">
        <f t="shared" si="13"/>
        <v>-0.15315337602555709</v>
      </c>
      <c r="R135" s="28">
        <f t="shared" si="14"/>
        <v>-0.14505110769623036</v>
      </c>
      <c r="S135" s="28">
        <f t="shared" si="15"/>
        <v>-3.5521004328332925E-2</v>
      </c>
      <c r="T135" s="28">
        <f t="shared" si="16"/>
        <v>-0.37135907588160177</v>
      </c>
      <c r="U135" s="28">
        <f t="shared" si="17"/>
        <v>-0.29096259763463173</v>
      </c>
      <c r="V135" s="28">
        <f t="shared" si="18"/>
        <v>0</v>
      </c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30"/>
      <c r="BA135" s="28"/>
      <c r="BD135" s="28"/>
    </row>
    <row r="136" spans="1:56" x14ac:dyDescent="0.3">
      <c r="A136" s="25">
        <f t="shared" si="19"/>
        <v>120</v>
      </c>
      <c r="B136" s="26">
        <v>687329</v>
      </c>
      <c r="C136" s="26">
        <v>846238</v>
      </c>
      <c r="D136" s="26">
        <v>371</v>
      </c>
      <c r="E136" s="28">
        <f>'no b.d.l.'!I124/1000</f>
        <v>0.06</v>
      </c>
      <c r="F136" s="28">
        <f>Amalgamation!X124/Amalgamation!AB124</f>
        <v>1.2727272727272725</v>
      </c>
      <c r="G136" s="28">
        <v>1.4999999999999999E-2</v>
      </c>
      <c r="H136" s="28">
        <f>Amalgamation!T124/Amalgamation!X124</f>
        <v>0.28571428571428575</v>
      </c>
      <c r="I136" s="28">
        <f>Amalgamation!V124/Amalgamation!Z124</f>
        <v>322.22222222222223</v>
      </c>
      <c r="J136" s="28">
        <v>162</v>
      </c>
      <c r="L136" s="25">
        <f t="shared" si="20"/>
        <v>120</v>
      </c>
      <c r="M136" s="26">
        <v>687329</v>
      </c>
      <c r="N136" s="26">
        <v>846238</v>
      </c>
      <c r="O136" s="28">
        <f t="shared" si="11"/>
        <v>0.27854987381757262</v>
      </c>
      <c r="P136" s="28">
        <f t="shared" si="12"/>
        <v>-8.4827426181922905E-2</v>
      </c>
      <c r="Q136" s="28">
        <f t="shared" si="13"/>
        <v>-0.1526989656321894</v>
      </c>
      <c r="R136" s="28">
        <f t="shared" si="14"/>
        <v>-0.14452865800553838</v>
      </c>
      <c r="S136" s="28">
        <f t="shared" si="15"/>
        <v>-6.4093916296537795E-2</v>
      </c>
      <c r="T136" s="28">
        <f t="shared" si="16"/>
        <v>-0.34511735571880248</v>
      </c>
      <c r="U136" s="28">
        <f t="shared" si="17"/>
        <v>-0.35693971935382229</v>
      </c>
      <c r="V136" s="28">
        <f t="shared" si="18"/>
        <v>0</v>
      </c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30"/>
      <c r="BA136" s="28"/>
      <c r="BD136" s="28"/>
    </row>
    <row r="137" spans="1:56" x14ac:dyDescent="0.3">
      <c r="A137" s="25">
        <f t="shared" si="19"/>
        <v>121</v>
      </c>
      <c r="B137" s="26">
        <v>687330</v>
      </c>
      <c r="C137" s="26">
        <v>846238</v>
      </c>
      <c r="D137" s="26">
        <v>371</v>
      </c>
      <c r="E137" s="28">
        <f>'no b.d.l.'!I125/1000</f>
        <v>0.05</v>
      </c>
      <c r="F137" s="28">
        <f>Amalgamation!X125/Amalgamation!AB125</f>
        <v>1.2228915662650601</v>
      </c>
      <c r="G137" s="28">
        <v>7.0000000000000001E-3</v>
      </c>
      <c r="H137" s="28">
        <f>Amalgamation!T125/Amalgamation!X125</f>
        <v>0.31527093596059114</v>
      </c>
      <c r="I137" s="28">
        <f>Amalgamation!V125/Amalgamation!Z125</f>
        <v>246.99999999999997</v>
      </c>
      <c r="J137" s="28">
        <v>143</v>
      </c>
      <c r="L137" s="25">
        <f t="shared" si="20"/>
        <v>121</v>
      </c>
      <c r="M137" s="26">
        <v>687330</v>
      </c>
      <c r="N137" s="26">
        <v>846238</v>
      </c>
      <c r="O137" s="28">
        <f t="shared" si="11"/>
        <v>0.27854987381757262</v>
      </c>
      <c r="P137" s="28">
        <f t="shared" si="12"/>
        <v>-0.12257004133130191</v>
      </c>
      <c r="Q137" s="28">
        <f t="shared" si="13"/>
        <v>-0.15329349502155218</v>
      </c>
      <c r="R137" s="28">
        <f t="shared" si="14"/>
        <v>-0.14592185718071699</v>
      </c>
      <c r="S137" s="28">
        <f t="shared" si="15"/>
        <v>1.2296720997379109E-3</v>
      </c>
      <c r="T137" s="28">
        <f t="shared" si="16"/>
        <v>-0.398149130495564</v>
      </c>
      <c r="U137" s="28">
        <f t="shared" si="17"/>
        <v>-0.42658223672407908</v>
      </c>
      <c r="V137" s="28">
        <f t="shared" si="18"/>
        <v>0</v>
      </c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30"/>
      <c r="BA137" s="28"/>
      <c r="BD137" s="28"/>
    </row>
    <row r="138" spans="1:56" x14ac:dyDescent="0.3">
      <c r="A138" s="25">
        <f t="shared" si="19"/>
        <v>122</v>
      </c>
      <c r="B138" s="26">
        <v>687331</v>
      </c>
      <c r="C138" s="26">
        <v>846239</v>
      </c>
      <c r="D138" s="26">
        <v>371</v>
      </c>
      <c r="E138" s="28">
        <f>'no b.d.l.'!I126/1000</f>
        <v>0.04</v>
      </c>
      <c r="F138" s="28">
        <f>Amalgamation!X126/Amalgamation!AB126</f>
        <v>1.1666666666666665</v>
      </c>
      <c r="G138" s="28">
        <v>0.11899999999999999</v>
      </c>
      <c r="H138" s="28">
        <f>Amalgamation!T126/Amalgamation!X126</f>
        <v>0.25806451612903225</v>
      </c>
      <c r="I138" s="28">
        <f>Amalgamation!V126/Amalgamation!Z126</f>
        <v>258.88888888888891</v>
      </c>
      <c r="J138" s="28">
        <v>293</v>
      </c>
      <c r="L138" s="25">
        <f t="shared" si="20"/>
        <v>122</v>
      </c>
      <c r="M138" s="26">
        <v>687331</v>
      </c>
      <c r="N138" s="26">
        <v>846239</v>
      </c>
      <c r="O138" s="28">
        <f t="shared" si="11"/>
        <v>0.27854987381757262</v>
      </c>
      <c r="P138" s="28">
        <f t="shared" si="12"/>
        <v>-0.16031265648068094</v>
      </c>
      <c r="Q138" s="28">
        <f t="shared" si="13"/>
        <v>-0.1539642461274999</v>
      </c>
      <c r="R138" s="28">
        <f t="shared" si="14"/>
        <v>-0.12641706872821637</v>
      </c>
      <c r="S138" s="28">
        <f t="shared" si="15"/>
        <v>-0.12520307963498944</v>
      </c>
      <c r="T138" s="28">
        <f t="shared" si="16"/>
        <v>-0.38976744674207287</v>
      </c>
      <c r="U138" s="28">
        <f t="shared" si="17"/>
        <v>0.12322711093584268</v>
      </c>
      <c r="V138" s="28">
        <f t="shared" si="18"/>
        <v>0</v>
      </c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30"/>
      <c r="BA138" s="28"/>
      <c r="BD138" s="28"/>
    </row>
    <row r="139" spans="1:56" x14ac:dyDescent="0.3">
      <c r="A139" s="25">
        <f t="shared" si="19"/>
        <v>123</v>
      </c>
      <c r="B139" s="26">
        <v>687333</v>
      </c>
      <c r="C139" s="26">
        <v>846239</v>
      </c>
      <c r="D139" s="26">
        <v>371</v>
      </c>
      <c r="E139" s="28">
        <f>'no b.d.l.'!I127/1000</f>
        <v>0.03</v>
      </c>
      <c r="F139" s="28">
        <f>Amalgamation!X127/Amalgamation!AB127</f>
        <v>1.2198952879581151</v>
      </c>
      <c r="G139" s="28">
        <v>0.13100000000000001</v>
      </c>
      <c r="H139" s="28">
        <f>Amalgamation!T127/Amalgamation!X127</f>
        <v>0.24463519313304721</v>
      </c>
      <c r="I139" s="28">
        <f>Amalgamation!V127/Amalgamation!Z127</f>
        <v>262.22222222222223</v>
      </c>
      <c r="J139" s="28">
        <v>309</v>
      </c>
      <c r="L139" s="25">
        <f t="shared" si="20"/>
        <v>123</v>
      </c>
      <c r="M139" s="26">
        <v>687333</v>
      </c>
      <c r="N139" s="26">
        <v>846239</v>
      </c>
      <c r="O139" s="28">
        <f t="shared" si="11"/>
        <v>0.27854987381757262</v>
      </c>
      <c r="P139" s="28">
        <f t="shared" si="12"/>
        <v>-0.19805527163005998</v>
      </c>
      <c r="Q139" s="28">
        <f t="shared" si="13"/>
        <v>-0.15332923998512643</v>
      </c>
      <c r="R139" s="28">
        <f t="shared" si="14"/>
        <v>-0.12432726996544843</v>
      </c>
      <c r="S139" s="28">
        <f t="shared" si="15"/>
        <v>-0.15488342434658356</v>
      </c>
      <c r="T139" s="28">
        <f t="shared" si="16"/>
        <v>-0.38741744195137451</v>
      </c>
      <c r="U139" s="28">
        <f t="shared" si="17"/>
        <v>0.18187344135290101</v>
      </c>
      <c r="V139" s="28">
        <f t="shared" si="18"/>
        <v>0</v>
      </c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30"/>
      <c r="BA139" s="28"/>
      <c r="BD139" s="28"/>
    </row>
    <row r="140" spans="1:56" x14ac:dyDescent="0.3">
      <c r="A140" s="25">
        <f t="shared" si="19"/>
        <v>124</v>
      </c>
      <c r="B140" s="26">
        <v>687336</v>
      </c>
      <c r="C140" s="26">
        <v>846239</v>
      </c>
      <c r="D140" s="26">
        <v>371</v>
      </c>
      <c r="E140" s="28">
        <f>'no b.d.l.'!I128/1000</f>
        <v>0.03</v>
      </c>
      <c r="F140" s="28">
        <f>Amalgamation!X128/Amalgamation!AB128</f>
        <v>1.1530054644808743</v>
      </c>
      <c r="G140" s="28">
        <v>1.4E-2</v>
      </c>
      <c r="H140" s="28">
        <f>Amalgamation!T128/Amalgamation!X128</f>
        <v>0.2890995260663507</v>
      </c>
      <c r="I140" s="28">
        <f>Amalgamation!V128/Amalgamation!Z128</f>
        <v>238.99999999999997</v>
      </c>
      <c r="J140" s="28">
        <v>144</v>
      </c>
      <c r="L140" s="25">
        <f t="shared" si="20"/>
        <v>124</v>
      </c>
      <c r="M140" s="26">
        <v>687336</v>
      </c>
      <c r="N140" s="26">
        <v>846239</v>
      </c>
      <c r="O140" s="28">
        <f t="shared" si="11"/>
        <v>0.27854987381757262</v>
      </c>
      <c r="P140" s="28">
        <f t="shared" si="12"/>
        <v>-0.19805527163005998</v>
      </c>
      <c r="Q140" s="28">
        <f t="shared" si="13"/>
        <v>-0.15412722136694268</v>
      </c>
      <c r="R140" s="28">
        <f t="shared" si="14"/>
        <v>-0.1447028079024357</v>
      </c>
      <c r="S140" s="28">
        <f t="shared" si="15"/>
        <v>-5.6612146693488949E-2</v>
      </c>
      <c r="T140" s="28">
        <f t="shared" si="16"/>
        <v>-0.40378914199324029</v>
      </c>
      <c r="U140" s="28">
        <f t="shared" si="17"/>
        <v>-0.42291684107301292</v>
      </c>
      <c r="V140" s="28">
        <f t="shared" si="18"/>
        <v>0</v>
      </c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30"/>
      <c r="BA140" s="28"/>
      <c r="BD140" s="28"/>
    </row>
    <row r="141" spans="1:56" x14ac:dyDescent="0.3">
      <c r="A141" s="25">
        <f t="shared" si="19"/>
        <v>125</v>
      </c>
      <c r="B141" s="26">
        <v>687338</v>
      </c>
      <c r="C141" s="26">
        <v>846239</v>
      </c>
      <c r="D141" s="26">
        <v>371</v>
      </c>
      <c r="E141" s="28">
        <f>'no b.d.l.'!I129/1000</f>
        <v>7.0000000000000007E-2</v>
      </c>
      <c r="F141" s="28">
        <f>Amalgamation!X129/Amalgamation!AB129</f>
        <v>0.95580110497237569</v>
      </c>
      <c r="G141" s="28">
        <v>0.01</v>
      </c>
      <c r="H141" s="28">
        <f>Amalgamation!T129/Amalgamation!X129</f>
        <v>0.34682080924855491</v>
      </c>
      <c r="I141" s="28">
        <f>Amalgamation!V129/Amalgamation!Z129</f>
        <v>231</v>
      </c>
      <c r="J141" s="28">
        <v>129</v>
      </c>
      <c r="L141" s="25">
        <f t="shared" si="20"/>
        <v>125</v>
      </c>
      <c r="M141" s="26">
        <v>687338</v>
      </c>
      <c r="N141" s="26">
        <v>846239</v>
      </c>
      <c r="O141" s="28">
        <f t="shared" si="11"/>
        <v>0.27854987381757262</v>
      </c>
      <c r="P141" s="28">
        <f t="shared" si="12"/>
        <v>-4.708481103254384E-2</v>
      </c>
      <c r="Q141" s="28">
        <f t="shared" si="13"/>
        <v>-0.15647982747531919</v>
      </c>
      <c r="R141" s="28">
        <f t="shared" si="14"/>
        <v>-0.145399407490025</v>
      </c>
      <c r="S141" s="28">
        <f t="shared" si="15"/>
        <v>7.0958512121966771E-2</v>
      </c>
      <c r="T141" s="28">
        <f t="shared" si="16"/>
        <v>-0.40942915349091652</v>
      </c>
      <c r="U141" s="28">
        <f t="shared" si="17"/>
        <v>-0.47789777583900511</v>
      </c>
      <c r="V141" s="28">
        <f t="shared" si="18"/>
        <v>0</v>
      </c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30"/>
      <c r="BA141" s="28"/>
      <c r="BD141" s="28"/>
    </row>
    <row r="142" spans="1:56" x14ac:dyDescent="0.3">
      <c r="A142" s="25">
        <f t="shared" si="19"/>
        <v>126</v>
      </c>
      <c r="B142" s="26">
        <v>687340</v>
      </c>
      <c r="C142" s="26">
        <v>846239</v>
      </c>
      <c r="D142" s="26">
        <v>371</v>
      </c>
      <c r="E142" s="28">
        <f>'no b.d.l.'!I130/1000</f>
        <v>0.06</v>
      </c>
      <c r="F142" s="28">
        <f>Amalgamation!X130/Amalgamation!AB130</f>
        <v>0.95212765957446799</v>
      </c>
      <c r="G142" s="28">
        <v>1.6E-2</v>
      </c>
      <c r="H142" s="28">
        <f>Amalgamation!T130/Amalgamation!X130</f>
        <v>0.36312849162011174</v>
      </c>
      <c r="I142" s="28">
        <f>Amalgamation!V130/Amalgamation!Z130</f>
        <v>263.33333333333331</v>
      </c>
      <c r="J142" s="28">
        <v>140</v>
      </c>
      <c r="L142" s="25">
        <f t="shared" si="20"/>
        <v>126</v>
      </c>
      <c r="M142" s="26">
        <v>687340</v>
      </c>
      <c r="N142" s="26">
        <v>846239</v>
      </c>
      <c r="O142" s="28">
        <f t="shared" si="11"/>
        <v>0.27854987381757262</v>
      </c>
      <c r="P142" s="28">
        <f t="shared" si="12"/>
        <v>-8.4827426181922905E-2</v>
      </c>
      <c r="Q142" s="28">
        <f t="shared" si="13"/>
        <v>-0.15652365089840903</v>
      </c>
      <c r="R142" s="28">
        <f t="shared" si="14"/>
        <v>-0.14435450810864106</v>
      </c>
      <c r="S142" s="28">
        <f t="shared" si="15"/>
        <v>0.1070003613186612</v>
      </c>
      <c r="T142" s="28">
        <f t="shared" si="16"/>
        <v>-0.3866341070211417</v>
      </c>
      <c r="U142" s="28">
        <f t="shared" si="17"/>
        <v>-0.43757842367727751</v>
      </c>
      <c r="V142" s="28">
        <f t="shared" si="18"/>
        <v>0</v>
      </c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30"/>
      <c r="BA142" s="28"/>
      <c r="BD142" s="28"/>
    </row>
    <row r="143" spans="1:56" x14ac:dyDescent="0.3">
      <c r="A143" s="25">
        <f t="shared" si="19"/>
        <v>127</v>
      </c>
      <c r="B143" s="26">
        <v>687342</v>
      </c>
      <c r="C143" s="26">
        <v>846239</v>
      </c>
      <c r="D143" s="26">
        <v>371</v>
      </c>
      <c r="E143" s="28">
        <f>'no b.d.l.'!I131/1000</f>
        <v>0.05</v>
      </c>
      <c r="F143" s="28">
        <f>Amalgamation!X131/Amalgamation!AB131</f>
        <v>0.97860962566844922</v>
      </c>
      <c r="G143" s="28">
        <v>1.9E-2</v>
      </c>
      <c r="H143" s="28">
        <f>Amalgamation!T131/Amalgamation!X131</f>
        <v>0.33879781420765026</v>
      </c>
      <c r="I143" s="28">
        <f>Amalgamation!V131/Amalgamation!Z131</f>
        <v>212.72727272727272</v>
      </c>
      <c r="J143" s="28">
        <v>123</v>
      </c>
      <c r="L143" s="25">
        <f t="shared" si="20"/>
        <v>127</v>
      </c>
      <c r="M143" s="26">
        <v>687342</v>
      </c>
      <c r="N143" s="26">
        <v>846239</v>
      </c>
      <c r="O143" s="28">
        <f t="shared" si="11"/>
        <v>0.27854987381757262</v>
      </c>
      <c r="P143" s="28">
        <f t="shared" si="12"/>
        <v>-0.12257004133130191</v>
      </c>
      <c r="Q143" s="28">
        <f t="shared" si="13"/>
        <v>-0.15620772666960497</v>
      </c>
      <c r="R143" s="28">
        <f t="shared" si="14"/>
        <v>-0.14383205841794908</v>
      </c>
      <c r="S143" s="28">
        <f t="shared" si="15"/>
        <v>5.3226772517174163E-2</v>
      </c>
      <c r="T143" s="28">
        <f t="shared" si="16"/>
        <v>-0.42231145247992707</v>
      </c>
      <c r="U143" s="28">
        <f t="shared" si="17"/>
        <v>-0.49989014974540197</v>
      </c>
      <c r="V143" s="28">
        <f t="shared" si="18"/>
        <v>0</v>
      </c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30"/>
      <c r="BA143" s="28"/>
      <c r="BD143" s="28"/>
    </row>
    <row r="144" spans="1:56" ht="15.75" customHeight="1" x14ac:dyDescent="0.3">
      <c r="A144" s="25">
        <f t="shared" si="19"/>
        <v>128</v>
      </c>
      <c r="B144" s="26">
        <v>687343</v>
      </c>
      <c r="C144" s="26">
        <v>846239</v>
      </c>
      <c r="D144" s="26">
        <v>371</v>
      </c>
      <c r="E144" s="28">
        <f>'no b.d.l.'!I132/1000</f>
        <v>0.04</v>
      </c>
      <c r="F144" s="28">
        <f>Amalgamation!X132/Amalgamation!AB132</f>
        <v>0.92746113989637291</v>
      </c>
      <c r="G144" s="28">
        <v>1.7999999999999999E-2</v>
      </c>
      <c r="H144" s="28">
        <f>Amalgamation!T132/Amalgamation!X132</f>
        <v>0.35195530726256985</v>
      </c>
      <c r="I144" s="28">
        <f>Amalgamation!V132/Amalgamation!Z132</f>
        <v>248.99999999999997</v>
      </c>
      <c r="J144" s="28">
        <v>145</v>
      </c>
      <c r="L144" s="25">
        <f t="shared" si="20"/>
        <v>128</v>
      </c>
      <c r="M144" s="26">
        <v>687343</v>
      </c>
      <c r="N144" s="26">
        <v>846239</v>
      </c>
      <c r="O144" s="28">
        <f t="shared" si="11"/>
        <v>0.27854987381757262</v>
      </c>
      <c r="P144" s="28">
        <f t="shared" si="12"/>
        <v>-0.16031265648068094</v>
      </c>
      <c r="Q144" s="28">
        <f t="shared" si="13"/>
        <v>-0.15681791723720451</v>
      </c>
      <c r="R144" s="28">
        <f t="shared" si="14"/>
        <v>-0.1440062083148464</v>
      </c>
      <c r="S144" s="28">
        <f t="shared" si="15"/>
        <v>8.2306341869044855E-2</v>
      </c>
      <c r="T144" s="28">
        <f t="shared" si="16"/>
        <v>-0.39673912762114494</v>
      </c>
      <c r="U144" s="28">
        <f t="shared" si="17"/>
        <v>-0.41925144542194676</v>
      </c>
      <c r="V144" s="28">
        <f t="shared" si="18"/>
        <v>0</v>
      </c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30"/>
      <c r="BA144" s="28"/>
      <c r="BD144" s="28"/>
    </row>
    <row r="145" spans="1:56" x14ac:dyDescent="0.3">
      <c r="A145" s="25">
        <f t="shared" si="19"/>
        <v>129</v>
      </c>
      <c r="B145" s="26">
        <v>687345</v>
      </c>
      <c r="C145" s="26">
        <v>846239</v>
      </c>
      <c r="D145" s="26">
        <v>371</v>
      </c>
      <c r="E145" s="28">
        <f>'no b.d.l.'!I133/1000</f>
        <v>8.9999999999999998E-4</v>
      </c>
      <c r="F145" s="28">
        <f>Amalgamation!X133/Amalgamation!AB133</f>
        <v>1.1542553191489362</v>
      </c>
      <c r="G145" s="28">
        <v>8.2000000000000003E-2</v>
      </c>
      <c r="H145" s="28">
        <f>Amalgamation!T133/Amalgamation!X133</f>
        <v>0.27649769585253459</v>
      </c>
      <c r="I145" s="28">
        <f>Amalgamation!V133/Amalgamation!Z133</f>
        <v>223.99999999999997</v>
      </c>
      <c r="J145" s="28">
        <v>372</v>
      </c>
      <c r="L145" s="25">
        <f t="shared" si="20"/>
        <v>129</v>
      </c>
      <c r="M145" s="26">
        <v>687345</v>
      </c>
      <c r="N145" s="26">
        <v>846239</v>
      </c>
      <c r="O145" s="28">
        <f t="shared" si="11"/>
        <v>0.27854987381757262</v>
      </c>
      <c r="P145" s="28">
        <f t="shared" si="12"/>
        <v>-0.30788628171475296</v>
      </c>
      <c r="Q145" s="28">
        <f t="shared" si="13"/>
        <v>-0.1541123108663128</v>
      </c>
      <c r="R145" s="28">
        <f t="shared" si="14"/>
        <v>-0.13286061491341747</v>
      </c>
      <c r="S145" s="28">
        <f t="shared" si="15"/>
        <v>-8.4463637409355016E-2</v>
      </c>
      <c r="T145" s="28">
        <f t="shared" si="16"/>
        <v>-0.41436416355138328</v>
      </c>
      <c r="U145" s="28">
        <f t="shared" si="17"/>
        <v>0.41279336737006811</v>
      </c>
      <c r="V145" s="28">
        <f t="shared" si="18"/>
        <v>1</v>
      </c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30"/>
      <c r="BA145" s="28"/>
      <c r="BD145" s="28"/>
    </row>
    <row r="146" spans="1:56" x14ac:dyDescent="0.3">
      <c r="A146" s="25">
        <f t="shared" si="19"/>
        <v>130</v>
      </c>
      <c r="B146" s="26">
        <v>687348</v>
      </c>
      <c r="C146" s="26">
        <v>846239</v>
      </c>
      <c r="D146" s="26">
        <v>371</v>
      </c>
      <c r="E146" s="28">
        <f>'no b.d.l.'!I134/1000</f>
        <v>0.05</v>
      </c>
      <c r="F146" s="28">
        <f>Amalgamation!X134/Amalgamation!AB134</f>
        <v>1.2587064676616915</v>
      </c>
      <c r="G146" s="28">
        <v>8.5000000000000006E-2</v>
      </c>
      <c r="H146" s="28">
        <f>Amalgamation!T134/Amalgamation!X134</f>
        <v>0.24901185770750986</v>
      </c>
      <c r="I146" s="28">
        <f>Amalgamation!V134/Amalgamation!Z134</f>
        <v>233.99999999999997</v>
      </c>
      <c r="J146" s="28">
        <v>426</v>
      </c>
      <c r="L146" s="25">
        <f t="shared" si="20"/>
        <v>130</v>
      </c>
      <c r="M146" s="26">
        <v>687348</v>
      </c>
      <c r="N146" s="26">
        <v>846239</v>
      </c>
      <c r="O146" s="28">
        <f t="shared" ref="O146:O209" si="21">STANDARDIZE(D146,D$228,D$229)</f>
        <v>0.27854987381757262</v>
      </c>
      <c r="P146" s="28">
        <f t="shared" ref="P146:P209" si="22">STANDARDIZE(E146,E$228,E$229)</f>
        <v>-0.12257004133130191</v>
      </c>
      <c r="Q146" s="28">
        <f t="shared" ref="Q146:Q209" si="23">STANDARDIZE(F146,F$228,F$229)</f>
        <v>-0.15286623085758227</v>
      </c>
      <c r="R146" s="28">
        <f t="shared" ref="R146:R209" si="24">STANDARDIZE(G146,G$228,G$229)</f>
        <v>-0.13233816522272548</v>
      </c>
      <c r="S146" s="28">
        <f t="shared" ref="S146:S209" si="25">STANDARDIZE(H146,H$228,H$229)</f>
        <v>-0.14521049345528619</v>
      </c>
      <c r="T146" s="28">
        <f t="shared" ref="T146:T209" si="26">STANDARDIZE(I146,I$228,I$229)</f>
        <v>-0.40731414917928793</v>
      </c>
      <c r="U146" s="28">
        <f t="shared" ref="U146:U209" si="27">STANDARDIZE(J146,J$228,J$229)</f>
        <v>0.61072473252763992</v>
      </c>
      <c r="V146" s="28">
        <f t="shared" ref="V146:V209" si="28">INT((SUM(P146:R146)/SUM(S146:U146))*O146)</f>
        <v>-2</v>
      </c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30"/>
      <c r="BA146" s="28"/>
      <c r="BD146" s="28"/>
    </row>
    <row r="147" spans="1:56" x14ac:dyDescent="0.3">
      <c r="A147" s="25">
        <f t="shared" ref="A147:A210" si="29">A146+1</f>
        <v>131</v>
      </c>
      <c r="B147" s="26">
        <v>687351</v>
      </c>
      <c r="C147" s="26">
        <v>846239</v>
      </c>
      <c r="D147" s="26">
        <v>371</v>
      </c>
      <c r="E147" s="28">
        <f>'no b.d.l.'!I135/1000</f>
        <v>0.04</v>
      </c>
      <c r="F147" s="28">
        <f>Amalgamation!X135/Amalgamation!AB135</f>
        <v>1.8963730569948187</v>
      </c>
      <c r="G147" s="28">
        <v>0.11799999999999999</v>
      </c>
      <c r="H147" s="28">
        <f>Amalgamation!T135/Amalgamation!X135</f>
        <v>0.2349726775956284</v>
      </c>
      <c r="I147" s="28">
        <f>Amalgamation!V135/Amalgamation!Z135</f>
        <v>270</v>
      </c>
      <c r="J147" s="28">
        <v>462</v>
      </c>
      <c r="L147" s="25">
        <f t="shared" ref="L147:L210" si="30">L146+1</f>
        <v>131</v>
      </c>
      <c r="M147" s="26">
        <v>687351</v>
      </c>
      <c r="N147" s="26">
        <v>846239</v>
      </c>
      <c r="O147" s="28">
        <f t="shared" si="21"/>
        <v>0.27854987381757262</v>
      </c>
      <c r="P147" s="28">
        <f t="shared" si="22"/>
        <v>-0.16031265648068094</v>
      </c>
      <c r="Q147" s="28">
        <f t="shared" si="23"/>
        <v>-0.14525900393363556</v>
      </c>
      <c r="R147" s="28">
        <f t="shared" si="24"/>
        <v>-0.12659121862511369</v>
      </c>
      <c r="S147" s="28">
        <f t="shared" si="25"/>
        <v>-0.17623869236846859</v>
      </c>
      <c r="T147" s="28">
        <f t="shared" si="26"/>
        <v>-0.38193409743974477</v>
      </c>
      <c r="U147" s="28">
        <f t="shared" si="27"/>
        <v>0.74267897596602117</v>
      </c>
      <c r="V147" s="28">
        <f t="shared" si="28"/>
        <v>-1</v>
      </c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30"/>
      <c r="BA147" s="28"/>
      <c r="BD147" s="28"/>
    </row>
    <row r="148" spans="1:56" x14ac:dyDescent="0.3">
      <c r="A148" s="25">
        <f t="shared" si="29"/>
        <v>132</v>
      </c>
      <c r="B148" s="26">
        <v>687352</v>
      </c>
      <c r="C148" s="26">
        <v>846239</v>
      </c>
      <c r="D148" s="26">
        <v>371</v>
      </c>
      <c r="E148" s="28">
        <f>'no b.d.l.'!I136/1000</f>
        <v>0.03</v>
      </c>
      <c r="F148" s="28">
        <f>Amalgamation!X136/Amalgamation!AB136</f>
        <v>2.1542553191489362</v>
      </c>
      <c r="G148" s="28">
        <v>0.18</v>
      </c>
      <c r="H148" s="28">
        <f>Amalgamation!T136/Amalgamation!X136</f>
        <v>0.21234567901234566</v>
      </c>
      <c r="I148" s="28">
        <f>Amalgamation!V136/Amalgamation!Z136</f>
        <v>256.66666666666669</v>
      </c>
      <c r="J148" s="28">
        <v>460</v>
      </c>
      <c r="L148" s="25">
        <f t="shared" si="30"/>
        <v>132</v>
      </c>
      <c r="M148" s="26">
        <v>687352</v>
      </c>
      <c r="N148" s="26">
        <v>846239</v>
      </c>
      <c r="O148" s="28">
        <f t="shared" si="21"/>
        <v>0.27854987381757262</v>
      </c>
      <c r="P148" s="28">
        <f t="shared" si="22"/>
        <v>-0.19805527163005998</v>
      </c>
      <c r="Q148" s="28">
        <f t="shared" si="23"/>
        <v>-0.14218252333909992</v>
      </c>
      <c r="R148" s="28">
        <f t="shared" si="24"/>
        <v>-0.11579392501747943</v>
      </c>
      <c r="S148" s="28">
        <f t="shared" si="25"/>
        <v>-0.22624695547609988</v>
      </c>
      <c r="T148" s="28">
        <f t="shared" si="26"/>
        <v>-0.39133411660253847</v>
      </c>
      <c r="U148" s="28">
        <f t="shared" si="27"/>
        <v>0.73534818466388885</v>
      </c>
      <c r="V148" s="28">
        <f t="shared" si="28"/>
        <v>-2</v>
      </c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30"/>
      <c r="BA148" s="28"/>
      <c r="BD148" s="28"/>
    </row>
    <row r="149" spans="1:56" x14ac:dyDescent="0.3">
      <c r="A149" s="25">
        <f t="shared" si="29"/>
        <v>133</v>
      </c>
      <c r="B149" s="26">
        <v>687353</v>
      </c>
      <c r="C149" s="26">
        <v>846239</v>
      </c>
      <c r="D149" s="26">
        <v>371</v>
      </c>
      <c r="E149" s="28">
        <f>'no b.d.l.'!I137/1000</f>
        <v>8.9999999999999998E-4</v>
      </c>
      <c r="F149" s="28">
        <f>Amalgamation!X137/Amalgamation!AB137</f>
        <v>1.5671641791044775</v>
      </c>
      <c r="G149" s="28">
        <v>6.7000000000000004E-2</v>
      </c>
      <c r="H149" s="28">
        <f>Amalgamation!T137/Amalgamation!X137</f>
        <v>0.26666666666666666</v>
      </c>
      <c r="I149" s="28">
        <f>Amalgamation!V137/Amalgamation!Z137</f>
        <v>253.33333333333334</v>
      </c>
      <c r="J149" s="28">
        <v>367</v>
      </c>
      <c r="L149" s="25">
        <f t="shared" si="30"/>
        <v>133</v>
      </c>
      <c r="M149" s="26">
        <v>687353</v>
      </c>
      <c r="N149" s="26">
        <v>846239</v>
      </c>
      <c r="O149" s="28">
        <f t="shared" si="21"/>
        <v>0.27854987381757262</v>
      </c>
      <c r="P149" s="28">
        <f t="shared" si="22"/>
        <v>-0.30788628171475296</v>
      </c>
      <c r="Q149" s="28">
        <f t="shared" si="23"/>
        <v>-0.14918639589893951</v>
      </c>
      <c r="R149" s="28">
        <f t="shared" si="24"/>
        <v>-0.13547286336687739</v>
      </c>
      <c r="S149" s="28">
        <f t="shared" si="25"/>
        <v>-0.1061913399296934</v>
      </c>
      <c r="T149" s="28">
        <f t="shared" si="26"/>
        <v>-0.39368412139323694</v>
      </c>
      <c r="U149" s="28">
        <f t="shared" si="27"/>
        <v>0.39446638911473741</v>
      </c>
      <c r="V149" s="28">
        <f t="shared" si="28"/>
        <v>1</v>
      </c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30"/>
      <c r="BA149" s="28"/>
      <c r="BD149" s="28"/>
    </row>
    <row r="150" spans="1:56" x14ac:dyDescent="0.3">
      <c r="A150" s="25">
        <f t="shared" si="29"/>
        <v>134</v>
      </c>
      <c r="B150" s="26">
        <v>687355</v>
      </c>
      <c r="C150" s="26">
        <v>846239</v>
      </c>
      <c r="D150" s="26">
        <v>371</v>
      </c>
      <c r="E150" s="28">
        <f>'no b.d.l.'!I138/1000</f>
        <v>8.9999999999999998E-4</v>
      </c>
      <c r="F150" s="28">
        <f>Amalgamation!X138/Amalgamation!AB138</f>
        <v>1.7788944723618092</v>
      </c>
      <c r="G150" s="28">
        <v>7.1999999999999995E-2</v>
      </c>
      <c r="H150" s="28">
        <f>Amalgamation!T138/Amalgamation!X138</f>
        <v>0.22316384180790963</v>
      </c>
      <c r="I150" s="28">
        <f>Amalgamation!V138/Amalgamation!Z138</f>
        <v>244.44444444444446</v>
      </c>
      <c r="J150" s="28">
        <v>394</v>
      </c>
      <c r="L150" s="25">
        <f t="shared" si="30"/>
        <v>134</v>
      </c>
      <c r="M150" s="26">
        <v>687355</v>
      </c>
      <c r="N150" s="26">
        <v>846239</v>
      </c>
      <c r="O150" s="28">
        <f t="shared" si="21"/>
        <v>0.27854987381757262</v>
      </c>
      <c r="P150" s="28">
        <f t="shared" si="22"/>
        <v>-0.30788628171475296</v>
      </c>
      <c r="Q150" s="28">
        <f t="shared" si="23"/>
        <v>-0.14666049848730506</v>
      </c>
      <c r="R150" s="28">
        <f t="shared" si="24"/>
        <v>-0.13460211388239074</v>
      </c>
      <c r="S150" s="28">
        <f t="shared" si="25"/>
        <v>-0.20233757441389172</v>
      </c>
      <c r="T150" s="28">
        <f t="shared" si="26"/>
        <v>-0.39995080083509948</v>
      </c>
      <c r="U150" s="28">
        <f t="shared" si="27"/>
        <v>0.49343207169352332</v>
      </c>
      <c r="V150" s="28">
        <f t="shared" si="28"/>
        <v>1</v>
      </c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30"/>
      <c r="BA150" s="28"/>
      <c r="BD150" s="28"/>
    </row>
    <row r="151" spans="1:56" x14ac:dyDescent="0.3">
      <c r="A151" s="25">
        <f t="shared" si="29"/>
        <v>135</v>
      </c>
      <c r="B151" s="26">
        <v>687356</v>
      </c>
      <c r="C151" s="26">
        <v>846239</v>
      </c>
      <c r="D151" s="26">
        <v>371</v>
      </c>
      <c r="E151" s="28">
        <f>'no b.d.l.'!I139/1000</f>
        <v>7.0000000000000007E-2</v>
      </c>
      <c r="F151" s="28">
        <f>Amalgamation!X139/Amalgamation!AB139</f>
        <v>1.5939086294416243</v>
      </c>
      <c r="G151" s="28">
        <v>8.8999999999999996E-2</v>
      </c>
      <c r="H151" s="28">
        <f>Amalgamation!T139/Amalgamation!X139</f>
        <v>0.21337579617834396</v>
      </c>
      <c r="I151" s="28">
        <f>Amalgamation!V139/Amalgamation!Z139</f>
        <v>243.33333333333331</v>
      </c>
      <c r="J151" s="28">
        <v>384</v>
      </c>
      <c r="L151" s="25">
        <f t="shared" si="30"/>
        <v>135</v>
      </c>
      <c r="M151" s="26">
        <v>687356</v>
      </c>
      <c r="N151" s="26">
        <v>846239</v>
      </c>
      <c r="O151" s="28">
        <f t="shared" si="21"/>
        <v>0.27854987381757262</v>
      </c>
      <c r="P151" s="28">
        <f t="shared" si="22"/>
        <v>-4.708481103254384E-2</v>
      </c>
      <c r="Q151" s="28">
        <f t="shared" si="23"/>
        <v>-0.14886734028888524</v>
      </c>
      <c r="R151" s="28">
        <f t="shared" si="24"/>
        <v>-0.13164156563513618</v>
      </c>
      <c r="S151" s="28">
        <f t="shared" si="25"/>
        <v>-0.22397027834283706</v>
      </c>
      <c r="T151" s="28">
        <f t="shared" si="26"/>
        <v>-0.40073413576533234</v>
      </c>
      <c r="U151" s="28">
        <f t="shared" si="27"/>
        <v>0.45677811518286188</v>
      </c>
      <c r="V151" s="28">
        <f t="shared" si="28"/>
        <v>0</v>
      </c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30"/>
      <c r="BA151" s="28"/>
      <c r="BD151" s="28"/>
    </row>
    <row r="152" spans="1:56" x14ac:dyDescent="0.3">
      <c r="A152" s="25">
        <f t="shared" si="29"/>
        <v>136</v>
      </c>
      <c r="B152" s="26">
        <v>687357</v>
      </c>
      <c r="C152" s="26">
        <v>846237</v>
      </c>
      <c r="D152" s="26">
        <v>371</v>
      </c>
      <c r="E152" s="28">
        <f>'no b.d.l.'!I140/1000</f>
        <v>0.05</v>
      </c>
      <c r="F152" s="28">
        <f>Amalgamation!X140/Amalgamation!AB140</f>
        <v>1.8932584269662922</v>
      </c>
      <c r="G152" s="28">
        <v>0.151</v>
      </c>
      <c r="H152" s="28">
        <f>Amalgamation!T140/Amalgamation!X140</f>
        <v>0.16320474777448069</v>
      </c>
      <c r="I152" s="28">
        <f>Amalgamation!V140/Amalgamation!Z140</f>
        <v>253.75</v>
      </c>
      <c r="J152" s="28">
        <v>552</v>
      </c>
      <c r="L152" s="25">
        <f t="shared" si="30"/>
        <v>136</v>
      </c>
      <c r="M152" s="26">
        <v>687357</v>
      </c>
      <c r="N152" s="26">
        <v>846237</v>
      </c>
      <c r="O152" s="28">
        <f t="shared" si="21"/>
        <v>0.27854987381757262</v>
      </c>
      <c r="P152" s="28">
        <f t="shared" si="22"/>
        <v>-0.12257004133130191</v>
      </c>
      <c r="Q152" s="28">
        <f t="shared" si="23"/>
        <v>-0.14529616080810173</v>
      </c>
      <c r="R152" s="28">
        <f t="shared" si="24"/>
        <v>-0.12084427202750189</v>
      </c>
      <c r="S152" s="28">
        <f t="shared" si="25"/>
        <v>-0.33485405197862866</v>
      </c>
      <c r="T152" s="28">
        <f t="shared" si="26"/>
        <v>-0.39339037079439965</v>
      </c>
      <c r="U152" s="28">
        <f t="shared" si="27"/>
        <v>1.0725645845619742</v>
      </c>
      <c r="V152" s="28">
        <f t="shared" si="28"/>
        <v>-1</v>
      </c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30"/>
      <c r="BA152" s="28"/>
      <c r="BD152" s="28"/>
    </row>
    <row r="153" spans="1:56" x14ac:dyDescent="0.3">
      <c r="A153" s="25">
        <f t="shared" si="29"/>
        <v>137</v>
      </c>
      <c r="B153" s="26">
        <v>687358</v>
      </c>
      <c r="C153" s="26">
        <v>846237</v>
      </c>
      <c r="D153" s="26">
        <v>371</v>
      </c>
      <c r="E153" s="28">
        <f>'no b.d.l.'!I141/1000</f>
        <v>2.25</v>
      </c>
      <c r="F153" s="28">
        <f>Amalgamation!X141/Amalgamation!AB141</f>
        <v>483.90677025527191</v>
      </c>
      <c r="G153" s="28">
        <v>41.6</v>
      </c>
      <c r="H153" s="28">
        <f>Amalgamation!T141/Amalgamation!X141</f>
        <v>1.2385321100917432E-2</v>
      </c>
      <c r="I153" s="28">
        <f>Amalgamation!V141/Amalgamation!Z141</f>
        <v>268.48249027237358</v>
      </c>
      <c r="J153" s="28">
        <v>236</v>
      </c>
      <c r="L153" s="25">
        <f t="shared" si="30"/>
        <v>137</v>
      </c>
      <c r="M153" s="26">
        <v>687358</v>
      </c>
      <c r="N153" s="26">
        <v>846237</v>
      </c>
      <c r="O153" s="28">
        <f t="shared" si="21"/>
        <v>0.27854987381757262</v>
      </c>
      <c r="P153" s="28">
        <f t="shared" si="22"/>
        <v>8.180805291532085</v>
      </c>
      <c r="Q153" s="28">
        <f t="shared" si="23"/>
        <v>5.6050226205493017</v>
      </c>
      <c r="R153" s="28">
        <f t="shared" si="24"/>
        <v>7.0974948044698074</v>
      </c>
      <c r="S153" s="28">
        <f t="shared" si="25"/>
        <v>-0.66818229005992646</v>
      </c>
      <c r="T153" s="28">
        <f t="shared" si="26"/>
        <v>-0.38300394397870086</v>
      </c>
      <c r="U153" s="28">
        <f t="shared" si="27"/>
        <v>-8.5700441174927589E-2</v>
      </c>
      <c r="V153" s="28">
        <f t="shared" si="28"/>
        <v>-6</v>
      </c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30"/>
      <c r="BA153" s="28"/>
      <c r="BD153" s="28"/>
    </row>
    <row r="154" spans="1:56" x14ac:dyDescent="0.3">
      <c r="A154" s="25">
        <f t="shared" si="29"/>
        <v>138</v>
      </c>
      <c r="B154" s="26">
        <v>687359</v>
      </c>
      <c r="C154" s="26">
        <v>846237</v>
      </c>
      <c r="D154" s="26">
        <v>371</v>
      </c>
      <c r="E154" s="28">
        <f>'no b.d.l.'!I142/1000</f>
        <v>0.04</v>
      </c>
      <c r="F154" s="28">
        <f>Amalgamation!X142/Amalgamation!AB142</f>
        <v>3.1420765027322402</v>
      </c>
      <c r="G154" s="28">
        <v>0.32900000000000001</v>
      </c>
      <c r="H154" s="28">
        <f>Amalgamation!T142/Amalgamation!X142</f>
        <v>0.10086956521739131</v>
      </c>
      <c r="I154" s="28">
        <f>Amalgamation!V142/Amalgamation!Z142</f>
        <v>272</v>
      </c>
      <c r="J154" s="28">
        <v>695</v>
      </c>
      <c r="L154" s="25">
        <f t="shared" si="30"/>
        <v>138</v>
      </c>
      <c r="M154" s="26">
        <v>687359</v>
      </c>
      <c r="N154" s="26">
        <v>846237</v>
      </c>
      <c r="O154" s="28">
        <f t="shared" si="21"/>
        <v>0.27854987381757262</v>
      </c>
      <c r="P154" s="28">
        <f t="shared" si="22"/>
        <v>-0.16031265648068094</v>
      </c>
      <c r="Q154" s="28">
        <f t="shared" si="23"/>
        <v>-0.13039802650407112</v>
      </c>
      <c r="R154" s="28">
        <f t="shared" si="24"/>
        <v>-8.9845590379777684E-2</v>
      </c>
      <c r="S154" s="28">
        <f t="shared" si="25"/>
        <v>-0.4726219578148122</v>
      </c>
      <c r="T154" s="28">
        <f t="shared" si="26"/>
        <v>-0.38052409456532571</v>
      </c>
      <c r="U154" s="28">
        <f t="shared" si="27"/>
        <v>1.5967161626644331</v>
      </c>
      <c r="V154" s="28">
        <f t="shared" si="28"/>
        <v>-1</v>
      </c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30"/>
      <c r="BA154" s="28"/>
      <c r="BD154" s="28"/>
    </row>
    <row r="155" spans="1:56" x14ac:dyDescent="0.3">
      <c r="A155" s="25">
        <f t="shared" si="29"/>
        <v>139</v>
      </c>
      <c r="B155" s="26">
        <v>687360</v>
      </c>
      <c r="C155" s="26">
        <v>846237</v>
      </c>
      <c r="D155" s="26">
        <v>371</v>
      </c>
      <c r="E155" s="28">
        <f>'no b.d.l.'!I143/1000</f>
        <v>0.03</v>
      </c>
      <c r="F155" s="28">
        <f>Amalgamation!X143/Amalgamation!AB143</f>
        <v>2.118279569892473</v>
      </c>
      <c r="G155" s="28">
        <v>0.16800000000000001</v>
      </c>
      <c r="H155" s="28">
        <f>Amalgamation!T143/Amalgamation!X143</f>
        <v>0.13451776649746192</v>
      </c>
      <c r="I155" s="28">
        <f>Amalgamation!V143/Amalgamation!Z143</f>
        <v>273.75</v>
      </c>
      <c r="J155" s="28">
        <v>592</v>
      </c>
      <c r="L155" s="25">
        <f t="shared" si="30"/>
        <v>139</v>
      </c>
      <c r="M155" s="26">
        <v>687360</v>
      </c>
      <c r="N155" s="26">
        <v>846237</v>
      </c>
      <c r="O155" s="28">
        <f t="shared" si="21"/>
        <v>0.27854987381757262</v>
      </c>
      <c r="P155" s="28">
        <f t="shared" si="22"/>
        <v>-0.19805527163005998</v>
      </c>
      <c r="Q155" s="28">
        <f t="shared" si="23"/>
        <v>-0.14261170638386181</v>
      </c>
      <c r="R155" s="28">
        <f t="shared" si="24"/>
        <v>-0.11788372378024733</v>
      </c>
      <c r="S155" s="28">
        <f t="shared" si="25"/>
        <v>-0.39825557216631929</v>
      </c>
      <c r="T155" s="28">
        <f t="shared" si="26"/>
        <v>-0.37929034205020901</v>
      </c>
      <c r="U155" s="28">
        <f t="shared" si="27"/>
        <v>1.21918041060462</v>
      </c>
      <c r="V155" s="28">
        <f t="shared" si="28"/>
        <v>-1</v>
      </c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30"/>
      <c r="BA155" s="28"/>
      <c r="BD155" s="28"/>
    </row>
    <row r="156" spans="1:56" x14ac:dyDescent="0.3">
      <c r="A156" s="25">
        <f t="shared" si="29"/>
        <v>140</v>
      </c>
      <c r="B156" s="26">
        <v>687361</v>
      </c>
      <c r="C156" s="26">
        <v>846237</v>
      </c>
      <c r="D156" s="26">
        <v>371</v>
      </c>
      <c r="E156" s="28">
        <f>'no b.d.l.'!I144/1000</f>
        <v>8.9999999999999998E-4</v>
      </c>
      <c r="F156" s="28">
        <f>Amalgamation!X144/Amalgamation!AB144</f>
        <v>3.1548387096774193</v>
      </c>
      <c r="G156" s="28">
        <v>0.13500000000000001</v>
      </c>
      <c r="H156" s="28">
        <f>Amalgamation!T144/Amalgamation!X144</f>
        <v>0.10429447852760736</v>
      </c>
      <c r="I156" s="28">
        <f>Amalgamation!V144/Amalgamation!Z144</f>
        <v>325.71428571428567</v>
      </c>
      <c r="J156" s="28">
        <v>541</v>
      </c>
      <c r="L156" s="25">
        <f t="shared" si="30"/>
        <v>140</v>
      </c>
      <c r="M156" s="26">
        <v>687361</v>
      </c>
      <c r="N156" s="26">
        <v>846237</v>
      </c>
      <c r="O156" s="28">
        <f t="shared" si="21"/>
        <v>0.27854987381757262</v>
      </c>
      <c r="P156" s="28">
        <f t="shared" si="22"/>
        <v>-0.30788628171475296</v>
      </c>
      <c r="Q156" s="28">
        <f t="shared" si="23"/>
        <v>-0.13024577608683685</v>
      </c>
      <c r="R156" s="28">
        <f t="shared" si="24"/>
        <v>-0.12363067037785913</v>
      </c>
      <c r="S156" s="28">
        <f t="shared" si="25"/>
        <v>-0.4650525064221448</v>
      </c>
      <c r="T156" s="28">
        <f t="shared" si="26"/>
        <v>-0.34265544593807079</v>
      </c>
      <c r="U156" s="28">
        <f t="shared" si="27"/>
        <v>1.0322452324002467</v>
      </c>
      <c r="V156" s="28">
        <f t="shared" si="28"/>
        <v>-1</v>
      </c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30"/>
      <c r="BA156" s="28"/>
      <c r="BD156" s="28"/>
    </row>
    <row r="157" spans="1:56" x14ac:dyDescent="0.3">
      <c r="A157" s="25">
        <f t="shared" si="29"/>
        <v>141</v>
      </c>
      <c r="B157" s="26">
        <v>687363</v>
      </c>
      <c r="C157" s="26">
        <v>846237</v>
      </c>
      <c r="D157" s="26">
        <v>371</v>
      </c>
      <c r="E157" s="28">
        <f>'no b.d.l.'!I145/1000</f>
        <v>8.9999999999999998E-4</v>
      </c>
      <c r="F157" s="28">
        <f>Amalgamation!X145/Amalgamation!AB145</f>
        <v>2.0115606936416182</v>
      </c>
      <c r="G157" s="28">
        <v>9.5000000000000001E-2</v>
      </c>
      <c r="H157" s="28">
        <f>Amalgamation!T145/Amalgamation!X145</f>
        <v>0.14942528735632185</v>
      </c>
      <c r="I157" s="28">
        <f>Amalgamation!V145/Amalgamation!Z145</f>
        <v>308.57142857142856</v>
      </c>
      <c r="J157" s="28">
        <v>377</v>
      </c>
      <c r="L157" s="25">
        <f t="shared" si="30"/>
        <v>141</v>
      </c>
      <c r="M157" s="26">
        <v>687363</v>
      </c>
      <c r="N157" s="26">
        <v>846237</v>
      </c>
      <c r="O157" s="28">
        <f t="shared" si="21"/>
        <v>0.27854987381757262</v>
      </c>
      <c r="P157" s="28">
        <f t="shared" si="22"/>
        <v>-0.30788628171475296</v>
      </c>
      <c r="Q157" s="28">
        <f t="shared" si="23"/>
        <v>-0.14388483990267742</v>
      </c>
      <c r="R157" s="28">
        <f t="shared" si="24"/>
        <v>-0.13059666625375221</v>
      </c>
      <c r="S157" s="28">
        <f t="shared" si="25"/>
        <v>-0.36530824056825401</v>
      </c>
      <c r="T157" s="28">
        <f t="shared" si="26"/>
        <v>-0.35474118486166278</v>
      </c>
      <c r="U157" s="28">
        <f t="shared" si="27"/>
        <v>0.43112034562539886</v>
      </c>
      <c r="V157" s="28">
        <f t="shared" si="28"/>
        <v>0</v>
      </c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30"/>
      <c r="BA157" s="28"/>
      <c r="BD157" s="28"/>
    </row>
    <row r="158" spans="1:56" x14ac:dyDescent="0.3">
      <c r="A158" s="25">
        <f t="shared" si="29"/>
        <v>142</v>
      </c>
      <c r="B158" s="26">
        <v>687366</v>
      </c>
      <c r="C158" s="26">
        <v>846237</v>
      </c>
      <c r="D158" s="26">
        <v>371</v>
      </c>
      <c r="E158" s="28">
        <f>'no b.d.l.'!I146/1000</f>
        <v>0.1</v>
      </c>
      <c r="F158" s="28">
        <f>Amalgamation!X146/Amalgamation!AB146</f>
        <v>2.274285714285714</v>
      </c>
      <c r="G158" s="28">
        <v>0.19700000000000001</v>
      </c>
      <c r="H158" s="28">
        <f>Amalgamation!T146/Amalgamation!X146</f>
        <v>0.1407035175879397</v>
      </c>
      <c r="I158" s="28">
        <f>Amalgamation!V146/Amalgamation!Z146</f>
        <v>301.42857142857144</v>
      </c>
      <c r="J158" s="28">
        <v>599</v>
      </c>
      <c r="L158" s="25">
        <f t="shared" si="30"/>
        <v>142</v>
      </c>
      <c r="M158" s="26">
        <v>687366</v>
      </c>
      <c r="N158" s="26">
        <v>846237</v>
      </c>
      <c r="O158" s="28">
        <f t="shared" si="21"/>
        <v>0.27854987381757262</v>
      </c>
      <c r="P158" s="28">
        <f t="shared" si="22"/>
        <v>6.614303441559323E-2</v>
      </c>
      <c r="Q158" s="28">
        <f t="shared" si="23"/>
        <v>-0.14075058622831074</v>
      </c>
      <c r="R158" s="28">
        <f t="shared" si="24"/>
        <v>-0.11283337677022484</v>
      </c>
      <c r="S158" s="28">
        <f t="shared" si="25"/>
        <v>-0.38458435249870171</v>
      </c>
      <c r="T158" s="28">
        <f t="shared" si="26"/>
        <v>-0.35977690941315943</v>
      </c>
      <c r="U158" s="28">
        <f t="shared" si="27"/>
        <v>1.2448381801620831</v>
      </c>
      <c r="V158" s="28">
        <f t="shared" si="28"/>
        <v>-1</v>
      </c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30"/>
      <c r="BA158" s="28"/>
      <c r="BD158" s="28"/>
    </row>
    <row r="159" spans="1:56" x14ac:dyDescent="0.3">
      <c r="A159" s="25">
        <f t="shared" si="29"/>
        <v>143</v>
      </c>
      <c r="B159" s="26">
        <v>687367</v>
      </c>
      <c r="C159" s="26">
        <v>846237</v>
      </c>
      <c r="D159" s="26">
        <v>371</v>
      </c>
      <c r="E159" s="28">
        <f>'no b.d.l.'!I147/1000</f>
        <v>0.06</v>
      </c>
      <c r="F159" s="28">
        <f>Amalgamation!X147/Amalgamation!AB147</f>
        <v>2.1801242236024843</v>
      </c>
      <c r="G159" s="28">
        <v>0.20599999999999999</v>
      </c>
      <c r="H159" s="28">
        <f>Amalgamation!T147/Amalgamation!X147</f>
        <v>0.15669515669515668</v>
      </c>
      <c r="I159" s="28">
        <f>Amalgamation!V147/Amalgamation!Z147</f>
        <v>290</v>
      </c>
      <c r="J159" s="28">
        <v>547</v>
      </c>
      <c r="L159" s="25">
        <f t="shared" si="30"/>
        <v>143</v>
      </c>
      <c r="M159" s="26">
        <v>687367</v>
      </c>
      <c r="N159" s="26">
        <v>846237</v>
      </c>
      <c r="O159" s="28">
        <f t="shared" si="21"/>
        <v>0.27854987381757262</v>
      </c>
      <c r="P159" s="28">
        <f t="shared" si="22"/>
        <v>-8.4827426181922905E-2</v>
      </c>
      <c r="Q159" s="28">
        <f t="shared" si="23"/>
        <v>-0.14187391280540732</v>
      </c>
      <c r="R159" s="28">
        <f t="shared" si="24"/>
        <v>-0.11126602769814892</v>
      </c>
      <c r="S159" s="28">
        <f t="shared" si="25"/>
        <v>-0.34924099517923657</v>
      </c>
      <c r="T159" s="28">
        <f t="shared" si="26"/>
        <v>-0.36783406869555407</v>
      </c>
      <c r="U159" s="28">
        <f t="shared" si="27"/>
        <v>1.0542376063066434</v>
      </c>
      <c r="V159" s="28">
        <f t="shared" si="28"/>
        <v>-1</v>
      </c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30"/>
      <c r="BA159" s="28"/>
      <c r="BD159" s="28"/>
    </row>
    <row r="160" spans="1:56" x14ac:dyDescent="0.3">
      <c r="A160" s="25">
        <f t="shared" si="29"/>
        <v>144</v>
      </c>
      <c r="B160" s="26">
        <v>687369</v>
      </c>
      <c r="C160" s="26">
        <v>846237</v>
      </c>
      <c r="D160" s="26">
        <v>371</v>
      </c>
      <c r="E160" s="28">
        <f>'no b.d.l.'!I148/1000</f>
        <v>0.05</v>
      </c>
      <c r="F160" s="28">
        <f>Amalgamation!X148/Amalgamation!AB148</f>
        <v>1.7093023255813953</v>
      </c>
      <c r="G160" s="28">
        <v>0.249</v>
      </c>
      <c r="H160" s="28">
        <f>Amalgamation!T148/Amalgamation!X148</f>
        <v>0.29251700680272108</v>
      </c>
      <c r="I160" s="28">
        <f>Amalgamation!V148/Amalgamation!Z148</f>
        <v>294.28571428571428</v>
      </c>
      <c r="J160" s="28">
        <v>624</v>
      </c>
      <c r="L160" s="25">
        <f t="shared" si="30"/>
        <v>144</v>
      </c>
      <c r="M160" s="26">
        <v>687369</v>
      </c>
      <c r="N160" s="26">
        <v>846237</v>
      </c>
      <c r="O160" s="28">
        <f t="shared" si="21"/>
        <v>0.27854987381757262</v>
      </c>
      <c r="P160" s="28">
        <f t="shared" si="22"/>
        <v>-0.12257004133130191</v>
      </c>
      <c r="Q160" s="28">
        <f t="shared" si="23"/>
        <v>-0.14749071801195801</v>
      </c>
      <c r="R160" s="28">
        <f t="shared" si="24"/>
        <v>-0.10377758213156385</v>
      </c>
      <c r="S160" s="28">
        <f t="shared" si="25"/>
        <v>-4.9059122141839509E-2</v>
      </c>
      <c r="T160" s="28">
        <f t="shared" si="26"/>
        <v>-0.36481263396465613</v>
      </c>
      <c r="U160" s="28">
        <f t="shared" si="27"/>
        <v>1.3364730714387367</v>
      </c>
      <c r="V160" s="28">
        <f t="shared" si="28"/>
        <v>-1</v>
      </c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30"/>
      <c r="BA160" s="28"/>
      <c r="BD160" s="28"/>
    </row>
    <row r="161" spans="1:56" x14ac:dyDescent="0.3">
      <c r="A161" s="25">
        <f t="shared" si="29"/>
        <v>145</v>
      </c>
      <c r="B161" s="26">
        <v>687404</v>
      </c>
      <c r="C161" s="26">
        <v>846636</v>
      </c>
      <c r="D161" s="26">
        <v>359</v>
      </c>
      <c r="E161" s="28">
        <f>'no b.d.l.'!I149/1000</f>
        <v>0.01</v>
      </c>
      <c r="F161" s="28">
        <f>Amalgamation!X149/Amalgamation!AB149</f>
        <v>1.65625</v>
      </c>
      <c r="G161" s="28">
        <v>3.5999999999999997E-2</v>
      </c>
      <c r="H161" s="28">
        <f>Amalgamation!T149/Amalgamation!X149</f>
        <v>0.24905660377358491</v>
      </c>
      <c r="I161" s="28">
        <f>Amalgamation!V149/Amalgamation!Z149</f>
        <v>438.33333333333337</v>
      </c>
      <c r="J161" s="28">
        <v>309</v>
      </c>
      <c r="L161" s="25">
        <f t="shared" si="30"/>
        <v>145</v>
      </c>
      <c r="M161" s="26">
        <v>687404</v>
      </c>
      <c r="N161" s="26">
        <v>846636</v>
      </c>
      <c r="O161" s="28">
        <f t="shared" si="21"/>
        <v>-1.2641878888643547</v>
      </c>
      <c r="P161" s="28">
        <f t="shared" si="22"/>
        <v>-0.27354050192881807</v>
      </c>
      <c r="Q161" s="28">
        <f t="shared" si="23"/>
        <v>-0.14812362098396856</v>
      </c>
      <c r="R161" s="28">
        <f t="shared" si="24"/>
        <v>-0.14087151017069449</v>
      </c>
      <c r="S161" s="28">
        <f t="shared" si="25"/>
        <v>-0.14511159951506358</v>
      </c>
      <c r="T161" s="28">
        <f t="shared" si="26"/>
        <v>-0.26325885550947337</v>
      </c>
      <c r="U161" s="28">
        <f t="shared" si="27"/>
        <v>0.18187344135290101</v>
      </c>
      <c r="V161" s="28">
        <f t="shared" si="28"/>
        <v>-4</v>
      </c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30"/>
      <c r="BA161" s="28"/>
      <c r="BD161" s="28"/>
    </row>
    <row r="162" spans="1:56" x14ac:dyDescent="0.3">
      <c r="A162" s="25">
        <f t="shared" si="29"/>
        <v>146</v>
      </c>
      <c r="B162" s="26">
        <v>687405</v>
      </c>
      <c r="C162" s="26">
        <v>846636</v>
      </c>
      <c r="D162" s="26">
        <v>359</v>
      </c>
      <c r="E162" s="28">
        <f>'no b.d.l.'!I150/1000</f>
        <v>0.08</v>
      </c>
      <c r="F162" s="28">
        <f>Amalgamation!X150/Amalgamation!AB150</f>
        <v>5.7687074829931975</v>
      </c>
      <c r="G162" s="28">
        <v>0.11799999999999999</v>
      </c>
      <c r="H162" s="28">
        <f>Amalgamation!T150/Amalgamation!X150</f>
        <v>0.11438679245283019</v>
      </c>
      <c r="I162" s="28">
        <f>Amalgamation!V150/Amalgamation!Z150</f>
        <v>142.5</v>
      </c>
      <c r="J162" s="28">
        <v>65</v>
      </c>
      <c r="L162" s="25">
        <f t="shared" si="30"/>
        <v>146</v>
      </c>
      <c r="M162" s="26">
        <v>687405</v>
      </c>
      <c r="N162" s="26">
        <v>846636</v>
      </c>
      <c r="O162" s="28">
        <f t="shared" si="21"/>
        <v>-1.2641878888643547</v>
      </c>
      <c r="P162" s="28">
        <f t="shared" si="22"/>
        <v>-9.3421958831648357E-3</v>
      </c>
      <c r="Q162" s="28">
        <f t="shared" si="23"/>
        <v>-9.9062876997163013E-2</v>
      </c>
      <c r="R162" s="28">
        <f t="shared" si="24"/>
        <v>-0.12659121862511369</v>
      </c>
      <c r="S162" s="28">
        <f t="shared" si="25"/>
        <v>-0.44274733464782756</v>
      </c>
      <c r="T162" s="28">
        <f t="shared" si="26"/>
        <v>-0.47182178068396019</v>
      </c>
      <c r="U162" s="28">
        <f t="shared" si="27"/>
        <v>-0.71248309750723837</v>
      </c>
      <c r="V162" s="28">
        <f t="shared" si="28"/>
        <v>-1</v>
      </c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30"/>
      <c r="BA162" s="28"/>
      <c r="BD162" s="28"/>
    </row>
    <row r="163" spans="1:56" x14ac:dyDescent="0.3">
      <c r="A163" s="25">
        <f t="shared" si="29"/>
        <v>147</v>
      </c>
      <c r="B163" s="26">
        <v>687407</v>
      </c>
      <c r="C163" s="26">
        <v>846636</v>
      </c>
      <c r="D163" s="26">
        <v>359</v>
      </c>
      <c r="E163" s="28">
        <f>'no b.d.l.'!I151/1000</f>
        <v>0.02</v>
      </c>
      <c r="F163" s="28">
        <f>Amalgamation!X151/Amalgamation!AB151</f>
        <v>1.5283018867924529</v>
      </c>
      <c r="G163" s="28">
        <v>3.6999999999999998E-2</v>
      </c>
      <c r="H163" s="28">
        <f>Amalgamation!T151/Amalgamation!X151</f>
        <v>0.23456790123456789</v>
      </c>
      <c r="I163" s="28">
        <f>Amalgamation!V151/Amalgamation!Z151</f>
        <v>418.57142857142856</v>
      </c>
      <c r="J163" s="28">
        <v>258</v>
      </c>
      <c r="L163" s="25">
        <f t="shared" si="30"/>
        <v>147</v>
      </c>
      <c r="M163" s="26">
        <v>687407</v>
      </c>
      <c r="N163" s="26">
        <v>846636</v>
      </c>
      <c r="O163" s="28">
        <f t="shared" si="21"/>
        <v>-1.2641878888643547</v>
      </c>
      <c r="P163" s="28">
        <f t="shared" si="22"/>
        <v>-0.23579788677943897</v>
      </c>
      <c r="Q163" s="28">
        <f t="shared" si="23"/>
        <v>-0.14965001478904238</v>
      </c>
      <c r="R163" s="28">
        <f t="shared" si="24"/>
        <v>-0.14069736027379717</v>
      </c>
      <c r="S163" s="28">
        <f t="shared" si="25"/>
        <v>-0.17713329457075178</v>
      </c>
      <c r="T163" s="28">
        <f t="shared" si="26"/>
        <v>-0.27719102676861418</v>
      </c>
      <c r="U163" s="28">
        <f t="shared" si="27"/>
        <v>-5.061736851472395E-3</v>
      </c>
      <c r="V163" s="28">
        <f t="shared" si="28"/>
        <v>-2</v>
      </c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30"/>
      <c r="BA163" s="28"/>
      <c r="BD163" s="28"/>
    </row>
    <row r="164" spans="1:56" x14ac:dyDescent="0.3">
      <c r="A164" s="25">
        <f t="shared" si="29"/>
        <v>148</v>
      </c>
      <c r="B164" s="26">
        <v>687409</v>
      </c>
      <c r="C164" s="26">
        <v>846636</v>
      </c>
      <c r="D164" s="26">
        <v>359</v>
      </c>
      <c r="E164" s="28">
        <f>'no b.d.l.'!I152/1000</f>
        <v>0.02</v>
      </c>
      <c r="F164" s="28">
        <f>Amalgamation!X152/Amalgamation!AB152</f>
        <v>2.6218487394957983</v>
      </c>
      <c r="G164" s="28">
        <v>4.3999999999999997E-2</v>
      </c>
      <c r="H164" s="28">
        <f>Amalgamation!T152/Amalgamation!X152</f>
        <v>0.15064102564102566</v>
      </c>
      <c r="I164" s="28">
        <f>Amalgamation!V152/Amalgamation!Z152</f>
        <v>560</v>
      </c>
      <c r="J164" s="28">
        <v>221</v>
      </c>
      <c r="L164" s="25">
        <f t="shared" si="30"/>
        <v>148</v>
      </c>
      <c r="M164" s="26">
        <v>687409</v>
      </c>
      <c r="N164" s="26">
        <v>846636</v>
      </c>
      <c r="O164" s="28">
        <f t="shared" si="21"/>
        <v>-1.2641878888643547</v>
      </c>
      <c r="P164" s="28">
        <f t="shared" si="22"/>
        <v>-0.23579788677943897</v>
      </c>
      <c r="Q164" s="28">
        <f t="shared" si="23"/>
        <v>-0.13660423318523912</v>
      </c>
      <c r="R164" s="28">
        <f t="shared" si="24"/>
        <v>-0.13947831099551589</v>
      </c>
      <c r="S164" s="28">
        <f t="shared" si="25"/>
        <v>-0.36262131946434734</v>
      </c>
      <c r="T164" s="28">
        <f t="shared" si="26"/>
        <v>-0.17748368064898024</v>
      </c>
      <c r="U164" s="28">
        <f t="shared" si="27"/>
        <v>-0.14068137594091976</v>
      </c>
      <c r="V164" s="28">
        <f t="shared" si="28"/>
        <v>-1</v>
      </c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30"/>
      <c r="BA164" s="28"/>
      <c r="BD164" s="28"/>
    </row>
    <row r="165" spans="1:56" x14ac:dyDescent="0.3">
      <c r="A165" s="25">
        <f t="shared" si="29"/>
        <v>149</v>
      </c>
      <c r="B165" s="26">
        <v>687411</v>
      </c>
      <c r="C165" s="26">
        <v>846636</v>
      </c>
      <c r="D165" s="26">
        <v>359</v>
      </c>
      <c r="E165" s="28">
        <f>'no b.d.l.'!I153/1000</f>
        <v>0.01</v>
      </c>
      <c r="F165" s="28">
        <f>Amalgamation!X153/Amalgamation!AB153</f>
        <v>1.3141025641025641</v>
      </c>
      <c r="G165" s="28">
        <v>1.4E-2</v>
      </c>
      <c r="H165" s="28">
        <f>Amalgamation!T153/Amalgamation!X153</f>
        <v>0.28780487804878052</v>
      </c>
      <c r="I165" s="28">
        <f>Amalgamation!V153/Amalgamation!Z153</f>
        <v>449.99999999999994</v>
      </c>
      <c r="J165" s="28">
        <v>119</v>
      </c>
      <c r="L165" s="25">
        <f t="shared" si="30"/>
        <v>149</v>
      </c>
      <c r="M165" s="26">
        <v>687411</v>
      </c>
      <c r="N165" s="26">
        <v>846636</v>
      </c>
      <c r="O165" s="28">
        <f t="shared" si="21"/>
        <v>-1.2641878888643547</v>
      </c>
      <c r="P165" s="28">
        <f t="shared" si="22"/>
        <v>-0.27354050192881807</v>
      </c>
      <c r="Q165" s="28">
        <f t="shared" si="23"/>
        <v>-0.15220536719720568</v>
      </c>
      <c r="R165" s="28">
        <f t="shared" si="24"/>
        <v>-0.1447028079024357</v>
      </c>
      <c r="S165" s="28">
        <f t="shared" si="25"/>
        <v>-5.9473467361191475E-2</v>
      </c>
      <c r="T165" s="28">
        <f t="shared" si="26"/>
        <v>-0.2550338387420289</v>
      </c>
      <c r="U165" s="28">
        <f t="shared" si="27"/>
        <v>-0.51455173234966656</v>
      </c>
      <c r="V165" s="28">
        <f t="shared" si="28"/>
        <v>-1</v>
      </c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30"/>
      <c r="BA165" s="28"/>
      <c r="BD165" s="28"/>
    </row>
    <row r="166" spans="1:56" x14ac:dyDescent="0.3">
      <c r="A166" s="25">
        <f t="shared" si="29"/>
        <v>150</v>
      </c>
      <c r="B166" s="26">
        <v>687412</v>
      </c>
      <c r="C166" s="26">
        <v>846636</v>
      </c>
      <c r="D166" s="26">
        <v>359</v>
      </c>
      <c r="E166" s="28">
        <f>'no b.d.l.'!I154/1000</f>
        <v>0.08</v>
      </c>
      <c r="F166" s="28">
        <f>Amalgamation!X154/Amalgamation!AB154</f>
        <v>1.3396226415094339</v>
      </c>
      <c r="G166" s="28">
        <v>1.7999999999999999E-2</v>
      </c>
      <c r="H166" s="28">
        <f>Amalgamation!T154/Amalgamation!X154</f>
        <v>0.26291079812206569</v>
      </c>
      <c r="I166" s="28">
        <f>Amalgamation!V154/Amalgamation!Z154</f>
        <v>455.71428571428567</v>
      </c>
      <c r="J166" s="28">
        <v>125</v>
      </c>
      <c r="L166" s="25">
        <f t="shared" si="30"/>
        <v>150</v>
      </c>
      <c r="M166" s="26">
        <v>687412</v>
      </c>
      <c r="N166" s="26">
        <v>846636</v>
      </c>
      <c r="O166" s="28">
        <f t="shared" si="21"/>
        <v>-1.2641878888643547</v>
      </c>
      <c r="P166" s="28">
        <f t="shared" si="22"/>
        <v>-9.3421958831648357E-3</v>
      </c>
      <c r="Q166" s="28">
        <f t="shared" si="23"/>
        <v>-0.15190091809606368</v>
      </c>
      <c r="R166" s="28">
        <f t="shared" si="24"/>
        <v>-0.1440062083148464</v>
      </c>
      <c r="S166" s="28">
        <f t="shared" si="25"/>
        <v>-0.1144922403644002</v>
      </c>
      <c r="T166" s="28">
        <f t="shared" si="26"/>
        <v>-0.25100525910083155</v>
      </c>
      <c r="U166" s="28">
        <f t="shared" si="27"/>
        <v>-0.4925593584432697</v>
      </c>
      <c r="V166" s="28">
        <f t="shared" si="28"/>
        <v>-1</v>
      </c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30"/>
      <c r="BA166" s="28"/>
      <c r="BD166" s="28"/>
    </row>
    <row r="167" spans="1:56" ht="15.75" customHeight="1" x14ac:dyDescent="0.3">
      <c r="A167" s="25">
        <f t="shared" si="29"/>
        <v>151</v>
      </c>
      <c r="B167" s="26">
        <v>687413</v>
      </c>
      <c r="C167" s="26">
        <v>846636</v>
      </c>
      <c r="D167" s="26">
        <v>359</v>
      </c>
      <c r="E167" s="28">
        <f>'no b.d.l.'!I155/1000</f>
        <v>0.04</v>
      </c>
      <c r="F167" s="28">
        <f>Amalgamation!X155/Amalgamation!AB155</f>
        <v>1.3860759493670884</v>
      </c>
      <c r="G167" s="28">
        <v>2.9000000000000001E-2</v>
      </c>
      <c r="H167" s="28">
        <f>Amalgamation!T155/Amalgamation!X155</f>
        <v>0.26484018264840181</v>
      </c>
      <c r="I167" s="28">
        <f>Amalgamation!V155/Amalgamation!Z155</f>
        <v>472.85714285714283</v>
      </c>
      <c r="J167" s="28">
        <v>204</v>
      </c>
      <c r="L167" s="25">
        <f t="shared" si="30"/>
        <v>151</v>
      </c>
      <c r="M167" s="26">
        <v>687413</v>
      </c>
      <c r="N167" s="26">
        <v>846636</v>
      </c>
      <c r="O167" s="28">
        <f t="shared" si="21"/>
        <v>-1.2641878888643547</v>
      </c>
      <c r="P167" s="28">
        <f t="shared" si="22"/>
        <v>-0.16031265648068094</v>
      </c>
      <c r="Q167" s="28">
        <f t="shared" si="23"/>
        <v>-0.15134674000338566</v>
      </c>
      <c r="R167" s="28">
        <f t="shared" si="24"/>
        <v>-0.14209055944897581</v>
      </c>
      <c r="S167" s="28">
        <f t="shared" si="25"/>
        <v>-0.11022807918218779</v>
      </c>
      <c r="T167" s="28">
        <f t="shared" si="26"/>
        <v>-0.23891952017723952</v>
      </c>
      <c r="U167" s="28">
        <f t="shared" si="27"/>
        <v>-0.20299310200904422</v>
      </c>
      <c r="V167" s="28">
        <f t="shared" si="28"/>
        <v>-2</v>
      </c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30"/>
      <c r="BA167" s="28"/>
      <c r="BD167" s="28"/>
    </row>
    <row r="168" spans="1:56" x14ac:dyDescent="0.3">
      <c r="A168" s="25">
        <f t="shared" si="29"/>
        <v>152</v>
      </c>
      <c r="B168" s="26">
        <v>687415</v>
      </c>
      <c r="C168" s="26">
        <v>846636</v>
      </c>
      <c r="D168" s="26">
        <v>359</v>
      </c>
      <c r="E168" s="28">
        <f>'no b.d.l.'!I156/1000</f>
        <v>0.03</v>
      </c>
      <c r="F168" s="28">
        <f>Amalgamation!X156/Amalgamation!AB156</f>
        <v>1.5096774193548386</v>
      </c>
      <c r="G168" s="28">
        <v>2.3E-2</v>
      </c>
      <c r="H168" s="28">
        <f>Amalgamation!T156/Amalgamation!X156</f>
        <v>0.23931623931623933</v>
      </c>
      <c r="I168" s="28">
        <f>Amalgamation!V156/Amalgamation!Z156</f>
        <v>439.99999999999994</v>
      </c>
      <c r="J168" s="28">
        <v>188</v>
      </c>
      <c r="L168" s="25">
        <f t="shared" si="30"/>
        <v>152</v>
      </c>
      <c r="M168" s="26">
        <v>687415</v>
      </c>
      <c r="N168" s="26">
        <v>846636</v>
      </c>
      <c r="O168" s="28">
        <f t="shared" si="21"/>
        <v>-1.2641878888643547</v>
      </c>
      <c r="P168" s="28">
        <f t="shared" si="22"/>
        <v>-0.19805527163005998</v>
      </c>
      <c r="Q168" s="28">
        <f t="shared" si="23"/>
        <v>-0.14987220072838062</v>
      </c>
      <c r="R168" s="28">
        <f t="shared" si="24"/>
        <v>-0.14313545883035975</v>
      </c>
      <c r="S168" s="28">
        <f t="shared" si="25"/>
        <v>-0.16663892258242949</v>
      </c>
      <c r="T168" s="28">
        <f t="shared" si="26"/>
        <v>-0.26208385311412419</v>
      </c>
      <c r="U168" s="28">
        <f t="shared" si="27"/>
        <v>-0.26163943242610255</v>
      </c>
      <c r="V168" s="28">
        <f t="shared" si="28"/>
        <v>-1</v>
      </c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30"/>
      <c r="BA168" s="28"/>
      <c r="BD168" s="28"/>
    </row>
    <row r="169" spans="1:56" x14ac:dyDescent="0.3">
      <c r="A169" s="25">
        <f t="shared" si="29"/>
        <v>153</v>
      </c>
      <c r="B169" s="26">
        <v>687416</v>
      </c>
      <c r="C169" s="26">
        <v>846636</v>
      </c>
      <c r="D169" s="26">
        <v>359</v>
      </c>
      <c r="E169" s="28">
        <f>'no b.d.l.'!I157/1000</f>
        <v>0.02</v>
      </c>
      <c r="F169" s="28">
        <f>Amalgamation!X157/Amalgamation!AB157</f>
        <v>1.5030674846625767</v>
      </c>
      <c r="G169" s="28">
        <v>1.4E-2</v>
      </c>
      <c r="H169" s="28">
        <f>Amalgamation!T157/Amalgamation!X157</f>
        <v>0.22448979591836735</v>
      </c>
      <c r="I169" s="28">
        <f>Amalgamation!V157/Amalgamation!Z157</f>
        <v>494.28571428571428</v>
      </c>
      <c r="J169" s="28">
        <v>127</v>
      </c>
      <c r="L169" s="25">
        <f t="shared" si="30"/>
        <v>153</v>
      </c>
      <c r="M169" s="26">
        <v>687416</v>
      </c>
      <c r="N169" s="26">
        <v>846636</v>
      </c>
      <c r="O169" s="28">
        <f t="shared" si="21"/>
        <v>-1.2641878888643547</v>
      </c>
      <c r="P169" s="28">
        <f t="shared" si="22"/>
        <v>-0.23579788677943897</v>
      </c>
      <c r="Q169" s="28">
        <f t="shared" si="23"/>
        <v>-0.14995105584482807</v>
      </c>
      <c r="R169" s="28">
        <f t="shared" si="24"/>
        <v>-0.1447028079024357</v>
      </c>
      <c r="S169" s="28">
        <f t="shared" si="25"/>
        <v>-0.19940706368882347</v>
      </c>
      <c r="T169" s="28">
        <f t="shared" si="26"/>
        <v>-0.22381234652274953</v>
      </c>
      <c r="U169" s="28">
        <f t="shared" si="27"/>
        <v>-0.48522856714113738</v>
      </c>
      <c r="V169" s="28">
        <f t="shared" si="28"/>
        <v>-1</v>
      </c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30"/>
      <c r="BA169" s="28"/>
      <c r="BD169" s="28"/>
    </row>
    <row r="170" spans="1:56" x14ac:dyDescent="0.3">
      <c r="A170" s="25">
        <f t="shared" si="29"/>
        <v>154</v>
      </c>
      <c r="B170" s="26">
        <v>687417</v>
      </c>
      <c r="C170" s="26">
        <v>846636</v>
      </c>
      <c r="D170" s="26">
        <v>359</v>
      </c>
      <c r="E170" s="28">
        <f>'no b.d.l.'!I158/1000</f>
        <v>0.02</v>
      </c>
      <c r="F170" s="28">
        <f>Amalgamation!X158/Amalgamation!AB158</f>
        <v>1.3450292397660817</v>
      </c>
      <c r="G170" s="28">
        <v>1.7999999999999999E-2</v>
      </c>
      <c r="H170" s="28">
        <f>Amalgamation!T158/Amalgamation!X158</f>
        <v>0.2608695652173913</v>
      </c>
      <c r="I170" s="28">
        <f>Amalgamation!V158/Amalgamation!Z158</f>
        <v>508.57142857142856</v>
      </c>
      <c r="J170" s="28">
        <v>120</v>
      </c>
      <c r="L170" s="25">
        <f t="shared" si="30"/>
        <v>154</v>
      </c>
      <c r="M170" s="26">
        <v>687417</v>
      </c>
      <c r="N170" s="26">
        <v>846636</v>
      </c>
      <c r="O170" s="28">
        <f t="shared" si="21"/>
        <v>-1.2641878888643547</v>
      </c>
      <c r="P170" s="28">
        <f t="shared" si="22"/>
        <v>-0.23579788677943897</v>
      </c>
      <c r="Q170" s="28">
        <f t="shared" si="23"/>
        <v>-0.1518364185276169</v>
      </c>
      <c r="R170" s="28">
        <f t="shared" si="24"/>
        <v>-0.1440062083148464</v>
      </c>
      <c r="S170" s="28">
        <f t="shared" si="25"/>
        <v>-0.11900359929630595</v>
      </c>
      <c r="T170" s="28">
        <f t="shared" si="26"/>
        <v>-0.21374089741975622</v>
      </c>
      <c r="U170" s="28">
        <f t="shared" si="27"/>
        <v>-0.5108863366986004</v>
      </c>
      <c r="V170" s="28">
        <f t="shared" si="28"/>
        <v>-1</v>
      </c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30"/>
      <c r="BA170" s="28"/>
      <c r="BD170" s="28"/>
    </row>
    <row r="171" spans="1:56" x14ac:dyDescent="0.3">
      <c r="A171" s="25">
        <f t="shared" si="29"/>
        <v>155</v>
      </c>
      <c r="B171" s="26">
        <v>687419</v>
      </c>
      <c r="C171" s="26">
        <v>846636</v>
      </c>
      <c r="D171" s="26">
        <v>359</v>
      </c>
      <c r="E171" s="28">
        <f>'no b.d.l.'!I159/1000</f>
        <v>0.03</v>
      </c>
      <c r="F171" s="28">
        <f>Amalgamation!X159/Amalgamation!AB159</f>
        <v>1.3795180722891565</v>
      </c>
      <c r="G171" s="28">
        <v>1.9E-2</v>
      </c>
      <c r="H171" s="28">
        <f>Amalgamation!T159/Amalgamation!X159</f>
        <v>0.26637554585152839</v>
      </c>
      <c r="I171" s="28">
        <f>Amalgamation!V159/Amalgamation!Z159</f>
        <v>486.25</v>
      </c>
      <c r="J171" s="28">
        <v>136</v>
      </c>
      <c r="L171" s="25">
        <f t="shared" si="30"/>
        <v>155</v>
      </c>
      <c r="M171" s="26">
        <v>687419</v>
      </c>
      <c r="N171" s="26">
        <v>846636</v>
      </c>
      <c r="O171" s="28">
        <f t="shared" si="21"/>
        <v>-1.2641878888643547</v>
      </c>
      <c r="P171" s="28">
        <f t="shared" si="22"/>
        <v>-0.19805527163005998</v>
      </c>
      <c r="Q171" s="28">
        <f t="shared" si="23"/>
        <v>-0.15142497408355496</v>
      </c>
      <c r="R171" s="28">
        <f t="shared" si="24"/>
        <v>-0.14383205841794908</v>
      </c>
      <c r="S171" s="28">
        <f t="shared" si="25"/>
        <v>-0.10683475033456692</v>
      </c>
      <c r="T171" s="28">
        <f t="shared" si="26"/>
        <v>-0.22947753664318327</v>
      </c>
      <c r="U171" s="28">
        <f t="shared" si="27"/>
        <v>-0.4522400062815421</v>
      </c>
      <c r="V171" s="28">
        <f t="shared" si="28"/>
        <v>-1</v>
      </c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30"/>
      <c r="BA171" s="28"/>
      <c r="BD171" s="28"/>
    </row>
    <row r="172" spans="1:56" x14ac:dyDescent="0.3">
      <c r="A172" s="25">
        <f t="shared" si="29"/>
        <v>156</v>
      </c>
      <c r="B172" s="26">
        <v>687420</v>
      </c>
      <c r="C172" s="26">
        <v>846636</v>
      </c>
      <c r="D172" s="26">
        <v>359</v>
      </c>
      <c r="E172" s="28">
        <f>'no b.d.l.'!I160/1000</f>
        <v>0.02</v>
      </c>
      <c r="F172" s="28">
        <f>Amalgamation!X160/Amalgamation!AB160</f>
        <v>1.5263157894736843</v>
      </c>
      <c r="G172" s="28">
        <v>1.6E-2</v>
      </c>
      <c r="H172" s="28">
        <f>Amalgamation!T160/Amalgamation!X160</f>
        <v>0.25</v>
      </c>
      <c r="I172" s="28">
        <f>Amalgamation!V160/Amalgamation!Z160</f>
        <v>497.14285714285705</v>
      </c>
      <c r="J172" s="28">
        <v>131</v>
      </c>
      <c r="L172" s="25">
        <f t="shared" si="30"/>
        <v>156</v>
      </c>
      <c r="M172" s="26">
        <v>687420</v>
      </c>
      <c r="N172" s="26">
        <v>846636</v>
      </c>
      <c r="O172" s="28">
        <f t="shared" si="21"/>
        <v>-1.2641878888643547</v>
      </c>
      <c r="P172" s="28">
        <f t="shared" si="22"/>
        <v>-0.23579788677943897</v>
      </c>
      <c r="Q172" s="28">
        <f t="shared" si="23"/>
        <v>-0.14967370850806366</v>
      </c>
      <c r="R172" s="28">
        <f t="shared" si="24"/>
        <v>-0.14435450810864106</v>
      </c>
      <c r="S172" s="28">
        <f t="shared" si="25"/>
        <v>-0.14302658560870446</v>
      </c>
      <c r="T172" s="28">
        <f t="shared" si="26"/>
        <v>-0.22179805670215094</v>
      </c>
      <c r="U172" s="28">
        <f t="shared" si="27"/>
        <v>-0.47056698453687279</v>
      </c>
      <c r="V172" s="28">
        <f t="shared" si="28"/>
        <v>-1</v>
      </c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30"/>
      <c r="BA172" s="28"/>
      <c r="BD172" s="28"/>
    </row>
    <row r="173" spans="1:56" x14ac:dyDescent="0.3">
      <c r="A173" s="25">
        <f t="shared" si="29"/>
        <v>157</v>
      </c>
      <c r="B173" s="26">
        <v>687422</v>
      </c>
      <c r="C173" s="26">
        <v>846636</v>
      </c>
      <c r="D173" s="26">
        <v>359</v>
      </c>
      <c r="E173" s="28">
        <f>'no b.d.l.'!I161/1000</f>
        <v>8.9999999999999998E-4</v>
      </c>
      <c r="F173" s="28">
        <f>Amalgamation!X161/Amalgamation!AB161</f>
        <v>1.4896551724137932</v>
      </c>
      <c r="G173" s="28">
        <v>1.7999999999999999E-2</v>
      </c>
      <c r="H173" s="28">
        <f>Amalgamation!T161/Amalgamation!X161</f>
        <v>0.25</v>
      </c>
      <c r="I173" s="28">
        <f>Amalgamation!V161/Amalgamation!Z161</f>
        <v>467.14285714285717</v>
      </c>
      <c r="J173" s="28">
        <v>128</v>
      </c>
      <c r="L173" s="25">
        <f t="shared" si="30"/>
        <v>157</v>
      </c>
      <c r="M173" s="26">
        <v>687422</v>
      </c>
      <c r="N173" s="26">
        <v>846636</v>
      </c>
      <c r="O173" s="28">
        <f t="shared" si="21"/>
        <v>-1.2641878888643547</v>
      </c>
      <c r="P173" s="28">
        <f t="shared" si="22"/>
        <v>-0.30788628171475296</v>
      </c>
      <c r="Q173" s="28">
        <f t="shared" si="23"/>
        <v>-0.15011106188020468</v>
      </c>
      <c r="R173" s="28">
        <f t="shared" si="24"/>
        <v>-0.1440062083148464</v>
      </c>
      <c r="S173" s="28">
        <f t="shared" si="25"/>
        <v>-0.14302658560870446</v>
      </c>
      <c r="T173" s="28">
        <f t="shared" si="26"/>
        <v>-0.24294809981843685</v>
      </c>
      <c r="U173" s="28">
        <f t="shared" si="27"/>
        <v>-0.48156317149007127</v>
      </c>
      <c r="V173" s="28">
        <f t="shared" si="28"/>
        <v>-1</v>
      </c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30"/>
      <c r="BA173" s="28"/>
      <c r="BD173" s="28"/>
    </row>
    <row r="174" spans="1:56" x14ac:dyDescent="0.3">
      <c r="A174" s="25">
        <f t="shared" si="29"/>
        <v>158</v>
      </c>
      <c r="B174" s="26">
        <v>687423</v>
      </c>
      <c r="C174" s="26">
        <v>846636</v>
      </c>
      <c r="D174" s="26">
        <v>359</v>
      </c>
      <c r="E174" s="28">
        <f>'no b.d.l.'!I162/1000</f>
        <v>8.9999999999999998E-4</v>
      </c>
      <c r="F174" s="28">
        <f>Amalgamation!X162/Amalgamation!AB162</f>
        <v>1.716216216216216</v>
      </c>
      <c r="G174" s="28">
        <v>1.6E-2</v>
      </c>
      <c r="H174" s="28">
        <f>Amalgamation!T162/Amalgamation!X162</f>
        <v>0.22047244094488189</v>
      </c>
      <c r="I174" s="28">
        <f>Amalgamation!V162/Amalgamation!Z162</f>
        <v>485.71428571428567</v>
      </c>
      <c r="J174" s="28">
        <v>133</v>
      </c>
      <c r="L174" s="25">
        <f t="shared" si="30"/>
        <v>158</v>
      </c>
      <c r="M174" s="26">
        <v>687423</v>
      </c>
      <c r="N174" s="26">
        <v>846636</v>
      </c>
      <c r="O174" s="28">
        <f t="shared" si="21"/>
        <v>-1.2641878888643547</v>
      </c>
      <c r="P174" s="28">
        <f t="shared" si="22"/>
        <v>-0.30788628171475296</v>
      </c>
      <c r="Q174" s="28">
        <f t="shared" si="23"/>
        <v>-0.1474082367656982</v>
      </c>
      <c r="R174" s="28">
        <f t="shared" si="24"/>
        <v>-0.14435450810864106</v>
      </c>
      <c r="S174" s="28">
        <f t="shared" si="25"/>
        <v>-0.20828587913451149</v>
      </c>
      <c r="T174" s="28">
        <f t="shared" si="26"/>
        <v>-0.22985521598454556</v>
      </c>
      <c r="U174" s="28">
        <f t="shared" si="27"/>
        <v>-0.46323619323474052</v>
      </c>
      <c r="V174" s="28">
        <f t="shared" si="28"/>
        <v>-1</v>
      </c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30"/>
      <c r="BA174" s="28"/>
      <c r="BD174" s="28"/>
    </row>
    <row r="175" spans="1:56" x14ac:dyDescent="0.3">
      <c r="A175" s="25">
        <f t="shared" si="29"/>
        <v>159</v>
      </c>
      <c r="B175" s="26">
        <v>687425</v>
      </c>
      <c r="C175" s="26">
        <v>846636</v>
      </c>
      <c r="D175" s="26">
        <v>359</v>
      </c>
      <c r="E175" s="28">
        <f>'no b.d.l.'!I163/1000</f>
        <v>0.03</v>
      </c>
      <c r="F175" s="28">
        <f>Amalgamation!X163/Amalgamation!AB163</f>
        <v>2.0068493150684934</v>
      </c>
      <c r="G175" s="28">
        <v>1.7999999999999999E-2</v>
      </c>
      <c r="H175" s="28">
        <f>Amalgamation!T163/Amalgamation!X163</f>
        <v>0.19795221843003413</v>
      </c>
      <c r="I175" s="28">
        <f>Amalgamation!V163/Amalgamation!Z163</f>
        <v>473.75</v>
      </c>
      <c r="J175" s="28">
        <v>223</v>
      </c>
      <c r="L175" s="25">
        <f t="shared" si="30"/>
        <v>159</v>
      </c>
      <c r="M175" s="26">
        <v>687425</v>
      </c>
      <c r="N175" s="26">
        <v>846636</v>
      </c>
      <c r="O175" s="28">
        <f t="shared" si="21"/>
        <v>-1.2641878888643547</v>
      </c>
      <c r="P175" s="28">
        <f t="shared" si="22"/>
        <v>-0.19805527163005998</v>
      </c>
      <c r="Q175" s="28">
        <f t="shared" si="23"/>
        <v>-0.14394104564801508</v>
      </c>
      <c r="R175" s="28">
        <f t="shared" si="24"/>
        <v>-0.1440062083148464</v>
      </c>
      <c r="S175" s="28">
        <f t="shared" si="25"/>
        <v>-0.25805815487933631</v>
      </c>
      <c r="T175" s="28">
        <f t="shared" si="26"/>
        <v>-0.23829005460830244</v>
      </c>
      <c r="U175" s="28">
        <f t="shared" si="27"/>
        <v>-0.13335058463878746</v>
      </c>
      <c r="V175" s="28">
        <f t="shared" si="28"/>
        <v>-1</v>
      </c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30"/>
      <c r="BA175" s="28"/>
      <c r="BD175" s="28"/>
    </row>
    <row r="176" spans="1:56" x14ac:dyDescent="0.3">
      <c r="A176" s="25">
        <f t="shared" si="29"/>
        <v>160</v>
      </c>
      <c r="B176" s="26">
        <v>687427</v>
      </c>
      <c r="C176" s="26">
        <v>846636</v>
      </c>
      <c r="D176" s="26">
        <v>358</v>
      </c>
      <c r="E176" s="28">
        <f>'no b.d.l.'!I164/1000</f>
        <v>0.01</v>
      </c>
      <c r="F176" s="28">
        <f>Amalgamation!X164/Amalgamation!AB164</f>
        <v>1.4457831325301203</v>
      </c>
      <c r="G176" s="28">
        <v>1.6E-2</v>
      </c>
      <c r="H176" s="28">
        <f>Amalgamation!T164/Amalgamation!X164</f>
        <v>0.26250000000000001</v>
      </c>
      <c r="I176" s="28">
        <f>Amalgamation!V164/Amalgamation!Z164</f>
        <v>424.44444444444451</v>
      </c>
      <c r="J176" s="28">
        <v>116</v>
      </c>
      <c r="L176" s="25">
        <f t="shared" si="30"/>
        <v>160</v>
      </c>
      <c r="M176" s="26">
        <v>687427</v>
      </c>
      <c r="N176" s="26">
        <v>846636</v>
      </c>
      <c r="O176" s="28">
        <f t="shared" si="21"/>
        <v>-1.3927493690878485</v>
      </c>
      <c r="P176" s="28">
        <f t="shared" si="22"/>
        <v>-0.27354050192881807</v>
      </c>
      <c r="Q176" s="28">
        <f t="shared" si="23"/>
        <v>-0.15063444599440232</v>
      </c>
      <c r="R176" s="28">
        <f t="shared" si="24"/>
        <v>-0.14435450810864106</v>
      </c>
      <c r="S176" s="28">
        <f t="shared" si="25"/>
        <v>-0.11540015134944615</v>
      </c>
      <c r="T176" s="28">
        <f t="shared" si="26"/>
        <v>-0.2730505421373835</v>
      </c>
      <c r="U176" s="28">
        <f t="shared" si="27"/>
        <v>-0.52554791930286504</v>
      </c>
      <c r="V176" s="28">
        <f t="shared" si="28"/>
        <v>-1</v>
      </c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30"/>
      <c r="BA176" s="28"/>
      <c r="BD176" s="28"/>
    </row>
    <row r="177" spans="1:56" x14ac:dyDescent="0.3">
      <c r="A177" s="25">
        <f t="shared" si="29"/>
        <v>161</v>
      </c>
      <c r="B177" s="26">
        <v>687428</v>
      </c>
      <c r="C177" s="26">
        <v>846636</v>
      </c>
      <c r="D177" s="26">
        <v>358</v>
      </c>
      <c r="E177" s="28">
        <f>'no b.d.l.'!I165/1000</f>
        <v>0.01</v>
      </c>
      <c r="F177" s="28">
        <f>Amalgamation!X165/Amalgamation!AB165</f>
        <v>1.5594405594405594</v>
      </c>
      <c r="G177" s="28">
        <v>2.3E-2</v>
      </c>
      <c r="H177" s="28">
        <f>Amalgamation!T165/Amalgamation!X165</f>
        <v>0.26905829596412556</v>
      </c>
      <c r="I177" s="28">
        <f>Amalgamation!V165/Amalgamation!Z165</f>
        <v>415</v>
      </c>
      <c r="J177" s="28">
        <v>112</v>
      </c>
      <c r="L177" s="25">
        <f t="shared" si="30"/>
        <v>161</v>
      </c>
      <c r="M177" s="26">
        <v>687428</v>
      </c>
      <c r="N177" s="26">
        <v>846636</v>
      </c>
      <c r="O177" s="28">
        <f t="shared" si="21"/>
        <v>-1.3927493690878485</v>
      </c>
      <c r="P177" s="28">
        <f t="shared" si="22"/>
        <v>-0.27354050192881807</v>
      </c>
      <c r="Q177" s="28">
        <f t="shared" si="23"/>
        <v>-0.14927853704047103</v>
      </c>
      <c r="R177" s="28">
        <f t="shared" si="24"/>
        <v>-0.14313545883035975</v>
      </c>
      <c r="S177" s="28">
        <f t="shared" si="25"/>
        <v>-0.10090556476499225</v>
      </c>
      <c r="T177" s="28">
        <f t="shared" si="26"/>
        <v>-0.27970888904436247</v>
      </c>
      <c r="U177" s="28">
        <f t="shared" si="27"/>
        <v>-0.54020950190712957</v>
      </c>
      <c r="V177" s="28">
        <f t="shared" si="28"/>
        <v>-1</v>
      </c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30"/>
      <c r="BA177" s="28"/>
      <c r="BD177" s="28"/>
    </row>
    <row r="178" spans="1:56" x14ac:dyDescent="0.3">
      <c r="A178" s="25">
        <f t="shared" si="29"/>
        <v>162</v>
      </c>
      <c r="B178" s="26">
        <v>687185</v>
      </c>
      <c r="C178" s="26">
        <v>847230</v>
      </c>
      <c r="D178" s="26">
        <v>368</v>
      </c>
      <c r="E178" s="28">
        <f>'no b.d.l.'!I166/1000</f>
        <v>8.9999999999999998E-4</v>
      </c>
      <c r="F178" s="28">
        <f>Amalgamation!X166/Amalgamation!AB166</f>
        <v>2.3223140495867769</v>
      </c>
      <c r="G178" s="28">
        <v>0.185</v>
      </c>
      <c r="H178" s="28">
        <f>Amalgamation!T166/Amalgamation!X166</f>
        <v>0.27758007117437722</v>
      </c>
      <c r="I178" s="28">
        <f>Amalgamation!V166/Amalgamation!Z166</f>
        <v>309.99999999999994</v>
      </c>
      <c r="J178" s="28">
        <v>602</v>
      </c>
      <c r="L178" s="25">
        <f t="shared" si="30"/>
        <v>162</v>
      </c>
      <c r="M178" s="26">
        <v>687185</v>
      </c>
      <c r="N178" s="26">
        <v>847230</v>
      </c>
      <c r="O178" s="28">
        <f t="shared" si="21"/>
        <v>-0.10713456685290917</v>
      </c>
      <c r="P178" s="28">
        <f t="shared" si="22"/>
        <v>-0.30788628171475296</v>
      </c>
      <c r="Q178" s="28">
        <f t="shared" si="23"/>
        <v>-0.14017761839288334</v>
      </c>
      <c r="R178" s="28">
        <f t="shared" si="24"/>
        <v>-0.11492317553299276</v>
      </c>
      <c r="S178" s="28">
        <f t="shared" si="25"/>
        <v>-8.2071463755536686E-2</v>
      </c>
      <c r="T178" s="28">
        <f t="shared" si="26"/>
        <v>-0.35373403995136349</v>
      </c>
      <c r="U178" s="28">
        <f t="shared" si="27"/>
        <v>1.2558343671152814</v>
      </c>
      <c r="V178" s="28">
        <f t="shared" si="28"/>
        <v>0</v>
      </c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30"/>
      <c r="BA178" s="28"/>
      <c r="BD178" s="28"/>
    </row>
    <row r="179" spans="1:56" x14ac:dyDescent="0.3">
      <c r="A179" s="25">
        <f t="shared" si="29"/>
        <v>163</v>
      </c>
      <c r="B179" s="26">
        <v>687186</v>
      </c>
      <c r="C179" s="26">
        <v>847230</v>
      </c>
      <c r="D179" s="26">
        <v>368</v>
      </c>
      <c r="E179" s="28">
        <f>'no b.d.l.'!I167/1000</f>
        <v>8.9999999999999998E-4</v>
      </c>
      <c r="F179" s="28">
        <f>Amalgamation!X167/Amalgamation!AB167</f>
        <v>2.2651006711409396</v>
      </c>
      <c r="G179" s="28">
        <v>8.3000000000000004E-2</v>
      </c>
      <c r="H179" s="28">
        <f>Amalgamation!T167/Amalgamation!X167</f>
        <v>0.62222222222222223</v>
      </c>
      <c r="I179" s="28">
        <f>Amalgamation!V167/Amalgamation!Z167</f>
        <v>310</v>
      </c>
      <c r="J179" s="28">
        <v>267</v>
      </c>
      <c r="L179" s="25">
        <f t="shared" si="30"/>
        <v>163</v>
      </c>
      <c r="M179" s="26">
        <v>687186</v>
      </c>
      <c r="N179" s="26">
        <v>847230</v>
      </c>
      <c r="O179" s="28">
        <f t="shared" si="21"/>
        <v>-0.10713456685290917</v>
      </c>
      <c r="P179" s="28">
        <f t="shared" si="22"/>
        <v>-0.30788628171475296</v>
      </c>
      <c r="Q179" s="28">
        <f t="shared" si="23"/>
        <v>-0.14086016184145619</v>
      </c>
      <c r="R179" s="28">
        <f t="shared" si="24"/>
        <v>-0.13268646501652015</v>
      </c>
      <c r="S179" s="28">
        <f t="shared" si="25"/>
        <v>0.67962723455587615</v>
      </c>
      <c r="T179" s="28">
        <f t="shared" si="26"/>
        <v>-0.35373403995136343</v>
      </c>
      <c r="U179" s="28">
        <f t="shared" si="27"/>
        <v>2.7926824008122911E-2</v>
      </c>
      <c r="V179" s="28">
        <f t="shared" si="28"/>
        <v>0</v>
      </c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30"/>
      <c r="BA179" s="28"/>
      <c r="BD179" s="28"/>
    </row>
    <row r="180" spans="1:56" x14ac:dyDescent="0.3">
      <c r="A180" s="25">
        <f t="shared" si="29"/>
        <v>164</v>
      </c>
      <c r="B180" s="26">
        <v>687187</v>
      </c>
      <c r="C180" s="26">
        <v>847230</v>
      </c>
      <c r="D180" s="26">
        <v>368</v>
      </c>
      <c r="E180" s="28">
        <f>'no b.d.l.'!I168/1000</f>
        <v>8.9999999999999998E-4</v>
      </c>
      <c r="F180" s="28">
        <f>Amalgamation!X168/Amalgamation!AB168</f>
        <v>2.1496062992125986</v>
      </c>
      <c r="G180" s="28">
        <v>0.112</v>
      </c>
      <c r="H180" s="28">
        <f>Amalgamation!T168/Amalgamation!X168</f>
        <v>0.32600732600732601</v>
      </c>
      <c r="I180" s="28">
        <f>Amalgamation!V168/Amalgamation!Z168</f>
        <v>318.57142857142856</v>
      </c>
      <c r="J180" s="28">
        <v>392</v>
      </c>
      <c r="L180" s="25">
        <f t="shared" si="30"/>
        <v>164</v>
      </c>
      <c r="M180" s="26">
        <v>687187</v>
      </c>
      <c r="N180" s="26">
        <v>847230</v>
      </c>
      <c r="O180" s="28">
        <f t="shared" si="21"/>
        <v>-0.10713456685290917</v>
      </c>
      <c r="P180" s="28">
        <f t="shared" si="22"/>
        <v>-0.30788628171475296</v>
      </c>
      <c r="Q180" s="28">
        <f t="shared" si="23"/>
        <v>-0.1422379851591502</v>
      </c>
      <c r="R180" s="28">
        <f t="shared" si="24"/>
        <v>-0.12763611800649766</v>
      </c>
      <c r="S180" s="28">
        <f t="shared" si="25"/>
        <v>2.4958326004368016E-2</v>
      </c>
      <c r="T180" s="28">
        <f t="shared" si="26"/>
        <v>-0.34769117048956744</v>
      </c>
      <c r="U180" s="28">
        <f t="shared" si="27"/>
        <v>0.48610128039139106</v>
      </c>
      <c r="V180" s="28">
        <f t="shared" si="28"/>
        <v>0</v>
      </c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30"/>
      <c r="BA180" s="28"/>
      <c r="BD180" s="28"/>
    </row>
    <row r="181" spans="1:56" x14ac:dyDescent="0.3">
      <c r="A181" s="25">
        <f t="shared" si="29"/>
        <v>165</v>
      </c>
      <c r="B181" s="26">
        <v>687188</v>
      </c>
      <c r="C181" s="26">
        <v>847230</v>
      </c>
      <c r="D181" s="26">
        <v>368</v>
      </c>
      <c r="E181" s="28">
        <f>'no b.d.l.'!I169/1000</f>
        <v>0.06</v>
      </c>
      <c r="F181" s="28">
        <f>Amalgamation!X169/Amalgamation!AB169</f>
        <v>1.5121951219512195</v>
      </c>
      <c r="G181" s="28">
        <v>2.5000000000000001E-2</v>
      </c>
      <c r="H181" s="28">
        <f>Amalgamation!T169/Amalgamation!X169</f>
        <v>0.19892473118279569</v>
      </c>
      <c r="I181" s="28">
        <f>Amalgamation!V169/Amalgamation!Z169</f>
        <v>280</v>
      </c>
      <c r="J181" s="28">
        <v>114</v>
      </c>
      <c r="L181" s="25">
        <f t="shared" si="30"/>
        <v>165</v>
      </c>
      <c r="M181" s="26">
        <v>687188</v>
      </c>
      <c r="N181" s="26">
        <v>847230</v>
      </c>
      <c r="O181" s="28">
        <f t="shared" si="21"/>
        <v>-0.10713456685290917</v>
      </c>
      <c r="P181" s="28">
        <f t="shared" si="22"/>
        <v>-8.4827426181922905E-2</v>
      </c>
      <c r="Q181" s="28">
        <f t="shared" si="23"/>
        <v>-0.14984216507134909</v>
      </c>
      <c r="R181" s="28">
        <f t="shared" si="24"/>
        <v>-0.14278715903656511</v>
      </c>
      <c r="S181" s="28">
        <f t="shared" si="25"/>
        <v>-0.25590879010889972</v>
      </c>
      <c r="T181" s="28">
        <f t="shared" si="26"/>
        <v>-0.37488408306764942</v>
      </c>
      <c r="U181" s="28">
        <f t="shared" si="27"/>
        <v>-0.53287871060499725</v>
      </c>
      <c r="V181" s="28">
        <f t="shared" si="28"/>
        <v>-1</v>
      </c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30"/>
      <c r="BA181" s="28"/>
      <c r="BD181" s="28"/>
    </row>
    <row r="182" spans="1:56" x14ac:dyDescent="0.3">
      <c r="A182" s="25">
        <f t="shared" si="29"/>
        <v>166</v>
      </c>
      <c r="B182" s="26">
        <v>687189</v>
      </c>
      <c r="C182" s="26">
        <v>847230</v>
      </c>
      <c r="D182" s="26">
        <v>368</v>
      </c>
      <c r="E182" s="28">
        <f>'no b.d.l.'!I170/1000</f>
        <v>0.02</v>
      </c>
      <c r="F182" s="28">
        <f>Amalgamation!X170/Amalgamation!AB170</f>
        <v>2.1926605504587156</v>
      </c>
      <c r="G182" s="28">
        <v>2.3E-2</v>
      </c>
      <c r="H182" s="28">
        <f>Amalgamation!T170/Amalgamation!X170</f>
        <v>0.14225941422594143</v>
      </c>
      <c r="I182" s="28">
        <f>Amalgamation!V170/Amalgamation!Z170</f>
        <v>290</v>
      </c>
      <c r="J182" s="28">
        <v>106</v>
      </c>
      <c r="L182" s="25">
        <f t="shared" si="30"/>
        <v>166</v>
      </c>
      <c r="M182" s="26">
        <v>687189</v>
      </c>
      <c r="N182" s="26">
        <v>847230</v>
      </c>
      <c r="O182" s="28">
        <f t="shared" si="21"/>
        <v>-0.10713456685290917</v>
      </c>
      <c r="P182" s="28">
        <f t="shared" si="22"/>
        <v>-0.23579788677943897</v>
      </c>
      <c r="Q182" s="28">
        <f t="shared" si="23"/>
        <v>-0.14172435708964079</v>
      </c>
      <c r="R182" s="28">
        <f t="shared" si="24"/>
        <v>-0.14313545883035975</v>
      </c>
      <c r="S182" s="28">
        <f t="shared" si="25"/>
        <v>-0.38114564240398519</v>
      </c>
      <c r="T182" s="28">
        <f t="shared" si="26"/>
        <v>-0.36783406869555407</v>
      </c>
      <c r="U182" s="28">
        <f t="shared" si="27"/>
        <v>-0.56220187581352643</v>
      </c>
      <c r="V182" s="28">
        <f t="shared" si="28"/>
        <v>-1</v>
      </c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30"/>
      <c r="BA182" s="28"/>
      <c r="BD182" s="28"/>
    </row>
    <row r="183" spans="1:56" x14ac:dyDescent="0.3">
      <c r="A183" s="25">
        <f t="shared" si="29"/>
        <v>167</v>
      </c>
      <c r="B183" s="26">
        <v>687190</v>
      </c>
      <c r="C183" s="26">
        <v>847230</v>
      </c>
      <c r="D183" s="26">
        <v>368</v>
      </c>
      <c r="E183" s="28">
        <f>'no b.d.l.'!I171/1000</f>
        <v>8.9999999999999998E-4</v>
      </c>
      <c r="F183" s="28">
        <f>Amalgamation!X171/Amalgamation!AB171</f>
        <v>1.98</v>
      </c>
      <c r="G183" s="28">
        <v>1.4E-2</v>
      </c>
      <c r="H183" s="28">
        <f>Amalgamation!T171/Amalgamation!X171</f>
        <v>0.1851851851851852</v>
      </c>
      <c r="I183" s="28">
        <f>Amalgamation!V171/Amalgamation!Z171</f>
        <v>328.33333333333331</v>
      </c>
      <c r="J183" s="28">
        <v>133</v>
      </c>
      <c r="L183" s="25">
        <f t="shared" si="30"/>
        <v>167</v>
      </c>
      <c r="M183" s="26">
        <v>687190</v>
      </c>
      <c r="N183" s="26">
        <v>847230</v>
      </c>
      <c r="O183" s="28">
        <f t="shared" si="21"/>
        <v>-0.10713456685290917</v>
      </c>
      <c r="P183" s="28">
        <f t="shared" si="22"/>
        <v>-0.30788628171475296</v>
      </c>
      <c r="Q183" s="28">
        <f t="shared" si="23"/>
        <v>-0.14426135227203338</v>
      </c>
      <c r="R183" s="28">
        <f t="shared" si="24"/>
        <v>-0.1447028079024357</v>
      </c>
      <c r="S183" s="28">
        <f t="shared" si="25"/>
        <v>-0.28627476324930301</v>
      </c>
      <c r="T183" s="28">
        <f t="shared" si="26"/>
        <v>-0.34080901360252203</v>
      </c>
      <c r="U183" s="28">
        <f t="shared" si="27"/>
        <v>-0.46323619323474052</v>
      </c>
      <c r="V183" s="28">
        <f t="shared" si="28"/>
        <v>-1</v>
      </c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30"/>
      <c r="BA183" s="28"/>
      <c r="BD183" s="28"/>
    </row>
    <row r="184" spans="1:56" x14ac:dyDescent="0.3">
      <c r="A184" s="25">
        <f t="shared" si="29"/>
        <v>168</v>
      </c>
      <c r="B184" s="26">
        <v>687191</v>
      </c>
      <c r="C184" s="26">
        <v>847230</v>
      </c>
      <c r="D184" s="26">
        <v>368</v>
      </c>
      <c r="E184" s="28">
        <f>'no b.d.l.'!I172/1000</f>
        <v>8.9999999999999998E-4</v>
      </c>
      <c r="F184" s="28">
        <f>Amalgamation!X172/Amalgamation!AB172</f>
        <v>1.2430555555555554</v>
      </c>
      <c r="G184" s="28">
        <v>0.01</v>
      </c>
      <c r="H184" s="28">
        <f>Amalgamation!T172/Amalgamation!X172</f>
        <v>0.26256983240223469</v>
      </c>
      <c r="I184" s="28">
        <f>Amalgamation!V172/Amalgamation!Z172</f>
        <v>382</v>
      </c>
      <c r="J184" s="28">
        <v>119</v>
      </c>
      <c r="L184" s="25">
        <f t="shared" si="30"/>
        <v>168</v>
      </c>
      <c r="M184" s="26">
        <v>687191</v>
      </c>
      <c r="N184" s="26">
        <v>847230</v>
      </c>
      <c r="O184" s="28">
        <f t="shared" si="21"/>
        <v>-0.10713456685290917</v>
      </c>
      <c r="P184" s="28">
        <f t="shared" si="22"/>
        <v>-0.30788628171475296</v>
      </c>
      <c r="Q184" s="28">
        <f t="shared" si="23"/>
        <v>-0.15305294291361557</v>
      </c>
      <c r="R184" s="28">
        <f t="shared" si="24"/>
        <v>-0.145399407490025</v>
      </c>
      <c r="S184" s="28">
        <f t="shared" si="25"/>
        <v>-0.11524581372788593</v>
      </c>
      <c r="T184" s="28">
        <f t="shared" si="26"/>
        <v>-0.30297393647227705</v>
      </c>
      <c r="U184" s="28">
        <f t="shared" si="27"/>
        <v>-0.51455173234966656</v>
      </c>
      <c r="V184" s="28">
        <f t="shared" si="28"/>
        <v>-1</v>
      </c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30"/>
      <c r="BA184" s="28"/>
      <c r="BD184" s="28"/>
    </row>
    <row r="185" spans="1:56" x14ac:dyDescent="0.3">
      <c r="A185" s="25">
        <f t="shared" si="29"/>
        <v>169</v>
      </c>
      <c r="B185" s="26">
        <v>687192</v>
      </c>
      <c r="C185" s="26">
        <v>847230</v>
      </c>
      <c r="D185" s="26">
        <v>368</v>
      </c>
      <c r="E185" s="28">
        <f>'no b.d.l.'!I173/1000</f>
        <v>8.9999999999999998E-4</v>
      </c>
      <c r="F185" s="28">
        <f>Amalgamation!X173/Amalgamation!AB173</f>
        <v>1.2622950819672132</v>
      </c>
      <c r="G185" s="28">
        <v>8.0000000000000002E-3</v>
      </c>
      <c r="H185" s="28">
        <f>Amalgamation!T173/Amalgamation!X173</f>
        <v>0.26623376623376621</v>
      </c>
      <c r="I185" s="28">
        <f>Amalgamation!V173/Amalgamation!Z173</f>
        <v>353.99999999999994</v>
      </c>
      <c r="J185" s="28">
        <v>91</v>
      </c>
      <c r="L185" s="25">
        <f t="shared" si="30"/>
        <v>169</v>
      </c>
      <c r="M185" s="26">
        <v>687192</v>
      </c>
      <c r="N185" s="26">
        <v>847230</v>
      </c>
      <c r="O185" s="28">
        <f t="shared" si="21"/>
        <v>-0.10713456685290917</v>
      </c>
      <c r="P185" s="28">
        <f t="shared" si="22"/>
        <v>-0.30788628171475296</v>
      </c>
      <c r="Q185" s="28">
        <f t="shared" si="23"/>
        <v>-0.15282341945140029</v>
      </c>
      <c r="R185" s="28">
        <f t="shared" si="24"/>
        <v>-0.14574770728381967</v>
      </c>
      <c r="S185" s="28">
        <f t="shared" si="25"/>
        <v>-0.1071480995577197</v>
      </c>
      <c r="T185" s="28">
        <f t="shared" si="26"/>
        <v>-0.32271397671414404</v>
      </c>
      <c r="U185" s="28">
        <f t="shared" si="27"/>
        <v>-0.61718281057951863</v>
      </c>
      <c r="V185" s="28">
        <f t="shared" si="28"/>
        <v>-1</v>
      </c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30"/>
      <c r="BA185" s="28"/>
      <c r="BD185" s="28"/>
    </row>
    <row r="186" spans="1:56" x14ac:dyDescent="0.3">
      <c r="A186" s="25">
        <f t="shared" si="29"/>
        <v>170</v>
      </c>
      <c r="B186" s="26">
        <v>687193</v>
      </c>
      <c r="C186" s="26">
        <v>847230</v>
      </c>
      <c r="D186" s="26">
        <v>368</v>
      </c>
      <c r="E186" s="28">
        <f>'no b.d.l.'!I174/1000</f>
        <v>8.9999999999999998E-4</v>
      </c>
      <c r="F186" s="28">
        <f>Amalgamation!X174/Amalgamation!AB174</f>
        <v>1.619718309859155</v>
      </c>
      <c r="G186" s="28">
        <v>1.2E-2</v>
      </c>
      <c r="H186" s="28">
        <f>Amalgamation!T174/Amalgamation!X174</f>
        <v>0.21304347826086958</v>
      </c>
      <c r="I186" s="28">
        <f>Amalgamation!V174/Amalgamation!Z174</f>
        <v>407.99999999999994</v>
      </c>
      <c r="J186" s="28">
        <v>169</v>
      </c>
      <c r="L186" s="25">
        <f t="shared" si="30"/>
        <v>170</v>
      </c>
      <c r="M186" s="26">
        <v>687193</v>
      </c>
      <c r="N186" s="26">
        <v>847230</v>
      </c>
      <c r="O186" s="28">
        <f t="shared" si="21"/>
        <v>-0.10713456685290917</v>
      </c>
      <c r="P186" s="28">
        <f t="shared" si="22"/>
        <v>-0.30788628171475296</v>
      </c>
      <c r="Q186" s="28">
        <f t="shared" si="23"/>
        <v>-0.14855943628535881</v>
      </c>
      <c r="R186" s="28">
        <f t="shared" si="24"/>
        <v>-0.14505110769623036</v>
      </c>
      <c r="S186" s="28">
        <f t="shared" si="25"/>
        <v>-0.22470473907085942</v>
      </c>
      <c r="T186" s="28">
        <f t="shared" si="26"/>
        <v>-0.28464389910482923</v>
      </c>
      <c r="U186" s="28">
        <f t="shared" si="27"/>
        <v>-0.33128194979635928</v>
      </c>
      <c r="V186" s="28">
        <f t="shared" si="28"/>
        <v>-1</v>
      </c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30"/>
      <c r="BA186" s="28"/>
      <c r="BD186" s="28"/>
    </row>
    <row r="187" spans="1:56" x14ac:dyDescent="0.3">
      <c r="A187" s="25">
        <f t="shared" si="29"/>
        <v>171</v>
      </c>
      <c r="B187" s="26">
        <v>687194</v>
      </c>
      <c r="C187" s="26">
        <v>847230</v>
      </c>
      <c r="D187" s="26">
        <v>368</v>
      </c>
      <c r="E187" s="28">
        <f>'no b.d.l.'!I175/1000</f>
        <v>0.06</v>
      </c>
      <c r="F187" s="28">
        <f>Amalgamation!X175/Amalgamation!AB175</f>
        <v>1.3333333333333335</v>
      </c>
      <c r="G187" s="28">
        <v>1.4E-2</v>
      </c>
      <c r="H187" s="28">
        <f>Amalgamation!T175/Amalgamation!X175</f>
        <v>0.26923076923076922</v>
      </c>
      <c r="I187" s="28">
        <f>Amalgamation!V175/Amalgamation!Z175</f>
        <v>271.25</v>
      </c>
      <c r="J187" s="28">
        <v>134</v>
      </c>
      <c r="L187" s="25">
        <f t="shared" si="30"/>
        <v>171</v>
      </c>
      <c r="M187" s="26">
        <v>687194</v>
      </c>
      <c r="N187" s="26">
        <v>847230</v>
      </c>
      <c r="O187" s="28">
        <f t="shared" si="21"/>
        <v>-0.10713456685290917</v>
      </c>
      <c r="P187" s="28">
        <f t="shared" si="22"/>
        <v>-8.4827426181922905E-2</v>
      </c>
      <c r="Q187" s="28">
        <f t="shared" si="23"/>
        <v>-0.15197594820629773</v>
      </c>
      <c r="R187" s="28">
        <f t="shared" si="24"/>
        <v>-0.1447028079024357</v>
      </c>
      <c r="S187" s="28">
        <f t="shared" si="25"/>
        <v>-0.10052437905599941</v>
      </c>
      <c r="T187" s="28">
        <f t="shared" si="26"/>
        <v>-0.38105284564323283</v>
      </c>
      <c r="U187" s="28">
        <f t="shared" si="27"/>
        <v>-0.45957079758367436</v>
      </c>
      <c r="V187" s="28">
        <f t="shared" si="28"/>
        <v>-1</v>
      </c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30"/>
      <c r="BA187" s="28"/>
      <c r="BD187" s="28"/>
    </row>
    <row r="188" spans="1:56" x14ac:dyDescent="0.3">
      <c r="A188" s="25">
        <f t="shared" si="29"/>
        <v>172</v>
      </c>
      <c r="B188" s="26">
        <v>687195</v>
      </c>
      <c r="C188" s="26">
        <v>847230</v>
      </c>
      <c r="D188" s="26">
        <v>368</v>
      </c>
      <c r="E188" s="28">
        <f>'no b.d.l.'!I176/1000</f>
        <v>0.05</v>
      </c>
      <c r="F188" s="28">
        <f>Amalgamation!X176/Amalgamation!AB176</f>
        <v>1.4857142857142858</v>
      </c>
      <c r="G188" s="28">
        <v>1.7000000000000001E-2</v>
      </c>
      <c r="H188" s="28">
        <f>Amalgamation!T176/Amalgamation!X176</f>
        <v>0.24519230769230765</v>
      </c>
      <c r="I188" s="28">
        <f>Amalgamation!V176/Amalgamation!Z176</f>
        <v>257.5</v>
      </c>
      <c r="J188" s="28">
        <v>114</v>
      </c>
      <c r="L188" s="25">
        <f t="shared" si="30"/>
        <v>172</v>
      </c>
      <c r="M188" s="26">
        <v>687195</v>
      </c>
      <c r="N188" s="26">
        <v>847230</v>
      </c>
      <c r="O188" s="28">
        <f t="shared" si="21"/>
        <v>-0.10713456685290917</v>
      </c>
      <c r="P188" s="28">
        <f t="shared" si="22"/>
        <v>-0.12257004133130191</v>
      </c>
      <c r="Q188" s="28">
        <f t="shared" si="23"/>
        <v>-0.15015807582119861</v>
      </c>
      <c r="R188" s="28">
        <f t="shared" si="24"/>
        <v>-0.14418035821174371</v>
      </c>
      <c r="S188" s="28">
        <f t="shared" si="25"/>
        <v>-0.15365213724688082</v>
      </c>
      <c r="T188" s="28">
        <f t="shared" si="26"/>
        <v>-0.39074661540486394</v>
      </c>
      <c r="U188" s="28">
        <f t="shared" si="27"/>
        <v>-0.53287871060499725</v>
      </c>
      <c r="V188" s="28">
        <f t="shared" si="28"/>
        <v>-1</v>
      </c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30"/>
      <c r="BA188" s="28"/>
      <c r="BD188" s="28"/>
    </row>
    <row r="189" spans="1:56" x14ac:dyDescent="0.3">
      <c r="A189" s="25">
        <f t="shared" si="29"/>
        <v>173</v>
      </c>
      <c r="B189" s="26">
        <v>687196</v>
      </c>
      <c r="C189" s="26">
        <v>847230</v>
      </c>
      <c r="D189" s="26">
        <v>368</v>
      </c>
      <c r="E189" s="28">
        <f>'no b.d.l.'!I177/1000</f>
        <v>0.01</v>
      </c>
      <c r="F189" s="28">
        <f>Amalgamation!X177/Amalgamation!AB177</f>
        <v>1.6465517241379313</v>
      </c>
      <c r="G189" s="28">
        <v>1.6E-2</v>
      </c>
      <c r="H189" s="28">
        <f>Amalgamation!T177/Amalgamation!X177</f>
        <v>0.24083769633507851</v>
      </c>
      <c r="I189" s="28">
        <f>Amalgamation!V177/Amalgamation!Z177</f>
        <v>267.14285714285711</v>
      </c>
      <c r="J189" s="28">
        <v>95</v>
      </c>
      <c r="L189" s="25">
        <f t="shared" si="30"/>
        <v>173</v>
      </c>
      <c r="M189" s="26">
        <v>687196</v>
      </c>
      <c r="N189" s="26">
        <v>847230</v>
      </c>
      <c r="O189" s="28">
        <f t="shared" si="21"/>
        <v>-0.10713456685290917</v>
      </c>
      <c r="P189" s="28">
        <f t="shared" si="22"/>
        <v>-0.27354050192881807</v>
      </c>
      <c r="Q189" s="28">
        <f t="shared" si="23"/>
        <v>-0.14823931935438336</v>
      </c>
      <c r="R189" s="28">
        <f t="shared" si="24"/>
        <v>-0.14435450810864106</v>
      </c>
      <c r="S189" s="28">
        <f t="shared" si="25"/>
        <v>-0.16327632799768965</v>
      </c>
      <c r="T189" s="28">
        <f t="shared" si="26"/>
        <v>-0.38394838726034342</v>
      </c>
      <c r="U189" s="28">
        <f t="shared" si="27"/>
        <v>-0.60252122797525398</v>
      </c>
      <c r="V189" s="28">
        <f t="shared" si="28"/>
        <v>-1</v>
      </c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30"/>
      <c r="BA189" s="28"/>
      <c r="BD189" s="28"/>
    </row>
    <row r="190" spans="1:56" x14ac:dyDescent="0.3">
      <c r="A190" s="25">
        <f t="shared" si="29"/>
        <v>174</v>
      </c>
      <c r="B190" s="26">
        <v>687197</v>
      </c>
      <c r="C190" s="26">
        <v>847230</v>
      </c>
      <c r="D190" s="26">
        <v>368</v>
      </c>
      <c r="E190" s="28">
        <f>'no b.d.l.'!I178/1000</f>
        <v>0.02</v>
      </c>
      <c r="F190" s="28">
        <f>Amalgamation!X178/Amalgamation!AB178</f>
        <v>1.4379084967320261</v>
      </c>
      <c r="G190" s="28">
        <v>1.2E-2</v>
      </c>
      <c r="H190" s="28">
        <f>Amalgamation!T178/Amalgamation!X178</f>
        <v>0.23636363636363636</v>
      </c>
      <c r="I190" s="28">
        <f>Amalgamation!V178/Amalgamation!Z178</f>
        <v>270</v>
      </c>
      <c r="J190" s="28">
        <v>122</v>
      </c>
      <c r="L190" s="25">
        <f t="shared" si="30"/>
        <v>174</v>
      </c>
      <c r="M190" s="26">
        <v>687197</v>
      </c>
      <c r="N190" s="26">
        <v>847230</v>
      </c>
      <c r="O190" s="28">
        <f t="shared" si="21"/>
        <v>-0.10713456685290917</v>
      </c>
      <c r="P190" s="28">
        <f t="shared" si="22"/>
        <v>-0.23579788677943897</v>
      </c>
      <c r="Q190" s="28">
        <f t="shared" si="23"/>
        <v>-0.15072838872632777</v>
      </c>
      <c r="R190" s="28">
        <f t="shared" si="24"/>
        <v>-0.14505110769623036</v>
      </c>
      <c r="S190" s="28">
        <f t="shared" si="25"/>
        <v>-0.17316451389153173</v>
      </c>
      <c r="T190" s="28">
        <f t="shared" si="26"/>
        <v>-0.38193409743974477</v>
      </c>
      <c r="U190" s="28">
        <f t="shared" si="27"/>
        <v>-0.50355554539646807</v>
      </c>
      <c r="V190" s="28">
        <f t="shared" si="28"/>
        <v>-1</v>
      </c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30"/>
      <c r="BA190" s="28"/>
      <c r="BD190" s="28"/>
    </row>
    <row r="191" spans="1:56" x14ac:dyDescent="0.3">
      <c r="A191" s="25">
        <f t="shared" si="29"/>
        <v>175</v>
      </c>
      <c r="B191" s="26">
        <v>687199</v>
      </c>
      <c r="C191" s="26">
        <v>847230</v>
      </c>
      <c r="D191" s="26">
        <v>368</v>
      </c>
      <c r="E191" s="28">
        <f>'no b.d.l.'!I179/1000</f>
        <v>8.9999999999999998E-4</v>
      </c>
      <c r="F191" s="28">
        <f>Amalgamation!X179/Amalgamation!AB179</f>
        <v>1.3774834437086094</v>
      </c>
      <c r="G191" s="28">
        <v>2.1000000000000001E-2</v>
      </c>
      <c r="H191" s="28">
        <f>Amalgamation!T179/Amalgamation!X179</f>
        <v>0.22596153846153846</v>
      </c>
      <c r="I191" s="28">
        <f>Amalgamation!V179/Amalgamation!Z179</f>
        <v>271.42857142857139</v>
      </c>
      <c r="J191" s="28">
        <v>160</v>
      </c>
      <c r="L191" s="25">
        <f t="shared" si="30"/>
        <v>175</v>
      </c>
      <c r="M191" s="26">
        <v>687199</v>
      </c>
      <c r="N191" s="26">
        <v>847230</v>
      </c>
      <c r="O191" s="28">
        <f t="shared" si="21"/>
        <v>-0.10713456685290917</v>
      </c>
      <c r="P191" s="28">
        <f t="shared" si="22"/>
        <v>-0.30788628171475296</v>
      </c>
      <c r="Q191" s="28">
        <f t="shared" si="23"/>
        <v>-0.1514492467702177</v>
      </c>
      <c r="R191" s="28">
        <f t="shared" si="24"/>
        <v>-0.14348375862415441</v>
      </c>
      <c r="S191" s="28">
        <f t="shared" si="25"/>
        <v>-0.19615434379958582</v>
      </c>
      <c r="T191" s="28">
        <f t="shared" si="26"/>
        <v>-0.38092695252944547</v>
      </c>
      <c r="U191" s="28">
        <f t="shared" si="27"/>
        <v>-0.36427051065595462</v>
      </c>
      <c r="V191" s="28">
        <f t="shared" si="28"/>
        <v>-1</v>
      </c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30"/>
      <c r="BA191" s="28"/>
      <c r="BD191" s="28"/>
    </row>
    <row r="192" spans="1:56" x14ac:dyDescent="0.3">
      <c r="A192" s="25">
        <f t="shared" si="29"/>
        <v>176</v>
      </c>
      <c r="B192" s="26">
        <v>687120</v>
      </c>
      <c r="C192" s="26">
        <v>847230</v>
      </c>
      <c r="D192" s="26">
        <v>368</v>
      </c>
      <c r="E192" s="28">
        <f>'no b.d.l.'!I180/1000</f>
        <v>8.9999999999999998E-4</v>
      </c>
      <c r="F192" s="28">
        <f>Amalgamation!X180/Amalgamation!AB180</f>
        <v>1.448051948051948</v>
      </c>
      <c r="G192" s="28">
        <v>1.2E-2</v>
      </c>
      <c r="H192" s="28">
        <f>Amalgamation!T180/Amalgamation!X180</f>
        <v>0.21973094170403587</v>
      </c>
      <c r="I192" s="28">
        <f>Amalgamation!V180/Amalgamation!Z180</f>
        <v>291.42857142857139</v>
      </c>
      <c r="J192" s="28">
        <v>121</v>
      </c>
      <c r="L192" s="25">
        <f t="shared" si="30"/>
        <v>176</v>
      </c>
      <c r="M192" s="26">
        <v>687120</v>
      </c>
      <c r="N192" s="26">
        <v>847230</v>
      </c>
      <c r="O192" s="28">
        <f t="shared" si="21"/>
        <v>-0.10713456685290917</v>
      </c>
      <c r="P192" s="28">
        <f t="shared" si="22"/>
        <v>-0.30788628171475296</v>
      </c>
      <c r="Q192" s="28">
        <f t="shared" si="23"/>
        <v>-0.15060737950728847</v>
      </c>
      <c r="R192" s="28">
        <f t="shared" si="24"/>
        <v>-0.14505110769623036</v>
      </c>
      <c r="S192" s="28">
        <f t="shared" si="25"/>
        <v>-0.20992467753695329</v>
      </c>
      <c r="T192" s="28">
        <f t="shared" si="26"/>
        <v>-0.36682692378525483</v>
      </c>
      <c r="U192" s="28">
        <f t="shared" si="27"/>
        <v>-0.50722094104753424</v>
      </c>
      <c r="V192" s="28">
        <f t="shared" si="28"/>
        <v>-1</v>
      </c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30"/>
      <c r="BA192" s="28"/>
      <c r="BD192" s="28"/>
    </row>
    <row r="193" spans="1:56" x14ac:dyDescent="0.3">
      <c r="A193" s="25">
        <f t="shared" si="29"/>
        <v>177</v>
      </c>
      <c r="B193" s="26">
        <v>687122</v>
      </c>
      <c r="C193" s="26">
        <v>847230</v>
      </c>
      <c r="D193" s="26">
        <v>368</v>
      </c>
      <c r="E193" s="28">
        <f>'no b.d.l.'!I181/1000</f>
        <v>8.9999999999999998E-4</v>
      </c>
      <c r="F193" s="28">
        <f>Amalgamation!X181/Amalgamation!AB181</f>
        <v>1.358490566037736</v>
      </c>
      <c r="G193" s="28">
        <v>1.2999999999999999E-2</v>
      </c>
      <c r="H193" s="28">
        <f>Amalgamation!T181/Amalgamation!X181</f>
        <v>0.22685185185185186</v>
      </c>
      <c r="I193" s="28">
        <f>Amalgamation!V181/Amalgamation!Z181</f>
        <v>256.25</v>
      </c>
      <c r="J193" s="28">
        <v>128</v>
      </c>
      <c r="L193" s="25">
        <f t="shared" si="30"/>
        <v>177</v>
      </c>
      <c r="M193" s="26">
        <v>687122</v>
      </c>
      <c r="N193" s="26">
        <v>847230</v>
      </c>
      <c r="O193" s="28">
        <f t="shared" si="21"/>
        <v>-0.10713456685290917</v>
      </c>
      <c r="P193" s="28">
        <f t="shared" si="22"/>
        <v>-0.30788628171475296</v>
      </c>
      <c r="Q193" s="28">
        <f t="shared" si="23"/>
        <v>-0.15167582776536156</v>
      </c>
      <c r="R193" s="28">
        <f t="shared" si="24"/>
        <v>-0.14487695779933302</v>
      </c>
      <c r="S193" s="28">
        <f t="shared" si="25"/>
        <v>-0.19418664905177538</v>
      </c>
      <c r="T193" s="28">
        <f t="shared" si="26"/>
        <v>-0.39162786720137582</v>
      </c>
      <c r="U193" s="28">
        <f t="shared" si="27"/>
        <v>-0.48156317149007127</v>
      </c>
      <c r="V193" s="28">
        <f t="shared" si="28"/>
        <v>-1</v>
      </c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30"/>
      <c r="BA193" s="28"/>
      <c r="BD193" s="28"/>
    </row>
    <row r="194" spans="1:56" x14ac:dyDescent="0.3">
      <c r="A194" s="25">
        <f t="shared" si="29"/>
        <v>178</v>
      </c>
      <c r="B194" s="26">
        <v>687124</v>
      </c>
      <c r="C194" s="26">
        <v>847230</v>
      </c>
      <c r="D194" s="26">
        <v>368</v>
      </c>
      <c r="E194" s="28">
        <f>'no b.d.l.'!I182/1000</f>
        <v>8.9999999999999998E-4</v>
      </c>
      <c r="F194" s="28">
        <f>Amalgamation!X182/Amalgamation!AB182</f>
        <v>1.462962962962963</v>
      </c>
      <c r="G194" s="28">
        <v>1.2E-2</v>
      </c>
      <c r="H194" s="28">
        <f>Amalgamation!T182/Amalgamation!X182</f>
        <v>0.21940928270042195</v>
      </c>
      <c r="I194" s="28">
        <f>Amalgamation!V182/Amalgamation!Z182</f>
        <v>286.25</v>
      </c>
      <c r="J194" s="28">
        <v>136</v>
      </c>
      <c r="L194" s="25">
        <f t="shared" si="30"/>
        <v>178</v>
      </c>
      <c r="M194" s="26">
        <v>687124</v>
      </c>
      <c r="N194" s="26">
        <v>847230</v>
      </c>
      <c r="O194" s="28">
        <f t="shared" si="21"/>
        <v>-0.10713456685290917</v>
      </c>
      <c r="P194" s="28">
        <f t="shared" si="22"/>
        <v>-0.30788628171475296</v>
      </c>
      <c r="Q194" s="28">
        <f t="shared" si="23"/>
        <v>-0.15042949426758495</v>
      </c>
      <c r="R194" s="28">
        <f t="shared" si="24"/>
        <v>-0.14505110769623036</v>
      </c>
      <c r="S194" s="28">
        <f t="shared" si="25"/>
        <v>-0.21063558084233236</v>
      </c>
      <c r="T194" s="28">
        <f t="shared" si="26"/>
        <v>-0.37047782408508984</v>
      </c>
      <c r="U194" s="28">
        <f t="shared" si="27"/>
        <v>-0.4522400062815421</v>
      </c>
      <c r="V194" s="28">
        <f t="shared" si="28"/>
        <v>-1</v>
      </c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30"/>
      <c r="BA194" s="28"/>
      <c r="BD194" s="28"/>
    </row>
    <row r="195" spans="1:56" x14ac:dyDescent="0.3">
      <c r="A195" s="25">
        <f t="shared" si="29"/>
        <v>179</v>
      </c>
      <c r="B195" s="26">
        <v>687126</v>
      </c>
      <c r="C195" s="26">
        <v>847230</v>
      </c>
      <c r="D195" s="26">
        <v>368</v>
      </c>
      <c r="E195" s="28">
        <f>'no b.d.l.'!I183/1000</f>
        <v>0.02</v>
      </c>
      <c r="F195" s="28">
        <f>Amalgamation!X183/Amalgamation!AB183</f>
        <v>1.4367088607594936</v>
      </c>
      <c r="G195" s="28">
        <v>0.01</v>
      </c>
      <c r="H195" s="28">
        <f>Amalgamation!T183/Amalgamation!X183</f>
        <v>0.21145374449339208</v>
      </c>
      <c r="I195" s="28">
        <f>Amalgamation!V183/Amalgamation!Z183</f>
        <v>427.99999999999994</v>
      </c>
      <c r="J195" s="28">
        <v>106</v>
      </c>
      <c r="L195" s="25">
        <f t="shared" si="30"/>
        <v>179</v>
      </c>
      <c r="M195" s="26">
        <v>687126</v>
      </c>
      <c r="N195" s="26">
        <v>847230</v>
      </c>
      <c r="O195" s="28">
        <f t="shared" si="21"/>
        <v>-0.10713456685290917</v>
      </c>
      <c r="P195" s="28">
        <f t="shared" si="22"/>
        <v>-0.23579788677943897</v>
      </c>
      <c r="Q195" s="28">
        <f t="shared" si="23"/>
        <v>-0.15074270012859006</v>
      </c>
      <c r="R195" s="28">
        <f t="shared" si="24"/>
        <v>-0.145399407490025</v>
      </c>
      <c r="S195" s="28">
        <f t="shared" si="25"/>
        <v>-0.22821823310421463</v>
      </c>
      <c r="T195" s="28">
        <f t="shared" si="26"/>
        <v>-0.27054387036063859</v>
      </c>
      <c r="U195" s="28">
        <f t="shared" si="27"/>
        <v>-0.56220187581352643</v>
      </c>
      <c r="V195" s="28">
        <f t="shared" si="28"/>
        <v>-1</v>
      </c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30"/>
      <c r="BA195" s="28"/>
      <c r="BD195" s="28"/>
    </row>
    <row r="196" spans="1:56" x14ac:dyDescent="0.3">
      <c r="A196" s="25">
        <f t="shared" si="29"/>
        <v>180</v>
      </c>
      <c r="B196" s="26">
        <v>687208</v>
      </c>
      <c r="C196" s="26">
        <v>847230</v>
      </c>
      <c r="D196" s="26">
        <v>368</v>
      </c>
      <c r="E196" s="28">
        <f>'no b.d.l.'!I184/1000</f>
        <v>0.03</v>
      </c>
      <c r="F196" s="28">
        <f>Amalgamation!X184/Amalgamation!AB184</f>
        <v>1.3173652694610778</v>
      </c>
      <c r="G196" s="28">
        <v>1.4E-2</v>
      </c>
      <c r="H196" s="28">
        <f>Amalgamation!T184/Amalgamation!X184</f>
        <v>0.23181818181818181</v>
      </c>
      <c r="I196" s="28">
        <f>Amalgamation!V184/Amalgamation!Z184</f>
        <v>366.66666666666669</v>
      </c>
      <c r="J196" s="28">
        <v>161</v>
      </c>
      <c r="L196" s="25">
        <f t="shared" si="30"/>
        <v>180</v>
      </c>
      <c r="M196" s="26">
        <v>687208</v>
      </c>
      <c r="N196" s="26">
        <v>847230</v>
      </c>
      <c r="O196" s="28">
        <f t="shared" si="21"/>
        <v>-0.10713456685290917</v>
      </c>
      <c r="P196" s="28">
        <f t="shared" si="22"/>
        <v>-0.19805527163005998</v>
      </c>
      <c r="Q196" s="28">
        <f t="shared" si="23"/>
        <v>-0.1521664438155147</v>
      </c>
      <c r="R196" s="28">
        <f t="shared" si="24"/>
        <v>-0.1447028079024357</v>
      </c>
      <c r="S196" s="28">
        <f t="shared" si="25"/>
        <v>-0.18321048998580747</v>
      </c>
      <c r="T196" s="28">
        <f t="shared" si="26"/>
        <v>-0.31378395850948992</v>
      </c>
      <c r="U196" s="28">
        <f t="shared" si="27"/>
        <v>-0.36060511500488845</v>
      </c>
      <c r="V196" s="28">
        <f t="shared" si="28"/>
        <v>-1</v>
      </c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30"/>
      <c r="BA196" s="28"/>
      <c r="BD196" s="28"/>
    </row>
    <row r="197" spans="1:56" x14ac:dyDescent="0.3">
      <c r="A197" s="25">
        <f t="shared" si="29"/>
        <v>181</v>
      </c>
      <c r="B197" s="26">
        <v>687210</v>
      </c>
      <c r="C197" s="26">
        <v>847230</v>
      </c>
      <c r="D197" s="26">
        <v>368</v>
      </c>
      <c r="E197" s="28">
        <f>'no b.d.l.'!I185/1000</f>
        <v>0.02</v>
      </c>
      <c r="F197" s="28">
        <f>Amalgamation!X185/Amalgamation!AB185</f>
        <v>1.2893081761006289</v>
      </c>
      <c r="G197" s="28">
        <v>1.6E-2</v>
      </c>
      <c r="H197" s="28">
        <f>Amalgamation!T185/Amalgamation!X185</f>
        <v>0.25365853658536586</v>
      </c>
      <c r="I197" s="28">
        <f>Amalgamation!V185/Amalgamation!Z185</f>
        <v>363.33333333333337</v>
      </c>
      <c r="J197" s="28">
        <v>176</v>
      </c>
      <c r="L197" s="25">
        <f t="shared" si="30"/>
        <v>181</v>
      </c>
      <c r="M197" s="26">
        <v>687210</v>
      </c>
      <c r="N197" s="26">
        <v>847230</v>
      </c>
      <c r="O197" s="28">
        <f t="shared" si="21"/>
        <v>-0.10713456685290917</v>
      </c>
      <c r="P197" s="28">
        <f t="shared" si="22"/>
        <v>-0.23579788677943897</v>
      </c>
      <c r="Q197" s="28">
        <f t="shared" si="23"/>
        <v>-0.15250115897793604</v>
      </c>
      <c r="R197" s="28">
        <f t="shared" si="24"/>
        <v>-0.14435450810864106</v>
      </c>
      <c r="S197" s="28">
        <f t="shared" si="25"/>
        <v>-0.13494079997184838</v>
      </c>
      <c r="T197" s="28">
        <f t="shared" si="26"/>
        <v>-0.31613396330018834</v>
      </c>
      <c r="U197" s="28">
        <f t="shared" si="27"/>
        <v>-0.30562418023889626</v>
      </c>
      <c r="V197" s="28">
        <f t="shared" si="28"/>
        <v>-1</v>
      </c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30"/>
      <c r="BA197" s="28"/>
      <c r="BD197" s="28"/>
    </row>
    <row r="198" spans="1:56" x14ac:dyDescent="0.3">
      <c r="A198" s="25">
        <f>A197+1</f>
        <v>182</v>
      </c>
      <c r="B198" s="26">
        <v>687211</v>
      </c>
      <c r="C198" s="26">
        <v>847230</v>
      </c>
      <c r="D198" s="26">
        <v>368</v>
      </c>
      <c r="E198" s="28">
        <f>'no b.d.l.'!I186/1000</f>
        <v>7.0000000000000007E-2</v>
      </c>
      <c r="F198" s="28">
        <f>Amalgamation!X186/Amalgamation!AB186</f>
        <v>5.2611464968152868</v>
      </c>
      <c r="G198" s="28">
        <v>0.13100000000000001</v>
      </c>
      <c r="H198" s="28">
        <f>Amalgamation!T186/Amalgamation!X186</f>
        <v>0.11380145278450364</v>
      </c>
      <c r="I198" s="28">
        <f>Amalgamation!V186/Amalgamation!Z186</f>
        <v>162</v>
      </c>
      <c r="J198" s="28">
        <v>64</v>
      </c>
      <c r="L198" s="25">
        <f>L197+1</f>
        <v>182</v>
      </c>
      <c r="M198" s="26">
        <v>687211</v>
      </c>
      <c r="N198" s="26">
        <v>847230</v>
      </c>
      <c r="O198" s="28">
        <f t="shared" si="21"/>
        <v>-0.10713456685290917</v>
      </c>
      <c r="P198" s="28">
        <f t="shared" si="22"/>
        <v>-4.708481103254384E-2</v>
      </c>
      <c r="Q198" s="28">
        <f t="shared" si="23"/>
        <v>-0.10511797171936813</v>
      </c>
      <c r="R198" s="28">
        <f t="shared" si="24"/>
        <v>-0.12432726996544843</v>
      </c>
      <c r="S198" s="28">
        <f t="shared" si="25"/>
        <v>-0.44404100247713629</v>
      </c>
      <c r="T198" s="28">
        <f t="shared" si="26"/>
        <v>-0.45807425265837431</v>
      </c>
      <c r="U198" s="28">
        <f t="shared" si="27"/>
        <v>-0.71614849315830453</v>
      </c>
      <c r="V198" s="28">
        <f t="shared" si="28"/>
        <v>-1</v>
      </c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30"/>
      <c r="BA198" s="28"/>
      <c r="BD198" s="28"/>
    </row>
    <row r="199" spans="1:56" x14ac:dyDescent="0.3">
      <c r="A199" s="25">
        <f t="shared" si="29"/>
        <v>183</v>
      </c>
      <c r="B199" s="26">
        <v>687213</v>
      </c>
      <c r="C199" s="26">
        <v>847230</v>
      </c>
      <c r="D199" s="26">
        <v>368</v>
      </c>
      <c r="E199" s="28">
        <f>'no b.d.l.'!I187/1000</f>
        <v>8.9999999999999998E-4</v>
      </c>
      <c r="F199" s="28">
        <f>Amalgamation!X187/Amalgamation!AB187</f>
        <v>1.2261904761904763</v>
      </c>
      <c r="G199" s="28">
        <v>1.4E-2</v>
      </c>
      <c r="H199" s="28">
        <f>Amalgamation!T187/Amalgamation!X187</f>
        <v>0.24757281553398056</v>
      </c>
      <c r="I199" s="28">
        <f>Amalgamation!V187/Amalgamation!Z187</f>
        <v>376.66666666666669</v>
      </c>
      <c r="J199" s="28">
        <v>124</v>
      </c>
      <c r="L199" s="25">
        <f t="shared" si="30"/>
        <v>183</v>
      </c>
      <c r="M199" s="26">
        <v>687213</v>
      </c>
      <c r="N199" s="26">
        <v>847230</v>
      </c>
      <c r="O199" s="28">
        <f t="shared" si="21"/>
        <v>-0.10713456685290917</v>
      </c>
      <c r="P199" s="28">
        <f t="shared" si="22"/>
        <v>-0.30788628171475296</v>
      </c>
      <c r="Q199" s="28">
        <f t="shared" si="23"/>
        <v>-0.15325413972707053</v>
      </c>
      <c r="R199" s="28">
        <f t="shared" si="24"/>
        <v>-0.1447028079024357</v>
      </c>
      <c r="S199" s="28">
        <f t="shared" si="25"/>
        <v>-0.14839094177555079</v>
      </c>
      <c r="T199" s="28">
        <f t="shared" si="26"/>
        <v>-0.30673394413739458</v>
      </c>
      <c r="U199" s="28">
        <f t="shared" si="27"/>
        <v>-0.49622475409433581</v>
      </c>
      <c r="V199" s="28">
        <f t="shared" si="28"/>
        <v>-1</v>
      </c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30"/>
      <c r="BA199" s="28"/>
      <c r="BD199" s="28"/>
    </row>
    <row r="200" spans="1:56" x14ac:dyDescent="0.3">
      <c r="A200" s="25">
        <f t="shared" si="29"/>
        <v>184</v>
      </c>
      <c r="B200" s="26">
        <v>687215</v>
      </c>
      <c r="C200" s="26">
        <v>847230</v>
      </c>
      <c r="D200" s="26">
        <v>368</v>
      </c>
      <c r="E200" s="28">
        <f>'no b.d.l.'!I188/1000</f>
        <v>8.9999999999999998E-4</v>
      </c>
      <c r="F200" s="28">
        <f>Amalgamation!X188/Amalgamation!AB188</f>
        <v>1.3294117647058825</v>
      </c>
      <c r="G200" s="28">
        <v>1.2E-2</v>
      </c>
      <c r="H200" s="28">
        <f>Amalgamation!T188/Amalgamation!X188</f>
        <v>0.23451327433628316</v>
      </c>
      <c r="I200" s="28">
        <f>Amalgamation!V188/Amalgamation!Z188</f>
        <v>355</v>
      </c>
      <c r="J200" s="28">
        <v>153</v>
      </c>
      <c r="L200" s="25">
        <f t="shared" si="30"/>
        <v>184</v>
      </c>
      <c r="M200" s="26">
        <v>687215</v>
      </c>
      <c r="N200" s="26">
        <v>847230</v>
      </c>
      <c r="O200" s="28">
        <f t="shared" si="21"/>
        <v>-0.10713456685290917</v>
      </c>
      <c r="P200" s="28">
        <f t="shared" si="22"/>
        <v>-0.30788628171475296</v>
      </c>
      <c r="Q200" s="28">
        <f t="shared" si="23"/>
        <v>-0.15202273168679659</v>
      </c>
      <c r="R200" s="28">
        <f t="shared" si="24"/>
        <v>-0.14505110769623036</v>
      </c>
      <c r="S200" s="28">
        <f t="shared" si="25"/>
        <v>-0.17725402628389181</v>
      </c>
      <c r="T200" s="28">
        <f t="shared" si="26"/>
        <v>-0.32200897527693445</v>
      </c>
      <c r="U200" s="28">
        <f t="shared" si="27"/>
        <v>-0.38992828021341763</v>
      </c>
      <c r="V200" s="28">
        <f t="shared" si="28"/>
        <v>-1</v>
      </c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30"/>
      <c r="BA200" s="28"/>
      <c r="BD200" s="28"/>
    </row>
    <row r="201" spans="1:56" x14ac:dyDescent="0.3">
      <c r="A201" s="25">
        <f t="shared" si="29"/>
        <v>185</v>
      </c>
      <c r="B201" s="26">
        <v>687217</v>
      </c>
      <c r="C201" s="26">
        <v>847230</v>
      </c>
      <c r="D201" s="26">
        <v>368</v>
      </c>
      <c r="E201" s="28">
        <f>'no b.d.l.'!I189/1000</f>
        <v>8.9999999999999998E-4</v>
      </c>
      <c r="F201" s="28">
        <f>Amalgamation!X189/Amalgamation!AB189</f>
        <v>1.2556818181818181</v>
      </c>
      <c r="G201" s="28">
        <v>1.0999999999999999E-2</v>
      </c>
      <c r="H201" s="28">
        <f>Amalgamation!T189/Amalgamation!X189</f>
        <v>0.23529411764705882</v>
      </c>
      <c r="I201" s="28">
        <f>Amalgamation!V189/Amalgamation!Z189</f>
        <v>403.33333333333331</v>
      </c>
      <c r="J201" s="28">
        <v>158</v>
      </c>
      <c r="L201" s="25">
        <f t="shared" si="30"/>
        <v>185</v>
      </c>
      <c r="M201" s="26">
        <v>687217</v>
      </c>
      <c r="N201" s="26">
        <v>847230</v>
      </c>
      <c r="O201" s="28">
        <f t="shared" si="21"/>
        <v>-0.10713456685290917</v>
      </c>
      <c r="P201" s="28">
        <f t="shared" si="22"/>
        <v>-0.30788628171475296</v>
      </c>
      <c r="Q201" s="28">
        <f t="shared" si="23"/>
        <v>-0.15290231428322146</v>
      </c>
      <c r="R201" s="28">
        <f t="shared" si="24"/>
        <v>-0.14522525759312768</v>
      </c>
      <c r="S201" s="28">
        <f t="shared" si="25"/>
        <v>-0.17552827297253776</v>
      </c>
      <c r="T201" s="28">
        <f t="shared" si="26"/>
        <v>-0.28793390581180706</v>
      </c>
      <c r="U201" s="28">
        <f t="shared" si="27"/>
        <v>-0.37160130195808688</v>
      </c>
      <c r="V201" s="28">
        <f t="shared" si="28"/>
        <v>-1</v>
      </c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30"/>
      <c r="BA201" s="28"/>
      <c r="BD201" s="28"/>
    </row>
    <row r="202" spans="1:56" x14ac:dyDescent="0.3">
      <c r="A202" s="25">
        <f t="shared" si="29"/>
        <v>186</v>
      </c>
      <c r="B202" s="26">
        <v>687218</v>
      </c>
      <c r="C202" s="26">
        <v>847230</v>
      </c>
      <c r="D202" s="26">
        <v>368</v>
      </c>
      <c r="E202" s="28">
        <f>'no b.d.l.'!I190/1000</f>
        <v>7.0000000000000007E-2</v>
      </c>
      <c r="F202" s="28">
        <f>Amalgamation!X190/Amalgamation!AB190</f>
        <v>1.4171779141104295</v>
      </c>
      <c r="G202" s="28">
        <v>1.2E-2</v>
      </c>
      <c r="H202" s="28">
        <f>Amalgamation!T190/Amalgamation!X190</f>
        <v>0.23376623376623376</v>
      </c>
      <c r="I202" s="28">
        <f>Amalgamation!V190/Amalgamation!Z190</f>
        <v>390</v>
      </c>
      <c r="J202" s="28">
        <v>106</v>
      </c>
      <c r="L202" s="25">
        <f t="shared" si="30"/>
        <v>186</v>
      </c>
      <c r="M202" s="26">
        <v>687218</v>
      </c>
      <c r="N202" s="26">
        <v>847230</v>
      </c>
      <c r="O202" s="28">
        <f t="shared" si="21"/>
        <v>-0.10713456685290917</v>
      </c>
      <c r="P202" s="28">
        <f t="shared" si="22"/>
        <v>-4.708481103254384E-2</v>
      </c>
      <c r="Q202" s="28">
        <f t="shared" si="23"/>
        <v>-0.15097570017231873</v>
      </c>
      <c r="R202" s="28">
        <f t="shared" si="24"/>
        <v>-0.14505110769623036</v>
      </c>
      <c r="S202" s="28">
        <f t="shared" si="25"/>
        <v>-0.17890507165968927</v>
      </c>
      <c r="T202" s="28">
        <f t="shared" si="26"/>
        <v>-0.29733392497460082</v>
      </c>
      <c r="U202" s="28">
        <f t="shared" si="27"/>
        <v>-0.56220187581352643</v>
      </c>
      <c r="V202" s="28">
        <f t="shared" si="28"/>
        <v>-1</v>
      </c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30"/>
      <c r="BA202" s="28"/>
      <c r="BD202" s="28"/>
    </row>
    <row r="203" spans="1:56" x14ac:dyDescent="0.3">
      <c r="A203" s="25">
        <f t="shared" si="29"/>
        <v>187</v>
      </c>
      <c r="B203" s="26">
        <v>687220</v>
      </c>
      <c r="C203" s="26">
        <v>847230</v>
      </c>
      <c r="D203" s="26">
        <v>368</v>
      </c>
      <c r="E203" s="28">
        <f>'no b.d.l.'!I191/1000</f>
        <v>0.02</v>
      </c>
      <c r="F203" s="28">
        <f>Amalgamation!X191/Amalgamation!AB191</f>
        <v>1.5371428571428571</v>
      </c>
      <c r="G203" s="28">
        <v>1.2E-2</v>
      </c>
      <c r="H203" s="28">
        <f>Amalgamation!T191/Amalgamation!X191</f>
        <v>0.21561338289962825</v>
      </c>
      <c r="I203" s="28">
        <f>Amalgamation!V191/Amalgamation!Z191</f>
        <v>354.28571428571428</v>
      </c>
      <c r="J203" s="28">
        <v>146</v>
      </c>
      <c r="L203" s="25">
        <f t="shared" si="30"/>
        <v>187</v>
      </c>
      <c r="M203" s="26">
        <v>687220</v>
      </c>
      <c r="N203" s="26">
        <v>847230</v>
      </c>
      <c r="O203" s="28">
        <f t="shared" si="21"/>
        <v>-0.10713456685290917</v>
      </c>
      <c r="P203" s="28">
        <f t="shared" si="22"/>
        <v>-0.23579788677943897</v>
      </c>
      <c r="Q203" s="28">
        <f t="shared" si="23"/>
        <v>-0.14954454389122768</v>
      </c>
      <c r="R203" s="28">
        <f t="shared" si="24"/>
        <v>-0.14505110769623036</v>
      </c>
      <c r="S203" s="28">
        <f t="shared" si="25"/>
        <v>-0.21902495494644106</v>
      </c>
      <c r="T203" s="28">
        <f t="shared" si="26"/>
        <v>-0.32251254773208415</v>
      </c>
      <c r="U203" s="28">
        <f t="shared" si="27"/>
        <v>-0.41558604977088065</v>
      </c>
      <c r="V203" s="28">
        <f t="shared" si="28"/>
        <v>-1</v>
      </c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30"/>
      <c r="BA203" s="28"/>
      <c r="BD203" s="28"/>
    </row>
    <row r="204" spans="1:56" x14ac:dyDescent="0.3">
      <c r="A204" s="25">
        <f t="shared" si="29"/>
        <v>188</v>
      </c>
      <c r="B204" s="26">
        <v>687222</v>
      </c>
      <c r="C204" s="26">
        <v>847230</v>
      </c>
      <c r="D204" s="26">
        <v>368</v>
      </c>
      <c r="E204" s="28">
        <f>'no b.d.l.'!I192/1000</f>
        <v>0.03</v>
      </c>
      <c r="F204" s="28">
        <f>Amalgamation!X192/Amalgamation!AB192</f>
        <v>1.4125000000000001</v>
      </c>
      <c r="G204" s="28">
        <v>1.2999999999999999E-2</v>
      </c>
      <c r="H204" s="28">
        <f>Amalgamation!T192/Amalgamation!X192</f>
        <v>0.23008849557522124</v>
      </c>
      <c r="I204" s="28">
        <f>Amalgamation!V192/Amalgamation!Z192</f>
        <v>355</v>
      </c>
      <c r="J204" s="28">
        <v>160</v>
      </c>
      <c r="L204" s="25">
        <f t="shared" si="30"/>
        <v>188</v>
      </c>
      <c r="M204" s="26">
        <v>687222</v>
      </c>
      <c r="N204" s="26">
        <v>847230</v>
      </c>
      <c r="O204" s="28">
        <f t="shared" si="21"/>
        <v>-0.10713456685290917</v>
      </c>
      <c r="P204" s="28">
        <f t="shared" si="22"/>
        <v>-0.19805527163005998</v>
      </c>
      <c r="Q204" s="28">
        <f t="shared" si="23"/>
        <v>-0.15103150669372672</v>
      </c>
      <c r="R204" s="28">
        <f t="shared" si="24"/>
        <v>-0.14487695779933302</v>
      </c>
      <c r="S204" s="28">
        <f t="shared" si="25"/>
        <v>-0.18703329504823096</v>
      </c>
      <c r="T204" s="28">
        <f t="shared" si="26"/>
        <v>-0.32200897527693445</v>
      </c>
      <c r="U204" s="28">
        <f t="shared" si="27"/>
        <v>-0.36427051065595462</v>
      </c>
      <c r="V204" s="28">
        <f t="shared" si="28"/>
        <v>-1</v>
      </c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30"/>
      <c r="BA204" s="28"/>
      <c r="BD204" s="28"/>
    </row>
    <row r="205" spans="1:56" x14ac:dyDescent="0.3">
      <c r="A205" s="25">
        <f t="shared" si="29"/>
        <v>189</v>
      </c>
      <c r="B205" s="26">
        <v>687223</v>
      </c>
      <c r="C205" s="26">
        <v>847230</v>
      </c>
      <c r="D205" s="26">
        <v>368</v>
      </c>
      <c r="E205" s="28">
        <f>'no b.d.l.'!I193/1000</f>
        <v>8.9999999999999998E-4</v>
      </c>
      <c r="F205" s="28">
        <f>Amalgamation!X193/Amalgamation!AB193</f>
        <v>1.5238095238095237</v>
      </c>
      <c r="G205" s="28">
        <v>1.2E-2</v>
      </c>
      <c r="H205" s="28">
        <f>Amalgamation!T193/Amalgamation!X193</f>
        <v>0.21484375</v>
      </c>
      <c r="I205" s="28">
        <f>Amalgamation!V193/Amalgamation!Z193</f>
        <v>366.66666666666669</v>
      </c>
      <c r="J205" s="28">
        <v>184</v>
      </c>
      <c r="L205" s="25">
        <f t="shared" si="30"/>
        <v>189</v>
      </c>
      <c r="M205" s="26">
        <v>687223</v>
      </c>
      <c r="N205" s="26">
        <v>847230</v>
      </c>
      <c r="O205" s="28">
        <f t="shared" si="21"/>
        <v>-0.10713456685290917</v>
      </c>
      <c r="P205" s="28">
        <f t="shared" si="22"/>
        <v>-0.30788628171475296</v>
      </c>
      <c r="Q205" s="28">
        <f t="shared" si="23"/>
        <v>-0.14970360772492386</v>
      </c>
      <c r="R205" s="28">
        <f t="shared" si="24"/>
        <v>-0.14505110769623036</v>
      </c>
      <c r="S205" s="28">
        <f t="shared" si="25"/>
        <v>-0.22072593196286844</v>
      </c>
      <c r="T205" s="28">
        <f t="shared" si="26"/>
        <v>-0.31378395850948992</v>
      </c>
      <c r="U205" s="28">
        <f t="shared" si="27"/>
        <v>-0.27630101503036714</v>
      </c>
      <c r="V205" s="28">
        <f t="shared" si="28"/>
        <v>-1</v>
      </c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30"/>
      <c r="BA205" s="28"/>
      <c r="BD205" s="28"/>
    </row>
    <row r="206" spans="1:56" x14ac:dyDescent="0.3">
      <c r="A206" s="25">
        <f t="shared" si="29"/>
        <v>190</v>
      </c>
      <c r="B206" s="26">
        <v>687224</v>
      </c>
      <c r="C206" s="26">
        <v>847230</v>
      </c>
      <c r="D206" s="26">
        <v>368</v>
      </c>
      <c r="E206" s="28">
        <f>'no b.d.l.'!I194/1000</f>
        <v>0.03</v>
      </c>
      <c r="F206" s="28">
        <f>Amalgamation!X194/Amalgamation!AB194</f>
        <v>1.023427866831073</v>
      </c>
      <c r="G206" s="28">
        <v>1.0999999999999999E-2</v>
      </c>
      <c r="H206" s="28">
        <f>Amalgamation!T194/Amalgamation!X194</f>
        <v>0.39759036144578308</v>
      </c>
      <c r="I206" s="28">
        <f>Amalgamation!V194/Amalgamation!Z194</f>
        <v>630</v>
      </c>
      <c r="J206" s="28">
        <v>115</v>
      </c>
      <c r="L206" s="25">
        <f t="shared" si="30"/>
        <v>190</v>
      </c>
      <c r="M206" s="26">
        <v>687224</v>
      </c>
      <c r="N206" s="26">
        <v>847230</v>
      </c>
      <c r="O206" s="28">
        <f t="shared" si="21"/>
        <v>-0.10713456685290917</v>
      </c>
      <c r="P206" s="28">
        <f t="shared" si="22"/>
        <v>-0.19805527163005998</v>
      </c>
      <c r="Q206" s="28">
        <f t="shared" si="23"/>
        <v>-0.15567305457519148</v>
      </c>
      <c r="R206" s="28">
        <f t="shared" si="24"/>
        <v>-0.14522525759312768</v>
      </c>
      <c r="S206" s="28">
        <f t="shared" si="25"/>
        <v>0.18316504781386334</v>
      </c>
      <c r="T206" s="28">
        <f t="shared" si="26"/>
        <v>-0.12813358004431294</v>
      </c>
      <c r="U206" s="28">
        <f t="shared" si="27"/>
        <v>-0.52921331495393109</v>
      </c>
      <c r="V206" s="28">
        <f t="shared" si="28"/>
        <v>-1</v>
      </c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30"/>
      <c r="BA206" s="28"/>
      <c r="BD206" s="28"/>
    </row>
    <row r="207" spans="1:56" x14ac:dyDescent="0.3">
      <c r="A207" s="25">
        <f t="shared" si="29"/>
        <v>191</v>
      </c>
      <c r="B207" s="26">
        <v>687225</v>
      </c>
      <c r="C207" s="26">
        <v>847230</v>
      </c>
      <c r="D207" s="26">
        <v>368</v>
      </c>
      <c r="E207" s="28">
        <f>'no b.d.l.'!I195/1000</f>
        <v>0.03</v>
      </c>
      <c r="F207" s="28">
        <f>Amalgamation!X195/Amalgamation!AB195</f>
        <v>0.93243243243243246</v>
      </c>
      <c r="G207" s="28">
        <v>1.7999999999999999E-2</v>
      </c>
      <c r="H207" s="28">
        <f>Amalgamation!T195/Amalgamation!X195</f>
        <v>0.40579710144927533</v>
      </c>
      <c r="I207" s="28">
        <f>Amalgamation!V195/Amalgamation!Z195</f>
        <v>393.99999999999994</v>
      </c>
      <c r="J207" s="28">
        <v>168</v>
      </c>
      <c r="L207" s="25">
        <f t="shared" si="30"/>
        <v>191</v>
      </c>
      <c r="M207" s="26">
        <v>687225</v>
      </c>
      <c r="N207" s="26">
        <v>847230</v>
      </c>
      <c r="O207" s="28">
        <f t="shared" si="21"/>
        <v>-0.10713456685290917</v>
      </c>
      <c r="P207" s="28">
        <f t="shared" si="22"/>
        <v>-0.19805527163005998</v>
      </c>
      <c r="Q207" s="28">
        <f t="shared" si="23"/>
        <v>-0.15675861077351372</v>
      </c>
      <c r="R207" s="28">
        <f t="shared" si="24"/>
        <v>-0.1440062083148464</v>
      </c>
      <c r="S207" s="28">
        <f t="shared" si="25"/>
        <v>0.20130288486900766</v>
      </c>
      <c r="T207" s="28">
        <f t="shared" si="26"/>
        <v>-0.2945139192257627</v>
      </c>
      <c r="U207" s="28">
        <f t="shared" si="27"/>
        <v>-0.33494734544742544</v>
      </c>
      <c r="V207" s="28">
        <f t="shared" si="28"/>
        <v>-1</v>
      </c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30"/>
      <c r="BA207" s="28"/>
      <c r="BD207" s="28"/>
    </row>
    <row r="208" spans="1:56" x14ac:dyDescent="0.3">
      <c r="A208" s="25">
        <f t="shared" si="29"/>
        <v>192</v>
      </c>
      <c r="B208" s="26">
        <v>687227</v>
      </c>
      <c r="C208" s="26">
        <v>847230</v>
      </c>
      <c r="D208" s="26">
        <v>368</v>
      </c>
      <c r="E208" s="28">
        <f>'no b.d.l.'!I196/1000</f>
        <v>0.09</v>
      </c>
      <c r="F208" s="28">
        <f>Amalgamation!X196/Amalgamation!AB196</f>
        <v>0.84567901234567899</v>
      </c>
      <c r="G208" s="28">
        <v>1.4E-2</v>
      </c>
      <c r="H208" s="28">
        <f>Amalgamation!T196/Amalgamation!X196</f>
        <v>0.43795620437956206</v>
      </c>
      <c r="I208" s="28">
        <f>Amalgamation!V196/Amalgamation!Z196</f>
        <v>373.33333333333331</v>
      </c>
      <c r="J208" s="28">
        <v>209</v>
      </c>
      <c r="L208" s="25">
        <f t="shared" si="30"/>
        <v>192</v>
      </c>
      <c r="M208" s="26">
        <v>687227</v>
      </c>
      <c r="N208" s="26">
        <v>847230</v>
      </c>
      <c r="O208" s="28">
        <f t="shared" si="21"/>
        <v>-0.10713456685290917</v>
      </c>
      <c r="P208" s="28">
        <f t="shared" si="22"/>
        <v>2.8400419266214172E-2</v>
      </c>
      <c r="Q208" s="28">
        <f t="shared" si="23"/>
        <v>-0.15779356064240774</v>
      </c>
      <c r="R208" s="28">
        <f t="shared" si="24"/>
        <v>-0.1447028079024357</v>
      </c>
      <c r="S208" s="28">
        <f t="shared" si="25"/>
        <v>0.27237819230423066</v>
      </c>
      <c r="T208" s="28">
        <f t="shared" si="26"/>
        <v>-0.30908394892809304</v>
      </c>
      <c r="U208" s="28">
        <f t="shared" si="27"/>
        <v>-0.1846661237537135</v>
      </c>
      <c r="V208" s="28">
        <f t="shared" si="28"/>
        <v>-1</v>
      </c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30"/>
      <c r="BA208" s="28"/>
      <c r="BD208" s="28"/>
    </row>
    <row r="209" spans="1:56" x14ac:dyDescent="0.3">
      <c r="A209" s="25">
        <f t="shared" si="29"/>
        <v>193</v>
      </c>
      <c r="B209" s="26">
        <v>687228</v>
      </c>
      <c r="C209" s="26">
        <v>847230</v>
      </c>
      <c r="D209" s="26">
        <v>368</v>
      </c>
      <c r="E209" s="28">
        <f>'no b.d.l.'!I197/1000</f>
        <v>1.74</v>
      </c>
      <c r="F209" s="28">
        <f>Amalgamation!X197/Amalgamation!AB197</f>
        <v>578.18181818181813</v>
      </c>
      <c r="G209" s="28">
        <v>39.700000000000003</v>
      </c>
      <c r="H209" s="28">
        <f>Amalgamation!T197/Amalgamation!X197</f>
        <v>1.1257861635220126E-2</v>
      </c>
      <c r="I209" s="28">
        <f>Amalgamation!V197/Amalgamation!Z197</f>
        <v>240.14336917562724</v>
      </c>
      <c r="J209" s="28">
        <v>212</v>
      </c>
      <c r="L209" s="25">
        <f t="shared" si="30"/>
        <v>193</v>
      </c>
      <c r="M209" s="26">
        <v>687228</v>
      </c>
      <c r="N209" s="26">
        <v>847230</v>
      </c>
      <c r="O209" s="28">
        <f t="shared" si="21"/>
        <v>-0.10713456685290917</v>
      </c>
      <c r="P209" s="28">
        <f t="shared" si="22"/>
        <v>6.2559319189137534</v>
      </c>
      <c r="Q209" s="28">
        <f t="shared" si="23"/>
        <v>6.7297039114308097</v>
      </c>
      <c r="R209" s="28">
        <f t="shared" si="24"/>
        <v>6.7666100003648859</v>
      </c>
      <c r="S209" s="28">
        <f t="shared" si="25"/>
        <v>-0.67067410484465173</v>
      </c>
      <c r="T209" s="28">
        <f t="shared" si="26"/>
        <v>-0.40298306508116205</v>
      </c>
      <c r="U209" s="28">
        <f t="shared" si="27"/>
        <v>-0.17366993680051507</v>
      </c>
      <c r="V209" s="28">
        <f t="shared" si="28"/>
        <v>1</v>
      </c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30"/>
      <c r="BA209" s="28"/>
      <c r="BD209" s="28"/>
    </row>
    <row r="210" spans="1:56" x14ac:dyDescent="0.3">
      <c r="A210" s="25">
        <f t="shared" si="29"/>
        <v>194</v>
      </c>
      <c r="B210" s="26">
        <v>687229</v>
      </c>
      <c r="C210" s="26">
        <v>847230</v>
      </c>
      <c r="D210" s="26">
        <v>368</v>
      </c>
      <c r="E210" s="28">
        <f>'no b.d.l.'!I198/1000</f>
        <v>7.0000000000000007E-2</v>
      </c>
      <c r="F210" s="28">
        <f>Amalgamation!X198/Amalgamation!AB198</f>
        <v>1.675496688741722</v>
      </c>
      <c r="G210" s="28">
        <v>0.2</v>
      </c>
      <c r="H210" s="28">
        <f>Amalgamation!T198/Amalgamation!X198</f>
        <v>0.24901185770750986</v>
      </c>
      <c r="I210" s="28">
        <f>Amalgamation!V198/Amalgamation!Z198</f>
        <v>453.33333333333331</v>
      </c>
      <c r="J210" s="28">
        <v>307</v>
      </c>
      <c r="L210" s="25">
        <f t="shared" si="30"/>
        <v>194</v>
      </c>
      <c r="M210" s="26">
        <v>687229</v>
      </c>
      <c r="N210" s="26">
        <v>847230</v>
      </c>
      <c r="O210" s="28">
        <f t="shared" ref="O210:O226" si="31">STANDARDIZE(D210,D$228,D$229)</f>
        <v>-0.10713456685290917</v>
      </c>
      <c r="P210" s="28">
        <f t="shared" ref="P210:P226" si="32">STANDARDIZE(E210,E$228,E$229)</f>
        <v>-4.708481103254384E-2</v>
      </c>
      <c r="Q210" s="28">
        <f t="shared" ref="Q210:Q226" si="33">STANDARDIZE(F210,F$228,F$229)</f>
        <v>-0.14789401207667743</v>
      </c>
      <c r="R210" s="28">
        <f t="shared" ref="R210:R226" si="34">STANDARDIZE(G210,G$228,G$229)</f>
        <v>-0.11231092707953289</v>
      </c>
      <c r="S210" s="28">
        <f t="shared" ref="S210:S226" si="35">STANDARDIZE(H210,H$228,H$229)</f>
        <v>-0.14521049345528619</v>
      </c>
      <c r="T210" s="28">
        <f t="shared" ref="T210:T226" si="36">STANDARDIZE(I210,I$228,I$229)</f>
        <v>-0.25268383395133043</v>
      </c>
      <c r="U210" s="28">
        <f t="shared" ref="U210:U226" si="37">STANDARDIZE(J210,J$228,J$229)</f>
        <v>0.17454265005076872</v>
      </c>
      <c r="V210" s="28">
        <f t="shared" ref="V210:V226" si="38">INT((SUM(P210:R210)/SUM(S210:U210))*O210)</f>
        <v>-1</v>
      </c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30"/>
      <c r="BA210" s="28"/>
      <c r="BD210" s="28"/>
    </row>
    <row r="211" spans="1:56" x14ac:dyDescent="0.3">
      <c r="A211" s="25">
        <f t="shared" ref="A211:A214" si="39">A210+1</f>
        <v>195</v>
      </c>
      <c r="B211" s="26">
        <v>687230</v>
      </c>
      <c r="C211" s="26">
        <v>847230</v>
      </c>
      <c r="D211" s="26">
        <v>368</v>
      </c>
      <c r="E211" s="28">
        <f>'no b.d.l.'!I199/1000</f>
        <v>0.04</v>
      </c>
      <c r="F211" s="28">
        <f>Amalgamation!X199/Amalgamation!AB199</f>
        <v>0.91712707182320441</v>
      </c>
      <c r="G211" s="28">
        <v>4.2999999999999997E-2</v>
      </c>
      <c r="H211" s="28">
        <f>Amalgamation!T199/Amalgamation!X199</f>
        <v>0.40361445783132527</v>
      </c>
      <c r="I211" s="28">
        <f>Amalgamation!V199/Amalgamation!Z199</f>
        <v>354.28571428571428</v>
      </c>
      <c r="J211" s="28">
        <v>252</v>
      </c>
      <c r="L211" s="25">
        <f t="shared" ref="L211:L214" si="40">L210+1</f>
        <v>195</v>
      </c>
      <c r="M211" s="26">
        <v>687230</v>
      </c>
      <c r="N211" s="26">
        <v>847230</v>
      </c>
      <c r="O211" s="28">
        <f t="shared" si="31"/>
        <v>-0.10713456685290917</v>
      </c>
      <c r="P211" s="28">
        <f t="shared" si="32"/>
        <v>-0.16031265648068094</v>
      </c>
      <c r="Q211" s="28">
        <f t="shared" si="33"/>
        <v>-0.15694120047360918</v>
      </c>
      <c r="R211" s="28">
        <f t="shared" si="34"/>
        <v>-0.1396524608924132</v>
      </c>
      <c r="S211" s="28">
        <f t="shared" si="35"/>
        <v>0.19647899203519267</v>
      </c>
      <c r="T211" s="28">
        <f t="shared" si="36"/>
        <v>-0.32251254773208415</v>
      </c>
      <c r="U211" s="28">
        <f t="shared" si="37"/>
        <v>-2.7054110757869263E-2</v>
      </c>
      <c r="V211" s="28">
        <f t="shared" si="38"/>
        <v>-1</v>
      </c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30"/>
      <c r="BA211" s="28"/>
      <c r="BD211" s="28"/>
    </row>
    <row r="212" spans="1:56" x14ac:dyDescent="0.3">
      <c r="A212" s="25">
        <f t="shared" si="39"/>
        <v>196</v>
      </c>
      <c r="B212" s="26">
        <v>687232</v>
      </c>
      <c r="C212" s="26">
        <v>847230</v>
      </c>
      <c r="D212" s="26">
        <v>368</v>
      </c>
      <c r="E212" s="28">
        <f>'no b.d.l.'!I200/1000</f>
        <v>0.03</v>
      </c>
      <c r="F212" s="28">
        <f>Amalgamation!X200/Amalgamation!AB200</f>
        <v>1.0214285714285716</v>
      </c>
      <c r="G212" s="28">
        <v>0.125</v>
      </c>
      <c r="H212" s="28">
        <f>Amalgamation!T200/Amalgamation!X200</f>
        <v>0.42657342657342651</v>
      </c>
      <c r="I212" s="28">
        <f>Amalgamation!V200/Amalgamation!Z200</f>
        <v>447.99999999999994</v>
      </c>
      <c r="J212" s="28">
        <v>461</v>
      </c>
      <c r="L212" s="25">
        <f t="shared" si="40"/>
        <v>196</v>
      </c>
      <c r="M212" s="26">
        <v>687232</v>
      </c>
      <c r="N212" s="26">
        <v>847230</v>
      </c>
      <c r="O212" s="28">
        <f t="shared" si="31"/>
        <v>-0.10713456685290917</v>
      </c>
      <c r="P212" s="28">
        <f t="shared" si="32"/>
        <v>-0.19805527163005998</v>
      </c>
      <c r="Q212" s="28">
        <f t="shared" si="33"/>
        <v>-0.15569690574454745</v>
      </c>
      <c r="R212" s="28">
        <f t="shared" si="34"/>
        <v>-0.1253721693468324</v>
      </c>
      <c r="S212" s="28">
        <f t="shared" si="35"/>
        <v>0.24722094728431476</v>
      </c>
      <c r="T212" s="28">
        <f t="shared" si="36"/>
        <v>-0.25644384161644795</v>
      </c>
      <c r="U212" s="28">
        <f t="shared" si="37"/>
        <v>0.73901358031495501</v>
      </c>
      <c r="V212" s="28">
        <f t="shared" si="38"/>
        <v>0</v>
      </c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30"/>
      <c r="BA212" s="28"/>
      <c r="BD212" s="28"/>
    </row>
    <row r="213" spans="1:56" x14ac:dyDescent="0.3">
      <c r="A213" s="25">
        <f t="shared" si="39"/>
        <v>197</v>
      </c>
      <c r="B213" s="26">
        <v>687234</v>
      </c>
      <c r="C213" s="26">
        <v>847230</v>
      </c>
      <c r="D213" s="26">
        <v>368</v>
      </c>
      <c r="E213" s="28">
        <f>'no b.d.l.'!I201/1000</f>
        <v>0.03</v>
      </c>
      <c r="F213" s="28">
        <f>Amalgamation!X201/Amalgamation!AB201</f>
        <v>3.1160714285714288</v>
      </c>
      <c r="G213" s="28">
        <v>0.16600000000000001</v>
      </c>
      <c r="H213" s="28">
        <f>Amalgamation!T201/Amalgamation!X201</f>
        <v>0.59312320916905448</v>
      </c>
      <c r="I213" s="28">
        <f>Amalgamation!V201/Amalgamation!Z201</f>
        <v>837.5</v>
      </c>
      <c r="J213" s="28">
        <v>405</v>
      </c>
      <c r="L213" s="25">
        <f t="shared" si="40"/>
        <v>197</v>
      </c>
      <c r="M213" s="26">
        <v>687234</v>
      </c>
      <c r="N213" s="26">
        <v>847230</v>
      </c>
      <c r="O213" s="28">
        <f t="shared" si="31"/>
        <v>-0.10713456685290917</v>
      </c>
      <c r="P213" s="28">
        <f t="shared" si="32"/>
        <v>-0.19805527163005998</v>
      </c>
      <c r="Q213" s="28">
        <f t="shared" si="33"/>
        <v>-0.13070826151343903</v>
      </c>
      <c r="R213" s="28">
        <f t="shared" si="34"/>
        <v>-0.11823202357404199</v>
      </c>
      <c r="S213" s="28">
        <f t="shared" si="35"/>
        <v>0.61531507686606512</v>
      </c>
      <c r="T213" s="28">
        <f t="shared" si="36"/>
        <v>1.815421817666513E-2</v>
      </c>
      <c r="U213" s="28">
        <f t="shared" si="37"/>
        <v>0.53375142385525087</v>
      </c>
      <c r="V213" s="28">
        <f t="shared" si="38"/>
        <v>0</v>
      </c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30"/>
      <c r="BA213" s="28"/>
      <c r="BD213" s="28"/>
    </row>
    <row r="214" spans="1:56" x14ac:dyDescent="0.3">
      <c r="A214" s="25">
        <f t="shared" si="39"/>
        <v>198</v>
      </c>
      <c r="B214" s="26">
        <v>687235</v>
      </c>
      <c r="C214" s="26">
        <v>847230</v>
      </c>
      <c r="D214" s="26">
        <v>367</v>
      </c>
      <c r="E214" s="28">
        <f>'no b.d.l.'!I202/1000</f>
        <v>0.02</v>
      </c>
      <c r="F214" s="28">
        <f>Amalgamation!X202/Amalgamation!AB202</f>
        <v>1.1627906976744187</v>
      </c>
      <c r="G214" s="28">
        <v>0.126</v>
      </c>
      <c r="H214" s="28">
        <f>Amalgamation!T202/Amalgamation!X202</f>
        <v>0.40666666666666662</v>
      </c>
      <c r="I214" s="28">
        <f>Amalgamation!V202/Amalgamation!Z202</f>
        <v>477.99999999999994</v>
      </c>
      <c r="J214" s="28">
        <v>476</v>
      </c>
      <c r="L214" s="25">
        <f t="shared" si="40"/>
        <v>198</v>
      </c>
      <c r="M214" s="26">
        <v>687235</v>
      </c>
      <c r="N214" s="26">
        <v>847230</v>
      </c>
      <c r="O214" s="28">
        <f t="shared" si="31"/>
        <v>-0.23569604707640313</v>
      </c>
      <c r="P214" s="28">
        <f t="shared" si="32"/>
        <v>-0.23579788677943897</v>
      </c>
      <c r="Q214" s="28">
        <f t="shared" si="33"/>
        <v>-0.15401048561403946</v>
      </c>
      <c r="R214" s="28">
        <f t="shared" si="34"/>
        <v>-0.12519801944993508</v>
      </c>
      <c r="S214" s="28">
        <f t="shared" si="35"/>
        <v>0.2032247237739995</v>
      </c>
      <c r="T214" s="28">
        <f t="shared" si="36"/>
        <v>-0.23529379850016197</v>
      </c>
      <c r="U214" s="28">
        <f t="shared" si="37"/>
        <v>0.79399451508094721</v>
      </c>
      <c r="V214" s="28">
        <f t="shared" si="38"/>
        <v>0</v>
      </c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30"/>
      <c r="BA214" s="28"/>
      <c r="BD214" s="28"/>
    </row>
    <row r="215" spans="1:56" x14ac:dyDescent="0.3">
      <c r="A215" s="25">
        <v>1</v>
      </c>
      <c r="B215" s="26">
        <v>686944</v>
      </c>
      <c r="C215" s="26">
        <v>846949</v>
      </c>
      <c r="D215" s="26">
        <v>361</v>
      </c>
      <c r="E215" s="28">
        <f>'no b.d.l.'!I203/1000</f>
        <v>0.04</v>
      </c>
      <c r="F215" s="28">
        <f>Amalgamation!X203/Amalgamation!AB203</f>
        <v>2.972536348949919</v>
      </c>
      <c r="G215" s="28">
        <v>2.1999999999999999E-2</v>
      </c>
      <c r="H215" s="28">
        <f>Amalgamation!T203/Amalgamation!X203</f>
        <v>0.51086956521739135</v>
      </c>
      <c r="I215" s="28">
        <f>Amalgamation!V203/Amalgamation!Z203</f>
        <v>7100</v>
      </c>
      <c r="J215" s="28">
        <v>887</v>
      </c>
      <c r="L215" s="25">
        <v>1</v>
      </c>
      <c r="M215" s="26">
        <v>686944</v>
      </c>
      <c r="N215" s="26">
        <v>846949</v>
      </c>
      <c r="O215" s="28">
        <f t="shared" si="31"/>
        <v>-1.0070649284173667</v>
      </c>
      <c r="P215" s="28">
        <f t="shared" si="32"/>
        <v>-0.16031265648068094</v>
      </c>
      <c r="Q215" s="28">
        <f t="shared" si="33"/>
        <v>-0.13242060451602522</v>
      </c>
      <c r="R215" s="28">
        <f t="shared" si="34"/>
        <v>-0.14330960872725709</v>
      </c>
      <c r="S215" s="28">
        <f t="shared" si="35"/>
        <v>0.43352508588886024</v>
      </c>
      <c r="T215" s="28">
        <f t="shared" si="36"/>
        <v>4.4332257187013644</v>
      </c>
      <c r="U215" s="28">
        <f t="shared" si="37"/>
        <v>2.3004721276691327</v>
      </c>
      <c r="V215" s="28">
        <f t="shared" si="38"/>
        <v>0</v>
      </c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30"/>
      <c r="BA215" s="28"/>
      <c r="BD215" s="28"/>
    </row>
    <row r="216" spans="1:56" x14ac:dyDescent="0.3">
      <c r="A216" s="25">
        <v>2</v>
      </c>
      <c r="B216" s="26">
        <v>686937</v>
      </c>
      <c r="C216" s="26">
        <v>846945</v>
      </c>
      <c r="D216" s="26">
        <v>362</v>
      </c>
      <c r="E216" s="28">
        <f>'no b.d.l.'!I204/1000</f>
        <v>0.06</v>
      </c>
      <c r="F216" s="28">
        <f>Amalgamation!X204/Amalgamation!AB204</f>
        <v>0.25787965616045844</v>
      </c>
      <c r="G216" s="28">
        <v>2.3E-2</v>
      </c>
      <c r="H216" s="28">
        <f>Amalgamation!T204/Amalgamation!X204</f>
        <v>2.6666666666666665</v>
      </c>
      <c r="I216" s="28">
        <f>Amalgamation!V204/Amalgamation!Z204</f>
        <v>1230</v>
      </c>
      <c r="J216" s="28">
        <v>261</v>
      </c>
      <c r="L216" s="25">
        <v>2</v>
      </c>
      <c r="M216" s="26">
        <v>686937</v>
      </c>
      <c r="N216" s="26">
        <v>846945</v>
      </c>
      <c r="O216" s="28">
        <f t="shared" si="31"/>
        <v>-0.87850344819387283</v>
      </c>
      <c r="P216" s="28">
        <f t="shared" si="32"/>
        <v>-8.4827426181922905E-2</v>
      </c>
      <c r="Q216" s="28">
        <f t="shared" si="33"/>
        <v>-0.16480588207032992</v>
      </c>
      <c r="R216" s="28">
        <f t="shared" si="34"/>
        <v>-0.14313545883035975</v>
      </c>
      <c r="S216" s="28">
        <f t="shared" si="35"/>
        <v>5.1980840378479005</v>
      </c>
      <c r="T216" s="28">
        <f t="shared" si="36"/>
        <v>0.29486728228140674</v>
      </c>
      <c r="U216" s="28">
        <f t="shared" si="37"/>
        <v>5.9344501017260408E-3</v>
      </c>
      <c r="V216" s="28">
        <f t="shared" si="38"/>
        <v>0</v>
      </c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30"/>
      <c r="BA216" s="28"/>
      <c r="BD216" s="28"/>
    </row>
    <row r="217" spans="1:56" x14ac:dyDescent="0.3">
      <c r="A217" s="25">
        <v>3</v>
      </c>
      <c r="B217" s="26">
        <v>686937</v>
      </c>
      <c r="C217" s="26">
        <v>846945</v>
      </c>
      <c r="D217" s="26">
        <v>362</v>
      </c>
      <c r="E217" s="28">
        <f>'no b.d.l.'!I205/1000</f>
        <v>0.06</v>
      </c>
      <c r="F217" s="28">
        <f>Amalgamation!X205/Amalgamation!AB205</f>
        <v>1.8055555555555556</v>
      </c>
      <c r="G217" s="28">
        <v>3.7999999999999999E-2</v>
      </c>
      <c r="H217" s="28">
        <f>Amalgamation!T205/Amalgamation!X205</f>
        <v>0.31952662721893493</v>
      </c>
      <c r="I217" s="28">
        <f>Amalgamation!V205/Amalgamation!Z205</f>
        <v>484.99999999999994</v>
      </c>
      <c r="J217" s="28">
        <v>294</v>
      </c>
      <c r="L217" s="25">
        <v>3</v>
      </c>
      <c r="M217" s="26">
        <v>686937</v>
      </c>
      <c r="N217" s="26">
        <v>846945</v>
      </c>
      <c r="O217" s="28">
        <f t="shared" si="31"/>
        <v>-0.87850344819387283</v>
      </c>
      <c r="P217" s="28">
        <f t="shared" si="32"/>
        <v>-8.4827426181922905E-2</v>
      </c>
      <c r="Q217" s="28">
        <f t="shared" si="33"/>
        <v>-0.14634243742955833</v>
      </c>
      <c r="R217" s="28">
        <f t="shared" si="34"/>
        <v>-0.14052321037689985</v>
      </c>
      <c r="S217" s="28">
        <f t="shared" si="35"/>
        <v>1.0635238081844722E-2</v>
      </c>
      <c r="T217" s="28">
        <f t="shared" si="36"/>
        <v>-0.23035878843969523</v>
      </c>
      <c r="U217" s="28">
        <f t="shared" si="37"/>
        <v>0.12689250658690882</v>
      </c>
      <c r="V217" s="28">
        <f t="shared" si="38"/>
        <v>-4</v>
      </c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30"/>
      <c r="BA217" s="28"/>
      <c r="BD217" s="28"/>
    </row>
    <row r="218" spans="1:56" x14ac:dyDescent="0.3">
      <c r="A218" s="25">
        <v>4</v>
      </c>
      <c r="B218" s="26">
        <v>686883</v>
      </c>
      <c r="C218" s="26">
        <v>846460</v>
      </c>
      <c r="D218" s="26">
        <v>374</v>
      </c>
      <c r="E218" s="28">
        <f>'no b.d.l.'!I206/1000</f>
        <v>0.04</v>
      </c>
      <c r="F218" s="28">
        <f>Amalgamation!X206/Amalgamation!AB206</f>
        <v>10</v>
      </c>
      <c r="G218" s="28">
        <v>3.0000000000000001E-3</v>
      </c>
      <c r="H218" s="28">
        <f>Amalgamation!T206/Amalgamation!X206</f>
        <v>0.125</v>
      </c>
      <c r="I218" s="28">
        <f>Amalgamation!V206/Amalgamation!Z206</f>
        <v>210</v>
      </c>
      <c r="J218" s="28">
        <v>25</v>
      </c>
      <c r="L218" s="25">
        <v>4</v>
      </c>
      <c r="M218" s="26">
        <v>686883</v>
      </c>
      <c r="N218" s="26">
        <v>846460</v>
      </c>
      <c r="O218" s="28">
        <f t="shared" si="31"/>
        <v>0.66423431448805448</v>
      </c>
      <c r="P218" s="28">
        <f t="shared" si="32"/>
        <v>-0.16031265648068094</v>
      </c>
      <c r="Q218" s="28">
        <f t="shared" si="33"/>
        <v>-4.8584456303786015E-2</v>
      </c>
      <c r="R218" s="28">
        <f t="shared" si="34"/>
        <v>-0.14661845676830632</v>
      </c>
      <c r="S218" s="28">
        <f t="shared" si="35"/>
        <v>-0.41929092820128749</v>
      </c>
      <c r="T218" s="28">
        <f t="shared" si="36"/>
        <v>-0.42423418367231674</v>
      </c>
      <c r="U218" s="28">
        <f t="shared" si="37"/>
        <v>-0.85909892354988415</v>
      </c>
      <c r="V218" s="28">
        <f t="shared" si="38"/>
        <v>0</v>
      </c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30"/>
      <c r="BA218" s="28"/>
      <c r="BD218" s="28"/>
    </row>
    <row r="219" spans="1:56" x14ac:dyDescent="0.3">
      <c r="A219" s="25">
        <v>5</v>
      </c>
      <c r="B219" s="26">
        <v>686855</v>
      </c>
      <c r="C219" s="26">
        <v>846452</v>
      </c>
      <c r="D219" s="26">
        <v>374</v>
      </c>
      <c r="E219" s="28">
        <f>'no b.d.l.'!I207/1000</f>
        <v>0.04</v>
      </c>
      <c r="F219" s="28">
        <f>Amalgamation!X207/Amalgamation!AB207</f>
        <v>52.758620689655181</v>
      </c>
      <c r="G219" s="28">
        <v>4.0000000000000001E-3</v>
      </c>
      <c r="H219" s="28">
        <f>Amalgamation!T207/Amalgamation!X207</f>
        <v>3.2679738562091505E-2</v>
      </c>
      <c r="I219" s="28">
        <f>Amalgamation!V207/Amalgamation!Z207</f>
        <v>380</v>
      </c>
      <c r="J219" s="28">
        <v>24</v>
      </c>
      <c r="L219" s="25">
        <v>5</v>
      </c>
      <c r="M219" s="26">
        <v>686855</v>
      </c>
      <c r="N219" s="26">
        <v>846452</v>
      </c>
      <c r="O219" s="28">
        <f t="shared" si="31"/>
        <v>0.66423431448805448</v>
      </c>
      <c r="P219" s="28">
        <f t="shared" si="32"/>
        <v>-0.16031265648068094</v>
      </c>
      <c r="Q219" s="28">
        <f t="shared" si="33"/>
        <v>0.46151680348048946</v>
      </c>
      <c r="R219" s="28">
        <f t="shared" si="34"/>
        <v>-0.14644430687140897</v>
      </c>
      <c r="S219" s="28">
        <f t="shared" si="35"/>
        <v>-0.62332929887424093</v>
      </c>
      <c r="T219" s="28">
        <f t="shared" si="36"/>
        <v>-0.30438393934669616</v>
      </c>
      <c r="U219" s="28">
        <f t="shared" si="37"/>
        <v>-0.86276431920095031</v>
      </c>
      <c r="V219" s="28">
        <f t="shared" si="38"/>
        <v>-1</v>
      </c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30"/>
      <c r="BA219" s="28"/>
      <c r="BD219" s="28"/>
    </row>
    <row r="220" spans="1:56" x14ac:dyDescent="0.3">
      <c r="A220" s="25">
        <v>6</v>
      </c>
      <c r="B220" s="26">
        <v>686855</v>
      </c>
      <c r="C220" s="26">
        <v>846450</v>
      </c>
      <c r="D220" s="26">
        <v>374</v>
      </c>
      <c r="E220" s="28">
        <f>'no b.d.l.'!I208/1000</f>
        <v>0.03</v>
      </c>
      <c r="F220" s="28">
        <f>Amalgamation!X208/Amalgamation!AB208</f>
        <v>32.662538699690401</v>
      </c>
      <c r="G220" s="28">
        <v>0.04</v>
      </c>
      <c r="H220" s="28">
        <f>Amalgamation!T208/Amalgamation!X208</f>
        <v>2.4644549763033177E-2</v>
      </c>
      <c r="I220" s="28">
        <f>Amalgamation!V208/Amalgamation!Z208</f>
        <v>367.5</v>
      </c>
      <c r="J220" s="28">
        <v>77</v>
      </c>
      <c r="L220" s="25">
        <v>6</v>
      </c>
      <c r="M220" s="26">
        <v>686855</v>
      </c>
      <c r="N220" s="26">
        <v>846450</v>
      </c>
      <c r="O220" s="28">
        <f t="shared" si="31"/>
        <v>0.66423431448805448</v>
      </c>
      <c r="P220" s="28">
        <f t="shared" si="32"/>
        <v>-0.19805527163005998</v>
      </c>
      <c r="Q220" s="28">
        <f t="shared" si="33"/>
        <v>0.22177481521075995</v>
      </c>
      <c r="R220" s="28">
        <f t="shared" si="34"/>
        <v>-0.14017491058310519</v>
      </c>
      <c r="S220" s="28">
        <f t="shared" si="35"/>
        <v>-0.64108798808367407</v>
      </c>
      <c r="T220" s="28">
        <f t="shared" si="36"/>
        <v>-0.31319645731181528</v>
      </c>
      <c r="U220" s="28">
        <f t="shared" si="37"/>
        <v>-0.66849834969444466</v>
      </c>
      <c r="V220" s="28">
        <f t="shared" si="38"/>
        <v>0</v>
      </c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30"/>
      <c r="BA220" s="28"/>
      <c r="BD220" s="28"/>
    </row>
    <row r="221" spans="1:56" x14ac:dyDescent="0.3">
      <c r="A221" s="25">
        <v>7</v>
      </c>
      <c r="B221" s="26">
        <v>687564</v>
      </c>
      <c r="C221" s="26">
        <v>846573</v>
      </c>
      <c r="D221" s="26">
        <v>362</v>
      </c>
      <c r="E221" s="28">
        <f>'no b.d.l.'!I209/1000</f>
        <v>0.01</v>
      </c>
      <c r="F221" s="28">
        <f>Amalgamation!X209/Amalgamation!AB209</f>
        <v>5.7723577235772359</v>
      </c>
      <c r="G221" s="28">
        <v>1E-3</v>
      </c>
      <c r="H221" s="28">
        <f>Amalgamation!T209/Amalgamation!X209</f>
        <v>0.80281690140845074</v>
      </c>
      <c r="I221" s="28">
        <f>Amalgamation!V209/Amalgamation!Z209</f>
        <v>6340</v>
      </c>
      <c r="J221" s="28">
        <v>413</v>
      </c>
      <c r="L221" s="25">
        <v>7</v>
      </c>
      <c r="M221" s="26">
        <v>687564</v>
      </c>
      <c r="N221" s="26">
        <v>846573</v>
      </c>
      <c r="O221" s="28">
        <f t="shared" si="31"/>
        <v>-0.87850344819387283</v>
      </c>
      <c r="P221" s="28">
        <f t="shared" si="32"/>
        <v>-0.27354050192881807</v>
      </c>
      <c r="Q221" s="28">
        <f t="shared" si="33"/>
        <v>-9.90193304025722E-2</v>
      </c>
      <c r="R221" s="28">
        <f t="shared" si="34"/>
        <v>-0.14696675656210095</v>
      </c>
      <c r="S221" s="28">
        <f t="shared" si="35"/>
        <v>1.078762197124691</v>
      </c>
      <c r="T221" s="28">
        <f t="shared" si="36"/>
        <v>3.8974246264221195</v>
      </c>
      <c r="U221" s="28">
        <f t="shared" si="37"/>
        <v>0.56307458906378005</v>
      </c>
      <c r="V221" s="28">
        <f t="shared" si="38"/>
        <v>0</v>
      </c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30"/>
      <c r="BA221" s="28"/>
      <c r="BD221" s="28"/>
    </row>
    <row r="222" spans="1:56" x14ac:dyDescent="0.3">
      <c r="A222" s="25">
        <v>8</v>
      </c>
      <c r="B222" s="26">
        <v>687158</v>
      </c>
      <c r="C222" s="26">
        <v>846630</v>
      </c>
      <c r="D222" s="26">
        <v>378</v>
      </c>
      <c r="E222" s="28">
        <f>'no b.d.l.'!I210/1000</f>
        <v>7.0000000000000007E-2</v>
      </c>
      <c r="F222" s="28">
        <f>Amalgamation!X210/Amalgamation!AB210</f>
        <v>0.82781456953642385</v>
      </c>
      <c r="G222" s="28">
        <v>0.02</v>
      </c>
      <c r="H222" s="28">
        <f>Amalgamation!T210/Amalgamation!X210</f>
        <v>0.20800000000000002</v>
      </c>
      <c r="I222" s="28">
        <f>Amalgamation!V210/Amalgamation!Z210</f>
        <v>3640</v>
      </c>
      <c r="J222" s="28">
        <v>122</v>
      </c>
      <c r="L222" s="25">
        <v>8</v>
      </c>
      <c r="M222" s="26">
        <v>687158</v>
      </c>
      <c r="N222" s="26">
        <v>846630</v>
      </c>
      <c r="O222" s="28">
        <f t="shared" si="31"/>
        <v>1.1784802353820303</v>
      </c>
      <c r="P222" s="28">
        <f t="shared" si="32"/>
        <v>-4.708481103254384E-2</v>
      </c>
      <c r="Q222" s="28">
        <f t="shared" si="33"/>
        <v>-0.1580066796494142</v>
      </c>
      <c r="R222" s="28">
        <f t="shared" si="34"/>
        <v>-0.14365790852105173</v>
      </c>
      <c r="S222" s="28">
        <f t="shared" si="35"/>
        <v>-0.23585140471981234</v>
      </c>
      <c r="T222" s="28">
        <f t="shared" si="36"/>
        <v>1.9939207459563808</v>
      </c>
      <c r="U222" s="28">
        <f t="shared" si="37"/>
        <v>-0.50355554539646807</v>
      </c>
      <c r="V222" s="28">
        <f t="shared" si="38"/>
        <v>-1</v>
      </c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30"/>
      <c r="BA222" s="28"/>
      <c r="BD222" s="28"/>
    </row>
    <row r="223" spans="1:56" x14ac:dyDescent="0.3">
      <c r="A223" s="25">
        <v>9</v>
      </c>
      <c r="B223" s="26">
        <v>686533</v>
      </c>
      <c r="C223" s="26">
        <v>846623</v>
      </c>
      <c r="D223" s="26">
        <v>372</v>
      </c>
      <c r="E223" s="28">
        <f>'no b.d.l.'!I211/1000</f>
        <v>0.06</v>
      </c>
      <c r="F223" s="28">
        <f>Amalgamation!X211/Amalgamation!AB211</f>
        <v>0.54594594594594592</v>
      </c>
      <c r="G223" s="28">
        <v>2.3E-2</v>
      </c>
      <c r="H223" s="28">
        <f>Amalgamation!T211/Amalgamation!X211</f>
        <v>1.4257425742574259</v>
      </c>
      <c r="I223" s="28">
        <f>Amalgamation!V211/Amalgamation!Z211</f>
        <v>215.35714285714283</v>
      </c>
      <c r="J223" s="28">
        <v>682</v>
      </c>
      <c r="L223" s="25">
        <v>9</v>
      </c>
      <c r="M223" s="26">
        <v>686533</v>
      </c>
      <c r="N223" s="26">
        <v>846623</v>
      </c>
      <c r="O223" s="28">
        <f t="shared" si="31"/>
        <v>0.40711135404106658</v>
      </c>
      <c r="P223" s="28">
        <f t="shared" si="32"/>
        <v>-8.4827426181922905E-2</v>
      </c>
      <c r="Q223" s="28">
        <f t="shared" si="33"/>
        <v>-0.16136931243943653</v>
      </c>
      <c r="R223" s="28">
        <f t="shared" si="34"/>
        <v>-0.14313545883035975</v>
      </c>
      <c r="S223" s="28">
        <f t="shared" si="35"/>
        <v>2.4554994090740072</v>
      </c>
      <c r="T223" s="28">
        <f t="shared" si="36"/>
        <v>-0.42045739025869422</v>
      </c>
      <c r="U223" s="28">
        <f t="shared" si="37"/>
        <v>1.5490660192005732</v>
      </c>
      <c r="V223" s="28">
        <f t="shared" si="38"/>
        <v>-1</v>
      </c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30"/>
      <c r="BA223" s="28"/>
      <c r="BD223" s="28"/>
    </row>
    <row r="224" spans="1:56" x14ac:dyDescent="0.3">
      <c r="A224" s="25">
        <v>10</v>
      </c>
      <c r="B224" s="26">
        <v>687469</v>
      </c>
      <c r="C224" s="26">
        <v>846814</v>
      </c>
      <c r="D224" s="26">
        <v>360</v>
      </c>
      <c r="E224" s="28">
        <f>'no b.d.l.'!I212/1000</f>
        <v>0.05</v>
      </c>
      <c r="F224" s="28">
        <f>Amalgamation!X212/Amalgamation!AB212</f>
        <v>1.1071428571428572</v>
      </c>
      <c r="G224" s="28">
        <v>2.1000000000000001E-2</v>
      </c>
      <c r="H224" s="28">
        <f>Amalgamation!T212/Amalgamation!X212</f>
        <v>0.40645161290322579</v>
      </c>
      <c r="I224" s="28">
        <f>Amalgamation!V212/Amalgamation!Z212</f>
        <v>325</v>
      </c>
      <c r="J224" s="28">
        <v>297</v>
      </c>
      <c r="L224" s="25">
        <v>10</v>
      </c>
      <c r="M224" s="26">
        <v>687469</v>
      </c>
      <c r="N224" s="26">
        <v>846814</v>
      </c>
      <c r="O224" s="28">
        <f t="shared" si="31"/>
        <v>-1.1356264086408607</v>
      </c>
      <c r="P224" s="28">
        <f t="shared" si="32"/>
        <v>-0.12257004133130191</v>
      </c>
      <c r="Q224" s="28">
        <f t="shared" si="33"/>
        <v>-0.15467435252792922</v>
      </c>
      <c r="R224" s="28">
        <f t="shared" si="34"/>
        <v>-0.14348375862415441</v>
      </c>
      <c r="S224" s="28">
        <f t="shared" si="35"/>
        <v>0.20274943028136716</v>
      </c>
      <c r="T224" s="28">
        <f t="shared" si="36"/>
        <v>-0.34315901839322044</v>
      </c>
      <c r="U224" s="28">
        <f t="shared" si="37"/>
        <v>0.13788869354010727</v>
      </c>
      <c r="V224" s="28">
        <f t="shared" si="38"/>
        <v>-190</v>
      </c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30"/>
      <c r="BA224" s="28"/>
      <c r="BD224" s="28"/>
    </row>
    <row r="225" spans="1:56" x14ac:dyDescent="0.3">
      <c r="A225" s="25">
        <v>11</v>
      </c>
      <c r="B225" s="26">
        <v>686086</v>
      </c>
      <c r="C225" s="26">
        <v>846958</v>
      </c>
      <c r="D225" s="26">
        <v>366</v>
      </c>
      <c r="E225" s="28">
        <f>'no b.d.l.'!I213/1000</f>
        <v>0.04</v>
      </c>
      <c r="F225" s="28">
        <f>Amalgamation!X213/Amalgamation!AB213</f>
        <v>0.42211055276381915</v>
      </c>
      <c r="G225" s="28">
        <v>4.8000000000000001E-2</v>
      </c>
      <c r="H225" s="28">
        <f>Amalgamation!T213/Amalgamation!X213</f>
        <v>5.7499999999999991</v>
      </c>
      <c r="I225" s="28">
        <f>Amalgamation!V213/Amalgamation!Z213</f>
        <v>274.61538461538464</v>
      </c>
      <c r="J225" s="28">
        <v>532</v>
      </c>
      <c r="L225" s="25">
        <v>11</v>
      </c>
      <c r="M225" s="26">
        <v>686086</v>
      </c>
      <c r="N225" s="26">
        <v>846958</v>
      </c>
      <c r="O225" s="28">
        <f t="shared" si="31"/>
        <v>-0.36425752729989708</v>
      </c>
      <c r="P225" s="28">
        <f t="shared" si="32"/>
        <v>-0.16031265648068094</v>
      </c>
      <c r="Q225" s="28">
        <f t="shared" si="33"/>
        <v>-0.16284664236844817</v>
      </c>
      <c r="R225" s="28">
        <f t="shared" si="34"/>
        <v>-0.13878171140792658</v>
      </c>
      <c r="S225" s="28">
        <f t="shared" si="35"/>
        <v>12.012604488464946</v>
      </c>
      <c r="T225" s="28">
        <f t="shared" si="36"/>
        <v>-0.37868024465262379</v>
      </c>
      <c r="U225" s="28">
        <f t="shared" si="37"/>
        <v>0.99925667154065134</v>
      </c>
      <c r="V225" s="28">
        <f t="shared" si="38"/>
        <v>0</v>
      </c>
      <c r="W225" s="28"/>
      <c r="X225" s="28"/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30"/>
      <c r="BA225" s="28"/>
      <c r="BD225" s="28"/>
    </row>
    <row r="226" spans="1:56" s="30" customFormat="1" x14ac:dyDescent="0.3">
      <c r="A226" s="20">
        <v>12</v>
      </c>
      <c r="B226" s="21">
        <v>687573</v>
      </c>
      <c r="C226" s="21">
        <v>846449</v>
      </c>
      <c r="D226" s="21">
        <v>389</v>
      </c>
      <c r="E226" s="24">
        <f>'no b.d.l.'!I214/1000</f>
        <v>0.02</v>
      </c>
      <c r="F226" s="24">
        <f>Amalgamation!X214/Amalgamation!AB214</f>
        <v>3.9516129032258069</v>
      </c>
      <c r="G226" s="24">
        <v>1E-3</v>
      </c>
      <c r="H226" s="24">
        <f>Amalgamation!T214/Amalgamation!X214</f>
        <v>0.60204081632653061</v>
      </c>
      <c r="I226" s="24">
        <f>Amalgamation!V214/Amalgamation!Z214</f>
        <v>6950</v>
      </c>
      <c r="J226" s="24">
        <v>877</v>
      </c>
      <c r="L226" s="20">
        <v>12</v>
      </c>
      <c r="M226" s="21">
        <v>687573</v>
      </c>
      <c r="N226" s="21">
        <v>846449</v>
      </c>
      <c r="O226" s="24">
        <f t="shared" si="31"/>
        <v>2.5926565178404637</v>
      </c>
      <c r="P226" s="24">
        <f t="shared" si="32"/>
        <v>-0.23579788677943897</v>
      </c>
      <c r="Q226" s="24">
        <f t="shared" si="33"/>
        <v>-0.12074042925063816</v>
      </c>
      <c r="R226" s="24">
        <f t="shared" si="34"/>
        <v>-0.14696675656210095</v>
      </c>
      <c r="S226" s="24">
        <f t="shared" si="35"/>
        <v>0.63502401189693758</v>
      </c>
      <c r="T226" s="24">
        <f t="shared" si="36"/>
        <v>4.3274755031199348</v>
      </c>
      <c r="U226" s="24">
        <f t="shared" si="37"/>
        <v>2.2638181711584715</v>
      </c>
      <c r="V226" s="24">
        <f t="shared" si="38"/>
        <v>-1</v>
      </c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BA226" s="28"/>
      <c r="BD226" s="28"/>
    </row>
    <row r="228" spans="1:56" x14ac:dyDescent="0.3">
      <c r="C228" s="11" t="s">
        <v>530</v>
      </c>
      <c r="D228" s="11">
        <f>AVERAGE(D17:D226)</f>
        <v>368.83333333333331</v>
      </c>
      <c r="E228" s="11">
        <f t="shared" ref="E228:J228" si="41">AVERAGE(E17:E226)</f>
        <v>8.2475238095237963E-2</v>
      </c>
      <c r="F228" s="11">
        <f t="shared" si="41"/>
        <v>14.072533244448874</v>
      </c>
      <c r="G228" s="11">
        <f t="shared" si="41"/>
        <v>0.84490952380952389</v>
      </c>
      <c r="H228" s="11">
        <f t="shared" si="41"/>
        <v>0.3147145521326068</v>
      </c>
      <c r="I228" s="11">
        <f t="shared" si="41"/>
        <v>811.74938841469407</v>
      </c>
      <c r="J228" s="11">
        <f t="shared" si="41"/>
        <v>259.38095238095241</v>
      </c>
    </row>
    <row r="229" spans="1:56" x14ac:dyDescent="0.3">
      <c r="C229" s="11" t="s">
        <v>531</v>
      </c>
      <c r="D229" s="11">
        <f>STDEV(D17:D226)</f>
        <v>7.7783796379878272</v>
      </c>
      <c r="E229" s="11">
        <f t="shared" ref="E229:J229" si="42">STDEV(E17:E226)</f>
        <v>0.26495249363144696</v>
      </c>
      <c r="F229" s="11">
        <f t="shared" si="42"/>
        <v>83.823789629019998</v>
      </c>
      <c r="G229" s="11">
        <f t="shared" si="42"/>
        <v>5.7421796843759632</v>
      </c>
      <c r="H229" s="11">
        <f t="shared" si="42"/>
        <v>0.45246519629332693</v>
      </c>
      <c r="I229" s="11">
        <f t="shared" si="42"/>
        <v>1418.4368246937217</v>
      </c>
      <c r="J229" s="11">
        <f t="shared" si="42"/>
        <v>272.82184385992065</v>
      </c>
    </row>
  </sheetData>
  <hyperlinks>
    <hyperlink ref="A1" location="Menu!A1" display="ToC" xr:uid="{9F6E319B-92B0-45EE-92F2-24EDCC91E47D}"/>
  </hyperlink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95130-FA68-40ED-90E1-328A1370AF02}">
  <sheetPr>
    <tabColor theme="4"/>
  </sheetPr>
  <dimension ref="A1:BH217"/>
  <sheetViews>
    <sheetView showGridLines="0" zoomScaleNormal="100" workbookViewId="0">
      <selection activeCell="A4" sqref="A4:AM214"/>
    </sheetView>
  </sheetViews>
  <sheetFormatPr defaultColWidth="9.109375" defaultRowHeight="15.6" x14ac:dyDescent="0.3"/>
  <cols>
    <col min="1" max="1" width="7.88671875" style="7" bestFit="1" customWidth="1"/>
    <col min="2" max="2" width="11.5546875" style="7" customWidth="1"/>
    <col min="3" max="5" width="12.33203125" style="7" customWidth="1"/>
    <col min="6" max="6" width="10.44140625" style="7" customWidth="1"/>
    <col min="7" max="7" width="15.88671875" style="7" customWidth="1"/>
    <col min="8" max="8" width="15.5546875" style="7" customWidth="1"/>
    <col min="9" max="9" width="23.5546875" style="7" customWidth="1"/>
    <col min="10" max="24" width="9.109375" style="7"/>
    <col min="25" max="25" width="14" style="7" bestFit="1" customWidth="1"/>
    <col min="26" max="16384" width="9.109375" style="7"/>
  </cols>
  <sheetData>
    <row r="1" spans="1:60" x14ac:dyDescent="0.3">
      <c r="A1" s="19" t="s">
        <v>461</v>
      </c>
      <c r="G1" s="8"/>
      <c r="H1" s="6"/>
    </row>
    <row r="2" spans="1:60" x14ac:dyDescent="0.3">
      <c r="G2" s="8"/>
      <c r="H2" s="6"/>
      <c r="I2" s="6"/>
    </row>
    <row r="3" spans="1:60" x14ac:dyDescent="0.3">
      <c r="G3" s="8"/>
      <c r="H3" s="6"/>
      <c r="I3" s="6"/>
    </row>
    <row r="4" spans="1:60" x14ac:dyDescent="0.3">
      <c r="A4" s="21" t="s">
        <v>0</v>
      </c>
      <c r="B4" s="21" t="s">
        <v>1</v>
      </c>
      <c r="C4" s="21" t="s">
        <v>282</v>
      </c>
      <c r="D4" s="20" t="s">
        <v>284</v>
      </c>
      <c r="E4" s="22" t="s">
        <v>462</v>
      </c>
      <c r="F4" s="23" t="s">
        <v>463</v>
      </c>
      <c r="G4" s="24" t="s">
        <v>263</v>
      </c>
      <c r="H4" s="24" t="s">
        <v>211</v>
      </c>
      <c r="I4" s="24" t="s">
        <v>266</v>
      </c>
      <c r="J4" s="24" t="s">
        <v>267</v>
      </c>
      <c r="K4" s="24" t="s">
        <v>219</v>
      </c>
      <c r="L4" s="24" t="s">
        <v>223</v>
      </c>
      <c r="M4" s="24" t="s">
        <v>224</v>
      </c>
      <c r="N4" s="24" t="s">
        <v>227</v>
      </c>
      <c r="O4" s="24" t="s">
        <v>228</v>
      </c>
      <c r="P4" s="24" t="s">
        <v>237</v>
      </c>
      <c r="Q4" s="24" t="s">
        <v>238</v>
      </c>
      <c r="R4" s="24" t="s">
        <v>264</v>
      </c>
      <c r="S4" s="24" t="s">
        <v>220</v>
      </c>
      <c r="T4" s="24" t="s">
        <v>259</v>
      </c>
      <c r="U4" s="24" t="s">
        <v>234</v>
      </c>
      <c r="V4" s="24" t="s">
        <v>260</v>
      </c>
      <c r="W4" s="24" t="s">
        <v>490</v>
      </c>
      <c r="X4" s="24" t="s">
        <v>491</v>
      </c>
      <c r="Y4" s="24" t="s">
        <v>206</v>
      </c>
      <c r="Z4" s="24" t="s">
        <v>528</v>
      </c>
      <c r="AA4" s="24" t="s">
        <v>242</v>
      </c>
      <c r="AB4" s="24" t="s">
        <v>210</v>
      </c>
      <c r="AC4" s="24" t="s">
        <v>241</v>
      </c>
      <c r="AD4" s="24" t="s">
        <v>209</v>
      </c>
      <c r="AE4" s="24" t="s">
        <v>221</v>
      </c>
      <c r="AF4" s="24" t="s">
        <v>230</v>
      </c>
      <c r="AG4" s="24" t="s">
        <v>218</v>
      </c>
      <c r="AH4" s="24" t="s">
        <v>231</v>
      </c>
      <c r="AI4" s="24" t="s">
        <v>214</v>
      </c>
      <c r="AJ4" s="24" t="s">
        <v>222</v>
      </c>
      <c r="AK4" s="24" t="s">
        <v>215</v>
      </c>
      <c r="AL4" s="24" t="s">
        <v>208</v>
      </c>
      <c r="AM4" s="24" t="s">
        <v>207</v>
      </c>
      <c r="BE4" s="24"/>
      <c r="BH4" s="24"/>
    </row>
    <row r="5" spans="1:60" x14ac:dyDescent="0.3">
      <c r="A5" s="26">
        <v>687403</v>
      </c>
      <c r="B5" s="26">
        <v>846362</v>
      </c>
      <c r="C5" s="26">
        <v>370</v>
      </c>
      <c r="D5" s="25">
        <v>1</v>
      </c>
      <c r="E5" s="26">
        <v>1</v>
      </c>
      <c r="F5" s="27" t="s">
        <v>2</v>
      </c>
      <c r="G5" s="28">
        <f>'no b.d.l.'!H5/1000</f>
        <v>3.3E-3</v>
      </c>
      <c r="H5" s="28">
        <v>3</v>
      </c>
      <c r="I5" s="28">
        <f>Amalgamation!P5/Amalgamation!AR5</f>
        <v>2.2075471698113205</v>
      </c>
      <c r="J5" s="28">
        <f>Amalgamation!Q5/Amalgamation!AS5</f>
        <v>7.5117370892018786E-3</v>
      </c>
      <c r="K5" s="28">
        <f>Amalgamation!R5/Amalgamation!AT5</f>
        <v>13.258426966292134</v>
      </c>
      <c r="L5" s="28">
        <f>Amalgamation!T5/Amalgamation!X5</f>
        <v>0.20481927710843373</v>
      </c>
      <c r="M5" s="28">
        <f>Amalgamation!V5/Amalgamation!Z5</f>
        <v>334.28571428571422</v>
      </c>
      <c r="N5" s="28">
        <v>13.8</v>
      </c>
      <c r="O5" s="28">
        <v>0.09</v>
      </c>
      <c r="P5" s="28">
        <v>0.08</v>
      </c>
      <c r="Q5" s="28">
        <v>0.87</v>
      </c>
      <c r="R5" s="28">
        <v>0.11</v>
      </c>
      <c r="S5" s="28">
        <v>160</v>
      </c>
      <c r="T5" s="28">
        <v>0.1</v>
      </c>
      <c r="U5" s="28">
        <v>0.1</v>
      </c>
      <c r="V5" s="28">
        <v>0.04</v>
      </c>
      <c r="W5" s="28">
        <v>11.7</v>
      </c>
      <c r="X5" s="28">
        <f>Amalgamation!AL5/Amalgamation!AY5</f>
        <v>6.8783068783068781E-5</v>
      </c>
      <c r="Y5" s="28">
        <v>5.8999999999999997E-2</v>
      </c>
      <c r="Z5" s="28">
        <f>Amalgamation!AN5/(Amalgamation!AS5+Amalgamation!AY5)</f>
        <v>2.602456043158825E-3</v>
      </c>
      <c r="AA5" s="28">
        <f>Amalgamation!AO5/Amalgamation!AS5</f>
        <v>0.3</v>
      </c>
      <c r="AB5" s="28">
        <v>0.4</v>
      </c>
      <c r="AC5" s="28">
        <v>0.69</v>
      </c>
      <c r="AD5" s="28">
        <v>5.3</v>
      </c>
      <c r="AE5" s="28">
        <v>213</v>
      </c>
      <c r="AF5" s="28">
        <v>8.9</v>
      </c>
      <c r="AG5" s="28">
        <v>14</v>
      </c>
      <c r="AH5" s="28">
        <v>13.4</v>
      </c>
      <c r="AI5" s="28">
        <f>'no b.d.l.'!BJ5*10000</f>
        <v>47300.000000000007</v>
      </c>
      <c r="AJ5" s="28">
        <f>'no b.d.l.'!BL5*10000</f>
        <v>75600</v>
      </c>
      <c r="AK5" s="28">
        <f>'no b.d.l.'!BM5*10000</f>
        <v>1000</v>
      </c>
      <c r="AL5" s="28">
        <f>'no b.d.l.'!BP5*10000</f>
        <v>240</v>
      </c>
      <c r="AM5" s="28">
        <f>'no b.d.l.'!BQ5*10000</f>
        <v>9000</v>
      </c>
      <c r="BE5" s="28"/>
      <c r="BH5" s="28"/>
    </row>
    <row r="6" spans="1:60" x14ac:dyDescent="0.3">
      <c r="A6" s="26">
        <v>687404</v>
      </c>
      <c r="B6" s="26">
        <v>846462</v>
      </c>
      <c r="C6" s="26">
        <v>370</v>
      </c>
      <c r="D6" s="25">
        <f>D5+1</f>
        <v>2</v>
      </c>
      <c r="E6" s="26">
        <v>1</v>
      </c>
      <c r="F6" s="27" t="s">
        <v>3</v>
      </c>
      <c r="G6" s="28">
        <f>'no b.d.l.'!H6/1000</f>
        <v>3.0000000000000001E-3</v>
      </c>
      <c r="H6" s="28">
        <v>2</v>
      </c>
      <c r="I6" s="28">
        <f>Amalgamation!P6/Amalgamation!AR6</f>
        <v>2.3877551020408161</v>
      </c>
      <c r="J6" s="28">
        <f>Amalgamation!Q6/Amalgamation!AS6</f>
        <v>6.8441064638783272E-3</v>
      </c>
      <c r="K6" s="28">
        <f>Amalgamation!R6/Amalgamation!AT6</f>
        <v>14.545454545454545</v>
      </c>
      <c r="L6" s="28">
        <f>Amalgamation!T6/Amalgamation!X6</f>
        <v>0.22457627118644066</v>
      </c>
      <c r="M6" s="28">
        <f>Amalgamation!V6/Amalgamation!Z6</f>
        <v>337.14285714285711</v>
      </c>
      <c r="N6" s="28">
        <v>15.4</v>
      </c>
      <c r="O6" s="28">
        <v>0.09</v>
      </c>
      <c r="P6" s="28">
        <v>0.08</v>
      </c>
      <c r="Q6" s="28">
        <v>0.92</v>
      </c>
      <c r="R6" s="28">
        <v>0.11</v>
      </c>
      <c r="S6" s="28">
        <v>119</v>
      </c>
      <c r="T6" s="28">
        <v>0.1</v>
      </c>
      <c r="U6" s="28">
        <v>0.1</v>
      </c>
      <c r="V6" s="28">
        <v>0.04</v>
      </c>
      <c r="W6" s="28">
        <v>16.5</v>
      </c>
      <c r="X6" s="28">
        <f>Amalgamation!AL6/Amalgamation!AY6</f>
        <v>5.1869722557297958E-5</v>
      </c>
      <c r="Y6" s="28">
        <v>7.0999999999999994E-2</v>
      </c>
      <c r="Z6" s="28">
        <f>Amalgamation!AN6/(Amalgamation!AS6+Amalgamation!AY6)</f>
        <v>2.7391989225977907E-3</v>
      </c>
      <c r="AA6" s="28">
        <f>Amalgamation!AO6/Amalgamation!AS6</f>
        <v>0.30760456273764258</v>
      </c>
      <c r="AB6" s="28">
        <v>0.4</v>
      </c>
      <c r="AC6" s="28">
        <v>0.68</v>
      </c>
      <c r="AD6" s="28">
        <v>4.9000000000000004</v>
      </c>
      <c r="AE6" s="28">
        <v>263</v>
      </c>
      <c r="AF6" s="28">
        <v>8.8000000000000007</v>
      </c>
      <c r="AG6" s="28">
        <v>14.9</v>
      </c>
      <c r="AH6" s="28">
        <v>13.8</v>
      </c>
      <c r="AI6" s="28">
        <f>'no b.d.l.'!BJ6*10000</f>
        <v>56300</v>
      </c>
      <c r="AJ6" s="28">
        <f>'no b.d.l.'!BL6*10000</f>
        <v>82899.999999999985</v>
      </c>
      <c r="AK6" s="28">
        <f>'no b.d.l.'!BM6*10000</f>
        <v>1300</v>
      </c>
      <c r="AL6" s="28">
        <f>'no b.d.l.'!BP6*10000</f>
        <v>210</v>
      </c>
      <c r="AM6" s="28">
        <f>'no b.d.l.'!BQ6*10000</f>
        <v>9000</v>
      </c>
      <c r="BE6" s="28"/>
      <c r="BH6" s="28"/>
    </row>
    <row r="7" spans="1:60" x14ac:dyDescent="0.3">
      <c r="A7" s="26">
        <v>687406</v>
      </c>
      <c r="B7" s="26">
        <v>846462</v>
      </c>
      <c r="C7" s="26">
        <v>370</v>
      </c>
      <c r="D7" s="25">
        <f t="shared" ref="D7:D70" si="0">D6+1</f>
        <v>3</v>
      </c>
      <c r="E7" s="26">
        <v>1</v>
      </c>
      <c r="F7" s="27" t="s">
        <v>23</v>
      </c>
      <c r="G7" s="28">
        <f>'no b.d.l.'!H7/1000</f>
        <v>4.0999999999999995E-3</v>
      </c>
      <c r="H7" s="28">
        <v>2</v>
      </c>
      <c r="I7" s="28">
        <f>Amalgamation!P7/Amalgamation!AR7</f>
        <v>2.4583333333333335</v>
      </c>
      <c r="J7" s="28">
        <f>Amalgamation!Q7/Amalgamation!AS7</f>
        <v>6.4638783269961976E-3</v>
      </c>
      <c r="K7" s="28">
        <f>Amalgamation!R7/Amalgamation!AT7</f>
        <v>14.204545454545453</v>
      </c>
      <c r="L7" s="28">
        <f>Amalgamation!T7/Amalgamation!X7</f>
        <v>0.25480769230769229</v>
      </c>
      <c r="M7" s="28">
        <f>Amalgamation!V7/Amalgamation!Z7</f>
        <v>345.71428571428567</v>
      </c>
      <c r="N7" s="28">
        <v>15.2</v>
      </c>
      <c r="O7" s="28">
        <v>0.09</v>
      </c>
      <c r="P7" s="28">
        <v>0.09</v>
      </c>
      <c r="Q7" s="28">
        <v>0.92</v>
      </c>
      <c r="R7" s="28">
        <v>0.11</v>
      </c>
      <c r="S7" s="28">
        <v>115</v>
      </c>
      <c r="T7" s="28">
        <v>0.1</v>
      </c>
      <c r="U7" s="28">
        <v>0.1</v>
      </c>
      <c r="V7" s="28">
        <v>0.04</v>
      </c>
      <c r="W7" s="28">
        <v>16.7</v>
      </c>
      <c r="X7" s="28">
        <f>Amalgamation!AL7/Amalgamation!AY7</f>
        <v>5.3892215568862272E-5</v>
      </c>
      <c r="Y7" s="28">
        <v>7.6999999999999999E-2</v>
      </c>
      <c r="Z7" s="28">
        <f>Amalgamation!AN7/(Amalgamation!AS7+Amalgamation!AY7)</f>
        <v>2.7124147893461321E-3</v>
      </c>
      <c r="AA7" s="28">
        <f>Amalgamation!AO7/Amalgamation!AS7</f>
        <v>0.32053231939163496</v>
      </c>
      <c r="AB7" s="28">
        <v>0.4</v>
      </c>
      <c r="AC7" s="28">
        <v>0.64</v>
      </c>
      <c r="AD7" s="28">
        <v>4.8</v>
      </c>
      <c r="AE7" s="28">
        <v>263</v>
      </c>
      <c r="AF7" s="28">
        <v>8.8000000000000007</v>
      </c>
      <c r="AG7" s="28">
        <v>14.3</v>
      </c>
      <c r="AH7" s="28">
        <v>14.7</v>
      </c>
      <c r="AI7" s="28">
        <f>'no b.d.l.'!BJ7*10000</f>
        <v>57699.999999999993</v>
      </c>
      <c r="AJ7" s="28">
        <f>'no b.d.l.'!BL7*10000</f>
        <v>83500</v>
      </c>
      <c r="AK7" s="28">
        <f>'no b.d.l.'!BM7*10000</f>
        <v>1300</v>
      </c>
      <c r="AL7" s="28">
        <f>'no b.d.l.'!BP7*10000</f>
        <v>190</v>
      </c>
      <c r="AM7" s="28">
        <f>'no b.d.l.'!BQ7*10000</f>
        <v>9000</v>
      </c>
      <c r="BE7" s="28"/>
      <c r="BH7" s="28"/>
    </row>
    <row r="8" spans="1:60" x14ac:dyDescent="0.3">
      <c r="A8" s="26">
        <v>687408</v>
      </c>
      <c r="B8" s="26">
        <v>846363</v>
      </c>
      <c r="C8" s="26">
        <v>370</v>
      </c>
      <c r="D8" s="25">
        <f t="shared" si="0"/>
        <v>4</v>
      </c>
      <c r="E8" s="26">
        <v>1</v>
      </c>
      <c r="F8" s="27" t="s">
        <v>4</v>
      </c>
      <c r="G8" s="28">
        <f>'no b.d.l.'!H8/1000</f>
        <v>2.5999999999999999E-3</v>
      </c>
      <c r="H8" s="28">
        <v>2</v>
      </c>
      <c r="I8" s="28">
        <f>Amalgamation!P8/Amalgamation!AR8</f>
        <v>2.6097560975609757</v>
      </c>
      <c r="J8" s="28">
        <f>Amalgamation!Q8/Amalgamation!AS8</f>
        <v>7.6923076923076927E-3</v>
      </c>
      <c r="K8" s="28">
        <f>Amalgamation!R8/Amalgamation!AT8</f>
        <v>17.361111111111111</v>
      </c>
      <c r="L8" s="28">
        <f>Amalgamation!T8/Amalgamation!X8</f>
        <v>0.22613065326633167</v>
      </c>
      <c r="M8" s="28">
        <f>Amalgamation!V8/Amalgamation!Z8</f>
        <v>385.00000000000006</v>
      </c>
      <c r="N8" s="28">
        <v>14.3</v>
      </c>
      <c r="O8" s="28">
        <v>0.09</v>
      </c>
      <c r="P8" s="28">
        <v>7.0000000000000007E-2</v>
      </c>
      <c r="Q8" s="28">
        <v>0.83</v>
      </c>
      <c r="R8" s="28">
        <v>0.09</v>
      </c>
      <c r="S8" s="28">
        <v>105</v>
      </c>
      <c r="T8" s="28">
        <v>0.09</v>
      </c>
      <c r="U8" s="28">
        <v>0.09</v>
      </c>
      <c r="V8" s="28">
        <v>0.04</v>
      </c>
      <c r="W8" s="28">
        <v>15.8</v>
      </c>
      <c r="X8" s="28">
        <f>Amalgamation!AL8/Amalgamation!AY8</f>
        <v>4.502369668246445E-5</v>
      </c>
      <c r="Y8" s="28">
        <v>6.9000000000000006E-2</v>
      </c>
      <c r="Z8" s="28">
        <f>Amalgamation!AN8/(Amalgamation!AS8+Amalgamation!AY8)</f>
        <v>2.4363142029670795E-3</v>
      </c>
      <c r="AA8" s="28">
        <f>Amalgamation!AO8/Amalgamation!AS8</f>
        <v>0.45435897435897432</v>
      </c>
      <c r="AB8" s="28">
        <v>0.4</v>
      </c>
      <c r="AC8" s="28">
        <v>0.6</v>
      </c>
      <c r="AD8" s="28">
        <v>4.0999999999999996</v>
      </c>
      <c r="AE8" s="28">
        <v>195</v>
      </c>
      <c r="AF8" s="28">
        <v>7.2</v>
      </c>
      <c r="AG8" s="28">
        <v>13</v>
      </c>
      <c r="AH8" s="28">
        <v>13.6</v>
      </c>
      <c r="AI8" s="28">
        <f>'no b.d.l.'!BJ8*10000</f>
        <v>51600</v>
      </c>
      <c r="AJ8" s="28">
        <f>'no b.d.l.'!BL8*10000</f>
        <v>84400</v>
      </c>
      <c r="AK8" s="28">
        <f>'no b.d.l.'!BM8*10000</f>
        <v>1100</v>
      </c>
      <c r="AL8" s="28">
        <f>'no b.d.l.'!BP8*10000</f>
        <v>180</v>
      </c>
      <c r="AM8" s="28">
        <f>'no b.d.l.'!BQ8*10000</f>
        <v>9000</v>
      </c>
      <c r="BE8" s="28"/>
      <c r="BH8" s="28"/>
    </row>
    <row r="9" spans="1:60" x14ac:dyDescent="0.3">
      <c r="A9" s="26">
        <v>687410</v>
      </c>
      <c r="B9" s="26">
        <v>846363</v>
      </c>
      <c r="C9" s="26">
        <v>370</v>
      </c>
      <c r="D9" s="25">
        <f t="shared" si="0"/>
        <v>5</v>
      </c>
      <c r="E9" s="26">
        <v>1</v>
      </c>
      <c r="F9" s="27" t="s">
        <v>5</v>
      </c>
      <c r="G9" s="28">
        <f>'no b.d.l.'!H9/1000</f>
        <v>2.1000000000000003E-3</v>
      </c>
      <c r="H9" s="28">
        <v>1</v>
      </c>
      <c r="I9" s="28">
        <f>Amalgamation!P9/Amalgamation!AR9</f>
        <v>2.7878787878787876</v>
      </c>
      <c r="J9" s="28">
        <f>Amalgamation!Q9/Amalgamation!AS9</f>
        <v>6.7484662576687126E-3</v>
      </c>
      <c r="K9" s="28">
        <f>Amalgamation!R9/Amalgamation!AT9</f>
        <v>15.3125</v>
      </c>
      <c r="L9" s="28">
        <f>Amalgamation!T9/Amalgamation!X9</f>
        <v>0.2142857142857143</v>
      </c>
      <c r="M9" s="28">
        <f>Amalgamation!V9/Amalgamation!Z9</f>
        <v>406</v>
      </c>
      <c r="N9" s="28">
        <v>12.1</v>
      </c>
      <c r="O9" s="28">
        <v>0.09</v>
      </c>
      <c r="P9" s="28">
        <v>0.06</v>
      </c>
      <c r="Q9" s="28">
        <v>0.74</v>
      </c>
      <c r="R9" s="28">
        <v>0.08</v>
      </c>
      <c r="S9" s="28">
        <v>85</v>
      </c>
      <c r="T9" s="28">
        <v>0.09</v>
      </c>
      <c r="U9" s="28">
        <v>0.09</v>
      </c>
      <c r="V9" s="28">
        <v>0.04</v>
      </c>
      <c r="W9" s="28">
        <v>14.8</v>
      </c>
      <c r="X9" s="28">
        <f>Amalgamation!AL9/Amalgamation!AY9</f>
        <v>4.3731778425655977E-5</v>
      </c>
      <c r="Y9" s="28">
        <v>6.3E-2</v>
      </c>
      <c r="Z9" s="28">
        <f>Amalgamation!AN9/(Amalgamation!AS9+Amalgamation!AY9)</f>
        <v>2.824193243459418E-3</v>
      </c>
      <c r="AA9" s="28">
        <f>Amalgamation!AO9/Amalgamation!AS9</f>
        <v>0.71779141104294475</v>
      </c>
      <c r="AB9" s="28">
        <v>0.3</v>
      </c>
      <c r="AC9" s="28">
        <v>0.46</v>
      </c>
      <c r="AD9" s="28">
        <v>3.3</v>
      </c>
      <c r="AE9" s="28">
        <v>163</v>
      </c>
      <c r="AF9" s="28">
        <v>6.4</v>
      </c>
      <c r="AG9" s="28">
        <v>10.9</v>
      </c>
      <c r="AH9" s="28">
        <v>11.3</v>
      </c>
      <c r="AI9" s="28">
        <f>'no b.d.l.'!BJ9*10000</f>
        <v>44500</v>
      </c>
      <c r="AJ9" s="28">
        <f>'no b.d.l.'!BL9*10000</f>
        <v>68600</v>
      </c>
      <c r="AK9" s="28">
        <f>'no b.d.l.'!BM9*10000</f>
        <v>1200</v>
      </c>
      <c r="AL9" s="28">
        <f>'no b.d.l.'!BP9*10000</f>
        <v>150</v>
      </c>
      <c r="AM9" s="28">
        <f>'no b.d.l.'!BQ9*10000</f>
        <v>9000</v>
      </c>
      <c r="BE9" s="28"/>
      <c r="BH9" s="28"/>
    </row>
    <row r="10" spans="1:60" x14ac:dyDescent="0.3">
      <c r="A10" s="26">
        <v>687411</v>
      </c>
      <c r="B10" s="26">
        <v>846363</v>
      </c>
      <c r="C10" s="26">
        <v>370</v>
      </c>
      <c r="D10" s="25">
        <f t="shared" si="0"/>
        <v>6</v>
      </c>
      <c r="E10" s="26">
        <v>1</v>
      </c>
      <c r="F10" s="27" t="s">
        <v>6</v>
      </c>
      <c r="G10" s="28">
        <f>'no b.d.l.'!H10/1000</f>
        <v>1.4E-3</v>
      </c>
      <c r="H10" s="28">
        <v>2</v>
      </c>
      <c r="I10" s="28">
        <f>Amalgamation!P10/Amalgamation!AR10</f>
        <v>2.6666666666666665</v>
      </c>
      <c r="J10" s="28">
        <f>Amalgamation!Q10/Amalgamation!AS10</f>
        <v>5.4945054945054949E-3</v>
      </c>
      <c r="K10" s="28">
        <f>Amalgamation!R10/Amalgamation!AT10</f>
        <v>13.098591549295776</v>
      </c>
      <c r="L10" s="28">
        <f>Amalgamation!T10/Amalgamation!X10</f>
        <v>0.23456790123456789</v>
      </c>
      <c r="M10" s="28">
        <f>Amalgamation!V10/Amalgamation!Z10</f>
        <v>392</v>
      </c>
      <c r="N10" s="28">
        <v>11.3</v>
      </c>
      <c r="O10" s="28">
        <v>0.09</v>
      </c>
      <c r="P10" s="28">
        <v>0.05</v>
      </c>
      <c r="Q10" s="28">
        <v>0.78</v>
      </c>
      <c r="R10" s="28">
        <v>0.09</v>
      </c>
      <c r="S10" s="28">
        <v>82</v>
      </c>
      <c r="T10" s="28">
        <v>0.09</v>
      </c>
      <c r="U10" s="28">
        <v>0.1</v>
      </c>
      <c r="V10" s="28">
        <v>0.04</v>
      </c>
      <c r="W10" s="28">
        <v>15</v>
      </c>
      <c r="X10" s="28">
        <f>Amalgamation!AL10/Amalgamation!AY10</f>
        <v>5.2373158756137483E-5</v>
      </c>
      <c r="Y10" s="28">
        <v>9.0999999999999998E-2</v>
      </c>
      <c r="Z10" s="28">
        <f>Amalgamation!AN10/(Amalgamation!AS10+Amalgamation!AY10)</f>
        <v>3.2211742436604549E-3</v>
      </c>
      <c r="AA10" s="28">
        <f>Amalgamation!AO10/Amalgamation!AS10</f>
        <v>0.89560439560439564</v>
      </c>
      <c r="AB10" s="28">
        <v>0.3</v>
      </c>
      <c r="AC10" s="28">
        <v>0.46</v>
      </c>
      <c r="AD10" s="28">
        <v>3.6</v>
      </c>
      <c r="AE10" s="28">
        <v>182</v>
      </c>
      <c r="AF10" s="28">
        <v>7.1</v>
      </c>
      <c r="AG10" s="28">
        <v>10.4</v>
      </c>
      <c r="AH10" s="28">
        <v>13</v>
      </c>
      <c r="AI10" s="28">
        <f>'no b.d.l.'!BJ10*10000</f>
        <v>46500</v>
      </c>
      <c r="AJ10" s="28">
        <f>'no b.d.l.'!BL10*10000</f>
        <v>61100</v>
      </c>
      <c r="AK10" s="28">
        <f>'no b.d.l.'!BM10*10000</f>
        <v>1600</v>
      </c>
      <c r="AL10" s="28">
        <f>'no b.d.l.'!BP10*10000</f>
        <v>130</v>
      </c>
      <c r="AM10" s="28">
        <f>'no b.d.l.'!BQ10*10000</f>
        <v>9000</v>
      </c>
      <c r="BE10" s="28"/>
      <c r="BH10" s="28"/>
    </row>
    <row r="11" spans="1:60" ht="16.5" customHeight="1" x14ac:dyDescent="0.3">
      <c r="A11" s="26">
        <v>687412</v>
      </c>
      <c r="B11" s="26">
        <v>846362</v>
      </c>
      <c r="C11" s="26">
        <v>370</v>
      </c>
      <c r="D11" s="25">
        <f t="shared" si="0"/>
        <v>7</v>
      </c>
      <c r="E11" s="26">
        <v>1</v>
      </c>
      <c r="F11" s="27" t="s">
        <v>7</v>
      </c>
      <c r="G11" s="28">
        <f>'no b.d.l.'!H11/1000</f>
        <v>1.6999999999999999E-3</v>
      </c>
      <c r="H11" s="28">
        <v>1</v>
      </c>
      <c r="I11" s="28">
        <f>Amalgamation!P11/Amalgamation!AR11</f>
        <v>2.4390243902439028</v>
      </c>
      <c r="J11" s="28">
        <f>Amalgamation!Q11/Amalgamation!AS11</f>
        <v>6.8571428571428568E-3</v>
      </c>
      <c r="K11" s="28">
        <f>Amalgamation!R11/Amalgamation!AT11</f>
        <v>14.794520547945206</v>
      </c>
      <c r="L11" s="28">
        <f>Amalgamation!T11/Amalgamation!X11</f>
        <v>0.2349726775956284</v>
      </c>
      <c r="M11" s="28">
        <f>Amalgamation!V11/Amalgamation!Z11</f>
        <v>432</v>
      </c>
      <c r="N11" s="28">
        <v>14.2</v>
      </c>
      <c r="O11" s="28">
        <v>0.09</v>
      </c>
      <c r="P11" s="28">
        <v>7.0000000000000007E-2</v>
      </c>
      <c r="Q11" s="28">
        <v>0.83</v>
      </c>
      <c r="R11" s="28">
        <v>0.09</v>
      </c>
      <c r="S11" s="28">
        <v>85</v>
      </c>
      <c r="T11" s="28">
        <v>0.09</v>
      </c>
      <c r="U11" s="28">
        <v>0.09</v>
      </c>
      <c r="V11" s="28">
        <v>0.04</v>
      </c>
      <c r="W11" s="28">
        <v>14.9</v>
      </c>
      <c r="X11" s="28">
        <f>Amalgamation!AL11/Amalgamation!AY11</f>
        <v>2.9535864978902954E-5</v>
      </c>
      <c r="Y11" s="28">
        <v>7.8E-2</v>
      </c>
      <c r="Z11" s="28">
        <f>Amalgamation!AN11/(Amalgamation!AS11+Amalgamation!AY11)</f>
        <v>2.9140652402665727E-3</v>
      </c>
      <c r="AA11" s="28">
        <f>Amalgamation!AO11/Amalgamation!AS11</f>
        <v>0.50571428571428567</v>
      </c>
      <c r="AB11" s="28">
        <v>0.4</v>
      </c>
      <c r="AC11" s="28">
        <v>0.54</v>
      </c>
      <c r="AD11" s="28">
        <v>4.0999999999999996</v>
      </c>
      <c r="AE11" s="28">
        <v>175</v>
      </c>
      <c r="AF11" s="28">
        <v>7.3</v>
      </c>
      <c r="AG11" s="28">
        <v>13.2</v>
      </c>
      <c r="AH11" s="28">
        <v>11</v>
      </c>
      <c r="AI11" s="28">
        <f>'no b.d.l.'!BJ11*10000</f>
        <v>55500</v>
      </c>
      <c r="AJ11" s="28">
        <f>'no b.d.l.'!BL11*10000</f>
        <v>71100</v>
      </c>
      <c r="AK11" s="28">
        <f>'no b.d.l.'!BM11*10000</f>
        <v>1400.0000000000002</v>
      </c>
      <c r="AL11" s="28">
        <f>'no b.d.l.'!BP11*10000</f>
        <v>150</v>
      </c>
      <c r="AM11" s="28">
        <f>'no b.d.l.'!BQ11*10000</f>
        <v>9000</v>
      </c>
      <c r="BE11" s="28"/>
      <c r="BH11" s="28"/>
    </row>
    <row r="12" spans="1:60" x14ac:dyDescent="0.3">
      <c r="A12" s="26">
        <v>687447</v>
      </c>
      <c r="B12" s="26">
        <v>846362</v>
      </c>
      <c r="C12" s="26">
        <v>320</v>
      </c>
      <c r="D12" s="25">
        <f t="shared" si="0"/>
        <v>8</v>
      </c>
      <c r="E12" s="26">
        <v>1</v>
      </c>
      <c r="F12" s="27" t="s">
        <v>8</v>
      </c>
      <c r="G12" s="28">
        <f>'no b.d.l.'!H12/1000</f>
        <v>1.9E-3</v>
      </c>
      <c r="H12" s="28">
        <v>3</v>
      </c>
      <c r="I12" s="28">
        <f>Amalgamation!P12/Amalgamation!AR12</f>
        <v>2.4285714285714284</v>
      </c>
      <c r="J12" s="28">
        <f>Amalgamation!Q12/Amalgamation!AS12</f>
        <v>8.6805555555555551E-4</v>
      </c>
      <c r="K12" s="28">
        <f>Amalgamation!R12/Amalgamation!AT12</f>
        <v>1.7030567685589522</v>
      </c>
      <c r="L12" s="28">
        <f>Amalgamation!T12/Amalgamation!X12</f>
        <v>0.27931034482758621</v>
      </c>
      <c r="M12" s="28">
        <f>Amalgamation!V12/Amalgamation!Z12</f>
        <v>503.33333333333331</v>
      </c>
      <c r="N12" s="28">
        <v>6.15</v>
      </c>
      <c r="O12" s="28">
        <v>0.09</v>
      </c>
      <c r="P12" s="28">
        <v>0.04</v>
      </c>
      <c r="Q12" s="28">
        <v>0.64</v>
      </c>
      <c r="R12" s="28">
        <v>0.12</v>
      </c>
      <c r="S12" s="28">
        <v>53</v>
      </c>
      <c r="T12" s="28">
        <v>2.6</v>
      </c>
      <c r="U12" s="28">
        <v>0.9</v>
      </c>
      <c r="V12" s="28">
        <v>0.69</v>
      </c>
      <c r="W12" s="28">
        <v>10.9</v>
      </c>
      <c r="X12" s="28">
        <f>Amalgamation!AL12/Amalgamation!AY12</f>
        <v>9.2150170648464167E-5</v>
      </c>
      <c r="Y12" s="28">
        <v>0.19700000000000001</v>
      </c>
      <c r="Z12" s="28">
        <f>Amalgamation!AN12/(Amalgamation!AS12+Amalgamation!AY12)</f>
        <v>3.4208059981255859E-3</v>
      </c>
      <c r="AA12" s="28">
        <f>Amalgamation!AO12/Amalgamation!AS12</f>
        <v>0.22222222222222221</v>
      </c>
      <c r="AB12" s="28">
        <v>0.2</v>
      </c>
      <c r="AC12" s="28">
        <v>0.4</v>
      </c>
      <c r="AD12" s="28">
        <v>3.5</v>
      </c>
      <c r="AE12" s="28">
        <v>576</v>
      </c>
      <c r="AF12" s="28">
        <v>22.9</v>
      </c>
      <c r="AG12" s="28">
        <v>6.2</v>
      </c>
      <c r="AH12" s="28">
        <v>9.8000000000000007</v>
      </c>
      <c r="AI12" s="28">
        <f>'no b.d.l.'!BJ12*10000</f>
        <v>29200</v>
      </c>
      <c r="AJ12" s="28">
        <f>'no b.d.l.'!BL12*10000</f>
        <v>29300</v>
      </c>
      <c r="AK12" s="28">
        <f>'no b.d.l.'!BM12*10000</f>
        <v>4000</v>
      </c>
      <c r="AL12" s="28">
        <f>'no b.d.l.'!BP12*10000</f>
        <v>140</v>
      </c>
      <c r="AM12" s="28">
        <f>'no b.d.l.'!BQ12*10000</f>
        <v>9000</v>
      </c>
      <c r="BE12" s="28"/>
      <c r="BH12" s="28"/>
    </row>
    <row r="13" spans="1:60" x14ac:dyDescent="0.3">
      <c r="A13" s="26">
        <v>686809</v>
      </c>
      <c r="B13" s="26">
        <v>846560</v>
      </c>
      <c r="C13" s="26">
        <v>367</v>
      </c>
      <c r="D13" s="25">
        <f t="shared" si="0"/>
        <v>9</v>
      </c>
      <c r="E13" s="26">
        <v>1</v>
      </c>
      <c r="F13" s="27" t="s">
        <v>9</v>
      </c>
      <c r="G13" s="28">
        <f>'no b.d.l.'!H13/1000</f>
        <v>3.0999999999999999E-3</v>
      </c>
      <c r="H13" s="28">
        <v>2</v>
      </c>
      <c r="I13" s="28">
        <f>Amalgamation!P13/Amalgamation!AR13</f>
        <v>2.5312499999999996</v>
      </c>
      <c r="J13" s="28">
        <f>Amalgamation!Q13/Amalgamation!AS13</f>
        <v>1.7977528089887642E-2</v>
      </c>
      <c r="K13" s="28">
        <f>Amalgamation!R13/Amalgamation!AT13</f>
        <v>31.86046511627907</v>
      </c>
      <c r="L13" s="28">
        <f>Amalgamation!T13/Amalgamation!X13</f>
        <v>0.16911764705882351</v>
      </c>
      <c r="M13" s="28">
        <f>Amalgamation!V13/Amalgamation!Z13</f>
        <v>352</v>
      </c>
      <c r="N13" s="28">
        <v>15.4</v>
      </c>
      <c r="O13" s="28">
        <v>0.09</v>
      </c>
      <c r="P13" s="28">
        <v>0.1</v>
      </c>
      <c r="Q13" s="28">
        <v>1.17</v>
      </c>
      <c r="R13" s="28">
        <v>0.06</v>
      </c>
      <c r="S13" s="28">
        <v>102</v>
      </c>
      <c r="T13" s="28">
        <v>0.09</v>
      </c>
      <c r="U13" s="28">
        <v>0.09</v>
      </c>
      <c r="V13" s="28">
        <v>0.04</v>
      </c>
      <c r="W13" s="28">
        <v>7.94</v>
      </c>
      <c r="X13" s="28">
        <f>Amalgamation!AL13/Amalgamation!AY13</f>
        <v>3.4825870646766175E-5</v>
      </c>
      <c r="Y13" s="28">
        <v>9.6000000000000002E-2</v>
      </c>
      <c r="Z13" s="28">
        <f>Amalgamation!AN13/(Amalgamation!AS13+Amalgamation!AY13)</f>
        <v>1.6933990980133931E-3</v>
      </c>
      <c r="AA13" s="28">
        <f>Amalgamation!AO13/Amalgamation!AS13</f>
        <v>0.34382022471910112</v>
      </c>
      <c r="AB13" s="28">
        <v>0.4</v>
      </c>
      <c r="AC13" s="28">
        <v>0.36</v>
      </c>
      <c r="AD13" s="28">
        <v>3.2</v>
      </c>
      <c r="AE13" s="28">
        <v>89</v>
      </c>
      <c r="AF13" s="28">
        <v>4.3</v>
      </c>
      <c r="AG13" s="28">
        <v>12.8</v>
      </c>
      <c r="AH13" s="28">
        <v>12.2</v>
      </c>
      <c r="AI13" s="28">
        <f>'no b.d.l.'!BJ13*10000</f>
        <v>50900</v>
      </c>
      <c r="AJ13" s="28">
        <f>'no b.d.l.'!BL13*10000</f>
        <v>80399.999999999985</v>
      </c>
      <c r="AK13" s="28">
        <f>'no b.d.l.'!BM13*10000</f>
        <v>500</v>
      </c>
      <c r="AL13" s="28">
        <f>'no b.d.l.'!BP13*10000</f>
        <v>170</v>
      </c>
      <c r="AM13" s="28">
        <f>'no b.d.l.'!BQ13*10000</f>
        <v>9000</v>
      </c>
      <c r="BE13" s="28"/>
      <c r="BH13" s="28"/>
    </row>
    <row r="14" spans="1:60" x14ac:dyDescent="0.3">
      <c r="A14" s="26">
        <v>686810</v>
      </c>
      <c r="B14" s="26">
        <v>846560</v>
      </c>
      <c r="C14" s="26">
        <v>367</v>
      </c>
      <c r="D14" s="25">
        <f t="shared" si="0"/>
        <v>10</v>
      </c>
      <c r="E14" s="26">
        <v>1</v>
      </c>
      <c r="F14" s="27" t="s">
        <v>10</v>
      </c>
      <c r="G14" s="28">
        <f>'no b.d.l.'!H14/1000</f>
        <v>4.0000000000000002E-4</v>
      </c>
      <c r="H14" s="28">
        <v>1</v>
      </c>
      <c r="I14" s="28">
        <f>Amalgamation!P14/Amalgamation!AR14</f>
        <v>2.1304347826086958</v>
      </c>
      <c r="J14" s="28">
        <f>Amalgamation!Q14/Amalgamation!AS14</f>
        <v>1.5384615384615385E-2</v>
      </c>
      <c r="K14" s="28">
        <f>Amalgamation!R14/Amalgamation!AT14</f>
        <v>22.676056338028172</v>
      </c>
      <c r="L14" s="28">
        <f>Amalgamation!T14/Amalgamation!X14</f>
        <v>0.1791907514450867</v>
      </c>
      <c r="M14" s="28">
        <f>Amalgamation!V14/Amalgamation!Z14</f>
        <v>371.66666666666669</v>
      </c>
      <c r="N14" s="28">
        <v>18.2</v>
      </c>
      <c r="O14" s="28">
        <v>0.09</v>
      </c>
      <c r="P14" s="28">
        <v>0.13</v>
      </c>
      <c r="Q14" s="28">
        <v>1.48</v>
      </c>
      <c r="R14" s="28">
        <v>0.1</v>
      </c>
      <c r="S14" s="28">
        <v>134</v>
      </c>
      <c r="T14" s="28">
        <v>0.1</v>
      </c>
      <c r="U14" s="28">
        <v>0.09</v>
      </c>
      <c r="V14" s="28">
        <v>0.04</v>
      </c>
      <c r="W14" s="28">
        <v>10.6</v>
      </c>
      <c r="X14" s="28">
        <f>Amalgamation!AL14/Amalgamation!AY14</f>
        <v>3.7199124726477025E-5</v>
      </c>
      <c r="Y14" s="28">
        <v>0.08</v>
      </c>
      <c r="Z14" s="28">
        <f>Amalgamation!AN14/(Amalgamation!AS14+Amalgamation!AY14)</f>
        <v>1.5975174011385862E-3</v>
      </c>
      <c r="AA14" s="28">
        <f>Amalgamation!AO14/Amalgamation!AS14</f>
        <v>0.29829059829059829</v>
      </c>
      <c r="AB14" s="28">
        <v>0.4</v>
      </c>
      <c r="AC14" s="28">
        <v>0.64</v>
      </c>
      <c r="AD14" s="28">
        <v>4.5999999999999996</v>
      </c>
      <c r="AE14" s="28">
        <v>117</v>
      </c>
      <c r="AF14" s="28">
        <v>7.1</v>
      </c>
      <c r="AG14" s="28">
        <v>14.7</v>
      </c>
      <c r="AH14" s="28">
        <v>8.1999999999999993</v>
      </c>
      <c r="AI14" s="28">
        <f>'no b.d.l.'!BJ14*10000</f>
        <v>57900</v>
      </c>
      <c r="AJ14" s="28">
        <f>'no b.d.l.'!BL14*10000</f>
        <v>91400</v>
      </c>
      <c r="AK14" s="28">
        <f>'no b.d.l.'!BM14*10000</f>
        <v>700.00000000000011</v>
      </c>
      <c r="AL14" s="28">
        <f>'no b.d.l.'!BP14*10000</f>
        <v>180</v>
      </c>
      <c r="AM14" s="28">
        <f>'no b.d.l.'!BQ14*10000</f>
        <v>9000</v>
      </c>
      <c r="BE14" s="28"/>
      <c r="BH14" s="28"/>
    </row>
    <row r="15" spans="1:60" x14ac:dyDescent="0.3">
      <c r="A15" s="26">
        <v>686812</v>
      </c>
      <c r="B15" s="26">
        <v>846563</v>
      </c>
      <c r="C15" s="26">
        <v>367</v>
      </c>
      <c r="D15" s="25">
        <f t="shared" si="0"/>
        <v>11</v>
      </c>
      <c r="E15" s="26">
        <v>1</v>
      </c>
      <c r="F15" s="27" t="s">
        <v>11</v>
      </c>
      <c r="G15" s="28">
        <f>'no b.d.l.'!H15/1000</f>
        <v>2.3E-3</v>
      </c>
      <c r="H15" s="28">
        <v>2</v>
      </c>
      <c r="I15" s="28">
        <f>Amalgamation!P15/Amalgamation!AR15</f>
        <v>2.2352941176470589</v>
      </c>
      <c r="J15" s="28">
        <f>Amalgamation!Q15/Amalgamation!AS15</f>
        <v>1.2883435582822086E-2</v>
      </c>
      <c r="K15" s="28">
        <f>Amalgamation!R15/Amalgamation!AT15</f>
        <v>22.209302325581397</v>
      </c>
      <c r="L15" s="28">
        <f>Amalgamation!T15/Amalgamation!X15</f>
        <v>0.17808219178082194</v>
      </c>
      <c r="M15" s="28">
        <f>Amalgamation!V15/Amalgamation!Z15</f>
        <v>309.99999999999994</v>
      </c>
      <c r="N15" s="28">
        <v>18.5</v>
      </c>
      <c r="O15" s="28">
        <v>0.09</v>
      </c>
      <c r="P15" s="28">
        <v>0.13</v>
      </c>
      <c r="Q15" s="28">
        <v>1.72</v>
      </c>
      <c r="R15" s="28">
        <v>0.11</v>
      </c>
      <c r="S15" s="28">
        <v>176</v>
      </c>
      <c r="T15" s="28">
        <v>0.09</v>
      </c>
      <c r="U15" s="28">
        <v>0.09</v>
      </c>
      <c r="V15" s="28">
        <v>0.04</v>
      </c>
      <c r="W15" s="28">
        <v>7.87</v>
      </c>
      <c r="X15" s="28">
        <f>Amalgamation!AL15/Amalgamation!AY15</f>
        <v>4.3589743589743584E-5</v>
      </c>
      <c r="Y15" s="28">
        <v>6.8000000000000005E-2</v>
      </c>
      <c r="Z15" s="28">
        <f>Amalgamation!AN15/(Amalgamation!AS15+Amalgamation!AY15)</f>
        <v>1.0301887114532746E-3</v>
      </c>
      <c r="AA15" s="28">
        <f>Amalgamation!AO15/Amalgamation!AS15</f>
        <v>0.20306748466257671</v>
      </c>
      <c r="AB15" s="28">
        <v>0.5</v>
      </c>
      <c r="AC15" s="28">
        <v>0.72</v>
      </c>
      <c r="AD15" s="28">
        <v>5.0999999999999996</v>
      </c>
      <c r="AE15" s="28">
        <v>163</v>
      </c>
      <c r="AF15" s="28">
        <v>8.6</v>
      </c>
      <c r="AG15" s="28">
        <v>15.4</v>
      </c>
      <c r="AH15" s="28">
        <v>5.4</v>
      </c>
      <c r="AI15" s="28">
        <f>'no b.d.l.'!BJ15*10000</f>
        <v>58300</v>
      </c>
      <c r="AJ15" s="28">
        <f>'no b.d.l.'!BL15*10000</f>
        <v>117000</v>
      </c>
      <c r="AK15" s="28">
        <f>'no b.d.l.'!BM15*10000</f>
        <v>700.00000000000011</v>
      </c>
      <c r="AL15" s="28">
        <f>'no b.d.l.'!BP15*10000</f>
        <v>210</v>
      </c>
      <c r="AM15" s="28">
        <f>'no b.d.l.'!BQ15*10000</f>
        <v>9000</v>
      </c>
      <c r="BE15" s="28"/>
      <c r="BH15" s="28"/>
    </row>
    <row r="16" spans="1:60" x14ac:dyDescent="0.3">
      <c r="A16" s="26">
        <v>686813</v>
      </c>
      <c r="B16" s="26">
        <v>846569</v>
      </c>
      <c r="C16" s="26">
        <v>367</v>
      </c>
      <c r="D16" s="25">
        <f t="shared" si="0"/>
        <v>12</v>
      </c>
      <c r="E16" s="26">
        <v>1</v>
      </c>
      <c r="F16" s="27" t="s">
        <v>12</v>
      </c>
      <c r="G16" s="28">
        <f>'no b.d.l.'!H16/1000</f>
        <v>8.0000000000000004E-4</v>
      </c>
      <c r="H16" s="28">
        <v>1</v>
      </c>
      <c r="I16" s="28">
        <f>Amalgamation!P16/Amalgamation!AR16</f>
        <v>2.7878787878787876</v>
      </c>
      <c r="J16" s="28">
        <f>Amalgamation!Q16/Amalgamation!AS16</f>
        <v>3.2653061224489799E-2</v>
      </c>
      <c r="K16" s="28">
        <f>Amalgamation!R16/Amalgamation!AT16</f>
        <v>10.983606557377049</v>
      </c>
      <c r="L16" s="28">
        <f>Amalgamation!T16/Amalgamation!X16</f>
        <v>0.15544041450777202</v>
      </c>
      <c r="M16" s="28">
        <f>Amalgamation!V16/Amalgamation!Z16</f>
        <v>377.5</v>
      </c>
      <c r="N16" s="28">
        <v>14.3</v>
      </c>
      <c r="O16" s="28">
        <v>0.09</v>
      </c>
      <c r="P16" s="28">
        <v>0.05</v>
      </c>
      <c r="Q16" s="28">
        <v>1.49</v>
      </c>
      <c r="R16" s="28">
        <v>7.0000000000000007E-2</v>
      </c>
      <c r="S16" s="28">
        <v>47</v>
      </c>
      <c r="T16" s="28">
        <v>0.09</v>
      </c>
      <c r="U16" s="28">
        <v>0.09</v>
      </c>
      <c r="V16" s="28">
        <v>0.04</v>
      </c>
      <c r="W16" s="28">
        <v>5.84</v>
      </c>
      <c r="X16" s="28">
        <f>Amalgamation!AL16/Amalgamation!AY16</f>
        <v>4.0189125295508267E-5</v>
      </c>
      <c r="Y16" s="28">
        <v>3.7999999999999999E-2</v>
      </c>
      <c r="Z16" s="28">
        <f>Amalgamation!AN16/(Amalgamation!AS16+Amalgamation!AY16)</f>
        <v>2.0727762166757183E-3</v>
      </c>
      <c r="AA16" s="28">
        <f>Amalgamation!AO16/Amalgamation!AS16</f>
        <v>0.54489795918367345</v>
      </c>
      <c r="AB16" s="28">
        <v>0.3</v>
      </c>
      <c r="AC16" s="28">
        <v>0.4</v>
      </c>
      <c r="AD16" s="28">
        <v>3.3</v>
      </c>
      <c r="AE16" s="28">
        <v>49</v>
      </c>
      <c r="AF16" s="28">
        <v>6.1</v>
      </c>
      <c r="AG16" s="28">
        <v>8.9</v>
      </c>
      <c r="AH16" s="28">
        <v>3.6</v>
      </c>
      <c r="AI16" s="28">
        <f>'no b.d.l.'!BJ16*10000</f>
        <v>49900</v>
      </c>
      <c r="AJ16" s="28">
        <f>'no b.d.l.'!BL16*10000</f>
        <v>42300.000000000007</v>
      </c>
      <c r="AK16" s="28">
        <f>'no b.d.l.'!BM16*10000</f>
        <v>800</v>
      </c>
      <c r="AL16" s="28">
        <f>'no b.d.l.'!BP16*10000</f>
        <v>70</v>
      </c>
      <c r="AM16" s="28">
        <f>'no b.d.l.'!BQ16*10000</f>
        <v>9000</v>
      </c>
      <c r="BE16" s="28"/>
      <c r="BH16" s="28"/>
    </row>
    <row r="17" spans="1:60" x14ac:dyDescent="0.3">
      <c r="A17" s="26">
        <v>686814</v>
      </c>
      <c r="B17" s="26">
        <v>846570</v>
      </c>
      <c r="C17" s="26">
        <v>367</v>
      </c>
      <c r="D17" s="25">
        <f t="shared" si="0"/>
        <v>13</v>
      </c>
      <c r="E17" s="26">
        <v>1</v>
      </c>
      <c r="F17" s="27" t="s">
        <v>13</v>
      </c>
      <c r="G17" s="28">
        <f>'no b.d.l.'!H17/1000</f>
        <v>1.2999999999999999E-3</v>
      </c>
      <c r="H17" s="28">
        <v>1</v>
      </c>
      <c r="I17" s="28">
        <f>Amalgamation!P17/Amalgamation!AR17</f>
        <v>2.4883720930232558</v>
      </c>
      <c r="J17" s="28">
        <f>Amalgamation!Q17/Amalgamation!AS17</f>
        <v>2.368421052631579E-2</v>
      </c>
      <c r="K17" s="28">
        <f>Amalgamation!R17/Amalgamation!AT17</f>
        <v>11.315789473684211</v>
      </c>
      <c r="L17" s="28">
        <f>Amalgamation!T17/Amalgamation!X17</f>
        <v>0.15254237288135591</v>
      </c>
      <c r="M17" s="28">
        <f>Amalgamation!V17/Amalgamation!Z17</f>
        <v>410</v>
      </c>
      <c r="N17" s="28">
        <v>14.4</v>
      </c>
      <c r="O17" s="28">
        <v>0.09</v>
      </c>
      <c r="P17" s="28">
        <v>7.0000000000000007E-2</v>
      </c>
      <c r="Q17" s="28">
        <v>1.48</v>
      </c>
      <c r="R17" s="28">
        <v>0.09</v>
      </c>
      <c r="S17" s="28">
        <v>76</v>
      </c>
      <c r="T17" s="28">
        <v>0.09</v>
      </c>
      <c r="U17" s="28">
        <v>0.09</v>
      </c>
      <c r="V17" s="28">
        <v>0.04</v>
      </c>
      <c r="W17" s="28">
        <v>7.8</v>
      </c>
      <c r="X17" s="28">
        <f>Amalgamation!AL17/Amalgamation!AY17</f>
        <v>5.8098591549295772E-5</v>
      </c>
      <c r="Y17" s="28">
        <v>4.9000000000000002E-2</v>
      </c>
      <c r="Z17" s="28">
        <f>Amalgamation!AN17/(Amalgamation!AS17+Amalgamation!AY17)</f>
        <v>1.8795273929249593E-3</v>
      </c>
      <c r="AA17" s="28">
        <f>Amalgamation!AO17/Amalgamation!AS17</f>
        <v>0.62763157894736843</v>
      </c>
      <c r="AB17" s="28">
        <v>0.3</v>
      </c>
      <c r="AC17" s="28">
        <v>0.54</v>
      </c>
      <c r="AD17" s="28">
        <v>4.3</v>
      </c>
      <c r="AE17" s="28">
        <v>76</v>
      </c>
      <c r="AF17" s="28">
        <v>7.6</v>
      </c>
      <c r="AG17" s="28">
        <v>9.5</v>
      </c>
      <c r="AH17" s="28">
        <v>6.7</v>
      </c>
      <c r="AI17" s="28">
        <f>'no b.d.l.'!BJ17*10000</f>
        <v>52600</v>
      </c>
      <c r="AJ17" s="28">
        <f>'no b.d.l.'!BL17*10000</f>
        <v>56800</v>
      </c>
      <c r="AK17" s="28">
        <f>'no b.d.l.'!BM17*10000</f>
        <v>1100</v>
      </c>
      <c r="AL17" s="28">
        <f>'no b.d.l.'!BP17*10000</f>
        <v>110</v>
      </c>
      <c r="AM17" s="28">
        <f>'no b.d.l.'!BQ17*10000</f>
        <v>9000</v>
      </c>
      <c r="BE17" s="28"/>
      <c r="BH17" s="28"/>
    </row>
    <row r="18" spans="1:60" x14ac:dyDescent="0.3">
      <c r="A18" s="26">
        <v>686816</v>
      </c>
      <c r="B18" s="26">
        <v>846571</v>
      </c>
      <c r="C18" s="26">
        <v>367</v>
      </c>
      <c r="D18" s="25">
        <f t="shared" si="0"/>
        <v>14</v>
      </c>
      <c r="E18" s="26">
        <v>1</v>
      </c>
      <c r="F18" s="27" t="s">
        <v>14</v>
      </c>
      <c r="G18" s="28">
        <f>'no b.d.l.'!H18/1000</f>
        <v>2.1000000000000003E-3</v>
      </c>
      <c r="H18" s="28">
        <v>2</v>
      </c>
      <c r="I18" s="28">
        <f>Amalgamation!P18/Amalgamation!AR18</f>
        <v>2.54</v>
      </c>
      <c r="J18" s="28">
        <f>Amalgamation!Q18/Amalgamation!AS18</f>
        <v>1.2857142857142857E-2</v>
      </c>
      <c r="K18" s="28">
        <f>Amalgamation!R18/Amalgamation!AT18</f>
        <v>13.7</v>
      </c>
      <c r="L18" s="28">
        <f>Amalgamation!T18/Amalgamation!X18</f>
        <v>0.21714285714285714</v>
      </c>
      <c r="M18" s="28">
        <f>Amalgamation!V18/Amalgamation!Z18</f>
        <v>276.25</v>
      </c>
      <c r="N18" s="28">
        <v>17.8</v>
      </c>
      <c r="O18" s="28">
        <v>0.09</v>
      </c>
      <c r="P18" s="28">
        <v>0.09</v>
      </c>
      <c r="Q18" s="28">
        <v>1.79</v>
      </c>
      <c r="R18" s="28">
        <v>0.13</v>
      </c>
      <c r="S18" s="28">
        <v>123</v>
      </c>
      <c r="T18" s="28">
        <v>0.2</v>
      </c>
      <c r="U18" s="28">
        <v>0.09</v>
      </c>
      <c r="V18" s="28">
        <v>0.04</v>
      </c>
      <c r="W18" s="28">
        <v>7.11</v>
      </c>
      <c r="X18" s="28">
        <f>Amalgamation!AL18/Amalgamation!AY18</f>
        <v>5.2303860523038606E-5</v>
      </c>
      <c r="Y18" s="28">
        <v>5.0999999999999997E-2</v>
      </c>
      <c r="Z18" s="28">
        <f>Amalgamation!AN18/(Amalgamation!AS18+Amalgamation!AY18)</f>
        <v>1.4843361511685726E-3</v>
      </c>
      <c r="AA18" s="28">
        <f>Amalgamation!AO18/Amalgamation!AS18</f>
        <v>0.34142857142857141</v>
      </c>
      <c r="AB18" s="28">
        <v>0.3</v>
      </c>
      <c r="AC18" s="28">
        <v>0.83</v>
      </c>
      <c r="AD18" s="28">
        <v>5</v>
      </c>
      <c r="AE18" s="28">
        <v>140</v>
      </c>
      <c r="AF18" s="28">
        <v>10</v>
      </c>
      <c r="AG18" s="28">
        <v>11.5</v>
      </c>
      <c r="AH18" s="28">
        <v>7.3</v>
      </c>
      <c r="AI18" s="28">
        <f>'no b.d.l.'!BJ18*10000</f>
        <v>61700</v>
      </c>
      <c r="AJ18" s="28">
        <f>'no b.d.l.'!BL18*10000</f>
        <v>80300</v>
      </c>
      <c r="AK18" s="28">
        <f>'no b.d.l.'!BM18*10000</f>
        <v>1000</v>
      </c>
      <c r="AL18" s="28">
        <f>'no b.d.l.'!BP18*10000</f>
        <v>140</v>
      </c>
      <c r="AM18" s="28">
        <f>'no b.d.l.'!BQ18*10000</f>
        <v>9000</v>
      </c>
      <c r="BE18" s="28"/>
      <c r="BH18" s="28"/>
    </row>
    <row r="19" spans="1:60" x14ac:dyDescent="0.3">
      <c r="A19" s="26">
        <v>686817</v>
      </c>
      <c r="B19" s="26">
        <v>846571</v>
      </c>
      <c r="C19" s="26">
        <v>367</v>
      </c>
      <c r="D19" s="25">
        <f t="shared" si="0"/>
        <v>15</v>
      </c>
      <c r="E19" s="26">
        <v>1</v>
      </c>
      <c r="F19" s="27" t="s">
        <v>15</v>
      </c>
      <c r="G19" s="28">
        <f>'no b.d.l.'!H19/1000</f>
        <v>6.9999999999999999E-4</v>
      </c>
      <c r="H19" s="28">
        <v>2</v>
      </c>
      <c r="I19" s="28">
        <f>Amalgamation!P19/Amalgamation!AR19</f>
        <v>2.8823529411764706</v>
      </c>
      <c r="J19" s="28">
        <f>Amalgamation!Q19/Amalgamation!AS19</f>
        <v>1.0731707317073172E-2</v>
      </c>
      <c r="K19" s="28">
        <f>Amalgamation!R19/Amalgamation!AT19</f>
        <v>21.980198019801982</v>
      </c>
      <c r="L19" s="28">
        <f>Amalgamation!T19/Amalgamation!X19</f>
        <v>0.18050541516245489</v>
      </c>
      <c r="M19" s="28">
        <f>Amalgamation!V19/Amalgamation!Z19</f>
        <v>258.88888888888891</v>
      </c>
      <c r="N19" s="28">
        <v>17.100000000000001</v>
      </c>
      <c r="O19" s="28">
        <v>0.1</v>
      </c>
      <c r="P19" s="28">
        <v>0.12</v>
      </c>
      <c r="Q19" s="28">
        <v>1.62</v>
      </c>
      <c r="R19" s="28">
        <v>0.14000000000000001</v>
      </c>
      <c r="S19" s="28">
        <v>390</v>
      </c>
      <c r="T19" s="28">
        <v>2.6</v>
      </c>
      <c r="U19" s="28">
        <v>0.3</v>
      </c>
      <c r="V19" s="28">
        <v>0.69</v>
      </c>
      <c r="W19" s="28">
        <v>3.25</v>
      </c>
      <c r="X19" s="28">
        <f>Amalgamation!AL19/Amalgamation!AY19</f>
        <v>7.36E-5</v>
      </c>
      <c r="Y19" s="28">
        <v>5.8000000000000003E-2</v>
      </c>
      <c r="Z19" s="28">
        <f>Amalgamation!AN19/(Amalgamation!AS19+Amalgamation!AY19)</f>
        <v>6.62273870851803E-4</v>
      </c>
      <c r="AA19" s="28">
        <f>Amalgamation!AO19/Amalgamation!AS19</f>
        <v>0.18</v>
      </c>
      <c r="AB19" s="28">
        <v>0.4</v>
      </c>
      <c r="AC19" s="28">
        <v>0.76</v>
      </c>
      <c r="AD19" s="28">
        <v>5.0999999999999996</v>
      </c>
      <c r="AE19" s="28">
        <v>205</v>
      </c>
      <c r="AF19" s="28">
        <v>10.1</v>
      </c>
      <c r="AG19" s="28">
        <v>13.7</v>
      </c>
      <c r="AH19" s="28">
        <v>6.2</v>
      </c>
      <c r="AI19" s="28">
        <f>'no b.d.l.'!BJ19*10000</f>
        <v>54100</v>
      </c>
      <c r="AJ19" s="28">
        <f>'no b.d.l.'!BL19*10000</f>
        <v>125000</v>
      </c>
      <c r="AK19" s="28">
        <f>'no b.d.l.'!BM19*10000</f>
        <v>800</v>
      </c>
      <c r="AL19" s="28">
        <f>'no b.d.l.'!BP19*10000</f>
        <v>270</v>
      </c>
      <c r="AM19" s="28">
        <f>'no b.d.l.'!BQ19*10000</f>
        <v>9000</v>
      </c>
      <c r="BE19" s="28"/>
      <c r="BH19" s="28"/>
    </row>
    <row r="20" spans="1:60" x14ac:dyDescent="0.3">
      <c r="A20" s="26">
        <v>686810</v>
      </c>
      <c r="B20" s="26">
        <v>846572</v>
      </c>
      <c r="C20" s="26">
        <v>366</v>
      </c>
      <c r="D20" s="25">
        <f t="shared" si="0"/>
        <v>16</v>
      </c>
      <c r="E20" s="26">
        <v>1</v>
      </c>
      <c r="F20" s="27" t="s">
        <v>16</v>
      </c>
      <c r="G20" s="28">
        <f>'no b.d.l.'!H20/1000</f>
        <v>1.1000000000000001E-3</v>
      </c>
      <c r="H20" s="28">
        <v>2</v>
      </c>
      <c r="I20" s="28">
        <f>Amalgamation!P20/Amalgamation!AR20</f>
        <v>3.25</v>
      </c>
      <c r="J20" s="28">
        <f>Amalgamation!Q20/Amalgamation!AS20</f>
        <v>1.2883435582822086E-2</v>
      </c>
      <c r="K20" s="28">
        <f>Amalgamation!R20/Amalgamation!AT20</f>
        <v>21.08433734939759</v>
      </c>
      <c r="L20" s="28">
        <f>Amalgamation!T20/Amalgamation!X20</f>
        <v>0.17721518987341772</v>
      </c>
      <c r="M20" s="28">
        <f>Amalgamation!V20/Amalgamation!Z20</f>
        <v>277.14285714285711</v>
      </c>
      <c r="N20" s="28">
        <v>15.2</v>
      </c>
      <c r="O20" s="28">
        <v>0.09</v>
      </c>
      <c r="P20" s="28">
        <v>0.09</v>
      </c>
      <c r="Q20" s="28">
        <v>1.43</v>
      </c>
      <c r="R20" s="28">
        <v>0.1</v>
      </c>
      <c r="S20" s="28">
        <v>269</v>
      </c>
      <c r="T20" s="28">
        <v>0.2</v>
      </c>
      <c r="U20" s="28">
        <v>0.2</v>
      </c>
      <c r="V20" s="28">
        <v>0.04</v>
      </c>
      <c r="W20" s="28">
        <v>3.98</v>
      </c>
      <c r="X20" s="28">
        <f>Amalgamation!AL20/Amalgamation!AY20</f>
        <v>7.156862745098039E-5</v>
      </c>
      <c r="Y20" s="28">
        <v>5.1999999999999998E-2</v>
      </c>
      <c r="Z20" s="28">
        <f>Amalgamation!AN20/(Amalgamation!AS20+Amalgamation!AY20)</f>
        <v>7.039730626547773E-4</v>
      </c>
      <c r="AA20" s="28">
        <f>Amalgamation!AO20/Amalgamation!AS20</f>
        <v>0.19815950920245398</v>
      </c>
      <c r="AB20" s="28">
        <v>0.3</v>
      </c>
      <c r="AC20" s="28">
        <v>0.56999999999999995</v>
      </c>
      <c r="AD20" s="28">
        <v>4</v>
      </c>
      <c r="AE20" s="28">
        <v>163</v>
      </c>
      <c r="AF20" s="28">
        <v>8.3000000000000007</v>
      </c>
      <c r="AG20" s="28">
        <v>12.1</v>
      </c>
      <c r="AH20" s="28">
        <v>5.0999999999999996</v>
      </c>
      <c r="AI20" s="28">
        <f>'no b.d.l.'!BJ20*10000</f>
        <v>49300</v>
      </c>
      <c r="AJ20" s="28">
        <f>'no b.d.l.'!BL20*10000</f>
        <v>102000</v>
      </c>
      <c r="AK20" s="28">
        <f>'no b.d.l.'!BM20*10000</f>
        <v>800</v>
      </c>
      <c r="AL20" s="28">
        <f>'no b.d.l.'!BP20*10000</f>
        <v>180</v>
      </c>
      <c r="AM20" s="28">
        <f>'no b.d.l.'!BQ20*10000</f>
        <v>9000</v>
      </c>
      <c r="BE20" s="28"/>
      <c r="BH20" s="28"/>
    </row>
    <row r="21" spans="1:60" ht="15.75" customHeight="1" x14ac:dyDescent="0.3">
      <c r="A21" s="26">
        <v>686809</v>
      </c>
      <c r="B21" s="26">
        <v>846572</v>
      </c>
      <c r="C21" s="26">
        <v>366</v>
      </c>
      <c r="D21" s="25">
        <f t="shared" si="0"/>
        <v>17</v>
      </c>
      <c r="E21" s="26">
        <v>1</v>
      </c>
      <c r="F21" s="27" t="s">
        <v>17</v>
      </c>
      <c r="G21" s="28">
        <f>'no b.d.l.'!H21/1000</f>
        <v>2E-3</v>
      </c>
      <c r="H21" s="28">
        <v>3</v>
      </c>
      <c r="I21" s="28">
        <f>Amalgamation!P21/Amalgamation!AR21</f>
        <v>2.7636363636363637</v>
      </c>
      <c r="J21" s="28">
        <f>Amalgamation!Q21/Amalgamation!AS21</f>
        <v>9.5435684647302895E-3</v>
      </c>
      <c r="K21" s="28">
        <f>Amalgamation!R21/Amalgamation!AT21</f>
        <v>17.829457364341085</v>
      </c>
      <c r="L21" s="28">
        <f>Amalgamation!T21/Amalgamation!X21</f>
        <v>3.2777777777777781E-2</v>
      </c>
      <c r="M21" s="28">
        <f>Amalgamation!V21/Amalgamation!Z21</f>
        <v>292.22222222222223</v>
      </c>
      <c r="N21" s="28">
        <v>17.2</v>
      </c>
      <c r="O21" s="28">
        <v>0.1</v>
      </c>
      <c r="P21" s="28">
        <v>0.11</v>
      </c>
      <c r="Q21" s="28">
        <v>1.52</v>
      </c>
      <c r="R21" s="28">
        <v>0.14000000000000001</v>
      </c>
      <c r="S21" s="28">
        <v>396</v>
      </c>
      <c r="T21" s="28">
        <v>0.1</v>
      </c>
      <c r="U21" s="28">
        <v>0.3</v>
      </c>
      <c r="V21" s="28">
        <v>0.04</v>
      </c>
      <c r="W21" s="28">
        <v>3.97</v>
      </c>
      <c r="X21" s="28">
        <f>Amalgamation!AL21/Amalgamation!AY21</f>
        <v>7.983870967741936E-5</v>
      </c>
      <c r="Y21" s="28">
        <v>7.3999999999999996E-2</v>
      </c>
      <c r="Z21" s="28">
        <f>Amalgamation!AN21/(Amalgamation!AS21+Amalgamation!AY21)</f>
        <v>5.9762880208626796E-4</v>
      </c>
      <c r="AA21" s="28">
        <f>Amalgamation!AO21/Amalgamation!AS21</f>
        <v>0.24813278008298753</v>
      </c>
      <c r="AB21" s="28">
        <v>0.5</v>
      </c>
      <c r="AC21" s="28">
        <v>0.89</v>
      </c>
      <c r="AD21" s="28">
        <v>5.5</v>
      </c>
      <c r="AE21" s="28">
        <v>241</v>
      </c>
      <c r="AF21" s="28">
        <v>12.9</v>
      </c>
      <c r="AG21" s="28">
        <v>14.8</v>
      </c>
      <c r="AH21" s="28">
        <v>7.5</v>
      </c>
      <c r="AI21" s="28">
        <f>'no b.d.l.'!BJ21*10000</f>
        <v>64100</v>
      </c>
      <c r="AJ21" s="28">
        <f>'no b.d.l.'!BL21*10000</f>
        <v>124000</v>
      </c>
      <c r="AK21" s="28">
        <f>'no b.d.l.'!BM21*10000</f>
        <v>1400.0000000000002</v>
      </c>
      <c r="AL21" s="28">
        <f>'no b.d.l.'!BP21*10000</f>
        <v>270</v>
      </c>
      <c r="AM21" s="28">
        <f>'no b.d.l.'!BQ21*10000</f>
        <v>9000</v>
      </c>
      <c r="BE21" s="28"/>
      <c r="BH21" s="28"/>
    </row>
    <row r="22" spans="1:60" x14ac:dyDescent="0.3">
      <c r="A22" s="26">
        <v>686804</v>
      </c>
      <c r="B22" s="26">
        <v>846573</v>
      </c>
      <c r="C22" s="26">
        <v>367</v>
      </c>
      <c r="D22" s="25">
        <f t="shared" si="0"/>
        <v>18</v>
      </c>
      <c r="E22" s="26">
        <v>1</v>
      </c>
      <c r="F22" s="27" t="s">
        <v>18</v>
      </c>
      <c r="G22" s="28">
        <f>'no b.d.l.'!H22/1000</f>
        <v>4.0000000000000002E-4</v>
      </c>
      <c r="H22" s="28">
        <v>2</v>
      </c>
      <c r="I22" s="28">
        <f>Amalgamation!P22/Amalgamation!AR22</f>
        <v>2.808510638297872</v>
      </c>
      <c r="J22" s="28">
        <f>Amalgamation!Q22/Amalgamation!AS22</f>
        <v>1.8181818181818184E-2</v>
      </c>
      <c r="K22" s="28">
        <f>Amalgamation!R22/Amalgamation!AT22</f>
        <v>17.386363636363637</v>
      </c>
      <c r="L22" s="28">
        <f>Amalgamation!T22/Amalgamation!X22</f>
        <v>0.19289340101522842</v>
      </c>
      <c r="M22" s="28">
        <f>Amalgamation!V22/Amalgamation!Z22</f>
        <v>288.57142857142856</v>
      </c>
      <c r="N22" s="28">
        <v>17</v>
      </c>
      <c r="O22" s="28">
        <v>0.09</v>
      </c>
      <c r="P22" s="28">
        <v>0.09</v>
      </c>
      <c r="Q22" s="28">
        <v>1.63</v>
      </c>
      <c r="R22" s="28">
        <v>0.11</v>
      </c>
      <c r="S22" s="28">
        <v>165</v>
      </c>
      <c r="T22" s="28">
        <v>0.1</v>
      </c>
      <c r="U22" s="28">
        <v>0.09</v>
      </c>
      <c r="V22" s="28">
        <v>0.04</v>
      </c>
      <c r="W22" s="28">
        <v>5.39</v>
      </c>
      <c r="X22" s="28">
        <f>Amalgamation!AL22/Amalgamation!AY22</f>
        <v>5.0163576881134131E-5</v>
      </c>
      <c r="Y22" s="28">
        <v>5.5E-2</v>
      </c>
      <c r="Z22" s="28">
        <f>Amalgamation!AN22/(Amalgamation!AS22+Amalgamation!AY22)</f>
        <v>9.5707953518258358E-4</v>
      </c>
      <c r="AA22" s="28">
        <f>Amalgamation!AO22/Amalgamation!AS22</f>
        <v>0.32314049586776861</v>
      </c>
      <c r="AB22" s="28">
        <v>0.4</v>
      </c>
      <c r="AC22" s="28">
        <v>0.67</v>
      </c>
      <c r="AD22" s="28">
        <v>4.7</v>
      </c>
      <c r="AE22" s="28">
        <v>121</v>
      </c>
      <c r="AF22" s="28">
        <v>8.8000000000000007</v>
      </c>
      <c r="AG22" s="28">
        <v>12.5</v>
      </c>
      <c r="AH22" s="28">
        <v>4.7</v>
      </c>
      <c r="AI22" s="28">
        <f>'no b.d.l.'!BJ22*10000</f>
        <v>59700</v>
      </c>
      <c r="AJ22" s="28">
        <f>'no b.d.l.'!BL22*10000</f>
        <v>91700</v>
      </c>
      <c r="AK22" s="28">
        <f>'no b.d.l.'!BM22*10000</f>
        <v>1000</v>
      </c>
      <c r="AL22" s="28">
        <f>'no b.d.l.'!BP22*10000</f>
        <v>130</v>
      </c>
      <c r="AM22" s="28">
        <f>'no b.d.l.'!BQ22*10000</f>
        <v>9000</v>
      </c>
      <c r="BE22" s="28"/>
      <c r="BH22" s="28"/>
    </row>
    <row r="23" spans="1:60" x14ac:dyDescent="0.3">
      <c r="A23" s="26">
        <v>686803</v>
      </c>
      <c r="B23" s="26">
        <v>846573</v>
      </c>
      <c r="C23" s="26">
        <v>367</v>
      </c>
      <c r="D23" s="25">
        <f t="shared" si="0"/>
        <v>19</v>
      </c>
      <c r="E23" s="26">
        <v>1</v>
      </c>
      <c r="F23" s="27" t="s">
        <v>19</v>
      </c>
      <c r="G23" s="28">
        <f>'no b.d.l.'!H23/1000</f>
        <v>2.1000000000000003E-3</v>
      </c>
      <c r="H23" s="28">
        <v>2</v>
      </c>
      <c r="I23" s="28">
        <f>Amalgamation!P23/Amalgamation!AR23</f>
        <v>2.7021276595744679</v>
      </c>
      <c r="J23" s="28">
        <f>Amalgamation!Q23/Amalgamation!AS23</f>
        <v>1.1162790697674419E-2</v>
      </c>
      <c r="K23" s="28">
        <f>Amalgamation!R23/Amalgamation!AT23</f>
        <v>21.313131313131311</v>
      </c>
      <c r="L23" s="28">
        <f>Amalgamation!T23/Amalgamation!X23</f>
        <v>0.2139917695473251</v>
      </c>
      <c r="M23" s="28">
        <f>Amalgamation!V23/Amalgamation!Z23</f>
        <v>245.55555555555557</v>
      </c>
      <c r="N23" s="28">
        <v>15.8</v>
      </c>
      <c r="O23" s="28">
        <v>0.1</v>
      </c>
      <c r="P23" s="28">
        <v>0.11</v>
      </c>
      <c r="Q23" s="28">
        <v>1.44</v>
      </c>
      <c r="R23" s="28">
        <v>0.12</v>
      </c>
      <c r="S23" s="28">
        <v>284</v>
      </c>
      <c r="T23" s="28">
        <v>0.09</v>
      </c>
      <c r="U23" s="28">
        <v>0.2</v>
      </c>
      <c r="V23" s="28">
        <v>0.04</v>
      </c>
      <c r="W23" s="28">
        <v>4.34</v>
      </c>
      <c r="X23" s="28">
        <f>Amalgamation!AL23/Amalgamation!AY23</f>
        <v>5.8974358974358975E-5</v>
      </c>
      <c r="Y23" s="28">
        <v>6.0999999999999999E-2</v>
      </c>
      <c r="Z23" s="28">
        <f>Amalgamation!AN23/(Amalgamation!AS23+Amalgamation!AY23)</f>
        <v>6.8643091754468295E-4</v>
      </c>
      <c r="AA23" s="28">
        <f>Amalgamation!AO23/Amalgamation!AS23</f>
        <v>0.21116279069767441</v>
      </c>
      <c r="AB23" s="28">
        <v>0.5</v>
      </c>
      <c r="AC23" s="28">
        <v>0.73</v>
      </c>
      <c r="AD23" s="28">
        <v>4.7</v>
      </c>
      <c r="AE23" s="28">
        <v>215</v>
      </c>
      <c r="AF23" s="28">
        <v>9.9</v>
      </c>
      <c r="AG23" s="28">
        <v>14.9</v>
      </c>
      <c r="AH23" s="28">
        <v>7.2</v>
      </c>
      <c r="AI23" s="28">
        <f>'no b.d.l.'!BJ23*10000</f>
        <v>51200</v>
      </c>
      <c r="AJ23" s="28">
        <f>'no b.d.l.'!BL23*10000</f>
        <v>117000</v>
      </c>
      <c r="AK23" s="28">
        <f>'no b.d.l.'!BM23*10000</f>
        <v>900</v>
      </c>
      <c r="AL23" s="28">
        <f>'no b.d.l.'!BP23*10000</f>
        <v>240</v>
      </c>
      <c r="AM23" s="28">
        <f>'no b.d.l.'!BQ23*10000</f>
        <v>9000</v>
      </c>
      <c r="BE23" s="28"/>
      <c r="BH23" s="28"/>
    </row>
    <row r="24" spans="1:60" x14ac:dyDescent="0.3">
      <c r="A24" s="26">
        <v>686802</v>
      </c>
      <c r="B24" s="26">
        <v>846574</v>
      </c>
      <c r="C24" s="26">
        <v>367</v>
      </c>
      <c r="D24" s="25">
        <f t="shared" si="0"/>
        <v>20</v>
      </c>
      <c r="E24" s="26">
        <v>1</v>
      </c>
      <c r="F24" s="27" t="s">
        <v>20</v>
      </c>
      <c r="G24" s="28">
        <f>'no b.d.l.'!H24/1000</f>
        <v>8.0000000000000004E-4</v>
      </c>
      <c r="H24" s="28">
        <v>2</v>
      </c>
      <c r="I24" s="28">
        <f>Amalgamation!P24/Amalgamation!AR24</f>
        <v>3.1463414634146347</v>
      </c>
      <c r="J24" s="28">
        <f>Amalgamation!Q24/Amalgamation!AS24</f>
        <v>1.1891891891891894E-2</v>
      </c>
      <c r="K24" s="28">
        <f>Amalgamation!R24/Amalgamation!AT24</f>
        <v>21.30952380952381</v>
      </c>
      <c r="L24" s="28">
        <f>Amalgamation!T24/Amalgamation!X24</f>
        <v>0.19819819819819823</v>
      </c>
      <c r="M24" s="28">
        <f>Amalgamation!V24/Amalgamation!Z24</f>
        <v>284.28571428571422</v>
      </c>
      <c r="N24" s="28">
        <v>15.3</v>
      </c>
      <c r="O24" s="28">
        <v>0.1</v>
      </c>
      <c r="P24" s="28">
        <v>0.1</v>
      </c>
      <c r="Q24" s="28">
        <v>1.45</v>
      </c>
      <c r="R24" s="28">
        <v>0.11</v>
      </c>
      <c r="S24" s="28">
        <v>227</v>
      </c>
      <c r="T24" s="28">
        <v>0.1</v>
      </c>
      <c r="U24" s="28">
        <v>0.2</v>
      </c>
      <c r="V24" s="28">
        <v>0.04</v>
      </c>
      <c r="W24" s="28">
        <v>5.61</v>
      </c>
      <c r="X24" s="28">
        <f>Amalgamation!AL24/Amalgamation!AY24</f>
        <v>5.5555555555555558E-5</v>
      </c>
      <c r="Y24" s="28">
        <v>6.0999999999999999E-2</v>
      </c>
      <c r="Z24" s="28">
        <f>Amalgamation!AN24/(Amalgamation!AS24+Amalgamation!AY24)</f>
        <v>8.0510237093866968E-4</v>
      </c>
      <c r="AA24" s="28">
        <f>Amalgamation!AO24/Amalgamation!AS24</f>
        <v>0.23783783783783785</v>
      </c>
      <c r="AB24" s="28">
        <v>0.4</v>
      </c>
      <c r="AC24" s="28">
        <v>0.66</v>
      </c>
      <c r="AD24" s="28">
        <v>4.0999999999999996</v>
      </c>
      <c r="AE24" s="28">
        <v>185</v>
      </c>
      <c r="AF24" s="28">
        <v>8.4</v>
      </c>
      <c r="AG24" s="28">
        <v>13.2</v>
      </c>
      <c r="AH24" s="28">
        <v>6.5</v>
      </c>
      <c r="AI24" s="28">
        <f>'no b.d.l.'!BJ24*10000</f>
        <v>50300</v>
      </c>
      <c r="AJ24" s="28">
        <f>'no b.d.l.'!BL24*10000</f>
        <v>108000</v>
      </c>
      <c r="AK24" s="28">
        <f>'no b.d.l.'!BM24*10000</f>
        <v>900</v>
      </c>
      <c r="AL24" s="28">
        <f>'no b.d.l.'!BP24*10000</f>
        <v>200</v>
      </c>
      <c r="AM24" s="28">
        <f>'no b.d.l.'!BQ24*10000</f>
        <v>9000</v>
      </c>
      <c r="BE24" s="28"/>
      <c r="BH24" s="28"/>
    </row>
    <row r="25" spans="1:60" x14ac:dyDescent="0.3">
      <c r="A25" s="26">
        <v>686801</v>
      </c>
      <c r="B25" s="26">
        <v>846574</v>
      </c>
      <c r="C25" s="26">
        <v>366</v>
      </c>
      <c r="D25" s="25">
        <f t="shared" si="0"/>
        <v>21</v>
      </c>
      <c r="E25" s="26">
        <v>1</v>
      </c>
      <c r="F25" s="27" t="s">
        <v>21</v>
      </c>
      <c r="G25" s="28">
        <f>'no b.d.l.'!H25/1000</f>
        <v>4.4999999999999997E-3</v>
      </c>
      <c r="H25" s="28">
        <v>2</v>
      </c>
      <c r="I25" s="28">
        <f>Amalgamation!P25/Amalgamation!AR25</f>
        <v>3.1707317073170733</v>
      </c>
      <c r="J25" s="28">
        <f>Amalgamation!Q25/Amalgamation!AS25</f>
        <v>1.4814814814814814E-2</v>
      </c>
      <c r="K25" s="28">
        <f>Amalgamation!R25/Amalgamation!AT25</f>
        <v>22.048192771084334</v>
      </c>
      <c r="L25" s="28">
        <f>Amalgamation!T25/Amalgamation!X25</f>
        <v>0.1857707509881423</v>
      </c>
      <c r="M25" s="28">
        <f>Amalgamation!V25/Amalgamation!Z25</f>
        <v>288.57142857142856</v>
      </c>
      <c r="N25" s="28">
        <v>15.6</v>
      </c>
      <c r="O25" s="28">
        <v>0.1</v>
      </c>
      <c r="P25" s="28">
        <v>0.09</v>
      </c>
      <c r="Q25" s="28">
        <v>1.47</v>
      </c>
      <c r="R25" s="28">
        <v>0.1</v>
      </c>
      <c r="S25" s="28">
        <v>261</v>
      </c>
      <c r="T25" s="28">
        <v>0.09</v>
      </c>
      <c r="U25" s="28">
        <v>0.2</v>
      </c>
      <c r="V25" s="28">
        <v>0.04</v>
      </c>
      <c r="W25" s="28">
        <v>5.79</v>
      </c>
      <c r="X25" s="28">
        <f>Amalgamation!AL25/Amalgamation!AY25</f>
        <v>5.8558558558558561E-5</v>
      </c>
      <c r="Y25" s="28">
        <v>5.5E-2</v>
      </c>
      <c r="Z25" s="28">
        <f>Amalgamation!AN25/(Amalgamation!AS25+Amalgamation!AY25)</f>
        <v>7.9883413396664312E-4</v>
      </c>
      <c r="AA25" s="28">
        <f>Amalgamation!AO25/Amalgamation!AS25</f>
        <v>0.25370370370370371</v>
      </c>
      <c r="AB25" s="28">
        <v>0.5</v>
      </c>
      <c r="AC25" s="28">
        <v>0.64</v>
      </c>
      <c r="AD25" s="28">
        <v>4.0999999999999996</v>
      </c>
      <c r="AE25" s="28">
        <v>162</v>
      </c>
      <c r="AF25" s="28">
        <v>8.3000000000000007</v>
      </c>
      <c r="AG25" s="28">
        <v>14.6</v>
      </c>
      <c r="AH25" s="28">
        <v>6.3</v>
      </c>
      <c r="AI25" s="28">
        <f>'no b.d.l.'!BJ25*10000</f>
        <v>49800.000000000007</v>
      </c>
      <c r="AJ25" s="28">
        <f>'no b.d.l.'!BL25*10000</f>
        <v>111000</v>
      </c>
      <c r="AK25" s="28">
        <f>'no b.d.l.'!BM25*10000</f>
        <v>900</v>
      </c>
      <c r="AL25" s="28">
        <f>'no b.d.l.'!BP25*10000</f>
        <v>250</v>
      </c>
      <c r="AM25" s="28">
        <f>'no b.d.l.'!BQ25*10000</f>
        <v>9000</v>
      </c>
      <c r="BE25" s="28"/>
      <c r="BH25" s="28"/>
    </row>
    <row r="26" spans="1:60" x14ac:dyDescent="0.3">
      <c r="A26" s="26">
        <v>687115</v>
      </c>
      <c r="B26" s="26">
        <v>846600</v>
      </c>
      <c r="C26" s="26">
        <v>379</v>
      </c>
      <c r="D26" s="25">
        <f t="shared" si="0"/>
        <v>22</v>
      </c>
      <c r="E26" s="26">
        <v>1</v>
      </c>
      <c r="F26" s="27" t="s">
        <v>22</v>
      </c>
      <c r="G26" s="28">
        <f>'no b.d.l.'!H26/1000</f>
        <v>1.1999999999999999E-3</v>
      </c>
      <c r="H26" s="28">
        <v>3</v>
      </c>
      <c r="I26" s="28">
        <f>Amalgamation!P26/Amalgamation!AR26</f>
        <v>4.7391304347826093</v>
      </c>
      <c r="J26" s="28">
        <f>Amalgamation!Q26/Amalgamation!AS26</f>
        <v>4.2328042328042331E-3</v>
      </c>
      <c r="K26" s="28">
        <f>Amalgamation!R26/Amalgamation!AT26</f>
        <v>22</v>
      </c>
      <c r="L26" s="28">
        <f>Amalgamation!T26/Amalgamation!X26</f>
        <v>0.1802325581395349</v>
      </c>
      <c r="M26" s="28">
        <f>Amalgamation!V26/Amalgamation!Z26</f>
        <v>615</v>
      </c>
      <c r="N26" s="28">
        <v>12.3</v>
      </c>
      <c r="O26" s="28">
        <v>0.09</v>
      </c>
      <c r="P26" s="28">
        <v>0.05</v>
      </c>
      <c r="Q26" s="28">
        <v>1.0900000000000001</v>
      </c>
      <c r="R26" s="28">
        <v>0.04</v>
      </c>
      <c r="S26" s="28">
        <v>88</v>
      </c>
      <c r="T26" s="28">
        <v>0.1</v>
      </c>
      <c r="U26" s="28">
        <v>0.2</v>
      </c>
      <c r="V26" s="28">
        <v>0.04</v>
      </c>
      <c r="W26" s="28">
        <v>6.41</v>
      </c>
      <c r="X26" s="28">
        <f>Amalgamation!AL26/Amalgamation!AY26</f>
        <v>4.5364891518737666E-5</v>
      </c>
      <c r="Y26" s="28">
        <v>0.105</v>
      </c>
      <c r="Z26" s="28">
        <f>Amalgamation!AN26/(Amalgamation!AS26+Amalgamation!AY26)</f>
        <v>2.7471555738961271E-3</v>
      </c>
      <c r="AA26" s="28">
        <f>Amalgamation!AO26/Amalgamation!AS26</f>
        <v>0.46031746031746029</v>
      </c>
      <c r="AB26" s="28">
        <v>0.4</v>
      </c>
      <c r="AC26" s="28">
        <v>0.13</v>
      </c>
      <c r="AD26" s="28">
        <v>2.2999999999999998</v>
      </c>
      <c r="AE26" s="28">
        <v>189</v>
      </c>
      <c r="AF26" s="28">
        <v>4</v>
      </c>
      <c r="AG26" s="28">
        <v>13</v>
      </c>
      <c r="AH26" s="28">
        <v>19.7</v>
      </c>
      <c r="AI26" s="28">
        <f>'no b.d.l.'!BJ26*10000</f>
        <v>51000</v>
      </c>
      <c r="AJ26" s="28">
        <f>'no b.d.l.'!BL26*10000</f>
        <v>50700</v>
      </c>
      <c r="AK26" s="28">
        <f>'no b.d.l.'!BM26*10000</f>
        <v>1000</v>
      </c>
      <c r="AL26" s="28">
        <f>'no b.d.l.'!BP26*10000</f>
        <v>330</v>
      </c>
      <c r="AM26" s="28">
        <f>'no b.d.l.'!BQ26*10000</f>
        <v>9000</v>
      </c>
      <c r="BE26" s="28"/>
      <c r="BH26" s="28"/>
    </row>
    <row r="27" spans="1:60" x14ac:dyDescent="0.3">
      <c r="A27" s="26">
        <v>687115</v>
      </c>
      <c r="B27" s="26">
        <v>846601</v>
      </c>
      <c r="C27" s="26">
        <v>379</v>
      </c>
      <c r="D27" s="25">
        <f t="shared" si="0"/>
        <v>23</v>
      </c>
      <c r="E27" s="26">
        <v>1</v>
      </c>
      <c r="F27" s="27" t="s">
        <v>24</v>
      </c>
      <c r="G27" s="28">
        <f>'no b.d.l.'!H27/1000</f>
        <v>1.12E-2</v>
      </c>
      <c r="H27" s="28">
        <v>4</v>
      </c>
      <c r="I27" s="28">
        <f>Amalgamation!P27/Amalgamation!AR27</f>
        <v>3.2666666666666671</v>
      </c>
      <c r="J27" s="28">
        <f>Amalgamation!Q27/Amalgamation!AS27</f>
        <v>3.1372549019607846E-3</v>
      </c>
      <c r="K27" s="28">
        <f>Amalgamation!R27/Amalgamation!AT27</f>
        <v>18.245614035087719</v>
      </c>
      <c r="L27" s="28">
        <f>Amalgamation!T27/Amalgamation!X27</f>
        <v>0.18951612903225806</v>
      </c>
      <c r="M27" s="28">
        <f>Amalgamation!V27/Amalgamation!Z27</f>
        <v>613.33333333333326</v>
      </c>
      <c r="N27" s="28">
        <v>13.1</v>
      </c>
      <c r="O27" s="28">
        <v>0.09</v>
      </c>
      <c r="P27" s="28">
        <v>0.06</v>
      </c>
      <c r="Q27" s="28">
        <v>1.05</v>
      </c>
      <c r="R27" s="28">
        <v>0.05</v>
      </c>
      <c r="S27" s="28">
        <v>125</v>
      </c>
      <c r="T27" s="28">
        <v>0.1</v>
      </c>
      <c r="U27" s="28">
        <v>0.4</v>
      </c>
      <c r="V27" s="28">
        <v>0.04</v>
      </c>
      <c r="W27" s="28">
        <v>6.4</v>
      </c>
      <c r="X27" s="28">
        <f>Amalgamation!AL27/Amalgamation!AY27</f>
        <v>6.1403508771929827E-5</v>
      </c>
      <c r="Y27" s="28">
        <v>0.122</v>
      </c>
      <c r="Z27" s="28">
        <f>Amalgamation!AN27/(Amalgamation!AS27+Amalgamation!AY27)</f>
        <v>2.2548249061217361E-3</v>
      </c>
      <c r="AA27" s="28">
        <f>Amalgamation!AO27/Amalgamation!AS27</f>
        <v>0.41568627450980394</v>
      </c>
      <c r="AB27" s="28">
        <v>0.4</v>
      </c>
      <c r="AC27" s="28">
        <v>0.19</v>
      </c>
      <c r="AD27" s="28">
        <v>3</v>
      </c>
      <c r="AE27" s="28">
        <v>255</v>
      </c>
      <c r="AF27" s="28">
        <v>5.7</v>
      </c>
      <c r="AG27" s="28">
        <v>13.8</v>
      </c>
      <c r="AH27" s="28">
        <v>18.399999999999999</v>
      </c>
      <c r="AI27" s="28">
        <f>'no b.d.l.'!BJ27*10000</f>
        <v>57500</v>
      </c>
      <c r="AJ27" s="28">
        <f>'no b.d.l.'!BL27*10000</f>
        <v>57000</v>
      </c>
      <c r="AK27" s="28">
        <f>'no b.d.l.'!BM27*10000</f>
        <v>1300</v>
      </c>
      <c r="AL27" s="28">
        <f>'no b.d.l.'!BP27*10000</f>
        <v>360</v>
      </c>
      <c r="AM27" s="28">
        <f>'no b.d.l.'!BQ27*10000</f>
        <v>9000</v>
      </c>
      <c r="BE27" s="28"/>
      <c r="BH27" s="28"/>
    </row>
    <row r="28" spans="1:60" x14ac:dyDescent="0.3">
      <c r="A28" s="26">
        <v>687114</v>
      </c>
      <c r="B28" s="26">
        <v>846601</v>
      </c>
      <c r="C28" s="26">
        <v>379</v>
      </c>
      <c r="D28" s="25">
        <f t="shared" si="0"/>
        <v>24</v>
      </c>
      <c r="E28" s="26">
        <v>1</v>
      </c>
      <c r="F28" s="27" t="s">
        <v>26</v>
      </c>
      <c r="G28" s="28">
        <f>'no b.d.l.'!H28/1000</f>
        <v>4.0000000000000002E-4</v>
      </c>
      <c r="H28" s="28">
        <v>4</v>
      </c>
      <c r="I28" s="28">
        <f>Amalgamation!P28/Amalgamation!AR28</f>
        <v>2.9375</v>
      </c>
      <c r="J28" s="28">
        <f>Amalgamation!Q28/Amalgamation!AS28</f>
        <v>2.9850746268656717E-3</v>
      </c>
      <c r="K28" s="28">
        <f>Amalgamation!R28/Amalgamation!AT28</f>
        <v>15.737704918032788</v>
      </c>
      <c r="L28" s="28">
        <f>Amalgamation!T28/Amalgamation!X28</f>
        <v>0.15333333333333332</v>
      </c>
      <c r="M28" s="28">
        <f>Amalgamation!V28/Amalgamation!Z28</f>
        <v>590</v>
      </c>
      <c r="N28" s="28">
        <v>12.7</v>
      </c>
      <c r="O28" s="28">
        <v>0.1</v>
      </c>
      <c r="P28" s="28">
        <v>0.09</v>
      </c>
      <c r="Q28" s="28">
        <v>1.05</v>
      </c>
      <c r="R28" s="28">
        <v>0.05</v>
      </c>
      <c r="S28" s="28">
        <v>138</v>
      </c>
      <c r="T28" s="28">
        <v>0.09</v>
      </c>
      <c r="U28" s="28">
        <v>0.3</v>
      </c>
      <c r="V28" s="28">
        <v>0.04</v>
      </c>
      <c r="W28" s="28">
        <v>8.02</v>
      </c>
      <c r="X28" s="28">
        <f>Amalgamation!AL28/Amalgamation!AY28</f>
        <v>6.710310965630114E-5</v>
      </c>
      <c r="Y28" s="28">
        <v>0.13400000000000001</v>
      </c>
      <c r="Z28" s="28">
        <f>Amalgamation!AN28/(Amalgamation!AS28+Amalgamation!AY28)</f>
        <v>2.1199973927779952E-3</v>
      </c>
      <c r="AA28" s="28">
        <f>Amalgamation!AO28/Amalgamation!AS28</f>
        <v>0.42164179104477612</v>
      </c>
      <c r="AB28" s="28">
        <v>0.4</v>
      </c>
      <c r="AC28" s="28">
        <v>0.2</v>
      </c>
      <c r="AD28" s="28">
        <v>3.2</v>
      </c>
      <c r="AE28" s="28">
        <v>268</v>
      </c>
      <c r="AF28" s="28">
        <v>6.1</v>
      </c>
      <c r="AG28" s="28">
        <v>13.6</v>
      </c>
      <c r="AH28" s="28">
        <v>19.100000000000001</v>
      </c>
      <c r="AI28" s="28">
        <f>'no b.d.l.'!BJ28*10000</f>
        <v>56600</v>
      </c>
      <c r="AJ28" s="28">
        <f>'no b.d.l.'!BL28*10000</f>
        <v>61100</v>
      </c>
      <c r="AK28" s="28">
        <f>'no b.d.l.'!BM28*10000</f>
        <v>1600</v>
      </c>
      <c r="AL28" s="28">
        <f>'no b.d.l.'!BP28*10000</f>
        <v>420</v>
      </c>
      <c r="AM28" s="28">
        <f>'no b.d.l.'!BQ28*10000</f>
        <v>9000</v>
      </c>
      <c r="BE28" s="28"/>
      <c r="BH28" s="28"/>
    </row>
    <row r="29" spans="1:60" x14ac:dyDescent="0.3">
      <c r="A29" s="26">
        <v>687114</v>
      </c>
      <c r="B29" s="26">
        <v>846600</v>
      </c>
      <c r="C29" s="26">
        <v>379</v>
      </c>
      <c r="D29" s="25">
        <f t="shared" si="0"/>
        <v>25</v>
      </c>
      <c r="E29" s="26">
        <v>1</v>
      </c>
      <c r="F29" s="27" t="s">
        <v>25</v>
      </c>
      <c r="G29" s="28">
        <f>'no b.d.l.'!H29/1000</f>
        <v>4.0000000000000002E-4</v>
      </c>
      <c r="H29" s="28">
        <v>2</v>
      </c>
      <c r="I29" s="28">
        <f>Amalgamation!P29/Amalgamation!AR29</f>
        <v>10.444444444444445</v>
      </c>
      <c r="J29" s="28">
        <f>Amalgamation!Q29/Amalgamation!AS29</f>
        <v>3.1128404669260703E-3</v>
      </c>
      <c r="K29" s="28">
        <f>Amalgamation!R29/Amalgamation!AT29</f>
        <v>32.058823529411768</v>
      </c>
      <c r="L29" s="28">
        <f>Amalgamation!T29/Amalgamation!X29</f>
        <v>0.28985507246376813</v>
      </c>
      <c r="M29" s="28">
        <f>Amalgamation!V29/Amalgamation!Z29</f>
        <v>610</v>
      </c>
      <c r="N29" s="28">
        <v>12</v>
      </c>
      <c r="O29" s="28">
        <v>0.1</v>
      </c>
      <c r="P29" s="28">
        <v>7.0000000000000007E-2</v>
      </c>
      <c r="Q29" s="28">
        <v>0.83</v>
      </c>
      <c r="R29" s="28">
        <v>0.04</v>
      </c>
      <c r="S29" s="28">
        <v>108</v>
      </c>
      <c r="T29" s="28">
        <v>0.09</v>
      </c>
      <c r="U29" s="28">
        <v>0.3</v>
      </c>
      <c r="V29" s="28">
        <v>0.04</v>
      </c>
      <c r="W29" s="28">
        <v>5.07</v>
      </c>
      <c r="X29" s="28">
        <f>Amalgamation!AL29/Amalgamation!AY29</f>
        <v>4.1984732824427487E-5</v>
      </c>
      <c r="Y29" s="28">
        <v>0.11</v>
      </c>
      <c r="Z29" s="28">
        <f>Amalgamation!AN29/(Amalgamation!AS29+Amalgamation!AY29)</f>
        <v>2.1383671686575375E-3</v>
      </c>
      <c r="AA29" s="28">
        <f>Amalgamation!AO29/Amalgamation!AS29</f>
        <v>0.24630350194552528</v>
      </c>
      <c r="AB29" s="28">
        <v>0.2</v>
      </c>
      <c r="AC29" s="28">
        <v>0.12</v>
      </c>
      <c r="AD29" s="28">
        <v>1.8</v>
      </c>
      <c r="AE29" s="28">
        <v>257</v>
      </c>
      <c r="AF29" s="28">
        <v>3.4</v>
      </c>
      <c r="AG29" s="28">
        <v>12.3</v>
      </c>
      <c r="AH29" s="28">
        <v>12.1</v>
      </c>
      <c r="AI29" s="28">
        <f>'no b.d.l.'!BJ29*10000</f>
        <v>38300</v>
      </c>
      <c r="AJ29" s="28">
        <f>'no b.d.l.'!BL29*10000</f>
        <v>52400</v>
      </c>
      <c r="AK29" s="28">
        <f>'no b.d.l.'!BM29*10000</f>
        <v>500</v>
      </c>
      <c r="AL29" s="28">
        <f>'no b.d.l.'!BP29*10000</f>
        <v>330</v>
      </c>
      <c r="AM29" s="28">
        <f>'no b.d.l.'!BQ29*10000</f>
        <v>9000</v>
      </c>
      <c r="BE29" s="28"/>
      <c r="BH29" s="28"/>
    </row>
    <row r="30" spans="1:60" x14ac:dyDescent="0.3">
      <c r="A30" s="26">
        <v>687116</v>
      </c>
      <c r="B30" s="26">
        <v>846601</v>
      </c>
      <c r="C30" s="26">
        <v>379</v>
      </c>
      <c r="D30" s="25">
        <f t="shared" si="0"/>
        <v>26</v>
      </c>
      <c r="E30" s="26">
        <v>1</v>
      </c>
      <c r="F30" s="27" t="s">
        <v>27</v>
      </c>
      <c r="G30" s="28">
        <f>'no b.d.l.'!H30/1000</f>
        <v>2.5999999999999999E-3</v>
      </c>
      <c r="H30" s="28">
        <v>2</v>
      </c>
      <c r="I30" s="28">
        <f>Amalgamation!P30/Amalgamation!AR30</f>
        <v>5.6190476190476195</v>
      </c>
      <c r="J30" s="28">
        <f>Amalgamation!Q30/Amalgamation!AS30</f>
        <v>4.7393364928909956E-3</v>
      </c>
      <c r="K30" s="28">
        <f>Amalgamation!R30/Amalgamation!AT30</f>
        <v>38.75</v>
      </c>
      <c r="L30" s="28">
        <f>Amalgamation!T30/Amalgamation!X30</f>
        <v>0.24056603773584906</v>
      </c>
      <c r="M30" s="28">
        <f>Amalgamation!V30/Amalgamation!Z30</f>
        <v>795</v>
      </c>
      <c r="N30" s="28">
        <v>13.6</v>
      </c>
      <c r="O30" s="28">
        <v>0.09</v>
      </c>
      <c r="P30" s="28">
        <v>0.11</v>
      </c>
      <c r="Q30" s="28">
        <v>0.68</v>
      </c>
      <c r="R30" s="28">
        <v>0.04</v>
      </c>
      <c r="S30" s="28">
        <v>114</v>
      </c>
      <c r="T30" s="28">
        <v>0.09</v>
      </c>
      <c r="U30" s="28">
        <v>0.3</v>
      </c>
      <c r="V30" s="28">
        <v>0.04</v>
      </c>
      <c r="W30" s="28">
        <v>7.4</v>
      </c>
      <c r="X30" s="28">
        <f>Amalgamation!AL30/Amalgamation!AY30</f>
        <v>3.6036036036036038E-5</v>
      </c>
      <c r="Y30" s="28">
        <v>0.1</v>
      </c>
      <c r="Z30" s="28">
        <f>Amalgamation!AN30/(Amalgamation!AS30+Amalgamation!AY30)</f>
        <v>2.9097004984209181E-3</v>
      </c>
      <c r="AA30" s="28">
        <f>Amalgamation!AO30/Amalgamation!AS30</f>
        <v>0.35023696682464456</v>
      </c>
      <c r="AB30" s="28">
        <v>0.3</v>
      </c>
      <c r="AC30" s="28">
        <v>0.14000000000000001</v>
      </c>
      <c r="AD30" s="28">
        <v>2.1</v>
      </c>
      <c r="AE30" s="28">
        <v>211</v>
      </c>
      <c r="AF30" s="28">
        <v>3.2</v>
      </c>
      <c r="AG30" s="28">
        <v>17.399999999999999</v>
      </c>
      <c r="AH30" s="28">
        <v>24.8</v>
      </c>
      <c r="AI30" s="28">
        <f>'no b.d.l.'!BJ30*10000</f>
        <v>45500</v>
      </c>
      <c r="AJ30" s="28">
        <f>'no b.d.l.'!BL30*10000</f>
        <v>66600</v>
      </c>
      <c r="AK30" s="28">
        <f>'no b.d.l.'!BM30*10000</f>
        <v>400</v>
      </c>
      <c r="AL30" s="28">
        <f>'no b.d.l.'!BP30*10000</f>
        <v>470</v>
      </c>
      <c r="AM30" s="28">
        <f>'no b.d.l.'!BQ30*10000</f>
        <v>9000</v>
      </c>
      <c r="BE30" s="28"/>
      <c r="BH30" s="28"/>
    </row>
    <row r="31" spans="1:60" x14ac:dyDescent="0.3">
      <c r="A31" s="26">
        <v>687116</v>
      </c>
      <c r="B31" s="26">
        <v>846600</v>
      </c>
      <c r="C31" s="26">
        <v>379</v>
      </c>
      <c r="D31" s="25">
        <f t="shared" si="0"/>
        <v>27</v>
      </c>
      <c r="E31" s="26">
        <v>1</v>
      </c>
      <c r="F31" s="27" t="s">
        <v>28</v>
      </c>
      <c r="G31" s="28">
        <f>'no b.d.l.'!H31/1000</f>
        <v>1.4E-3</v>
      </c>
      <c r="H31" s="28">
        <v>3</v>
      </c>
      <c r="I31" s="28">
        <f>Amalgamation!P31/Amalgamation!AR31</f>
        <v>3.2352941176470589</v>
      </c>
      <c r="J31" s="28">
        <f>Amalgamation!Q31/Amalgamation!AS31</f>
        <v>1.7064846416382253E-3</v>
      </c>
      <c r="K31" s="28">
        <f>Amalgamation!R31/Amalgamation!AT31</f>
        <v>12.857142857142858</v>
      </c>
      <c r="L31" s="28">
        <f>Amalgamation!T31/Amalgamation!X31</f>
        <v>0.18095238095238095</v>
      </c>
      <c r="M31" s="28">
        <f>Amalgamation!V31/Amalgamation!Z31</f>
        <v>545</v>
      </c>
      <c r="N31" s="28">
        <v>7.17</v>
      </c>
      <c r="O31" s="28">
        <v>0.1</v>
      </c>
      <c r="P31" s="28">
        <v>0.06</v>
      </c>
      <c r="Q31" s="28">
        <v>0.6</v>
      </c>
      <c r="R31" s="28">
        <v>0.03</v>
      </c>
      <c r="S31" s="28">
        <v>103</v>
      </c>
      <c r="T31" s="28">
        <v>0.2</v>
      </c>
      <c r="U31" s="28">
        <v>0.9</v>
      </c>
      <c r="V31" s="28">
        <v>0.04</v>
      </c>
      <c r="W31" s="28">
        <v>4.82</v>
      </c>
      <c r="X31" s="28">
        <f>Amalgamation!AL31/Amalgamation!AY31</f>
        <v>2.7093596059113308E-5</v>
      </c>
      <c r="Y31" s="28">
        <v>8.5999999999999993E-2</v>
      </c>
      <c r="Z31" s="28">
        <f>Amalgamation!AN31/(Amalgamation!AS31+Amalgamation!AY31)</f>
        <v>3.0296138703445582E-3</v>
      </c>
      <c r="AA31" s="28">
        <f>Amalgamation!AO31/Amalgamation!AS31</f>
        <v>0.23617747440273038</v>
      </c>
      <c r="AB31" s="28">
        <v>0.2</v>
      </c>
      <c r="AC31" s="28">
        <v>0.15</v>
      </c>
      <c r="AD31" s="28">
        <v>1.7</v>
      </c>
      <c r="AE31" s="28">
        <v>293</v>
      </c>
      <c r="AF31" s="28">
        <v>5.6</v>
      </c>
      <c r="AG31" s="28">
        <v>9.1999999999999993</v>
      </c>
      <c r="AH31" s="28">
        <v>14.8</v>
      </c>
      <c r="AI31" s="28">
        <f>'no b.d.l.'!BJ31*10000</f>
        <v>28000</v>
      </c>
      <c r="AJ31" s="28">
        <f>'no b.d.l.'!BL31*10000</f>
        <v>40599.999999999993</v>
      </c>
      <c r="AK31" s="28">
        <f>'no b.d.l.'!BM31*10000</f>
        <v>500</v>
      </c>
      <c r="AL31" s="28">
        <f>'no b.d.l.'!BP31*10000</f>
        <v>440</v>
      </c>
      <c r="AM31" s="28">
        <f>'no b.d.l.'!BQ31*10000</f>
        <v>9000</v>
      </c>
      <c r="BE31" s="28"/>
      <c r="BH31" s="28"/>
    </row>
    <row r="32" spans="1:60" x14ac:dyDescent="0.3">
      <c r="A32" s="26">
        <v>687117</v>
      </c>
      <c r="B32" s="26">
        <v>846600</v>
      </c>
      <c r="C32" s="26">
        <v>379</v>
      </c>
      <c r="D32" s="25">
        <f t="shared" si="0"/>
        <v>28</v>
      </c>
      <c r="E32" s="26">
        <v>1</v>
      </c>
      <c r="F32" s="27" t="s">
        <v>30</v>
      </c>
      <c r="G32" s="28">
        <f>'no b.d.l.'!H32/1000</f>
        <v>1.0009999999999999</v>
      </c>
      <c r="H32" s="28">
        <v>24</v>
      </c>
      <c r="I32" s="28">
        <f>Amalgamation!P32/Amalgamation!AR32</f>
        <v>0.14814814814814814</v>
      </c>
      <c r="J32" s="28">
        <f>Amalgamation!Q32/Amalgamation!AS32</f>
        <v>1.1305241521068861E-3</v>
      </c>
      <c r="K32" s="28">
        <f>Amalgamation!R32/Amalgamation!AT32</f>
        <v>5.5617977528089888</v>
      </c>
      <c r="L32" s="28">
        <f>Amalgamation!T32/Amalgamation!X32</f>
        <v>1.2099322799097065E-2</v>
      </c>
      <c r="M32" s="28">
        <f>Amalgamation!V32/Amalgamation!Z32</f>
        <v>226.38146167557932</v>
      </c>
      <c r="N32" s="28">
        <v>8.77</v>
      </c>
      <c r="O32" s="28">
        <v>0.2</v>
      </c>
      <c r="P32" s="28">
        <v>1.0900000000000001</v>
      </c>
      <c r="Q32" s="28">
        <v>5.14</v>
      </c>
      <c r="R32" s="28">
        <v>1.75</v>
      </c>
      <c r="S32" s="28">
        <v>221</v>
      </c>
      <c r="T32" s="28">
        <v>0.09</v>
      </c>
      <c r="U32" s="28">
        <v>0.09</v>
      </c>
      <c r="V32" s="28">
        <v>0.04</v>
      </c>
      <c r="W32" s="28">
        <v>8.44</v>
      </c>
      <c r="X32" s="28">
        <f>Amalgamation!AL32/Amalgamation!AY32</f>
        <v>6.7774936061381068E-5</v>
      </c>
      <c r="Y32" s="28">
        <v>9.8000000000000004E-2</v>
      </c>
      <c r="Z32" s="28">
        <f>Amalgamation!AN32/(Amalgamation!AS32+Amalgamation!AY32)</f>
        <v>6.5817892463339767E-4</v>
      </c>
      <c r="AA32" s="28">
        <f>Amalgamation!AO32/Amalgamation!AS32</f>
        <v>4.4193216855087361E-3</v>
      </c>
      <c r="AB32" s="28">
        <v>0.4</v>
      </c>
      <c r="AC32" s="28">
        <v>2.23</v>
      </c>
      <c r="AD32" s="28">
        <v>13.5</v>
      </c>
      <c r="AE32" s="28">
        <v>973</v>
      </c>
      <c r="AF32" s="28">
        <v>17.8</v>
      </c>
      <c r="AG32" s="28">
        <v>11.4</v>
      </c>
      <c r="AH32" s="28">
        <v>94.3</v>
      </c>
      <c r="AI32" s="28">
        <f>'no b.d.l.'!BJ32*10000</f>
        <v>36200</v>
      </c>
      <c r="AJ32" s="28">
        <f>'no b.d.l.'!BL32*10000</f>
        <v>78200</v>
      </c>
      <c r="AK32" s="28">
        <f>'no b.d.l.'!BM32*10000</f>
        <v>4800</v>
      </c>
      <c r="AL32" s="28">
        <f>'no b.d.l.'!BP32*10000</f>
        <v>410</v>
      </c>
      <c r="AM32" s="28">
        <f>'no b.d.l.'!BQ32*10000</f>
        <v>40000</v>
      </c>
      <c r="BE32" s="28"/>
      <c r="BH32" s="28"/>
    </row>
    <row r="33" spans="1:60" x14ac:dyDescent="0.3">
      <c r="A33" s="26">
        <v>687117</v>
      </c>
      <c r="B33" s="26">
        <v>846601</v>
      </c>
      <c r="C33" s="26">
        <v>379</v>
      </c>
      <c r="D33" s="25">
        <f t="shared" si="0"/>
        <v>29</v>
      </c>
      <c r="E33" s="26">
        <v>1</v>
      </c>
      <c r="F33" s="27" t="s">
        <v>29</v>
      </c>
      <c r="G33" s="28">
        <f>'no b.d.l.'!H33/1000</f>
        <v>6.7900000000000002E-2</v>
      </c>
      <c r="H33" s="28">
        <v>3</v>
      </c>
      <c r="I33" s="28">
        <f>Amalgamation!P33/Amalgamation!AR33</f>
        <v>5.65</v>
      </c>
      <c r="J33" s="28">
        <f>Amalgamation!Q33/Amalgamation!AS33</f>
        <v>1.2658227848101266E-3</v>
      </c>
      <c r="K33" s="28">
        <f>Amalgamation!R33/Amalgamation!AT33</f>
        <v>48.275862068965516</v>
      </c>
      <c r="L33" s="28">
        <f>Amalgamation!T33/Amalgamation!X33</f>
        <v>0.21548821548821551</v>
      </c>
      <c r="M33" s="28">
        <f>Amalgamation!V33/Amalgamation!Z33</f>
        <v>434.99999999999994</v>
      </c>
      <c r="N33" s="28">
        <v>12.3</v>
      </c>
      <c r="O33" s="28">
        <v>0.09</v>
      </c>
      <c r="P33" s="28">
        <v>0.1</v>
      </c>
      <c r="Q33" s="28">
        <v>0.65</v>
      </c>
      <c r="R33" s="28">
        <v>0.15</v>
      </c>
      <c r="S33" s="28">
        <v>149</v>
      </c>
      <c r="T33" s="28">
        <v>0.09</v>
      </c>
      <c r="U33" s="28">
        <v>0.2</v>
      </c>
      <c r="V33" s="28">
        <v>0.04</v>
      </c>
      <c r="W33" s="28">
        <v>7.45</v>
      </c>
      <c r="X33" s="28">
        <f>Amalgamation!AL33/Amalgamation!AY33</f>
        <v>3.5952063914780292E-5</v>
      </c>
      <c r="Y33" s="28">
        <v>0.11</v>
      </c>
      <c r="Z33" s="28">
        <f>Amalgamation!AN33/(Amalgamation!AS33+Amalgamation!AY33)</f>
        <v>2.765845302411384E-3</v>
      </c>
      <c r="AA33" s="28">
        <f>Amalgamation!AO33/Amalgamation!AS33</f>
        <v>0.24556962025316456</v>
      </c>
      <c r="AB33" s="28">
        <v>0.3</v>
      </c>
      <c r="AC33" s="28">
        <v>0.11</v>
      </c>
      <c r="AD33" s="28">
        <v>2</v>
      </c>
      <c r="AE33" s="28">
        <v>790</v>
      </c>
      <c r="AF33" s="28">
        <v>2.9</v>
      </c>
      <c r="AG33" s="28">
        <v>19.100000000000001</v>
      </c>
      <c r="AH33" s="28">
        <v>17</v>
      </c>
      <c r="AI33" s="28">
        <f>'no b.d.l.'!BJ33*10000</f>
        <v>50100</v>
      </c>
      <c r="AJ33" s="28">
        <f>'no b.d.l.'!BL33*10000</f>
        <v>75100</v>
      </c>
      <c r="AK33" s="28">
        <f>'no b.d.l.'!BM33*10000</f>
        <v>500</v>
      </c>
      <c r="AL33" s="28">
        <f>'no b.d.l.'!BP33*10000</f>
        <v>400</v>
      </c>
      <c r="AM33" s="28">
        <f>'no b.d.l.'!BQ33*10000</f>
        <v>9000</v>
      </c>
      <c r="BE33" s="28"/>
      <c r="BH33" s="28"/>
    </row>
    <row r="34" spans="1:60" x14ac:dyDescent="0.3">
      <c r="A34" s="26">
        <v>687118</v>
      </c>
      <c r="B34" s="26">
        <v>846600</v>
      </c>
      <c r="C34" s="26">
        <v>379</v>
      </c>
      <c r="D34" s="25">
        <f t="shared" si="0"/>
        <v>30</v>
      </c>
      <c r="E34" s="26">
        <v>1</v>
      </c>
      <c r="F34" s="27" t="s">
        <v>31</v>
      </c>
      <c r="G34" s="28">
        <f>'no b.d.l.'!H34/1000</f>
        <v>7.4000000000000003E-3</v>
      </c>
      <c r="H34" s="28">
        <v>4</v>
      </c>
      <c r="I34" s="28">
        <f>Amalgamation!P34/Amalgamation!AR34</f>
        <v>2.8125</v>
      </c>
      <c r="J34" s="28">
        <f>Amalgamation!Q34/Amalgamation!AS34</f>
        <v>2.5862068965517241E-3</v>
      </c>
      <c r="K34" s="28">
        <f>Amalgamation!R34/Amalgamation!AT34</f>
        <v>15.794392523364486</v>
      </c>
      <c r="L34" s="28">
        <f>Amalgamation!T34/Amalgamation!X34</f>
        <v>0.13839285714285715</v>
      </c>
      <c r="M34" s="28">
        <f>Amalgamation!V34/Amalgamation!Z34</f>
        <v>502.5</v>
      </c>
      <c r="N34" s="28">
        <v>11.5</v>
      </c>
      <c r="O34" s="28">
        <v>0.09</v>
      </c>
      <c r="P34" s="28">
        <v>0.1</v>
      </c>
      <c r="Q34" s="28">
        <v>0.97</v>
      </c>
      <c r="R34" s="28">
        <v>0.06</v>
      </c>
      <c r="S34" s="28">
        <v>204</v>
      </c>
      <c r="T34" s="28">
        <v>0.09</v>
      </c>
      <c r="U34" s="28">
        <v>0.6</v>
      </c>
      <c r="V34" s="28">
        <v>0.04</v>
      </c>
      <c r="W34" s="28">
        <v>8.06</v>
      </c>
      <c r="X34" s="28">
        <f>Amalgamation!AL34/Amalgamation!AY34</f>
        <v>2.738095238095238E-5</v>
      </c>
      <c r="Y34" s="28">
        <v>8.1000000000000003E-2</v>
      </c>
      <c r="Z34" s="28">
        <f>Amalgamation!AN34/(Amalgamation!AS34+Amalgamation!AY34)</f>
        <v>1.5898420827998292E-3</v>
      </c>
      <c r="AA34" s="28">
        <f>Amalgamation!AO34/Amalgamation!AS34</f>
        <v>0.26235632183908048</v>
      </c>
      <c r="AB34" s="28">
        <v>0.4</v>
      </c>
      <c r="AC34" s="28">
        <v>0.3</v>
      </c>
      <c r="AD34" s="28">
        <v>3.2</v>
      </c>
      <c r="AE34" s="28">
        <v>348</v>
      </c>
      <c r="AF34" s="28">
        <v>10.7</v>
      </c>
      <c r="AG34" s="28">
        <v>17.7</v>
      </c>
      <c r="AH34" s="28">
        <v>20.3</v>
      </c>
      <c r="AI34" s="28">
        <f>'no b.d.l.'!BJ34*10000</f>
        <v>44500</v>
      </c>
      <c r="AJ34" s="28">
        <f>'no b.d.l.'!BL34*10000</f>
        <v>84000</v>
      </c>
      <c r="AK34" s="28">
        <f>'no b.d.l.'!BM34*10000</f>
        <v>1100</v>
      </c>
      <c r="AL34" s="28">
        <f>'no b.d.l.'!BP34*10000</f>
        <v>859.99999999999989</v>
      </c>
      <c r="AM34" s="28">
        <f>'no b.d.l.'!BQ34*10000</f>
        <v>9000</v>
      </c>
      <c r="BE34" s="28"/>
      <c r="BH34" s="28"/>
    </row>
    <row r="35" spans="1:60" x14ac:dyDescent="0.3">
      <c r="A35" s="26">
        <v>687118</v>
      </c>
      <c r="B35" s="26">
        <v>846601</v>
      </c>
      <c r="C35" s="26">
        <v>379</v>
      </c>
      <c r="D35" s="25">
        <f t="shared" si="0"/>
        <v>31</v>
      </c>
      <c r="E35" s="26">
        <v>1</v>
      </c>
      <c r="F35" s="27" t="s">
        <v>32</v>
      </c>
      <c r="G35" s="28">
        <f>'no b.d.l.'!H35/1000</f>
        <v>6.3700000000000007E-2</v>
      </c>
      <c r="H35" s="28">
        <v>4</v>
      </c>
      <c r="I35" s="28">
        <f>Amalgamation!P35/Amalgamation!AR35</f>
        <v>2.7500000000000004</v>
      </c>
      <c r="J35" s="28">
        <f>Amalgamation!Q35/Amalgamation!AS35</f>
        <v>2.2082018927444794E-3</v>
      </c>
      <c r="K35" s="28">
        <f>Amalgamation!R35/Amalgamation!AT35</f>
        <v>11.320754716981133</v>
      </c>
      <c r="L35" s="28">
        <f>Amalgamation!T35/Amalgamation!X35</f>
        <v>0.11320754716981132</v>
      </c>
      <c r="M35" s="28">
        <f>Amalgamation!V35/Amalgamation!Z35</f>
        <v>342</v>
      </c>
      <c r="N35" s="28">
        <v>8.68</v>
      </c>
      <c r="O35" s="28">
        <v>0.09</v>
      </c>
      <c r="P35" s="28">
        <v>0.08</v>
      </c>
      <c r="Q35" s="28">
        <v>0.88</v>
      </c>
      <c r="R35" s="28">
        <v>0.05</v>
      </c>
      <c r="S35" s="28">
        <v>208</v>
      </c>
      <c r="T35" s="28">
        <v>0.09</v>
      </c>
      <c r="U35" s="28">
        <v>1</v>
      </c>
      <c r="V35" s="28">
        <v>0.04</v>
      </c>
      <c r="W35" s="28">
        <v>5.93</v>
      </c>
      <c r="X35" s="28">
        <f>Amalgamation!AL35/Amalgamation!AY35</f>
        <v>2.4566473988439306E-5</v>
      </c>
      <c r="Y35" s="28">
        <v>8.2000000000000003E-2</v>
      </c>
      <c r="Z35" s="28">
        <f>Amalgamation!AN35/(Amalgamation!AS35+Amalgamation!AY35)</f>
        <v>1.4571975200310715E-3</v>
      </c>
      <c r="AA35" s="28">
        <f>Amalgamation!AO35/Amalgamation!AS35</f>
        <v>0.29337539432176657</v>
      </c>
      <c r="AB35" s="28">
        <v>0.3</v>
      </c>
      <c r="AC35" s="28">
        <v>0.36</v>
      </c>
      <c r="AD35" s="28">
        <v>2.8</v>
      </c>
      <c r="AE35" s="28">
        <v>317</v>
      </c>
      <c r="AF35" s="28">
        <v>10.6</v>
      </c>
      <c r="AG35" s="28">
        <v>12.6</v>
      </c>
      <c r="AH35" s="28">
        <v>20.8</v>
      </c>
      <c r="AI35" s="28">
        <f>'no b.d.l.'!BJ35*10000</f>
        <v>34400</v>
      </c>
      <c r="AJ35" s="28">
        <f>'no b.d.l.'!BL35*10000</f>
        <v>69200</v>
      </c>
      <c r="AK35" s="28">
        <f>'no b.d.l.'!BM35*10000</f>
        <v>1200</v>
      </c>
      <c r="AL35" s="28">
        <f>'no b.d.l.'!BP35*10000</f>
        <v>859.99999999999989</v>
      </c>
      <c r="AM35" s="28">
        <f>'no b.d.l.'!BQ35*10000</f>
        <v>9000</v>
      </c>
      <c r="BE35" s="28"/>
      <c r="BH35" s="28"/>
    </row>
    <row r="36" spans="1:60" x14ac:dyDescent="0.3">
      <c r="A36" s="26">
        <v>687119</v>
      </c>
      <c r="B36" s="26">
        <v>846601</v>
      </c>
      <c r="C36" s="26">
        <v>379</v>
      </c>
      <c r="D36" s="25">
        <f t="shared" si="0"/>
        <v>32</v>
      </c>
      <c r="E36" s="26">
        <v>1</v>
      </c>
      <c r="F36" s="27" t="s">
        <v>33</v>
      </c>
      <c r="G36" s="28">
        <f>'no b.d.l.'!H36/1000</f>
        <v>2.5999999999999999E-3</v>
      </c>
      <c r="H36" s="28">
        <v>3</v>
      </c>
      <c r="I36" s="28">
        <f>Amalgamation!P36/Amalgamation!AR36</f>
        <v>4.7142857142857144</v>
      </c>
      <c r="J36" s="28">
        <f>Amalgamation!Q36/Amalgamation!AS36</f>
        <v>3.7735849056603774E-3</v>
      </c>
      <c r="K36" s="28">
        <f>Amalgamation!R36/Amalgamation!AT36</f>
        <v>30.476190476190474</v>
      </c>
      <c r="L36" s="28">
        <f>Amalgamation!T36/Amalgamation!X36</f>
        <v>0.1924882629107981</v>
      </c>
      <c r="M36" s="28">
        <f>Amalgamation!V36/Amalgamation!Z36</f>
        <v>645</v>
      </c>
      <c r="N36" s="28">
        <v>11.2</v>
      </c>
      <c r="O36" s="28">
        <v>0.09</v>
      </c>
      <c r="P36" s="28">
        <v>0.09</v>
      </c>
      <c r="Q36" s="28">
        <v>0.56999999999999995</v>
      </c>
      <c r="R36" s="28">
        <v>0.05</v>
      </c>
      <c r="S36" s="28">
        <v>144</v>
      </c>
      <c r="T36" s="28">
        <v>0.09</v>
      </c>
      <c r="U36" s="28">
        <v>0.6</v>
      </c>
      <c r="V36" s="28">
        <v>0.04</v>
      </c>
      <c r="W36" s="28">
        <v>6.18</v>
      </c>
      <c r="X36" s="28">
        <f>Amalgamation!AL36/Amalgamation!AY36</f>
        <v>4.1602465331278893E-5</v>
      </c>
      <c r="Y36" s="28">
        <v>9.5000000000000001E-2</v>
      </c>
      <c r="Z36" s="28">
        <f>Amalgamation!AN36/(Amalgamation!AS36+Amalgamation!AY36)</f>
        <v>2.2914362943850597E-3</v>
      </c>
      <c r="AA36" s="28">
        <f>Amalgamation!AO36/Amalgamation!AS36</f>
        <v>0.36792452830188677</v>
      </c>
      <c r="AB36" s="28">
        <v>0.3</v>
      </c>
      <c r="AC36" s="28">
        <v>0.14000000000000001</v>
      </c>
      <c r="AD36" s="28">
        <v>2.1</v>
      </c>
      <c r="AE36" s="28">
        <v>212</v>
      </c>
      <c r="AF36" s="28">
        <v>4.2</v>
      </c>
      <c r="AG36" s="28">
        <v>14.8</v>
      </c>
      <c r="AH36" s="28">
        <v>19.600000000000001</v>
      </c>
      <c r="AI36" s="28">
        <f>'no b.d.l.'!BJ36*10000</f>
        <v>41800</v>
      </c>
      <c r="AJ36" s="28">
        <f>'no b.d.l.'!BL36*10000</f>
        <v>64900</v>
      </c>
      <c r="AK36" s="28">
        <f>'no b.d.l.'!BM36*10000</f>
        <v>600</v>
      </c>
      <c r="AL36" s="28">
        <f>'no b.d.l.'!BP36*10000</f>
        <v>460</v>
      </c>
      <c r="AM36" s="28">
        <f>'no b.d.l.'!BQ36*10000</f>
        <v>9000</v>
      </c>
      <c r="BE36" s="28"/>
      <c r="BH36" s="28"/>
    </row>
    <row r="37" spans="1:60" x14ac:dyDescent="0.3">
      <c r="A37" s="26">
        <v>687120</v>
      </c>
      <c r="B37" s="26">
        <v>846601</v>
      </c>
      <c r="C37" s="26">
        <v>379</v>
      </c>
      <c r="D37" s="25">
        <f t="shared" si="0"/>
        <v>33</v>
      </c>
      <c r="E37" s="26">
        <v>1</v>
      </c>
      <c r="F37" s="27" t="s">
        <v>34</v>
      </c>
      <c r="G37" s="28">
        <f>'no b.d.l.'!H37/1000</f>
        <v>5.0000000000000001E-3</v>
      </c>
      <c r="H37" s="28">
        <v>3</v>
      </c>
      <c r="I37" s="28">
        <f>Amalgamation!P37/Amalgamation!AR37</f>
        <v>5.884615384615385</v>
      </c>
      <c r="J37" s="28">
        <f>Amalgamation!Q37/Amalgamation!AS37</f>
        <v>4.528301886792453E-3</v>
      </c>
      <c r="K37" s="28">
        <f>Amalgamation!R37/Amalgamation!AT37</f>
        <v>32.18181818181818</v>
      </c>
      <c r="L37" s="28">
        <f>Amalgamation!T37/Amalgamation!X37</f>
        <v>0.18466898954703834</v>
      </c>
      <c r="M37" s="28">
        <f>Amalgamation!V37/Amalgamation!Z37</f>
        <v>583.33333333333337</v>
      </c>
      <c r="N37" s="28">
        <v>14.7</v>
      </c>
      <c r="O37" s="28">
        <v>0.09</v>
      </c>
      <c r="P37" s="28">
        <v>0.12</v>
      </c>
      <c r="Q37" s="28">
        <v>0.8</v>
      </c>
      <c r="R37" s="28">
        <v>0.06</v>
      </c>
      <c r="S37" s="28">
        <v>212</v>
      </c>
      <c r="T37" s="28">
        <v>0.09</v>
      </c>
      <c r="U37" s="28">
        <v>0.4</v>
      </c>
      <c r="V37" s="28">
        <v>0.04</v>
      </c>
      <c r="W37" s="28">
        <v>7.78</v>
      </c>
      <c r="X37" s="28">
        <f>Amalgamation!AL37/Amalgamation!AY37</f>
        <v>3.4521158129175949E-5</v>
      </c>
      <c r="Y37" s="28">
        <v>0.105</v>
      </c>
      <c r="Z37" s="28">
        <f>Amalgamation!AN37/(Amalgamation!AS37+Amalgamation!AY37)</f>
        <v>2.6169988341753171E-3</v>
      </c>
      <c r="AA37" s="28">
        <f>Amalgamation!AO37/Amalgamation!AS37</f>
        <v>0.39245283018867927</v>
      </c>
      <c r="AB37" s="28">
        <v>0.4</v>
      </c>
      <c r="AC37" s="28">
        <v>0.18</v>
      </c>
      <c r="AD37" s="28">
        <v>2.6</v>
      </c>
      <c r="AE37" s="28">
        <v>265</v>
      </c>
      <c r="AF37" s="28">
        <v>5.5</v>
      </c>
      <c r="AG37" s="28">
        <v>22.1</v>
      </c>
      <c r="AH37" s="28">
        <v>18.2</v>
      </c>
      <c r="AI37" s="28">
        <f>'no b.d.l.'!BJ37*10000</f>
        <v>50800</v>
      </c>
      <c r="AJ37" s="28">
        <f>'no b.d.l.'!BL37*10000</f>
        <v>89800</v>
      </c>
      <c r="AK37" s="28">
        <f>'no b.d.l.'!BM37*10000</f>
        <v>700.00000000000011</v>
      </c>
      <c r="AL37" s="28">
        <f>'no b.d.l.'!BP37*10000</f>
        <v>620</v>
      </c>
      <c r="AM37" s="28">
        <f>'no b.d.l.'!BQ37*10000</f>
        <v>9000</v>
      </c>
      <c r="BE37" s="28"/>
      <c r="BH37" s="28"/>
    </row>
    <row r="38" spans="1:60" x14ac:dyDescent="0.3">
      <c r="A38" s="26">
        <v>686970</v>
      </c>
      <c r="B38" s="26">
        <v>846580</v>
      </c>
      <c r="C38" s="26">
        <v>379</v>
      </c>
      <c r="D38" s="25">
        <f t="shared" si="0"/>
        <v>34</v>
      </c>
      <c r="E38" s="26">
        <v>1</v>
      </c>
      <c r="F38" s="27" t="s">
        <v>35</v>
      </c>
      <c r="G38" s="28">
        <f>'no b.d.l.'!H38/1000</f>
        <v>6.4999999999999997E-3</v>
      </c>
      <c r="H38" s="28">
        <v>5</v>
      </c>
      <c r="I38" s="28">
        <f>Amalgamation!P38/Amalgamation!AR38</f>
        <v>1.625</v>
      </c>
      <c r="J38" s="28">
        <f>Amalgamation!Q38/Amalgamation!AS38</f>
        <v>2.5396825396825397E-3</v>
      </c>
      <c r="K38" s="28">
        <f>Amalgamation!R38/Amalgamation!AT38</f>
        <v>4.5562130177514799</v>
      </c>
      <c r="L38" s="28">
        <f>Amalgamation!T38/Amalgamation!X38</f>
        <v>0.13266761768901572</v>
      </c>
      <c r="M38" s="28">
        <f>Amalgamation!V38/Amalgamation!Z38</f>
        <v>756.66666666666663</v>
      </c>
      <c r="N38" s="28">
        <v>5.77</v>
      </c>
      <c r="O38" s="28">
        <v>0.2</v>
      </c>
      <c r="P38" s="28">
        <v>0.06</v>
      </c>
      <c r="Q38" s="28">
        <v>0.67</v>
      </c>
      <c r="R38" s="28">
        <v>0.08</v>
      </c>
      <c r="S38" s="28">
        <v>123</v>
      </c>
      <c r="T38" s="28">
        <v>0.09</v>
      </c>
      <c r="U38" s="28">
        <v>0.9</v>
      </c>
      <c r="V38" s="28">
        <v>0.04</v>
      </c>
      <c r="W38" s="28">
        <v>15.6</v>
      </c>
      <c r="X38" s="28">
        <f>Amalgamation!AL38/Amalgamation!AY38</f>
        <v>1.4285714285714285E-5</v>
      </c>
      <c r="Y38" s="28">
        <v>5.5E-2</v>
      </c>
      <c r="Z38" s="28">
        <f>Amalgamation!AN38/(Amalgamation!AS38+Amalgamation!AY38)</f>
        <v>8.3283853857419959E-4</v>
      </c>
      <c r="AA38" s="28">
        <f>Amalgamation!AO38/Amalgamation!AS38</f>
        <v>0.35238095238095241</v>
      </c>
      <c r="AB38" s="28">
        <v>0.5</v>
      </c>
      <c r="AC38" s="28">
        <v>0.28000000000000003</v>
      </c>
      <c r="AD38" s="28">
        <v>3.2</v>
      </c>
      <c r="AE38" s="28">
        <v>315</v>
      </c>
      <c r="AF38" s="28">
        <v>16.899999999999999</v>
      </c>
      <c r="AG38" s="28">
        <v>14.6</v>
      </c>
      <c r="AH38" s="28">
        <v>27.1</v>
      </c>
      <c r="AI38" s="28">
        <f>'no b.d.l.'!BJ38*10000</f>
        <v>27599.999999999996</v>
      </c>
      <c r="AJ38" s="28">
        <f>'no b.d.l.'!BL38*10000</f>
        <v>126000</v>
      </c>
      <c r="AK38" s="28">
        <f>'no b.d.l.'!BM38*10000</f>
        <v>1900</v>
      </c>
      <c r="AL38" s="28">
        <f>'no b.d.l.'!BP38*10000</f>
        <v>2160</v>
      </c>
      <c r="AM38" s="28">
        <f>'no b.d.l.'!BQ38*10000</f>
        <v>9000</v>
      </c>
      <c r="BE38" s="28"/>
      <c r="BH38" s="28"/>
    </row>
    <row r="39" spans="1:60" x14ac:dyDescent="0.3">
      <c r="A39" s="26">
        <v>686970</v>
      </c>
      <c r="B39" s="26">
        <v>846579</v>
      </c>
      <c r="C39" s="26">
        <v>379</v>
      </c>
      <c r="D39" s="25">
        <f t="shared" si="0"/>
        <v>35</v>
      </c>
      <c r="E39" s="26">
        <v>1</v>
      </c>
      <c r="F39" s="27" t="s">
        <v>36</v>
      </c>
      <c r="G39" s="28">
        <f>'no b.d.l.'!H39/1000</f>
        <v>7.7999999999999996E-3</v>
      </c>
      <c r="H39" s="28">
        <v>3</v>
      </c>
      <c r="I39" s="28">
        <f>Amalgamation!P39/Amalgamation!AR39</f>
        <v>1.7714285714285716</v>
      </c>
      <c r="J39" s="28">
        <f>Amalgamation!Q39/Amalgamation!AS39</f>
        <v>1.8828451882845188E-3</v>
      </c>
      <c r="K39" s="28">
        <f>Amalgamation!R39/Amalgamation!AT39</f>
        <v>33.421052631578952</v>
      </c>
      <c r="L39" s="28">
        <f>Amalgamation!T39/Amalgamation!X39</f>
        <v>0.40611353711790399</v>
      </c>
      <c r="M39" s="28">
        <f>Amalgamation!V39/Amalgamation!Z39</f>
        <v>2780</v>
      </c>
      <c r="N39" s="28">
        <v>9.84</v>
      </c>
      <c r="O39" s="28">
        <v>0.09</v>
      </c>
      <c r="P39" s="28">
        <v>0.06</v>
      </c>
      <c r="Q39" s="28">
        <v>0.47</v>
      </c>
      <c r="R39" s="28">
        <v>0.09</v>
      </c>
      <c r="S39" s="28">
        <v>737</v>
      </c>
      <c r="T39" s="28">
        <v>2.6</v>
      </c>
      <c r="U39" s="28">
        <v>0.3</v>
      </c>
      <c r="V39" s="28">
        <v>0.68</v>
      </c>
      <c r="W39" s="28">
        <v>7.76</v>
      </c>
      <c r="X39" s="28">
        <f>Amalgamation!AL39/Amalgamation!AY39</f>
        <v>3.0769230769230768E-5</v>
      </c>
      <c r="Y39" s="28">
        <v>5.0999999999999997E-2</v>
      </c>
      <c r="Z39" s="28">
        <f>Amalgamation!AN39/(Amalgamation!AS39+Amalgamation!AY39)</f>
        <v>1.9334738385411894E-3</v>
      </c>
      <c r="AA39" s="28">
        <f>Amalgamation!AO39/Amalgamation!AS39</f>
        <v>0.11192468619246862</v>
      </c>
      <c r="AB39" s="28">
        <v>0.4</v>
      </c>
      <c r="AC39" s="28">
        <v>0.23</v>
      </c>
      <c r="AD39" s="28">
        <v>3.5</v>
      </c>
      <c r="AE39" s="28">
        <v>478</v>
      </c>
      <c r="AF39" s="28">
        <v>3.8</v>
      </c>
      <c r="AG39" s="28">
        <v>15.5</v>
      </c>
      <c r="AH39" s="28">
        <v>6.2</v>
      </c>
      <c r="AI39" s="28">
        <f>'no b.d.l.'!BJ39*10000</f>
        <v>36500</v>
      </c>
      <c r="AJ39" s="28">
        <f>'no b.d.l.'!BL39*10000</f>
        <v>65000</v>
      </c>
      <c r="AK39" s="28">
        <f>'no b.d.l.'!BM39*10000</f>
        <v>400</v>
      </c>
      <c r="AL39" s="28">
        <f>'no b.d.l.'!BP39*10000</f>
        <v>220</v>
      </c>
      <c r="AM39" s="28">
        <f>'no b.d.l.'!BQ39*10000</f>
        <v>9000</v>
      </c>
      <c r="BE39" s="28"/>
      <c r="BH39" s="28"/>
    </row>
    <row r="40" spans="1:60" x14ac:dyDescent="0.3">
      <c r="A40" s="26">
        <v>686971</v>
      </c>
      <c r="B40" s="26">
        <v>846580</v>
      </c>
      <c r="C40" s="26">
        <v>379</v>
      </c>
      <c r="D40" s="25">
        <f t="shared" si="0"/>
        <v>36</v>
      </c>
      <c r="E40" s="26">
        <v>1</v>
      </c>
      <c r="F40" s="27" t="s">
        <v>37</v>
      </c>
      <c r="G40" s="28">
        <f>'no b.d.l.'!H40/1000</f>
        <v>9.4000000000000004E-3</v>
      </c>
      <c r="H40" s="28">
        <v>2</v>
      </c>
      <c r="I40" s="28">
        <f>Amalgamation!P40/Amalgamation!AR40</f>
        <v>2.666666666666667</v>
      </c>
      <c r="J40" s="28">
        <f>Amalgamation!Q40/Amalgamation!AS40</f>
        <v>4.6218487394957984E-3</v>
      </c>
      <c r="K40" s="28">
        <f>Amalgamation!R40/Amalgamation!AT40</f>
        <v>198.42105263157896</v>
      </c>
      <c r="L40" s="28">
        <f>Amalgamation!T40/Amalgamation!X40</f>
        <v>0.1425233644859813</v>
      </c>
      <c r="M40" s="28">
        <f>Amalgamation!V40/Amalgamation!Z40</f>
        <v>1073.75</v>
      </c>
      <c r="N40" s="28">
        <v>18.899999999999999</v>
      </c>
      <c r="O40" s="28">
        <v>0.1</v>
      </c>
      <c r="P40" s="28">
        <v>0.18</v>
      </c>
      <c r="Q40" s="28">
        <v>0.75</v>
      </c>
      <c r="R40" s="28">
        <v>0.09</v>
      </c>
      <c r="S40" s="28">
        <v>754</v>
      </c>
      <c r="T40" s="28">
        <v>0.1</v>
      </c>
      <c r="U40" s="28">
        <v>0.09</v>
      </c>
      <c r="V40" s="28">
        <v>0.04</v>
      </c>
      <c r="W40" s="28">
        <v>8.44</v>
      </c>
      <c r="X40" s="28">
        <f>Amalgamation!AL40/Amalgamation!AY40</f>
        <v>2.5000000000000001E-5</v>
      </c>
      <c r="Y40" s="28">
        <v>4.7E-2</v>
      </c>
      <c r="Z40" s="28">
        <f>Amalgamation!AN40/(Amalgamation!AS40+Amalgamation!AY40)</f>
        <v>2.1422130125290195E-3</v>
      </c>
      <c r="AA40" s="28">
        <f>Amalgamation!AO40/Amalgamation!AS40</f>
        <v>0.15588235294117647</v>
      </c>
      <c r="AB40" s="28">
        <v>0.4</v>
      </c>
      <c r="AC40" s="28">
        <v>0.12</v>
      </c>
      <c r="AD40" s="28">
        <v>2.4</v>
      </c>
      <c r="AE40" s="28">
        <v>238</v>
      </c>
      <c r="AF40" s="28">
        <v>1.9</v>
      </c>
      <c r="AG40" s="28">
        <v>23.4</v>
      </c>
      <c r="AH40" s="28">
        <v>2.4</v>
      </c>
      <c r="AI40" s="28">
        <f>'no b.d.l.'!BJ40*10000</f>
        <v>43200</v>
      </c>
      <c r="AJ40" s="28">
        <f>'no b.d.l.'!BL40*10000</f>
        <v>104000</v>
      </c>
      <c r="AK40" s="28">
        <f>'no b.d.l.'!BM40*10000</f>
        <v>200</v>
      </c>
      <c r="AL40" s="28">
        <f>'no b.d.l.'!BP40*10000</f>
        <v>140</v>
      </c>
      <c r="AM40" s="28">
        <f>'no b.d.l.'!BQ40*10000</f>
        <v>9000</v>
      </c>
      <c r="BE40" s="28"/>
      <c r="BH40" s="28"/>
    </row>
    <row r="41" spans="1:60" x14ac:dyDescent="0.3">
      <c r="A41" s="26">
        <v>686971</v>
      </c>
      <c r="B41" s="26">
        <v>846579</v>
      </c>
      <c r="C41" s="26">
        <v>379</v>
      </c>
      <c r="D41" s="25">
        <f t="shared" si="0"/>
        <v>37</v>
      </c>
      <c r="E41" s="26">
        <v>1</v>
      </c>
      <c r="F41" s="27" t="s">
        <v>39</v>
      </c>
      <c r="G41" s="28">
        <f>'no b.d.l.'!H41/1000</f>
        <v>7.0000000000000001E-3</v>
      </c>
      <c r="H41" s="28">
        <v>2</v>
      </c>
      <c r="I41" s="28">
        <f>Amalgamation!P41/Amalgamation!AR41</f>
        <v>0.98518518518518527</v>
      </c>
      <c r="J41" s="28">
        <f>Amalgamation!Q41/Amalgamation!AS41</f>
        <v>7.5555555555555549E-3</v>
      </c>
      <c r="K41" s="28">
        <f>Amalgamation!R41/Amalgamation!AT41</f>
        <v>3.0708661417322838</v>
      </c>
      <c r="L41" s="28">
        <f>Amalgamation!T41/Amalgamation!X41</f>
        <v>0.1360294117647059</v>
      </c>
      <c r="M41" s="28">
        <f>Amalgamation!V41/Amalgamation!Z41</f>
        <v>112.5</v>
      </c>
      <c r="N41" s="28">
        <v>13.5</v>
      </c>
      <c r="O41" s="28">
        <v>0.09</v>
      </c>
      <c r="P41" s="28">
        <v>0.06</v>
      </c>
      <c r="Q41" s="28">
        <v>2.46</v>
      </c>
      <c r="R41" s="28">
        <v>0.25</v>
      </c>
      <c r="S41" s="28">
        <v>62</v>
      </c>
      <c r="T41" s="28">
        <v>0.09</v>
      </c>
      <c r="U41" s="28">
        <v>0.8</v>
      </c>
      <c r="V41" s="28">
        <v>0.04</v>
      </c>
      <c r="W41" s="28">
        <v>10.4</v>
      </c>
      <c r="X41" s="28">
        <f>Amalgamation!AL41/Amalgamation!AY41</f>
        <v>1.0989010989010989E-4</v>
      </c>
      <c r="Y41" s="28">
        <v>3.2000000000000001E-2</v>
      </c>
      <c r="Z41" s="28">
        <f>Amalgamation!AN41/(Amalgamation!AS41+Amalgamation!AY41)</f>
        <v>3.5385456533624923E-3</v>
      </c>
      <c r="AA41" s="28">
        <f>Amalgamation!AO41/Amalgamation!AS41</f>
        <v>0.52</v>
      </c>
      <c r="AB41" s="28">
        <v>0.7</v>
      </c>
      <c r="AC41" s="28">
        <v>2.13</v>
      </c>
      <c r="AD41" s="28">
        <v>13.5</v>
      </c>
      <c r="AE41" s="28">
        <v>225</v>
      </c>
      <c r="AF41" s="28">
        <v>25.4</v>
      </c>
      <c r="AG41" s="28">
        <v>9.5</v>
      </c>
      <c r="AH41" s="28">
        <v>13.2</v>
      </c>
      <c r="AI41" s="28">
        <f>'no b.d.l.'!BJ41*10000</f>
        <v>50100</v>
      </c>
      <c r="AJ41" s="28">
        <f>'no b.d.l.'!BL41*10000</f>
        <v>45500</v>
      </c>
      <c r="AK41" s="28">
        <f>'no b.d.l.'!BM41*10000</f>
        <v>2000</v>
      </c>
      <c r="AL41" s="28">
        <f>'no b.d.l.'!BP41*10000</f>
        <v>680</v>
      </c>
      <c r="AM41" s="28">
        <f>'no b.d.l.'!BQ41*10000</f>
        <v>9000</v>
      </c>
      <c r="BE41" s="28"/>
      <c r="BH41" s="28"/>
    </row>
    <row r="42" spans="1:60" x14ac:dyDescent="0.3">
      <c r="A42" s="26">
        <v>686971</v>
      </c>
      <c r="B42" s="26">
        <v>846578</v>
      </c>
      <c r="C42" s="26">
        <v>379</v>
      </c>
      <c r="D42" s="25">
        <f t="shared" si="0"/>
        <v>38</v>
      </c>
      <c r="E42" s="26">
        <v>1</v>
      </c>
      <c r="F42" s="27" t="s">
        <v>38</v>
      </c>
      <c r="G42" s="28">
        <f>'no b.d.l.'!H42/1000</f>
        <v>1.23E-2</v>
      </c>
      <c r="H42" s="28">
        <v>2</v>
      </c>
      <c r="I42" s="28">
        <f>Amalgamation!P42/Amalgamation!AR42</f>
        <v>3.3076923076923075</v>
      </c>
      <c r="J42" s="28">
        <f>Amalgamation!Q42/Amalgamation!AS42</f>
        <v>6.7796610169491532E-3</v>
      </c>
      <c r="K42" s="28">
        <f>Amalgamation!R42/Amalgamation!AT42</f>
        <v>97.72727272727272</v>
      </c>
      <c r="L42" s="28">
        <f>Amalgamation!T42/Amalgamation!X42</f>
        <v>0.2025931928687196</v>
      </c>
      <c r="M42" s="28">
        <f>Amalgamation!V42/Amalgamation!Z42</f>
        <v>2100</v>
      </c>
      <c r="N42" s="28">
        <v>12.5</v>
      </c>
      <c r="O42" s="28">
        <v>0.2</v>
      </c>
      <c r="P42" s="28">
        <v>0.12</v>
      </c>
      <c r="Q42" s="28">
        <v>0.45</v>
      </c>
      <c r="R42" s="28">
        <v>0.08</v>
      </c>
      <c r="S42" s="28">
        <v>805</v>
      </c>
      <c r="T42" s="28">
        <v>0.09</v>
      </c>
      <c r="U42" s="28">
        <v>0.1</v>
      </c>
      <c r="V42" s="28">
        <v>0.04</v>
      </c>
      <c r="W42" s="28">
        <v>11.3</v>
      </c>
      <c r="X42" s="28">
        <f>Amalgamation!AL42/Amalgamation!AY42</f>
        <v>3.3333333333333335E-5</v>
      </c>
      <c r="Y42" s="28">
        <v>4.2000000000000003E-2</v>
      </c>
      <c r="Z42" s="28">
        <f>Amalgamation!AN42/(Amalgamation!AS42+Amalgamation!AY42)</f>
        <v>1.8426765643054731E-3</v>
      </c>
      <c r="AA42" s="28">
        <f>Amalgamation!AO42/Amalgamation!AS42</f>
        <v>0.12203389830508475</v>
      </c>
      <c r="AB42" s="28">
        <v>0.6</v>
      </c>
      <c r="AC42" s="28">
        <v>0.14000000000000001</v>
      </c>
      <c r="AD42" s="28">
        <v>2.6</v>
      </c>
      <c r="AE42" s="28">
        <v>236</v>
      </c>
      <c r="AF42" s="28">
        <v>2.2000000000000002</v>
      </c>
      <c r="AG42" s="28">
        <v>23.7</v>
      </c>
      <c r="AH42" s="28">
        <v>2.2999999999999998</v>
      </c>
      <c r="AI42" s="28">
        <f>'no b.d.l.'!BJ42*10000</f>
        <v>45800</v>
      </c>
      <c r="AJ42" s="28">
        <f>'no b.d.l.'!BL42*10000</f>
        <v>114000</v>
      </c>
      <c r="AK42" s="28">
        <f>'no b.d.l.'!BM42*10000</f>
        <v>300</v>
      </c>
      <c r="AL42" s="28">
        <f>'no b.d.l.'!BP42*10000</f>
        <v>210</v>
      </c>
      <c r="AM42" s="28">
        <f>'no b.d.l.'!BQ42*10000</f>
        <v>9000</v>
      </c>
      <c r="BE42" s="28"/>
      <c r="BH42" s="28"/>
    </row>
    <row r="43" spans="1:60" x14ac:dyDescent="0.3">
      <c r="A43" s="26">
        <v>686972</v>
      </c>
      <c r="B43" s="26">
        <v>846579</v>
      </c>
      <c r="C43" s="26">
        <v>379</v>
      </c>
      <c r="D43" s="25">
        <f t="shared" si="0"/>
        <v>39</v>
      </c>
      <c r="E43" s="26">
        <v>1</v>
      </c>
      <c r="F43" s="27" t="s">
        <v>40</v>
      </c>
      <c r="G43" s="28">
        <f>'no b.d.l.'!H43/1000</f>
        <v>5.0000000000000001E-3</v>
      </c>
      <c r="H43" s="28">
        <v>2</v>
      </c>
      <c r="I43" s="28">
        <f>Amalgamation!P43/Amalgamation!AR43</f>
        <v>4.9666666666666668</v>
      </c>
      <c r="J43" s="28">
        <f>Amalgamation!Q43/Amalgamation!AS43</f>
        <v>7.246376811594203E-3</v>
      </c>
      <c r="K43" s="28">
        <f>Amalgamation!R43/Amalgamation!AT43</f>
        <v>82.592592592592581</v>
      </c>
      <c r="L43" s="28">
        <f>Amalgamation!T43/Amalgamation!X43</f>
        <v>0.18701298701298702</v>
      </c>
      <c r="M43" s="28">
        <f>Amalgamation!V43/Amalgamation!Z43</f>
        <v>2750</v>
      </c>
      <c r="N43" s="28">
        <v>14.3</v>
      </c>
      <c r="O43" s="28">
        <v>0.2</v>
      </c>
      <c r="P43" s="28">
        <v>0.14000000000000001</v>
      </c>
      <c r="Q43" s="28">
        <v>0.52</v>
      </c>
      <c r="R43" s="28">
        <v>7.0000000000000007E-2</v>
      </c>
      <c r="S43" s="28">
        <v>811</v>
      </c>
      <c r="T43" s="28">
        <v>0.09</v>
      </c>
      <c r="U43" s="28">
        <v>0.1</v>
      </c>
      <c r="V43" s="28">
        <v>0.04</v>
      </c>
      <c r="W43" s="28">
        <v>8.19</v>
      </c>
      <c r="X43" s="28">
        <f>Amalgamation!AL43/Amalgamation!AY43</f>
        <v>3.9433771486349848E-5</v>
      </c>
      <c r="Y43" s="28">
        <v>4.7E-2</v>
      </c>
      <c r="Z43" s="28">
        <f>Amalgamation!AN43/(Amalgamation!AS43+Amalgamation!AY43)</f>
        <v>2.4407963110577454E-3</v>
      </c>
      <c r="AA43" s="28">
        <f>Amalgamation!AO43/Amalgamation!AS43</f>
        <v>0.13768115942028986</v>
      </c>
      <c r="AB43" s="28">
        <v>0.4</v>
      </c>
      <c r="AC43" s="28">
        <v>0.2</v>
      </c>
      <c r="AD43" s="28">
        <v>3</v>
      </c>
      <c r="AE43" s="28">
        <v>207</v>
      </c>
      <c r="AF43" s="28">
        <v>2.7</v>
      </c>
      <c r="AG43" s="28">
        <v>21.7</v>
      </c>
      <c r="AH43" s="28">
        <v>2.5</v>
      </c>
      <c r="AI43" s="28">
        <f>'no b.d.l.'!BJ43*10000</f>
        <v>47600</v>
      </c>
      <c r="AJ43" s="28">
        <f>'no b.d.l.'!BL43*10000</f>
        <v>98900</v>
      </c>
      <c r="AK43" s="28">
        <f>'no b.d.l.'!BM43*10000</f>
        <v>300</v>
      </c>
      <c r="AL43" s="28">
        <f>'no b.d.l.'!BP43*10000</f>
        <v>230</v>
      </c>
      <c r="AM43" s="28">
        <f>'no b.d.l.'!BQ43*10000</f>
        <v>9000</v>
      </c>
      <c r="BE43" s="28"/>
      <c r="BH43" s="28"/>
    </row>
    <row r="44" spans="1:60" x14ac:dyDescent="0.3">
      <c r="A44" s="26">
        <v>686971</v>
      </c>
      <c r="B44" s="26">
        <v>846579</v>
      </c>
      <c r="C44" s="26">
        <v>379</v>
      </c>
      <c r="D44" s="25">
        <f t="shared" si="0"/>
        <v>40</v>
      </c>
      <c r="E44" s="26">
        <v>1</v>
      </c>
      <c r="F44" s="27" t="s">
        <v>41</v>
      </c>
      <c r="G44" s="28">
        <f>'no b.d.l.'!H44/1000</f>
        <v>4.4999999999999997E-3</v>
      </c>
      <c r="H44" s="28">
        <v>2</v>
      </c>
      <c r="I44" s="28">
        <f>Amalgamation!P44/Amalgamation!AR44</f>
        <v>3.28125</v>
      </c>
      <c r="J44" s="28">
        <f>Amalgamation!Q44/Amalgamation!AS44</f>
        <v>5.6034482758620689E-3</v>
      </c>
      <c r="K44" s="28">
        <f>Amalgamation!R44/Amalgamation!AT44</f>
        <v>70.400000000000006</v>
      </c>
      <c r="L44" s="28">
        <f>Amalgamation!T44/Amalgamation!X44</f>
        <v>0.21719457013574658</v>
      </c>
      <c r="M44" s="28">
        <f>Amalgamation!V44/Amalgamation!Z44</f>
        <v>2137.5</v>
      </c>
      <c r="N44" s="28">
        <v>11.1</v>
      </c>
      <c r="O44" s="28">
        <v>0.2</v>
      </c>
      <c r="P44" s="28">
        <v>0.1</v>
      </c>
      <c r="Q44" s="28">
        <v>0.5</v>
      </c>
      <c r="R44" s="28">
        <v>0.08</v>
      </c>
      <c r="S44" s="28">
        <v>764</v>
      </c>
      <c r="T44" s="28">
        <v>0.09</v>
      </c>
      <c r="U44" s="28">
        <v>0.2</v>
      </c>
      <c r="V44" s="28">
        <v>0.04</v>
      </c>
      <c r="W44" s="28">
        <v>7.53</v>
      </c>
      <c r="X44" s="28">
        <f>Amalgamation!AL44/Amalgamation!AY44</f>
        <v>4.6403712296983768E-5</v>
      </c>
      <c r="Y44" s="28">
        <v>5.0999999999999997E-2</v>
      </c>
      <c r="Z44" s="28">
        <f>Amalgamation!AN44/(Amalgamation!AS44+Amalgamation!AY44)</f>
        <v>2.5927897075157351E-3</v>
      </c>
      <c r="AA44" s="28">
        <f>Amalgamation!AO44/Amalgamation!AS44</f>
        <v>0.14655172413793102</v>
      </c>
      <c r="AB44" s="28">
        <v>0.4</v>
      </c>
      <c r="AC44" s="28">
        <v>0.18</v>
      </c>
      <c r="AD44" s="28">
        <v>3.2</v>
      </c>
      <c r="AE44" s="28">
        <v>232</v>
      </c>
      <c r="AF44" s="28">
        <v>2.5</v>
      </c>
      <c r="AG44" s="28">
        <v>19.100000000000001</v>
      </c>
      <c r="AH44" s="28">
        <v>2.2000000000000002</v>
      </c>
      <c r="AI44" s="28">
        <f>'no b.d.l.'!BJ44*10000</f>
        <v>40599.999999999993</v>
      </c>
      <c r="AJ44" s="28">
        <f>'no b.d.l.'!BL44*10000</f>
        <v>86199.999999999985</v>
      </c>
      <c r="AK44" s="28">
        <f>'no b.d.l.'!BM44*10000</f>
        <v>300</v>
      </c>
      <c r="AL44" s="28">
        <f>'no b.d.l.'!BP44*10000</f>
        <v>180</v>
      </c>
      <c r="AM44" s="28">
        <f>'no b.d.l.'!BQ44*10000</f>
        <v>9000</v>
      </c>
      <c r="BE44" s="28"/>
      <c r="BH44" s="28"/>
    </row>
    <row r="45" spans="1:60" x14ac:dyDescent="0.3">
      <c r="A45" s="26">
        <v>686972</v>
      </c>
      <c r="B45" s="26">
        <v>846578</v>
      </c>
      <c r="C45" s="26">
        <v>379</v>
      </c>
      <c r="D45" s="25">
        <f t="shared" si="0"/>
        <v>41</v>
      </c>
      <c r="E45" s="26">
        <v>1</v>
      </c>
      <c r="F45" s="27" t="s">
        <v>42</v>
      </c>
      <c r="G45" s="28">
        <f>'no b.d.l.'!H45/1000</f>
        <v>1.06E-2</v>
      </c>
      <c r="H45" s="28">
        <v>2</v>
      </c>
      <c r="I45" s="28">
        <f>Amalgamation!P45/Amalgamation!AR45</f>
        <v>3.6129032258064511</v>
      </c>
      <c r="J45" s="28">
        <f>Amalgamation!Q45/Amalgamation!AS45</f>
        <v>7.9439252336448597E-3</v>
      </c>
      <c r="K45" s="28">
        <f>Amalgamation!R45/Amalgamation!AT45</f>
        <v>132.85714285714286</v>
      </c>
      <c r="L45" s="28">
        <f>Amalgamation!T45/Amalgamation!X45</f>
        <v>0.20809248554913296</v>
      </c>
      <c r="M45" s="28">
        <f>Amalgamation!V45/Amalgamation!Z45</f>
        <v>2700</v>
      </c>
      <c r="N45" s="28">
        <v>15.1</v>
      </c>
      <c r="O45" s="28">
        <v>0.2</v>
      </c>
      <c r="P45" s="28">
        <v>0.14000000000000001</v>
      </c>
      <c r="Q45" s="28">
        <v>0.47</v>
      </c>
      <c r="R45" s="28">
        <v>0.08</v>
      </c>
      <c r="S45" s="28">
        <v>945</v>
      </c>
      <c r="T45" s="28">
        <v>0.09</v>
      </c>
      <c r="U45" s="28">
        <v>0.09</v>
      </c>
      <c r="V45" s="28">
        <v>0.04</v>
      </c>
      <c r="W45" s="28">
        <v>11.9</v>
      </c>
      <c r="X45" s="28">
        <f>Amalgamation!AL45/Amalgamation!AY45</f>
        <v>2.5352112676056338E-5</v>
      </c>
      <c r="Y45" s="28">
        <v>4.1000000000000002E-2</v>
      </c>
      <c r="Z45" s="28">
        <f>Amalgamation!AN45/(Amalgamation!AS45+Amalgamation!AY45)</f>
        <v>1.5054776604272433E-3</v>
      </c>
      <c r="AA45" s="28">
        <f>Amalgamation!AO45/Amalgamation!AS45</f>
        <v>0.12476635514018691</v>
      </c>
      <c r="AB45" s="28">
        <v>0.6</v>
      </c>
      <c r="AC45" s="28">
        <v>0.13</v>
      </c>
      <c r="AD45" s="28">
        <v>3.1</v>
      </c>
      <c r="AE45" s="28">
        <v>214</v>
      </c>
      <c r="AF45" s="28">
        <v>2.1</v>
      </c>
      <c r="AG45" s="28">
        <v>29.2</v>
      </c>
      <c r="AH45" s="28">
        <v>2.5</v>
      </c>
      <c r="AI45" s="28">
        <f>'no b.d.l.'!BJ45*10000</f>
        <v>49100</v>
      </c>
      <c r="AJ45" s="28">
        <f>'no b.d.l.'!BL45*10000</f>
        <v>142000</v>
      </c>
      <c r="AK45" s="28">
        <f>'no b.d.l.'!BM45*10000</f>
        <v>300</v>
      </c>
      <c r="AL45" s="28">
        <f>'no b.d.l.'!BP45*10000</f>
        <v>270</v>
      </c>
      <c r="AM45" s="28">
        <f>'no b.d.l.'!BQ45*10000</f>
        <v>9000</v>
      </c>
      <c r="BE45" s="28"/>
      <c r="BH45" s="28"/>
    </row>
    <row r="46" spans="1:60" x14ac:dyDescent="0.3">
      <c r="A46" s="26">
        <v>686972</v>
      </c>
      <c r="B46" s="26">
        <v>846577</v>
      </c>
      <c r="C46" s="26">
        <v>379</v>
      </c>
      <c r="D46" s="25">
        <f t="shared" si="0"/>
        <v>42</v>
      </c>
      <c r="E46" s="26">
        <v>1</v>
      </c>
      <c r="F46" s="27" t="s">
        <v>43</v>
      </c>
      <c r="G46" s="28">
        <f>'no b.d.l.'!H46/1000</f>
        <v>5.9000000000000007E-3</v>
      </c>
      <c r="H46" s="28">
        <v>2</v>
      </c>
      <c r="I46" s="28">
        <f>Amalgamation!P46/Amalgamation!AR46</f>
        <v>1.1730769230769229</v>
      </c>
      <c r="J46" s="28">
        <f>Amalgamation!Q46/Amalgamation!AS46</f>
        <v>1.4285714285714286E-3</v>
      </c>
      <c r="K46" s="28">
        <f>Amalgamation!R46/Amalgamation!AT46</f>
        <v>124.09090909090908</v>
      </c>
      <c r="L46" s="28">
        <f>Amalgamation!T46/Amalgamation!X46</f>
        <v>0.55345911949685533</v>
      </c>
      <c r="M46" s="28">
        <f>Amalgamation!V46/Amalgamation!Z46</f>
        <v>2025</v>
      </c>
      <c r="N46" s="28">
        <v>14.5</v>
      </c>
      <c r="O46" s="28">
        <v>0.2</v>
      </c>
      <c r="P46" s="28">
        <v>0.1</v>
      </c>
      <c r="Q46" s="28">
        <v>0.48</v>
      </c>
      <c r="R46" s="28">
        <v>0.14000000000000001</v>
      </c>
      <c r="S46" s="28">
        <v>971</v>
      </c>
      <c r="T46" s="28">
        <v>1.4</v>
      </c>
      <c r="U46" s="28">
        <v>0.1</v>
      </c>
      <c r="V46" s="28">
        <v>0.04</v>
      </c>
      <c r="W46" s="28">
        <v>11.1</v>
      </c>
      <c r="X46" s="28">
        <f>Amalgamation!AL46/Amalgamation!AY46</f>
        <v>2.816901408450704E-5</v>
      </c>
      <c r="Y46" s="28">
        <v>4.5999999999999999E-2</v>
      </c>
      <c r="Z46" s="28">
        <f>Amalgamation!AN46/(Amalgamation!AS46+Amalgamation!AY46)</f>
        <v>2.5314685314685313E-3</v>
      </c>
      <c r="AA46" s="28">
        <f>Amalgamation!AO46/Amalgamation!AS46</f>
        <v>8.8142857142857148E-2</v>
      </c>
      <c r="AB46" s="28">
        <v>0.5</v>
      </c>
      <c r="AC46" s="28">
        <v>0.13</v>
      </c>
      <c r="AD46" s="28">
        <v>5.2</v>
      </c>
      <c r="AE46" s="28">
        <v>700</v>
      </c>
      <c r="AF46" s="28">
        <v>2.2000000000000002</v>
      </c>
      <c r="AG46" s="28">
        <v>21.5</v>
      </c>
      <c r="AH46" s="28">
        <v>3.6</v>
      </c>
      <c r="AI46" s="28">
        <f>'no b.d.l.'!BJ46*10000</f>
        <v>38200</v>
      </c>
      <c r="AJ46" s="28">
        <f>'no b.d.l.'!BL46*10000</f>
        <v>99400</v>
      </c>
      <c r="AK46" s="28">
        <f>'no b.d.l.'!BM46*10000</f>
        <v>200</v>
      </c>
      <c r="AL46" s="28">
        <f>'no b.d.l.'!BP46*10000</f>
        <v>230</v>
      </c>
      <c r="AM46" s="28">
        <f>'no b.d.l.'!BQ46*10000</f>
        <v>9000</v>
      </c>
      <c r="BE46" s="28"/>
      <c r="BH46" s="28"/>
    </row>
    <row r="47" spans="1:60" x14ac:dyDescent="0.3">
      <c r="A47" s="26">
        <v>686972</v>
      </c>
      <c r="B47" s="26">
        <v>846577</v>
      </c>
      <c r="C47" s="26">
        <v>379</v>
      </c>
      <c r="D47" s="25">
        <f t="shared" si="0"/>
        <v>43</v>
      </c>
      <c r="E47" s="26">
        <v>1</v>
      </c>
      <c r="F47" s="27" t="s">
        <v>44</v>
      </c>
      <c r="G47" s="28">
        <f>'no b.d.l.'!H47/1000</f>
        <v>1.14E-2</v>
      </c>
      <c r="H47" s="28">
        <v>2</v>
      </c>
      <c r="I47" s="28">
        <f>Amalgamation!P47/Amalgamation!AR47</f>
        <v>0.65346534653465349</v>
      </c>
      <c r="J47" s="28">
        <f>Amalgamation!Q47/Amalgamation!AS47</f>
        <v>1.0483870967741935E-3</v>
      </c>
      <c r="K47" s="28">
        <f>Amalgamation!R47/Amalgamation!AT47</f>
        <v>83.684210526315795</v>
      </c>
      <c r="L47" s="28">
        <f>Amalgamation!T47/Amalgamation!X47</f>
        <v>0.95238095238095244</v>
      </c>
      <c r="M47" s="28">
        <f>Amalgamation!V47/Amalgamation!Z47</f>
        <v>4433.3333333333339</v>
      </c>
      <c r="N47" s="28">
        <v>13.1</v>
      </c>
      <c r="O47" s="28">
        <v>0.2</v>
      </c>
      <c r="P47" s="28">
        <v>0.1</v>
      </c>
      <c r="Q47" s="28">
        <v>0.45</v>
      </c>
      <c r="R47" s="28">
        <v>0.22</v>
      </c>
      <c r="S47" s="28">
        <v>1810</v>
      </c>
      <c r="T47" s="28">
        <v>0.09</v>
      </c>
      <c r="U47" s="28">
        <v>0.09</v>
      </c>
      <c r="V47" s="28">
        <v>0.04</v>
      </c>
      <c r="W47" s="28">
        <v>13.9</v>
      </c>
      <c r="X47" s="28">
        <f>Amalgamation!AL47/Amalgamation!AY47</f>
        <v>2.7777777777777779E-5</v>
      </c>
      <c r="Y47" s="28">
        <v>3.9E-2</v>
      </c>
      <c r="Z47" s="28">
        <f>Amalgamation!AN47/(Amalgamation!AS47+Amalgamation!AY47)</f>
        <v>1.9159648480410103E-3</v>
      </c>
      <c r="AA47" s="28">
        <f>Amalgamation!AO47/Amalgamation!AS47</f>
        <v>7.435483870967742E-2</v>
      </c>
      <c r="AB47" s="28">
        <v>0.6</v>
      </c>
      <c r="AC47" s="28">
        <v>0.13</v>
      </c>
      <c r="AD47" s="28">
        <v>10.1</v>
      </c>
      <c r="AE47" s="28">
        <v>1240</v>
      </c>
      <c r="AF47" s="28">
        <v>1.9</v>
      </c>
      <c r="AG47" s="28">
        <v>26.3</v>
      </c>
      <c r="AH47" s="28">
        <v>2.6</v>
      </c>
      <c r="AI47" s="28">
        <f>'no b.d.l.'!BJ47*10000</f>
        <v>40300</v>
      </c>
      <c r="AJ47" s="28">
        <f>'no b.d.l.'!BL47*10000</f>
        <v>108000</v>
      </c>
      <c r="AK47" s="28">
        <f>'no b.d.l.'!BM47*10000</f>
        <v>200</v>
      </c>
      <c r="AL47" s="28">
        <f>'no b.d.l.'!BP47*10000</f>
        <v>200</v>
      </c>
      <c r="AM47" s="28">
        <f>'no b.d.l.'!BQ47*10000</f>
        <v>9000</v>
      </c>
      <c r="BE47" s="28"/>
      <c r="BH47" s="28"/>
    </row>
    <row r="48" spans="1:60" x14ac:dyDescent="0.3">
      <c r="A48" s="26">
        <v>686972</v>
      </c>
      <c r="B48" s="26">
        <v>846576</v>
      </c>
      <c r="C48" s="26">
        <v>379</v>
      </c>
      <c r="D48" s="25">
        <f t="shared" si="0"/>
        <v>44</v>
      </c>
      <c r="E48" s="26">
        <v>1</v>
      </c>
      <c r="F48" s="27" t="s">
        <v>45</v>
      </c>
      <c r="G48" s="28">
        <f>'no b.d.l.'!H48/1000</f>
        <v>7.7999999999999996E-3</v>
      </c>
      <c r="H48" s="28">
        <v>2</v>
      </c>
      <c r="I48" s="28">
        <f>Amalgamation!P48/Amalgamation!AR48</f>
        <v>0.94117647058823528</v>
      </c>
      <c r="J48" s="28">
        <f>Amalgamation!Q48/Amalgamation!AS48</f>
        <v>1.5463917525773197E-3</v>
      </c>
      <c r="K48" s="28">
        <f>Amalgamation!R48/Amalgamation!AT48</f>
        <v>113.84615384615384</v>
      </c>
      <c r="L48" s="28">
        <f>Amalgamation!T48/Amalgamation!X48</f>
        <v>0.70510708401976929</v>
      </c>
      <c r="M48" s="28">
        <f>Amalgamation!V48/Amalgamation!Z48</f>
        <v>5050</v>
      </c>
      <c r="N48" s="28">
        <v>10.9</v>
      </c>
      <c r="O48" s="28">
        <v>0.2</v>
      </c>
      <c r="P48" s="28">
        <v>0.08</v>
      </c>
      <c r="Q48" s="28">
        <v>0.28000000000000003</v>
      </c>
      <c r="R48" s="28">
        <v>0.12</v>
      </c>
      <c r="S48" s="28">
        <v>1350</v>
      </c>
      <c r="T48" s="28">
        <v>0.09</v>
      </c>
      <c r="U48" s="28">
        <v>0.09</v>
      </c>
      <c r="V48" s="28">
        <v>0.04</v>
      </c>
      <c r="W48" s="28">
        <v>9.27</v>
      </c>
      <c r="X48" s="28">
        <f>Amalgamation!AL48/Amalgamation!AY48</f>
        <v>2.7085590465872156E-5</v>
      </c>
      <c r="Y48" s="28">
        <v>3.1E-2</v>
      </c>
      <c r="Z48" s="28">
        <f>Amalgamation!AN48/(Amalgamation!AS48+Amalgamation!AY48)</f>
        <v>1.2532029887383994E-3</v>
      </c>
      <c r="AA48" s="28">
        <f>Amalgamation!AO48/Amalgamation!AS48</f>
        <v>9.8969072164948463E-2</v>
      </c>
      <c r="AB48" s="28">
        <v>0.4</v>
      </c>
      <c r="AC48" s="28">
        <v>0.11</v>
      </c>
      <c r="AD48" s="28">
        <v>5.0999999999999996</v>
      </c>
      <c r="AE48" s="28">
        <v>582</v>
      </c>
      <c r="AF48" s="28">
        <v>1.3</v>
      </c>
      <c r="AG48" s="28">
        <v>19.8</v>
      </c>
      <c r="AH48" s="28">
        <v>2.1</v>
      </c>
      <c r="AI48" s="28">
        <f>'no b.d.l.'!BJ48*10000</f>
        <v>32599.999999999996</v>
      </c>
      <c r="AJ48" s="28">
        <f>'no b.d.l.'!BL48*10000</f>
        <v>92300</v>
      </c>
      <c r="AK48" s="28">
        <f>'no b.d.l.'!BM48*10000</f>
        <v>100</v>
      </c>
      <c r="AL48" s="28">
        <f>'no b.d.l.'!BP48*10000</f>
        <v>130</v>
      </c>
      <c r="AM48" s="28">
        <f>'no b.d.l.'!BQ48*10000</f>
        <v>9000</v>
      </c>
      <c r="BE48" s="28"/>
      <c r="BH48" s="28"/>
    </row>
    <row r="49" spans="1:60" x14ac:dyDescent="0.3">
      <c r="A49" s="26">
        <v>686973</v>
      </c>
      <c r="B49" s="26">
        <v>846577</v>
      </c>
      <c r="C49" s="26">
        <v>379</v>
      </c>
      <c r="D49" s="25">
        <f t="shared" si="0"/>
        <v>45</v>
      </c>
      <c r="E49" s="26">
        <v>1</v>
      </c>
      <c r="F49" s="27" t="s">
        <v>46</v>
      </c>
      <c r="G49" s="28">
        <f>'no b.d.l.'!H49/1000</f>
        <v>6.7000000000000004E-2</v>
      </c>
      <c r="H49" s="28">
        <v>2</v>
      </c>
      <c r="I49" s="28">
        <f>Amalgamation!P49/Amalgamation!AR49</f>
        <v>0.78571428571428581</v>
      </c>
      <c r="J49" s="28">
        <f>Amalgamation!Q49/Amalgamation!AS49</f>
        <v>1.2307692307692308E-3</v>
      </c>
      <c r="K49" s="28">
        <f>Amalgamation!R49/Amalgamation!AT49</f>
        <v>54.444444444444443</v>
      </c>
      <c r="L49" s="28">
        <f>Amalgamation!T49/Amalgamation!X49</f>
        <v>0.73963133640553003</v>
      </c>
      <c r="M49" s="28">
        <f>Amalgamation!V49/Amalgamation!Z49</f>
        <v>8850</v>
      </c>
      <c r="N49" s="28">
        <v>5.22</v>
      </c>
      <c r="O49" s="28">
        <v>0.2</v>
      </c>
      <c r="P49" s="28">
        <v>0.04</v>
      </c>
      <c r="Q49" s="28">
        <v>0.23</v>
      </c>
      <c r="R49" s="28">
        <v>0.06</v>
      </c>
      <c r="S49" s="28">
        <v>1000</v>
      </c>
      <c r="T49" s="28">
        <v>0.1</v>
      </c>
      <c r="U49" s="28">
        <v>0.09</v>
      </c>
      <c r="V49" s="28">
        <v>0.04</v>
      </c>
      <c r="W49" s="28">
        <v>5.53</v>
      </c>
      <c r="X49" s="28">
        <f>Amalgamation!AL49/Amalgamation!AY49</f>
        <v>2.8282828282828282E-5</v>
      </c>
      <c r="Y49" s="28">
        <v>2.3E-2</v>
      </c>
      <c r="Z49" s="28">
        <f>Amalgamation!AN49/(Amalgamation!AS49+Amalgamation!AY49)</f>
        <v>1.2620170597089813E-3</v>
      </c>
      <c r="AA49" s="28">
        <f>Amalgamation!AO49/Amalgamation!AS49</f>
        <v>8.3692307692307691E-2</v>
      </c>
      <c r="AB49" s="28">
        <v>0.3</v>
      </c>
      <c r="AC49" s="28">
        <v>0.05</v>
      </c>
      <c r="AD49" s="28">
        <v>2.8</v>
      </c>
      <c r="AE49" s="28">
        <v>325</v>
      </c>
      <c r="AF49" s="28">
        <v>0.9</v>
      </c>
      <c r="AG49" s="28">
        <v>10.7</v>
      </c>
      <c r="AH49" s="28">
        <v>1.7</v>
      </c>
      <c r="AI49" s="28">
        <f>'no b.d.l.'!BJ49*10000</f>
        <v>17300</v>
      </c>
      <c r="AJ49" s="28">
        <f>'no b.d.l.'!BL49*10000</f>
        <v>49500</v>
      </c>
      <c r="AK49" s="28">
        <f>'no b.d.l.'!BM49*10000</f>
        <v>90</v>
      </c>
      <c r="AL49" s="28">
        <f>'no b.d.l.'!BP49*10000</f>
        <v>90</v>
      </c>
      <c r="AM49" s="28">
        <f>'no b.d.l.'!BQ49*10000</f>
        <v>9000</v>
      </c>
      <c r="BE49" s="28"/>
      <c r="BH49" s="28"/>
    </row>
    <row r="50" spans="1:60" x14ac:dyDescent="0.3">
      <c r="A50" s="26">
        <v>686973</v>
      </c>
      <c r="B50" s="26">
        <v>846578</v>
      </c>
      <c r="C50" s="26">
        <v>379</v>
      </c>
      <c r="D50" s="25">
        <f t="shared" si="0"/>
        <v>46</v>
      </c>
      <c r="E50" s="26">
        <v>1</v>
      </c>
      <c r="F50" s="27" t="s">
        <v>47</v>
      </c>
      <c r="G50" s="28">
        <f>'no b.d.l.'!H50/1000</f>
        <v>2.8300000000000002E-2</v>
      </c>
      <c r="H50" s="28">
        <v>2</v>
      </c>
      <c r="I50" s="28">
        <f>Amalgamation!P50/Amalgamation!AR50</f>
        <v>1.2467532467532467</v>
      </c>
      <c r="J50" s="28">
        <f>Amalgamation!Q50/Amalgamation!AS50</f>
        <v>1.769911504424779E-3</v>
      </c>
      <c r="K50" s="28">
        <f>Amalgamation!R50/Amalgamation!AT50</f>
        <v>81.304347826086968</v>
      </c>
      <c r="L50" s="28">
        <f>Amalgamation!T50/Amalgamation!X50</f>
        <v>0.65754716981132078</v>
      </c>
      <c r="M50" s="28">
        <f>Amalgamation!V50/Amalgamation!Z50</f>
        <v>7025</v>
      </c>
      <c r="N50" s="28">
        <v>12.1</v>
      </c>
      <c r="O50" s="28">
        <v>0.2</v>
      </c>
      <c r="P50" s="28">
        <v>0.09</v>
      </c>
      <c r="Q50" s="28">
        <v>0.52</v>
      </c>
      <c r="R50" s="28">
        <v>0.13</v>
      </c>
      <c r="S50" s="28">
        <v>1440</v>
      </c>
      <c r="T50" s="28">
        <v>0.1</v>
      </c>
      <c r="U50" s="28">
        <v>0.1</v>
      </c>
      <c r="V50" s="28">
        <v>0.04</v>
      </c>
      <c r="W50" s="28">
        <v>17.2</v>
      </c>
      <c r="X50" s="28">
        <f>Amalgamation!AL50/Amalgamation!AY50</f>
        <v>2.7777777777777779E-5</v>
      </c>
      <c r="Y50" s="28">
        <v>4.4999999999999998E-2</v>
      </c>
      <c r="Z50" s="28">
        <f>Amalgamation!AN50/(Amalgamation!AS50+Amalgamation!AY50)</f>
        <v>1.3153536134268206E-3</v>
      </c>
      <c r="AA50" s="28">
        <f>Amalgamation!AO50/Amalgamation!AS50</f>
        <v>7.4889380530973451E-2</v>
      </c>
      <c r="AB50" s="28">
        <v>0.8</v>
      </c>
      <c r="AC50" s="28">
        <v>0.14000000000000001</v>
      </c>
      <c r="AD50" s="28">
        <v>7.7</v>
      </c>
      <c r="AE50" s="28">
        <v>904</v>
      </c>
      <c r="AF50" s="28">
        <v>2.2999999999999998</v>
      </c>
      <c r="AG50" s="28">
        <v>25.1</v>
      </c>
      <c r="AH50" s="28">
        <v>3.5</v>
      </c>
      <c r="AI50" s="28">
        <f>'no b.d.l.'!BJ50*10000</f>
        <v>39700</v>
      </c>
      <c r="AJ50" s="28">
        <f>'no b.d.l.'!BL50*10000</f>
        <v>144000</v>
      </c>
      <c r="AK50" s="28">
        <f>'no b.d.l.'!BM50*10000</f>
        <v>200</v>
      </c>
      <c r="AL50" s="28">
        <f>'no b.d.l.'!BP50*10000</f>
        <v>330</v>
      </c>
      <c r="AM50" s="28">
        <f>'no b.d.l.'!BQ50*10000</f>
        <v>9000</v>
      </c>
      <c r="BE50" s="28"/>
      <c r="BH50" s="28"/>
    </row>
    <row r="51" spans="1:60" ht="15.75" customHeight="1" x14ac:dyDescent="0.3">
      <c r="A51" s="26">
        <v>686973</v>
      </c>
      <c r="B51" s="26">
        <v>846576</v>
      </c>
      <c r="C51" s="26">
        <v>379</v>
      </c>
      <c r="D51" s="25">
        <f t="shared" si="0"/>
        <v>47</v>
      </c>
      <c r="E51" s="26">
        <v>1</v>
      </c>
      <c r="F51" s="27" t="s">
        <v>49</v>
      </c>
      <c r="G51" s="28">
        <f>'no b.d.l.'!H51/1000</f>
        <v>1.5300000000000001E-2</v>
      </c>
      <c r="H51" s="28">
        <v>2</v>
      </c>
      <c r="I51" s="28">
        <f>Amalgamation!P51/Amalgamation!AR51</f>
        <v>0.43842364532019706</v>
      </c>
      <c r="J51" s="28">
        <f>Amalgamation!Q51/Amalgamation!AS51</f>
        <v>7.0796460176991152E-4</v>
      </c>
      <c r="K51" s="28">
        <f>Amalgamation!R51/Amalgamation!AT51</f>
        <v>79.583333333333343</v>
      </c>
      <c r="L51" s="28">
        <f>Amalgamation!T51/Amalgamation!X51</f>
        <v>1.2258064516129032</v>
      </c>
      <c r="M51" s="28">
        <f>Amalgamation!V51/Amalgamation!Z51</f>
        <v>6760</v>
      </c>
      <c r="N51" s="28">
        <v>12.1</v>
      </c>
      <c r="O51" s="28">
        <v>0.2</v>
      </c>
      <c r="P51" s="28">
        <v>0.09</v>
      </c>
      <c r="Q51" s="28">
        <v>0.48</v>
      </c>
      <c r="R51" s="28">
        <v>0.39</v>
      </c>
      <c r="S51" s="28">
        <v>1600</v>
      </c>
      <c r="T51" s="28">
        <v>0.09</v>
      </c>
      <c r="U51" s="28">
        <v>0.1</v>
      </c>
      <c r="V51" s="28">
        <v>0.04</v>
      </c>
      <c r="W51" s="28">
        <v>14.2</v>
      </c>
      <c r="X51" s="28">
        <f>Amalgamation!AL51/Amalgamation!AY51</f>
        <v>3.3076923076923078E-5</v>
      </c>
      <c r="Y51" s="28">
        <v>4.1000000000000002E-2</v>
      </c>
      <c r="Z51" s="28">
        <f>Amalgamation!AN51/(Amalgamation!AS51+Amalgamation!AY51)</f>
        <v>1.54544079842734E-3</v>
      </c>
      <c r="AA51" s="28">
        <f>Amalgamation!AO51/Amalgamation!AS51</f>
        <v>6.4601769911504431E-2</v>
      </c>
      <c r="AB51" s="28">
        <v>0.7</v>
      </c>
      <c r="AC51" s="28">
        <v>0.16</v>
      </c>
      <c r="AD51" s="28">
        <v>20.3</v>
      </c>
      <c r="AE51" s="28">
        <v>2260</v>
      </c>
      <c r="AF51" s="28">
        <v>2.4</v>
      </c>
      <c r="AG51" s="28">
        <v>27</v>
      </c>
      <c r="AH51" s="28">
        <v>4.0999999999999996</v>
      </c>
      <c r="AI51" s="28">
        <f>'no b.d.l.'!BJ51*10000</f>
        <v>42600</v>
      </c>
      <c r="AJ51" s="28">
        <f>'no b.d.l.'!BL51*10000</f>
        <v>130000</v>
      </c>
      <c r="AK51" s="28">
        <f>'no b.d.l.'!BM51*10000</f>
        <v>300</v>
      </c>
      <c r="AL51" s="28">
        <f>'no b.d.l.'!BP51*10000</f>
        <v>280</v>
      </c>
      <c r="AM51" s="28">
        <f>'no b.d.l.'!BQ51*10000</f>
        <v>9000</v>
      </c>
      <c r="BE51" s="28"/>
      <c r="BH51" s="28"/>
    </row>
    <row r="52" spans="1:60" x14ac:dyDescent="0.3">
      <c r="A52" s="26">
        <v>686974</v>
      </c>
      <c r="B52" s="26">
        <v>846577</v>
      </c>
      <c r="C52" s="26">
        <v>379</v>
      </c>
      <c r="D52" s="25">
        <f t="shared" si="0"/>
        <v>48</v>
      </c>
      <c r="E52" s="26">
        <v>1</v>
      </c>
      <c r="F52" s="27" t="s">
        <v>48</v>
      </c>
      <c r="G52" s="28">
        <f>'no b.d.l.'!H52/1000</f>
        <v>4.0299999999999996E-2</v>
      </c>
      <c r="H52" s="28">
        <v>2</v>
      </c>
      <c r="I52" s="28">
        <f>Amalgamation!P52/Amalgamation!AR52</f>
        <v>2.5833333333333335</v>
      </c>
      <c r="J52" s="28">
        <f>Amalgamation!Q52/Amalgamation!AS52</f>
        <v>2.6615969581749049E-3</v>
      </c>
      <c r="K52" s="28">
        <f>Amalgamation!R52/Amalgamation!AT52</f>
        <v>35.652173913043484</v>
      </c>
      <c r="L52" s="28">
        <f>Amalgamation!T52/Amalgamation!X52</f>
        <v>0.35844155844155845</v>
      </c>
      <c r="M52" s="28">
        <f>Amalgamation!V52/Amalgamation!Z52</f>
        <v>2465</v>
      </c>
      <c r="N52" s="28">
        <v>7.21</v>
      </c>
      <c r="O52" s="28">
        <v>0.2</v>
      </c>
      <c r="P52" s="28">
        <v>0.05</v>
      </c>
      <c r="Q52" s="28">
        <v>0.41</v>
      </c>
      <c r="R52" s="28">
        <v>0.05</v>
      </c>
      <c r="S52" s="28">
        <v>560</v>
      </c>
      <c r="T52" s="28">
        <v>0.09</v>
      </c>
      <c r="U52" s="28">
        <v>0.4</v>
      </c>
      <c r="V52" s="28">
        <v>0.04</v>
      </c>
      <c r="W52" s="28">
        <v>6.8</v>
      </c>
      <c r="X52" s="28">
        <f>Amalgamation!AL52/Amalgamation!AY52</f>
        <v>4.0968342644320304E-5</v>
      </c>
      <c r="Y52" s="28">
        <v>0.04</v>
      </c>
      <c r="Z52" s="28">
        <f>Amalgamation!AN52/(Amalgamation!AS52+Amalgamation!AY52)</f>
        <v>1.9013027444730651E-3</v>
      </c>
      <c r="AA52" s="28">
        <f>Amalgamation!AO52/Amalgamation!AS52</f>
        <v>0.11673003802281369</v>
      </c>
      <c r="AB52" s="28">
        <v>0.3</v>
      </c>
      <c r="AC52" s="28">
        <v>0.15</v>
      </c>
      <c r="AD52" s="28">
        <v>2.4</v>
      </c>
      <c r="AE52" s="28">
        <v>263</v>
      </c>
      <c r="AF52" s="28">
        <v>2.2999999999999998</v>
      </c>
      <c r="AG52" s="28">
        <v>11.3</v>
      </c>
      <c r="AH52" s="28">
        <v>4.4000000000000004</v>
      </c>
      <c r="AI52" s="28">
        <f>'no b.d.l.'!BJ52*10000</f>
        <v>25600</v>
      </c>
      <c r="AJ52" s="28">
        <f>'no b.d.l.'!BL52*10000</f>
        <v>53700</v>
      </c>
      <c r="AK52" s="28">
        <f>'no b.d.l.'!BM52*10000</f>
        <v>200</v>
      </c>
      <c r="AL52" s="28">
        <f>'no b.d.l.'!BP52*10000</f>
        <v>170</v>
      </c>
      <c r="AM52" s="28">
        <f>'no b.d.l.'!BQ52*10000</f>
        <v>9000</v>
      </c>
      <c r="BE52" s="28"/>
      <c r="BH52" s="28"/>
    </row>
    <row r="53" spans="1:60" x14ac:dyDescent="0.3">
      <c r="A53" s="26">
        <v>686974</v>
      </c>
      <c r="B53" s="26">
        <v>846576</v>
      </c>
      <c r="C53" s="26">
        <v>379</v>
      </c>
      <c r="D53" s="25">
        <f t="shared" si="0"/>
        <v>49</v>
      </c>
      <c r="E53" s="26">
        <v>1</v>
      </c>
      <c r="F53" s="27" t="s">
        <v>50</v>
      </c>
      <c r="G53" s="28">
        <f>'no b.d.l.'!H53/1000</f>
        <v>1.3300000000000001E-2</v>
      </c>
      <c r="H53" s="28">
        <v>2</v>
      </c>
      <c r="I53" s="28">
        <f>Amalgamation!P53/Amalgamation!AR53</f>
        <v>2.6363636363636362</v>
      </c>
      <c r="J53" s="28">
        <f>Amalgamation!Q53/Amalgamation!AS53</f>
        <v>4.0723981900452491E-3</v>
      </c>
      <c r="K53" s="28">
        <f>Amalgamation!R53/Amalgamation!AT53</f>
        <v>45.789473684210527</v>
      </c>
      <c r="L53" s="28">
        <f>Amalgamation!T53/Amalgamation!X53</f>
        <v>0.24605678233438485</v>
      </c>
      <c r="M53" s="28">
        <f>Amalgamation!V53/Amalgamation!Z53</f>
        <v>9400</v>
      </c>
      <c r="N53" s="28">
        <v>7.94</v>
      </c>
      <c r="O53" s="28">
        <v>0.2</v>
      </c>
      <c r="P53" s="28">
        <v>0.06</v>
      </c>
      <c r="Q53" s="28">
        <v>0.5</v>
      </c>
      <c r="R53" s="28">
        <v>0.05</v>
      </c>
      <c r="S53" s="28">
        <v>732</v>
      </c>
      <c r="T53" s="28">
        <v>0.09</v>
      </c>
      <c r="U53" s="28">
        <v>0.3</v>
      </c>
      <c r="V53" s="28">
        <v>0.04</v>
      </c>
      <c r="W53" s="28">
        <v>8.75</v>
      </c>
      <c r="X53" s="28">
        <f>Amalgamation!AL53/Amalgamation!AY53</f>
        <v>3.5769828926905126E-5</v>
      </c>
      <c r="Y53" s="28">
        <v>4.7E-2</v>
      </c>
      <c r="Z53" s="28">
        <f>Amalgamation!AN53/(Amalgamation!AS53+Amalgamation!AY53)</f>
        <v>1.4258923451279427E-3</v>
      </c>
      <c r="AA53" s="28">
        <f>Amalgamation!AO53/Amalgamation!AS53</f>
        <v>0.11764705882352941</v>
      </c>
      <c r="AB53" s="28">
        <v>0.4</v>
      </c>
      <c r="AC53" s="28">
        <v>0.1</v>
      </c>
      <c r="AD53" s="28">
        <v>2.2000000000000002</v>
      </c>
      <c r="AE53" s="28">
        <v>221</v>
      </c>
      <c r="AF53" s="28">
        <v>1.9</v>
      </c>
      <c r="AG53" s="28">
        <v>13.1</v>
      </c>
      <c r="AH53" s="28">
        <v>3.5</v>
      </c>
      <c r="AI53" s="28">
        <f>'no b.d.l.'!BJ53*10000</f>
        <v>26500</v>
      </c>
      <c r="AJ53" s="28">
        <f>'no b.d.l.'!BL53*10000</f>
        <v>64300</v>
      </c>
      <c r="AK53" s="28">
        <f>'no b.d.l.'!BM53*10000</f>
        <v>200</v>
      </c>
      <c r="AL53" s="28">
        <f>'no b.d.l.'!BP53*10000</f>
        <v>140</v>
      </c>
      <c r="AM53" s="28">
        <f>'no b.d.l.'!BQ53*10000</f>
        <v>9000</v>
      </c>
      <c r="BE53" s="28"/>
      <c r="BH53" s="28"/>
    </row>
    <row r="54" spans="1:60" x14ac:dyDescent="0.3">
      <c r="A54" s="26">
        <v>686974</v>
      </c>
      <c r="B54" s="26">
        <v>846575</v>
      </c>
      <c r="C54" s="26">
        <v>379</v>
      </c>
      <c r="D54" s="25">
        <f t="shared" si="0"/>
        <v>50</v>
      </c>
      <c r="E54" s="26">
        <v>1</v>
      </c>
      <c r="F54" s="27" t="s">
        <v>51</v>
      </c>
      <c r="G54" s="28">
        <f>'no b.d.l.'!H54/1000</f>
        <v>5.0000000000000001E-3</v>
      </c>
      <c r="H54" s="28">
        <v>2</v>
      </c>
      <c r="I54" s="28">
        <f>Amalgamation!P54/Amalgamation!AR54</f>
        <v>3.8000000000000003</v>
      </c>
      <c r="J54" s="28">
        <f>Amalgamation!Q54/Amalgamation!AS54</f>
        <v>3.1999999999999997E-3</v>
      </c>
      <c r="K54" s="28">
        <f>Amalgamation!R54/Amalgamation!AT54</f>
        <v>51.25</v>
      </c>
      <c r="L54" s="28">
        <f>Amalgamation!T54/Amalgamation!X54</f>
        <v>0.26444833625218911</v>
      </c>
      <c r="M54" s="28">
        <f>Amalgamation!V54/Amalgamation!Z54</f>
        <v>2700</v>
      </c>
      <c r="N54" s="28">
        <v>10.9</v>
      </c>
      <c r="O54" s="28">
        <v>0.2</v>
      </c>
      <c r="P54" s="28">
        <v>0.09</v>
      </c>
      <c r="Q54" s="28">
        <v>0.5</v>
      </c>
      <c r="R54" s="28">
        <v>0.08</v>
      </c>
      <c r="S54" s="28">
        <v>782</v>
      </c>
      <c r="T54" s="28">
        <v>2.6</v>
      </c>
      <c r="U54" s="28">
        <v>0.3</v>
      </c>
      <c r="V54" s="28">
        <v>0.7</v>
      </c>
      <c r="W54" s="28">
        <v>9.59</v>
      </c>
      <c r="X54" s="28">
        <f>Amalgamation!AL54/Amalgamation!AY54</f>
        <v>3.054989816700611E-5</v>
      </c>
      <c r="Y54" s="28">
        <v>5.1999999999999998E-2</v>
      </c>
      <c r="Z54" s="28">
        <f>Amalgamation!AN54/(Amalgamation!AS54+Amalgamation!AY54)</f>
        <v>1.2508242454983512E-3</v>
      </c>
      <c r="AA54" s="28">
        <f>Amalgamation!AO54/Amalgamation!AS54</f>
        <v>0.12426666666666666</v>
      </c>
      <c r="AB54" s="28">
        <v>0.5</v>
      </c>
      <c r="AC54" s="28">
        <v>0.21</v>
      </c>
      <c r="AD54" s="28">
        <v>3</v>
      </c>
      <c r="AE54" s="28">
        <v>375</v>
      </c>
      <c r="AF54" s="28">
        <v>3.2</v>
      </c>
      <c r="AG54" s="28">
        <v>18.8</v>
      </c>
      <c r="AH54" s="28">
        <v>4.9000000000000004</v>
      </c>
      <c r="AI54" s="28">
        <f>'no b.d.l.'!BJ54*10000</f>
        <v>37200</v>
      </c>
      <c r="AJ54" s="28">
        <f>'no b.d.l.'!BL54*10000</f>
        <v>98200</v>
      </c>
      <c r="AK54" s="28">
        <f>'no b.d.l.'!BM54*10000</f>
        <v>300</v>
      </c>
      <c r="AL54" s="28">
        <f>'no b.d.l.'!BP54*10000</f>
        <v>260</v>
      </c>
      <c r="AM54" s="28">
        <f>'no b.d.l.'!BQ54*10000</f>
        <v>9000</v>
      </c>
      <c r="BE54" s="28"/>
      <c r="BH54" s="28"/>
    </row>
    <row r="55" spans="1:60" x14ac:dyDescent="0.3">
      <c r="A55" s="26">
        <v>686974</v>
      </c>
      <c r="B55" s="26">
        <v>846575</v>
      </c>
      <c r="C55" s="26">
        <v>379</v>
      </c>
      <c r="D55" s="25">
        <f t="shared" si="0"/>
        <v>51</v>
      </c>
      <c r="E55" s="26">
        <v>1</v>
      </c>
      <c r="F55" s="27" t="s">
        <v>52</v>
      </c>
      <c r="G55" s="28">
        <f>'no b.d.l.'!H55/1000</f>
        <v>4.5999999999999999E-3</v>
      </c>
      <c r="H55" s="28">
        <v>4</v>
      </c>
      <c r="I55" s="28">
        <f>Amalgamation!P55/Amalgamation!AR55</f>
        <v>3.3333333333333335</v>
      </c>
      <c r="J55" s="28">
        <f>Amalgamation!Q55/Amalgamation!AS55</f>
        <v>3.3333333333333335E-3</v>
      </c>
      <c r="K55" s="28">
        <f>Amalgamation!R55/Amalgamation!AT55</f>
        <v>38.275862068965516</v>
      </c>
      <c r="L55" s="28">
        <f>Amalgamation!T55/Amalgamation!X55</f>
        <v>0.20104895104895104</v>
      </c>
      <c r="M55" s="28">
        <f>Amalgamation!V55/Amalgamation!Z55</f>
        <v>3000</v>
      </c>
      <c r="N55" s="28">
        <v>10.7</v>
      </c>
      <c r="O55" s="28">
        <v>0.2</v>
      </c>
      <c r="P55" s="28">
        <v>7.0000000000000007E-2</v>
      </c>
      <c r="Q55" s="28">
        <v>0.52</v>
      </c>
      <c r="R55" s="28">
        <v>7.0000000000000007E-2</v>
      </c>
      <c r="S55" s="28">
        <v>645</v>
      </c>
      <c r="T55" s="28">
        <v>0.2</v>
      </c>
      <c r="U55" s="28">
        <v>0.5</v>
      </c>
      <c r="V55" s="28">
        <v>0.04</v>
      </c>
      <c r="W55" s="28">
        <v>9.1300000000000008</v>
      </c>
      <c r="X55" s="28">
        <f>Amalgamation!AL55/Amalgamation!AY55</f>
        <v>3.9011703511053317E-5</v>
      </c>
      <c r="Y55" s="28">
        <v>4.2999999999999997E-2</v>
      </c>
      <c r="Z55" s="28">
        <f>Amalgamation!AN55/(Amalgamation!AS55+Amalgamation!AY55)</f>
        <v>1.5563900038845007E-3</v>
      </c>
      <c r="AA55" s="28">
        <f>Amalgamation!AO55/Amalgamation!AS55</f>
        <v>0.15393939393939393</v>
      </c>
      <c r="AB55" s="28">
        <v>0.5</v>
      </c>
      <c r="AC55" s="28">
        <v>0.15</v>
      </c>
      <c r="AD55" s="28">
        <v>3</v>
      </c>
      <c r="AE55" s="28">
        <v>330</v>
      </c>
      <c r="AF55" s="28">
        <v>2.9</v>
      </c>
      <c r="AG55" s="28">
        <v>16.2</v>
      </c>
      <c r="AH55" s="28">
        <v>7.1</v>
      </c>
      <c r="AI55" s="28">
        <f>'no b.d.l.'!BJ55*10000</f>
        <v>39800</v>
      </c>
      <c r="AJ55" s="28">
        <f>'no b.d.l.'!BL55*10000</f>
        <v>76900</v>
      </c>
      <c r="AK55" s="28">
        <f>'no b.d.l.'!BM55*10000</f>
        <v>300</v>
      </c>
      <c r="AL55" s="28">
        <f>'no b.d.l.'!BP55*10000</f>
        <v>280</v>
      </c>
      <c r="AM55" s="28">
        <f>'no b.d.l.'!BQ55*10000</f>
        <v>9000</v>
      </c>
      <c r="BE55" s="28"/>
      <c r="BH55" s="28"/>
    </row>
    <row r="56" spans="1:60" x14ac:dyDescent="0.3">
      <c r="A56" s="26">
        <v>687529</v>
      </c>
      <c r="B56" s="26">
        <v>846751</v>
      </c>
      <c r="C56" s="26">
        <v>359</v>
      </c>
      <c r="D56" s="25">
        <f t="shared" si="0"/>
        <v>52</v>
      </c>
      <c r="E56" s="26">
        <v>1</v>
      </c>
      <c r="F56" s="27" t="s">
        <v>53</v>
      </c>
      <c r="G56" s="28">
        <f>'no b.d.l.'!H56/1000</f>
        <v>1.5E-3</v>
      </c>
      <c r="H56" s="28">
        <v>3</v>
      </c>
      <c r="I56" s="28">
        <f>Amalgamation!P56/Amalgamation!AR56</f>
        <v>1.5616438356164384</v>
      </c>
      <c r="J56" s="28">
        <f>Amalgamation!Q56/Amalgamation!AS56</f>
        <v>7.2727272727272727E-3</v>
      </c>
      <c r="K56" s="28">
        <f>Amalgamation!R56/Amalgamation!AT56</f>
        <v>6.2105263157894735</v>
      </c>
      <c r="L56" s="28">
        <f>Amalgamation!T56/Amalgamation!X56</f>
        <v>0.24647887323943662</v>
      </c>
      <c r="M56" s="28">
        <f>Amalgamation!V56/Amalgamation!Z56</f>
        <v>476</v>
      </c>
      <c r="N56" s="28">
        <v>7.55</v>
      </c>
      <c r="O56" s="28">
        <v>0.1</v>
      </c>
      <c r="P56" s="28">
        <v>0.04</v>
      </c>
      <c r="Q56" s="28">
        <v>0.77</v>
      </c>
      <c r="R56" s="28">
        <v>0.12</v>
      </c>
      <c r="S56" s="28">
        <v>99</v>
      </c>
      <c r="T56" s="28">
        <v>0.1</v>
      </c>
      <c r="U56" s="28">
        <v>0.3</v>
      </c>
      <c r="V56" s="28">
        <v>0.04</v>
      </c>
      <c r="W56" s="28">
        <v>9.41</v>
      </c>
      <c r="X56" s="28">
        <f>Amalgamation!AL56/Amalgamation!AY56</f>
        <v>2.9746835443037974E-4</v>
      </c>
      <c r="Y56" s="28">
        <v>0.16</v>
      </c>
      <c r="Z56" s="28">
        <f>Amalgamation!AN56/(Amalgamation!AS56+Amalgamation!AY56)</f>
        <v>6.4299182903834054E-3</v>
      </c>
      <c r="AA56" s="28">
        <f>Amalgamation!AO56/Amalgamation!AS56</f>
        <v>0.45818181818181819</v>
      </c>
      <c r="AB56" s="28">
        <v>0.3</v>
      </c>
      <c r="AC56" s="28">
        <v>0.76</v>
      </c>
      <c r="AD56" s="28">
        <v>7.3</v>
      </c>
      <c r="AE56" s="28">
        <v>110</v>
      </c>
      <c r="AF56" s="28">
        <v>9.5</v>
      </c>
      <c r="AG56" s="28">
        <v>8.1</v>
      </c>
      <c r="AH56" s="28">
        <v>5.2</v>
      </c>
      <c r="AI56" s="28">
        <f>'no b.d.l.'!BJ56*10000</f>
        <v>33200</v>
      </c>
      <c r="AJ56" s="28">
        <f>'no b.d.l.'!BL56*10000</f>
        <v>15800</v>
      </c>
      <c r="AK56" s="28">
        <f>'no b.d.l.'!BM56*10000</f>
        <v>900</v>
      </c>
      <c r="AL56" s="28">
        <f>'no b.d.l.'!BP56*10000</f>
        <v>50</v>
      </c>
      <c r="AM56" s="28">
        <f>'no b.d.l.'!BQ56*10000</f>
        <v>9000</v>
      </c>
      <c r="BE56" s="28"/>
      <c r="BH56" s="28"/>
    </row>
    <row r="57" spans="1:60" x14ac:dyDescent="0.3">
      <c r="A57" s="26">
        <v>687530</v>
      </c>
      <c r="B57" s="26">
        <v>846752</v>
      </c>
      <c r="C57" s="26">
        <v>359</v>
      </c>
      <c r="D57" s="25">
        <f t="shared" si="0"/>
        <v>53</v>
      </c>
      <c r="E57" s="26">
        <v>1</v>
      </c>
      <c r="F57" s="27" t="s">
        <v>54</v>
      </c>
      <c r="G57" s="28">
        <f>'no b.d.l.'!H57/1000</f>
        <v>1.1000000000000001E-3</v>
      </c>
      <c r="H57" s="28">
        <v>2</v>
      </c>
      <c r="I57" s="28">
        <f>Amalgamation!P57/Amalgamation!AR57</f>
        <v>1.4428571428571428</v>
      </c>
      <c r="J57" s="28">
        <f>Amalgamation!Q57/Amalgamation!AS57</f>
        <v>6.6666666666666662E-3</v>
      </c>
      <c r="K57" s="28">
        <f>Amalgamation!R57/Amalgamation!AT57</f>
        <v>6.041666666666667</v>
      </c>
      <c r="L57" s="28">
        <f>Amalgamation!T57/Amalgamation!X57</f>
        <v>0.22666666666666666</v>
      </c>
      <c r="M57" s="28">
        <f>Amalgamation!V57/Amalgamation!Z57</f>
        <v>462</v>
      </c>
      <c r="N57" s="28">
        <v>7.51</v>
      </c>
      <c r="O57" s="28">
        <v>0.2</v>
      </c>
      <c r="P57" s="28">
        <v>0.06</v>
      </c>
      <c r="Q57" s="28">
        <v>0.73</v>
      </c>
      <c r="R57" s="28">
        <v>0.12</v>
      </c>
      <c r="S57" s="28">
        <v>72</v>
      </c>
      <c r="T57" s="28">
        <v>0.1</v>
      </c>
      <c r="U57" s="28">
        <v>0.2</v>
      </c>
      <c r="V57" s="28">
        <v>0.04</v>
      </c>
      <c r="W57" s="28">
        <v>8.4700000000000006</v>
      </c>
      <c r="X57" s="28">
        <f>Amalgamation!AL57/Amalgamation!AY57</f>
        <v>3.2330827067669174E-4</v>
      </c>
      <c r="Y57" s="28">
        <v>0.15</v>
      </c>
      <c r="Z57" s="28">
        <f>Amalgamation!AN57/(Amalgamation!AS57+Amalgamation!AY57)</f>
        <v>7.2734054457292054E-3</v>
      </c>
      <c r="AA57" s="28">
        <f>Amalgamation!AO57/Amalgamation!AS57</f>
        <v>0.47714285714285715</v>
      </c>
      <c r="AB57" s="28">
        <v>0.2</v>
      </c>
      <c r="AC57" s="28">
        <v>0.75</v>
      </c>
      <c r="AD57" s="28">
        <v>7</v>
      </c>
      <c r="AE57" s="28">
        <v>105</v>
      </c>
      <c r="AF57" s="28">
        <v>9.6</v>
      </c>
      <c r="AG57" s="28">
        <v>8.1</v>
      </c>
      <c r="AH57" s="28">
        <v>5.5</v>
      </c>
      <c r="AI57" s="28">
        <f>'no b.d.l.'!BJ57*10000</f>
        <v>31900</v>
      </c>
      <c r="AJ57" s="28">
        <f>'no b.d.l.'!BL57*10000</f>
        <v>13300</v>
      </c>
      <c r="AK57" s="28">
        <f>'no b.d.l.'!BM57*10000</f>
        <v>900</v>
      </c>
      <c r="AL57" s="28">
        <f>'no b.d.l.'!BP57*10000</f>
        <v>50</v>
      </c>
      <c r="AM57" s="28">
        <f>'no b.d.l.'!BQ57*10000</f>
        <v>9000</v>
      </c>
      <c r="BE57" s="28"/>
      <c r="BH57" s="28"/>
    </row>
    <row r="58" spans="1:60" x14ac:dyDescent="0.3">
      <c r="A58" s="26">
        <v>687532</v>
      </c>
      <c r="B58" s="26">
        <v>846753</v>
      </c>
      <c r="C58" s="26">
        <v>359</v>
      </c>
      <c r="D58" s="25">
        <f t="shared" si="0"/>
        <v>54</v>
      </c>
      <c r="E58" s="26">
        <v>1</v>
      </c>
      <c r="F58" s="27" t="s">
        <v>55</v>
      </c>
      <c r="G58" s="28">
        <f>'no b.d.l.'!H58/1000</f>
        <v>6.9999999999999999E-4</v>
      </c>
      <c r="H58" s="28">
        <v>2</v>
      </c>
      <c r="I58" s="28">
        <f>Amalgamation!P58/Amalgamation!AR58</f>
        <v>1.4202898550724639</v>
      </c>
      <c r="J58" s="28">
        <f>Amalgamation!Q58/Amalgamation!AS58</f>
        <v>5.7142857142857143E-3</v>
      </c>
      <c r="K58" s="28">
        <f>Amalgamation!R58/Amalgamation!AT58</f>
        <v>6.8817204301075261</v>
      </c>
      <c r="L58" s="28">
        <f>Amalgamation!T58/Amalgamation!X58</f>
        <v>0.27906976744186046</v>
      </c>
      <c r="M58" s="28">
        <f>Amalgamation!V58/Amalgamation!Z58</f>
        <v>476</v>
      </c>
      <c r="N58" s="28">
        <v>7.59</v>
      </c>
      <c r="O58" s="28">
        <v>0.2</v>
      </c>
      <c r="P58" s="28">
        <v>0.06</v>
      </c>
      <c r="Q58" s="28">
        <v>0.75</v>
      </c>
      <c r="R58" s="28">
        <v>0.12</v>
      </c>
      <c r="S58" s="28">
        <v>75</v>
      </c>
      <c r="T58" s="28">
        <v>0.2</v>
      </c>
      <c r="U58" s="28">
        <v>0.2</v>
      </c>
      <c r="V58" s="28">
        <v>0.04</v>
      </c>
      <c r="W58" s="28">
        <v>7.39</v>
      </c>
      <c r="X58" s="28">
        <f>Amalgamation!AL58/Amalgamation!AY58</f>
        <v>3.5537190082644626E-4</v>
      </c>
      <c r="Y58" s="28">
        <v>0.15</v>
      </c>
      <c r="Z58" s="28">
        <f>Amalgamation!AN58/(Amalgamation!AS58+Amalgamation!AY58)</f>
        <v>7.5862351495288808E-3</v>
      </c>
      <c r="AA58" s="28">
        <f>Amalgamation!AO58/Amalgamation!AS58</f>
        <v>0.46476190476190471</v>
      </c>
      <c r="AB58" s="28">
        <v>0.2</v>
      </c>
      <c r="AC58" s="28">
        <v>0.77</v>
      </c>
      <c r="AD58" s="28">
        <v>6.9</v>
      </c>
      <c r="AE58" s="28">
        <v>105</v>
      </c>
      <c r="AF58" s="28">
        <v>9.3000000000000007</v>
      </c>
      <c r="AG58" s="28">
        <v>7.1</v>
      </c>
      <c r="AH58" s="28">
        <v>4.7</v>
      </c>
      <c r="AI58" s="28">
        <f>'no b.d.l.'!BJ58*10000</f>
        <v>31200</v>
      </c>
      <c r="AJ58" s="28">
        <f>'no b.d.l.'!BL58*10000</f>
        <v>12100</v>
      </c>
      <c r="AK58" s="28">
        <f>'no b.d.l.'!BM58*10000</f>
        <v>800</v>
      </c>
      <c r="AL58" s="28">
        <f>'no b.d.l.'!BP58*10000</f>
        <v>50</v>
      </c>
      <c r="AM58" s="28">
        <f>'no b.d.l.'!BQ58*10000</f>
        <v>9000</v>
      </c>
      <c r="BE58" s="28"/>
      <c r="BH58" s="28"/>
    </row>
    <row r="59" spans="1:60" x14ac:dyDescent="0.3">
      <c r="A59" s="26">
        <v>687533</v>
      </c>
      <c r="B59" s="26">
        <v>846755</v>
      </c>
      <c r="C59" s="26">
        <v>359</v>
      </c>
      <c r="D59" s="25">
        <f t="shared" si="0"/>
        <v>55</v>
      </c>
      <c r="E59" s="26">
        <v>1</v>
      </c>
      <c r="F59" s="27" t="s">
        <v>56</v>
      </c>
      <c r="G59" s="28">
        <f>'no b.d.l.'!H59/1000</f>
        <v>1.6000000000000001E-3</v>
      </c>
      <c r="H59" s="28">
        <v>3</v>
      </c>
      <c r="I59" s="28">
        <f>Amalgamation!P59/Amalgamation!AR59</f>
        <v>1.6447368421052633</v>
      </c>
      <c r="J59" s="28">
        <f>Amalgamation!Q59/Amalgamation!AS59</f>
        <v>7.2072072072072073E-3</v>
      </c>
      <c r="K59" s="28">
        <f>Amalgamation!R59/Amalgamation!AT59</f>
        <v>6.5254237288135588</v>
      </c>
      <c r="L59" s="28">
        <f>Amalgamation!T59/Amalgamation!X59</f>
        <v>0.27891156462585032</v>
      </c>
      <c r="M59" s="28">
        <f>Amalgamation!V59/Amalgamation!Z59</f>
        <v>460.00000000000006</v>
      </c>
      <c r="N59" s="28">
        <v>9.26</v>
      </c>
      <c r="O59" s="28">
        <v>0.2</v>
      </c>
      <c r="P59" s="28">
        <v>0.08</v>
      </c>
      <c r="Q59" s="28">
        <v>0.96</v>
      </c>
      <c r="R59" s="28">
        <v>0.15</v>
      </c>
      <c r="S59" s="28">
        <v>99</v>
      </c>
      <c r="T59" s="28">
        <v>0.9</v>
      </c>
      <c r="U59" s="28">
        <v>0.3</v>
      </c>
      <c r="V59" s="28">
        <v>0.04</v>
      </c>
      <c r="W59" s="28">
        <v>5.51</v>
      </c>
      <c r="X59" s="28">
        <f>Amalgamation!AL59/Amalgamation!AY59</f>
        <v>2.6570048309178745E-4</v>
      </c>
      <c r="Y59" s="28">
        <v>0.13600000000000001</v>
      </c>
      <c r="Z59" s="28">
        <f>Amalgamation!AN59/(Amalgamation!AS59+Amalgamation!AY59)</f>
        <v>3.6173177646436983E-3</v>
      </c>
      <c r="AA59" s="28">
        <f>Amalgamation!AO59/Amalgamation!AS59</f>
        <v>0.53513513513513511</v>
      </c>
      <c r="AB59" s="28">
        <v>0.3</v>
      </c>
      <c r="AC59" s="28">
        <v>0.98</v>
      </c>
      <c r="AD59" s="28">
        <v>7.6</v>
      </c>
      <c r="AE59" s="28">
        <v>111</v>
      </c>
      <c r="AF59" s="28">
        <v>11.8</v>
      </c>
      <c r="AG59" s="28">
        <v>9.1999999999999993</v>
      </c>
      <c r="AH59" s="28">
        <v>6.8</v>
      </c>
      <c r="AI59" s="28">
        <f>'no b.d.l.'!BJ59*10000</f>
        <v>38400</v>
      </c>
      <c r="AJ59" s="28">
        <f>'no b.d.l.'!BL59*10000</f>
        <v>20700</v>
      </c>
      <c r="AK59" s="28">
        <f>'no b.d.l.'!BM59*10000</f>
        <v>1000</v>
      </c>
      <c r="AL59" s="28">
        <f>'no b.d.l.'!BP59*10000</f>
        <v>70</v>
      </c>
      <c r="AM59" s="28">
        <f>'no b.d.l.'!BQ59*10000</f>
        <v>9000</v>
      </c>
      <c r="BE59" s="28"/>
      <c r="BH59" s="28"/>
    </row>
    <row r="60" spans="1:60" x14ac:dyDescent="0.3">
      <c r="A60" s="26">
        <v>687535</v>
      </c>
      <c r="B60" s="26">
        <v>846758</v>
      </c>
      <c r="C60" s="26">
        <v>359</v>
      </c>
      <c r="D60" s="25">
        <f t="shared" si="0"/>
        <v>56</v>
      </c>
      <c r="E60" s="26">
        <v>1</v>
      </c>
      <c r="F60" s="27" t="s">
        <v>57</v>
      </c>
      <c r="G60" s="28">
        <f>'no b.d.l.'!H60/1000</f>
        <v>1.6999999999999999E-3</v>
      </c>
      <c r="H60" s="28">
        <v>3</v>
      </c>
      <c r="I60" s="28">
        <f>Amalgamation!P60/Amalgamation!AR60</f>
        <v>1.6486486486486485</v>
      </c>
      <c r="J60" s="28">
        <f>Amalgamation!Q60/Amalgamation!AS60</f>
        <v>7.5630252100840336E-3</v>
      </c>
      <c r="K60" s="28">
        <f>Amalgamation!R60/Amalgamation!AT60</f>
        <v>5.8474576271186436</v>
      </c>
      <c r="L60" s="28">
        <f>Amalgamation!T60/Amalgamation!X60</f>
        <v>0.29197080291970806</v>
      </c>
      <c r="M60" s="28">
        <f>Amalgamation!V60/Amalgamation!Z60</f>
        <v>456.66666666666669</v>
      </c>
      <c r="N60" s="28">
        <v>9.07</v>
      </c>
      <c r="O60" s="28">
        <v>0.1</v>
      </c>
      <c r="P60" s="28">
        <v>0.05</v>
      </c>
      <c r="Q60" s="28">
        <v>0.83</v>
      </c>
      <c r="R60" s="28">
        <v>0.14000000000000001</v>
      </c>
      <c r="S60" s="28">
        <v>120</v>
      </c>
      <c r="T60" s="28">
        <v>0.2</v>
      </c>
      <c r="U60" s="28">
        <v>0.3</v>
      </c>
      <c r="V60" s="28">
        <v>0.04</v>
      </c>
      <c r="W60" s="28">
        <v>5.79</v>
      </c>
      <c r="X60" s="28">
        <f>Amalgamation!AL60/Amalgamation!AY60</f>
        <v>2.5454545454545451E-4</v>
      </c>
      <c r="Y60" s="28">
        <v>0.16600000000000001</v>
      </c>
      <c r="Z60" s="28">
        <f>Amalgamation!AN60/(Amalgamation!AS60+Amalgamation!AY60)</f>
        <v>3.3536778335367784E-3</v>
      </c>
      <c r="AA60" s="28">
        <f>Amalgamation!AO60/Amalgamation!AS60</f>
        <v>0.5478991596638656</v>
      </c>
      <c r="AB60" s="28">
        <v>0.3</v>
      </c>
      <c r="AC60" s="28">
        <v>0.9</v>
      </c>
      <c r="AD60" s="28">
        <v>7.4</v>
      </c>
      <c r="AE60" s="28">
        <v>119</v>
      </c>
      <c r="AF60" s="28">
        <v>11.8</v>
      </c>
      <c r="AG60" s="28">
        <v>9.5</v>
      </c>
      <c r="AH60" s="28">
        <v>6.6</v>
      </c>
      <c r="AI60" s="28">
        <f>'no b.d.l.'!BJ60*10000</f>
        <v>40800</v>
      </c>
      <c r="AJ60" s="28">
        <f>'no b.d.l.'!BL60*10000</f>
        <v>22000</v>
      </c>
      <c r="AK60" s="28">
        <f>'no b.d.l.'!BM60*10000</f>
        <v>1300</v>
      </c>
      <c r="AL60" s="28">
        <f>'no b.d.l.'!BP60*10000</f>
        <v>70</v>
      </c>
      <c r="AM60" s="28">
        <f>'no b.d.l.'!BQ60*10000</f>
        <v>9000</v>
      </c>
      <c r="BE60" s="28"/>
      <c r="BH60" s="28"/>
    </row>
    <row r="61" spans="1:60" x14ac:dyDescent="0.3">
      <c r="A61" s="26">
        <v>687537</v>
      </c>
      <c r="B61" s="26">
        <v>846760</v>
      </c>
      <c r="C61" s="26">
        <v>359</v>
      </c>
      <c r="D61" s="25">
        <f t="shared" si="0"/>
        <v>57</v>
      </c>
      <c r="E61" s="26">
        <v>1</v>
      </c>
      <c r="F61" s="27" t="s">
        <v>58</v>
      </c>
      <c r="G61" s="28">
        <f>'no b.d.l.'!H61/1000</f>
        <v>1.6000000000000001E-3</v>
      </c>
      <c r="H61" s="28">
        <v>3</v>
      </c>
      <c r="I61" s="28">
        <f>Amalgamation!P61/Amalgamation!AR61</f>
        <v>1.4050632911392404</v>
      </c>
      <c r="J61" s="28">
        <f>Amalgamation!Q61/Amalgamation!AS61</f>
        <v>7.1428571428571426E-3</v>
      </c>
      <c r="K61" s="28">
        <f>Amalgamation!R61/Amalgamation!AT61</f>
        <v>6.8518518518518512</v>
      </c>
      <c r="L61" s="28">
        <f>Amalgamation!T61/Amalgamation!X61</f>
        <v>0.2932330827067669</v>
      </c>
      <c r="M61" s="28">
        <f>Amalgamation!V61/Amalgamation!Z61</f>
        <v>450</v>
      </c>
      <c r="N61" s="28">
        <v>8.9</v>
      </c>
      <c r="O61" s="28">
        <v>0.1</v>
      </c>
      <c r="P61" s="28">
        <v>0.06</v>
      </c>
      <c r="Q61" s="28">
        <v>0.85</v>
      </c>
      <c r="R61" s="28">
        <v>0.14000000000000001</v>
      </c>
      <c r="S61" s="28">
        <v>83</v>
      </c>
      <c r="T61" s="28">
        <v>0.1</v>
      </c>
      <c r="U61" s="28">
        <v>0.2</v>
      </c>
      <c r="V61" s="28">
        <v>0.04</v>
      </c>
      <c r="W61" s="28">
        <v>7.91</v>
      </c>
      <c r="X61" s="28">
        <f>Amalgamation!AL61/Amalgamation!AY61</f>
        <v>3.4042553191489358E-4</v>
      </c>
      <c r="Y61" s="28">
        <v>0.13800000000000001</v>
      </c>
      <c r="Z61" s="28">
        <f>Amalgamation!AN61/(Amalgamation!AS61+Amalgamation!AY61)</f>
        <v>6.6269897168615309E-3</v>
      </c>
      <c r="AA61" s="28">
        <f>Amalgamation!AO61/Amalgamation!AS61</f>
        <v>0.54285714285714293</v>
      </c>
      <c r="AB61" s="28">
        <v>0.2</v>
      </c>
      <c r="AC61" s="28">
        <v>0.92</v>
      </c>
      <c r="AD61" s="28">
        <v>7.9</v>
      </c>
      <c r="AE61" s="28">
        <v>98</v>
      </c>
      <c r="AF61" s="28">
        <v>10.8</v>
      </c>
      <c r="AG61" s="28">
        <v>9</v>
      </c>
      <c r="AH61" s="28">
        <v>6.2</v>
      </c>
      <c r="AI61" s="28">
        <f>'no b.d.l.'!BJ61*10000</f>
        <v>37200</v>
      </c>
      <c r="AJ61" s="28">
        <f>'no b.d.l.'!BL61*10000</f>
        <v>14100</v>
      </c>
      <c r="AK61" s="28">
        <f>'no b.d.l.'!BM61*10000</f>
        <v>1000</v>
      </c>
      <c r="AL61" s="28">
        <f>'no b.d.l.'!BP61*10000</f>
        <v>40</v>
      </c>
      <c r="AM61" s="28">
        <f>'no b.d.l.'!BQ61*10000</f>
        <v>9000</v>
      </c>
      <c r="BE61" s="28"/>
      <c r="BH61" s="28"/>
    </row>
    <row r="62" spans="1:60" x14ac:dyDescent="0.3">
      <c r="A62" s="26">
        <v>687538</v>
      </c>
      <c r="B62" s="26">
        <v>846763</v>
      </c>
      <c r="C62" s="26">
        <v>359</v>
      </c>
      <c r="D62" s="25">
        <f t="shared" si="0"/>
        <v>58</v>
      </c>
      <c r="E62" s="26">
        <v>1</v>
      </c>
      <c r="F62" s="27" t="s">
        <v>59</v>
      </c>
      <c r="G62" s="28">
        <f>'no b.d.l.'!H62/1000</f>
        <v>1.5E-3</v>
      </c>
      <c r="H62" s="28">
        <v>3</v>
      </c>
      <c r="I62" s="28">
        <f>Amalgamation!P62/Amalgamation!AR62</f>
        <v>1.5</v>
      </c>
      <c r="J62" s="28">
        <f>Amalgamation!Q62/Amalgamation!AS62</f>
        <v>6.1855670103092781E-3</v>
      </c>
      <c r="K62" s="28">
        <f>Amalgamation!R62/Amalgamation!AT62</f>
        <v>6.7123287671232879</v>
      </c>
      <c r="L62" s="28">
        <f>Amalgamation!T62/Amalgamation!X62</f>
        <v>0.25</v>
      </c>
      <c r="M62" s="28">
        <f>Amalgamation!V62/Amalgamation!Z62</f>
        <v>465</v>
      </c>
      <c r="N62" s="28">
        <v>6.35</v>
      </c>
      <c r="O62" s="28">
        <v>0.1</v>
      </c>
      <c r="P62" s="28">
        <v>0.04</v>
      </c>
      <c r="Q62" s="28">
        <v>0.62</v>
      </c>
      <c r="R62" s="28">
        <v>0.09</v>
      </c>
      <c r="S62" s="28">
        <v>65</v>
      </c>
      <c r="T62" s="28">
        <v>0.1</v>
      </c>
      <c r="U62" s="28">
        <v>0.2</v>
      </c>
      <c r="V62" s="28">
        <v>0.04</v>
      </c>
      <c r="W62" s="28">
        <v>9.93</v>
      </c>
      <c r="X62" s="28">
        <f>Amalgamation!AL62/Amalgamation!AY62</f>
        <v>2.5149700598802398E-4</v>
      </c>
      <c r="Y62" s="28">
        <v>0.154</v>
      </c>
      <c r="Z62" s="28">
        <f>Amalgamation!AN62/(Amalgamation!AS62+Amalgamation!AY62)</f>
        <v>6.3761385961778883E-3</v>
      </c>
      <c r="AA62" s="28">
        <f>Amalgamation!AO62/Amalgamation!AS62</f>
        <v>0.37835051546391757</v>
      </c>
      <c r="AB62" s="28">
        <v>0.2</v>
      </c>
      <c r="AC62" s="28">
        <v>0.57999999999999996</v>
      </c>
      <c r="AD62" s="28">
        <v>5.8</v>
      </c>
      <c r="AE62" s="28">
        <v>97</v>
      </c>
      <c r="AF62" s="28">
        <v>7.3</v>
      </c>
      <c r="AG62" s="28">
        <v>7</v>
      </c>
      <c r="AH62" s="28">
        <v>4.2</v>
      </c>
      <c r="AI62" s="28">
        <f>'no b.d.l.'!BJ62*10000</f>
        <v>26800</v>
      </c>
      <c r="AJ62" s="28">
        <f>'no b.d.l.'!BL62*10000</f>
        <v>16700</v>
      </c>
      <c r="AK62" s="28">
        <f>'no b.d.l.'!BM62*10000</f>
        <v>700.00000000000011</v>
      </c>
      <c r="AL62" s="28">
        <f>'no b.d.l.'!BP62*10000</f>
        <v>60</v>
      </c>
      <c r="AM62" s="28">
        <f>'no b.d.l.'!BQ62*10000</f>
        <v>9000</v>
      </c>
      <c r="BE62" s="28"/>
      <c r="BH62" s="28"/>
    </row>
    <row r="63" spans="1:60" x14ac:dyDescent="0.3">
      <c r="A63" s="26">
        <v>687539</v>
      </c>
      <c r="B63" s="26">
        <v>846766</v>
      </c>
      <c r="C63" s="26">
        <v>359</v>
      </c>
      <c r="D63" s="25">
        <f t="shared" si="0"/>
        <v>59</v>
      </c>
      <c r="E63" s="26">
        <v>1</v>
      </c>
      <c r="F63" s="27" t="s">
        <v>60</v>
      </c>
      <c r="G63" s="28">
        <f>'no b.d.l.'!H63/1000</f>
        <v>4.0000000000000002E-4</v>
      </c>
      <c r="H63" s="28">
        <v>2</v>
      </c>
      <c r="I63" s="28">
        <f>Amalgamation!P63/Amalgamation!AR63</f>
        <v>1.1609195402298851</v>
      </c>
      <c r="J63" s="28">
        <f>Amalgamation!Q63/Amalgamation!AS63</f>
        <v>5.263157894736842E-3</v>
      </c>
      <c r="K63" s="28">
        <f>Amalgamation!R63/Amalgamation!AT63</f>
        <v>2.9850746268656714</v>
      </c>
      <c r="L63" s="28">
        <f>Amalgamation!T63/Amalgamation!X63</f>
        <v>0.17924528301886791</v>
      </c>
      <c r="M63" s="28">
        <f>Amalgamation!V63/Amalgamation!Z63</f>
        <v>325</v>
      </c>
      <c r="N63" s="28">
        <v>5.43</v>
      </c>
      <c r="O63" s="28">
        <v>0.1</v>
      </c>
      <c r="P63" s="28">
        <v>0.04</v>
      </c>
      <c r="Q63" s="28">
        <v>0.55000000000000004</v>
      </c>
      <c r="R63" s="28">
        <v>7.0000000000000007E-2</v>
      </c>
      <c r="S63" s="28">
        <v>52</v>
      </c>
      <c r="T63" s="28">
        <v>0.2</v>
      </c>
      <c r="U63" s="28">
        <v>0.09</v>
      </c>
      <c r="V63" s="28">
        <v>0.04</v>
      </c>
      <c r="W63" s="28">
        <v>13.8</v>
      </c>
      <c r="X63" s="28">
        <f>Amalgamation!AL63/Amalgamation!AY63</f>
        <v>6.7924528301886798E-4</v>
      </c>
      <c r="Y63" s="28">
        <v>0.11600000000000001</v>
      </c>
      <c r="Z63" s="28">
        <f>Amalgamation!AN63/(Amalgamation!AS63+Amalgamation!AY63)</f>
        <v>2.0331101190476191E-2</v>
      </c>
      <c r="AA63" s="28">
        <f>Amalgamation!AO63/Amalgamation!AS63</f>
        <v>0.61842105263157898</v>
      </c>
      <c r="AB63" s="28">
        <v>0.2</v>
      </c>
      <c r="AC63" s="28">
        <v>0.47</v>
      </c>
      <c r="AD63" s="28">
        <v>8.6999999999999993</v>
      </c>
      <c r="AE63" s="28">
        <v>76</v>
      </c>
      <c r="AF63" s="28">
        <v>6.7</v>
      </c>
      <c r="AG63" s="28">
        <v>4.9000000000000004</v>
      </c>
      <c r="AH63" s="28">
        <v>5.7</v>
      </c>
      <c r="AI63" s="28">
        <f>'no b.d.l.'!BJ63*10000</f>
        <v>23600</v>
      </c>
      <c r="AJ63" s="28">
        <f>'no b.d.l.'!BL63*10000</f>
        <v>5300</v>
      </c>
      <c r="AK63" s="28">
        <f>'no b.d.l.'!BM63*10000</f>
        <v>800</v>
      </c>
      <c r="AL63" s="28">
        <f>'no b.d.l.'!BP63*10000</f>
        <v>50</v>
      </c>
      <c r="AM63" s="28">
        <f>'no b.d.l.'!BQ63*10000</f>
        <v>9000</v>
      </c>
      <c r="BE63" s="28"/>
      <c r="BH63" s="28"/>
    </row>
    <row r="64" spans="1:60" x14ac:dyDescent="0.3">
      <c r="A64" s="26">
        <v>687541</v>
      </c>
      <c r="B64" s="26">
        <v>846768</v>
      </c>
      <c r="C64" s="26">
        <v>359</v>
      </c>
      <c r="D64" s="25">
        <f t="shared" si="0"/>
        <v>60</v>
      </c>
      <c r="E64" s="26">
        <v>1</v>
      </c>
      <c r="F64" s="27" t="s">
        <v>61</v>
      </c>
      <c r="G64" s="28">
        <f>'no b.d.l.'!H64/1000</f>
        <v>1.2999999999999999E-3</v>
      </c>
      <c r="H64" s="28">
        <v>3</v>
      </c>
      <c r="I64" s="28">
        <f>Amalgamation!P64/Amalgamation!AR64</f>
        <v>1.6986301369863015</v>
      </c>
      <c r="J64" s="28">
        <f>Amalgamation!Q64/Amalgamation!AS64</f>
        <v>7.4074074074074077E-3</v>
      </c>
      <c r="K64" s="28">
        <f>Amalgamation!R64/Amalgamation!AT64</f>
        <v>6.0975609756097562</v>
      </c>
      <c r="L64" s="28">
        <f>Amalgamation!T64/Amalgamation!X64</f>
        <v>0.25153374233128833</v>
      </c>
      <c r="M64" s="28">
        <f>Amalgamation!V64/Amalgamation!Z64</f>
        <v>441.66666666666669</v>
      </c>
      <c r="N64" s="28">
        <v>9.83</v>
      </c>
      <c r="O64" s="28">
        <v>0.2</v>
      </c>
      <c r="P64" s="28">
        <v>0.05</v>
      </c>
      <c r="Q64" s="28">
        <v>0.87</v>
      </c>
      <c r="R64" s="28">
        <v>0.15</v>
      </c>
      <c r="S64" s="28">
        <v>87</v>
      </c>
      <c r="T64" s="28">
        <v>0.1</v>
      </c>
      <c r="U64" s="28">
        <v>0.2</v>
      </c>
      <c r="V64" s="28">
        <v>0.04</v>
      </c>
      <c r="W64" s="28">
        <v>7.45</v>
      </c>
      <c r="X64" s="28">
        <f>Amalgamation!AL64/Amalgamation!AY64</f>
        <v>1.9636363636363636E-4</v>
      </c>
      <c r="Y64" s="28">
        <v>0.128</v>
      </c>
      <c r="Z64" s="28">
        <f>Amalgamation!AN64/(Amalgamation!AS64+Amalgamation!AY64)</f>
        <v>3.2197189220515786E-3</v>
      </c>
      <c r="AA64" s="28">
        <f>Amalgamation!AO64/Amalgamation!AS64</f>
        <v>0.56944444444444442</v>
      </c>
      <c r="AB64" s="28">
        <v>0.3</v>
      </c>
      <c r="AC64" s="28">
        <v>0.97</v>
      </c>
      <c r="AD64" s="28">
        <v>7.3</v>
      </c>
      <c r="AE64" s="28">
        <v>108</v>
      </c>
      <c r="AF64" s="28">
        <v>12.3</v>
      </c>
      <c r="AG64" s="28">
        <v>9.1999999999999993</v>
      </c>
      <c r="AH64" s="28">
        <v>8.4</v>
      </c>
      <c r="AI64" s="28">
        <f>'no b.d.l.'!BJ64*10000</f>
        <v>42100</v>
      </c>
      <c r="AJ64" s="28">
        <f>'no b.d.l.'!BL64*10000</f>
        <v>27500</v>
      </c>
      <c r="AK64" s="28">
        <f>'no b.d.l.'!BM64*10000</f>
        <v>1200</v>
      </c>
      <c r="AL64" s="28">
        <f>'no b.d.l.'!BP64*10000</f>
        <v>70</v>
      </c>
      <c r="AM64" s="28">
        <f>'no b.d.l.'!BQ64*10000</f>
        <v>9000</v>
      </c>
      <c r="BE64" s="28"/>
      <c r="BH64" s="28"/>
    </row>
    <row r="65" spans="1:60" x14ac:dyDescent="0.3">
      <c r="A65" s="26">
        <v>687544</v>
      </c>
      <c r="B65" s="26">
        <v>846771</v>
      </c>
      <c r="C65" s="26">
        <v>359</v>
      </c>
      <c r="D65" s="25">
        <f t="shared" si="0"/>
        <v>61</v>
      </c>
      <c r="E65" s="26">
        <v>1</v>
      </c>
      <c r="F65" s="27" t="s">
        <v>62</v>
      </c>
      <c r="G65" s="28">
        <f>'no b.d.l.'!H65/1000</f>
        <v>1.4E-3</v>
      </c>
      <c r="H65" s="28">
        <v>2</v>
      </c>
      <c r="I65" s="28">
        <f>Amalgamation!P65/Amalgamation!AR65</f>
        <v>1.619718309859155</v>
      </c>
      <c r="J65" s="28">
        <f>Amalgamation!Q65/Amalgamation!AS65</f>
        <v>8.4337349397590362E-3</v>
      </c>
      <c r="K65" s="28">
        <f>Amalgamation!R65/Amalgamation!AT65</f>
        <v>8.0909090909090917</v>
      </c>
      <c r="L65" s="28">
        <f>Amalgamation!T65/Amalgamation!X65</f>
        <v>0.25352112676056338</v>
      </c>
      <c r="M65" s="28">
        <f>Amalgamation!V65/Amalgamation!Z65</f>
        <v>438.33333333333337</v>
      </c>
      <c r="N65" s="28">
        <v>9.58</v>
      </c>
      <c r="O65" s="28">
        <v>0.2</v>
      </c>
      <c r="P65" s="28">
        <v>0.06</v>
      </c>
      <c r="Q65" s="28">
        <v>0.86</v>
      </c>
      <c r="R65" s="28">
        <v>0.14000000000000001</v>
      </c>
      <c r="S65" s="28">
        <v>89</v>
      </c>
      <c r="T65" s="28">
        <v>0.2</v>
      </c>
      <c r="U65" s="28">
        <v>0.1</v>
      </c>
      <c r="V65" s="28">
        <v>0.04</v>
      </c>
      <c r="W65" s="28">
        <v>11.2</v>
      </c>
      <c r="X65" s="28">
        <f>Amalgamation!AL65/Amalgamation!AY65</f>
        <v>1.7886178861788618E-4</v>
      </c>
      <c r="Y65" s="28">
        <v>0.108</v>
      </c>
      <c r="Z65" s="28">
        <f>Amalgamation!AN65/(Amalgamation!AS65+Amalgamation!AY65)</f>
        <v>4.7522586395494877E-3</v>
      </c>
      <c r="AA65" s="28">
        <f>Amalgamation!AO65/Amalgamation!AS65</f>
        <v>0.61445783132530118</v>
      </c>
      <c r="AB65" s="28">
        <v>0.4</v>
      </c>
      <c r="AC65" s="28">
        <v>0.88</v>
      </c>
      <c r="AD65" s="28">
        <v>7.1</v>
      </c>
      <c r="AE65" s="28">
        <v>83</v>
      </c>
      <c r="AF65" s="28">
        <v>11</v>
      </c>
      <c r="AG65" s="28">
        <v>9.1</v>
      </c>
      <c r="AH65" s="28">
        <v>7.2</v>
      </c>
      <c r="AI65" s="28">
        <f>'no b.d.l.'!BJ65*10000</f>
        <v>38900</v>
      </c>
      <c r="AJ65" s="28">
        <f>'no b.d.l.'!BL65*10000</f>
        <v>24600</v>
      </c>
      <c r="AK65" s="28">
        <f>'no b.d.l.'!BM65*10000</f>
        <v>900</v>
      </c>
      <c r="AL65" s="28">
        <f>'no b.d.l.'!BP65*10000</f>
        <v>70</v>
      </c>
      <c r="AM65" s="28">
        <f>'no b.d.l.'!BQ65*10000</f>
        <v>9000</v>
      </c>
      <c r="BE65" s="28"/>
      <c r="BH65" s="28"/>
    </row>
    <row r="66" spans="1:60" x14ac:dyDescent="0.3">
      <c r="A66" s="26">
        <v>687547</v>
      </c>
      <c r="B66" s="26">
        <v>846773</v>
      </c>
      <c r="C66" s="26">
        <v>359</v>
      </c>
      <c r="D66" s="25">
        <f t="shared" si="0"/>
        <v>62</v>
      </c>
      <c r="E66" s="26">
        <v>1</v>
      </c>
      <c r="F66" s="27" t="s">
        <v>63</v>
      </c>
      <c r="G66" s="28">
        <f>'no b.d.l.'!H66/1000</f>
        <v>1.9E-3</v>
      </c>
      <c r="H66" s="28">
        <v>2</v>
      </c>
      <c r="I66" s="28">
        <f>Amalgamation!P66/Amalgamation!AR66</f>
        <v>1.7936507936507937</v>
      </c>
      <c r="J66" s="28">
        <f>Amalgamation!Q66/Amalgamation!AS66</f>
        <v>7.619047619047619E-3</v>
      </c>
      <c r="K66" s="28">
        <f>Amalgamation!R66/Amalgamation!AT66</f>
        <v>6.8181818181818183</v>
      </c>
      <c r="L66" s="28">
        <f>Amalgamation!T66/Amalgamation!X66</f>
        <v>0.25641025641025644</v>
      </c>
      <c r="M66" s="28">
        <f>Amalgamation!V66/Amalgamation!Z66</f>
        <v>383.33333333333337</v>
      </c>
      <c r="N66" s="28">
        <v>8.91</v>
      </c>
      <c r="O66" s="28">
        <v>0.2</v>
      </c>
      <c r="P66" s="28">
        <v>0.06</v>
      </c>
      <c r="Q66" s="28">
        <v>0.85</v>
      </c>
      <c r="R66" s="28">
        <v>0.14000000000000001</v>
      </c>
      <c r="S66" s="28">
        <v>81</v>
      </c>
      <c r="T66" s="28">
        <v>0.1</v>
      </c>
      <c r="U66" s="28">
        <v>0.3</v>
      </c>
      <c r="V66" s="28">
        <v>0.04</v>
      </c>
      <c r="W66" s="28">
        <v>8.61</v>
      </c>
      <c r="X66" s="28">
        <f>Amalgamation!AL66/Amalgamation!AY66</f>
        <v>1.609907120743034E-4</v>
      </c>
      <c r="Y66" s="28">
        <v>0.10199999999999999</v>
      </c>
      <c r="Z66" s="28">
        <f>Amalgamation!AN66/(Amalgamation!AS66+Amalgamation!AY66)</f>
        <v>2.9223885202900785E-3</v>
      </c>
      <c r="AA66" s="28">
        <f>Amalgamation!AO66/Amalgamation!AS66</f>
        <v>0.57714285714285718</v>
      </c>
      <c r="AB66" s="28">
        <v>0.3</v>
      </c>
      <c r="AC66" s="28">
        <v>0.93</v>
      </c>
      <c r="AD66" s="28">
        <v>6.3</v>
      </c>
      <c r="AE66" s="28">
        <v>105</v>
      </c>
      <c r="AF66" s="28">
        <v>11</v>
      </c>
      <c r="AG66" s="28">
        <v>8.8000000000000007</v>
      </c>
      <c r="AH66" s="28">
        <v>8.5</v>
      </c>
      <c r="AI66" s="28">
        <f>'no b.d.l.'!BJ66*10000</f>
        <v>37200</v>
      </c>
      <c r="AJ66" s="28">
        <f>'no b.d.l.'!BL66*10000</f>
        <v>32300</v>
      </c>
      <c r="AK66" s="28">
        <f>'no b.d.l.'!BM66*10000</f>
        <v>900</v>
      </c>
      <c r="AL66" s="28">
        <f>'no b.d.l.'!BP66*10000</f>
        <v>90</v>
      </c>
      <c r="AM66" s="28">
        <f>'no b.d.l.'!BQ66*10000</f>
        <v>9000</v>
      </c>
      <c r="BE66" s="28"/>
      <c r="BH66" s="28"/>
    </row>
    <row r="67" spans="1:60" x14ac:dyDescent="0.3">
      <c r="A67" s="26">
        <v>687549</v>
      </c>
      <c r="B67" s="26">
        <v>846775</v>
      </c>
      <c r="C67" s="26">
        <v>359</v>
      </c>
      <c r="D67" s="25">
        <f t="shared" si="0"/>
        <v>63</v>
      </c>
      <c r="E67" s="26">
        <v>1</v>
      </c>
      <c r="F67" s="27" t="s">
        <v>64</v>
      </c>
      <c r="G67" s="28">
        <f>'no b.d.l.'!H67/1000</f>
        <v>3.5000000000000001E-3</v>
      </c>
      <c r="H67" s="28">
        <v>2</v>
      </c>
      <c r="I67" s="28">
        <f>Amalgamation!P67/Amalgamation!AR67</f>
        <v>1.6071428571428572</v>
      </c>
      <c r="J67" s="28">
        <f>Amalgamation!Q67/Amalgamation!AS67</f>
        <v>4.9019607843137254E-3</v>
      </c>
      <c r="K67" s="28">
        <f>Amalgamation!R67/Amalgamation!AT67</f>
        <v>5.875</v>
      </c>
      <c r="L67" s="28">
        <f>Amalgamation!T67/Amalgamation!X67</f>
        <v>0.18666666666666665</v>
      </c>
      <c r="M67" s="28">
        <f>Amalgamation!V67/Amalgamation!Z67</f>
        <v>507.5</v>
      </c>
      <c r="N67" s="28">
        <v>6.87</v>
      </c>
      <c r="O67" s="28">
        <v>0.1</v>
      </c>
      <c r="P67" s="28">
        <v>0.04</v>
      </c>
      <c r="Q67" s="28">
        <v>0.63</v>
      </c>
      <c r="R67" s="28">
        <v>0.1</v>
      </c>
      <c r="S67" s="28">
        <v>65</v>
      </c>
      <c r="T67" s="28">
        <v>2.7</v>
      </c>
      <c r="U67" s="28">
        <v>0.2</v>
      </c>
      <c r="V67" s="28">
        <v>0.7</v>
      </c>
      <c r="W67" s="28">
        <v>10.5</v>
      </c>
      <c r="X67" s="28">
        <f>Amalgamation!AL67/Amalgamation!AY67</f>
        <v>3.3913043478260867E-4</v>
      </c>
      <c r="Y67" s="28">
        <v>0.16200000000000001</v>
      </c>
      <c r="Z67" s="28">
        <f>Amalgamation!AN67/(Amalgamation!AS67+Amalgamation!AY67)</f>
        <v>9.6966040337872778E-3</v>
      </c>
      <c r="AA67" s="28">
        <f>Amalgamation!AO67/Amalgamation!AS67</f>
        <v>0.41568627450980389</v>
      </c>
      <c r="AB67" s="28">
        <v>0.3</v>
      </c>
      <c r="AC67" s="28">
        <v>0.67</v>
      </c>
      <c r="AD67" s="28">
        <v>5.6</v>
      </c>
      <c r="AE67" s="28">
        <v>102</v>
      </c>
      <c r="AF67" s="28">
        <v>8</v>
      </c>
      <c r="AG67" s="28">
        <v>7.2</v>
      </c>
      <c r="AH67" s="28">
        <v>5.4</v>
      </c>
      <c r="AI67" s="28">
        <f>'no b.d.l.'!BJ67*10000</f>
        <v>29500</v>
      </c>
      <c r="AJ67" s="28">
        <f>'no b.d.l.'!BL67*10000</f>
        <v>11500</v>
      </c>
      <c r="AK67" s="28">
        <f>'no b.d.l.'!BM67*10000</f>
        <v>800</v>
      </c>
      <c r="AL67" s="28">
        <f>'no b.d.l.'!BP67*10000</f>
        <v>40</v>
      </c>
      <c r="AM67" s="28">
        <f>'no b.d.l.'!BQ67*10000</f>
        <v>9000</v>
      </c>
      <c r="BE67" s="28"/>
      <c r="BH67" s="28"/>
    </row>
    <row r="68" spans="1:60" x14ac:dyDescent="0.3">
      <c r="A68" s="26">
        <v>687550</v>
      </c>
      <c r="B68" s="26">
        <v>846777</v>
      </c>
      <c r="C68" s="26">
        <v>359</v>
      </c>
      <c r="D68" s="25">
        <f t="shared" si="0"/>
        <v>64</v>
      </c>
      <c r="E68" s="26">
        <v>1</v>
      </c>
      <c r="F68" s="27" t="s">
        <v>65</v>
      </c>
      <c r="G68" s="28">
        <f>'no b.d.l.'!H68/1000</f>
        <v>2.5000000000000001E-3</v>
      </c>
      <c r="H68" s="28">
        <v>3</v>
      </c>
      <c r="I68" s="28">
        <f>Amalgamation!P68/Amalgamation!AR68</f>
        <v>1.7580645161290323</v>
      </c>
      <c r="J68" s="28">
        <f>Amalgamation!Q68/Amalgamation!AS68</f>
        <v>7.9207920792079209E-3</v>
      </c>
      <c r="K68" s="28">
        <f>Amalgamation!R68/Amalgamation!AT68</f>
        <v>6.8518518518518512</v>
      </c>
      <c r="L68" s="28">
        <f>Amalgamation!T68/Amalgamation!X68</f>
        <v>0.26219512195121952</v>
      </c>
      <c r="M68" s="28">
        <f>Amalgamation!V68/Amalgamation!Z68</f>
        <v>507.99999999999994</v>
      </c>
      <c r="N68" s="28">
        <v>9.5500000000000007</v>
      </c>
      <c r="O68" s="28">
        <v>0.2</v>
      </c>
      <c r="P68" s="28">
        <v>0.05</v>
      </c>
      <c r="Q68" s="28">
        <v>0.87</v>
      </c>
      <c r="R68" s="28">
        <v>0.14000000000000001</v>
      </c>
      <c r="S68" s="28">
        <v>86</v>
      </c>
      <c r="T68" s="28">
        <v>0.2</v>
      </c>
      <c r="U68" s="28">
        <v>0.2</v>
      </c>
      <c r="V68" s="28">
        <v>0.04</v>
      </c>
      <c r="W68" s="28">
        <v>8.41</v>
      </c>
      <c r="X68" s="28">
        <f>Amalgamation!AL68/Amalgamation!AY68</f>
        <v>1.4826498422712935E-4</v>
      </c>
      <c r="Y68" s="28">
        <v>0.1</v>
      </c>
      <c r="Z68" s="28">
        <f>Amalgamation!AN68/(Amalgamation!AS68+Amalgamation!AY68)</f>
        <v>2.9150026728719212E-3</v>
      </c>
      <c r="AA68" s="28">
        <f>Amalgamation!AO68/Amalgamation!AS68</f>
        <v>0.53960396039603964</v>
      </c>
      <c r="AB68" s="28">
        <v>0.3</v>
      </c>
      <c r="AC68" s="28">
        <v>0.85</v>
      </c>
      <c r="AD68" s="28">
        <v>6.2</v>
      </c>
      <c r="AE68" s="28">
        <v>101</v>
      </c>
      <c r="AF68" s="28">
        <v>10.8</v>
      </c>
      <c r="AG68" s="28">
        <v>9.1999999999999993</v>
      </c>
      <c r="AH68" s="28">
        <v>8</v>
      </c>
      <c r="AI68" s="28">
        <f>'no b.d.l.'!BJ68*10000</f>
        <v>38700</v>
      </c>
      <c r="AJ68" s="28">
        <f>'no b.d.l.'!BL68*10000</f>
        <v>31700</v>
      </c>
      <c r="AK68" s="28">
        <f>'no b.d.l.'!BM68*10000</f>
        <v>900</v>
      </c>
      <c r="AL68" s="28">
        <f>'no b.d.l.'!BP68*10000</f>
        <v>70</v>
      </c>
      <c r="AM68" s="28">
        <f>'no b.d.l.'!BQ68*10000</f>
        <v>9000</v>
      </c>
      <c r="BE68" s="28"/>
      <c r="BH68" s="28"/>
    </row>
    <row r="69" spans="1:60" x14ac:dyDescent="0.3">
      <c r="A69" s="26">
        <v>687553</v>
      </c>
      <c r="B69" s="26">
        <v>846779</v>
      </c>
      <c r="C69" s="26">
        <v>357</v>
      </c>
      <c r="D69" s="25">
        <f t="shared" si="0"/>
        <v>65</v>
      </c>
      <c r="E69" s="26">
        <v>1</v>
      </c>
      <c r="F69" s="27" t="s">
        <v>66</v>
      </c>
      <c r="G69" s="28">
        <f>'no b.d.l.'!H69/1000</f>
        <v>2.2000000000000001E-3</v>
      </c>
      <c r="H69" s="28">
        <v>2</v>
      </c>
      <c r="I69" s="28">
        <f>Amalgamation!P69/Amalgamation!AR69</f>
        <v>0.94117647058823517</v>
      </c>
      <c r="J69" s="28">
        <f>Amalgamation!Q69/Amalgamation!AS69</f>
        <v>8.6021505376344086E-3</v>
      </c>
      <c r="K69" s="28">
        <f>Amalgamation!R69/Amalgamation!AT69</f>
        <v>5.7657657657657664</v>
      </c>
      <c r="L69" s="28">
        <f>Amalgamation!T69/Amalgamation!X69</f>
        <v>0.20746887966804978</v>
      </c>
      <c r="M69" s="28">
        <f>Amalgamation!V69/Amalgamation!Z69</f>
        <v>502</v>
      </c>
      <c r="N69" s="28">
        <v>8.82</v>
      </c>
      <c r="O69" s="28">
        <v>0.09</v>
      </c>
      <c r="P69" s="28">
        <v>7.0000000000000007E-2</v>
      </c>
      <c r="Q69" s="28">
        <v>0.85</v>
      </c>
      <c r="R69" s="28">
        <v>0.14000000000000001</v>
      </c>
      <c r="S69" s="28">
        <v>80</v>
      </c>
      <c r="T69" s="28">
        <v>0.1</v>
      </c>
      <c r="U69" s="28">
        <v>0.1</v>
      </c>
      <c r="V69" s="28">
        <v>0.04</v>
      </c>
      <c r="W69" s="28">
        <v>48.2</v>
      </c>
      <c r="X69" s="28">
        <f>Amalgamation!AL69/Amalgamation!AY69</f>
        <v>1.9999999999999998E-4</v>
      </c>
      <c r="Y69" s="28">
        <v>0.106</v>
      </c>
      <c r="Z69" s="28">
        <f>Amalgamation!AN69/(Amalgamation!AS69+Amalgamation!AY69)</f>
        <v>1.7684887459807074E-2</v>
      </c>
      <c r="AA69" s="28">
        <f>Amalgamation!AO69/Amalgamation!AS69</f>
        <v>0.66559139784946231</v>
      </c>
      <c r="AB69" s="28">
        <v>0.9</v>
      </c>
      <c r="AC69" s="28">
        <v>0.77</v>
      </c>
      <c r="AD69" s="28">
        <v>11.9</v>
      </c>
      <c r="AE69" s="28">
        <v>93</v>
      </c>
      <c r="AF69" s="28">
        <v>11.1</v>
      </c>
      <c r="AG69" s="28">
        <v>9.1999999999999993</v>
      </c>
      <c r="AH69" s="28">
        <v>10.3</v>
      </c>
      <c r="AI69" s="28">
        <f>'no b.d.l.'!BJ69*10000</f>
        <v>36100</v>
      </c>
      <c r="AJ69" s="28">
        <f>'no b.d.l.'!BL69*10000</f>
        <v>19500</v>
      </c>
      <c r="AK69" s="28">
        <f>'no b.d.l.'!BM69*10000</f>
        <v>1000</v>
      </c>
      <c r="AL69" s="28">
        <f>'no b.d.l.'!BP69*10000</f>
        <v>90</v>
      </c>
      <c r="AM69" s="28">
        <f>'no b.d.l.'!BQ69*10000</f>
        <v>9000</v>
      </c>
      <c r="BE69" s="28"/>
      <c r="BH69" s="28"/>
    </row>
    <row r="70" spans="1:60" x14ac:dyDescent="0.3">
      <c r="A70" s="26">
        <v>687555</v>
      </c>
      <c r="B70" s="26">
        <v>846782</v>
      </c>
      <c r="C70" s="26">
        <v>357</v>
      </c>
      <c r="D70" s="25">
        <f t="shared" si="0"/>
        <v>66</v>
      </c>
      <c r="E70" s="26">
        <v>1</v>
      </c>
      <c r="F70" s="27" t="s">
        <v>67</v>
      </c>
      <c r="G70" s="28">
        <f>'no b.d.l.'!H70/1000</f>
        <v>3.0000000000000001E-3</v>
      </c>
      <c r="H70" s="28">
        <v>2</v>
      </c>
      <c r="I70" s="28">
        <f>Amalgamation!P70/Amalgamation!AR70</f>
        <v>1.3333333333333335</v>
      </c>
      <c r="J70" s="28">
        <f>Amalgamation!Q70/Amalgamation!AS70</f>
        <v>8.5365853658536574E-3</v>
      </c>
      <c r="K70" s="28">
        <f>Amalgamation!R70/Amalgamation!AT70</f>
        <v>6.7816091954022992</v>
      </c>
      <c r="L70" s="28">
        <f>Amalgamation!T70/Amalgamation!X70</f>
        <v>0.24427480916030536</v>
      </c>
      <c r="M70" s="28">
        <f>Amalgamation!V70/Amalgamation!Z70</f>
        <v>467.5</v>
      </c>
      <c r="N70" s="28">
        <v>7.48</v>
      </c>
      <c r="O70" s="28">
        <v>0.2</v>
      </c>
      <c r="P70" s="28">
        <v>0.03</v>
      </c>
      <c r="Q70" s="28">
        <v>0.68</v>
      </c>
      <c r="R70" s="28">
        <v>0.11</v>
      </c>
      <c r="S70" s="28">
        <v>63</v>
      </c>
      <c r="T70" s="28">
        <v>1.7</v>
      </c>
      <c r="U70" s="28">
        <v>0.1</v>
      </c>
      <c r="V70" s="28">
        <v>0.04</v>
      </c>
      <c r="W70" s="28">
        <v>16.3</v>
      </c>
      <c r="X70" s="28">
        <f>Amalgamation!AL70/Amalgamation!AY70</f>
        <v>1.3240418118466899E-4</v>
      </c>
      <c r="Y70" s="28">
        <v>0.113</v>
      </c>
      <c r="Z70" s="28">
        <f>Amalgamation!AN70/(Amalgamation!AS70+Amalgamation!AY70)</f>
        <v>5.0691404349940935E-3</v>
      </c>
      <c r="AA70" s="28">
        <f>Amalgamation!AO70/Amalgamation!AS70</f>
        <v>0.54878048780487809</v>
      </c>
      <c r="AB70" s="28">
        <v>0.4</v>
      </c>
      <c r="AC70" s="28">
        <v>0.66</v>
      </c>
      <c r="AD70" s="28">
        <v>6.6</v>
      </c>
      <c r="AE70" s="28">
        <v>82</v>
      </c>
      <c r="AF70" s="28">
        <v>8.6999999999999993</v>
      </c>
      <c r="AG70" s="28">
        <v>8.1999999999999993</v>
      </c>
      <c r="AH70" s="28">
        <v>5.0999999999999996</v>
      </c>
      <c r="AI70" s="28">
        <f>'no b.d.l.'!BJ70*10000</f>
        <v>31900</v>
      </c>
      <c r="AJ70" s="28">
        <f>'no b.d.l.'!BL70*10000</f>
        <v>28700</v>
      </c>
      <c r="AK70" s="28">
        <f>'no b.d.l.'!BM70*10000</f>
        <v>800</v>
      </c>
      <c r="AL70" s="28">
        <f>'no b.d.l.'!BP70*10000</f>
        <v>100</v>
      </c>
      <c r="AM70" s="28">
        <f>'no b.d.l.'!BQ70*10000</f>
        <v>9000</v>
      </c>
      <c r="BE70" s="28"/>
      <c r="BH70" s="28"/>
    </row>
    <row r="71" spans="1:60" x14ac:dyDescent="0.3">
      <c r="A71" s="26">
        <v>686911</v>
      </c>
      <c r="B71" s="26">
        <v>846777</v>
      </c>
      <c r="C71" s="26">
        <v>369</v>
      </c>
      <c r="D71" s="25">
        <f t="shared" ref="D71:D134" si="1">D70+1</f>
        <v>67</v>
      </c>
      <c r="E71" s="26">
        <v>1</v>
      </c>
      <c r="F71" s="27" t="s">
        <v>68</v>
      </c>
      <c r="G71" s="28">
        <f>'no b.d.l.'!H71/1000</f>
        <v>4.0000000000000002E-4</v>
      </c>
      <c r="H71" s="28">
        <v>4</v>
      </c>
      <c r="I71" s="28">
        <f>Amalgamation!P71/Amalgamation!AR71</f>
        <v>1.1666666666666667</v>
      </c>
      <c r="J71" s="28">
        <f>Amalgamation!Q71/Amalgamation!AS71</f>
        <v>4.1666666666666666E-3</v>
      </c>
      <c r="K71" s="28">
        <f>Amalgamation!R71/Amalgamation!AT71</f>
        <v>8.56</v>
      </c>
      <c r="L71" s="28">
        <f>Amalgamation!T71/Amalgamation!X71</f>
        <v>0.36458333333333337</v>
      </c>
      <c r="M71" s="28">
        <f>Amalgamation!V71/Amalgamation!Z71</f>
        <v>483.75</v>
      </c>
      <c r="N71" s="28">
        <v>14.7</v>
      </c>
      <c r="O71" s="28">
        <v>0.09</v>
      </c>
      <c r="P71" s="28">
        <v>0.05</v>
      </c>
      <c r="Q71" s="28">
        <v>1.01</v>
      </c>
      <c r="R71" s="28">
        <v>0.12</v>
      </c>
      <c r="S71" s="28">
        <v>133</v>
      </c>
      <c r="T71" s="28">
        <v>0.2</v>
      </c>
      <c r="U71" s="28">
        <v>0.2</v>
      </c>
      <c r="V71" s="28">
        <v>0.04</v>
      </c>
      <c r="W71" s="28">
        <v>11.7</v>
      </c>
      <c r="X71" s="28">
        <f>Amalgamation!AL71/Amalgamation!AY71</f>
        <v>1.0431654676258994E-4</v>
      </c>
      <c r="Y71" s="28">
        <v>8.4000000000000005E-2</v>
      </c>
      <c r="Z71" s="28">
        <f>Amalgamation!AN71/(Amalgamation!AS71+Amalgamation!AY71)</f>
        <v>2.9185179876737859E-3</v>
      </c>
      <c r="AA71" s="28">
        <f>Amalgamation!AO71/Amalgamation!AS71</f>
        <v>0.24907407407407406</v>
      </c>
      <c r="AB71" s="28">
        <v>0.4</v>
      </c>
      <c r="AC71" s="28">
        <v>1.03</v>
      </c>
      <c r="AD71" s="28">
        <v>7.8</v>
      </c>
      <c r="AE71" s="28">
        <v>216</v>
      </c>
      <c r="AF71" s="28">
        <v>12.5</v>
      </c>
      <c r="AG71" s="28">
        <v>13</v>
      </c>
      <c r="AH71" s="28">
        <v>8.3000000000000007</v>
      </c>
      <c r="AI71" s="28">
        <f>'no b.d.l.'!BJ71*10000</f>
        <v>49500</v>
      </c>
      <c r="AJ71" s="28">
        <f>'no b.d.l.'!BL71*10000</f>
        <v>55599.999999999993</v>
      </c>
      <c r="AK71" s="28">
        <f>'no b.d.l.'!BM71*10000</f>
        <v>800</v>
      </c>
      <c r="AL71" s="28">
        <f>'no b.d.l.'!BP71*10000</f>
        <v>160</v>
      </c>
      <c r="AM71" s="28">
        <f>'no b.d.l.'!BQ71*10000</f>
        <v>9000</v>
      </c>
      <c r="BE71" s="28"/>
      <c r="BH71" s="28"/>
    </row>
    <row r="72" spans="1:60" x14ac:dyDescent="0.3">
      <c r="A72" s="26">
        <v>686910</v>
      </c>
      <c r="B72" s="26">
        <v>846777</v>
      </c>
      <c r="C72" s="26">
        <v>369</v>
      </c>
      <c r="D72" s="25">
        <f t="shared" si="1"/>
        <v>68</v>
      </c>
      <c r="E72" s="26">
        <v>1</v>
      </c>
      <c r="F72" s="27" t="s">
        <v>70</v>
      </c>
      <c r="G72" s="28">
        <f>'no b.d.l.'!H72/1000</f>
        <v>4.0000000000000002E-4</v>
      </c>
      <c r="H72" s="28">
        <v>3</v>
      </c>
      <c r="I72" s="28">
        <f>Amalgamation!P72/Amalgamation!AR72</f>
        <v>1.3823529411764708</v>
      </c>
      <c r="J72" s="28">
        <f>Amalgamation!Q72/Amalgamation!AS72</f>
        <v>4.3062200956937796E-3</v>
      </c>
      <c r="K72" s="28">
        <f>Amalgamation!R72/Amalgamation!AT72</f>
        <v>9.8214285714285712</v>
      </c>
      <c r="L72" s="28">
        <f>Amalgamation!T72/Amalgamation!X72</f>
        <v>0.32487309644670054</v>
      </c>
      <c r="M72" s="28">
        <f>Amalgamation!V72/Amalgamation!Z72</f>
        <v>485.71428571428567</v>
      </c>
      <c r="N72" s="28">
        <v>13.7</v>
      </c>
      <c r="O72" s="28">
        <v>0.09</v>
      </c>
      <c r="P72" s="28">
        <v>7.0000000000000007E-2</v>
      </c>
      <c r="Q72" s="28">
        <v>1.05</v>
      </c>
      <c r="R72" s="28">
        <v>0.11</v>
      </c>
      <c r="S72" s="28">
        <v>133</v>
      </c>
      <c r="T72" s="28">
        <v>0.2</v>
      </c>
      <c r="U72" s="28">
        <v>0.2</v>
      </c>
      <c r="V72" s="28">
        <v>0.04</v>
      </c>
      <c r="W72" s="28">
        <v>12</v>
      </c>
      <c r="X72" s="28">
        <f>Amalgamation!AL72/Amalgamation!AY72</f>
        <v>1.0608695652173912E-4</v>
      </c>
      <c r="Y72" s="28">
        <v>7.4999999999999997E-2</v>
      </c>
      <c r="Z72" s="28">
        <f>Amalgamation!AN72/(Amalgamation!AS72+Amalgamation!AY72)</f>
        <v>2.7222790206033725E-3</v>
      </c>
      <c r="AA72" s="28">
        <f>Amalgamation!AO72/Amalgamation!AS72</f>
        <v>0.23205741626794257</v>
      </c>
      <c r="AB72" s="28">
        <v>0.4</v>
      </c>
      <c r="AC72" s="28">
        <v>0.9</v>
      </c>
      <c r="AD72" s="28">
        <v>6.8</v>
      </c>
      <c r="AE72" s="28">
        <v>209</v>
      </c>
      <c r="AF72" s="28">
        <v>11.2</v>
      </c>
      <c r="AG72" s="28">
        <v>12</v>
      </c>
      <c r="AH72" s="28">
        <v>7.9</v>
      </c>
      <c r="AI72" s="28">
        <f>'no b.d.l.'!BJ72*10000</f>
        <v>43900</v>
      </c>
      <c r="AJ72" s="28">
        <f>'no b.d.l.'!BL72*10000</f>
        <v>57500</v>
      </c>
      <c r="AK72" s="28">
        <f>'no b.d.l.'!BM72*10000</f>
        <v>600</v>
      </c>
      <c r="AL72" s="28">
        <f>'no b.d.l.'!BP72*10000</f>
        <v>140</v>
      </c>
      <c r="AM72" s="28">
        <f>'no b.d.l.'!BQ72*10000</f>
        <v>9000</v>
      </c>
      <c r="BE72" s="28"/>
      <c r="BH72" s="28"/>
    </row>
    <row r="73" spans="1:60" x14ac:dyDescent="0.3">
      <c r="A73" s="26">
        <v>686909</v>
      </c>
      <c r="B73" s="26">
        <v>846778</v>
      </c>
      <c r="C73" s="26">
        <v>369</v>
      </c>
      <c r="D73" s="25">
        <f t="shared" si="1"/>
        <v>69</v>
      </c>
      <c r="E73" s="26">
        <v>1</v>
      </c>
      <c r="F73" s="27" t="s">
        <v>69</v>
      </c>
      <c r="G73" s="28">
        <f>'no b.d.l.'!H73/1000</f>
        <v>4.0000000000000002E-4</v>
      </c>
      <c r="H73" s="28">
        <v>3</v>
      </c>
      <c r="I73" s="28">
        <f>Amalgamation!P73/Amalgamation!AR73</f>
        <v>1.4324324324324322</v>
      </c>
      <c r="J73" s="28">
        <f>Amalgamation!Q73/Amalgamation!AS73</f>
        <v>4.591836734693878E-3</v>
      </c>
      <c r="K73" s="28">
        <f>Amalgamation!R73/Amalgamation!AT73</f>
        <v>10.737704918032788</v>
      </c>
      <c r="L73" s="28">
        <f>Amalgamation!T73/Amalgamation!X73</f>
        <v>0.29064039408866998</v>
      </c>
      <c r="M73" s="28">
        <f>Amalgamation!V73/Amalgamation!Z73</f>
        <v>408.88888888888886</v>
      </c>
      <c r="N73" s="28">
        <v>15.8</v>
      </c>
      <c r="O73" s="28">
        <v>0.09</v>
      </c>
      <c r="P73" s="28">
        <v>0.08</v>
      </c>
      <c r="Q73" s="28">
        <v>1.17</v>
      </c>
      <c r="R73" s="28">
        <v>0.15</v>
      </c>
      <c r="S73" s="28">
        <v>147</v>
      </c>
      <c r="T73" s="28">
        <v>0.2</v>
      </c>
      <c r="U73" s="28">
        <v>0.09</v>
      </c>
      <c r="V73" s="28">
        <v>0.04</v>
      </c>
      <c r="W73" s="28">
        <v>17.2</v>
      </c>
      <c r="X73" s="28">
        <f>Amalgamation!AL73/Amalgamation!AY73</f>
        <v>8.5014409221902021E-5</v>
      </c>
      <c r="Y73" s="28">
        <v>7.9000000000000001E-2</v>
      </c>
      <c r="Z73" s="28">
        <f>Amalgamation!AN73/(Amalgamation!AS73+Amalgamation!AY73)</f>
        <v>2.8823495603195583E-3</v>
      </c>
      <c r="AA73" s="28">
        <f>Amalgamation!AO73/Amalgamation!AS73</f>
        <v>0.27346938775510204</v>
      </c>
      <c r="AB73" s="28">
        <v>0.4</v>
      </c>
      <c r="AC73" s="28">
        <v>1.04</v>
      </c>
      <c r="AD73" s="28">
        <v>7.4</v>
      </c>
      <c r="AE73" s="28">
        <v>196</v>
      </c>
      <c r="AF73" s="28">
        <v>12.2</v>
      </c>
      <c r="AG73" s="28">
        <v>13.6</v>
      </c>
      <c r="AH73" s="28">
        <v>8.9</v>
      </c>
      <c r="AI73" s="28">
        <f>'no b.d.l.'!BJ73*10000</f>
        <v>50400</v>
      </c>
      <c r="AJ73" s="28">
        <f>'no b.d.l.'!BL73*10000</f>
        <v>69400</v>
      </c>
      <c r="AK73" s="28">
        <f>'no b.d.l.'!BM73*10000</f>
        <v>700.00000000000011</v>
      </c>
      <c r="AL73" s="28">
        <f>'no b.d.l.'!BP73*10000</f>
        <v>150</v>
      </c>
      <c r="AM73" s="28">
        <f>'no b.d.l.'!BQ73*10000</f>
        <v>9000</v>
      </c>
      <c r="BE73" s="28"/>
      <c r="BH73" s="28"/>
    </row>
    <row r="74" spans="1:60" x14ac:dyDescent="0.3">
      <c r="A74" s="26">
        <v>686908</v>
      </c>
      <c r="B74" s="26">
        <v>846778</v>
      </c>
      <c r="C74" s="26">
        <v>369</v>
      </c>
      <c r="D74" s="25">
        <f t="shared" si="1"/>
        <v>70</v>
      </c>
      <c r="E74" s="26">
        <v>1</v>
      </c>
      <c r="F74" s="27" t="s">
        <v>71</v>
      </c>
      <c r="G74" s="28">
        <f>'no b.d.l.'!H74/1000</f>
        <v>6.4999999999999997E-3</v>
      </c>
      <c r="H74" s="28">
        <v>3</v>
      </c>
      <c r="I74" s="28">
        <f>Amalgamation!P74/Amalgamation!AR74</f>
        <v>1.3766233766233766</v>
      </c>
      <c r="J74" s="28">
        <f>Amalgamation!Q74/Amalgamation!AS74</f>
        <v>4.7846889952153108E-3</v>
      </c>
      <c r="K74" s="28">
        <f>Amalgamation!R74/Amalgamation!AT74</f>
        <v>10.232558139534884</v>
      </c>
      <c r="L74" s="28">
        <f>Amalgamation!T74/Amalgamation!X74</f>
        <v>0.30097087378640774</v>
      </c>
      <c r="M74" s="28">
        <f>Amalgamation!V74/Amalgamation!Z74</f>
        <v>427.77777777777777</v>
      </c>
      <c r="N74" s="28">
        <v>15.8</v>
      </c>
      <c r="O74" s="28">
        <v>0.09</v>
      </c>
      <c r="P74" s="28">
        <v>7.0000000000000007E-2</v>
      </c>
      <c r="Q74" s="28">
        <v>1.17</v>
      </c>
      <c r="R74" s="28">
        <v>0.17</v>
      </c>
      <c r="S74" s="28">
        <v>152</v>
      </c>
      <c r="T74" s="28">
        <v>0.2</v>
      </c>
      <c r="U74" s="28">
        <v>0.1</v>
      </c>
      <c r="V74" s="28">
        <v>0.04</v>
      </c>
      <c r="W74" s="28">
        <v>16.2</v>
      </c>
      <c r="X74" s="28">
        <f>Amalgamation!AL74/Amalgamation!AY74</f>
        <v>9.2375366568914948E-5</v>
      </c>
      <c r="Y74" s="28">
        <v>7.6999999999999999E-2</v>
      </c>
      <c r="Z74" s="28">
        <f>Amalgamation!AN74/(Amalgamation!AS74+Amalgamation!AY74)</f>
        <v>2.9235919250391023E-3</v>
      </c>
      <c r="AA74" s="28">
        <f>Amalgamation!AO74/Amalgamation!AS74</f>
        <v>0.27751196172248804</v>
      </c>
      <c r="AB74" s="28">
        <v>0.5</v>
      </c>
      <c r="AC74" s="28">
        <v>1.0900000000000001</v>
      </c>
      <c r="AD74" s="28">
        <v>7.7</v>
      </c>
      <c r="AE74" s="28">
        <v>209</v>
      </c>
      <c r="AF74" s="28">
        <v>12.9</v>
      </c>
      <c r="AG74" s="28">
        <v>14.1</v>
      </c>
      <c r="AH74" s="28">
        <v>9</v>
      </c>
      <c r="AI74" s="28">
        <f>'no b.d.l.'!BJ74*10000</f>
        <v>52400</v>
      </c>
      <c r="AJ74" s="28">
        <f>'no b.d.l.'!BL74*10000</f>
        <v>68200</v>
      </c>
      <c r="AK74" s="28">
        <f>'no b.d.l.'!BM74*10000</f>
        <v>800</v>
      </c>
      <c r="AL74" s="28">
        <f>'no b.d.l.'!BP74*10000</f>
        <v>140</v>
      </c>
      <c r="AM74" s="28">
        <f>'no b.d.l.'!BQ74*10000</f>
        <v>9000</v>
      </c>
      <c r="BE74" s="28"/>
      <c r="BH74" s="28"/>
    </row>
    <row r="75" spans="1:60" x14ac:dyDescent="0.3">
      <c r="A75" s="26">
        <v>686907</v>
      </c>
      <c r="B75" s="26">
        <v>846778</v>
      </c>
      <c r="C75" s="26">
        <v>369</v>
      </c>
      <c r="D75" s="25">
        <f t="shared" si="1"/>
        <v>71</v>
      </c>
      <c r="E75" s="26">
        <v>1</v>
      </c>
      <c r="F75" s="27" t="s">
        <v>72</v>
      </c>
      <c r="G75" s="28">
        <f>'no b.d.l.'!H75/1000</f>
        <v>4.0000000000000002E-4</v>
      </c>
      <c r="H75" s="28">
        <v>3</v>
      </c>
      <c r="I75" s="28">
        <f>Amalgamation!P75/Amalgamation!AR75</f>
        <v>1.2073170731707319</v>
      </c>
      <c r="J75" s="28">
        <f>Amalgamation!Q75/Amalgamation!AS75</f>
        <v>3.6866359447004608E-3</v>
      </c>
      <c r="K75" s="28">
        <f>Amalgamation!R75/Amalgamation!AT75</f>
        <v>7.2413793103448274</v>
      </c>
      <c r="L75" s="28">
        <f>Amalgamation!T75/Amalgamation!X75</f>
        <v>0.2661290322580645</v>
      </c>
      <c r="M75" s="28">
        <f>Amalgamation!V75/Amalgamation!Z75</f>
        <v>551.25</v>
      </c>
      <c r="N75" s="28">
        <v>15.7</v>
      </c>
      <c r="O75" s="28">
        <v>0.09</v>
      </c>
      <c r="P75" s="28">
        <v>7.0000000000000007E-2</v>
      </c>
      <c r="Q75" s="28">
        <v>1.1499999999999999</v>
      </c>
      <c r="R75" s="28">
        <v>0.16</v>
      </c>
      <c r="S75" s="28">
        <v>143</v>
      </c>
      <c r="T75" s="28">
        <v>0.2</v>
      </c>
      <c r="U75" s="28">
        <v>0.1</v>
      </c>
      <c r="V75" s="28">
        <v>0.04</v>
      </c>
      <c r="W75" s="28">
        <v>15.9</v>
      </c>
      <c r="X75" s="28">
        <f>Amalgamation!AL75/Amalgamation!AY75</f>
        <v>1.1423550087873461E-4</v>
      </c>
      <c r="Y75" s="28">
        <v>9.2999999999999999E-2</v>
      </c>
      <c r="Z75" s="28">
        <f>Amalgamation!AN75/(Amalgamation!AS75+Amalgamation!AY75)</f>
        <v>3.4052908941295929E-3</v>
      </c>
      <c r="AA75" s="28">
        <f>Amalgamation!AO75/Amalgamation!AS75</f>
        <v>0.30138248847926269</v>
      </c>
      <c r="AB75" s="28">
        <v>0.5</v>
      </c>
      <c r="AC75" s="28">
        <v>1.1000000000000001</v>
      </c>
      <c r="AD75" s="28">
        <v>8.1999999999999993</v>
      </c>
      <c r="AE75" s="28">
        <v>217</v>
      </c>
      <c r="AF75" s="28">
        <v>14.5</v>
      </c>
      <c r="AG75" s="28">
        <v>13.6</v>
      </c>
      <c r="AH75" s="28">
        <v>8.1999999999999993</v>
      </c>
      <c r="AI75" s="28">
        <f>'no b.d.l.'!BJ75*10000</f>
        <v>56200</v>
      </c>
      <c r="AJ75" s="28">
        <f>'no b.d.l.'!BL75*10000</f>
        <v>56900.000000000007</v>
      </c>
      <c r="AK75" s="28">
        <f>'no b.d.l.'!BM75*10000</f>
        <v>1000</v>
      </c>
      <c r="AL75" s="28">
        <f>'no b.d.l.'!BP75*10000</f>
        <v>140</v>
      </c>
      <c r="AM75" s="28">
        <f>'no b.d.l.'!BQ75*10000</f>
        <v>9000</v>
      </c>
      <c r="BE75" s="28"/>
      <c r="BH75" s="28"/>
    </row>
    <row r="76" spans="1:60" x14ac:dyDescent="0.3">
      <c r="A76" s="26">
        <v>686906</v>
      </c>
      <c r="B76" s="26">
        <v>846779</v>
      </c>
      <c r="C76" s="26">
        <v>369</v>
      </c>
      <c r="D76" s="25">
        <f t="shared" si="1"/>
        <v>72</v>
      </c>
      <c r="E76" s="26">
        <v>1</v>
      </c>
      <c r="F76" s="27" t="s">
        <v>73</v>
      </c>
      <c r="G76" s="28">
        <f>'no b.d.l.'!H76/1000</f>
        <v>4.0000000000000002E-4</v>
      </c>
      <c r="H76" s="28">
        <v>3</v>
      </c>
      <c r="I76" s="28">
        <f>Amalgamation!P76/Amalgamation!AR76</f>
        <v>1.4666666666666666</v>
      </c>
      <c r="J76" s="28">
        <f>Amalgamation!Q76/Amalgamation!AS76</f>
        <v>4.2735042735042739E-3</v>
      </c>
      <c r="K76" s="28">
        <f>Amalgamation!R76/Amalgamation!AT76</f>
        <v>11.031746031746032</v>
      </c>
      <c r="L76" s="28">
        <f>Amalgamation!T76/Amalgamation!X76</f>
        <v>0.3125</v>
      </c>
      <c r="M76" s="28">
        <f>Amalgamation!V76/Amalgamation!Z76</f>
        <v>450</v>
      </c>
      <c r="N76" s="28">
        <v>16.5</v>
      </c>
      <c r="O76" s="28">
        <v>0.09</v>
      </c>
      <c r="P76" s="28">
        <v>7.0000000000000007E-2</v>
      </c>
      <c r="Q76" s="28">
        <v>1.1100000000000001</v>
      </c>
      <c r="R76" s="28">
        <v>0.17</v>
      </c>
      <c r="S76" s="28">
        <v>158</v>
      </c>
      <c r="T76" s="28">
        <v>0.2</v>
      </c>
      <c r="U76" s="28">
        <v>0.09</v>
      </c>
      <c r="V76" s="28">
        <v>0.04</v>
      </c>
      <c r="W76" s="28">
        <v>17.899999999999999</v>
      </c>
      <c r="X76" s="28">
        <f>Amalgamation!AL76/Amalgamation!AY76</f>
        <v>7.5653370013755152E-5</v>
      </c>
      <c r="Y76" s="28">
        <v>7.8E-2</v>
      </c>
      <c r="Z76" s="28">
        <f>Amalgamation!AN76/(Amalgamation!AS76+Amalgamation!AY76)</f>
        <v>3.0452189650917267E-3</v>
      </c>
      <c r="AA76" s="28">
        <f>Amalgamation!AO76/Amalgamation!AS76</f>
        <v>0.24230769230769231</v>
      </c>
      <c r="AB76" s="28">
        <v>0.5</v>
      </c>
      <c r="AC76" s="28">
        <v>1</v>
      </c>
      <c r="AD76" s="28">
        <v>7.5</v>
      </c>
      <c r="AE76" s="28">
        <v>234</v>
      </c>
      <c r="AF76" s="28">
        <v>12.6</v>
      </c>
      <c r="AG76" s="28">
        <v>14.4</v>
      </c>
      <c r="AH76" s="28">
        <v>8.6</v>
      </c>
      <c r="AI76" s="28">
        <f>'no b.d.l.'!BJ76*10000</f>
        <v>52500</v>
      </c>
      <c r="AJ76" s="28">
        <f>'no b.d.l.'!BL76*10000</f>
        <v>72700</v>
      </c>
      <c r="AK76" s="28">
        <f>'no b.d.l.'!BM76*10000</f>
        <v>800</v>
      </c>
      <c r="AL76" s="28">
        <f>'no b.d.l.'!BP76*10000</f>
        <v>130</v>
      </c>
      <c r="AM76" s="28">
        <f>'no b.d.l.'!BQ76*10000</f>
        <v>9000</v>
      </c>
      <c r="BE76" s="28"/>
      <c r="BH76" s="28"/>
    </row>
    <row r="77" spans="1:60" x14ac:dyDescent="0.3">
      <c r="A77" s="26">
        <v>686904</v>
      </c>
      <c r="B77" s="26">
        <v>846779</v>
      </c>
      <c r="C77" s="26">
        <v>369</v>
      </c>
      <c r="D77" s="25">
        <f t="shared" si="1"/>
        <v>73</v>
      </c>
      <c r="E77" s="26">
        <v>1</v>
      </c>
      <c r="F77" s="27" t="s">
        <v>75</v>
      </c>
      <c r="G77" s="28">
        <f>'no b.d.l.'!H77/1000</f>
        <v>1.1999999999999999E-3</v>
      </c>
      <c r="H77" s="28">
        <v>3</v>
      </c>
      <c r="I77" s="28">
        <f>Amalgamation!P77/Amalgamation!AR77</f>
        <v>1.0655737704918034</v>
      </c>
      <c r="J77" s="28">
        <f>Amalgamation!Q77/Amalgamation!AS77</f>
        <v>6.8669527896995713E-3</v>
      </c>
      <c r="K77" s="28">
        <f>Amalgamation!R77/Amalgamation!AT77</f>
        <v>3.1699346405228757</v>
      </c>
      <c r="L77" s="28">
        <f>Amalgamation!T77/Amalgamation!X77</f>
        <v>0.11610076670317634</v>
      </c>
      <c r="M77" s="28">
        <f>Amalgamation!V77/Amalgamation!Z77</f>
        <v>154.21052631578948</v>
      </c>
      <c r="N77" s="28">
        <v>16.5</v>
      </c>
      <c r="O77" s="28">
        <v>0.09</v>
      </c>
      <c r="P77" s="28">
        <v>0.08</v>
      </c>
      <c r="Q77" s="28">
        <v>2.38</v>
      </c>
      <c r="R77" s="28">
        <v>0.23</v>
      </c>
      <c r="S77" s="28">
        <v>69</v>
      </c>
      <c r="T77" s="28">
        <v>0.1</v>
      </c>
      <c r="U77" s="28">
        <v>0.9</v>
      </c>
      <c r="V77" s="28">
        <v>0.04</v>
      </c>
      <c r="W77" s="28">
        <v>10.7</v>
      </c>
      <c r="X77" s="28">
        <f>Amalgamation!AL77/Amalgamation!AY77</f>
        <v>1.1371841155234656E-4</v>
      </c>
      <c r="Y77" s="28">
        <v>3.7999999999999999E-2</v>
      </c>
      <c r="Z77" s="28">
        <f>Amalgamation!AN77/(Amalgamation!AS77+Amalgamation!AY77)</f>
        <v>3.3918717308072544E-3</v>
      </c>
      <c r="AA77" s="28">
        <f>Amalgamation!AO77/Amalgamation!AS77</f>
        <v>0.58798283261802575</v>
      </c>
      <c r="AB77" s="28">
        <v>0.6</v>
      </c>
      <c r="AC77" s="28">
        <v>1.96</v>
      </c>
      <c r="AD77" s="28">
        <v>12.2</v>
      </c>
      <c r="AE77" s="28">
        <v>233</v>
      </c>
      <c r="AF77" s="28">
        <v>30.6</v>
      </c>
      <c r="AG77" s="28">
        <v>12.2</v>
      </c>
      <c r="AH77" s="28">
        <v>19.7</v>
      </c>
      <c r="AI77" s="28">
        <f>'no b.d.l.'!BJ77*10000</f>
        <v>58000</v>
      </c>
      <c r="AJ77" s="28">
        <f>'no b.d.l.'!BL77*10000</f>
        <v>55400</v>
      </c>
      <c r="AK77" s="28">
        <f>'no b.d.l.'!BM77*10000</f>
        <v>2200</v>
      </c>
      <c r="AL77" s="28">
        <f>'no b.d.l.'!BP77*10000</f>
        <v>700.00000000000011</v>
      </c>
      <c r="AM77" s="28">
        <f>'no b.d.l.'!BQ77*10000</f>
        <v>9000</v>
      </c>
      <c r="BE77" s="28"/>
      <c r="BH77" s="28"/>
    </row>
    <row r="78" spans="1:60" x14ac:dyDescent="0.3">
      <c r="A78" s="26">
        <v>686901</v>
      </c>
      <c r="B78" s="26">
        <v>846779</v>
      </c>
      <c r="C78" s="26">
        <v>369</v>
      </c>
      <c r="D78" s="25">
        <f t="shared" si="1"/>
        <v>74</v>
      </c>
      <c r="E78" s="26">
        <v>1</v>
      </c>
      <c r="F78" s="27" t="s">
        <v>74</v>
      </c>
      <c r="G78" s="28">
        <f>'no b.d.l.'!H78/1000</f>
        <v>4.0000000000000002E-4</v>
      </c>
      <c r="H78" s="28">
        <v>3</v>
      </c>
      <c r="I78" s="28">
        <f>Amalgamation!P78/Amalgamation!AR78</f>
        <v>1.3209876543209875</v>
      </c>
      <c r="J78" s="28">
        <f>Amalgamation!Q78/Amalgamation!AS78</f>
        <v>3.7914691943127963E-3</v>
      </c>
      <c r="K78" s="28">
        <f>Amalgamation!R78/Amalgamation!AT78</f>
        <v>7.8807947019867548</v>
      </c>
      <c r="L78" s="28">
        <f>Amalgamation!T78/Amalgamation!X78</f>
        <v>0.27659574468085107</v>
      </c>
      <c r="M78" s="28">
        <f>Amalgamation!V78/Amalgamation!Z78</f>
        <v>622.85714285714278</v>
      </c>
      <c r="N78" s="28">
        <v>16.8</v>
      </c>
      <c r="O78" s="28">
        <v>0.09</v>
      </c>
      <c r="P78" s="28">
        <v>7.0000000000000007E-2</v>
      </c>
      <c r="Q78" s="28">
        <v>1.1299999999999999</v>
      </c>
      <c r="R78" s="28">
        <v>0.16</v>
      </c>
      <c r="S78" s="28">
        <v>155</v>
      </c>
      <c r="T78" s="28">
        <v>0.2</v>
      </c>
      <c r="U78" s="28">
        <v>0.1</v>
      </c>
      <c r="V78" s="28">
        <v>0.04</v>
      </c>
      <c r="W78" s="28">
        <v>17.5</v>
      </c>
      <c r="X78" s="28">
        <f>Amalgamation!AL78/Amalgamation!AY78</f>
        <v>9.6723868954758194E-5</v>
      </c>
      <c r="Y78" s="28">
        <v>0.08</v>
      </c>
      <c r="Z78" s="28">
        <f>Amalgamation!AN78/(Amalgamation!AS78+Amalgamation!AY78)</f>
        <v>3.2171790206963037E-3</v>
      </c>
      <c r="AA78" s="28">
        <f>Amalgamation!AO78/Amalgamation!AS78</f>
        <v>0.31090047393364928</v>
      </c>
      <c r="AB78" s="28">
        <v>0.4</v>
      </c>
      <c r="AC78" s="28">
        <v>1.1100000000000001</v>
      </c>
      <c r="AD78" s="28">
        <v>8.1</v>
      </c>
      <c r="AE78" s="28">
        <v>211</v>
      </c>
      <c r="AF78" s="28">
        <v>15.1</v>
      </c>
      <c r="AG78" s="28">
        <v>15</v>
      </c>
      <c r="AH78" s="28">
        <v>8.5</v>
      </c>
      <c r="AI78" s="28">
        <f>'no b.d.l.'!BJ78*10000</f>
        <v>59500</v>
      </c>
      <c r="AJ78" s="28">
        <f>'no b.d.l.'!BL78*10000</f>
        <v>64100</v>
      </c>
      <c r="AK78" s="28">
        <f>'no b.d.l.'!BM78*10000</f>
        <v>1200</v>
      </c>
      <c r="AL78" s="28">
        <f>'no b.d.l.'!BP78*10000</f>
        <v>150</v>
      </c>
      <c r="AM78" s="28">
        <f>'no b.d.l.'!BQ78*10000</f>
        <v>9000</v>
      </c>
      <c r="BE78" s="28"/>
      <c r="BH78" s="28"/>
    </row>
    <row r="79" spans="1:60" x14ac:dyDescent="0.3">
      <c r="A79" s="26">
        <v>686899</v>
      </c>
      <c r="B79" s="26">
        <v>846778</v>
      </c>
      <c r="C79" s="26">
        <v>369</v>
      </c>
      <c r="D79" s="25">
        <f t="shared" si="1"/>
        <v>75</v>
      </c>
      <c r="E79" s="26">
        <v>1</v>
      </c>
      <c r="F79" s="27" t="s">
        <v>76</v>
      </c>
      <c r="G79" s="28">
        <f>'no b.d.l.'!H79/1000</f>
        <v>5.7000000000000002E-3</v>
      </c>
      <c r="H79" s="28">
        <v>3</v>
      </c>
      <c r="I79" s="28">
        <f>Amalgamation!P79/Amalgamation!AR79</f>
        <v>1.2702702702702702</v>
      </c>
      <c r="J79" s="28">
        <f>Amalgamation!Q79/Amalgamation!AS79</f>
        <v>3.7500000000000003E-3</v>
      </c>
      <c r="K79" s="28">
        <f>Amalgamation!R79/Amalgamation!AT79</f>
        <v>8.5384615384615383</v>
      </c>
      <c r="L79" s="28">
        <f>Amalgamation!T79/Amalgamation!X79</f>
        <v>0.34234234234234234</v>
      </c>
      <c r="M79" s="28">
        <f>Amalgamation!V79/Amalgamation!Z79</f>
        <v>476.25</v>
      </c>
      <c r="N79" s="28">
        <v>14.1</v>
      </c>
      <c r="O79" s="28">
        <v>0.09</v>
      </c>
      <c r="P79" s="28">
        <v>0.08</v>
      </c>
      <c r="Q79" s="28">
        <v>1.1100000000000001</v>
      </c>
      <c r="R79" s="28">
        <v>0.15</v>
      </c>
      <c r="S79" s="28">
        <v>130</v>
      </c>
      <c r="T79" s="28">
        <v>0.2</v>
      </c>
      <c r="U79" s="28">
        <v>0.2</v>
      </c>
      <c r="V79" s="28">
        <v>0.04</v>
      </c>
      <c r="W79" s="28">
        <v>13</v>
      </c>
      <c r="X79" s="28">
        <f>Amalgamation!AL79/Amalgamation!AY79</f>
        <v>1.3287904599659285E-4</v>
      </c>
      <c r="Y79" s="28">
        <v>8.8999999999999996E-2</v>
      </c>
      <c r="Z79" s="28">
        <f>Amalgamation!AN79/(Amalgamation!AS79+Amalgamation!AY79)</f>
        <v>2.9131319986426874E-3</v>
      </c>
      <c r="AA79" s="28">
        <f>Amalgamation!AO79/Amalgamation!AS79</f>
        <v>0.2475</v>
      </c>
      <c r="AB79" s="28">
        <v>0.5</v>
      </c>
      <c r="AC79" s="28">
        <v>1.01</v>
      </c>
      <c r="AD79" s="28">
        <v>7.4</v>
      </c>
      <c r="AE79" s="28">
        <v>240</v>
      </c>
      <c r="AF79" s="28">
        <v>13</v>
      </c>
      <c r="AG79" s="28">
        <v>12.3</v>
      </c>
      <c r="AH79" s="28">
        <v>8</v>
      </c>
      <c r="AI79" s="28">
        <f>'no b.d.l.'!BJ79*10000</f>
        <v>50400</v>
      </c>
      <c r="AJ79" s="28">
        <f>'no b.d.l.'!BL79*10000</f>
        <v>58700</v>
      </c>
      <c r="AK79" s="28">
        <f>'no b.d.l.'!BM79*10000</f>
        <v>900</v>
      </c>
      <c r="AL79" s="28">
        <f>'no b.d.l.'!BP79*10000</f>
        <v>140</v>
      </c>
      <c r="AM79" s="28">
        <f>'no b.d.l.'!BQ79*10000</f>
        <v>9000</v>
      </c>
      <c r="BE79" s="28"/>
      <c r="BH79" s="28"/>
    </row>
    <row r="80" spans="1:60" x14ac:dyDescent="0.3">
      <c r="A80" s="26">
        <v>686898</v>
      </c>
      <c r="B80" s="26">
        <v>846778</v>
      </c>
      <c r="C80" s="26">
        <v>369</v>
      </c>
      <c r="D80" s="25">
        <f t="shared" si="1"/>
        <v>76</v>
      </c>
      <c r="E80" s="26">
        <v>1</v>
      </c>
      <c r="F80" s="27" t="s">
        <v>77</v>
      </c>
      <c r="G80" s="28">
        <f>'no b.d.l.'!H80/1000</f>
        <v>2.8E-3</v>
      </c>
      <c r="H80" s="28">
        <v>3</v>
      </c>
      <c r="I80" s="28">
        <f>Amalgamation!P80/Amalgamation!AR80</f>
        <v>1.2597402597402596</v>
      </c>
      <c r="J80" s="28">
        <f>Amalgamation!Q80/Amalgamation!AS80</f>
        <v>3.7209302325581397E-3</v>
      </c>
      <c r="K80" s="28">
        <f>Amalgamation!R80/Amalgamation!AT80</f>
        <v>7.7037037037037033</v>
      </c>
      <c r="L80" s="28">
        <f>Amalgamation!T80/Amalgamation!X80</f>
        <v>0.30985915492957744</v>
      </c>
      <c r="M80" s="28">
        <f>Amalgamation!V80/Amalgamation!Z80</f>
        <v>482.5</v>
      </c>
      <c r="N80" s="28">
        <v>14.8</v>
      </c>
      <c r="O80" s="28">
        <v>0.09</v>
      </c>
      <c r="P80" s="28">
        <v>0.08</v>
      </c>
      <c r="Q80" s="28">
        <v>1.1100000000000001</v>
      </c>
      <c r="R80" s="28">
        <v>0.16</v>
      </c>
      <c r="S80" s="28">
        <v>123</v>
      </c>
      <c r="T80" s="28">
        <v>0.2</v>
      </c>
      <c r="U80" s="28">
        <v>0.2</v>
      </c>
      <c r="V80" s="28">
        <v>0.04</v>
      </c>
      <c r="W80" s="28">
        <v>14.1</v>
      </c>
      <c r="X80" s="28">
        <f>Amalgamation!AL80/Amalgamation!AY80</f>
        <v>1.3059701492537312E-4</v>
      </c>
      <c r="Y80" s="28">
        <v>7.5999999999999998E-2</v>
      </c>
      <c r="Z80" s="28">
        <f>Amalgamation!AN80/(Amalgamation!AS80+Amalgamation!AY80)</f>
        <v>3.4395614605593232E-3</v>
      </c>
      <c r="AA80" s="28">
        <f>Amalgamation!AO80/Amalgamation!AS80</f>
        <v>0.25348837209302327</v>
      </c>
      <c r="AB80" s="28">
        <v>0.3</v>
      </c>
      <c r="AC80" s="28">
        <v>0.99</v>
      </c>
      <c r="AD80" s="28">
        <v>7.7</v>
      </c>
      <c r="AE80" s="28">
        <v>215</v>
      </c>
      <c r="AF80" s="28">
        <v>13.5</v>
      </c>
      <c r="AG80" s="28">
        <v>13.3</v>
      </c>
      <c r="AH80" s="28">
        <v>8.4</v>
      </c>
      <c r="AI80" s="28">
        <f>'no b.d.l.'!BJ80*10000</f>
        <v>48300</v>
      </c>
      <c r="AJ80" s="28">
        <f>'no b.d.l.'!BL80*10000</f>
        <v>53600</v>
      </c>
      <c r="AK80" s="28">
        <f>'no b.d.l.'!BM80*10000</f>
        <v>800</v>
      </c>
      <c r="AL80" s="28">
        <f>'no b.d.l.'!BP80*10000</f>
        <v>150</v>
      </c>
      <c r="AM80" s="28">
        <f>'no b.d.l.'!BQ80*10000</f>
        <v>9000</v>
      </c>
      <c r="BE80" s="28"/>
      <c r="BH80" s="28"/>
    </row>
    <row r="81" spans="1:60" x14ac:dyDescent="0.3">
      <c r="A81" s="26">
        <v>686897</v>
      </c>
      <c r="B81" s="26">
        <v>846777</v>
      </c>
      <c r="C81" s="26">
        <v>368</v>
      </c>
      <c r="D81" s="25">
        <f t="shared" si="1"/>
        <v>77</v>
      </c>
      <c r="E81" s="26">
        <v>1</v>
      </c>
      <c r="F81" s="27" t="s">
        <v>78</v>
      </c>
      <c r="G81" s="28">
        <f>'no b.d.l.'!H81/1000</f>
        <v>4.0000000000000002E-4</v>
      </c>
      <c r="H81" s="28">
        <v>3</v>
      </c>
      <c r="I81" s="28">
        <f>Amalgamation!P81/Amalgamation!AR81</f>
        <v>1.1375</v>
      </c>
      <c r="J81" s="28">
        <f>Amalgamation!Q81/Amalgamation!AS81</f>
        <v>3.2110091743119264E-3</v>
      </c>
      <c r="K81" s="28">
        <f>Amalgamation!R81/Amalgamation!AT81</f>
        <v>6.5441176470588234</v>
      </c>
      <c r="L81" s="28">
        <f>Amalgamation!T81/Amalgamation!X81</f>
        <v>0.28991596638655465</v>
      </c>
      <c r="M81" s="28">
        <f>Amalgamation!V81/Amalgamation!Z81</f>
        <v>601.42857142857144</v>
      </c>
      <c r="N81" s="28">
        <v>14.2</v>
      </c>
      <c r="O81" s="28">
        <v>0.09</v>
      </c>
      <c r="P81" s="28">
        <v>0.06</v>
      </c>
      <c r="Q81" s="28">
        <v>1.0900000000000001</v>
      </c>
      <c r="R81" s="28">
        <v>0.14000000000000001</v>
      </c>
      <c r="S81" s="28">
        <v>124</v>
      </c>
      <c r="T81" s="28">
        <v>0.2</v>
      </c>
      <c r="U81" s="28">
        <v>0.2</v>
      </c>
      <c r="V81" s="28">
        <v>0.04</v>
      </c>
      <c r="W81" s="28">
        <v>12.9</v>
      </c>
      <c r="X81" s="28">
        <f>Amalgamation!AL81/Amalgamation!AY81</f>
        <v>1.4712153518123665E-4</v>
      </c>
      <c r="Y81" s="28">
        <v>8.8999999999999996E-2</v>
      </c>
      <c r="Z81" s="28">
        <f>Amalgamation!AN81/(Amalgamation!AS81+Amalgamation!AY81)</f>
        <v>3.6779999151067516E-3</v>
      </c>
      <c r="AA81" s="28">
        <f>Amalgamation!AO81/Amalgamation!AS81</f>
        <v>0.26743119266055043</v>
      </c>
      <c r="AB81" s="28">
        <v>0.4</v>
      </c>
      <c r="AC81" s="28">
        <v>0.99</v>
      </c>
      <c r="AD81" s="28">
        <v>8</v>
      </c>
      <c r="AE81" s="28">
        <v>218</v>
      </c>
      <c r="AF81" s="28">
        <v>13.6</v>
      </c>
      <c r="AG81" s="28">
        <v>12.9</v>
      </c>
      <c r="AH81" s="28">
        <v>9</v>
      </c>
      <c r="AI81" s="28">
        <f>'no b.d.l.'!BJ81*10000</f>
        <v>50900</v>
      </c>
      <c r="AJ81" s="28">
        <f>'no b.d.l.'!BL81*10000</f>
        <v>46900.000000000007</v>
      </c>
      <c r="AK81" s="28">
        <f>'no b.d.l.'!BM81*10000</f>
        <v>900</v>
      </c>
      <c r="AL81" s="28">
        <f>'no b.d.l.'!BP81*10000</f>
        <v>150</v>
      </c>
      <c r="AM81" s="28">
        <f>'no b.d.l.'!BQ81*10000</f>
        <v>9000</v>
      </c>
      <c r="BE81" s="28"/>
      <c r="BH81" s="28"/>
    </row>
    <row r="82" spans="1:60" x14ac:dyDescent="0.3">
      <c r="A82" s="26">
        <v>686896</v>
      </c>
      <c r="B82" s="26">
        <v>846777</v>
      </c>
      <c r="C82" s="26">
        <v>368</v>
      </c>
      <c r="D82" s="25">
        <f t="shared" si="1"/>
        <v>78</v>
      </c>
      <c r="E82" s="26">
        <v>1</v>
      </c>
      <c r="F82" s="27" t="s">
        <v>79</v>
      </c>
      <c r="G82" s="28">
        <f>'no b.d.l.'!H82/1000</f>
        <v>4.0000000000000002E-4</v>
      </c>
      <c r="H82" s="28">
        <v>3</v>
      </c>
      <c r="I82" s="28">
        <f>Amalgamation!P82/Amalgamation!AR82</f>
        <v>1.175</v>
      </c>
      <c r="J82" s="28">
        <f>Amalgamation!Q82/Amalgamation!AS82</f>
        <v>3.4782608695652175E-3</v>
      </c>
      <c r="K82" s="28">
        <f>Amalgamation!R82/Amalgamation!AT82</f>
        <v>6.2837837837837833</v>
      </c>
      <c r="L82" s="28">
        <f>Amalgamation!T82/Amalgamation!X82</f>
        <v>0.33617021276595749</v>
      </c>
      <c r="M82" s="28">
        <f>Amalgamation!V82/Amalgamation!Z82</f>
        <v>660</v>
      </c>
      <c r="N82" s="28">
        <v>14.1</v>
      </c>
      <c r="O82" s="28">
        <v>0.09</v>
      </c>
      <c r="P82" s="28">
        <v>0.05</v>
      </c>
      <c r="Q82" s="28">
        <v>1.05</v>
      </c>
      <c r="R82" s="28">
        <v>0.15</v>
      </c>
      <c r="S82" s="28">
        <v>139</v>
      </c>
      <c r="T82" s="28">
        <v>0.2</v>
      </c>
      <c r="U82" s="28">
        <v>0.2</v>
      </c>
      <c r="V82" s="28">
        <v>0.04</v>
      </c>
      <c r="W82" s="28">
        <v>14.6</v>
      </c>
      <c r="X82" s="28">
        <f>Amalgamation!AL82/Amalgamation!AY82</f>
        <v>1.2475633528265107E-4</v>
      </c>
      <c r="Y82" s="28">
        <v>7.6999999999999999E-2</v>
      </c>
      <c r="Z82" s="28">
        <f>Amalgamation!AN82/(Amalgamation!AS82+Amalgamation!AY82)</f>
        <v>3.3436832912866281E-3</v>
      </c>
      <c r="AA82" s="28">
        <f>Amalgamation!AO82/Amalgamation!AS82</f>
        <v>0.26826086956521739</v>
      </c>
      <c r="AB82" s="28">
        <v>0.5</v>
      </c>
      <c r="AC82" s="28">
        <v>0.93</v>
      </c>
      <c r="AD82" s="28">
        <v>8</v>
      </c>
      <c r="AE82" s="28">
        <v>230</v>
      </c>
      <c r="AF82" s="28">
        <v>14.8</v>
      </c>
      <c r="AG82" s="28">
        <v>13.2</v>
      </c>
      <c r="AH82" s="28">
        <v>8.5</v>
      </c>
      <c r="AI82" s="28">
        <f>'no b.d.l.'!BJ82*10000</f>
        <v>48500</v>
      </c>
      <c r="AJ82" s="28">
        <f>'no b.d.l.'!BL82*10000</f>
        <v>51300</v>
      </c>
      <c r="AK82" s="28">
        <f>'no b.d.l.'!BM82*10000</f>
        <v>1100</v>
      </c>
      <c r="AL82" s="28">
        <f>'no b.d.l.'!BP82*10000</f>
        <v>140</v>
      </c>
      <c r="AM82" s="28">
        <f>'no b.d.l.'!BQ82*10000</f>
        <v>9000</v>
      </c>
      <c r="BE82" s="28"/>
      <c r="BH82" s="28"/>
    </row>
    <row r="83" spans="1:60" x14ac:dyDescent="0.3">
      <c r="A83" s="26">
        <v>686803</v>
      </c>
      <c r="B83" s="26">
        <v>846974</v>
      </c>
      <c r="C83" s="26">
        <v>360</v>
      </c>
      <c r="D83" s="25">
        <f t="shared" si="1"/>
        <v>79</v>
      </c>
      <c r="E83" s="26">
        <v>1</v>
      </c>
      <c r="F83" s="27" t="s">
        <v>80</v>
      </c>
      <c r="G83" s="28">
        <f>'no b.d.l.'!H83/1000</f>
        <v>2.7000000000000001E-3</v>
      </c>
      <c r="H83" s="28">
        <v>3</v>
      </c>
      <c r="I83" s="28">
        <f>Amalgamation!P83/Amalgamation!AR83</f>
        <v>2.0588235294117649</v>
      </c>
      <c r="J83" s="28">
        <f>Amalgamation!Q83/Amalgamation!AS83</f>
        <v>1.6990291262135922E-3</v>
      </c>
      <c r="K83" s="28">
        <f>Amalgamation!R83/Amalgamation!AT83</f>
        <v>11.071428571428573</v>
      </c>
      <c r="L83" s="28">
        <f>Amalgamation!T83/Amalgamation!X83</f>
        <v>0.27173913043478259</v>
      </c>
      <c r="M83" s="28">
        <f>Amalgamation!V83/Amalgamation!Z83</f>
        <v>511.66666666666669</v>
      </c>
      <c r="N83" s="28">
        <v>11.1</v>
      </c>
      <c r="O83" s="28">
        <v>0.09</v>
      </c>
      <c r="P83" s="28">
        <v>0.08</v>
      </c>
      <c r="Q83" s="28">
        <v>0.68</v>
      </c>
      <c r="R83" s="28">
        <v>0.1</v>
      </c>
      <c r="S83" s="28">
        <v>235</v>
      </c>
      <c r="T83" s="28">
        <v>0.1</v>
      </c>
      <c r="U83" s="28">
        <v>0.5</v>
      </c>
      <c r="V83" s="28">
        <v>0.04</v>
      </c>
      <c r="W83" s="28">
        <v>12.9</v>
      </c>
      <c r="X83" s="28">
        <f>Amalgamation!AL83/Amalgamation!AY83</f>
        <v>6.9156293222683262E-5</v>
      </c>
      <c r="Y83" s="28">
        <v>8.5999999999999993E-2</v>
      </c>
      <c r="Z83" s="28">
        <f>Amalgamation!AN83/(Amalgamation!AS83+Amalgamation!AY83)</f>
        <v>2.0890637033777089E-3</v>
      </c>
      <c r="AA83" s="28">
        <f>Amalgamation!AO83/Amalgamation!AS83</f>
        <v>0.16650485436893203</v>
      </c>
      <c r="AB83" s="28">
        <v>0.4</v>
      </c>
      <c r="AC83" s="28">
        <v>0.48</v>
      </c>
      <c r="AD83" s="28">
        <v>3.4</v>
      </c>
      <c r="AE83" s="28">
        <v>412</v>
      </c>
      <c r="AF83" s="28">
        <v>11.2</v>
      </c>
      <c r="AG83" s="28">
        <v>17.3</v>
      </c>
      <c r="AH83" s="28">
        <v>13.4</v>
      </c>
      <c r="AI83" s="28">
        <f>'no b.d.l.'!BJ83*10000</f>
        <v>40000</v>
      </c>
      <c r="AJ83" s="28">
        <f>'no b.d.l.'!BL83*10000</f>
        <v>72300</v>
      </c>
      <c r="AK83" s="28">
        <f>'no b.d.l.'!BM83*10000</f>
        <v>1100</v>
      </c>
      <c r="AL83" s="28">
        <f>'no b.d.l.'!BP83*10000</f>
        <v>300</v>
      </c>
      <c r="AM83" s="28">
        <f>'no b.d.l.'!BQ83*10000</f>
        <v>9000</v>
      </c>
      <c r="BE83" s="28"/>
      <c r="BH83" s="28"/>
    </row>
    <row r="84" spans="1:60" x14ac:dyDescent="0.3">
      <c r="A84" s="26">
        <v>686804</v>
      </c>
      <c r="B84" s="26">
        <v>846974</v>
      </c>
      <c r="C84" s="26">
        <v>360</v>
      </c>
      <c r="D84" s="25">
        <f t="shared" si="1"/>
        <v>80</v>
      </c>
      <c r="E84" s="26">
        <v>1</v>
      </c>
      <c r="F84" s="27" t="s">
        <v>81</v>
      </c>
      <c r="G84" s="28">
        <f>'no b.d.l.'!H84/1000</f>
        <v>4.0000000000000002E-4</v>
      </c>
      <c r="H84" s="28">
        <v>3</v>
      </c>
      <c r="I84" s="28">
        <f>Amalgamation!P84/Amalgamation!AR84</f>
        <v>2.04</v>
      </c>
      <c r="J84" s="28">
        <f>Amalgamation!Q84/Amalgamation!AS84</f>
        <v>1.4117647058823528E-3</v>
      </c>
      <c r="K84" s="28">
        <f>Amalgamation!R84/Amalgamation!AT84</f>
        <v>10.632911392405063</v>
      </c>
      <c r="L84" s="28">
        <f>Amalgamation!T84/Amalgamation!X84</f>
        <v>0.35267857142857145</v>
      </c>
      <c r="M84" s="28">
        <f>Amalgamation!V84/Amalgamation!Z84</f>
        <v>509.99999999999994</v>
      </c>
      <c r="N84" s="28">
        <v>7.21</v>
      </c>
      <c r="O84" s="28">
        <v>0.1</v>
      </c>
      <c r="P84" s="28">
        <v>0.05</v>
      </c>
      <c r="Q84" s="28">
        <v>0.52</v>
      </c>
      <c r="R84" s="28">
        <v>0.1</v>
      </c>
      <c r="S84" s="28">
        <v>216</v>
      </c>
      <c r="T84" s="28">
        <v>0.09</v>
      </c>
      <c r="U84" s="28">
        <v>0.4</v>
      </c>
      <c r="V84" s="28">
        <v>0.04</v>
      </c>
      <c r="W84" s="28">
        <v>7.06</v>
      </c>
      <c r="X84" s="28">
        <f>Amalgamation!AL84/Amalgamation!AY84</f>
        <v>6.7193675889328072E-5</v>
      </c>
      <c r="Y84" s="28">
        <v>7.1999999999999995E-2</v>
      </c>
      <c r="Z84" s="28">
        <f>Amalgamation!AN84/(Amalgamation!AS84+Amalgamation!AY84)</f>
        <v>1.9853013228809408E-3</v>
      </c>
      <c r="AA84" s="28">
        <f>Amalgamation!AO84/Amalgamation!AS84</f>
        <v>0.20211764705882354</v>
      </c>
      <c r="AB84" s="28">
        <v>0.3</v>
      </c>
      <c r="AC84" s="28">
        <v>0.38</v>
      </c>
      <c r="AD84" s="28">
        <v>2.5</v>
      </c>
      <c r="AE84" s="28">
        <v>425</v>
      </c>
      <c r="AF84" s="28">
        <v>7.9</v>
      </c>
      <c r="AG84" s="28">
        <v>10.6</v>
      </c>
      <c r="AH84" s="28">
        <v>9.4</v>
      </c>
      <c r="AI84" s="28">
        <f>'no b.d.l.'!BJ84*10000</f>
        <v>26800</v>
      </c>
      <c r="AJ84" s="28">
        <f>'no b.d.l.'!BL84*10000</f>
        <v>50599.999999999993</v>
      </c>
      <c r="AK84" s="28">
        <f>'no b.d.l.'!BM84*10000</f>
        <v>900</v>
      </c>
      <c r="AL84" s="28">
        <f>'no b.d.l.'!BP84*10000</f>
        <v>250</v>
      </c>
      <c r="AM84" s="28">
        <f>'no b.d.l.'!BQ84*10000</f>
        <v>9000</v>
      </c>
      <c r="BE84" s="28"/>
      <c r="BH84" s="28"/>
    </row>
    <row r="85" spans="1:60" x14ac:dyDescent="0.3">
      <c r="A85" s="26">
        <v>686805</v>
      </c>
      <c r="B85" s="26">
        <v>846974</v>
      </c>
      <c r="C85" s="26">
        <v>360</v>
      </c>
      <c r="D85" s="25">
        <f t="shared" si="1"/>
        <v>81</v>
      </c>
      <c r="E85" s="26">
        <v>1</v>
      </c>
      <c r="F85" s="27" t="s">
        <v>82</v>
      </c>
      <c r="G85" s="28">
        <f>'no b.d.l.'!H85/1000</f>
        <v>8.9999999999999998E-4</v>
      </c>
      <c r="H85" s="28">
        <v>3</v>
      </c>
      <c r="I85" s="28">
        <f>Amalgamation!P85/Amalgamation!AR85</f>
        <v>2.2162162162162158</v>
      </c>
      <c r="J85" s="28">
        <f>Amalgamation!Q85/Amalgamation!AS85</f>
        <v>1.9444444444444444E-3</v>
      </c>
      <c r="K85" s="28">
        <f>Amalgamation!R85/Amalgamation!AT85</f>
        <v>15.42168674698795</v>
      </c>
      <c r="L85" s="28">
        <f>Amalgamation!T85/Amalgamation!X85</f>
        <v>0.24324324324324323</v>
      </c>
      <c r="M85" s="28">
        <f>Amalgamation!V85/Amalgamation!Z85</f>
        <v>627.99999999999989</v>
      </c>
      <c r="N85" s="28">
        <v>12.9</v>
      </c>
      <c r="O85" s="28">
        <v>0.09</v>
      </c>
      <c r="P85" s="28">
        <v>7.0000000000000007E-2</v>
      </c>
      <c r="Q85" s="28">
        <v>0.73</v>
      </c>
      <c r="R85" s="28">
        <v>0.1</v>
      </c>
      <c r="S85" s="28">
        <v>175</v>
      </c>
      <c r="T85" s="28">
        <v>0.1</v>
      </c>
      <c r="U85" s="28">
        <v>0.2</v>
      </c>
      <c r="V85" s="28">
        <v>0.04</v>
      </c>
      <c r="W85" s="28">
        <v>15.3</v>
      </c>
      <c r="X85" s="28">
        <f>Amalgamation!AL85/Amalgamation!AY85</f>
        <v>6.5771812080536921E-5</v>
      </c>
      <c r="Y85" s="28">
        <v>8.4000000000000005E-2</v>
      </c>
      <c r="Z85" s="28">
        <f>Amalgamation!AN85/(Amalgamation!AS85+Amalgamation!AY85)</f>
        <v>2.3724285332620896E-3</v>
      </c>
      <c r="AA85" s="28">
        <f>Amalgamation!AO85/Amalgamation!AS85</f>
        <v>0.20916666666666667</v>
      </c>
      <c r="AB85" s="28">
        <v>0.5</v>
      </c>
      <c r="AC85" s="28">
        <v>0.47</v>
      </c>
      <c r="AD85" s="28">
        <v>3.7</v>
      </c>
      <c r="AE85" s="28">
        <v>360</v>
      </c>
      <c r="AF85" s="28">
        <v>8.3000000000000007</v>
      </c>
      <c r="AG85" s="28">
        <v>19.399999999999999</v>
      </c>
      <c r="AH85" s="28">
        <v>15.8</v>
      </c>
      <c r="AI85" s="28">
        <f>'no b.d.l.'!BJ85*10000</f>
        <v>44300</v>
      </c>
      <c r="AJ85" s="28">
        <f>'no b.d.l.'!BL85*10000</f>
        <v>74500</v>
      </c>
      <c r="AK85" s="28">
        <f>'no b.d.l.'!BM85*10000</f>
        <v>1000</v>
      </c>
      <c r="AL85" s="28">
        <f>'no b.d.l.'!BP85*10000</f>
        <v>290</v>
      </c>
      <c r="AM85" s="28">
        <f>'no b.d.l.'!BQ85*10000</f>
        <v>9000</v>
      </c>
      <c r="BE85" s="28"/>
      <c r="BH85" s="28"/>
    </row>
    <row r="86" spans="1:60" x14ac:dyDescent="0.3">
      <c r="A86" s="26">
        <v>686806</v>
      </c>
      <c r="B86" s="26">
        <v>846973</v>
      </c>
      <c r="C86" s="26">
        <v>360</v>
      </c>
      <c r="D86" s="25">
        <f t="shared" si="1"/>
        <v>82</v>
      </c>
      <c r="E86" s="26">
        <v>1</v>
      </c>
      <c r="F86" s="27" t="s">
        <v>83</v>
      </c>
      <c r="G86" s="28">
        <f>'no b.d.l.'!H86/1000</f>
        <v>5.1999999999999998E-3</v>
      </c>
      <c r="H86" s="28">
        <v>3</v>
      </c>
      <c r="I86" s="28">
        <f>Amalgamation!P86/Amalgamation!AR86</f>
        <v>1.8043478260869568</v>
      </c>
      <c r="J86" s="28">
        <f>Amalgamation!Q86/Amalgamation!AS86</f>
        <v>1.6826923076923076E-3</v>
      </c>
      <c r="K86" s="28">
        <f>Amalgamation!R86/Amalgamation!AT86</f>
        <v>7.6229508196721314</v>
      </c>
      <c r="L86" s="28">
        <f>Amalgamation!T86/Amalgamation!X86</f>
        <v>0.25684931506849318</v>
      </c>
      <c r="M86" s="28">
        <f>Amalgamation!V86/Amalgamation!Z86</f>
        <v>441.66666666666669</v>
      </c>
      <c r="N86" s="28">
        <v>11.8</v>
      </c>
      <c r="O86" s="28">
        <v>0.09</v>
      </c>
      <c r="P86" s="28">
        <v>0.06</v>
      </c>
      <c r="Q86" s="28">
        <v>0.8</v>
      </c>
      <c r="R86" s="28">
        <v>0.12</v>
      </c>
      <c r="S86" s="28">
        <v>124</v>
      </c>
      <c r="T86" s="28">
        <v>0.1</v>
      </c>
      <c r="U86" s="28">
        <v>0.5</v>
      </c>
      <c r="V86" s="28">
        <v>0.04</v>
      </c>
      <c r="W86" s="28">
        <v>11</v>
      </c>
      <c r="X86" s="28">
        <f>Amalgamation!AL86/Amalgamation!AY86</f>
        <v>8.487084870848708E-5</v>
      </c>
      <c r="Y86" s="28">
        <v>9.4E-2</v>
      </c>
      <c r="Z86" s="28">
        <f>Amalgamation!AN86/(Amalgamation!AS86+Amalgamation!AY86)</f>
        <v>2.8801083931448662E-3</v>
      </c>
      <c r="AA86" s="28">
        <f>Amalgamation!AO86/Amalgamation!AS86</f>
        <v>0.1846153846153846</v>
      </c>
      <c r="AB86" s="28">
        <v>0.3</v>
      </c>
      <c r="AC86" s="28">
        <v>0.63</v>
      </c>
      <c r="AD86" s="28">
        <v>4.5999999999999996</v>
      </c>
      <c r="AE86" s="28">
        <v>416</v>
      </c>
      <c r="AF86" s="28">
        <v>12.2</v>
      </c>
      <c r="AG86" s="28">
        <v>13.1</v>
      </c>
      <c r="AH86" s="28">
        <v>12.6</v>
      </c>
      <c r="AI86" s="28">
        <f>'no b.d.l.'!BJ86*10000</f>
        <v>42100</v>
      </c>
      <c r="AJ86" s="28">
        <f>'no b.d.l.'!BL86*10000</f>
        <v>54200</v>
      </c>
      <c r="AK86" s="28">
        <f>'no b.d.l.'!BM86*10000</f>
        <v>1100</v>
      </c>
      <c r="AL86" s="28">
        <f>'no b.d.l.'!BP86*10000</f>
        <v>220</v>
      </c>
      <c r="AM86" s="28">
        <f>'no b.d.l.'!BQ86*10000</f>
        <v>9000</v>
      </c>
      <c r="BE86" s="28"/>
      <c r="BH86" s="28"/>
    </row>
    <row r="87" spans="1:60" x14ac:dyDescent="0.3">
      <c r="A87" s="26">
        <v>686807</v>
      </c>
      <c r="B87" s="26">
        <v>846973</v>
      </c>
      <c r="C87" s="26">
        <v>360</v>
      </c>
      <c r="D87" s="25">
        <f t="shared" si="1"/>
        <v>83</v>
      </c>
      <c r="E87" s="26">
        <v>1</v>
      </c>
      <c r="F87" s="27" t="s">
        <v>85</v>
      </c>
      <c r="G87" s="28">
        <f>'no b.d.l.'!H87/1000</f>
        <v>1.0009999999999999</v>
      </c>
      <c r="H87" s="28">
        <v>17</v>
      </c>
      <c r="I87" s="28">
        <f>Amalgamation!P87/Amalgamation!AR87</f>
        <v>0.15596330275229356</v>
      </c>
      <c r="J87" s="28">
        <f>Amalgamation!Q87/Amalgamation!AS87</f>
        <v>9.4899169632265724E-4</v>
      </c>
      <c r="K87" s="28">
        <f>Amalgamation!R87/Amalgamation!AT87</f>
        <v>8.5057471264367823</v>
      </c>
      <c r="L87" s="28">
        <f>Amalgamation!T87/Amalgamation!X87</f>
        <v>1.0843621399176955E-2</v>
      </c>
      <c r="M87" s="28">
        <f>Amalgamation!V87/Amalgamation!Z87</f>
        <v>260.24955436720143</v>
      </c>
      <c r="N87" s="28">
        <v>5.89</v>
      </c>
      <c r="O87" s="28">
        <v>0.3</v>
      </c>
      <c r="P87" s="28">
        <v>1.1599999999999999</v>
      </c>
      <c r="Q87" s="28">
        <v>4.6399999999999997</v>
      </c>
      <c r="R87" s="28">
        <v>1.55</v>
      </c>
      <c r="S87" s="28">
        <v>185</v>
      </c>
      <c r="T87" s="28">
        <v>0.1</v>
      </c>
      <c r="U87" s="28">
        <v>0.09</v>
      </c>
      <c r="V87" s="28">
        <v>0.04</v>
      </c>
      <c r="W87" s="28">
        <v>5.5</v>
      </c>
      <c r="X87" s="28">
        <f>Amalgamation!AL87/Amalgamation!AY87</f>
        <v>5.5335968379446643E-5</v>
      </c>
      <c r="Y87" s="28">
        <v>7.8E-2</v>
      </c>
      <c r="Z87" s="28">
        <f>Amalgamation!AN87/(Amalgamation!AS87+Amalgamation!AY87)</f>
        <v>5.1118668803669398E-4</v>
      </c>
      <c r="AA87" s="28">
        <f>Amalgamation!AO87/Amalgamation!AS87</f>
        <v>5.5753262158956115E-3</v>
      </c>
      <c r="AB87" s="28">
        <v>0.2</v>
      </c>
      <c r="AC87" s="28">
        <v>1.71</v>
      </c>
      <c r="AD87" s="28">
        <v>10.9</v>
      </c>
      <c r="AE87" s="28">
        <v>843</v>
      </c>
      <c r="AF87" s="28">
        <v>8.6999999999999993</v>
      </c>
      <c r="AG87" s="28">
        <v>5.7</v>
      </c>
      <c r="AH87" s="28">
        <v>74.099999999999994</v>
      </c>
      <c r="AI87" s="28">
        <f>'no b.d.l.'!BJ87*10000</f>
        <v>19800</v>
      </c>
      <c r="AJ87" s="28">
        <f>'no b.d.l.'!BL87*10000</f>
        <v>75900</v>
      </c>
      <c r="AK87" s="28">
        <f>'no b.d.l.'!BM87*10000</f>
        <v>1900</v>
      </c>
      <c r="AL87" s="28">
        <f>'no b.d.l.'!BP87*10000</f>
        <v>420</v>
      </c>
      <c r="AM87" s="28">
        <f>'no b.d.l.'!BQ87*10000</f>
        <v>40000</v>
      </c>
      <c r="BE87" s="28"/>
      <c r="BH87" s="28"/>
    </row>
    <row r="88" spans="1:60" x14ac:dyDescent="0.3">
      <c r="A88" s="26">
        <v>686808</v>
      </c>
      <c r="B88" s="26">
        <v>846973</v>
      </c>
      <c r="C88" s="26">
        <v>360</v>
      </c>
      <c r="D88" s="25">
        <f t="shared" si="1"/>
        <v>84</v>
      </c>
      <c r="E88" s="26">
        <v>1</v>
      </c>
      <c r="F88" s="27" t="s">
        <v>84</v>
      </c>
      <c r="G88" s="28">
        <f>'no b.d.l.'!H88/1000</f>
        <v>3.2399999999999998E-2</v>
      </c>
      <c r="H88" s="28">
        <v>4</v>
      </c>
      <c r="I88" s="28">
        <f>Amalgamation!P88/Amalgamation!AR88</f>
        <v>2.0370370370370368</v>
      </c>
      <c r="J88" s="28">
        <f>Amalgamation!Q88/Amalgamation!AS88</f>
        <v>1.9801980198019802E-3</v>
      </c>
      <c r="K88" s="28">
        <f>Amalgamation!R88/Amalgamation!AT88</f>
        <v>11.410256410256411</v>
      </c>
      <c r="L88" s="28">
        <f>Amalgamation!T88/Amalgamation!X88</f>
        <v>0.20938628158844766</v>
      </c>
      <c r="M88" s="28">
        <f>Amalgamation!V88/Amalgamation!Z88</f>
        <v>456</v>
      </c>
      <c r="N88" s="28">
        <v>8.94</v>
      </c>
      <c r="O88" s="28">
        <v>0.1</v>
      </c>
      <c r="P88" s="28">
        <v>0.06</v>
      </c>
      <c r="Q88" s="28">
        <v>0.61</v>
      </c>
      <c r="R88" s="28">
        <v>0.06</v>
      </c>
      <c r="S88" s="28">
        <v>185</v>
      </c>
      <c r="T88" s="28">
        <v>0.09</v>
      </c>
      <c r="U88" s="28">
        <v>0.4</v>
      </c>
      <c r="V88" s="28">
        <v>0.04</v>
      </c>
      <c r="W88" s="28">
        <v>7.32</v>
      </c>
      <c r="X88" s="28">
        <f>Amalgamation!AL88/Amalgamation!AY88</f>
        <v>5.9459459459459466E-5</v>
      </c>
      <c r="Y88" s="28">
        <v>8.5000000000000006E-2</v>
      </c>
      <c r="Z88" s="28">
        <f>Amalgamation!AN88/(Amalgamation!AS88+Amalgamation!AY88)</f>
        <v>1.3068112996783437E-3</v>
      </c>
      <c r="AA88" s="28">
        <f>Amalgamation!AO88/Amalgamation!AS88</f>
        <v>0.21089108910891088</v>
      </c>
      <c r="AB88" s="28">
        <v>0.2</v>
      </c>
      <c r="AC88" s="28">
        <v>0.33</v>
      </c>
      <c r="AD88" s="28">
        <v>2.7</v>
      </c>
      <c r="AE88" s="28">
        <v>303</v>
      </c>
      <c r="AF88" s="28">
        <v>7.8</v>
      </c>
      <c r="AG88" s="28">
        <v>11.3</v>
      </c>
      <c r="AH88" s="28">
        <v>9.1999999999999993</v>
      </c>
      <c r="AI88" s="28">
        <f>'no b.d.l.'!BJ88*10000</f>
        <v>30500</v>
      </c>
      <c r="AJ88" s="28">
        <f>'no b.d.l.'!BL88*10000</f>
        <v>74000</v>
      </c>
      <c r="AK88" s="28">
        <f>'no b.d.l.'!BM88*10000</f>
        <v>1000</v>
      </c>
      <c r="AL88" s="28">
        <f>'no b.d.l.'!BP88*10000</f>
        <v>230</v>
      </c>
      <c r="AM88" s="28">
        <f>'no b.d.l.'!BQ88*10000</f>
        <v>9000</v>
      </c>
      <c r="BE88" s="28"/>
      <c r="BH88" s="28"/>
    </row>
    <row r="89" spans="1:60" x14ac:dyDescent="0.3">
      <c r="A89" s="26">
        <v>686808</v>
      </c>
      <c r="B89" s="26">
        <v>846972</v>
      </c>
      <c r="C89" s="26">
        <v>360</v>
      </c>
      <c r="D89" s="25">
        <f t="shared" si="1"/>
        <v>85</v>
      </c>
      <c r="E89" s="26">
        <v>1</v>
      </c>
      <c r="F89" s="27" t="s">
        <v>86</v>
      </c>
      <c r="G89" s="28">
        <f>'no b.d.l.'!H89/1000</f>
        <v>7.9000000000000008E-3</v>
      </c>
      <c r="H89" s="28">
        <v>3</v>
      </c>
      <c r="I89" s="28">
        <f>Amalgamation!P89/Amalgamation!AR89</f>
        <v>2.6190476190476191</v>
      </c>
      <c r="J89" s="28">
        <f>Amalgamation!Q89/Amalgamation!AS89</f>
        <v>2.7027027027027029E-3</v>
      </c>
      <c r="K89" s="28">
        <f>Amalgamation!R89/Amalgamation!AT89</f>
        <v>13.563218390804598</v>
      </c>
      <c r="L89" s="28">
        <f>Amalgamation!T89/Amalgamation!X89</f>
        <v>0.19047619047619047</v>
      </c>
      <c r="M89" s="28">
        <f>Amalgamation!V89/Amalgamation!Z89</f>
        <v>584</v>
      </c>
      <c r="N89" s="28">
        <v>13.4</v>
      </c>
      <c r="O89" s="28">
        <v>0.09</v>
      </c>
      <c r="P89" s="28">
        <v>7.0000000000000007E-2</v>
      </c>
      <c r="Q89" s="28">
        <v>0.81</v>
      </c>
      <c r="R89" s="28">
        <v>0.1</v>
      </c>
      <c r="S89" s="28">
        <v>242</v>
      </c>
      <c r="T89" s="28">
        <v>0.1</v>
      </c>
      <c r="U89" s="28">
        <v>0.2</v>
      </c>
      <c r="V89" s="28">
        <v>0.04</v>
      </c>
      <c r="W89" s="28">
        <v>12.5</v>
      </c>
      <c r="X89" s="28">
        <f>Amalgamation!AL89/Amalgamation!AY89</f>
        <v>6.0734463276836156E-5</v>
      </c>
      <c r="Y89" s="28">
        <v>9.1999999999999998E-2</v>
      </c>
      <c r="Z89" s="28">
        <f>Amalgamation!AN89/(Amalgamation!AS89+Amalgamation!AY89)</f>
        <v>2.5247552604928535E-3</v>
      </c>
      <c r="AA89" s="28">
        <f>Amalgamation!AO89/Amalgamation!AS89</f>
        <v>0.27364864864864863</v>
      </c>
      <c r="AB89" s="28">
        <v>0.4</v>
      </c>
      <c r="AC89" s="28">
        <v>0.43</v>
      </c>
      <c r="AD89" s="28">
        <v>4.2</v>
      </c>
      <c r="AE89" s="28">
        <v>296</v>
      </c>
      <c r="AF89" s="28">
        <v>8.6999999999999993</v>
      </c>
      <c r="AG89" s="28">
        <v>14.5</v>
      </c>
      <c r="AH89" s="28">
        <v>14.7</v>
      </c>
      <c r="AI89" s="28">
        <f>'no b.d.l.'!BJ89*10000</f>
        <v>46200</v>
      </c>
      <c r="AJ89" s="28">
        <f>'no b.d.l.'!BL89*10000</f>
        <v>70800</v>
      </c>
      <c r="AK89" s="28">
        <f>'no b.d.l.'!BM89*10000</f>
        <v>1200</v>
      </c>
      <c r="AL89" s="28">
        <f>'no b.d.l.'!BP89*10000</f>
        <v>240</v>
      </c>
      <c r="AM89" s="28">
        <f>'no b.d.l.'!BQ89*10000</f>
        <v>9000</v>
      </c>
      <c r="BE89" s="28"/>
      <c r="BH89" s="28"/>
    </row>
    <row r="90" spans="1:60" x14ac:dyDescent="0.3">
      <c r="A90" s="26">
        <v>686809</v>
      </c>
      <c r="B90" s="26">
        <v>846972</v>
      </c>
      <c r="C90" s="26">
        <v>360</v>
      </c>
      <c r="D90" s="25">
        <f t="shared" si="1"/>
        <v>86</v>
      </c>
      <c r="E90" s="26">
        <v>1</v>
      </c>
      <c r="F90" s="27" t="s">
        <v>87</v>
      </c>
      <c r="G90" s="28">
        <f>'no b.d.l.'!H90/1000</f>
        <v>4.0000000000000002E-4</v>
      </c>
      <c r="H90" s="28">
        <v>3</v>
      </c>
      <c r="I90" s="28">
        <f>Amalgamation!P90/Amalgamation!AR90</f>
        <v>2.9459459459459461</v>
      </c>
      <c r="J90" s="28">
        <f>Amalgamation!Q90/Amalgamation!AS90</f>
        <v>8.547008547008547E-4</v>
      </c>
      <c r="K90" s="28">
        <f>Amalgamation!R90/Amalgamation!AT90</f>
        <v>14.266666666666667</v>
      </c>
      <c r="L90" s="28">
        <f>Amalgamation!T90/Amalgamation!X90</f>
        <v>0.24927536231884057</v>
      </c>
      <c r="M90" s="28">
        <f>Amalgamation!V90/Amalgamation!Z90</f>
        <v>542</v>
      </c>
      <c r="N90" s="28">
        <v>11.8</v>
      </c>
      <c r="O90" s="28">
        <v>0.09</v>
      </c>
      <c r="P90" s="28">
        <v>7.0000000000000007E-2</v>
      </c>
      <c r="Q90" s="28">
        <v>0.68</v>
      </c>
      <c r="R90" s="28">
        <v>0.14000000000000001</v>
      </c>
      <c r="S90" s="28">
        <v>193</v>
      </c>
      <c r="T90" s="28">
        <v>0.1</v>
      </c>
      <c r="U90" s="28">
        <v>0.2</v>
      </c>
      <c r="V90" s="28">
        <v>0.04</v>
      </c>
      <c r="W90" s="28">
        <v>11.5</v>
      </c>
      <c r="X90" s="28">
        <f>Amalgamation!AL90/Amalgamation!AY90</f>
        <v>5.5232558139534884E-5</v>
      </c>
      <c r="Y90" s="28">
        <v>9.4E-2</v>
      </c>
      <c r="Z90" s="28">
        <f>Amalgamation!AN90/(Amalgamation!AS90+Amalgamation!AY90)</f>
        <v>2.7933922220947571E-3</v>
      </c>
      <c r="AA90" s="28">
        <f>Amalgamation!AO90/Amalgamation!AS90</f>
        <v>0.17841880341880342</v>
      </c>
      <c r="AB90" s="28">
        <v>0.5</v>
      </c>
      <c r="AC90" s="28">
        <v>0.34</v>
      </c>
      <c r="AD90" s="28">
        <v>3.7</v>
      </c>
      <c r="AE90" s="28">
        <v>936</v>
      </c>
      <c r="AF90" s="28">
        <v>7.5</v>
      </c>
      <c r="AG90" s="28">
        <v>13.4</v>
      </c>
      <c r="AH90" s="28">
        <v>14.3</v>
      </c>
      <c r="AI90" s="28">
        <f>'no b.d.l.'!BJ90*10000</f>
        <v>46100</v>
      </c>
      <c r="AJ90" s="28">
        <f>'no b.d.l.'!BL90*10000</f>
        <v>68800</v>
      </c>
      <c r="AK90" s="28">
        <f>'no b.d.l.'!BM90*10000</f>
        <v>1400.0000000000002</v>
      </c>
      <c r="AL90" s="28">
        <f>'no b.d.l.'!BP90*10000</f>
        <v>260</v>
      </c>
      <c r="AM90" s="28">
        <f>'no b.d.l.'!BQ90*10000</f>
        <v>9000</v>
      </c>
      <c r="BE90" s="28"/>
      <c r="BH90" s="28"/>
    </row>
    <row r="91" spans="1:60" x14ac:dyDescent="0.3">
      <c r="A91" s="26">
        <v>686810</v>
      </c>
      <c r="B91" s="26">
        <v>846972</v>
      </c>
      <c r="C91" s="26">
        <v>360</v>
      </c>
      <c r="D91" s="25">
        <f t="shared" si="1"/>
        <v>87</v>
      </c>
      <c r="E91" s="26">
        <v>1</v>
      </c>
      <c r="F91" s="27" t="s">
        <v>88</v>
      </c>
      <c r="G91" s="28">
        <f>'no b.d.l.'!H91/1000</f>
        <v>4.0000000000000002E-4</v>
      </c>
      <c r="H91" s="28">
        <v>3</v>
      </c>
      <c r="I91" s="28">
        <f>Amalgamation!P91/Amalgamation!AR91</f>
        <v>1.9411764705882353</v>
      </c>
      <c r="J91" s="28">
        <f>Amalgamation!Q91/Amalgamation!AS91</f>
        <v>1.5151515151515152E-3</v>
      </c>
      <c r="K91" s="28">
        <f>Amalgamation!R91/Amalgamation!AT91</f>
        <v>9.0243902439024399</v>
      </c>
      <c r="L91" s="28">
        <f>Amalgamation!T91/Amalgamation!X91</f>
        <v>0.4285714285714286</v>
      </c>
      <c r="M91" s="28">
        <f>Amalgamation!V91/Amalgamation!Z91</f>
        <v>446.66666666666669</v>
      </c>
      <c r="N91" s="28">
        <v>4.5</v>
      </c>
      <c r="O91" s="28">
        <v>0.1</v>
      </c>
      <c r="P91" s="28">
        <v>0.02</v>
      </c>
      <c r="Q91" s="28">
        <v>0.42</v>
      </c>
      <c r="R91" s="28">
        <v>0.05</v>
      </c>
      <c r="S91" s="28">
        <v>136</v>
      </c>
      <c r="T91" s="28">
        <v>0.09</v>
      </c>
      <c r="U91" s="28">
        <v>0.3</v>
      </c>
      <c r="V91" s="28">
        <v>0.04</v>
      </c>
      <c r="W91" s="28">
        <v>3.93</v>
      </c>
      <c r="X91" s="28">
        <f>Amalgamation!AL91/Amalgamation!AY91</f>
        <v>8.8709677419354844E-5</v>
      </c>
      <c r="Y91" s="28">
        <v>6.6000000000000003E-2</v>
      </c>
      <c r="Z91" s="28">
        <f>Amalgamation!AN91/(Amalgamation!AS91+Amalgamation!AY91)</f>
        <v>2.2333786702936238E-3</v>
      </c>
      <c r="AA91" s="28">
        <f>Amalgamation!AO91/Amalgamation!AS91</f>
        <v>0.27373737373737378</v>
      </c>
      <c r="AB91" s="28">
        <v>0.1</v>
      </c>
      <c r="AC91" s="28">
        <v>0.19</v>
      </c>
      <c r="AD91" s="28">
        <v>1.7</v>
      </c>
      <c r="AE91" s="28">
        <v>198</v>
      </c>
      <c r="AF91" s="28">
        <v>4.0999999999999996</v>
      </c>
      <c r="AG91" s="28">
        <v>4.9000000000000004</v>
      </c>
      <c r="AH91" s="28">
        <v>5.9</v>
      </c>
      <c r="AI91" s="28">
        <f>'no b.d.l.'!BJ91*10000</f>
        <v>17200</v>
      </c>
      <c r="AJ91" s="28">
        <f>'no b.d.l.'!BL91*10000</f>
        <v>24800</v>
      </c>
      <c r="AK91" s="28">
        <f>'no b.d.l.'!BM91*10000</f>
        <v>800</v>
      </c>
      <c r="AL91" s="28">
        <f>'no b.d.l.'!BP91*10000</f>
        <v>60</v>
      </c>
      <c r="AM91" s="28">
        <f>'no b.d.l.'!BQ91*10000</f>
        <v>9000</v>
      </c>
      <c r="BE91" s="28"/>
      <c r="BH91" s="28"/>
    </row>
    <row r="92" spans="1:60" x14ac:dyDescent="0.3">
      <c r="A92" s="26">
        <v>686811</v>
      </c>
      <c r="B92" s="26">
        <v>846972</v>
      </c>
      <c r="C92" s="26">
        <v>360</v>
      </c>
      <c r="D92" s="25">
        <f t="shared" si="1"/>
        <v>88</v>
      </c>
      <c r="E92" s="26">
        <v>1</v>
      </c>
      <c r="F92" s="27" t="s">
        <v>89</v>
      </c>
      <c r="G92" s="28">
        <f>'no b.d.l.'!H92/1000</f>
        <v>3.2000000000000002E-3</v>
      </c>
      <c r="H92" s="28">
        <v>2</v>
      </c>
      <c r="I92" s="28">
        <f>Amalgamation!P92/Amalgamation!AR92</f>
        <v>2.4</v>
      </c>
      <c r="J92" s="28">
        <f>Amalgamation!Q92/Amalgamation!AS92</f>
        <v>2.21606648199446E-3</v>
      </c>
      <c r="K92" s="28">
        <f>Amalgamation!R92/Amalgamation!AT92</f>
        <v>11.410256410256411</v>
      </c>
      <c r="L92" s="28">
        <f>Amalgamation!T92/Amalgamation!X92</f>
        <v>0.46938775510204084</v>
      </c>
      <c r="M92" s="28">
        <f>Amalgamation!V92/Amalgamation!Z92</f>
        <v>677.5</v>
      </c>
      <c r="N92" s="28">
        <v>11.5</v>
      </c>
      <c r="O92" s="28">
        <v>0.09</v>
      </c>
      <c r="P92" s="28">
        <v>0.06</v>
      </c>
      <c r="Q92" s="28">
        <v>0.68</v>
      </c>
      <c r="R92" s="28">
        <v>0.1</v>
      </c>
      <c r="S92" s="28">
        <v>162</v>
      </c>
      <c r="T92" s="28">
        <v>0.09</v>
      </c>
      <c r="U92" s="28">
        <v>0.3</v>
      </c>
      <c r="V92" s="28">
        <v>0.04</v>
      </c>
      <c r="W92" s="28">
        <v>10.4</v>
      </c>
      <c r="X92" s="28">
        <f>Amalgamation!AL92/Amalgamation!AY92</f>
        <v>6.4459930313588847E-5</v>
      </c>
      <c r="Y92" s="28">
        <v>8.6999999999999994E-2</v>
      </c>
      <c r="Z92" s="28">
        <f>Amalgamation!AN92/(Amalgamation!AS92+Amalgamation!AY92)</f>
        <v>2.9379685254756669E-3</v>
      </c>
      <c r="AA92" s="28">
        <f>Amalgamation!AO92/Amalgamation!AS92</f>
        <v>0.24986149584487535</v>
      </c>
      <c r="AB92" s="28">
        <v>0.4</v>
      </c>
      <c r="AC92" s="28">
        <v>0.39</v>
      </c>
      <c r="AD92" s="28">
        <v>4</v>
      </c>
      <c r="AE92" s="28">
        <v>361</v>
      </c>
      <c r="AF92" s="28">
        <v>7.8</v>
      </c>
      <c r="AG92" s="28">
        <v>11.1</v>
      </c>
      <c r="AH92" s="28">
        <v>12.9</v>
      </c>
      <c r="AI92" s="28">
        <f>'no b.d.l.'!BJ92*10000</f>
        <v>40199.999999999993</v>
      </c>
      <c r="AJ92" s="28">
        <f>'no b.d.l.'!BL92*10000</f>
        <v>57400</v>
      </c>
      <c r="AK92" s="28">
        <f>'no b.d.l.'!BM92*10000</f>
        <v>1200</v>
      </c>
      <c r="AL92" s="28">
        <f>'no b.d.l.'!BP92*10000</f>
        <v>220</v>
      </c>
      <c r="AM92" s="28">
        <f>'no b.d.l.'!BQ92*10000</f>
        <v>9000</v>
      </c>
      <c r="BE92" s="28"/>
      <c r="BH92" s="28"/>
    </row>
    <row r="93" spans="1:60" ht="15.75" customHeight="1" x14ac:dyDescent="0.3">
      <c r="A93" s="26">
        <v>686812</v>
      </c>
      <c r="B93" s="26">
        <v>846971</v>
      </c>
      <c r="C93" s="26">
        <v>360</v>
      </c>
      <c r="D93" s="25">
        <f t="shared" si="1"/>
        <v>89</v>
      </c>
      <c r="E93" s="26">
        <v>1</v>
      </c>
      <c r="F93" s="27" t="s">
        <v>90</v>
      </c>
      <c r="G93" s="28">
        <f>'no b.d.l.'!H93/1000</f>
        <v>1.1000000000000001E-3</v>
      </c>
      <c r="H93" s="28">
        <v>3</v>
      </c>
      <c r="I93" s="28">
        <f>Amalgamation!P93/Amalgamation!AR93</f>
        <v>2.8461538461538463</v>
      </c>
      <c r="J93" s="28">
        <f>Amalgamation!Q93/Amalgamation!AS93</f>
        <v>2.6548672566371681E-3</v>
      </c>
      <c r="K93" s="28">
        <f>Amalgamation!R93/Amalgamation!AT93</f>
        <v>14.216867469879517</v>
      </c>
      <c r="L93" s="28">
        <f>Amalgamation!T93/Amalgamation!X93</f>
        <v>0.24313725490196078</v>
      </c>
      <c r="M93" s="28">
        <f>Amalgamation!V93/Amalgamation!Z93</f>
        <v>455.00000000000006</v>
      </c>
      <c r="N93" s="28">
        <v>13.1</v>
      </c>
      <c r="O93" s="28">
        <v>0.09</v>
      </c>
      <c r="P93" s="28">
        <v>0.09</v>
      </c>
      <c r="Q93" s="28">
        <v>0.79</v>
      </c>
      <c r="R93" s="28">
        <v>0.11</v>
      </c>
      <c r="S93" s="28">
        <v>220</v>
      </c>
      <c r="T93" s="28">
        <v>0.1</v>
      </c>
      <c r="U93" s="28">
        <v>0.2</v>
      </c>
      <c r="V93" s="28">
        <v>0.04</v>
      </c>
      <c r="W93" s="28">
        <v>11.7</v>
      </c>
      <c r="X93" s="28">
        <f>Amalgamation!AL93/Amalgamation!AY93</f>
        <v>6.1340941512125539E-5</v>
      </c>
      <c r="Y93" s="28">
        <v>8.3000000000000004E-2</v>
      </c>
      <c r="Z93" s="28">
        <f>Amalgamation!AN93/(Amalgamation!AS93+Amalgamation!AY93)</f>
        <v>2.4475077726827466E-3</v>
      </c>
      <c r="AA93" s="28">
        <f>Amalgamation!AO93/Amalgamation!AS93</f>
        <v>0.22684365781710916</v>
      </c>
      <c r="AB93" s="28">
        <v>0.4</v>
      </c>
      <c r="AC93" s="28">
        <v>0.46</v>
      </c>
      <c r="AD93" s="28">
        <v>3.9</v>
      </c>
      <c r="AE93" s="28">
        <v>339</v>
      </c>
      <c r="AF93" s="28">
        <v>8.3000000000000007</v>
      </c>
      <c r="AG93" s="28">
        <v>13.7</v>
      </c>
      <c r="AH93" s="28">
        <v>11.5</v>
      </c>
      <c r="AI93" s="28">
        <f>'no b.d.l.'!BJ93*10000</f>
        <v>42900</v>
      </c>
      <c r="AJ93" s="28">
        <f>'no b.d.l.'!BL93*10000</f>
        <v>70100</v>
      </c>
      <c r="AK93" s="28">
        <f>'no b.d.l.'!BM93*10000</f>
        <v>1000</v>
      </c>
      <c r="AL93" s="28">
        <f>'no b.d.l.'!BP93*10000</f>
        <v>240</v>
      </c>
      <c r="AM93" s="28">
        <f>'no b.d.l.'!BQ93*10000</f>
        <v>9000</v>
      </c>
      <c r="BE93" s="28"/>
      <c r="BH93" s="28"/>
    </row>
    <row r="94" spans="1:60" x14ac:dyDescent="0.3">
      <c r="A94" s="26">
        <v>686813</v>
      </c>
      <c r="B94" s="26">
        <v>846971</v>
      </c>
      <c r="C94" s="26">
        <v>360</v>
      </c>
      <c r="D94" s="25">
        <f t="shared" si="1"/>
        <v>90</v>
      </c>
      <c r="E94" s="26">
        <v>1</v>
      </c>
      <c r="F94" s="27" t="s">
        <v>91</v>
      </c>
      <c r="G94" s="28">
        <f>'no b.d.l.'!H94/1000</f>
        <v>4.0000000000000002E-4</v>
      </c>
      <c r="H94" s="28">
        <v>4</v>
      </c>
      <c r="I94" s="28">
        <f>Amalgamation!P94/Amalgamation!AR94</f>
        <v>3.3611111111111107</v>
      </c>
      <c r="J94" s="28">
        <f>Amalgamation!Q94/Amalgamation!AS94</f>
        <v>2.8328611898016999E-3</v>
      </c>
      <c r="K94" s="28">
        <f>Amalgamation!R94/Amalgamation!AT94</f>
        <v>19.62025316455696</v>
      </c>
      <c r="L94" s="28">
        <f>Amalgamation!T94/Amalgamation!X94</f>
        <v>0.21428571428571427</v>
      </c>
      <c r="M94" s="28">
        <f>Amalgamation!V94/Amalgamation!Z94</f>
        <v>380</v>
      </c>
      <c r="N94" s="28">
        <v>13.5</v>
      </c>
      <c r="O94" s="28">
        <v>0.09</v>
      </c>
      <c r="P94" s="28">
        <v>0.08</v>
      </c>
      <c r="Q94" s="28">
        <v>0.8</v>
      </c>
      <c r="R94" s="28">
        <v>0.09</v>
      </c>
      <c r="S94" s="28">
        <v>423</v>
      </c>
      <c r="T94" s="28">
        <v>0.09</v>
      </c>
      <c r="U94" s="28">
        <v>0.2</v>
      </c>
      <c r="V94" s="28">
        <v>0.04</v>
      </c>
      <c r="W94" s="28">
        <v>8.73</v>
      </c>
      <c r="X94" s="28">
        <f>Amalgamation!AL94/Amalgamation!AY94</f>
        <v>4.3336944745395447E-5</v>
      </c>
      <c r="Y94" s="28">
        <v>7.6999999999999999E-2</v>
      </c>
      <c r="Z94" s="28">
        <f>Amalgamation!AN94/(Amalgamation!AS94+Amalgamation!AY94)</f>
        <v>1.5919614043797827E-3</v>
      </c>
      <c r="AA94" s="28">
        <f>Amalgamation!AO94/Amalgamation!AS94</f>
        <v>0.22436260623229462</v>
      </c>
      <c r="AB94" s="28">
        <v>0.4</v>
      </c>
      <c r="AC94" s="28">
        <v>0.43</v>
      </c>
      <c r="AD94" s="28">
        <v>3.6</v>
      </c>
      <c r="AE94" s="28">
        <v>353</v>
      </c>
      <c r="AF94" s="28">
        <v>7.9</v>
      </c>
      <c r="AG94" s="28">
        <v>14.8</v>
      </c>
      <c r="AH94" s="28">
        <v>10.4</v>
      </c>
      <c r="AI94" s="28">
        <f>'no b.d.l.'!BJ94*10000</f>
        <v>41600</v>
      </c>
      <c r="AJ94" s="28">
        <f>'no b.d.l.'!BL94*10000</f>
        <v>92300</v>
      </c>
      <c r="AK94" s="28">
        <f>'no b.d.l.'!BM94*10000</f>
        <v>1100</v>
      </c>
      <c r="AL94" s="28">
        <f>'no b.d.l.'!BP94*10000</f>
        <v>250</v>
      </c>
      <c r="AM94" s="28">
        <f>'no b.d.l.'!BQ94*10000</f>
        <v>9000</v>
      </c>
      <c r="BE94" s="28"/>
      <c r="BH94" s="28"/>
    </row>
    <row r="95" spans="1:60" x14ac:dyDescent="0.3">
      <c r="A95" s="26">
        <v>686814</v>
      </c>
      <c r="B95" s="26">
        <v>846971</v>
      </c>
      <c r="C95" s="26">
        <v>360</v>
      </c>
      <c r="D95" s="25">
        <f t="shared" si="1"/>
        <v>91</v>
      </c>
      <c r="E95" s="26">
        <v>1</v>
      </c>
      <c r="F95" s="27" t="s">
        <v>109</v>
      </c>
      <c r="G95" s="28">
        <f>'no b.d.l.'!H95/1000</f>
        <v>4.0000000000000002E-4</v>
      </c>
      <c r="H95" s="28">
        <v>3</v>
      </c>
      <c r="I95" s="28">
        <f>Amalgamation!P95/Amalgamation!AR95</f>
        <v>2.8918918918918917</v>
      </c>
      <c r="J95" s="28">
        <f>Amalgamation!Q95/Amalgamation!AS95</f>
        <v>3.9080459770114939E-4</v>
      </c>
      <c r="K95" s="28">
        <f>Amalgamation!R95/Amalgamation!AT95</f>
        <v>20.595238095238095</v>
      </c>
      <c r="L95" s="28">
        <f>Amalgamation!T95/Amalgamation!X95</f>
        <v>1.6490683229813663</v>
      </c>
      <c r="M95" s="28">
        <f>Amalgamation!V95/Amalgamation!Z95</f>
        <v>985.99999999999989</v>
      </c>
      <c r="N95" s="28">
        <v>5.14</v>
      </c>
      <c r="O95" s="28">
        <v>0.1</v>
      </c>
      <c r="P95" s="28">
        <v>0.1</v>
      </c>
      <c r="Q95" s="28">
        <v>0.74</v>
      </c>
      <c r="R95" s="28">
        <v>0.74</v>
      </c>
      <c r="S95" s="28">
        <v>457</v>
      </c>
      <c r="T95" s="28">
        <v>0.09</v>
      </c>
      <c r="U95" s="28">
        <v>0.2</v>
      </c>
      <c r="V95" s="28">
        <v>0.04</v>
      </c>
      <c r="W95" s="28">
        <v>14.4</v>
      </c>
      <c r="X95" s="28">
        <f>Amalgamation!AL95/Amalgamation!AY95</f>
        <v>3.0769230769230768E-5</v>
      </c>
      <c r="Y95" s="28">
        <v>5.8999999999999997E-2</v>
      </c>
      <c r="Z95" s="28">
        <f>Amalgamation!AN95/(Amalgamation!AS95+Amalgamation!AY95)</f>
        <v>2.661704503163379E-3</v>
      </c>
      <c r="AA95" s="28">
        <f>Amalgamation!AO95/Amalgamation!AS95</f>
        <v>0.25287356321839083</v>
      </c>
      <c r="AB95" s="28">
        <v>1</v>
      </c>
      <c r="AC95" s="28">
        <v>0.44</v>
      </c>
      <c r="AD95" s="28">
        <v>3.7</v>
      </c>
      <c r="AE95" s="28">
        <v>4350</v>
      </c>
      <c r="AF95" s="28">
        <v>8.4</v>
      </c>
      <c r="AG95" s="28">
        <v>20.7</v>
      </c>
      <c r="AH95" s="28">
        <v>14.6</v>
      </c>
      <c r="AI95" s="28">
        <f>'no b.d.l.'!BJ95*10000</f>
        <v>45300</v>
      </c>
      <c r="AJ95" s="28">
        <f>'no b.d.l.'!BL95*10000</f>
        <v>130000</v>
      </c>
      <c r="AK95" s="28">
        <f>'no b.d.l.'!BM95*10000</f>
        <v>1300</v>
      </c>
      <c r="AL95" s="28">
        <f>'no b.d.l.'!BP95*10000</f>
        <v>859.99999999999989</v>
      </c>
      <c r="AM95" s="28">
        <f>'no b.d.l.'!BQ95*10000</f>
        <v>9000</v>
      </c>
      <c r="BE95" s="28"/>
      <c r="BH95" s="28"/>
    </row>
    <row r="96" spans="1:60" x14ac:dyDescent="0.3">
      <c r="A96" s="26">
        <v>686814</v>
      </c>
      <c r="B96" s="26">
        <v>846971</v>
      </c>
      <c r="C96" s="26">
        <v>360</v>
      </c>
      <c r="D96" s="25">
        <f t="shared" si="1"/>
        <v>92</v>
      </c>
      <c r="E96" s="26">
        <v>1</v>
      </c>
      <c r="F96" s="27" t="s">
        <v>92</v>
      </c>
      <c r="G96" s="28">
        <f>'no b.d.l.'!H96/1000</f>
        <v>7.4999999999999997E-3</v>
      </c>
      <c r="H96" s="28">
        <v>3</v>
      </c>
      <c r="I96" s="28">
        <f>Amalgamation!P96/Amalgamation!AR96</f>
        <v>2.6896551724137931</v>
      </c>
      <c r="J96" s="28">
        <f>Amalgamation!Q96/Amalgamation!AS96</f>
        <v>3.5433070866141732E-3</v>
      </c>
      <c r="K96" s="28">
        <f>Amalgamation!R96/Amalgamation!AT96</f>
        <v>15.441176470588236</v>
      </c>
      <c r="L96" s="28">
        <f>Amalgamation!T96/Amalgamation!X96</f>
        <v>0.21132075471698111</v>
      </c>
      <c r="M96" s="28">
        <f>Amalgamation!V96/Amalgamation!Z96</f>
        <v>564</v>
      </c>
      <c r="N96" s="28">
        <v>11.2</v>
      </c>
      <c r="O96" s="28">
        <v>0.1</v>
      </c>
      <c r="P96" s="28">
        <v>0.04</v>
      </c>
      <c r="Q96" s="28">
        <v>0.63</v>
      </c>
      <c r="R96" s="28">
        <v>7.0000000000000007E-2</v>
      </c>
      <c r="S96" s="28">
        <v>303</v>
      </c>
      <c r="T96" s="28">
        <v>0.09</v>
      </c>
      <c r="U96" s="28">
        <v>0.2</v>
      </c>
      <c r="V96" s="28">
        <v>0.04</v>
      </c>
      <c r="W96" s="28">
        <v>7.41</v>
      </c>
      <c r="X96" s="28">
        <f>Amalgamation!AL96/Amalgamation!AY96</f>
        <v>6.2154696132596691E-5</v>
      </c>
      <c r="Y96" s="28">
        <v>0.06</v>
      </c>
      <c r="Z96" s="28">
        <f>Amalgamation!AN96/(Amalgamation!AS96+Amalgamation!AY96)</f>
        <v>1.6007377432763509E-3</v>
      </c>
      <c r="AA96" s="28">
        <f>Amalgamation!AO96/Amalgamation!AS96</f>
        <v>0.25078740157480317</v>
      </c>
      <c r="AB96" s="28">
        <v>0.5</v>
      </c>
      <c r="AC96" s="28">
        <v>0.34</v>
      </c>
      <c r="AD96" s="28">
        <v>2.9</v>
      </c>
      <c r="AE96" s="28">
        <v>254</v>
      </c>
      <c r="AF96" s="28">
        <v>6.8</v>
      </c>
      <c r="AG96" s="28">
        <v>13.5</v>
      </c>
      <c r="AH96" s="28">
        <v>9.4</v>
      </c>
      <c r="AI96" s="28">
        <f>'no b.d.l.'!BJ96*10000</f>
        <v>39300</v>
      </c>
      <c r="AJ96" s="28">
        <f>'no b.d.l.'!BL96*10000</f>
        <v>72400</v>
      </c>
      <c r="AK96" s="28">
        <f>'no b.d.l.'!BM96*10000</f>
        <v>1000</v>
      </c>
      <c r="AL96" s="28">
        <f>'no b.d.l.'!BP96*10000</f>
        <v>200</v>
      </c>
      <c r="AM96" s="28">
        <f>'no b.d.l.'!BQ96*10000</f>
        <v>9000</v>
      </c>
      <c r="BE96" s="28"/>
      <c r="BH96" s="28"/>
    </row>
    <row r="97" spans="1:60" x14ac:dyDescent="0.3">
      <c r="A97" s="26">
        <v>686815</v>
      </c>
      <c r="B97" s="26">
        <v>846971</v>
      </c>
      <c r="C97" s="26">
        <v>361</v>
      </c>
      <c r="D97" s="25">
        <f t="shared" si="1"/>
        <v>93</v>
      </c>
      <c r="E97" s="26">
        <v>1</v>
      </c>
      <c r="F97" s="27" t="s">
        <v>93</v>
      </c>
      <c r="G97" s="28">
        <f>'no b.d.l.'!H97/1000</f>
        <v>1.4E-3</v>
      </c>
      <c r="H97" s="28">
        <v>3</v>
      </c>
      <c r="I97" s="28">
        <f>Amalgamation!P97/Amalgamation!AR97</f>
        <v>2.8571428571428572</v>
      </c>
      <c r="J97" s="28">
        <f>Amalgamation!Q97/Amalgamation!AS97</f>
        <v>4.0160642570281121E-3</v>
      </c>
      <c r="K97" s="28">
        <f>Amalgamation!R97/Amalgamation!AT97</f>
        <v>17.03125</v>
      </c>
      <c r="L97" s="28">
        <f>Amalgamation!T97/Amalgamation!X97</f>
        <v>0.2087912087912088</v>
      </c>
      <c r="M97" s="28">
        <f>Amalgamation!V97/Amalgamation!Z97</f>
        <v>503.33333333333331</v>
      </c>
      <c r="N97" s="28">
        <v>11.5</v>
      </c>
      <c r="O97" s="28">
        <v>0.09</v>
      </c>
      <c r="P97" s="28">
        <v>0.05</v>
      </c>
      <c r="Q97" s="28">
        <v>0.6</v>
      </c>
      <c r="R97" s="28">
        <v>7.0000000000000007E-2</v>
      </c>
      <c r="S97" s="28">
        <v>312</v>
      </c>
      <c r="T97" s="28">
        <v>0.09</v>
      </c>
      <c r="U97" s="28">
        <v>0.2</v>
      </c>
      <c r="V97" s="28">
        <v>0.04</v>
      </c>
      <c r="W97" s="28">
        <v>8.1300000000000008</v>
      </c>
      <c r="X97" s="28">
        <f>Amalgamation!AL97/Amalgamation!AY97</f>
        <v>5.3367217280813214E-5</v>
      </c>
      <c r="Y97" s="28">
        <v>5.5E-2</v>
      </c>
      <c r="Z97" s="28">
        <f>Amalgamation!AN97/(Amalgamation!AS97+Amalgamation!AY97)</f>
        <v>1.5250351492735814E-3</v>
      </c>
      <c r="AA97" s="28">
        <f>Amalgamation!AO97/Amalgamation!AS97</f>
        <v>0.23574297188755022</v>
      </c>
      <c r="AB97" s="28">
        <v>0.4</v>
      </c>
      <c r="AC97" s="28">
        <v>0.35</v>
      </c>
      <c r="AD97" s="28">
        <v>2.8</v>
      </c>
      <c r="AE97" s="28">
        <v>249</v>
      </c>
      <c r="AF97" s="28">
        <v>6.4</v>
      </c>
      <c r="AG97" s="28">
        <v>13.9</v>
      </c>
      <c r="AH97" s="28">
        <v>8.3000000000000007</v>
      </c>
      <c r="AI97" s="28">
        <f>'no b.d.l.'!BJ97*10000</f>
        <v>38900</v>
      </c>
      <c r="AJ97" s="28">
        <f>'no b.d.l.'!BL97*10000</f>
        <v>78700</v>
      </c>
      <c r="AK97" s="28">
        <f>'no b.d.l.'!BM97*10000</f>
        <v>900</v>
      </c>
      <c r="AL97" s="28">
        <f>'no b.d.l.'!BP97*10000</f>
        <v>220</v>
      </c>
      <c r="AM97" s="28">
        <f>'no b.d.l.'!BQ97*10000</f>
        <v>9000</v>
      </c>
      <c r="BE97" s="28"/>
      <c r="BH97" s="28"/>
    </row>
    <row r="98" spans="1:60" x14ac:dyDescent="0.3">
      <c r="A98" s="26">
        <v>687901</v>
      </c>
      <c r="B98" s="26">
        <v>846364</v>
      </c>
      <c r="C98" s="26">
        <v>379</v>
      </c>
      <c r="D98" s="25">
        <f t="shared" si="1"/>
        <v>94</v>
      </c>
      <c r="E98" s="26">
        <v>1</v>
      </c>
      <c r="F98" s="27" t="s">
        <v>94</v>
      </c>
      <c r="G98" s="28">
        <f>'no b.d.l.'!H98/1000</f>
        <v>3.0999999999999999E-3</v>
      </c>
      <c r="H98" s="28">
        <v>3</v>
      </c>
      <c r="I98" s="28">
        <f>Amalgamation!P98/Amalgamation!AR98</f>
        <v>1.5263157894736841</v>
      </c>
      <c r="J98" s="28">
        <f>Amalgamation!Q98/Amalgamation!AS98</f>
        <v>2.121212121212121E-3</v>
      </c>
      <c r="K98" s="28">
        <f>Amalgamation!R98/Amalgamation!AT98</f>
        <v>5.9708737864077666</v>
      </c>
      <c r="L98" s="28">
        <f>Amalgamation!T98/Amalgamation!X98</f>
        <v>0.22888283378746593</v>
      </c>
      <c r="M98" s="28">
        <f>Amalgamation!V98/Amalgamation!Z98</f>
        <v>869.99999999999989</v>
      </c>
      <c r="N98" s="28">
        <v>14.5</v>
      </c>
      <c r="O98" s="28">
        <v>0.09</v>
      </c>
      <c r="P98" s="28">
        <v>0.08</v>
      </c>
      <c r="Q98" s="28">
        <v>0.79</v>
      </c>
      <c r="R98" s="28">
        <v>0.15</v>
      </c>
      <c r="S98" s="28">
        <v>156</v>
      </c>
      <c r="T98" s="28">
        <v>0.1</v>
      </c>
      <c r="U98" s="28">
        <v>0.2</v>
      </c>
      <c r="V98" s="28">
        <v>0.04</v>
      </c>
      <c r="W98" s="28">
        <v>20.8</v>
      </c>
      <c r="X98" s="28">
        <f>Amalgamation!AL98/Amalgamation!AY98</f>
        <v>5.1212938005390832E-5</v>
      </c>
      <c r="Y98" s="28">
        <v>0.13400000000000001</v>
      </c>
      <c r="Z98" s="28">
        <f>Amalgamation!AN98/(Amalgamation!AS98+Amalgamation!AY98)</f>
        <v>2.0179793371796592E-3</v>
      </c>
      <c r="AA98" s="28">
        <f>Amalgamation!AO98/Amalgamation!AS98</f>
        <v>0.3575757575757576</v>
      </c>
      <c r="AB98" s="28">
        <v>0.4</v>
      </c>
      <c r="AC98" s="28">
        <v>0.38</v>
      </c>
      <c r="AD98" s="28">
        <v>5.7</v>
      </c>
      <c r="AE98" s="28">
        <v>330</v>
      </c>
      <c r="AF98" s="28">
        <v>20.6</v>
      </c>
      <c r="AG98" s="28">
        <v>14.6</v>
      </c>
      <c r="AH98" s="28">
        <v>15.4</v>
      </c>
      <c r="AI98" s="28">
        <f>'no b.d.l.'!BJ98*10000</f>
        <v>50599.999999999993</v>
      </c>
      <c r="AJ98" s="28">
        <f>'no b.d.l.'!BL98*10000</f>
        <v>74200</v>
      </c>
      <c r="AK98" s="28">
        <f>'no b.d.l.'!BM98*10000</f>
        <v>2700</v>
      </c>
      <c r="AL98" s="28">
        <f>'no b.d.l.'!BP98*10000</f>
        <v>160</v>
      </c>
      <c r="AM98" s="28">
        <f>'no b.d.l.'!BQ98*10000</f>
        <v>9000</v>
      </c>
      <c r="BE98" s="28"/>
      <c r="BH98" s="28"/>
    </row>
    <row r="99" spans="1:60" x14ac:dyDescent="0.3">
      <c r="A99" s="26">
        <v>687902</v>
      </c>
      <c r="B99" s="26">
        <v>846364</v>
      </c>
      <c r="C99" s="26">
        <v>379</v>
      </c>
      <c r="D99" s="25">
        <f t="shared" si="1"/>
        <v>95</v>
      </c>
      <c r="E99" s="26">
        <v>1</v>
      </c>
      <c r="F99" s="27" t="s">
        <v>95</v>
      </c>
      <c r="G99" s="28">
        <f>'no b.d.l.'!H99/1000</f>
        <v>4.0000000000000002E-4</v>
      </c>
      <c r="H99" s="28">
        <v>3</v>
      </c>
      <c r="I99" s="28">
        <f>Amalgamation!P99/Amalgamation!AR99</f>
        <v>1.9411764705882355</v>
      </c>
      <c r="J99" s="28">
        <f>Amalgamation!Q99/Amalgamation!AS99</f>
        <v>2.631578947368421E-3</v>
      </c>
      <c r="K99" s="28">
        <f>Amalgamation!R99/Amalgamation!AT99</f>
        <v>9.3495934959349594</v>
      </c>
      <c r="L99" s="28">
        <f>Amalgamation!T99/Amalgamation!X99</f>
        <v>0.30909090909090908</v>
      </c>
      <c r="M99" s="28">
        <f>Amalgamation!V99/Amalgamation!Z99</f>
        <v>725.99999999999989</v>
      </c>
      <c r="N99" s="28">
        <v>14.8</v>
      </c>
      <c r="O99" s="28">
        <v>0.1</v>
      </c>
      <c r="P99" s="28">
        <v>0.08</v>
      </c>
      <c r="Q99" s="28">
        <v>0.77</v>
      </c>
      <c r="R99" s="28">
        <v>0.12</v>
      </c>
      <c r="S99" s="28">
        <v>172</v>
      </c>
      <c r="T99" s="28">
        <v>0.1</v>
      </c>
      <c r="U99" s="28">
        <v>0.1</v>
      </c>
      <c r="V99" s="28">
        <v>0.04</v>
      </c>
      <c r="W99" s="28">
        <v>22</v>
      </c>
      <c r="X99" s="28">
        <f>Amalgamation!AL99/Amalgamation!AY99</f>
        <v>5.2924791086350971E-5</v>
      </c>
      <c r="Y99" s="28">
        <v>0.11899999999999999</v>
      </c>
      <c r="Z99" s="28">
        <f>Amalgamation!AN99/(Amalgamation!AS99+Amalgamation!AY99)</f>
        <v>2.3105514257184072E-3</v>
      </c>
      <c r="AA99" s="28">
        <f>Amalgamation!AO99/Amalgamation!AS99</f>
        <v>0.26348684210526313</v>
      </c>
      <c r="AB99" s="28">
        <v>0.3</v>
      </c>
      <c r="AC99" s="28">
        <v>0.52</v>
      </c>
      <c r="AD99" s="28">
        <v>5.0999999999999996</v>
      </c>
      <c r="AE99" s="28">
        <v>304</v>
      </c>
      <c r="AF99" s="28">
        <v>12.3</v>
      </c>
      <c r="AG99" s="28">
        <v>15.2</v>
      </c>
      <c r="AH99" s="28">
        <v>13.3</v>
      </c>
      <c r="AI99" s="28">
        <f>'no b.d.l.'!BJ99*10000</f>
        <v>49300</v>
      </c>
      <c r="AJ99" s="28">
        <f>'no b.d.l.'!BL99*10000</f>
        <v>71800</v>
      </c>
      <c r="AK99" s="28">
        <f>'no b.d.l.'!BM99*10000</f>
        <v>1400.0000000000002</v>
      </c>
      <c r="AL99" s="28">
        <f>'no b.d.l.'!BP99*10000</f>
        <v>130</v>
      </c>
      <c r="AM99" s="28">
        <f>'no b.d.l.'!BQ99*10000</f>
        <v>9000</v>
      </c>
      <c r="BE99" s="28"/>
      <c r="BH99" s="28"/>
    </row>
    <row r="100" spans="1:60" x14ac:dyDescent="0.3">
      <c r="A100" s="26">
        <v>687903</v>
      </c>
      <c r="B100" s="26">
        <v>846364</v>
      </c>
      <c r="C100" s="26">
        <v>379</v>
      </c>
      <c r="D100" s="25">
        <f t="shared" si="1"/>
        <v>96</v>
      </c>
      <c r="E100" s="26">
        <v>1</v>
      </c>
      <c r="F100" s="27" t="s">
        <v>96</v>
      </c>
      <c r="G100" s="28">
        <f>'no b.d.l.'!H100/1000</f>
        <v>4.0000000000000002E-4</v>
      </c>
      <c r="H100" s="28">
        <v>3</v>
      </c>
      <c r="I100" s="28">
        <f>Amalgamation!P100/Amalgamation!AR100</f>
        <v>1.7058823529411764</v>
      </c>
      <c r="J100" s="28">
        <f>Amalgamation!Q100/Amalgamation!AS100</f>
        <v>2.0958083832335328E-3</v>
      </c>
      <c r="K100" s="28">
        <f>Amalgamation!R100/Amalgamation!AT100</f>
        <v>5.9562841530054644</v>
      </c>
      <c r="L100" s="28">
        <f>Amalgamation!T100/Amalgamation!X100</f>
        <v>0.27722772277227725</v>
      </c>
      <c r="M100" s="28">
        <f>Amalgamation!V100/Amalgamation!Z100</f>
        <v>785</v>
      </c>
      <c r="N100" s="28">
        <v>13</v>
      </c>
      <c r="O100" s="28">
        <v>0.1</v>
      </c>
      <c r="P100" s="28">
        <v>7.0000000000000007E-2</v>
      </c>
      <c r="Q100" s="28">
        <v>0.65</v>
      </c>
      <c r="R100" s="28">
        <v>0.13</v>
      </c>
      <c r="S100" s="28">
        <v>161</v>
      </c>
      <c r="T100" s="28">
        <v>0.1</v>
      </c>
      <c r="U100" s="28">
        <v>0.2</v>
      </c>
      <c r="V100" s="28">
        <v>0.04</v>
      </c>
      <c r="W100" s="28">
        <v>20.9</v>
      </c>
      <c r="X100" s="28">
        <f>Amalgamation!AL100/Amalgamation!AY100</f>
        <v>5.1204819277108435E-5</v>
      </c>
      <c r="Y100" s="28">
        <v>0.14199999999999999</v>
      </c>
      <c r="Z100" s="28">
        <f>Amalgamation!AN100/(Amalgamation!AS100+Amalgamation!AY100)</f>
        <v>2.2851919561243145E-3</v>
      </c>
      <c r="AA100" s="28">
        <f>Amalgamation!AO100/Amalgamation!AS100</f>
        <v>0.31137724550898205</v>
      </c>
      <c r="AB100" s="28">
        <v>0.4</v>
      </c>
      <c r="AC100" s="28">
        <v>0.41</v>
      </c>
      <c r="AD100" s="28">
        <v>5.0999999999999996</v>
      </c>
      <c r="AE100" s="28">
        <v>334</v>
      </c>
      <c r="AF100" s="28">
        <v>18.3</v>
      </c>
      <c r="AG100" s="28">
        <v>13.8</v>
      </c>
      <c r="AH100" s="28">
        <v>12.5</v>
      </c>
      <c r="AI100" s="28">
        <f>'no b.d.l.'!BJ100*10000</f>
        <v>46500</v>
      </c>
      <c r="AJ100" s="28">
        <f>'no b.d.l.'!BL100*10000</f>
        <v>66400</v>
      </c>
      <c r="AK100" s="28">
        <f>'no b.d.l.'!BM100*10000</f>
        <v>2500</v>
      </c>
      <c r="AL100" s="28">
        <f>'no b.d.l.'!BP100*10000</f>
        <v>140</v>
      </c>
      <c r="AM100" s="28">
        <f>'no b.d.l.'!BQ100*10000</f>
        <v>9000</v>
      </c>
      <c r="BE100" s="28"/>
      <c r="BH100" s="28"/>
    </row>
    <row r="101" spans="1:60" x14ac:dyDescent="0.3">
      <c r="A101" s="26">
        <v>687905</v>
      </c>
      <c r="B101" s="26">
        <v>846363</v>
      </c>
      <c r="C101" s="26">
        <v>379</v>
      </c>
      <c r="D101" s="25">
        <f t="shared" si="1"/>
        <v>97</v>
      </c>
      <c r="E101" s="26">
        <v>1</v>
      </c>
      <c r="F101" s="27" t="s">
        <v>97</v>
      </c>
      <c r="G101" s="28">
        <f>'no b.d.l.'!H101/1000</f>
        <v>4.0000000000000002E-4</v>
      </c>
      <c r="H101" s="28">
        <v>2</v>
      </c>
      <c r="I101" s="28">
        <f>Amalgamation!P101/Amalgamation!AR101</f>
        <v>1.2352941176470589</v>
      </c>
      <c r="J101" s="28">
        <f>Amalgamation!Q101/Amalgamation!AS101</f>
        <v>1.8575851393188853E-3</v>
      </c>
      <c r="K101" s="28">
        <f>Amalgamation!R101/Amalgamation!AT101</f>
        <v>3.1286549707602336</v>
      </c>
      <c r="L101" s="28">
        <f>Amalgamation!T101/Amalgamation!X101</f>
        <v>0.22897196261682246</v>
      </c>
      <c r="M101" s="28">
        <f>Amalgamation!V101/Amalgamation!Z101</f>
        <v>795</v>
      </c>
      <c r="N101" s="28">
        <v>12.7</v>
      </c>
      <c r="O101" s="28">
        <v>0.1</v>
      </c>
      <c r="P101" s="28">
        <v>7.0000000000000007E-2</v>
      </c>
      <c r="Q101" s="28">
        <v>0.72</v>
      </c>
      <c r="R101" s="28">
        <v>0.21</v>
      </c>
      <c r="S101" s="28">
        <v>144</v>
      </c>
      <c r="T101" s="28">
        <v>0.1</v>
      </c>
      <c r="U101" s="28">
        <v>0.2</v>
      </c>
      <c r="V101" s="28">
        <v>0.04</v>
      </c>
      <c r="W101" s="28">
        <v>21.6</v>
      </c>
      <c r="X101" s="28">
        <f>Amalgamation!AL101/Amalgamation!AY101</f>
        <v>4.5669291338582673E-5</v>
      </c>
      <c r="Y101" s="28">
        <v>0.16</v>
      </c>
      <c r="Z101" s="28">
        <f>Amalgamation!AN101/(Amalgamation!AS101+Amalgamation!AY101)</f>
        <v>2.4583614057628132E-3</v>
      </c>
      <c r="AA101" s="28">
        <f>Amalgamation!AO101/Amalgamation!AS101</f>
        <v>0.49226006191950467</v>
      </c>
      <c r="AB101" s="28">
        <v>0.4</v>
      </c>
      <c r="AC101" s="28">
        <v>0.4</v>
      </c>
      <c r="AD101" s="28">
        <v>6.8</v>
      </c>
      <c r="AE101" s="28">
        <v>323</v>
      </c>
      <c r="AF101" s="28">
        <v>34.200000000000003</v>
      </c>
      <c r="AG101" s="28">
        <v>14.6</v>
      </c>
      <c r="AH101" s="28">
        <v>14.7</v>
      </c>
      <c r="AI101" s="28">
        <f>'no b.d.l.'!BJ101*10000</f>
        <v>49000</v>
      </c>
      <c r="AJ101" s="28">
        <f>'no b.d.l.'!BL101*10000</f>
        <v>63500</v>
      </c>
      <c r="AK101" s="28">
        <f>'no b.d.l.'!BM101*10000</f>
        <v>4600</v>
      </c>
      <c r="AL101" s="28">
        <f>'no b.d.l.'!BP101*10000</f>
        <v>150</v>
      </c>
      <c r="AM101" s="28">
        <f>'no b.d.l.'!BQ101*10000</f>
        <v>9000</v>
      </c>
      <c r="BE101" s="28"/>
      <c r="BH101" s="28"/>
    </row>
    <row r="102" spans="1:60" x14ac:dyDescent="0.3">
      <c r="A102" s="26">
        <v>687906</v>
      </c>
      <c r="B102" s="26">
        <v>846363</v>
      </c>
      <c r="C102" s="26">
        <v>379</v>
      </c>
      <c r="D102" s="25">
        <f t="shared" si="1"/>
        <v>98</v>
      </c>
      <c r="E102" s="26">
        <v>1</v>
      </c>
      <c r="F102" s="27" t="s">
        <v>98</v>
      </c>
      <c r="G102" s="28">
        <f>'no b.d.l.'!H102/1000</f>
        <v>4.0000000000000002E-4</v>
      </c>
      <c r="H102" s="28">
        <v>4</v>
      </c>
      <c r="I102" s="28">
        <f>Amalgamation!P102/Amalgamation!AR102</f>
        <v>2.2745098039215685</v>
      </c>
      <c r="J102" s="28">
        <f>Amalgamation!Q102/Amalgamation!AS102</f>
        <v>2.631578947368421E-3</v>
      </c>
      <c r="K102" s="28">
        <f>Amalgamation!R102/Amalgamation!AT102</f>
        <v>10.673076923076923</v>
      </c>
      <c r="L102" s="28">
        <f>Amalgamation!T102/Amalgamation!X102</f>
        <v>0.27450980392156865</v>
      </c>
      <c r="M102" s="28">
        <f>Amalgamation!V102/Amalgamation!Z102</f>
        <v>735.99999999999989</v>
      </c>
      <c r="N102" s="28">
        <v>14</v>
      </c>
      <c r="O102" s="28">
        <v>0.09</v>
      </c>
      <c r="P102" s="28">
        <v>0.09</v>
      </c>
      <c r="Q102" s="28">
        <v>0.86</v>
      </c>
      <c r="R102" s="28">
        <v>0.11</v>
      </c>
      <c r="S102" s="28">
        <v>170</v>
      </c>
      <c r="T102" s="28">
        <v>0.1</v>
      </c>
      <c r="U102" s="28">
        <v>0.2</v>
      </c>
      <c r="V102" s="28">
        <v>0.04</v>
      </c>
      <c r="W102" s="28">
        <v>18.5</v>
      </c>
      <c r="X102" s="28">
        <f>Amalgamation!AL102/Amalgamation!AY102</f>
        <v>5.6463595839524514E-5</v>
      </c>
      <c r="Y102" s="28">
        <v>0.14299999999999999</v>
      </c>
      <c r="Z102" s="28">
        <f>Amalgamation!AN102/(Amalgamation!AS102+Amalgamation!AY102)</f>
        <v>2.0738417845097921E-3</v>
      </c>
      <c r="AA102" s="28">
        <f>Amalgamation!AO102/Amalgamation!AS102</f>
        <v>0.32302631578947372</v>
      </c>
      <c r="AB102" s="28">
        <v>0.3</v>
      </c>
      <c r="AC102" s="28">
        <v>0.42</v>
      </c>
      <c r="AD102" s="28">
        <v>5.0999999999999996</v>
      </c>
      <c r="AE102" s="28">
        <v>304</v>
      </c>
      <c r="AF102" s="28">
        <v>10.4</v>
      </c>
      <c r="AG102" s="28">
        <v>14.9</v>
      </c>
      <c r="AH102" s="28">
        <v>10.8</v>
      </c>
      <c r="AI102" s="28">
        <f>'no b.d.l.'!BJ102*10000</f>
        <v>51600</v>
      </c>
      <c r="AJ102" s="28">
        <f>'no b.d.l.'!BL102*10000</f>
        <v>67300</v>
      </c>
      <c r="AK102" s="28">
        <f>'no b.d.l.'!BM102*10000</f>
        <v>1600</v>
      </c>
      <c r="AL102" s="28">
        <f>'no b.d.l.'!BP102*10000</f>
        <v>120</v>
      </c>
      <c r="AM102" s="28">
        <f>'no b.d.l.'!BQ102*10000</f>
        <v>9000</v>
      </c>
      <c r="BE102" s="28"/>
      <c r="BH102" s="28"/>
    </row>
    <row r="103" spans="1:60" x14ac:dyDescent="0.3">
      <c r="A103" s="26">
        <v>687907</v>
      </c>
      <c r="B103" s="26">
        <v>846363</v>
      </c>
      <c r="C103" s="26">
        <v>379</v>
      </c>
      <c r="D103" s="25">
        <f t="shared" si="1"/>
        <v>99</v>
      </c>
      <c r="E103" s="26">
        <v>1</v>
      </c>
      <c r="F103" s="27" t="s">
        <v>99</v>
      </c>
      <c r="G103" s="28">
        <f>'no b.d.l.'!H103/1000</f>
        <v>4.0000000000000002E-4</v>
      </c>
      <c r="H103" s="28">
        <v>3</v>
      </c>
      <c r="I103" s="28">
        <f>Amalgamation!P103/Amalgamation!AR103</f>
        <v>1.8627450980392157</v>
      </c>
      <c r="J103" s="28">
        <f>Amalgamation!Q103/Amalgamation!AS103</f>
        <v>2.3809523809523812E-3</v>
      </c>
      <c r="K103" s="28">
        <f>Amalgamation!R103/Amalgamation!AT103</f>
        <v>11.941747572815533</v>
      </c>
      <c r="L103" s="28">
        <f>Amalgamation!T103/Amalgamation!X103</f>
        <v>0.27609427609427606</v>
      </c>
      <c r="M103" s="28">
        <f>Amalgamation!V103/Amalgamation!Z103</f>
        <v>919.99999999999989</v>
      </c>
      <c r="N103" s="28">
        <v>14.4</v>
      </c>
      <c r="O103" s="28">
        <v>0.1</v>
      </c>
      <c r="P103" s="28">
        <v>0.06</v>
      </c>
      <c r="Q103" s="28">
        <v>0.77</v>
      </c>
      <c r="R103" s="28">
        <v>0.09</v>
      </c>
      <c r="S103" s="28">
        <v>223</v>
      </c>
      <c r="T103" s="28">
        <v>0.1</v>
      </c>
      <c r="U103" s="28">
        <v>0.2</v>
      </c>
      <c r="V103" s="28">
        <v>0.04</v>
      </c>
      <c r="W103" s="28">
        <v>16.899999999999999</v>
      </c>
      <c r="X103" s="28">
        <f>Amalgamation!AL103/Amalgamation!AY103</f>
        <v>4.4041450777202072E-5</v>
      </c>
      <c r="Y103" s="28">
        <v>0.157</v>
      </c>
      <c r="Z103" s="28">
        <f>Amalgamation!AN103/(Amalgamation!AS103+Amalgamation!AY103)</f>
        <v>1.8649401568303756E-3</v>
      </c>
      <c r="AA103" s="28">
        <f>Amalgamation!AO103/Amalgamation!AS103</f>
        <v>0.32440476190476192</v>
      </c>
      <c r="AB103" s="28">
        <v>0.4</v>
      </c>
      <c r="AC103" s="28">
        <v>0.4</v>
      </c>
      <c r="AD103" s="28">
        <v>5.0999999999999996</v>
      </c>
      <c r="AE103" s="28">
        <v>336</v>
      </c>
      <c r="AF103" s="28">
        <v>10.3</v>
      </c>
      <c r="AG103" s="28">
        <v>16.3</v>
      </c>
      <c r="AH103" s="28">
        <v>13.4</v>
      </c>
      <c r="AI103" s="28">
        <f>'no b.d.l.'!BJ103*10000</f>
        <v>53800</v>
      </c>
      <c r="AJ103" s="28">
        <f>'no b.d.l.'!BL103*10000</f>
        <v>77200</v>
      </c>
      <c r="AK103" s="28">
        <f>'no b.d.l.'!BM103*10000</f>
        <v>1700.0000000000002</v>
      </c>
      <c r="AL103" s="28">
        <f>'no b.d.l.'!BP103*10000</f>
        <v>150</v>
      </c>
      <c r="AM103" s="28">
        <f>'no b.d.l.'!BQ103*10000</f>
        <v>9000</v>
      </c>
      <c r="BE103" s="28"/>
      <c r="BH103" s="28"/>
    </row>
    <row r="104" spans="1:60" x14ac:dyDescent="0.3">
      <c r="A104" s="26">
        <v>687908</v>
      </c>
      <c r="B104" s="26">
        <v>846362</v>
      </c>
      <c r="C104" s="26">
        <v>379</v>
      </c>
      <c r="D104" s="25">
        <f t="shared" si="1"/>
        <v>100</v>
      </c>
      <c r="E104" s="26">
        <v>1</v>
      </c>
      <c r="F104" s="27" t="s">
        <v>100</v>
      </c>
      <c r="G104" s="28">
        <f>'no b.d.l.'!H104/1000</f>
        <v>4.0000000000000002E-4</v>
      </c>
      <c r="H104" s="28">
        <v>3</v>
      </c>
      <c r="I104" s="28">
        <f>Amalgamation!P104/Amalgamation!AR104</f>
        <v>1.6727272727272726</v>
      </c>
      <c r="J104" s="28">
        <f>Amalgamation!Q104/Amalgamation!AS104</f>
        <v>2.3255813953488372E-3</v>
      </c>
      <c r="K104" s="28">
        <f>Amalgamation!R104/Amalgamation!AT104</f>
        <v>8.8888888888888893</v>
      </c>
      <c r="L104" s="28">
        <f>Amalgamation!T104/Amalgamation!X104</f>
        <v>0.28268551236749118</v>
      </c>
      <c r="M104" s="28">
        <f>Amalgamation!V104/Amalgamation!Z104</f>
        <v>755.99999999999989</v>
      </c>
      <c r="N104" s="28">
        <v>13.9</v>
      </c>
      <c r="O104" s="28">
        <v>0.1</v>
      </c>
      <c r="P104" s="28">
        <v>0.06</v>
      </c>
      <c r="Q104" s="28">
        <v>0.81</v>
      </c>
      <c r="R104" s="28">
        <v>0.11</v>
      </c>
      <c r="S104" s="28">
        <v>143</v>
      </c>
      <c r="T104" s="28">
        <v>0.2</v>
      </c>
      <c r="U104" s="28">
        <v>0.3</v>
      </c>
      <c r="V104" s="28">
        <v>0.04</v>
      </c>
      <c r="W104" s="28">
        <v>18.2</v>
      </c>
      <c r="X104" s="28">
        <f>Amalgamation!AL104/Amalgamation!AY104</f>
        <v>6.366459627329191E-5</v>
      </c>
      <c r="Y104" s="28">
        <v>0.13400000000000001</v>
      </c>
      <c r="Z104" s="28">
        <f>Amalgamation!AN104/(Amalgamation!AS104+Amalgamation!AY104)</f>
        <v>2.4450142098109478E-3</v>
      </c>
      <c r="AA104" s="28">
        <f>Amalgamation!AO104/Amalgamation!AS104</f>
        <v>0.28866279069767442</v>
      </c>
      <c r="AB104" s="28">
        <v>0.4</v>
      </c>
      <c r="AC104" s="28">
        <v>0.5</v>
      </c>
      <c r="AD104" s="28">
        <v>5.5</v>
      </c>
      <c r="AE104" s="28">
        <v>344</v>
      </c>
      <c r="AF104" s="28">
        <v>11.7</v>
      </c>
      <c r="AG104" s="28">
        <v>13.8</v>
      </c>
      <c r="AH104" s="28">
        <v>15.5</v>
      </c>
      <c r="AI104" s="28">
        <f>'no b.d.l.'!BJ104*10000</f>
        <v>52500</v>
      </c>
      <c r="AJ104" s="28">
        <f>'no b.d.l.'!BL104*10000</f>
        <v>64400.000000000007</v>
      </c>
      <c r="AK104" s="28">
        <f>'no b.d.l.'!BM104*10000</f>
        <v>1500</v>
      </c>
      <c r="AL104" s="28">
        <f>'no b.d.l.'!BP104*10000</f>
        <v>150</v>
      </c>
      <c r="AM104" s="28">
        <f>'no b.d.l.'!BQ104*10000</f>
        <v>9000</v>
      </c>
      <c r="BE104" s="28"/>
      <c r="BH104" s="28"/>
    </row>
    <row r="105" spans="1:60" x14ac:dyDescent="0.3">
      <c r="A105" s="26">
        <v>687909</v>
      </c>
      <c r="B105" s="26">
        <v>846362</v>
      </c>
      <c r="C105" s="26">
        <v>379</v>
      </c>
      <c r="D105" s="25">
        <f t="shared" si="1"/>
        <v>101</v>
      </c>
      <c r="E105" s="26">
        <v>1</v>
      </c>
      <c r="F105" s="27" t="s">
        <v>101</v>
      </c>
      <c r="G105" s="28">
        <f>'no b.d.l.'!H105/1000</f>
        <v>4.0000000000000002E-4</v>
      </c>
      <c r="H105" s="28">
        <v>4</v>
      </c>
      <c r="I105" s="28">
        <f>Amalgamation!P105/Amalgamation!AR105</f>
        <v>1.7142857142857144</v>
      </c>
      <c r="J105" s="28">
        <f>Amalgamation!Q105/Amalgamation!AS105</f>
        <v>2.666666666666667E-3</v>
      </c>
      <c r="K105" s="28">
        <f>Amalgamation!R105/Amalgamation!AT105</f>
        <v>10.267857142857144</v>
      </c>
      <c r="L105" s="28">
        <f>Amalgamation!T105/Amalgamation!X105</f>
        <v>0.2932330827067669</v>
      </c>
      <c r="M105" s="28">
        <f>Amalgamation!V105/Amalgamation!Z105</f>
        <v>875</v>
      </c>
      <c r="N105" s="28">
        <v>14.3</v>
      </c>
      <c r="O105" s="28">
        <v>0.1</v>
      </c>
      <c r="P105" s="28">
        <v>0.08</v>
      </c>
      <c r="Q105" s="28">
        <v>0.75</v>
      </c>
      <c r="R105" s="28">
        <v>0.11</v>
      </c>
      <c r="S105" s="28">
        <v>148</v>
      </c>
      <c r="T105" s="28">
        <v>0.1</v>
      </c>
      <c r="U105" s="28">
        <v>0.2</v>
      </c>
      <c r="V105" s="28">
        <v>0.04</v>
      </c>
      <c r="W105" s="28">
        <v>19.600000000000001</v>
      </c>
      <c r="X105" s="28">
        <f>Amalgamation!AL105/Amalgamation!AY105</f>
        <v>4.6376811594202899E-5</v>
      </c>
      <c r="Y105" s="28">
        <v>0.153</v>
      </c>
      <c r="Z105" s="28">
        <f>Amalgamation!AN105/(Amalgamation!AS105+Amalgamation!AY105)</f>
        <v>2.3708513708513707E-3</v>
      </c>
      <c r="AA105" s="28">
        <f>Amalgamation!AO105/Amalgamation!AS105</f>
        <v>0.35</v>
      </c>
      <c r="AB105" s="28">
        <v>0.4</v>
      </c>
      <c r="AC105" s="28">
        <v>0.39</v>
      </c>
      <c r="AD105" s="28">
        <v>5.6</v>
      </c>
      <c r="AE105" s="28">
        <v>300</v>
      </c>
      <c r="AF105" s="28">
        <v>11.2</v>
      </c>
      <c r="AG105" s="28">
        <v>15.4</v>
      </c>
      <c r="AH105" s="28">
        <v>16.600000000000001</v>
      </c>
      <c r="AI105" s="28">
        <f>'no b.d.l.'!BJ105*10000</f>
        <v>53900</v>
      </c>
      <c r="AJ105" s="28">
        <f>'no b.d.l.'!BL105*10000</f>
        <v>69000</v>
      </c>
      <c r="AK105" s="28">
        <f>'no b.d.l.'!BM105*10000</f>
        <v>1600</v>
      </c>
      <c r="AL105" s="28">
        <f>'no b.d.l.'!BP105*10000</f>
        <v>160</v>
      </c>
      <c r="AM105" s="28">
        <f>'no b.d.l.'!BQ105*10000</f>
        <v>9000</v>
      </c>
      <c r="BE105" s="28"/>
      <c r="BH105" s="28"/>
    </row>
    <row r="106" spans="1:60" x14ac:dyDescent="0.3">
      <c r="A106" s="26">
        <v>687910</v>
      </c>
      <c r="B106" s="26">
        <v>846361</v>
      </c>
      <c r="C106" s="26">
        <v>379</v>
      </c>
      <c r="D106" s="25">
        <f t="shared" si="1"/>
        <v>102</v>
      </c>
      <c r="E106" s="26">
        <v>1</v>
      </c>
      <c r="F106" s="27" t="s">
        <v>102</v>
      </c>
      <c r="G106" s="28">
        <f>'no b.d.l.'!H106/1000</f>
        <v>4.0000000000000001E-3</v>
      </c>
      <c r="H106" s="28">
        <v>3</v>
      </c>
      <c r="I106" s="28">
        <f>Amalgamation!P106/Amalgamation!AR106</f>
        <v>1.7450980392156865</v>
      </c>
      <c r="J106" s="28">
        <f>Amalgamation!Q106/Amalgamation!AS106</f>
        <v>1.3636363636363635E-3</v>
      </c>
      <c r="K106" s="28">
        <f>Amalgamation!R106/Amalgamation!AT106</f>
        <v>8.4403669724770634</v>
      </c>
      <c r="L106" s="28">
        <f>Amalgamation!T106/Amalgamation!X106</f>
        <v>0.46551724137931039</v>
      </c>
      <c r="M106" s="28">
        <f>Amalgamation!V106/Amalgamation!Z106</f>
        <v>792.5</v>
      </c>
      <c r="N106" s="28">
        <v>11.4</v>
      </c>
      <c r="O106" s="28">
        <v>0.09</v>
      </c>
      <c r="P106" s="28">
        <v>7.0000000000000007E-2</v>
      </c>
      <c r="Q106" s="28">
        <v>0.65</v>
      </c>
      <c r="R106" s="28">
        <v>0.1</v>
      </c>
      <c r="S106" s="28">
        <v>122</v>
      </c>
      <c r="T106" s="28">
        <v>0.1</v>
      </c>
      <c r="U106" s="28">
        <v>0.5</v>
      </c>
      <c r="V106" s="28">
        <v>0.04</v>
      </c>
      <c r="W106" s="28">
        <v>15.3</v>
      </c>
      <c r="X106" s="28">
        <f>Amalgamation!AL106/Amalgamation!AY106</f>
        <v>5.9782608695652175E-5</v>
      </c>
      <c r="Y106" s="28">
        <v>0.14399999999999999</v>
      </c>
      <c r="Z106" s="28">
        <f>Amalgamation!AN106/(Amalgamation!AS106+Amalgamation!AY106)</f>
        <v>2.5377426312005753E-3</v>
      </c>
      <c r="AA106" s="28">
        <f>Amalgamation!AO106/Amalgamation!AS106</f>
        <v>0.18772727272727271</v>
      </c>
      <c r="AB106" s="28">
        <v>0.4</v>
      </c>
      <c r="AC106" s="28">
        <v>0.42</v>
      </c>
      <c r="AD106" s="28">
        <v>5.0999999999999996</v>
      </c>
      <c r="AE106" s="28">
        <v>440</v>
      </c>
      <c r="AF106" s="28">
        <v>10.9</v>
      </c>
      <c r="AG106" s="28">
        <v>12.3</v>
      </c>
      <c r="AH106" s="28">
        <v>15.3</v>
      </c>
      <c r="AI106" s="28">
        <f>'no b.d.l.'!BJ106*10000</f>
        <v>40300</v>
      </c>
      <c r="AJ106" s="28">
        <f>'no b.d.l.'!BL106*10000</f>
        <v>55199.999999999993</v>
      </c>
      <c r="AK106" s="28">
        <f>'no b.d.l.'!BM106*10000</f>
        <v>1000</v>
      </c>
      <c r="AL106" s="28">
        <f>'no b.d.l.'!BP106*10000</f>
        <v>160</v>
      </c>
      <c r="AM106" s="28">
        <f>'no b.d.l.'!BQ106*10000</f>
        <v>9000</v>
      </c>
      <c r="BE106" s="28"/>
      <c r="BH106" s="28"/>
    </row>
    <row r="107" spans="1:60" x14ac:dyDescent="0.3">
      <c r="A107" s="26">
        <v>687911</v>
      </c>
      <c r="B107" s="26">
        <v>846361</v>
      </c>
      <c r="C107" s="26">
        <v>379</v>
      </c>
      <c r="D107" s="25">
        <f t="shared" si="1"/>
        <v>103</v>
      </c>
      <c r="E107" s="26">
        <v>1</v>
      </c>
      <c r="F107" s="27" t="s">
        <v>103</v>
      </c>
      <c r="G107" s="28">
        <f>'no b.d.l.'!H107/1000</f>
        <v>4.0000000000000002E-4</v>
      </c>
      <c r="H107" s="28">
        <v>3</v>
      </c>
      <c r="I107" s="28">
        <f>Amalgamation!P107/Amalgamation!AR107</f>
        <v>1.8448275862068966</v>
      </c>
      <c r="J107" s="28">
        <f>Amalgamation!Q107/Amalgamation!AS107</f>
        <v>2.0114942528735632E-3</v>
      </c>
      <c r="K107" s="28">
        <f>Amalgamation!R107/Amalgamation!AT107</f>
        <v>7.8461538461538458</v>
      </c>
      <c r="L107" s="28">
        <f>Amalgamation!T107/Amalgamation!X107</f>
        <v>0.30194805194805197</v>
      </c>
      <c r="M107" s="28">
        <f>Amalgamation!V107/Amalgamation!Z107</f>
        <v>777.5</v>
      </c>
      <c r="N107" s="28">
        <v>13.1</v>
      </c>
      <c r="O107" s="28">
        <v>0.1</v>
      </c>
      <c r="P107" s="28">
        <v>0.06</v>
      </c>
      <c r="Q107" s="28">
        <v>0.69</v>
      </c>
      <c r="R107" s="28">
        <v>0.12</v>
      </c>
      <c r="S107" s="28">
        <v>113</v>
      </c>
      <c r="T107" s="28">
        <v>0.1</v>
      </c>
      <c r="U107" s="28">
        <v>0.4</v>
      </c>
      <c r="V107" s="28">
        <v>0.04</v>
      </c>
      <c r="W107" s="28">
        <v>19</v>
      </c>
      <c r="X107" s="28">
        <f>Amalgamation!AL107/Amalgamation!AY107</f>
        <v>5.574324324324324E-5</v>
      </c>
      <c r="Y107" s="28">
        <v>0.13200000000000001</v>
      </c>
      <c r="Z107" s="28">
        <f>Amalgamation!AN107/(Amalgamation!AS107+Amalgamation!AY107)</f>
        <v>2.7742325518909125E-3</v>
      </c>
      <c r="AA107" s="28">
        <f>Amalgamation!AO107/Amalgamation!AS107</f>
        <v>0.24224137931034481</v>
      </c>
      <c r="AB107" s="28">
        <v>0.3</v>
      </c>
      <c r="AC107" s="28">
        <v>0.46</v>
      </c>
      <c r="AD107" s="28">
        <v>5.8</v>
      </c>
      <c r="AE107" s="28">
        <v>348</v>
      </c>
      <c r="AF107" s="28">
        <v>13</v>
      </c>
      <c r="AG107" s="28">
        <v>14.5</v>
      </c>
      <c r="AH107" s="28">
        <v>16.8</v>
      </c>
      <c r="AI107" s="28">
        <f>'no b.d.l.'!BJ107*10000</f>
        <v>44400.000000000007</v>
      </c>
      <c r="AJ107" s="28">
        <f>'no b.d.l.'!BL107*10000</f>
        <v>59200</v>
      </c>
      <c r="AK107" s="28">
        <f>'no b.d.l.'!BM107*10000</f>
        <v>1400.0000000000002</v>
      </c>
      <c r="AL107" s="28">
        <f>'no b.d.l.'!BP107*10000</f>
        <v>160</v>
      </c>
      <c r="AM107" s="28">
        <f>'no b.d.l.'!BQ107*10000</f>
        <v>9000</v>
      </c>
      <c r="BE107" s="28"/>
      <c r="BH107" s="28"/>
    </row>
    <row r="108" spans="1:60" x14ac:dyDescent="0.3">
      <c r="A108" s="26">
        <v>687912</v>
      </c>
      <c r="B108" s="26">
        <v>846360</v>
      </c>
      <c r="C108" s="26">
        <v>379</v>
      </c>
      <c r="D108" s="25">
        <f t="shared" si="1"/>
        <v>104</v>
      </c>
      <c r="E108" s="26">
        <v>1</v>
      </c>
      <c r="F108" s="27" t="s">
        <v>104</v>
      </c>
      <c r="G108" s="28">
        <f>'no b.d.l.'!H108/1000</f>
        <v>5.7999999999999996E-3</v>
      </c>
      <c r="H108" s="28">
        <v>3</v>
      </c>
      <c r="I108" s="28">
        <f>Amalgamation!P108/Amalgamation!AR108</f>
        <v>1.4126984126984128</v>
      </c>
      <c r="J108" s="28">
        <f>Amalgamation!Q108/Amalgamation!AS108</f>
        <v>1.6853932584269663E-3</v>
      </c>
      <c r="K108" s="28">
        <f>Amalgamation!R108/Amalgamation!AT108</f>
        <v>6.1224489795918373</v>
      </c>
      <c r="L108" s="28">
        <f>Amalgamation!T108/Amalgamation!X108</f>
        <v>0.28923076923076924</v>
      </c>
      <c r="M108" s="28">
        <f>Amalgamation!V108/Amalgamation!Z108</f>
        <v>767.5</v>
      </c>
      <c r="N108" s="28">
        <v>12.6</v>
      </c>
      <c r="O108" s="28">
        <v>0.1</v>
      </c>
      <c r="P108" s="28">
        <v>0.06</v>
      </c>
      <c r="Q108" s="28">
        <v>0.67</v>
      </c>
      <c r="R108" s="28">
        <v>0.13</v>
      </c>
      <c r="S108" s="28">
        <v>101</v>
      </c>
      <c r="T108" s="28">
        <v>0.1</v>
      </c>
      <c r="U108" s="28">
        <v>0.3</v>
      </c>
      <c r="V108" s="28">
        <v>0.04</v>
      </c>
      <c r="W108" s="28">
        <v>18.2</v>
      </c>
      <c r="X108" s="28">
        <f>Amalgamation!AL108/Amalgamation!AY108</f>
        <v>6.2043795620437943E-5</v>
      </c>
      <c r="Y108" s="28">
        <v>0.126</v>
      </c>
      <c r="Z108" s="28">
        <f>Amalgamation!AN108/(Amalgamation!AS108+Amalgamation!AY108)</f>
        <v>2.8809195735731374E-3</v>
      </c>
      <c r="AA108" s="28">
        <f>Amalgamation!AO108/Amalgamation!AS108</f>
        <v>0.24943820224719102</v>
      </c>
      <c r="AB108" s="28">
        <v>0.3</v>
      </c>
      <c r="AC108" s="28">
        <v>0.52</v>
      </c>
      <c r="AD108" s="28">
        <v>6.3</v>
      </c>
      <c r="AE108" s="28">
        <v>356</v>
      </c>
      <c r="AF108" s="28">
        <v>14.7</v>
      </c>
      <c r="AG108" s="28">
        <v>12.7</v>
      </c>
      <c r="AH108" s="28">
        <v>16.899999999999999</v>
      </c>
      <c r="AI108" s="28">
        <f>'no b.d.l.'!BJ108*10000</f>
        <v>44600</v>
      </c>
      <c r="AJ108" s="28">
        <f>'no b.d.l.'!BL108*10000</f>
        <v>54800.000000000007</v>
      </c>
      <c r="AK108" s="28">
        <f>'no b.d.l.'!BM108*10000</f>
        <v>1600</v>
      </c>
      <c r="AL108" s="28">
        <f>'no b.d.l.'!BP108*10000</f>
        <v>150</v>
      </c>
      <c r="AM108" s="28">
        <f>'no b.d.l.'!BQ108*10000</f>
        <v>9000</v>
      </c>
      <c r="BE108" s="28"/>
      <c r="BH108" s="28"/>
    </row>
    <row r="109" spans="1:60" x14ac:dyDescent="0.3">
      <c r="A109" s="26">
        <v>687913</v>
      </c>
      <c r="B109" s="26">
        <v>846360</v>
      </c>
      <c r="C109" s="26">
        <v>379</v>
      </c>
      <c r="D109" s="25">
        <f t="shared" si="1"/>
        <v>105</v>
      </c>
      <c r="E109" s="26">
        <v>1</v>
      </c>
      <c r="F109" s="27" t="s">
        <v>105</v>
      </c>
      <c r="G109" s="28">
        <f>'no b.d.l.'!H109/1000</f>
        <v>4.0000000000000002E-4</v>
      </c>
      <c r="H109" s="28">
        <v>3</v>
      </c>
      <c r="I109" s="28">
        <f>Amalgamation!P109/Amalgamation!AR109</f>
        <v>1.5483870967741935</v>
      </c>
      <c r="J109" s="28">
        <f>Amalgamation!Q109/Amalgamation!AS109</f>
        <v>1.7391304347826085E-3</v>
      </c>
      <c r="K109" s="28">
        <f>Amalgamation!R109/Amalgamation!AT109</f>
        <v>6.580645161290323</v>
      </c>
      <c r="L109" s="28">
        <f>Amalgamation!T109/Amalgamation!X109</f>
        <v>0.26536312849162014</v>
      </c>
      <c r="M109" s="28">
        <f>Amalgamation!V109/Amalgamation!Z109</f>
        <v>762.5</v>
      </c>
      <c r="N109" s="28">
        <v>13.4</v>
      </c>
      <c r="O109" s="28">
        <v>0.1</v>
      </c>
      <c r="P109" s="28">
        <v>7.0000000000000007E-2</v>
      </c>
      <c r="Q109" s="28">
        <v>0.71</v>
      </c>
      <c r="R109" s="28">
        <v>0.15</v>
      </c>
      <c r="S109" s="28">
        <v>101</v>
      </c>
      <c r="T109" s="28">
        <v>0.1</v>
      </c>
      <c r="U109" s="28">
        <v>0.3</v>
      </c>
      <c r="V109" s="28">
        <v>0.04</v>
      </c>
      <c r="W109" s="28">
        <v>19</v>
      </c>
      <c r="X109" s="28">
        <f>Amalgamation!AL109/Amalgamation!AY109</f>
        <v>5.6478405315614625E-5</v>
      </c>
      <c r="Y109" s="28">
        <v>0.156</v>
      </c>
      <c r="Z109" s="28">
        <f>Amalgamation!AN109/(Amalgamation!AS109+Amalgamation!AY109)</f>
        <v>2.6922124039970275E-3</v>
      </c>
      <c r="AA109" s="28">
        <f>Amalgamation!AO109/Amalgamation!AS109</f>
        <v>0.25826086956521738</v>
      </c>
      <c r="AB109" s="28">
        <v>0.4</v>
      </c>
      <c r="AC109" s="28">
        <v>0.47</v>
      </c>
      <c r="AD109" s="28">
        <v>6.2</v>
      </c>
      <c r="AE109" s="28">
        <v>345</v>
      </c>
      <c r="AF109" s="28">
        <v>15.5</v>
      </c>
      <c r="AG109" s="28">
        <v>13.9</v>
      </c>
      <c r="AH109" s="28">
        <v>14.7</v>
      </c>
      <c r="AI109" s="28">
        <f>'no b.d.l.'!BJ109*10000</f>
        <v>48500</v>
      </c>
      <c r="AJ109" s="28">
        <f>'no b.d.l.'!BL109*10000</f>
        <v>60199.999999999993</v>
      </c>
      <c r="AK109" s="28">
        <f>'no b.d.l.'!BM109*10000</f>
        <v>1900</v>
      </c>
      <c r="AL109" s="28">
        <f>'no b.d.l.'!BP109*10000</f>
        <v>130</v>
      </c>
      <c r="AM109" s="28">
        <f>'no b.d.l.'!BQ109*10000</f>
        <v>9000</v>
      </c>
      <c r="BE109" s="28"/>
      <c r="BH109" s="28"/>
    </row>
    <row r="110" spans="1:60" x14ac:dyDescent="0.3">
      <c r="A110" s="26">
        <v>687915</v>
      </c>
      <c r="B110" s="26">
        <v>846359</v>
      </c>
      <c r="C110" s="26">
        <v>379</v>
      </c>
      <c r="D110" s="25">
        <f t="shared" si="1"/>
        <v>106</v>
      </c>
      <c r="E110" s="26">
        <v>1</v>
      </c>
      <c r="F110" s="27" t="s">
        <v>106</v>
      </c>
      <c r="G110" s="28">
        <f>'no b.d.l.'!H110/1000</f>
        <v>1.6000000000000001E-3</v>
      </c>
      <c r="H110" s="28">
        <v>3</v>
      </c>
      <c r="I110" s="28">
        <f>Amalgamation!P110/Amalgamation!AR110</f>
        <v>1.5625</v>
      </c>
      <c r="J110" s="28">
        <f>Amalgamation!Q110/Amalgamation!AS110</f>
        <v>1.5915119363395225E-3</v>
      </c>
      <c r="K110" s="28">
        <f>Amalgamation!R110/Amalgamation!AT110</f>
        <v>6.8965517241379306</v>
      </c>
      <c r="L110" s="28">
        <f>Amalgamation!T110/Amalgamation!X110</f>
        <v>0.33024691358024688</v>
      </c>
      <c r="M110" s="28">
        <f>Amalgamation!V110/Amalgamation!Z110</f>
        <v>637.99999999999989</v>
      </c>
      <c r="N110" s="28">
        <v>13.1</v>
      </c>
      <c r="O110" s="28">
        <v>0.1</v>
      </c>
      <c r="P110" s="28">
        <v>0.06</v>
      </c>
      <c r="Q110" s="28">
        <v>0.79</v>
      </c>
      <c r="R110" s="28">
        <v>0.14000000000000001</v>
      </c>
      <c r="S110" s="28">
        <v>119</v>
      </c>
      <c r="T110" s="28">
        <v>0.1</v>
      </c>
      <c r="U110" s="28">
        <v>0.3</v>
      </c>
      <c r="V110" s="28">
        <v>0.04</v>
      </c>
      <c r="W110" s="28">
        <v>20.100000000000001</v>
      </c>
      <c r="X110" s="28">
        <f>Amalgamation!AL110/Amalgamation!AY110</f>
        <v>4.7138047138047129E-5</v>
      </c>
      <c r="Y110" s="28">
        <v>0.129</v>
      </c>
      <c r="Z110" s="28">
        <f>Amalgamation!AN110/(Amalgamation!AS110+Amalgamation!AY110)</f>
        <v>2.9158371949077407E-3</v>
      </c>
      <c r="AA110" s="28">
        <f>Amalgamation!AO110/Amalgamation!AS110</f>
        <v>0.22785145888594166</v>
      </c>
      <c r="AB110" s="28">
        <v>0.4</v>
      </c>
      <c r="AC110" s="28">
        <v>0.54</v>
      </c>
      <c r="AD110" s="28">
        <v>6.4</v>
      </c>
      <c r="AE110" s="28">
        <v>377</v>
      </c>
      <c r="AF110" s="28">
        <v>14.5</v>
      </c>
      <c r="AG110" s="28">
        <v>14.2</v>
      </c>
      <c r="AH110" s="28">
        <v>15</v>
      </c>
      <c r="AI110" s="28">
        <f>'no b.d.l.'!BJ110*10000</f>
        <v>45900</v>
      </c>
      <c r="AJ110" s="28">
        <f>'no b.d.l.'!BL110*10000</f>
        <v>59400.000000000007</v>
      </c>
      <c r="AK110" s="28">
        <f>'no b.d.l.'!BM110*10000</f>
        <v>1400.0000000000002</v>
      </c>
      <c r="AL110" s="28">
        <f>'no b.d.l.'!BP110*10000</f>
        <v>140</v>
      </c>
      <c r="AM110" s="28">
        <f>'no b.d.l.'!BQ110*10000</f>
        <v>9000</v>
      </c>
      <c r="BE110" s="28"/>
      <c r="BH110" s="28"/>
    </row>
    <row r="111" spans="1:60" x14ac:dyDescent="0.3">
      <c r="A111" s="26">
        <v>687916</v>
      </c>
      <c r="B111" s="26">
        <v>846359</v>
      </c>
      <c r="C111" s="26">
        <v>379</v>
      </c>
      <c r="D111" s="25">
        <f t="shared" si="1"/>
        <v>107</v>
      </c>
      <c r="E111" s="26">
        <v>1</v>
      </c>
      <c r="F111" s="27" t="s">
        <v>107</v>
      </c>
      <c r="G111" s="28">
        <f>'no b.d.l.'!H111/1000</f>
        <v>1.2999999999999999E-3</v>
      </c>
      <c r="H111" s="28">
        <v>3</v>
      </c>
      <c r="I111" s="28">
        <f>Amalgamation!P111/Amalgamation!AR111</f>
        <v>1.6716417910447761</v>
      </c>
      <c r="J111" s="28">
        <f>Amalgamation!Q111/Amalgamation!AS111</f>
        <v>2.0648967551622419E-3</v>
      </c>
      <c r="K111" s="28">
        <f>Amalgamation!R111/Amalgamation!AT111</f>
        <v>7.7697841726618702</v>
      </c>
      <c r="L111" s="28">
        <f>Amalgamation!T111/Amalgamation!X111</f>
        <v>0.2857142857142857</v>
      </c>
      <c r="M111" s="28">
        <f>Amalgamation!V111/Amalgamation!Z111</f>
        <v>685.99999999999989</v>
      </c>
      <c r="N111" s="28">
        <v>13.7</v>
      </c>
      <c r="O111" s="28">
        <v>0.1</v>
      </c>
      <c r="P111" s="28">
        <v>0.09</v>
      </c>
      <c r="Q111" s="28">
        <v>0.73</v>
      </c>
      <c r="R111" s="28">
        <v>0.14000000000000001</v>
      </c>
      <c r="S111" s="28">
        <v>113</v>
      </c>
      <c r="T111" s="28">
        <v>0.1</v>
      </c>
      <c r="U111" s="28">
        <v>0.2</v>
      </c>
      <c r="V111" s="28">
        <v>0.04</v>
      </c>
      <c r="W111" s="28">
        <v>21.8</v>
      </c>
      <c r="X111" s="28">
        <f>Amalgamation!AL111/Amalgamation!AY111</f>
        <v>4.603174603174603E-5</v>
      </c>
      <c r="Y111" s="28">
        <v>0.13500000000000001</v>
      </c>
      <c r="Z111" s="28">
        <f>Amalgamation!AN111/(Amalgamation!AS111+Amalgamation!AY111)</f>
        <v>3.1544546014303995E-3</v>
      </c>
      <c r="AA111" s="28">
        <f>Amalgamation!AO111/Amalgamation!AS111</f>
        <v>0.2896755162241888</v>
      </c>
      <c r="AB111" s="28">
        <v>0.5</v>
      </c>
      <c r="AC111" s="28">
        <v>0.5</v>
      </c>
      <c r="AD111" s="28">
        <v>6.7</v>
      </c>
      <c r="AE111" s="28">
        <v>339</v>
      </c>
      <c r="AF111" s="28">
        <v>13.9</v>
      </c>
      <c r="AG111" s="28">
        <v>15.6</v>
      </c>
      <c r="AH111" s="28">
        <v>19.600000000000001</v>
      </c>
      <c r="AI111" s="28">
        <f>'no b.d.l.'!BJ111*10000</f>
        <v>48500</v>
      </c>
      <c r="AJ111" s="28">
        <f>'no b.d.l.'!BL111*10000</f>
        <v>63000</v>
      </c>
      <c r="AK111" s="28">
        <f>'no b.d.l.'!BM111*10000</f>
        <v>1600</v>
      </c>
      <c r="AL111" s="28">
        <f>'no b.d.l.'!BP111*10000</f>
        <v>180</v>
      </c>
      <c r="AM111" s="28">
        <f>'no b.d.l.'!BQ111*10000</f>
        <v>9000</v>
      </c>
      <c r="BE111" s="28"/>
      <c r="BH111" s="28"/>
    </row>
    <row r="112" spans="1:60" x14ac:dyDescent="0.3">
      <c r="A112" s="26">
        <v>687917</v>
      </c>
      <c r="B112" s="26">
        <v>846358</v>
      </c>
      <c r="C112" s="26">
        <v>379</v>
      </c>
      <c r="D112" s="25">
        <f t="shared" si="1"/>
        <v>108</v>
      </c>
      <c r="E112" s="26">
        <v>1</v>
      </c>
      <c r="F112" s="27" t="s">
        <v>108</v>
      </c>
      <c r="G112" s="28">
        <f>'no b.d.l.'!H112/1000</f>
        <v>1.1999999999999999E-3</v>
      </c>
      <c r="H112" s="28">
        <v>3</v>
      </c>
      <c r="I112" s="28">
        <f>Amalgamation!P112/Amalgamation!AR112</f>
        <v>1.4393939393939394</v>
      </c>
      <c r="J112" s="28">
        <f>Amalgamation!Q112/Amalgamation!AS112</f>
        <v>1.749271137026239E-3</v>
      </c>
      <c r="K112" s="28">
        <f>Amalgamation!R112/Amalgamation!AT112</f>
        <v>6.774193548387097</v>
      </c>
      <c r="L112" s="28">
        <f>Amalgamation!T112/Amalgamation!X112</f>
        <v>0.2810650887573965</v>
      </c>
      <c r="M112" s="28">
        <f>Amalgamation!V112/Amalgamation!Z112</f>
        <v>737.5</v>
      </c>
      <c r="N112" s="28">
        <v>13.8</v>
      </c>
      <c r="O112" s="28">
        <v>0.1</v>
      </c>
      <c r="P112" s="28">
        <v>0.06</v>
      </c>
      <c r="Q112" s="28">
        <v>0.77</v>
      </c>
      <c r="R112" s="28">
        <v>0.15</v>
      </c>
      <c r="S112" s="28">
        <v>119</v>
      </c>
      <c r="T112" s="28">
        <v>0.1</v>
      </c>
      <c r="U112" s="28">
        <v>0.2</v>
      </c>
      <c r="V112" s="28">
        <v>0.04</v>
      </c>
      <c r="W112" s="28">
        <v>21.4</v>
      </c>
      <c r="X112" s="28">
        <f>Amalgamation!AL112/Amalgamation!AY112</f>
        <v>5.4009819967266771E-5</v>
      </c>
      <c r="Y112" s="28">
        <v>0.129</v>
      </c>
      <c r="Z112" s="28">
        <f>Amalgamation!AN112/(Amalgamation!AS112+Amalgamation!AY112)</f>
        <v>3.0825317774197235E-3</v>
      </c>
      <c r="AA112" s="28">
        <f>Amalgamation!AO112/Amalgamation!AS112</f>
        <v>0.27871720116618076</v>
      </c>
      <c r="AB112" s="28">
        <v>0.4</v>
      </c>
      <c r="AC112" s="28">
        <v>0.51</v>
      </c>
      <c r="AD112" s="28">
        <v>6.6</v>
      </c>
      <c r="AE112" s="28">
        <v>343</v>
      </c>
      <c r="AF112" s="28">
        <v>15.5</v>
      </c>
      <c r="AG112" s="28">
        <v>14.5</v>
      </c>
      <c r="AH112" s="28">
        <v>19.3</v>
      </c>
      <c r="AI112" s="28">
        <f>'no b.d.l.'!BJ112*10000</f>
        <v>47100</v>
      </c>
      <c r="AJ112" s="28">
        <f>'no b.d.l.'!BL112*10000</f>
        <v>61100</v>
      </c>
      <c r="AK112" s="28">
        <f>'no b.d.l.'!BM112*10000</f>
        <v>1900</v>
      </c>
      <c r="AL112" s="28">
        <f>'no b.d.l.'!BP112*10000</f>
        <v>150</v>
      </c>
      <c r="AM112" s="28">
        <f>'no b.d.l.'!BQ112*10000</f>
        <v>9000</v>
      </c>
      <c r="BE112" s="28"/>
      <c r="BH112" s="28"/>
    </row>
    <row r="113" spans="1:60" x14ac:dyDescent="0.3">
      <c r="A113" s="26">
        <v>687918</v>
      </c>
      <c r="B113" s="26">
        <v>846358</v>
      </c>
      <c r="C113" s="26">
        <v>379</v>
      </c>
      <c r="D113" s="25">
        <f t="shared" si="1"/>
        <v>109</v>
      </c>
      <c r="E113" s="26">
        <v>1</v>
      </c>
      <c r="F113" s="27" t="s">
        <v>110</v>
      </c>
      <c r="G113" s="28">
        <f>'no b.d.l.'!H113/1000</f>
        <v>5.9999999999999995E-4</v>
      </c>
      <c r="H113" s="28">
        <v>3</v>
      </c>
      <c r="I113" s="28">
        <f>Amalgamation!P113/Amalgamation!AR113</f>
        <v>1.089430894308943</v>
      </c>
      <c r="J113" s="28">
        <f>Amalgamation!Q113/Amalgamation!AS113</f>
        <v>6.0728744939271256E-3</v>
      </c>
      <c r="K113" s="28">
        <f>Amalgamation!R113/Amalgamation!AT113</f>
        <v>2.9936305732484079</v>
      </c>
      <c r="L113" s="28">
        <f>Amalgamation!T113/Amalgamation!X113</f>
        <v>0.13513513513513511</v>
      </c>
      <c r="M113" s="28">
        <f>Amalgamation!V113/Amalgamation!Z113</f>
        <v>188.125</v>
      </c>
      <c r="N113" s="28">
        <v>16.899999999999999</v>
      </c>
      <c r="O113" s="28">
        <v>0.1</v>
      </c>
      <c r="P113" s="28">
        <v>7.0000000000000007E-2</v>
      </c>
      <c r="Q113" s="28">
        <v>2.27</v>
      </c>
      <c r="R113" s="28">
        <v>0.26</v>
      </c>
      <c r="S113" s="28">
        <v>72</v>
      </c>
      <c r="T113" s="28">
        <v>0.2</v>
      </c>
      <c r="U113" s="28">
        <v>0.7</v>
      </c>
      <c r="V113" s="28">
        <v>0.04</v>
      </c>
      <c r="W113" s="28">
        <v>10.5</v>
      </c>
      <c r="X113" s="28">
        <f>Amalgamation!AL113/Amalgamation!AY113</f>
        <v>1.2945590994371483E-4</v>
      </c>
      <c r="Y113" s="28">
        <v>5.1999999999999998E-2</v>
      </c>
      <c r="Z113" s="28">
        <f>Amalgamation!AN113/(Amalgamation!AS113+Amalgamation!AY113)</f>
        <v>3.3353876034138228E-3</v>
      </c>
      <c r="AA113" s="28">
        <f>Amalgamation!AO113/Amalgamation!AS113</f>
        <v>0.63562753036437247</v>
      </c>
      <c r="AB113" s="28">
        <v>0.8</v>
      </c>
      <c r="AC113" s="28">
        <v>2.06</v>
      </c>
      <c r="AD113" s="28">
        <v>12.3</v>
      </c>
      <c r="AE113" s="28">
        <v>247</v>
      </c>
      <c r="AF113" s="28">
        <v>31.4</v>
      </c>
      <c r="AG113" s="28">
        <v>12.5</v>
      </c>
      <c r="AH113" s="28">
        <v>18.8</v>
      </c>
      <c r="AI113" s="28">
        <f>'no b.d.l.'!BJ113*10000</f>
        <v>60400</v>
      </c>
      <c r="AJ113" s="28">
        <f>'no b.d.l.'!BL113*10000</f>
        <v>53300</v>
      </c>
      <c r="AK113" s="28">
        <f>'no b.d.l.'!BM113*10000</f>
        <v>3000</v>
      </c>
      <c r="AL113" s="28">
        <f>'no b.d.l.'!BP113*10000</f>
        <v>570</v>
      </c>
      <c r="AM113" s="28">
        <f>'no b.d.l.'!BQ113*10000</f>
        <v>9000</v>
      </c>
      <c r="BE113" s="28"/>
      <c r="BH113" s="28"/>
    </row>
    <row r="114" spans="1:60" x14ac:dyDescent="0.3">
      <c r="A114" s="26">
        <v>687316</v>
      </c>
      <c r="B114" s="26">
        <v>846238</v>
      </c>
      <c r="C114" s="26">
        <v>371</v>
      </c>
      <c r="D114" s="25">
        <f t="shared" si="1"/>
        <v>110</v>
      </c>
      <c r="E114" s="26">
        <v>1</v>
      </c>
      <c r="F114" s="27" t="s">
        <v>111</v>
      </c>
      <c r="G114" s="28">
        <f>'no b.d.l.'!H114/1000</f>
        <v>4.0000000000000002E-4</v>
      </c>
      <c r="H114" s="28">
        <v>3</v>
      </c>
      <c r="I114" s="28">
        <f>Amalgamation!P114/Amalgamation!AR114</f>
        <v>1.098901098901099</v>
      </c>
      <c r="J114" s="28">
        <f>Amalgamation!Q114/Amalgamation!AS114</f>
        <v>4.2452830188679245E-3</v>
      </c>
      <c r="K114" s="28">
        <f>Amalgamation!R114/Amalgamation!AT114</f>
        <v>7.1317829457364343</v>
      </c>
      <c r="L114" s="28">
        <f>Amalgamation!T114/Amalgamation!X114</f>
        <v>0.25773195876288657</v>
      </c>
      <c r="M114" s="28">
        <f>Amalgamation!V114/Amalgamation!Z114</f>
        <v>287</v>
      </c>
      <c r="N114" s="28">
        <v>16.100000000000001</v>
      </c>
      <c r="O114" s="28">
        <v>0.09</v>
      </c>
      <c r="P114" s="28">
        <v>0.06</v>
      </c>
      <c r="Q114" s="28">
        <v>1.23</v>
      </c>
      <c r="R114" s="28">
        <v>0.14000000000000001</v>
      </c>
      <c r="S114" s="28">
        <v>67</v>
      </c>
      <c r="T114" s="28">
        <v>0.2</v>
      </c>
      <c r="U114" s="28">
        <v>0.09</v>
      </c>
      <c r="V114" s="28">
        <v>0.04</v>
      </c>
      <c r="W114" s="28">
        <v>18.899999999999999</v>
      </c>
      <c r="X114" s="28">
        <f>Amalgamation!AL114/Amalgamation!AY114</f>
        <v>1.2472647702407004E-4</v>
      </c>
      <c r="Y114" s="28">
        <v>8.3000000000000004E-2</v>
      </c>
      <c r="Z114" s="28">
        <f>Amalgamation!AN114/(Amalgamation!AS114+Amalgamation!AY114)</f>
        <v>4.099146192716503E-3</v>
      </c>
      <c r="AA114" s="28">
        <f>Amalgamation!AO114/Amalgamation!AS114</f>
        <v>0.21320754716981133</v>
      </c>
      <c r="AB114" s="28">
        <v>0.4</v>
      </c>
      <c r="AC114" s="28">
        <v>1.29</v>
      </c>
      <c r="AD114" s="28">
        <v>9.1</v>
      </c>
      <c r="AE114" s="28">
        <v>212</v>
      </c>
      <c r="AF114" s="28">
        <v>12.9</v>
      </c>
      <c r="AG114" s="28">
        <v>13.1</v>
      </c>
      <c r="AH114" s="28">
        <v>9.9</v>
      </c>
      <c r="AI114" s="28">
        <f>'no b.d.l.'!BJ114*10000</f>
        <v>50199.999999999993</v>
      </c>
      <c r="AJ114" s="28">
        <f>'no b.d.l.'!BL114*10000</f>
        <v>45700</v>
      </c>
      <c r="AK114" s="28">
        <f>'no b.d.l.'!BM114*10000</f>
        <v>700.00000000000011</v>
      </c>
      <c r="AL114" s="28">
        <f>'no b.d.l.'!BP114*10000</f>
        <v>170</v>
      </c>
      <c r="AM114" s="28">
        <f>'no b.d.l.'!BQ114*10000</f>
        <v>9000</v>
      </c>
      <c r="BE114" s="28"/>
      <c r="BH114" s="28"/>
    </row>
    <row r="115" spans="1:60" x14ac:dyDescent="0.3">
      <c r="A115" s="26">
        <v>687319</v>
      </c>
      <c r="B115" s="26">
        <v>846238</v>
      </c>
      <c r="C115" s="26">
        <v>371</v>
      </c>
      <c r="D115" s="25">
        <f t="shared" si="1"/>
        <v>111</v>
      </c>
      <c r="E115" s="26">
        <v>1</v>
      </c>
      <c r="F115" s="27" t="s">
        <v>112</v>
      </c>
      <c r="G115" s="28">
        <f>'no b.d.l.'!H115/1000</f>
        <v>4.0000000000000002E-4</v>
      </c>
      <c r="H115" s="28">
        <v>3</v>
      </c>
      <c r="I115" s="28">
        <f>Amalgamation!P115/Amalgamation!AR115</f>
        <v>1.0666666666666667</v>
      </c>
      <c r="J115" s="28">
        <f>Amalgamation!Q115/Amalgamation!AS115</f>
        <v>4.2253521126760568E-3</v>
      </c>
      <c r="K115" s="28">
        <f>Amalgamation!R115/Amalgamation!AT115</f>
        <v>6.8852459016393448</v>
      </c>
      <c r="L115" s="28">
        <f>Amalgamation!T115/Amalgamation!X115</f>
        <v>0.3273542600896861</v>
      </c>
      <c r="M115" s="28">
        <f>Amalgamation!V115/Amalgamation!Z115</f>
        <v>308.88888888888891</v>
      </c>
      <c r="N115" s="28">
        <v>15</v>
      </c>
      <c r="O115" s="28">
        <v>0.1</v>
      </c>
      <c r="P115" s="28">
        <v>0.06</v>
      </c>
      <c r="Q115" s="28">
        <v>1.1399999999999999</v>
      </c>
      <c r="R115" s="28">
        <v>0.14000000000000001</v>
      </c>
      <c r="S115" s="28">
        <v>67</v>
      </c>
      <c r="T115" s="28">
        <v>0.1</v>
      </c>
      <c r="U115" s="28">
        <v>0.1</v>
      </c>
      <c r="V115" s="28">
        <v>0.04</v>
      </c>
      <c r="W115" s="28">
        <v>14.8</v>
      </c>
      <c r="X115" s="28">
        <f>Amalgamation!AL115/Amalgamation!AY115</f>
        <v>1.1538461538461538E-4</v>
      </c>
      <c r="Y115" s="28">
        <v>9.7000000000000003E-2</v>
      </c>
      <c r="Z115" s="28">
        <f>Amalgamation!AN115/(Amalgamation!AS115+Amalgamation!AY115)</f>
        <v>4.1015951976657973E-3</v>
      </c>
      <c r="AA115" s="28">
        <f>Amalgamation!AO115/Amalgamation!AS115</f>
        <v>0.21455399061032865</v>
      </c>
      <c r="AB115" s="28">
        <v>0.4</v>
      </c>
      <c r="AC115" s="28">
        <v>1.29</v>
      </c>
      <c r="AD115" s="28">
        <v>9</v>
      </c>
      <c r="AE115" s="28">
        <v>213</v>
      </c>
      <c r="AF115" s="28">
        <v>12.2</v>
      </c>
      <c r="AG115" s="28">
        <v>12</v>
      </c>
      <c r="AH115" s="28">
        <v>9.5</v>
      </c>
      <c r="AI115" s="28">
        <f>'no b.d.l.'!BJ115*10000</f>
        <v>47699.999999999993</v>
      </c>
      <c r="AJ115" s="28">
        <f>'no b.d.l.'!BL115*10000</f>
        <v>41600</v>
      </c>
      <c r="AK115" s="28">
        <f>'no b.d.l.'!BM115*10000</f>
        <v>700.00000000000011</v>
      </c>
      <c r="AL115" s="28">
        <f>'no b.d.l.'!BP115*10000</f>
        <v>150</v>
      </c>
      <c r="AM115" s="28">
        <f>'no b.d.l.'!BQ115*10000</f>
        <v>9000</v>
      </c>
      <c r="BE115" s="28"/>
      <c r="BH115" s="28"/>
    </row>
    <row r="116" spans="1:60" x14ac:dyDescent="0.3">
      <c r="A116" s="26">
        <v>687320</v>
      </c>
      <c r="B116" s="26">
        <v>846238</v>
      </c>
      <c r="C116" s="26">
        <v>371</v>
      </c>
      <c r="D116" s="25">
        <f t="shared" si="1"/>
        <v>112</v>
      </c>
      <c r="E116" s="26">
        <v>1</v>
      </c>
      <c r="F116" s="27" t="s">
        <v>113</v>
      </c>
      <c r="G116" s="28">
        <f>'no b.d.l.'!H116/1000</f>
        <v>1.4E-3</v>
      </c>
      <c r="H116" s="28">
        <v>3</v>
      </c>
      <c r="I116" s="28">
        <f>Amalgamation!P116/Amalgamation!AR116</f>
        <v>1.0396039603960396</v>
      </c>
      <c r="J116" s="28">
        <f>Amalgamation!Q116/Amalgamation!AS116</f>
        <v>4.2372881355932203E-3</v>
      </c>
      <c r="K116" s="28">
        <f>Amalgamation!R116/Amalgamation!AT116</f>
        <v>6.9852941176470589</v>
      </c>
      <c r="L116" s="28">
        <f>Amalgamation!T116/Amalgamation!X116</f>
        <v>0.28275862068965513</v>
      </c>
      <c r="M116" s="28">
        <f>Amalgamation!V116/Amalgamation!Z116</f>
        <v>331</v>
      </c>
      <c r="N116" s="28">
        <v>17.2</v>
      </c>
      <c r="O116" s="28">
        <v>0.2</v>
      </c>
      <c r="P116" s="28">
        <v>0.08</v>
      </c>
      <c r="Q116" s="28">
        <v>1.33</v>
      </c>
      <c r="R116" s="28">
        <v>0.15</v>
      </c>
      <c r="S116" s="28">
        <v>80</v>
      </c>
      <c r="T116" s="28">
        <v>0.2</v>
      </c>
      <c r="U116" s="28">
        <v>0.09</v>
      </c>
      <c r="V116" s="28">
        <v>0.04</v>
      </c>
      <c r="W116" s="28">
        <v>19</v>
      </c>
      <c r="X116" s="28">
        <f>Amalgamation!AL116/Amalgamation!AY116</f>
        <v>1.3006396588486138E-4</v>
      </c>
      <c r="Y116" s="28">
        <v>0.10199999999999999</v>
      </c>
      <c r="Z116" s="28">
        <f>Amalgamation!AN116/(Amalgamation!AS116+Amalgamation!AY116)</f>
        <v>4.236676849966055E-3</v>
      </c>
      <c r="AA116" s="28">
        <f>Amalgamation!AO116/Amalgamation!AS116</f>
        <v>0.21144067796610169</v>
      </c>
      <c r="AB116" s="28">
        <v>0.5</v>
      </c>
      <c r="AC116" s="28">
        <v>1.36</v>
      </c>
      <c r="AD116" s="28">
        <v>10.1</v>
      </c>
      <c r="AE116" s="28">
        <v>236</v>
      </c>
      <c r="AF116" s="28">
        <v>13.6</v>
      </c>
      <c r="AG116" s="28">
        <v>13.4</v>
      </c>
      <c r="AH116" s="28">
        <v>10.7</v>
      </c>
      <c r="AI116" s="28">
        <f>'no b.d.l.'!BJ116*10000</f>
        <v>55000</v>
      </c>
      <c r="AJ116" s="28">
        <f>'no b.d.l.'!BL116*10000</f>
        <v>46900.000000000007</v>
      </c>
      <c r="AK116" s="28">
        <f>'no b.d.l.'!BM116*10000</f>
        <v>900</v>
      </c>
      <c r="AL116" s="28">
        <f>'no b.d.l.'!BP116*10000</f>
        <v>160</v>
      </c>
      <c r="AM116" s="28">
        <f>'no b.d.l.'!BQ116*10000</f>
        <v>9000</v>
      </c>
      <c r="BE116" s="28"/>
      <c r="BH116" s="28"/>
    </row>
    <row r="117" spans="1:60" x14ac:dyDescent="0.3">
      <c r="A117" s="26">
        <v>687322</v>
      </c>
      <c r="B117" s="26">
        <v>846238</v>
      </c>
      <c r="C117" s="26">
        <v>371</v>
      </c>
      <c r="D117" s="25">
        <f t="shared" si="1"/>
        <v>113</v>
      </c>
      <c r="E117" s="26">
        <v>1</v>
      </c>
      <c r="F117" s="27" t="s">
        <v>127</v>
      </c>
      <c r="G117" s="28">
        <f>'no b.d.l.'!H117/1000</f>
        <v>3.0999999999999999E-3</v>
      </c>
      <c r="H117" s="28">
        <v>3</v>
      </c>
      <c r="I117" s="28">
        <f>Amalgamation!P117/Amalgamation!AR117</f>
        <v>1.0396039603960396</v>
      </c>
      <c r="J117" s="28">
        <f>Amalgamation!Q117/Amalgamation!AS117</f>
        <v>4.5045045045045045E-3</v>
      </c>
      <c r="K117" s="28">
        <f>Amalgamation!R117/Amalgamation!AT117</f>
        <v>7.2388059701492535</v>
      </c>
      <c r="L117" s="28">
        <f>Amalgamation!T117/Amalgamation!X117</f>
        <v>0.28838951310861427</v>
      </c>
      <c r="M117" s="28">
        <f>Amalgamation!V117/Amalgamation!Z117</f>
        <v>318.99999999999994</v>
      </c>
      <c r="N117" s="28">
        <v>17.2</v>
      </c>
      <c r="O117" s="28">
        <v>0.2</v>
      </c>
      <c r="P117" s="28">
        <v>0.09</v>
      </c>
      <c r="Q117" s="28">
        <v>1.24</v>
      </c>
      <c r="R117" s="28">
        <v>0.15</v>
      </c>
      <c r="S117" s="28">
        <v>86</v>
      </c>
      <c r="T117" s="28">
        <v>0.2</v>
      </c>
      <c r="U117" s="28">
        <v>0.09</v>
      </c>
      <c r="V117" s="28">
        <v>0.04</v>
      </c>
      <c r="W117" s="28">
        <v>18.600000000000001</v>
      </c>
      <c r="X117" s="28">
        <f>Amalgamation!AL117/Amalgamation!AY117</f>
        <v>1.1618257261410787E-4</v>
      </c>
      <c r="Y117" s="28">
        <v>9.9000000000000005E-2</v>
      </c>
      <c r="Z117" s="28">
        <f>Amalgamation!AN117/(Amalgamation!AS117+Amalgamation!AY117)</f>
        <v>4.0911156086076584E-3</v>
      </c>
      <c r="AA117" s="28">
        <f>Amalgamation!AO117/Amalgamation!AS117</f>
        <v>0.22522522522522523</v>
      </c>
      <c r="AB117" s="28">
        <v>0.5</v>
      </c>
      <c r="AC117" s="28">
        <v>1.41</v>
      </c>
      <c r="AD117" s="28">
        <v>10.1</v>
      </c>
      <c r="AE117" s="28">
        <v>222</v>
      </c>
      <c r="AF117" s="28">
        <v>13.4</v>
      </c>
      <c r="AG117" s="28">
        <v>13</v>
      </c>
      <c r="AH117" s="28">
        <v>10.3</v>
      </c>
      <c r="AI117" s="28">
        <f>'no b.d.l.'!BJ117*10000</f>
        <v>54600</v>
      </c>
      <c r="AJ117" s="28">
        <f>'no b.d.l.'!BL117*10000</f>
        <v>48200</v>
      </c>
      <c r="AK117" s="28">
        <f>'no b.d.l.'!BM117*10000</f>
        <v>800</v>
      </c>
      <c r="AL117" s="28">
        <f>'no b.d.l.'!BP117*10000</f>
        <v>150</v>
      </c>
      <c r="AM117" s="28">
        <f>'no b.d.l.'!BQ117*10000</f>
        <v>9000</v>
      </c>
      <c r="BE117" s="28"/>
      <c r="BH117" s="28"/>
    </row>
    <row r="118" spans="1:60" x14ac:dyDescent="0.3">
      <c r="A118" s="26">
        <v>687323</v>
      </c>
      <c r="B118" s="26">
        <v>846238</v>
      </c>
      <c r="C118" s="26">
        <v>371</v>
      </c>
      <c r="D118" s="25">
        <f t="shared" si="1"/>
        <v>114</v>
      </c>
      <c r="E118" s="26">
        <v>1</v>
      </c>
      <c r="F118" s="27" t="s">
        <v>114</v>
      </c>
      <c r="G118" s="28">
        <f>'no b.d.l.'!H118/1000</f>
        <v>4.7000000000000002E-3</v>
      </c>
      <c r="H118" s="28">
        <v>3</v>
      </c>
      <c r="I118" s="28">
        <f>Amalgamation!P118/Amalgamation!AR118</f>
        <v>1.1621621621621621</v>
      </c>
      <c r="J118" s="28">
        <f>Amalgamation!Q118/Amalgamation!AS118</f>
        <v>4.1666666666666666E-3</v>
      </c>
      <c r="K118" s="28">
        <f>Amalgamation!R118/Amalgamation!AT118</f>
        <v>6.5384615384615383</v>
      </c>
      <c r="L118" s="28">
        <f>Amalgamation!T118/Amalgamation!X118</f>
        <v>0.12987012987012986</v>
      </c>
      <c r="M118" s="28">
        <f>Amalgamation!V118/Amalgamation!Z118</f>
        <v>453.33333333333331</v>
      </c>
      <c r="N118" s="28">
        <v>6.11</v>
      </c>
      <c r="O118" s="28">
        <v>0.2</v>
      </c>
      <c r="P118" s="28">
        <v>0.01</v>
      </c>
      <c r="Q118" s="28">
        <v>0.57999999999999996</v>
      </c>
      <c r="R118" s="28">
        <v>0.05</v>
      </c>
      <c r="S118" s="28">
        <v>48</v>
      </c>
      <c r="T118" s="28">
        <v>0.09</v>
      </c>
      <c r="U118" s="28">
        <v>0.09</v>
      </c>
      <c r="V118" s="28">
        <v>0.04</v>
      </c>
      <c r="W118" s="28">
        <v>6.79</v>
      </c>
      <c r="X118" s="28">
        <f>Amalgamation!AL118/Amalgamation!AY118</f>
        <v>2.0555555555555556E-4</v>
      </c>
      <c r="Y118" s="28">
        <v>6.2E-2</v>
      </c>
      <c r="Z118" s="28">
        <f>Amalgamation!AN118/(Amalgamation!AS118+Amalgamation!AY118)</f>
        <v>4.310344827586206E-3</v>
      </c>
      <c r="AA118" s="28">
        <f>Amalgamation!AO118/Amalgamation!AS118</f>
        <v>0.27604166666666669</v>
      </c>
      <c r="AB118" s="28">
        <v>0.1</v>
      </c>
      <c r="AC118" s="28">
        <v>0.48</v>
      </c>
      <c r="AD118" s="28">
        <v>3.7</v>
      </c>
      <c r="AE118" s="28">
        <v>96</v>
      </c>
      <c r="AF118" s="28">
        <v>5.2</v>
      </c>
      <c r="AG118" s="28">
        <v>4.5999999999999996</v>
      </c>
      <c r="AH118" s="28">
        <v>5.4</v>
      </c>
      <c r="AI118" s="28">
        <f>'no b.d.l.'!BJ118*10000</f>
        <v>21400</v>
      </c>
      <c r="AJ118" s="28">
        <f>'no b.d.l.'!BL118*10000</f>
        <v>18000</v>
      </c>
      <c r="AK118" s="28">
        <f>'no b.d.l.'!BM118*10000</f>
        <v>500</v>
      </c>
      <c r="AL118" s="28">
        <f>'no b.d.l.'!BP118*10000</f>
        <v>50</v>
      </c>
      <c r="AM118" s="28">
        <f>'no b.d.l.'!BQ118*10000</f>
        <v>9000</v>
      </c>
      <c r="BE118" s="28"/>
      <c r="BH118" s="28"/>
    </row>
    <row r="119" spans="1:60" x14ac:dyDescent="0.3">
      <c r="A119" s="26">
        <v>687324</v>
      </c>
      <c r="B119" s="26">
        <v>846238</v>
      </c>
      <c r="C119" s="26">
        <v>371</v>
      </c>
      <c r="D119" s="25">
        <f t="shared" si="1"/>
        <v>115</v>
      </c>
      <c r="E119" s="26">
        <v>1</v>
      </c>
      <c r="F119" s="27" t="s">
        <v>115</v>
      </c>
      <c r="G119" s="28">
        <f>'no b.d.l.'!H119/1000</f>
        <v>5.1999999999999998E-3</v>
      </c>
      <c r="H119" s="28">
        <v>3</v>
      </c>
      <c r="I119" s="28">
        <f>Amalgamation!P119/Amalgamation!AR119</f>
        <v>1.4320987654320987</v>
      </c>
      <c r="J119" s="28">
        <f>Amalgamation!Q119/Amalgamation!AS119</f>
        <v>7.3684210526315788E-3</v>
      </c>
      <c r="K119" s="28">
        <f>Amalgamation!R119/Amalgamation!AT119</f>
        <v>16.90909090909091</v>
      </c>
      <c r="L119" s="28">
        <f>Amalgamation!T119/Amalgamation!X119</f>
        <v>0.32487309644670054</v>
      </c>
      <c r="M119" s="28">
        <f>Amalgamation!V119/Amalgamation!Z119</f>
        <v>298.88888888888886</v>
      </c>
      <c r="N119" s="28">
        <v>16.8</v>
      </c>
      <c r="O119" s="28">
        <v>0.2</v>
      </c>
      <c r="P119" s="28">
        <v>7.0000000000000007E-2</v>
      </c>
      <c r="Q119" s="28">
        <v>1.21</v>
      </c>
      <c r="R119" s="28">
        <v>0.13</v>
      </c>
      <c r="S119" s="28">
        <v>227</v>
      </c>
      <c r="T119" s="28">
        <v>0.2</v>
      </c>
      <c r="U119" s="28">
        <v>0.1</v>
      </c>
      <c r="V119" s="28">
        <v>0.04</v>
      </c>
      <c r="W119" s="28">
        <v>17.100000000000001</v>
      </c>
      <c r="X119" s="28">
        <f>Amalgamation!AL119/Amalgamation!AY119</f>
        <v>8.3597883597883601E-5</v>
      </c>
      <c r="Y119" s="28">
        <v>8.1000000000000003E-2</v>
      </c>
      <c r="Z119" s="28">
        <f>Amalgamation!AN119/(Amalgamation!AS119+Amalgamation!AY119)</f>
        <v>1.8270144682648642E-3</v>
      </c>
      <c r="AA119" s="28">
        <f>Amalgamation!AO119/Amalgamation!AS119</f>
        <v>0.25263157894736843</v>
      </c>
      <c r="AB119" s="28">
        <v>0.6</v>
      </c>
      <c r="AC119" s="28">
        <v>1.21</v>
      </c>
      <c r="AD119" s="28">
        <v>8.1</v>
      </c>
      <c r="AE119" s="28">
        <v>190</v>
      </c>
      <c r="AF119" s="28">
        <v>11</v>
      </c>
      <c r="AG119" s="28">
        <v>14.9</v>
      </c>
      <c r="AH119" s="28">
        <v>7.1</v>
      </c>
      <c r="AI119" s="28">
        <f>'no b.d.l.'!BJ119*10000</f>
        <v>49000</v>
      </c>
      <c r="AJ119" s="28">
        <f>'no b.d.l.'!BL119*10000</f>
        <v>94500</v>
      </c>
      <c r="AK119" s="28">
        <f>'no b.d.l.'!BM119*10000</f>
        <v>700.00000000000011</v>
      </c>
      <c r="AL119" s="28">
        <f>'no b.d.l.'!BP119*10000</f>
        <v>190</v>
      </c>
      <c r="AM119" s="28">
        <f>'no b.d.l.'!BQ119*10000</f>
        <v>9000</v>
      </c>
      <c r="BE119" s="28"/>
      <c r="BH119" s="28"/>
    </row>
    <row r="120" spans="1:60" x14ac:dyDescent="0.3">
      <c r="A120" s="26">
        <v>687325</v>
      </c>
      <c r="B120" s="26">
        <v>846238</v>
      </c>
      <c r="C120" s="26">
        <v>371</v>
      </c>
      <c r="D120" s="25">
        <f t="shared" si="1"/>
        <v>116</v>
      </c>
      <c r="E120" s="26">
        <v>1</v>
      </c>
      <c r="F120" s="27" t="s">
        <v>116</v>
      </c>
      <c r="G120" s="28">
        <f>'no b.d.l.'!H120/1000</f>
        <v>8.9999999999999998E-4</v>
      </c>
      <c r="H120" s="28">
        <v>4</v>
      </c>
      <c r="I120" s="28">
        <f>Amalgamation!P120/Amalgamation!AR120</f>
        <v>1.061855670103093</v>
      </c>
      <c r="J120" s="28">
        <f>Amalgamation!Q120/Amalgamation!AS120</f>
        <v>4.464285714285714E-3</v>
      </c>
      <c r="K120" s="28">
        <f>Amalgamation!R120/Amalgamation!AT120</f>
        <v>7.1969696969696972</v>
      </c>
      <c r="L120" s="28">
        <f>Amalgamation!T120/Amalgamation!X120</f>
        <v>0.23734177215189872</v>
      </c>
      <c r="M120" s="28">
        <f>Amalgamation!V120/Amalgamation!Z120</f>
        <v>348.88888888888891</v>
      </c>
      <c r="N120" s="28">
        <v>16.899999999999999</v>
      </c>
      <c r="O120" s="28">
        <v>0.2</v>
      </c>
      <c r="P120" s="28">
        <v>0.08</v>
      </c>
      <c r="Q120" s="28">
        <v>1.3</v>
      </c>
      <c r="R120" s="28">
        <v>0.15</v>
      </c>
      <c r="S120" s="28">
        <v>89</v>
      </c>
      <c r="T120" s="28">
        <v>0.2</v>
      </c>
      <c r="U120" s="28">
        <v>0.09</v>
      </c>
      <c r="V120" s="28">
        <v>0.04</v>
      </c>
      <c r="W120" s="28">
        <v>18.2</v>
      </c>
      <c r="X120" s="28">
        <f>Amalgamation!AL120/Amalgamation!AY120</f>
        <v>1.2943632567849686E-4</v>
      </c>
      <c r="Y120" s="28">
        <v>0.11</v>
      </c>
      <c r="Z120" s="28">
        <f>Amalgamation!AN120/(Amalgamation!AS120+Amalgamation!AY120)</f>
        <v>4.093591555149198E-3</v>
      </c>
      <c r="AA120" s="28">
        <f>Amalgamation!AO120/Amalgamation!AS120</f>
        <v>0.22500000000000001</v>
      </c>
      <c r="AB120" s="28">
        <v>0.5</v>
      </c>
      <c r="AC120" s="28">
        <v>1.39</v>
      </c>
      <c r="AD120" s="28">
        <v>9.6999999999999993</v>
      </c>
      <c r="AE120" s="28">
        <v>224</v>
      </c>
      <c r="AF120" s="28">
        <v>13.2</v>
      </c>
      <c r="AG120" s="28">
        <v>13</v>
      </c>
      <c r="AH120" s="28">
        <v>8.8000000000000007</v>
      </c>
      <c r="AI120" s="28">
        <f>'no b.d.l.'!BJ120*10000</f>
        <v>55000</v>
      </c>
      <c r="AJ120" s="28">
        <f>'no b.d.l.'!BL120*10000</f>
        <v>47900</v>
      </c>
      <c r="AK120" s="28">
        <f>'no b.d.l.'!BM120*10000</f>
        <v>900</v>
      </c>
      <c r="AL120" s="28">
        <f>'no b.d.l.'!BP120*10000</f>
        <v>140</v>
      </c>
      <c r="AM120" s="28">
        <f>'no b.d.l.'!BQ120*10000</f>
        <v>9000</v>
      </c>
      <c r="BE120" s="28"/>
      <c r="BH120" s="28"/>
    </row>
    <row r="121" spans="1:60" x14ac:dyDescent="0.3">
      <c r="A121" s="26">
        <v>687326</v>
      </c>
      <c r="B121" s="26">
        <v>846238</v>
      </c>
      <c r="C121" s="26">
        <v>371</v>
      </c>
      <c r="D121" s="25">
        <f t="shared" si="1"/>
        <v>117</v>
      </c>
      <c r="E121" s="26">
        <v>1</v>
      </c>
      <c r="F121" s="27" t="s">
        <v>117</v>
      </c>
      <c r="G121" s="28">
        <f>'no b.d.l.'!H121/1000</f>
        <v>1.4E-3</v>
      </c>
      <c r="H121" s="28">
        <v>4</v>
      </c>
      <c r="I121" s="28">
        <f>Amalgamation!P121/Amalgamation!AR121</f>
        <v>1.1710526315789476</v>
      </c>
      <c r="J121" s="28">
        <f>Amalgamation!Q121/Amalgamation!AS121</f>
        <v>5.7471264367816091E-3</v>
      </c>
      <c r="K121" s="28">
        <f>Amalgamation!R121/Amalgamation!AT121</f>
        <v>11.274509803921569</v>
      </c>
      <c r="L121" s="28">
        <f>Amalgamation!T121/Amalgamation!X121</f>
        <v>0.27906976744186046</v>
      </c>
      <c r="M121" s="28">
        <f>Amalgamation!V121/Amalgamation!Z121</f>
        <v>315</v>
      </c>
      <c r="N121" s="28">
        <v>14.5</v>
      </c>
      <c r="O121" s="28">
        <v>0.2</v>
      </c>
      <c r="P121" s="28">
        <v>0.06</v>
      </c>
      <c r="Q121" s="28">
        <v>1.05</v>
      </c>
      <c r="R121" s="28">
        <v>0.12</v>
      </c>
      <c r="S121" s="28">
        <v>141</v>
      </c>
      <c r="T121" s="28">
        <v>0.1</v>
      </c>
      <c r="U121" s="28">
        <v>0.1</v>
      </c>
      <c r="V121" s="28">
        <v>0.04</v>
      </c>
      <c r="W121" s="28">
        <v>11.5</v>
      </c>
      <c r="X121" s="28">
        <f>Amalgamation!AL121/Amalgamation!AY121</f>
        <v>9.2868988391376441E-5</v>
      </c>
      <c r="Y121" s="28">
        <v>9.9000000000000005E-2</v>
      </c>
      <c r="Z121" s="28">
        <f>Amalgamation!AN121/(Amalgamation!AS121+Amalgamation!AY121)</f>
        <v>2.4754439924595693E-3</v>
      </c>
      <c r="AA121" s="28">
        <f>Amalgamation!AO121/Amalgamation!AS121</f>
        <v>0.25287356321839083</v>
      </c>
      <c r="AB121" s="28">
        <v>0.5</v>
      </c>
      <c r="AC121" s="28">
        <v>1.07</v>
      </c>
      <c r="AD121" s="28">
        <v>7.6</v>
      </c>
      <c r="AE121" s="28">
        <v>174</v>
      </c>
      <c r="AF121" s="28">
        <v>10.199999999999999</v>
      </c>
      <c r="AG121" s="28">
        <v>12.2</v>
      </c>
      <c r="AH121" s="28">
        <v>7.1</v>
      </c>
      <c r="AI121" s="28">
        <f>'no b.d.l.'!BJ121*10000</f>
        <v>44500</v>
      </c>
      <c r="AJ121" s="28">
        <f>'no b.d.l.'!BL121*10000</f>
        <v>60300</v>
      </c>
      <c r="AK121" s="28">
        <f>'no b.d.l.'!BM121*10000</f>
        <v>700.00000000000011</v>
      </c>
      <c r="AL121" s="28">
        <f>'no b.d.l.'!BP121*10000</f>
        <v>150</v>
      </c>
      <c r="AM121" s="28">
        <f>'no b.d.l.'!BQ121*10000</f>
        <v>9000</v>
      </c>
      <c r="BE121" s="28"/>
      <c r="BH121" s="28"/>
    </row>
    <row r="122" spans="1:60" x14ac:dyDescent="0.3">
      <c r="A122" s="26">
        <v>687327</v>
      </c>
      <c r="B122" s="26">
        <v>846238</v>
      </c>
      <c r="C122" s="26">
        <v>371</v>
      </c>
      <c r="D122" s="25">
        <f t="shared" si="1"/>
        <v>118</v>
      </c>
      <c r="E122" s="26">
        <v>1</v>
      </c>
      <c r="F122" s="27" t="s">
        <v>118</v>
      </c>
      <c r="G122" s="28">
        <f>'no b.d.l.'!H122/1000</f>
        <v>5.0000000000000001E-3</v>
      </c>
      <c r="H122" s="28">
        <v>3</v>
      </c>
      <c r="I122" s="28">
        <f>Amalgamation!P122/Amalgamation!AR122</f>
        <v>1.3012048192771084</v>
      </c>
      <c r="J122" s="28">
        <f>Amalgamation!Q122/Amalgamation!AS122</f>
        <v>7.1065989847715729E-3</v>
      </c>
      <c r="K122" s="28">
        <f>Amalgamation!R122/Amalgamation!AT122</f>
        <v>13.363636363636363</v>
      </c>
      <c r="L122" s="28">
        <f>Amalgamation!T122/Amalgamation!X122</f>
        <v>0.22299651567944254</v>
      </c>
      <c r="M122" s="28">
        <f>Amalgamation!V122/Amalgamation!Z122</f>
        <v>320</v>
      </c>
      <c r="N122" s="28">
        <v>17.2</v>
      </c>
      <c r="O122" s="28">
        <v>0.3</v>
      </c>
      <c r="P122" s="28">
        <v>7.0000000000000007E-2</v>
      </c>
      <c r="Q122" s="28">
        <v>1.08</v>
      </c>
      <c r="R122" s="28">
        <v>0.13</v>
      </c>
      <c r="S122" s="28">
        <v>191</v>
      </c>
      <c r="T122" s="28">
        <v>0.1</v>
      </c>
      <c r="U122" s="28">
        <v>0.09</v>
      </c>
      <c r="V122" s="28">
        <v>0.04</v>
      </c>
      <c r="W122" s="28">
        <v>9.92</v>
      </c>
      <c r="X122" s="28">
        <f>Amalgamation!AL122/Amalgamation!AY122</f>
        <v>6.5051020408163262E-5</v>
      </c>
      <c r="Y122" s="28">
        <v>8.5999999999999993E-2</v>
      </c>
      <c r="Z122" s="28">
        <f>Amalgamation!AN122/(Amalgamation!AS122+Amalgamation!AY122)</f>
        <v>1.8613942007964682E-3</v>
      </c>
      <c r="AA122" s="28">
        <f>Amalgamation!AO122/Amalgamation!AS122</f>
        <v>0.22284263959390863</v>
      </c>
      <c r="AB122" s="28">
        <v>0.5</v>
      </c>
      <c r="AC122" s="28">
        <v>1.07</v>
      </c>
      <c r="AD122" s="28">
        <v>8.3000000000000007</v>
      </c>
      <c r="AE122" s="28">
        <v>197</v>
      </c>
      <c r="AF122" s="28">
        <v>11</v>
      </c>
      <c r="AG122" s="28">
        <v>13.5</v>
      </c>
      <c r="AH122" s="28">
        <v>9.3000000000000007</v>
      </c>
      <c r="AI122" s="28">
        <f>'no b.d.l.'!BJ122*10000</f>
        <v>50100</v>
      </c>
      <c r="AJ122" s="28">
        <f>'no b.d.l.'!BL122*10000</f>
        <v>78400</v>
      </c>
      <c r="AK122" s="28">
        <f>'no b.d.l.'!BM122*10000</f>
        <v>800</v>
      </c>
      <c r="AL122" s="28">
        <f>'no b.d.l.'!BP122*10000</f>
        <v>180</v>
      </c>
      <c r="AM122" s="28">
        <f>'no b.d.l.'!BQ122*10000</f>
        <v>9000</v>
      </c>
      <c r="BE122" s="28"/>
      <c r="BH122" s="28"/>
    </row>
    <row r="123" spans="1:60" x14ac:dyDescent="0.3">
      <c r="A123" s="26">
        <v>687328</v>
      </c>
      <c r="B123" s="26">
        <v>846238</v>
      </c>
      <c r="C123" s="26">
        <v>371</v>
      </c>
      <c r="D123" s="25">
        <f t="shared" si="1"/>
        <v>119</v>
      </c>
      <c r="E123" s="26">
        <v>1</v>
      </c>
      <c r="F123" s="27" t="s">
        <v>119</v>
      </c>
      <c r="G123" s="28">
        <f>'no b.d.l.'!H123/1000</f>
        <v>4.0000000000000002E-4</v>
      </c>
      <c r="H123" s="28">
        <v>3</v>
      </c>
      <c r="I123" s="28">
        <f>Amalgamation!P123/Amalgamation!AR123</f>
        <v>1.3604651162790697</v>
      </c>
      <c r="J123" s="28">
        <f>Amalgamation!Q123/Amalgamation!AS123</f>
        <v>8.8888888888888889E-3</v>
      </c>
      <c r="K123" s="28">
        <f>Amalgamation!R123/Amalgamation!AT123</f>
        <v>16.25</v>
      </c>
      <c r="L123" s="28">
        <f>Amalgamation!T123/Amalgamation!X123</f>
        <v>0.29864253393665152</v>
      </c>
      <c r="M123" s="28">
        <f>Amalgamation!V123/Amalgamation!Z123</f>
        <v>285</v>
      </c>
      <c r="N123" s="28">
        <v>17.899999999999999</v>
      </c>
      <c r="O123" s="28">
        <v>0.3</v>
      </c>
      <c r="P123" s="28">
        <v>0.08</v>
      </c>
      <c r="Q123" s="28">
        <v>1.1599999999999999</v>
      </c>
      <c r="R123" s="28">
        <v>0.13</v>
      </c>
      <c r="S123" s="28">
        <v>180</v>
      </c>
      <c r="T123" s="28">
        <v>0.1</v>
      </c>
      <c r="U123" s="28">
        <v>0.09</v>
      </c>
      <c r="V123" s="28">
        <v>0.04</v>
      </c>
      <c r="W123" s="28">
        <v>13</v>
      </c>
      <c r="X123" s="28">
        <f>Amalgamation!AL123/Amalgamation!AY123</f>
        <v>7.0945945945945929E-5</v>
      </c>
      <c r="Y123" s="28">
        <v>9.1999999999999998E-2</v>
      </c>
      <c r="Z123" s="28">
        <f>Amalgamation!AN123/(Amalgamation!AS123+Amalgamation!AY123)</f>
        <v>1.7183636772308379E-3</v>
      </c>
      <c r="AA123" s="28">
        <f>Amalgamation!AO123/Amalgamation!AS123</f>
        <v>0.26944444444444443</v>
      </c>
      <c r="AB123" s="28">
        <v>0.5</v>
      </c>
      <c r="AC123" s="28">
        <v>1.1599999999999999</v>
      </c>
      <c r="AD123" s="28">
        <v>8.6</v>
      </c>
      <c r="AE123" s="28">
        <v>180</v>
      </c>
      <c r="AF123" s="28">
        <v>10.4</v>
      </c>
      <c r="AG123" s="28">
        <v>15.3</v>
      </c>
      <c r="AH123" s="28">
        <v>8.9</v>
      </c>
      <c r="AI123" s="28">
        <f>'no b.d.l.'!BJ123*10000</f>
        <v>52000</v>
      </c>
      <c r="AJ123" s="28">
        <f>'no b.d.l.'!BL123*10000</f>
        <v>88800.000000000015</v>
      </c>
      <c r="AK123" s="28">
        <f>'no b.d.l.'!BM123*10000</f>
        <v>800</v>
      </c>
      <c r="AL123" s="28">
        <f>'no b.d.l.'!BP123*10000</f>
        <v>160</v>
      </c>
      <c r="AM123" s="28">
        <f>'no b.d.l.'!BQ123*10000</f>
        <v>9000</v>
      </c>
      <c r="BE123" s="28"/>
      <c r="BH123" s="28"/>
    </row>
    <row r="124" spans="1:60" x14ac:dyDescent="0.3">
      <c r="A124" s="26">
        <v>687329</v>
      </c>
      <c r="B124" s="26">
        <v>846238</v>
      </c>
      <c r="C124" s="26">
        <v>371</v>
      </c>
      <c r="D124" s="25">
        <f t="shared" si="1"/>
        <v>120</v>
      </c>
      <c r="E124" s="26">
        <v>1</v>
      </c>
      <c r="F124" s="27" t="s">
        <v>120</v>
      </c>
      <c r="G124" s="28">
        <f>'no b.d.l.'!H124/1000</f>
        <v>5.0000000000000001E-3</v>
      </c>
      <c r="H124" s="28">
        <v>3</v>
      </c>
      <c r="I124" s="28">
        <f>Amalgamation!P124/Amalgamation!AR124</f>
        <v>1.3855421686746987</v>
      </c>
      <c r="J124" s="28">
        <f>Amalgamation!Q124/Amalgamation!AS124</f>
        <v>8.241758241758242E-3</v>
      </c>
      <c r="K124" s="28">
        <f>Amalgamation!R124/Amalgamation!AT124</f>
        <v>16.3</v>
      </c>
      <c r="L124" s="28">
        <f>Amalgamation!T124/Amalgamation!X124</f>
        <v>0.28571428571428575</v>
      </c>
      <c r="M124" s="28">
        <f>Amalgamation!V124/Amalgamation!Z124</f>
        <v>322.22222222222223</v>
      </c>
      <c r="N124" s="28">
        <v>17.600000000000001</v>
      </c>
      <c r="O124" s="28">
        <v>0.2</v>
      </c>
      <c r="P124" s="28">
        <v>0.09</v>
      </c>
      <c r="Q124" s="28">
        <v>1.1599999999999999</v>
      </c>
      <c r="R124" s="28">
        <v>0.13</v>
      </c>
      <c r="S124" s="28">
        <v>162</v>
      </c>
      <c r="T124" s="28">
        <v>0.1</v>
      </c>
      <c r="U124" s="28">
        <v>0.09</v>
      </c>
      <c r="V124" s="28">
        <v>0.04</v>
      </c>
      <c r="W124" s="28">
        <v>13.8</v>
      </c>
      <c r="X124" s="28">
        <f>Amalgamation!AL124/Amalgamation!AY124</f>
        <v>6.4285714285714288E-5</v>
      </c>
      <c r="Y124" s="28">
        <v>9.2999999999999999E-2</v>
      </c>
      <c r="Z124" s="28">
        <f>Amalgamation!AN124/(Amalgamation!AS124+Amalgamation!AY124)</f>
        <v>1.8174906749661448E-3</v>
      </c>
      <c r="AA124" s="28">
        <f>Amalgamation!AO124/Amalgamation!AS124</f>
        <v>0.27857142857142858</v>
      </c>
      <c r="AB124" s="28">
        <v>0.5</v>
      </c>
      <c r="AC124" s="28">
        <v>1.1200000000000001</v>
      </c>
      <c r="AD124" s="28">
        <v>8.3000000000000007</v>
      </c>
      <c r="AE124" s="28">
        <v>182</v>
      </c>
      <c r="AF124" s="28">
        <v>10</v>
      </c>
      <c r="AG124" s="28">
        <v>14.4</v>
      </c>
      <c r="AH124" s="28">
        <v>8.8000000000000007</v>
      </c>
      <c r="AI124" s="28">
        <f>'no b.d.l.'!BJ124*10000</f>
        <v>51700</v>
      </c>
      <c r="AJ124" s="28">
        <f>'no b.d.l.'!BL124*10000</f>
        <v>84000</v>
      </c>
      <c r="AK124" s="28">
        <f>'no b.d.l.'!BM124*10000</f>
        <v>800</v>
      </c>
      <c r="AL124" s="28">
        <f>'no b.d.l.'!BP124*10000</f>
        <v>170</v>
      </c>
      <c r="AM124" s="28">
        <f>'no b.d.l.'!BQ124*10000</f>
        <v>9000</v>
      </c>
      <c r="BE124" s="28"/>
      <c r="BH124" s="28"/>
    </row>
    <row r="125" spans="1:60" x14ac:dyDescent="0.3">
      <c r="A125" s="26">
        <v>687330</v>
      </c>
      <c r="B125" s="26">
        <v>846238</v>
      </c>
      <c r="C125" s="26">
        <v>371</v>
      </c>
      <c r="D125" s="25">
        <f t="shared" si="1"/>
        <v>121</v>
      </c>
      <c r="E125" s="26">
        <v>1</v>
      </c>
      <c r="F125" s="27" t="s">
        <v>121</v>
      </c>
      <c r="G125" s="28">
        <f>'no b.d.l.'!H125/1000</f>
        <v>7.4999999999999997E-3</v>
      </c>
      <c r="H125" s="28">
        <v>2</v>
      </c>
      <c r="I125" s="28">
        <f>Amalgamation!P125/Amalgamation!AR125</f>
        <v>1.4096385542168672</v>
      </c>
      <c r="J125" s="28">
        <f>Amalgamation!Q125/Amalgamation!AS125</f>
        <v>7.2916666666666659E-3</v>
      </c>
      <c r="K125" s="28">
        <f>Amalgamation!R125/Amalgamation!AT125</f>
        <v>15.869565217391306</v>
      </c>
      <c r="L125" s="28">
        <f>Amalgamation!T125/Amalgamation!X125</f>
        <v>0.31527093596059114</v>
      </c>
      <c r="M125" s="28">
        <f>Amalgamation!V125/Amalgamation!Z125</f>
        <v>246.99999999999997</v>
      </c>
      <c r="N125" s="28">
        <v>16.600000000000001</v>
      </c>
      <c r="O125" s="28">
        <v>0.3</v>
      </c>
      <c r="P125" s="28">
        <v>7.0000000000000007E-2</v>
      </c>
      <c r="Q125" s="28">
        <v>1.19</v>
      </c>
      <c r="R125" s="28">
        <v>0.13</v>
      </c>
      <c r="S125" s="28">
        <v>143</v>
      </c>
      <c r="T125" s="28">
        <v>0.1</v>
      </c>
      <c r="U125" s="28">
        <v>0.09</v>
      </c>
      <c r="V125" s="28">
        <v>0.04</v>
      </c>
      <c r="W125" s="28">
        <v>13.8</v>
      </c>
      <c r="X125" s="28">
        <f>Amalgamation!AL125/Amalgamation!AY125</f>
        <v>8.7866108786610879E-5</v>
      </c>
      <c r="Y125" s="28">
        <v>7.9000000000000001E-2</v>
      </c>
      <c r="Z125" s="28">
        <f>Amalgamation!AN125/(Amalgamation!AS125+Amalgamation!AY125)</f>
        <v>2.2672898236243254E-3</v>
      </c>
      <c r="AA125" s="28">
        <f>Amalgamation!AO125/Amalgamation!AS125</f>
        <v>0.19843750000000002</v>
      </c>
      <c r="AB125" s="28">
        <v>0.4</v>
      </c>
      <c r="AC125" s="28">
        <v>1.08</v>
      </c>
      <c r="AD125" s="28">
        <v>8.3000000000000007</v>
      </c>
      <c r="AE125" s="28">
        <v>192</v>
      </c>
      <c r="AF125" s="28">
        <v>9.1999999999999993</v>
      </c>
      <c r="AG125" s="28">
        <v>13.1</v>
      </c>
      <c r="AH125" s="28">
        <v>10.7</v>
      </c>
      <c r="AI125" s="28">
        <f>'no b.d.l.'!BJ125*10000</f>
        <v>44800.000000000007</v>
      </c>
      <c r="AJ125" s="28">
        <f>'no b.d.l.'!BL125*10000</f>
        <v>71700</v>
      </c>
      <c r="AK125" s="28">
        <f>'no b.d.l.'!BM125*10000</f>
        <v>500</v>
      </c>
      <c r="AL125" s="28">
        <f>'no b.d.l.'!BP125*10000</f>
        <v>160</v>
      </c>
      <c r="AM125" s="28">
        <f>'no b.d.l.'!BQ125*10000</f>
        <v>9000</v>
      </c>
      <c r="BE125" s="28"/>
      <c r="BH125" s="28"/>
    </row>
    <row r="126" spans="1:60" x14ac:dyDescent="0.3">
      <c r="A126" s="26">
        <v>687331</v>
      </c>
      <c r="B126" s="26">
        <v>846239</v>
      </c>
      <c r="C126" s="26">
        <v>371</v>
      </c>
      <c r="D126" s="25">
        <f t="shared" si="1"/>
        <v>122</v>
      </c>
      <c r="E126" s="26">
        <v>1</v>
      </c>
      <c r="F126" s="27" t="s">
        <v>122</v>
      </c>
      <c r="G126" s="28">
        <f>'no b.d.l.'!H126/1000</f>
        <v>9.8000000000000014E-3</v>
      </c>
      <c r="H126" s="28">
        <v>2</v>
      </c>
      <c r="I126" s="28">
        <f>Amalgamation!P126/Amalgamation!AR126</f>
        <v>1.9014084507042255</v>
      </c>
      <c r="J126" s="28">
        <f>Amalgamation!Q126/Amalgamation!AS126</f>
        <v>1.1351351351351352E-2</v>
      </c>
      <c r="K126" s="28">
        <f>Amalgamation!R126/Amalgamation!AT126</f>
        <v>32.307692307692307</v>
      </c>
      <c r="L126" s="28">
        <f>Amalgamation!T126/Amalgamation!X126</f>
        <v>0.25806451612903225</v>
      </c>
      <c r="M126" s="28">
        <f>Amalgamation!V126/Amalgamation!Z126</f>
        <v>258.88888888888891</v>
      </c>
      <c r="N126" s="28">
        <v>18.600000000000001</v>
      </c>
      <c r="O126" s="28">
        <v>0.4</v>
      </c>
      <c r="P126" s="28">
        <v>0.11</v>
      </c>
      <c r="Q126" s="28">
        <v>1.1299999999999999</v>
      </c>
      <c r="R126" s="28">
        <v>0.12</v>
      </c>
      <c r="S126" s="28">
        <v>293</v>
      </c>
      <c r="T126" s="28">
        <v>0.2</v>
      </c>
      <c r="U126" s="28">
        <v>0.09</v>
      </c>
      <c r="V126" s="28">
        <v>0.04</v>
      </c>
      <c r="W126" s="28">
        <v>13.8</v>
      </c>
      <c r="X126" s="28">
        <f>Amalgamation!AL126/Amalgamation!AY126</f>
        <v>5.4961832061068704E-5</v>
      </c>
      <c r="Y126" s="28">
        <v>7.0000000000000007E-2</v>
      </c>
      <c r="Z126" s="28">
        <f>Amalgamation!AN126/(Amalgamation!AS126+Amalgamation!AY126)</f>
        <v>1.1289400464992187E-3</v>
      </c>
      <c r="AA126" s="28">
        <f>Amalgamation!AO126/Amalgamation!AS126</f>
        <v>0.19135135135135134</v>
      </c>
      <c r="AB126" s="28">
        <v>0.5</v>
      </c>
      <c r="AC126" s="28">
        <v>0.92</v>
      </c>
      <c r="AD126" s="28">
        <v>7.1</v>
      </c>
      <c r="AE126" s="28">
        <v>185</v>
      </c>
      <c r="AF126" s="28">
        <v>7.8</v>
      </c>
      <c r="AG126" s="28">
        <v>18.3</v>
      </c>
      <c r="AH126" s="28">
        <v>9.5</v>
      </c>
      <c r="AI126" s="28">
        <f>'no b.d.l.'!BJ126*10000</f>
        <v>42800</v>
      </c>
      <c r="AJ126" s="28">
        <f>'no b.d.l.'!BL126*10000</f>
        <v>131000</v>
      </c>
      <c r="AK126" s="28">
        <f>'no b.d.l.'!BM126*10000</f>
        <v>400</v>
      </c>
      <c r="AL126" s="28">
        <f>'no b.d.l.'!BP126*10000</f>
        <v>230</v>
      </c>
      <c r="AM126" s="28">
        <f>'no b.d.l.'!BQ126*10000</f>
        <v>9000</v>
      </c>
      <c r="BE126" s="28"/>
      <c r="BH126" s="28"/>
    </row>
    <row r="127" spans="1:60" x14ac:dyDescent="0.3">
      <c r="A127" s="26">
        <v>687333</v>
      </c>
      <c r="B127" s="26">
        <v>846239</v>
      </c>
      <c r="C127" s="26">
        <v>371</v>
      </c>
      <c r="D127" s="25">
        <f t="shared" si="1"/>
        <v>123</v>
      </c>
      <c r="E127" s="26">
        <v>1</v>
      </c>
      <c r="F127" s="27" t="s">
        <v>123</v>
      </c>
      <c r="G127" s="28">
        <f>'no b.d.l.'!H127/1000</f>
        <v>2.1100000000000001E-2</v>
      </c>
      <c r="H127" s="28">
        <v>2</v>
      </c>
      <c r="I127" s="28">
        <f>Amalgamation!P127/Amalgamation!AR127</f>
        <v>1.9178082191780823</v>
      </c>
      <c r="J127" s="28">
        <f>Amalgamation!Q127/Amalgamation!AS127</f>
        <v>1.1891891891891894E-2</v>
      </c>
      <c r="K127" s="28">
        <f>Amalgamation!R127/Amalgamation!AT127</f>
        <v>33.544303797468352</v>
      </c>
      <c r="L127" s="28">
        <f>Amalgamation!T127/Amalgamation!X127</f>
        <v>0.24463519313304721</v>
      </c>
      <c r="M127" s="28">
        <f>Amalgamation!V127/Amalgamation!Z127</f>
        <v>262.22222222222223</v>
      </c>
      <c r="N127" s="28">
        <v>19.100000000000001</v>
      </c>
      <c r="O127" s="28">
        <v>0.4</v>
      </c>
      <c r="P127" s="28">
        <v>0.11</v>
      </c>
      <c r="Q127" s="28">
        <v>1.1200000000000001</v>
      </c>
      <c r="R127" s="28">
        <v>0.13</v>
      </c>
      <c r="S127" s="28">
        <v>309</v>
      </c>
      <c r="T127" s="28">
        <v>0.2</v>
      </c>
      <c r="U127" s="28">
        <v>0.1</v>
      </c>
      <c r="V127" s="28">
        <v>0.04</v>
      </c>
      <c r="W127" s="28">
        <v>14.2</v>
      </c>
      <c r="X127" s="28">
        <f>Amalgamation!AL127/Amalgamation!AY127</f>
        <v>4.558823529411765E-5</v>
      </c>
      <c r="Y127" s="28">
        <v>6.5000000000000002E-2</v>
      </c>
      <c r="Z127" s="28">
        <f>Amalgamation!AN127/(Amalgamation!AS127+Amalgamation!AY127)</f>
        <v>1.105114366486764E-3</v>
      </c>
      <c r="AA127" s="28">
        <f>Amalgamation!AO127/Amalgamation!AS127</f>
        <v>0.1881081081081081</v>
      </c>
      <c r="AB127" s="28">
        <v>0.5</v>
      </c>
      <c r="AC127" s="28">
        <v>0.98</v>
      </c>
      <c r="AD127" s="28">
        <v>7.3</v>
      </c>
      <c r="AE127" s="28">
        <v>185</v>
      </c>
      <c r="AF127" s="28">
        <v>7.9</v>
      </c>
      <c r="AG127" s="28">
        <v>18.8</v>
      </c>
      <c r="AH127" s="28">
        <v>9.8000000000000007</v>
      </c>
      <c r="AI127" s="28">
        <f>'no b.d.l.'!BJ127*10000</f>
        <v>45500</v>
      </c>
      <c r="AJ127" s="28">
        <f>'no b.d.l.'!BL127*10000</f>
        <v>136000</v>
      </c>
      <c r="AK127" s="28">
        <f>'no b.d.l.'!BM127*10000</f>
        <v>400</v>
      </c>
      <c r="AL127" s="28">
        <f>'no b.d.l.'!BP127*10000</f>
        <v>200</v>
      </c>
      <c r="AM127" s="28">
        <f>'no b.d.l.'!BQ127*10000</f>
        <v>9000</v>
      </c>
      <c r="BE127" s="28"/>
      <c r="BH127" s="28"/>
    </row>
    <row r="128" spans="1:60" x14ac:dyDescent="0.3">
      <c r="A128" s="26">
        <v>687336</v>
      </c>
      <c r="B128" s="26">
        <v>846239</v>
      </c>
      <c r="C128" s="26">
        <v>371</v>
      </c>
      <c r="D128" s="25">
        <f t="shared" si="1"/>
        <v>124</v>
      </c>
      <c r="E128" s="26">
        <v>1</v>
      </c>
      <c r="F128" s="27" t="s">
        <v>124</v>
      </c>
      <c r="G128" s="28">
        <f>'no b.d.l.'!H128/1000</f>
        <v>1.1699999999999999E-2</v>
      </c>
      <c r="H128" s="28">
        <v>2</v>
      </c>
      <c r="I128" s="28">
        <f>Amalgamation!P128/Amalgamation!AR128</f>
        <v>1.5308641975308643</v>
      </c>
      <c r="J128" s="28">
        <f>Amalgamation!Q128/Amalgamation!AS128</f>
        <v>8.9108910891089119E-3</v>
      </c>
      <c r="K128" s="28">
        <f>Amalgamation!R128/Amalgamation!AT128</f>
        <v>19.662921348314605</v>
      </c>
      <c r="L128" s="28">
        <f>Amalgamation!T128/Amalgamation!X128</f>
        <v>0.2890995260663507</v>
      </c>
      <c r="M128" s="28">
        <f>Amalgamation!V128/Amalgamation!Z128</f>
        <v>238.99999999999997</v>
      </c>
      <c r="N128" s="28">
        <v>18.3</v>
      </c>
      <c r="O128" s="28">
        <v>0.3</v>
      </c>
      <c r="P128" s="28">
        <v>0.08</v>
      </c>
      <c r="Q128" s="28">
        <v>1.25</v>
      </c>
      <c r="R128" s="28">
        <v>0.13</v>
      </c>
      <c r="S128" s="28">
        <v>144</v>
      </c>
      <c r="T128" s="28">
        <v>0.2</v>
      </c>
      <c r="U128" s="28">
        <v>0.09</v>
      </c>
      <c r="V128" s="28">
        <v>0.04</v>
      </c>
      <c r="W128" s="28">
        <v>13.3</v>
      </c>
      <c r="X128" s="28">
        <f>Amalgamation!AL128/Amalgamation!AY128</f>
        <v>7.76495278069255E-5</v>
      </c>
      <c r="Y128" s="28">
        <v>8.2000000000000003E-2</v>
      </c>
      <c r="Z128" s="28">
        <f>Amalgamation!AN128/(Amalgamation!AS128+Amalgamation!AY128)</f>
        <v>1.7067705388368833E-3</v>
      </c>
      <c r="AA128" s="28">
        <f>Amalgamation!AO128/Amalgamation!AS128</f>
        <v>0.18465346534653465</v>
      </c>
      <c r="AB128" s="28">
        <v>0.4</v>
      </c>
      <c r="AC128" s="28">
        <v>1.05</v>
      </c>
      <c r="AD128" s="28">
        <v>8.1</v>
      </c>
      <c r="AE128" s="28">
        <v>202</v>
      </c>
      <c r="AF128" s="28">
        <v>8.9</v>
      </c>
      <c r="AG128" s="28">
        <v>14.5</v>
      </c>
      <c r="AH128" s="28">
        <v>11.9</v>
      </c>
      <c r="AI128" s="28">
        <f>'no b.d.l.'!BJ128*10000</f>
        <v>46000</v>
      </c>
      <c r="AJ128" s="28">
        <f>'no b.d.l.'!BL128*10000</f>
        <v>95300</v>
      </c>
      <c r="AK128" s="28">
        <f>'no b.d.l.'!BM128*10000</f>
        <v>500</v>
      </c>
      <c r="AL128" s="28">
        <f>'no b.d.l.'!BP128*10000</f>
        <v>180</v>
      </c>
      <c r="AM128" s="28">
        <f>'no b.d.l.'!BQ128*10000</f>
        <v>9000</v>
      </c>
      <c r="BE128" s="28"/>
      <c r="BH128" s="28"/>
    </row>
    <row r="129" spans="1:60" x14ac:dyDescent="0.3">
      <c r="A129" s="26">
        <v>687338</v>
      </c>
      <c r="B129" s="26">
        <v>846239</v>
      </c>
      <c r="C129" s="26">
        <v>371</v>
      </c>
      <c r="D129" s="25">
        <f t="shared" si="1"/>
        <v>125</v>
      </c>
      <c r="E129" s="26">
        <v>1</v>
      </c>
      <c r="F129" s="27" t="s">
        <v>125</v>
      </c>
      <c r="G129" s="28">
        <f>'no b.d.l.'!H129/1000</f>
        <v>5.4999999999999997E-3</v>
      </c>
      <c r="H129" s="28">
        <v>2</v>
      </c>
      <c r="I129" s="28">
        <f>Amalgamation!P129/Amalgamation!AR129</f>
        <v>1.5487804878048781</v>
      </c>
      <c r="J129" s="28">
        <f>Amalgamation!Q129/Amalgamation!AS129</f>
        <v>1.0059171597633136E-2</v>
      </c>
      <c r="K129" s="28">
        <f>Amalgamation!R129/Amalgamation!AT129</f>
        <v>17.882352941176471</v>
      </c>
      <c r="L129" s="28">
        <f>Amalgamation!T129/Amalgamation!X129</f>
        <v>0.34682080924855491</v>
      </c>
      <c r="M129" s="28">
        <f>Amalgamation!V129/Amalgamation!Z129</f>
        <v>231</v>
      </c>
      <c r="N129" s="28">
        <v>18.100000000000001</v>
      </c>
      <c r="O129" s="28">
        <v>0.2</v>
      </c>
      <c r="P129" s="28">
        <v>0.08</v>
      </c>
      <c r="Q129" s="28">
        <v>1.27</v>
      </c>
      <c r="R129" s="28">
        <v>0.14000000000000001</v>
      </c>
      <c r="S129" s="28">
        <v>129</v>
      </c>
      <c r="T129" s="28">
        <v>0.1</v>
      </c>
      <c r="U129" s="28">
        <v>0.09</v>
      </c>
      <c r="V129" s="28">
        <v>0.04</v>
      </c>
      <c r="W129" s="28">
        <v>15.8</v>
      </c>
      <c r="X129" s="28">
        <f>Amalgamation!AL129/Amalgamation!AY129</f>
        <v>6.8123393316195366E-5</v>
      </c>
      <c r="Y129" s="28">
        <v>7.0000000000000007E-2</v>
      </c>
      <c r="Z129" s="28">
        <f>Amalgamation!AN129/(Amalgamation!AS129+Amalgamation!AY129)</f>
        <v>2.4330182508432835E-3</v>
      </c>
      <c r="AA129" s="28">
        <f>Amalgamation!AO129/Amalgamation!AS129</f>
        <v>0.23076923076923078</v>
      </c>
      <c r="AB129" s="28">
        <v>0.4</v>
      </c>
      <c r="AC129" s="28">
        <v>1.08</v>
      </c>
      <c r="AD129" s="28">
        <v>8.1999999999999993</v>
      </c>
      <c r="AE129" s="28">
        <v>169</v>
      </c>
      <c r="AF129" s="28">
        <v>8.5</v>
      </c>
      <c r="AG129" s="28">
        <v>15.4</v>
      </c>
      <c r="AH129" s="28">
        <v>11.7</v>
      </c>
      <c r="AI129" s="28">
        <f>'no b.d.l.'!BJ129*10000</f>
        <v>46300</v>
      </c>
      <c r="AJ129" s="28">
        <f>'no b.d.l.'!BL129*10000</f>
        <v>77800</v>
      </c>
      <c r="AK129" s="28">
        <f>'no b.d.l.'!BM129*10000</f>
        <v>400</v>
      </c>
      <c r="AL129" s="28">
        <f>'no b.d.l.'!BP129*10000</f>
        <v>170</v>
      </c>
      <c r="AM129" s="28">
        <f>'no b.d.l.'!BQ129*10000</f>
        <v>9000</v>
      </c>
      <c r="BE129" s="28"/>
      <c r="BH129" s="28"/>
    </row>
    <row r="130" spans="1:60" x14ac:dyDescent="0.3">
      <c r="A130" s="26">
        <v>687340</v>
      </c>
      <c r="B130" s="26">
        <v>846239</v>
      </c>
      <c r="C130" s="26">
        <v>371</v>
      </c>
      <c r="D130" s="25">
        <f t="shared" si="1"/>
        <v>126</v>
      </c>
      <c r="E130" s="26">
        <v>1</v>
      </c>
      <c r="F130" s="27" t="s">
        <v>126</v>
      </c>
      <c r="G130" s="28">
        <f>'no b.d.l.'!H130/1000</f>
        <v>5.1999999999999998E-3</v>
      </c>
      <c r="H130" s="28">
        <v>2</v>
      </c>
      <c r="I130" s="28">
        <f>Amalgamation!P130/Amalgamation!AR130</f>
        <v>1.4588235294117649</v>
      </c>
      <c r="J130" s="28">
        <f>Amalgamation!Q130/Amalgamation!AS130</f>
        <v>9.0909090909090905E-3</v>
      </c>
      <c r="K130" s="28">
        <f>Amalgamation!R130/Amalgamation!AT130</f>
        <v>20.117647058823529</v>
      </c>
      <c r="L130" s="28">
        <f>Amalgamation!T130/Amalgamation!X130</f>
        <v>0.36312849162011174</v>
      </c>
      <c r="M130" s="28">
        <f>Amalgamation!V130/Amalgamation!Z130</f>
        <v>263.33333333333331</v>
      </c>
      <c r="N130" s="28">
        <v>18.8</v>
      </c>
      <c r="O130" s="28">
        <v>0.3</v>
      </c>
      <c r="P130" s="28">
        <v>0.09</v>
      </c>
      <c r="Q130" s="28">
        <v>1.1499999999999999</v>
      </c>
      <c r="R130" s="28">
        <v>0.14000000000000001</v>
      </c>
      <c r="S130" s="28">
        <v>140</v>
      </c>
      <c r="T130" s="28">
        <v>0.1</v>
      </c>
      <c r="U130" s="28">
        <v>0.09</v>
      </c>
      <c r="V130" s="28">
        <v>0.04</v>
      </c>
      <c r="W130" s="28">
        <v>12.3</v>
      </c>
      <c r="X130" s="28">
        <f>Amalgamation!AL130/Amalgamation!AY130</f>
        <v>5.0901378579003181E-5</v>
      </c>
      <c r="Y130" s="28">
        <v>7.1999999999999995E-2</v>
      </c>
      <c r="Z130" s="28">
        <f>Amalgamation!AN130/(Amalgamation!AS130+Amalgamation!AY130)</f>
        <v>1.7321101694018559E-3</v>
      </c>
      <c r="AA130" s="28">
        <f>Amalgamation!AO130/Amalgamation!AS130</f>
        <v>0.19377990430622011</v>
      </c>
      <c r="AB130" s="28">
        <v>0.4</v>
      </c>
      <c r="AC130" s="28">
        <v>1.1200000000000001</v>
      </c>
      <c r="AD130" s="28">
        <v>8.5</v>
      </c>
      <c r="AE130" s="28">
        <v>209</v>
      </c>
      <c r="AF130" s="28">
        <v>8.5</v>
      </c>
      <c r="AG130" s="28">
        <v>15.8</v>
      </c>
      <c r="AH130" s="28">
        <v>10.4</v>
      </c>
      <c r="AI130" s="28">
        <f>'no b.d.l.'!BJ130*10000</f>
        <v>47500</v>
      </c>
      <c r="AJ130" s="28">
        <f>'no b.d.l.'!BL130*10000</f>
        <v>94300</v>
      </c>
      <c r="AK130" s="28">
        <f>'no b.d.l.'!BM130*10000</f>
        <v>500</v>
      </c>
      <c r="AL130" s="28">
        <f>'no b.d.l.'!BP130*10000</f>
        <v>180</v>
      </c>
      <c r="AM130" s="28">
        <f>'no b.d.l.'!BQ130*10000</f>
        <v>9000</v>
      </c>
      <c r="BE130" s="28"/>
      <c r="BH130" s="28"/>
    </row>
    <row r="131" spans="1:60" x14ac:dyDescent="0.3">
      <c r="A131" s="26">
        <v>687342</v>
      </c>
      <c r="B131" s="26">
        <v>846239</v>
      </c>
      <c r="C131" s="26">
        <v>371</v>
      </c>
      <c r="D131" s="25">
        <f t="shared" si="1"/>
        <v>127</v>
      </c>
      <c r="E131" s="26">
        <v>1</v>
      </c>
      <c r="F131" s="27" t="s">
        <v>128</v>
      </c>
      <c r="G131" s="28">
        <f>'no b.d.l.'!H131/1000</f>
        <v>4.0999999999999995E-3</v>
      </c>
      <c r="H131" s="28">
        <v>2</v>
      </c>
      <c r="I131" s="28">
        <f>Amalgamation!P131/Amalgamation!AR131</f>
        <v>1.4659090909090908</v>
      </c>
      <c r="J131" s="28">
        <f>Amalgamation!Q131/Amalgamation!AS131</f>
        <v>9.0909090909090905E-3</v>
      </c>
      <c r="K131" s="28">
        <f>Amalgamation!R131/Amalgamation!AT131</f>
        <v>17.011494252873565</v>
      </c>
      <c r="L131" s="28">
        <f>Amalgamation!T131/Amalgamation!X131</f>
        <v>0.33879781420765026</v>
      </c>
      <c r="M131" s="28">
        <f>Amalgamation!V131/Amalgamation!Z131</f>
        <v>212.72727272727272</v>
      </c>
      <c r="N131" s="28">
        <v>18.7</v>
      </c>
      <c r="O131" s="28">
        <v>0.2</v>
      </c>
      <c r="P131" s="28">
        <v>0.09</v>
      </c>
      <c r="Q131" s="28">
        <v>1.22</v>
      </c>
      <c r="R131" s="28">
        <v>0.14000000000000001</v>
      </c>
      <c r="S131" s="28">
        <v>123</v>
      </c>
      <c r="T131" s="28">
        <v>0.1</v>
      </c>
      <c r="U131" s="28">
        <v>0.09</v>
      </c>
      <c r="V131" s="28">
        <v>0.04</v>
      </c>
      <c r="W131" s="28">
        <v>12.4</v>
      </c>
      <c r="X131" s="28">
        <f>Amalgamation!AL131/Amalgamation!AY131</f>
        <v>6.6666666666666656E-5</v>
      </c>
      <c r="Y131" s="28">
        <v>7.3999999999999996E-2</v>
      </c>
      <c r="Z131" s="28">
        <f>Amalgamation!AN131/(Amalgamation!AS131+Amalgamation!AY131)</f>
        <v>2.2950434884661027E-3</v>
      </c>
      <c r="AA131" s="28">
        <f>Amalgamation!AO131/Amalgamation!AS131</f>
        <v>0.21925133689839571</v>
      </c>
      <c r="AB131" s="28">
        <v>0.4</v>
      </c>
      <c r="AC131" s="28">
        <v>1.1200000000000001</v>
      </c>
      <c r="AD131" s="28">
        <v>8.8000000000000007</v>
      </c>
      <c r="AE131" s="28">
        <v>187</v>
      </c>
      <c r="AF131" s="28">
        <v>8.6999999999999993</v>
      </c>
      <c r="AG131" s="28">
        <v>15.5</v>
      </c>
      <c r="AH131" s="28">
        <v>11.4</v>
      </c>
      <c r="AI131" s="28">
        <f>'no b.d.l.'!BJ131*10000</f>
        <v>48700</v>
      </c>
      <c r="AJ131" s="28">
        <f>'no b.d.l.'!BL131*10000</f>
        <v>76500</v>
      </c>
      <c r="AK131" s="28">
        <f>'no b.d.l.'!BM131*10000</f>
        <v>500</v>
      </c>
      <c r="AL131" s="28">
        <f>'no b.d.l.'!BP131*10000</f>
        <v>170</v>
      </c>
      <c r="AM131" s="28">
        <f>'no b.d.l.'!BQ131*10000</f>
        <v>9000</v>
      </c>
      <c r="BE131" s="28"/>
      <c r="BH131" s="28"/>
    </row>
    <row r="132" spans="1:60" ht="15.75" customHeight="1" x14ac:dyDescent="0.3">
      <c r="A132" s="26">
        <v>687343</v>
      </c>
      <c r="B132" s="26">
        <v>846239</v>
      </c>
      <c r="C132" s="26">
        <v>371</v>
      </c>
      <c r="D132" s="25">
        <f t="shared" si="1"/>
        <v>128</v>
      </c>
      <c r="E132" s="26">
        <v>1</v>
      </c>
      <c r="F132" s="27" t="s">
        <v>129</v>
      </c>
      <c r="G132" s="28">
        <f>'no b.d.l.'!H132/1000</f>
        <v>5.9000000000000007E-3</v>
      </c>
      <c r="H132" s="28">
        <v>2</v>
      </c>
      <c r="I132" s="28">
        <f>Amalgamation!P132/Amalgamation!AR132</f>
        <v>1.4021739130434785</v>
      </c>
      <c r="J132" s="28">
        <f>Amalgamation!Q132/Amalgamation!AS132</f>
        <v>8.5427135678391962E-3</v>
      </c>
      <c r="K132" s="28">
        <f>Amalgamation!R132/Amalgamation!AT132</f>
        <v>19</v>
      </c>
      <c r="L132" s="28">
        <f>Amalgamation!T132/Amalgamation!X132</f>
        <v>0.35195530726256985</v>
      </c>
      <c r="M132" s="28">
        <f>Amalgamation!V132/Amalgamation!Z132</f>
        <v>248.99999999999997</v>
      </c>
      <c r="N132" s="28">
        <v>19.3</v>
      </c>
      <c r="O132" s="28">
        <v>0.3</v>
      </c>
      <c r="P132" s="28">
        <v>0.11</v>
      </c>
      <c r="Q132" s="28">
        <v>1.23</v>
      </c>
      <c r="R132" s="28">
        <v>0.15</v>
      </c>
      <c r="S132" s="28">
        <v>145</v>
      </c>
      <c r="T132" s="28">
        <v>0.1</v>
      </c>
      <c r="U132" s="28">
        <v>0.1</v>
      </c>
      <c r="V132" s="28">
        <v>0.04</v>
      </c>
      <c r="W132" s="28">
        <v>12.2</v>
      </c>
      <c r="X132" s="28">
        <f>Amalgamation!AL132/Amalgamation!AY132</f>
        <v>6.5592635212888384E-5</v>
      </c>
      <c r="Y132" s="28">
        <v>7.2999999999999995E-2</v>
      </c>
      <c r="Z132" s="28">
        <f>Amalgamation!AN132/(Amalgamation!AS132+Amalgamation!AY132)</f>
        <v>2.1412415756782511E-3</v>
      </c>
      <c r="AA132" s="28">
        <f>Amalgamation!AO132/Amalgamation!AS132</f>
        <v>0.23567839195979898</v>
      </c>
      <c r="AB132" s="28">
        <v>0.4</v>
      </c>
      <c r="AC132" s="28">
        <v>1.17</v>
      </c>
      <c r="AD132" s="28">
        <v>9.1999999999999993</v>
      </c>
      <c r="AE132" s="28">
        <v>199</v>
      </c>
      <c r="AF132" s="28">
        <v>9</v>
      </c>
      <c r="AG132" s="28">
        <v>15.6</v>
      </c>
      <c r="AH132" s="28">
        <v>11.3</v>
      </c>
      <c r="AI132" s="28">
        <f>'no b.d.l.'!BJ132*10000</f>
        <v>50500</v>
      </c>
      <c r="AJ132" s="28">
        <f>'no b.d.l.'!BL132*10000</f>
        <v>86900</v>
      </c>
      <c r="AK132" s="28">
        <f>'no b.d.l.'!BM132*10000</f>
        <v>500</v>
      </c>
      <c r="AL132" s="28">
        <f>'no b.d.l.'!BP132*10000</f>
        <v>190</v>
      </c>
      <c r="AM132" s="28">
        <f>'no b.d.l.'!BQ132*10000</f>
        <v>9000</v>
      </c>
      <c r="BE132" s="28"/>
      <c r="BH132" s="28"/>
    </row>
    <row r="133" spans="1:60" x14ac:dyDescent="0.3">
      <c r="A133" s="26">
        <v>687345</v>
      </c>
      <c r="B133" s="26">
        <v>846239</v>
      </c>
      <c r="C133" s="26">
        <v>371</v>
      </c>
      <c r="D133" s="25">
        <f t="shared" si="1"/>
        <v>129</v>
      </c>
      <c r="E133" s="26">
        <v>1</v>
      </c>
      <c r="F133" s="27" t="s">
        <v>130</v>
      </c>
      <c r="G133" s="28">
        <f>'no b.d.l.'!H133/1000</f>
        <v>5.9999999999999995E-4</v>
      </c>
      <c r="H133" s="28">
        <v>1</v>
      </c>
      <c r="I133" s="28">
        <f>Amalgamation!P133/Amalgamation!AR133</f>
        <v>2.1343283582089554</v>
      </c>
      <c r="J133" s="28">
        <f>Amalgamation!Q133/Amalgamation!AS133</f>
        <v>9.871244635193132E-3</v>
      </c>
      <c r="K133" s="28">
        <f>Amalgamation!R133/Amalgamation!AT133</f>
        <v>35.131578947368425</v>
      </c>
      <c r="L133" s="28">
        <f>Amalgamation!T133/Amalgamation!X133</f>
        <v>0.27649769585253459</v>
      </c>
      <c r="M133" s="28">
        <f>Amalgamation!V133/Amalgamation!Z133</f>
        <v>223.99999999999997</v>
      </c>
      <c r="N133" s="28">
        <v>18.8</v>
      </c>
      <c r="O133" s="28">
        <v>0.09</v>
      </c>
      <c r="P133" s="28">
        <v>0.1</v>
      </c>
      <c r="Q133" s="28">
        <v>1.23</v>
      </c>
      <c r="R133" s="28">
        <v>0.12</v>
      </c>
      <c r="S133" s="28">
        <v>372</v>
      </c>
      <c r="T133" s="28">
        <v>0.2</v>
      </c>
      <c r="U133" s="28">
        <v>0.1</v>
      </c>
      <c r="V133" s="28">
        <v>0.04</v>
      </c>
      <c r="W133" s="28">
        <v>11.3</v>
      </c>
      <c r="X133" s="28">
        <f>Amalgamation!AL133/Amalgamation!AY133</f>
        <v>6.0769230769230772E-5</v>
      </c>
      <c r="Y133" s="28">
        <v>0.08</v>
      </c>
      <c r="Z133" s="28">
        <f>Amalgamation!AN133/(Amalgamation!AS133+Amalgamation!AY133)</f>
        <v>1.3091919866700451E-3</v>
      </c>
      <c r="AA133" s="28">
        <f>Amalgamation!AO133/Amalgamation!AS133</f>
        <v>0.16437768240343345</v>
      </c>
      <c r="AB133" s="28">
        <v>0.5</v>
      </c>
      <c r="AC133" s="28">
        <v>0.98</v>
      </c>
      <c r="AD133" s="28">
        <v>6.7</v>
      </c>
      <c r="AE133" s="28">
        <v>233</v>
      </c>
      <c r="AF133" s="28">
        <v>7.6</v>
      </c>
      <c r="AG133" s="28">
        <v>17.399999999999999</v>
      </c>
      <c r="AH133" s="28">
        <v>9.4</v>
      </c>
      <c r="AI133" s="28">
        <f>'no b.d.l.'!BJ133*10000</f>
        <v>43700</v>
      </c>
      <c r="AJ133" s="28">
        <f>'no b.d.l.'!BL133*10000</f>
        <v>130000</v>
      </c>
      <c r="AK133" s="28">
        <f>'no b.d.l.'!BM133*10000</f>
        <v>500</v>
      </c>
      <c r="AL133" s="28">
        <f>'no b.d.l.'!BP133*10000</f>
        <v>220</v>
      </c>
      <c r="AM133" s="28">
        <f>'no b.d.l.'!BQ133*10000</f>
        <v>9000</v>
      </c>
      <c r="BE133" s="28"/>
      <c r="BH133" s="28"/>
    </row>
    <row r="134" spans="1:60" x14ac:dyDescent="0.3">
      <c r="A134" s="26">
        <v>687348</v>
      </c>
      <c r="B134" s="26">
        <v>846239</v>
      </c>
      <c r="C134" s="26">
        <v>371</v>
      </c>
      <c r="D134" s="25">
        <f t="shared" si="1"/>
        <v>130</v>
      </c>
      <c r="E134" s="26">
        <v>1</v>
      </c>
      <c r="F134" s="27" t="s">
        <v>131</v>
      </c>
      <c r="G134" s="28">
        <f>'no b.d.l.'!H134/1000</f>
        <v>1.1999999999999999E-3</v>
      </c>
      <c r="H134" s="28">
        <v>2</v>
      </c>
      <c r="I134" s="28">
        <f>Amalgamation!P134/Amalgamation!AR134</f>
        <v>2.3538461538461539</v>
      </c>
      <c r="J134" s="28">
        <f>Amalgamation!Q134/Amalgamation!AS134</f>
        <v>9.4861660079051374E-3</v>
      </c>
      <c r="K134" s="28">
        <f>Amalgamation!R134/Amalgamation!AT134</f>
        <v>38.125</v>
      </c>
      <c r="L134" s="28">
        <f>Amalgamation!T134/Amalgamation!X134</f>
        <v>0.24901185770750986</v>
      </c>
      <c r="M134" s="28">
        <f>Amalgamation!V134/Amalgamation!Z134</f>
        <v>233.99999999999997</v>
      </c>
      <c r="N134" s="28">
        <v>20.100000000000001</v>
      </c>
      <c r="O134" s="28">
        <v>0.1</v>
      </c>
      <c r="P134" s="28">
        <v>0.12</v>
      </c>
      <c r="Q134" s="28">
        <v>1.24</v>
      </c>
      <c r="R134" s="28">
        <v>0.12</v>
      </c>
      <c r="S134" s="28">
        <v>426</v>
      </c>
      <c r="T134" s="28">
        <v>0.2</v>
      </c>
      <c r="U134" s="28">
        <v>0.1</v>
      </c>
      <c r="V134" s="28">
        <v>0.04</v>
      </c>
      <c r="W134" s="28">
        <v>11.4</v>
      </c>
      <c r="X134" s="28">
        <f>Amalgamation!AL134/Amalgamation!AY134</f>
        <v>5.2142857142857142E-5</v>
      </c>
      <c r="Y134" s="28">
        <v>7.8E-2</v>
      </c>
      <c r="Z134" s="28">
        <f>Amalgamation!AN134/(Amalgamation!AS134+Amalgamation!AY134)</f>
        <v>1.3489907524259731E-3</v>
      </c>
      <c r="AA134" s="28">
        <f>Amalgamation!AO134/Amalgamation!AS134</f>
        <v>0.16403162055335968</v>
      </c>
      <c r="AB134" s="28">
        <v>0.6</v>
      </c>
      <c r="AC134" s="28">
        <v>0.99</v>
      </c>
      <c r="AD134" s="28">
        <v>6.5</v>
      </c>
      <c r="AE134" s="28">
        <v>253</v>
      </c>
      <c r="AF134" s="28">
        <v>8</v>
      </c>
      <c r="AG134" s="28">
        <v>18.100000000000001</v>
      </c>
      <c r="AH134" s="28">
        <v>10.199999999999999</v>
      </c>
      <c r="AI134" s="28">
        <f>'no b.d.l.'!BJ134*10000</f>
        <v>47200</v>
      </c>
      <c r="AJ134" s="28">
        <f>'no b.d.l.'!BL134*10000</f>
        <v>140000</v>
      </c>
      <c r="AK134" s="28">
        <f>'no b.d.l.'!BM134*10000</f>
        <v>500</v>
      </c>
      <c r="AL134" s="28">
        <f>'no b.d.l.'!BP134*10000</f>
        <v>230</v>
      </c>
      <c r="AM134" s="28">
        <f>'no b.d.l.'!BQ134*10000</f>
        <v>9000</v>
      </c>
      <c r="BE134" s="28"/>
      <c r="BH134" s="28"/>
    </row>
    <row r="135" spans="1:60" x14ac:dyDescent="0.3">
      <c r="A135" s="26">
        <v>687351</v>
      </c>
      <c r="B135" s="26">
        <v>846239</v>
      </c>
      <c r="C135" s="26">
        <v>371</v>
      </c>
      <c r="D135" s="25">
        <f t="shared" ref="D135:D198" si="2">D134+1</f>
        <v>131</v>
      </c>
      <c r="E135" s="26">
        <v>1</v>
      </c>
      <c r="F135" s="27" t="s">
        <v>132</v>
      </c>
      <c r="G135" s="28">
        <f>'no b.d.l.'!H135/1000</f>
        <v>1.4E-3</v>
      </c>
      <c r="H135" s="28">
        <v>1</v>
      </c>
      <c r="I135" s="28">
        <f>Amalgamation!P135/Amalgamation!AR135</f>
        <v>2.4754098360655741</v>
      </c>
      <c r="J135" s="28">
        <f>Amalgamation!Q135/Amalgamation!AS135</f>
        <v>5.5309734513274336E-3</v>
      </c>
      <c r="K135" s="28">
        <f>Amalgamation!R135/Amalgamation!AT135</f>
        <v>36.98795180722891</v>
      </c>
      <c r="L135" s="28">
        <f>Amalgamation!T135/Amalgamation!X135</f>
        <v>0.2349726775956284</v>
      </c>
      <c r="M135" s="28">
        <f>Amalgamation!V135/Amalgamation!Z135</f>
        <v>270</v>
      </c>
      <c r="N135" s="28">
        <v>19.3</v>
      </c>
      <c r="O135" s="28">
        <v>0.1</v>
      </c>
      <c r="P135" s="28">
        <v>0.12</v>
      </c>
      <c r="Q135" s="28">
        <v>1.17</v>
      </c>
      <c r="R135" s="28">
        <v>0.14000000000000001</v>
      </c>
      <c r="S135" s="28">
        <v>462</v>
      </c>
      <c r="T135" s="28">
        <v>0.2</v>
      </c>
      <c r="U135" s="28">
        <v>0.2</v>
      </c>
      <c r="V135" s="28">
        <v>0.04</v>
      </c>
      <c r="W135" s="28">
        <v>12.6</v>
      </c>
      <c r="X135" s="28">
        <f>Amalgamation!AL135/Amalgamation!AY135</f>
        <v>4.6527777777777781E-5</v>
      </c>
      <c r="Y135" s="28">
        <v>7.9000000000000001E-2</v>
      </c>
      <c r="Z135" s="28">
        <f>Amalgamation!AN135/(Amalgamation!AS135+Amalgamation!AY135)</f>
        <v>1.4800764267715225E-3</v>
      </c>
      <c r="AA135" s="28">
        <f>Amalgamation!AO135/Amalgamation!AS135</f>
        <v>0.13827433628318583</v>
      </c>
      <c r="AB135" s="28">
        <v>0.6</v>
      </c>
      <c r="AC135" s="28">
        <v>0.99</v>
      </c>
      <c r="AD135" s="28">
        <v>6.1</v>
      </c>
      <c r="AE135" s="28">
        <v>452</v>
      </c>
      <c r="AF135" s="28">
        <v>8.3000000000000007</v>
      </c>
      <c r="AG135" s="28">
        <v>20.2</v>
      </c>
      <c r="AH135" s="28">
        <v>10</v>
      </c>
      <c r="AI135" s="28">
        <f>'no b.d.l.'!BJ135*10000</f>
        <v>47699.999999999993</v>
      </c>
      <c r="AJ135" s="28">
        <f>'no b.d.l.'!BL135*10000</f>
        <v>144000</v>
      </c>
      <c r="AK135" s="28">
        <f>'no b.d.l.'!BM135*10000</f>
        <v>600</v>
      </c>
      <c r="AL135" s="28">
        <f>'no b.d.l.'!BP135*10000</f>
        <v>240</v>
      </c>
      <c r="AM135" s="28">
        <f>'no b.d.l.'!BQ135*10000</f>
        <v>9000</v>
      </c>
      <c r="BE135" s="28"/>
      <c r="BH135" s="28"/>
    </row>
    <row r="136" spans="1:60" x14ac:dyDescent="0.3">
      <c r="A136" s="26">
        <v>687352</v>
      </c>
      <c r="B136" s="26">
        <v>846239</v>
      </c>
      <c r="C136" s="26">
        <v>371</v>
      </c>
      <c r="D136" s="25">
        <f t="shared" si="2"/>
        <v>132</v>
      </c>
      <c r="E136" s="26">
        <v>1</v>
      </c>
      <c r="F136" s="27" t="s">
        <v>133</v>
      </c>
      <c r="G136" s="28">
        <f>'no b.d.l.'!H136/1000</f>
        <v>1.6999999999999999E-3</v>
      </c>
      <c r="H136" s="28">
        <v>1</v>
      </c>
      <c r="I136" s="28">
        <f>Amalgamation!P136/Amalgamation!AR136</f>
        <v>2.7777777777777777</v>
      </c>
      <c r="J136" s="28">
        <f>Amalgamation!Q136/Amalgamation!AS136</f>
        <v>5.0607287449392713E-3</v>
      </c>
      <c r="K136" s="28">
        <f>Amalgamation!R136/Amalgamation!AT136</f>
        <v>43.888888888888886</v>
      </c>
      <c r="L136" s="28">
        <f>Amalgamation!T136/Amalgamation!X136</f>
        <v>0.21234567901234566</v>
      </c>
      <c r="M136" s="28">
        <f>Amalgamation!V136/Amalgamation!Z136</f>
        <v>256.66666666666669</v>
      </c>
      <c r="N136" s="28">
        <v>18.8</v>
      </c>
      <c r="O136" s="28">
        <v>0.1</v>
      </c>
      <c r="P136" s="28">
        <v>0.15</v>
      </c>
      <c r="Q136" s="28">
        <v>1.1499999999999999</v>
      </c>
      <c r="R136" s="28">
        <v>0.13</v>
      </c>
      <c r="S136" s="28">
        <v>460</v>
      </c>
      <c r="T136" s="28">
        <v>0.2</v>
      </c>
      <c r="U136" s="28">
        <v>0.2</v>
      </c>
      <c r="V136" s="28">
        <v>0.04</v>
      </c>
      <c r="W136" s="28">
        <v>14.3</v>
      </c>
      <c r="X136" s="28">
        <f>Amalgamation!AL136/Amalgamation!AY136</f>
        <v>4.3225806451612907E-5</v>
      </c>
      <c r="Y136" s="28">
        <v>6.0999999999999999E-2</v>
      </c>
      <c r="Z136" s="28">
        <f>Amalgamation!AN136/(Amalgamation!AS136+Amalgamation!AY136)</f>
        <v>1.4958776544432583E-3</v>
      </c>
      <c r="AA136" s="28">
        <f>Amalgamation!AO136/Amalgamation!AS136</f>
        <v>0.13846153846153847</v>
      </c>
      <c r="AB136" s="28">
        <v>0.6</v>
      </c>
      <c r="AC136" s="28">
        <v>0.87</v>
      </c>
      <c r="AD136" s="28">
        <v>5.4</v>
      </c>
      <c r="AE136" s="28">
        <v>494</v>
      </c>
      <c r="AF136" s="28">
        <v>7.2</v>
      </c>
      <c r="AG136" s="28">
        <v>20.3</v>
      </c>
      <c r="AH136" s="28">
        <v>10.5</v>
      </c>
      <c r="AI136" s="28">
        <f>'no b.d.l.'!BJ136*10000</f>
        <v>40900</v>
      </c>
      <c r="AJ136" s="28">
        <f>'no b.d.l.'!BL136*10000</f>
        <v>155000</v>
      </c>
      <c r="AK136" s="28">
        <f>'no b.d.l.'!BM136*10000</f>
        <v>400</v>
      </c>
      <c r="AL136" s="28">
        <f>'no b.d.l.'!BP136*10000</f>
        <v>290</v>
      </c>
      <c r="AM136" s="28">
        <f>'no b.d.l.'!BQ136*10000</f>
        <v>9000</v>
      </c>
      <c r="BE136" s="28"/>
      <c r="BH136" s="28"/>
    </row>
    <row r="137" spans="1:60" x14ac:dyDescent="0.3">
      <c r="A137" s="26">
        <v>687353</v>
      </c>
      <c r="B137" s="26">
        <v>846239</v>
      </c>
      <c r="C137" s="26">
        <v>371</v>
      </c>
      <c r="D137" s="25">
        <f t="shared" si="2"/>
        <v>133</v>
      </c>
      <c r="E137" s="26">
        <v>1</v>
      </c>
      <c r="F137" s="27" t="s">
        <v>134</v>
      </c>
      <c r="G137" s="28">
        <f>'no b.d.l.'!H137/1000</f>
        <v>4.0000000000000002E-4</v>
      </c>
      <c r="H137" s="28">
        <v>1</v>
      </c>
      <c r="I137" s="28">
        <f>Amalgamation!P137/Amalgamation!AR137</f>
        <v>2.354838709677419</v>
      </c>
      <c r="J137" s="28">
        <f>Amalgamation!Q137/Amalgamation!AS137</f>
        <v>8.3333333333333332E-3</v>
      </c>
      <c r="K137" s="28">
        <f>Amalgamation!R137/Amalgamation!AT137</f>
        <v>38.625</v>
      </c>
      <c r="L137" s="28">
        <f>Amalgamation!T137/Amalgamation!X137</f>
        <v>0.26666666666666666</v>
      </c>
      <c r="M137" s="28">
        <f>Amalgamation!V137/Amalgamation!Z137</f>
        <v>253.33333333333334</v>
      </c>
      <c r="N137" s="28">
        <v>20.100000000000001</v>
      </c>
      <c r="O137" s="28">
        <v>0.1</v>
      </c>
      <c r="P137" s="28">
        <v>0.15</v>
      </c>
      <c r="Q137" s="28">
        <v>1.2</v>
      </c>
      <c r="R137" s="28">
        <v>0.13</v>
      </c>
      <c r="S137" s="28">
        <v>367</v>
      </c>
      <c r="T137" s="28">
        <v>0.2</v>
      </c>
      <c r="U137" s="28">
        <v>0.2</v>
      </c>
      <c r="V137" s="28">
        <v>0.04</v>
      </c>
      <c r="W137" s="28">
        <v>17.100000000000001</v>
      </c>
      <c r="X137" s="28">
        <f>Amalgamation!AL137/Amalgamation!AY137</f>
        <v>3.8562091503267977E-5</v>
      </c>
      <c r="Y137" s="28">
        <v>7.5999999999999998E-2</v>
      </c>
      <c r="Z137" s="28">
        <f>Amalgamation!AN137/(Amalgamation!AS137+Amalgamation!AY137)</f>
        <v>1.3723726073123664E-3</v>
      </c>
      <c r="AA137" s="28">
        <f>Amalgamation!AO137/Amalgamation!AS137</f>
        <v>0.12968749999999998</v>
      </c>
      <c r="AB137" s="28">
        <v>0.6</v>
      </c>
      <c r="AC137" s="28">
        <v>0.87</v>
      </c>
      <c r="AD137" s="28">
        <v>6.2</v>
      </c>
      <c r="AE137" s="28">
        <v>384</v>
      </c>
      <c r="AF137" s="28">
        <v>8</v>
      </c>
      <c r="AG137" s="28">
        <v>20.7</v>
      </c>
      <c r="AH137" s="28">
        <v>11.3</v>
      </c>
      <c r="AI137" s="28">
        <f>'no b.d.l.'!BJ137*10000</f>
        <v>46800</v>
      </c>
      <c r="AJ137" s="28">
        <f>'no b.d.l.'!BL137*10000</f>
        <v>153000</v>
      </c>
      <c r="AK137" s="28">
        <f>'no b.d.l.'!BM137*10000</f>
        <v>600</v>
      </c>
      <c r="AL137" s="28">
        <f>'no b.d.l.'!BP137*10000</f>
        <v>240</v>
      </c>
      <c r="AM137" s="28">
        <f>'no b.d.l.'!BQ137*10000</f>
        <v>9000</v>
      </c>
      <c r="BE137" s="28"/>
      <c r="BH137" s="28"/>
    </row>
    <row r="138" spans="1:60" x14ac:dyDescent="0.3">
      <c r="A138" s="26">
        <v>687355</v>
      </c>
      <c r="B138" s="26">
        <v>846239</v>
      </c>
      <c r="C138" s="26">
        <v>371</v>
      </c>
      <c r="D138" s="25">
        <f t="shared" si="2"/>
        <v>134</v>
      </c>
      <c r="E138" s="26">
        <v>1</v>
      </c>
      <c r="F138" s="27" t="s">
        <v>138</v>
      </c>
      <c r="G138" s="28">
        <f>'no b.d.l.'!H138/1000</f>
        <v>4.0000000000000002E-4</v>
      </c>
      <c r="H138" s="28">
        <v>2</v>
      </c>
      <c r="I138" s="28">
        <f>Amalgamation!P138/Amalgamation!AR138</f>
        <v>2.4655172413793105</v>
      </c>
      <c r="J138" s="28">
        <f>Amalgamation!Q138/Amalgamation!AS138</f>
        <v>8.5399449035812678E-3</v>
      </c>
      <c r="K138" s="28">
        <f>Amalgamation!R138/Amalgamation!AT138</f>
        <v>40.133333333333333</v>
      </c>
      <c r="L138" s="28">
        <f>Amalgamation!T138/Amalgamation!X138</f>
        <v>0.22316384180790963</v>
      </c>
      <c r="M138" s="28">
        <f>Amalgamation!V138/Amalgamation!Z138</f>
        <v>244.44444444444446</v>
      </c>
      <c r="N138" s="28">
        <v>19.899999999999999</v>
      </c>
      <c r="O138" s="28">
        <v>0.2</v>
      </c>
      <c r="P138" s="28">
        <v>0.11</v>
      </c>
      <c r="Q138" s="28">
        <v>1.17</v>
      </c>
      <c r="R138" s="28">
        <v>0.13</v>
      </c>
      <c r="S138" s="28">
        <v>394</v>
      </c>
      <c r="T138" s="28">
        <v>0.2</v>
      </c>
      <c r="U138" s="28">
        <v>0.1</v>
      </c>
      <c r="V138" s="28">
        <v>0.04</v>
      </c>
      <c r="W138" s="28">
        <v>15.1</v>
      </c>
      <c r="X138" s="28">
        <f>Amalgamation!AL138/Amalgamation!AY138</f>
        <v>4.2857142857142856E-5</v>
      </c>
      <c r="Y138" s="28">
        <v>7.5999999999999998E-2</v>
      </c>
      <c r="Z138" s="28">
        <f>Amalgamation!AN138/(Amalgamation!AS138+Amalgamation!AY138)</f>
        <v>1.2651995620712214E-3</v>
      </c>
      <c r="AA138" s="28">
        <f>Amalgamation!AO138/Amalgamation!AS138</f>
        <v>0.12121212121212122</v>
      </c>
      <c r="AB138" s="28">
        <v>0.6</v>
      </c>
      <c r="AC138" s="28">
        <v>0.89</v>
      </c>
      <c r="AD138" s="28">
        <v>5.8</v>
      </c>
      <c r="AE138" s="28">
        <v>363</v>
      </c>
      <c r="AF138" s="28">
        <v>7.5</v>
      </c>
      <c r="AG138" s="28">
        <v>20.2</v>
      </c>
      <c r="AH138" s="28">
        <v>12</v>
      </c>
      <c r="AI138" s="28">
        <f>'no b.d.l.'!BJ138*10000</f>
        <v>47000</v>
      </c>
      <c r="AJ138" s="28">
        <f>'no b.d.l.'!BL138*10000</f>
        <v>154000</v>
      </c>
      <c r="AK138" s="28">
        <f>'no b.d.l.'!BM138*10000</f>
        <v>600</v>
      </c>
      <c r="AL138" s="28">
        <f>'no b.d.l.'!BP138*10000</f>
        <v>230</v>
      </c>
      <c r="AM138" s="28">
        <f>'no b.d.l.'!BQ138*10000</f>
        <v>9000</v>
      </c>
      <c r="BE138" s="28"/>
      <c r="BH138" s="28"/>
    </row>
    <row r="139" spans="1:60" x14ac:dyDescent="0.3">
      <c r="A139" s="26">
        <v>687356</v>
      </c>
      <c r="B139" s="26">
        <v>846239</v>
      </c>
      <c r="C139" s="26">
        <v>371</v>
      </c>
      <c r="D139" s="25">
        <f t="shared" si="2"/>
        <v>135</v>
      </c>
      <c r="E139" s="26">
        <v>1</v>
      </c>
      <c r="F139" s="27" t="s">
        <v>135</v>
      </c>
      <c r="G139" s="28">
        <f>'no b.d.l.'!H139/1000</f>
        <v>4.0000000000000002E-4</v>
      </c>
      <c r="H139" s="28">
        <v>2</v>
      </c>
      <c r="I139" s="28">
        <f>Amalgamation!P139/Amalgamation!AR139</f>
        <v>2.6101694915254234</v>
      </c>
      <c r="J139" s="28">
        <f>Amalgamation!Q139/Amalgamation!AS139</f>
        <v>7.9113924050632917E-3</v>
      </c>
      <c r="K139" s="28">
        <f>Amalgamation!R139/Amalgamation!AT139</f>
        <v>31.686746987951803</v>
      </c>
      <c r="L139" s="28">
        <f>Amalgamation!T139/Amalgamation!X139</f>
        <v>0.21337579617834396</v>
      </c>
      <c r="M139" s="28">
        <f>Amalgamation!V139/Amalgamation!Z139</f>
        <v>243.33333333333331</v>
      </c>
      <c r="N139" s="28">
        <v>19.7</v>
      </c>
      <c r="O139" s="28">
        <v>0.1</v>
      </c>
      <c r="P139" s="28">
        <v>0.13</v>
      </c>
      <c r="Q139" s="28">
        <v>1.25</v>
      </c>
      <c r="R139" s="28">
        <v>0.12</v>
      </c>
      <c r="S139" s="28">
        <v>384</v>
      </c>
      <c r="T139" s="28">
        <v>0.2</v>
      </c>
      <c r="U139" s="28">
        <v>0.1</v>
      </c>
      <c r="V139" s="28">
        <v>0.04</v>
      </c>
      <c r="W139" s="28">
        <v>12.9</v>
      </c>
      <c r="X139" s="28">
        <f>Amalgamation!AL139/Amalgamation!AY139</f>
        <v>5.4198473282442742E-5</v>
      </c>
      <c r="Y139" s="28">
        <v>7.6999999999999999E-2</v>
      </c>
      <c r="Z139" s="28">
        <f>Amalgamation!AN139/(Amalgamation!AS139+Amalgamation!AY139)</f>
        <v>1.3973925492704619E-3</v>
      </c>
      <c r="AA139" s="28">
        <f>Amalgamation!AO139/Amalgamation!AS139</f>
        <v>0.14367088607594936</v>
      </c>
      <c r="AB139" s="28">
        <v>0.5</v>
      </c>
      <c r="AC139" s="28">
        <v>0.89</v>
      </c>
      <c r="AD139" s="28">
        <v>5.9</v>
      </c>
      <c r="AE139" s="28">
        <v>316</v>
      </c>
      <c r="AF139" s="28">
        <v>8.3000000000000007</v>
      </c>
      <c r="AG139" s="28">
        <v>18.7</v>
      </c>
      <c r="AH139" s="28">
        <v>11</v>
      </c>
      <c r="AI139" s="28">
        <f>'no b.d.l.'!BJ139*10000</f>
        <v>47000</v>
      </c>
      <c r="AJ139" s="28">
        <f>'no b.d.l.'!BL139*10000</f>
        <v>131000</v>
      </c>
      <c r="AK139" s="28">
        <f>'no b.d.l.'!BM139*10000</f>
        <v>500</v>
      </c>
      <c r="AL139" s="28">
        <f>'no b.d.l.'!BP139*10000</f>
        <v>230</v>
      </c>
      <c r="AM139" s="28">
        <f>'no b.d.l.'!BQ139*10000</f>
        <v>9000</v>
      </c>
      <c r="BE139" s="28"/>
      <c r="BH139" s="28"/>
    </row>
    <row r="140" spans="1:60" x14ac:dyDescent="0.3">
      <c r="A140" s="26">
        <v>687357</v>
      </c>
      <c r="B140" s="26">
        <v>846237</v>
      </c>
      <c r="C140" s="26">
        <v>371</v>
      </c>
      <c r="D140" s="25">
        <f t="shared" si="2"/>
        <v>136</v>
      </c>
      <c r="E140" s="26">
        <v>1</v>
      </c>
      <c r="F140" s="27" t="s">
        <v>136</v>
      </c>
      <c r="G140" s="28">
        <f>'no b.d.l.'!H140/1000</f>
        <v>4.0000000000000002E-4</v>
      </c>
      <c r="H140" s="28">
        <v>2</v>
      </c>
      <c r="I140" s="28">
        <f>Amalgamation!P140/Amalgamation!AR140</f>
        <v>4</v>
      </c>
      <c r="J140" s="28">
        <f>Amalgamation!Q140/Amalgamation!AS140</f>
        <v>1.285140562248996E-2</v>
      </c>
      <c r="K140" s="28">
        <f>Amalgamation!R140/Amalgamation!AT140</f>
        <v>57</v>
      </c>
      <c r="L140" s="28">
        <f>Amalgamation!T140/Amalgamation!X140</f>
        <v>0.16320474777448069</v>
      </c>
      <c r="M140" s="28">
        <f>Amalgamation!V140/Amalgamation!Z140</f>
        <v>253.75</v>
      </c>
      <c r="N140" s="28">
        <v>17.8</v>
      </c>
      <c r="O140" s="28">
        <v>0.2</v>
      </c>
      <c r="P140" s="28">
        <v>0.13</v>
      </c>
      <c r="Q140" s="28">
        <v>0.9</v>
      </c>
      <c r="R140" s="28">
        <v>0.08</v>
      </c>
      <c r="S140" s="28">
        <v>552</v>
      </c>
      <c r="T140" s="28">
        <v>0.1</v>
      </c>
      <c r="U140" s="28">
        <v>0.1</v>
      </c>
      <c r="V140" s="28">
        <v>0.04</v>
      </c>
      <c r="W140" s="28">
        <v>10.4</v>
      </c>
      <c r="X140" s="28">
        <f>Amalgamation!AL140/Amalgamation!AY140</f>
        <v>4.2944785276073619E-5</v>
      </c>
      <c r="Y140" s="28">
        <v>7.1999999999999995E-2</v>
      </c>
      <c r="Z140" s="28">
        <f>Amalgamation!AN140/(Amalgamation!AS140+Amalgamation!AY140)</f>
        <v>8.2573247003044407E-4</v>
      </c>
      <c r="AA140" s="28">
        <f>Amalgamation!AO140/Amalgamation!AS140</f>
        <v>0.15461847389558234</v>
      </c>
      <c r="AB140" s="28">
        <v>0.6</v>
      </c>
      <c r="AC140" s="28">
        <v>0.69</v>
      </c>
      <c r="AD140" s="28">
        <v>3.6</v>
      </c>
      <c r="AE140" s="28">
        <v>249</v>
      </c>
      <c r="AF140" s="28">
        <v>6</v>
      </c>
      <c r="AG140" s="28">
        <v>21</v>
      </c>
      <c r="AH140" s="28">
        <v>8.6999999999999993</v>
      </c>
      <c r="AI140" s="28">
        <f>'no b.d.l.'!BJ140*10000</f>
        <v>40300</v>
      </c>
      <c r="AJ140" s="28">
        <f>'no b.d.l.'!BL140*10000</f>
        <v>163000</v>
      </c>
      <c r="AK140" s="28">
        <f>'no b.d.l.'!BM140*10000</f>
        <v>500</v>
      </c>
      <c r="AL140" s="28">
        <f>'no b.d.l.'!BP140*10000</f>
        <v>260</v>
      </c>
      <c r="AM140" s="28">
        <f>'no b.d.l.'!BQ140*10000</f>
        <v>9000</v>
      </c>
      <c r="BE140" s="28"/>
      <c r="BH140" s="28"/>
    </row>
    <row r="141" spans="1:60" x14ac:dyDescent="0.3">
      <c r="A141" s="26">
        <v>687358</v>
      </c>
      <c r="B141" s="26">
        <v>846237</v>
      </c>
      <c r="C141" s="26">
        <v>371</v>
      </c>
      <c r="D141" s="25">
        <f t="shared" si="2"/>
        <v>137</v>
      </c>
      <c r="E141" s="26">
        <v>1</v>
      </c>
      <c r="F141" s="27" t="s">
        <v>137</v>
      </c>
      <c r="G141" s="28">
        <f>'no b.d.l.'!H141/1000</f>
        <v>1.0009999999999999</v>
      </c>
      <c r="H141" s="28">
        <v>24</v>
      </c>
      <c r="I141" s="28">
        <f>Amalgamation!P141/Amalgamation!AR141</f>
        <v>0.16260162601626016</v>
      </c>
      <c r="J141" s="28">
        <f>Amalgamation!Q141/Amalgamation!AS141</f>
        <v>1.1434511434511435E-3</v>
      </c>
      <c r="K141" s="28">
        <f>Amalgamation!R141/Amalgamation!AT141</f>
        <v>5.6521739130434785</v>
      </c>
      <c r="L141" s="28">
        <f>Amalgamation!T141/Amalgamation!X141</f>
        <v>1.2385321100917432E-2</v>
      </c>
      <c r="M141" s="28">
        <f>Amalgamation!V141/Amalgamation!Z141</f>
        <v>268.48249027237358</v>
      </c>
      <c r="N141" s="28">
        <v>9.01</v>
      </c>
      <c r="O141" s="28">
        <v>0.2</v>
      </c>
      <c r="P141" s="28">
        <v>1.1000000000000001</v>
      </c>
      <c r="Q141" s="28">
        <v>4.97</v>
      </c>
      <c r="R141" s="28">
        <v>1.65</v>
      </c>
      <c r="S141" s="28">
        <v>236</v>
      </c>
      <c r="T141" s="28">
        <v>0.1</v>
      </c>
      <c r="U141" s="28">
        <v>0.09</v>
      </c>
      <c r="V141" s="28">
        <v>0.04</v>
      </c>
      <c r="W141" s="28">
        <v>8.2899999999999991</v>
      </c>
      <c r="X141" s="28">
        <f>Amalgamation!AL141/Amalgamation!AY141</f>
        <v>7.0283600493218252E-5</v>
      </c>
      <c r="Y141" s="28">
        <v>0.105</v>
      </c>
      <c r="Z141" s="28">
        <f>Amalgamation!AN141/(Amalgamation!AS141+Amalgamation!AY141)</f>
        <v>6.4548755818771158E-4</v>
      </c>
      <c r="AA141" s="28">
        <f>Amalgamation!AO141/Amalgamation!AS141</f>
        <v>4.4698544698544701E-3</v>
      </c>
      <c r="AB141" s="28">
        <v>0.3</v>
      </c>
      <c r="AC141" s="28">
        <v>2.27</v>
      </c>
      <c r="AD141" s="28">
        <v>12.3</v>
      </c>
      <c r="AE141" s="28">
        <v>962</v>
      </c>
      <c r="AF141" s="28">
        <v>18.399999999999999</v>
      </c>
      <c r="AG141" s="28">
        <v>11.1</v>
      </c>
      <c r="AH141" s="28">
        <v>96.9</v>
      </c>
      <c r="AI141" s="28">
        <f>'no b.d.l.'!BJ141*10000</f>
        <v>30700</v>
      </c>
      <c r="AJ141" s="28">
        <f>'no b.d.l.'!BL141*10000</f>
        <v>81100</v>
      </c>
      <c r="AK141" s="28">
        <f>'no b.d.l.'!BM141*10000</f>
        <v>4200</v>
      </c>
      <c r="AL141" s="28">
        <f>'no b.d.l.'!BP141*10000</f>
        <v>420</v>
      </c>
      <c r="AM141" s="28">
        <f>'no b.d.l.'!BQ141*10000</f>
        <v>30000</v>
      </c>
      <c r="BE141" s="28"/>
      <c r="BH141" s="28"/>
    </row>
    <row r="142" spans="1:60" x14ac:dyDescent="0.3">
      <c r="A142" s="26">
        <v>687359</v>
      </c>
      <c r="B142" s="26">
        <v>846237</v>
      </c>
      <c r="C142" s="26">
        <v>371</v>
      </c>
      <c r="D142" s="25">
        <f t="shared" si="2"/>
        <v>138</v>
      </c>
      <c r="E142" s="26">
        <v>1</v>
      </c>
      <c r="F142" s="27" t="s">
        <v>139</v>
      </c>
      <c r="G142" s="28">
        <f>'no b.d.l.'!H142/1000</f>
        <v>0.124</v>
      </c>
      <c r="H142" s="28">
        <v>2</v>
      </c>
      <c r="I142" s="28">
        <f>Amalgamation!P142/Amalgamation!AR142</f>
        <v>4.7272727272727275</v>
      </c>
      <c r="J142" s="28">
        <f>Amalgamation!Q142/Amalgamation!AS142</f>
        <v>1.4285714285714285E-2</v>
      </c>
      <c r="K142" s="28">
        <f>Amalgamation!R142/Amalgamation!AT142</f>
        <v>82.64150943396227</v>
      </c>
      <c r="L142" s="28">
        <f>Amalgamation!T142/Amalgamation!X142</f>
        <v>0.10086956521739131</v>
      </c>
      <c r="M142" s="28">
        <f>Amalgamation!V142/Amalgamation!Z142</f>
        <v>272</v>
      </c>
      <c r="N142" s="28">
        <v>18.3</v>
      </c>
      <c r="O142" s="28">
        <v>0.2</v>
      </c>
      <c r="P142" s="28">
        <v>0.16</v>
      </c>
      <c r="Q142" s="28">
        <v>0.84</v>
      </c>
      <c r="R142" s="28">
        <v>0.08</v>
      </c>
      <c r="S142" s="28">
        <v>695</v>
      </c>
      <c r="T142" s="28">
        <v>0.2</v>
      </c>
      <c r="U142" s="28">
        <v>0.2</v>
      </c>
      <c r="V142" s="28">
        <v>0.04</v>
      </c>
      <c r="W142" s="28">
        <v>10.9</v>
      </c>
      <c r="X142" s="28">
        <f>Amalgamation!AL142/Amalgamation!AY142</f>
        <v>4.2408376963350784E-5</v>
      </c>
      <c r="Y142" s="28">
        <v>7.4999999999999997E-2</v>
      </c>
      <c r="Z142" s="28">
        <f>Amalgamation!AN142/(Amalgamation!AS142+Amalgamation!AY142)</f>
        <v>6.2173835743942099E-4</v>
      </c>
      <c r="AA142" s="28">
        <f>Amalgamation!AO142/Amalgamation!AS142</f>
        <v>0.14789915966386555</v>
      </c>
      <c r="AB142" s="28">
        <v>0.6</v>
      </c>
      <c r="AC142" s="28">
        <v>0.53</v>
      </c>
      <c r="AD142" s="28">
        <v>3.3</v>
      </c>
      <c r="AE142" s="28">
        <v>238</v>
      </c>
      <c r="AF142" s="28">
        <v>5.3</v>
      </c>
      <c r="AG142" s="28">
        <v>26.4</v>
      </c>
      <c r="AH142" s="28">
        <v>7.2</v>
      </c>
      <c r="AI142" s="28">
        <f>'no b.d.l.'!BJ142*10000</f>
        <v>39500</v>
      </c>
      <c r="AJ142" s="28">
        <f>'no b.d.l.'!BL142*10000</f>
        <v>191000</v>
      </c>
      <c r="AK142" s="28">
        <f>'no b.d.l.'!BM142*10000</f>
        <v>500</v>
      </c>
      <c r="AL142" s="28">
        <f>'no b.d.l.'!BP142*10000</f>
        <v>320</v>
      </c>
      <c r="AM142" s="28">
        <f>'no b.d.l.'!BQ142*10000</f>
        <v>9000</v>
      </c>
      <c r="BE142" s="28"/>
      <c r="BH142" s="28"/>
    </row>
    <row r="143" spans="1:60" x14ac:dyDescent="0.3">
      <c r="A143" s="26">
        <v>687360</v>
      </c>
      <c r="B143" s="26">
        <v>846237</v>
      </c>
      <c r="C143" s="26">
        <v>371</v>
      </c>
      <c r="D143" s="25">
        <f t="shared" si="2"/>
        <v>139</v>
      </c>
      <c r="E143" s="26">
        <v>1</v>
      </c>
      <c r="F143" s="27" t="s">
        <v>140</v>
      </c>
      <c r="G143" s="28">
        <f>'no b.d.l.'!H143/1000</f>
        <v>5.7000000000000002E-3</v>
      </c>
      <c r="H143" s="28">
        <v>2</v>
      </c>
      <c r="I143" s="28">
        <f>Amalgamation!P143/Amalgamation!AR143</f>
        <v>4.666666666666667</v>
      </c>
      <c r="J143" s="28">
        <f>Amalgamation!Q143/Amalgamation!AS143</f>
        <v>1.4847161572052401E-2</v>
      </c>
      <c r="K143" s="28">
        <f>Amalgamation!R143/Amalgamation!AT143</f>
        <v>70.545454545454547</v>
      </c>
      <c r="L143" s="28">
        <f>Amalgamation!T143/Amalgamation!X143</f>
        <v>0.13451776649746192</v>
      </c>
      <c r="M143" s="28">
        <f>Amalgamation!V143/Amalgamation!Z143</f>
        <v>273.75</v>
      </c>
      <c r="N143" s="28">
        <v>18.600000000000001</v>
      </c>
      <c r="O143" s="28">
        <v>0.2</v>
      </c>
      <c r="P143" s="28">
        <v>0.17</v>
      </c>
      <c r="Q143" s="28">
        <v>0.88</v>
      </c>
      <c r="R143" s="28">
        <v>0.08</v>
      </c>
      <c r="S143" s="28">
        <v>592</v>
      </c>
      <c r="T143" s="28">
        <v>0.2</v>
      </c>
      <c r="U143" s="28">
        <v>0.1</v>
      </c>
      <c r="V143" s="28">
        <v>0.04</v>
      </c>
      <c r="W143" s="28">
        <v>11.2</v>
      </c>
      <c r="X143" s="28">
        <f>Amalgamation!AL143/Amalgamation!AY143</f>
        <v>3.3701657458563531E-5</v>
      </c>
      <c r="Y143" s="28">
        <v>7.2999999999999995E-2</v>
      </c>
      <c r="Z143" s="28">
        <f>Amalgamation!AN143/(Amalgamation!AS143+Amalgamation!AY143)</f>
        <v>7.1180660931749321E-4</v>
      </c>
      <c r="AA143" s="28">
        <f>Amalgamation!AO143/Amalgamation!AS143</f>
        <v>0.15807860262008736</v>
      </c>
      <c r="AB143" s="28">
        <v>0.6</v>
      </c>
      <c r="AC143" s="28">
        <v>0.55000000000000004</v>
      </c>
      <c r="AD143" s="28">
        <v>3.3</v>
      </c>
      <c r="AE143" s="28">
        <v>229</v>
      </c>
      <c r="AF143" s="28">
        <v>5.5</v>
      </c>
      <c r="AG143" s="28">
        <v>23.7</v>
      </c>
      <c r="AH143" s="28">
        <v>8.4</v>
      </c>
      <c r="AI143" s="28">
        <f>'no b.d.l.'!BJ143*10000</f>
        <v>40400</v>
      </c>
      <c r="AJ143" s="28">
        <f>'no b.d.l.'!BL143*10000</f>
        <v>181000</v>
      </c>
      <c r="AK143" s="28">
        <f>'no b.d.l.'!BM143*10000</f>
        <v>500</v>
      </c>
      <c r="AL143" s="28">
        <f>'no b.d.l.'!BP143*10000</f>
        <v>340</v>
      </c>
      <c r="AM143" s="28">
        <f>'no b.d.l.'!BQ143*10000</f>
        <v>9000</v>
      </c>
      <c r="BE143" s="28"/>
      <c r="BH143" s="28"/>
    </row>
    <row r="144" spans="1:60" x14ac:dyDescent="0.3">
      <c r="A144" s="26">
        <v>687361</v>
      </c>
      <c r="B144" s="26">
        <v>846237</v>
      </c>
      <c r="C144" s="26">
        <v>371</v>
      </c>
      <c r="D144" s="25">
        <f t="shared" si="2"/>
        <v>140</v>
      </c>
      <c r="E144" s="26">
        <v>1</v>
      </c>
      <c r="F144" s="27" t="s">
        <v>141</v>
      </c>
      <c r="G144" s="28">
        <f>'no b.d.l.'!H144/1000</f>
        <v>2.2200000000000001E-2</v>
      </c>
      <c r="H144" s="28">
        <v>2</v>
      </c>
      <c r="I144" s="28">
        <f>Amalgamation!P144/Amalgamation!AR144</f>
        <v>4.0666666666666664</v>
      </c>
      <c r="J144" s="28">
        <f>Amalgamation!Q144/Amalgamation!AS144</f>
        <v>1.6062176165803108E-2</v>
      </c>
      <c r="K144" s="28">
        <f>Amalgamation!R144/Amalgamation!AT144</f>
        <v>74.666666666666671</v>
      </c>
      <c r="L144" s="28">
        <f>Amalgamation!T144/Amalgamation!X144</f>
        <v>0.10429447852760736</v>
      </c>
      <c r="M144" s="28">
        <f>Amalgamation!V144/Amalgamation!Z144</f>
        <v>325.71428571428567</v>
      </c>
      <c r="N144" s="28">
        <v>15.5</v>
      </c>
      <c r="O144" s="28">
        <v>0.2</v>
      </c>
      <c r="P144" s="28">
        <v>0.12</v>
      </c>
      <c r="Q144" s="28">
        <v>0.69</v>
      </c>
      <c r="R144" s="28">
        <v>0.06</v>
      </c>
      <c r="S144" s="28">
        <v>541</v>
      </c>
      <c r="T144" s="28">
        <v>0.2</v>
      </c>
      <c r="U144" s="28">
        <v>0.1</v>
      </c>
      <c r="V144" s="28">
        <v>0.04</v>
      </c>
      <c r="W144" s="28">
        <v>9.1999999999999993</v>
      </c>
      <c r="X144" s="28">
        <f>Amalgamation!AL144/Amalgamation!AY144</f>
        <v>4.1401273885350318E-5</v>
      </c>
      <c r="Y144" s="28">
        <v>6.9000000000000006E-2</v>
      </c>
      <c r="Z144" s="28">
        <f>Amalgamation!AN144/(Amalgamation!AS144+Amalgamation!AY144)</f>
        <v>5.8017850667650597E-4</v>
      </c>
      <c r="AA144" s="28">
        <f>Amalgamation!AO144/Amalgamation!AS144</f>
        <v>0.15958549222797927</v>
      </c>
      <c r="AB144" s="28">
        <v>0.5</v>
      </c>
      <c r="AC144" s="28">
        <v>0.44</v>
      </c>
      <c r="AD144" s="28">
        <v>3</v>
      </c>
      <c r="AE144" s="28">
        <v>193</v>
      </c>
      <c r="AF144" s="28">
        <v>4.5</v>
      </c>
      <c r="AG144" s="28">
        <v>22.3</v>
      </c>
      <c r="AH144" s="28">
        <v>6</v>
      </c>
      <c r="AI144" s="28">
        <f>'no b.d.l.'!BJ144*10000</f>
        <v>36300</v>
      </c>
      <c r="AJ144" s="28">
        <f>'no b.d.l.'!BL144*10000</f>
        <v>157000</v>
      </c>
      <c r="AK144" s="28">
        <f>'no b.d.l.'!BM144*10000</f>
        <v>500</v>
      </c>
      <c r="AL144" s="28">
        <f>'no b.d.l.'!BP144*10000</f>
        <v>300</v>
      </c>
      <c r="AM144" s="28">
        <f>'no b.d.l.'!BQ144*10000</f>
        <v>9000</v>
      </c>
      <c r="BE144" s="28"/>
      <c r="BH144" s="28"/>
    </row>
    <row r="145" spans="1:60" x14ac:dyDescent="0.3">
      <c r="A145" s="26">
        <v>687363</v>
      </c>
      <c r="B145" s="26">
        <v>846237</v>
      </c>
      <c r="C145" s="26">
        <v>371</v>
      </c>
      <c r="D145" s="25">
        <f t="shared" si="2"/>
        <v>141</v>
      </c>
      <c r="E145" s="26">
        <v>1</v>
      </c>
      <c r="F145" s="27" t="s">
        <v>142</v>
      </c>
      <c r="G145" s="28">
        <f>'no b.d.l.'!H145/1000</f>
        <v>2.3E-3</v>
      </c>
      <c r="H145" s="28">
        <v>2</v>
      </c>
      <c r="I145" s="28">
        <f>Amalgamation!P145/Amalgamation!AR145</f>
        <v>2.75</v>
      </c>
      <c r="J145" s="28">
        <f>Amalgamation!Q145/Amalgamation!AS145</f>
        <v>1.1061946902654867E-2</v>
      </c>
      <c r="K145" s="28">
        <f>Amalgamation!R145/Amalgamation!AT145</f>
        <v>37.5</v>
      </c>
      <c r="L145" s="28">
        <f>Amalgamation!T145/Amalgamation!X145</f>
        <v>0.14942528735632185</v>
      </c>
      <c r="M145" s="28">
        <f>Amalgamation!V145/Amalgamation!Z145</f>
        <v>308.57142857142856</v>
      </c>
      <c r="N145" s="28">
        <v>17.3</v>
      </c>
      <c r="O145" s="28">
        <v>0.1</v>
      </c>
      <c r="P145" s="28">
        <v>0.1</v>
      </c>
      <c r="Q145" s="28">
        <v>1.03</v>
      </c>
      <c r="R145" s="28">
        <v>0.09</v>
      </c>
      <c r="S145" s="28">
        <v>377</v>
      </c>
      <c r="T145" s="28">
        <v>0.2</v>
      </c>
      <c r="U145" s="28">
        <v>0.1</v>
      </c>
      <c r="V145" s="28">
        <v>0.04</v>
      </c>
      <c r="W145" s="28">
        <v>10.7</v>
      </c>
      <c r="X145" s="28">
        <f>Amalgamation!AL145/Amalgamation!AY145</f>
        <v>4.9206349206349211E-5</v>
      </c>
      <c r="Y145" s="28">
        <v>7.4999999999999997E-2</v>
      </c>
      <c r="Z145" s="28">
        <f>Amalgamation!AN145/(Amalgamation!AS145+Amalgamation!AY145)</f>
        <v>1.0227686847400696E-3</v>
      </c>
      <c r="AA145" s="28">
        <f>Amalgamation!AO145/Amalgamation!AS145</f>
        <v>0.17035398230088494</v>
      </c>
      <c r="AB145" s="28">
        <v>0.5</v>
      </c>
      <c r="AC145" s="28">
        <v>0.7</v>
      </c>
      <c r="AD145" s="28">
        <v>4.8</v>
      </c>
      <c r="AE145" s="28">
        <v>226</v>
      </c>
      <c r="AF145" s="28">
        <v>6.8</v>
      </c>
      <c r="AG145" s="28">
        <v>18.899999999999999</v>
      </c>
      <c r="AH145" s="28">
        <v>9.9</v>
      </c>
      <c r="AI145" s="28">
        <f>'no b.d.l.'!BJ145*10000</f>
        <v>46300</v>
      </c>
      <c r="AJ145" s="28">
        <f>'no b.d.l.'!BL145*10000</f>
        <v>126000</v>
      </c>
      <c r="AK145" s="28">
        <f>'no b.d.l.'!BM145*10000</f>
        <v>600</v>
      </c>
      <c r="AL145" s="28">
        <f>'no b.d.l.'!BP145*10000</f>
        <v>260</v>
      </c>
      <c r="AM145" s="28">
        <f>'no b.d.l.'!BQ145*10000</f>
        <v>9000</v>
      </c>
      <c r="BE145" s="28"/>
      <c r="BH145" s="28"/>
    </row>
    <row r="146" spans="1:60" x14ac:dyDescent="0.3">
      <c r="A146" s="26">
        <v>687366</v>
      </c>
      <c r="B146" s="26">
        <v>846237</v>
      </c>
      <c r="C146" s="26">
        <v>371</v>
      </c>
      <c r="D146" s="25">
        <f t="shared" si="2"/>
        <v>142</v>
      </c>
      <c r="E146" s="26">
        <v>1</v>
      </c>
      <c r="F146" s="27" t="s">
        <v>143</v>
      </c>
      <c r="G146" s="28">
        <f>'no b.d.l.'!H146/1000</f>
        <v>8.9999999999999998E-4</v>
      </c>
      <c r="H146" s="28">
        <v>2</v>
      </c>
      <c r="I146" s="28">
        <f>Amalgamation!P146/Amalgamation!AR146</f>
        <v>4.7575757575757578</v>
      </c>
      <c r="J146" s="28">
        <f>Amalgamation!Q146/Amalgamation!AS146</f>
        <v>1.3636363636363636E-2</v>
      </c>
      <c r="K146" s="28">
        <f>Amalgamation!R146/Amalgamation!AT146</f>
        <v>70.188679245283026</v>
      </c>
      <c r="L146" s="28">
        <f>Amalgamation!T146/Amalgamation!X146</f>
        <v>0.1407035175879397</v>
      </c>
      <c r="M146" s="28">
        <f>Amalgamation!V146/Amalgamation!Z146</f>
        <v>301.42857142857144</v>
      </c>
      <c r="N146" s="28">
        <v>17.5</v>
      </c>
      <c r="O146" s="28">
        <v>0.2</v>
      </c>
      <c r="P146" s="28">
        <v>0.14000000000000001</v>
      </c>
      <c r="Q146" s="28">
        <v>0.9</v>
      </c>
      <c r="R146" s="28">
        <v>0.09</v>
      </c>
      <c r="S146" s="28">
        <v>599</v>
      </c>
      <c r="T146" s="28">
        <v>0.2</v>
      </c>
      <c r="U146" s="28">
        <v>0.2</v>
      </c>
      <c r="V146" s="28">
        <v>0.04</v>
      </c>
      <c r="W146" s="28">
        <v>8.66</v>
      </c>
      <c r="X146" s="28">
        <f>Amalgamation!AL146/Amalgamation!AY146</f>
        <v>3.8953488372093022E-5</v>
      </c>
      <c r="Y146" s="28">
        <v>7.0999999999999994E-2</v>
      </c>
      <c r="Z146" s="28">
        <f>Amalgamation!AN146/(Amalgamation!AS146+Amalgamation!AY146)</f>
        <v>7.3278364882127501E-4</v>
      </c>
      <c r="AA146" s="28">
        <f>Amalgamation!AO146/Amalgamation!AS146</f>
        <v>0.15454545454545454</v>
      </c>
      <c r="AB146" s="28">
        <v>0.5</v>
      </c>
      <c r="AC146" s="28">
        <v>0.57999999999999996</v>
      </c>
      <c r="AD146" s="28">
        <v>3.3</v>
      </c>
      <c r="AE146" s="28">
        <v>220</v>
      </c>
      <c r="AF146" s="28">
        <v>5.3</v>
      </c>
      <c r="AG146" s="28">
        <v>25.3</v>
      </c>
      <c r="AH146" s="28">
        <v>7.2</v>
      </c>
      <c r="AI146" s="28">
        <f>'no b.d.l.'!BJ146*10000</f>
        <v>39000</v>
      </c>
      <c r="AJ146" s="28">
        <f>'no b.d.l.'!BL146*10000</f>
        <v>172000</v>
      </c>
      <c r="AK146" s="28">
        <f>'no b.d.l.'!BM146*10000</f>
        <v>400</v>
      </c>
      <c r="AL146" s="28">
        <f>'no b.d.l.'!BP146*10000</f>
        <v>280</v>
      </c>
      <c r="AM146" s="28">
        <f>'no b.d.l.'!BQ146*10000</f>
        <v>9000</v>
      </c>
      <c r="BE146" s="28"/>
      <c r="BH146" s="28"/>
    </row>
    <row r="147" spans="1:60" x14ac:dyDescent="0.3">
      <c r="A147" s="26">
        <v>687367</v>
      </c>
      <c r="B147" s="26">
        <v>846237</v>
      </c>
      <c r="C147" s="26">
        <v>371</v>
      </c>
      <c r="D147" s="25">
        <f t="shared" si="2"/>
        <v>143</v>
      </c>
      <c r="E147" s="26">
        <v>1</v>
      </c>
      <c r="F147" s="27" t="s">
        <v>144</v>
      </c>
      <c r="G147" s="28">
        <f>'no b.d.l.'!H147/1000</f>
        <v>5.3E-3</v>
      </c>
      <c r="H147" s="28">
        <v>2</v>
      </c>
      <c r="I147" s="28">
        <f>Amalgamation!P147/Amalgamation!AR147</f>
        <v>4.2</v>
      </c>
      <c r="J147" s="28">
        <f>Amalgamation!Q147/Amalgamation!AS147</f>
        <v>1.2500000000000001E-2</v>
      </c>
      <c r="K147" s="28">
        <f>Amalgamation!R147/Amalgamation!AT147</f>
        <v>62.321428571428577</v>
      </c>
      <c r="L147" s="28">
        <f>Amalgamation!T147/Amalgamation!X147</f>
        <v>0.15669515669515668</v>
      </c>
      <c r="M147" s="28">
        <f>Amalgamation!V147/Amalgamation!Z147</f>
        <v>290</v>
      </c>
      <c r="N147" s="28">
        <v>16.100000000000001</v>
      </c>
      <c r="O147" s="28">
        <v>0.1</v>
      </c>
      <c r="P147" s="28">
        <v>0.12</v>
      </c>
      <c r="Q147" s="28">
        <v>0.84</v>
      </c>
      <c r="R147" s="28">
        <v>0.08</v>
      </c>
      <c r="S147" s="28">
        <v>547</v>
      </c>
      <c r="T147" s="28">
        <v>0.2</v>
      </c>
      <c r="U147" s="28">
        <v>0.2</v>
      </c>
      <c r="V147" s="28">
        <v>0.04</v>
      </c>
      <c r="W147" s="28">
        <v>8.39</v>
      </c>
      <c r="X147" s="28">
        <f>Amalgamation!AL147/Amalgamation!AY147</f>
        <v>5.6375838926174502E-5</v>
      </c>
      <c r="Y147" s="28">
        <v>6.6000000000000003E-2</v>
      </c>
      <c r="Z147" s="28">
        <f>Amalgamation!AN147/(Amalgamation!AS147+Amalgamation!AY147)</f>
        <v>7.6533347630280946E-4</v>
      </c>
      <c r="AA147" s="28">
        <f>Amalgamation!AO147/Amalgamation!AS147</f>
        <v>0.16990740740740742</v>
      </c>
      <c r="AB147" s="28">
        <v>0.5</v>
      </c>
      <c r="AC147" s="28">
        <v>0.53</v>
      </c>
      <c r="AD147" s="28">
        <v>3.5</v>
      </c>
      <c r="AE147" s="28">
        <v>216</v>
      </c>
      <c r="AF147" s="28">
        <v>5.6</v>
      </c>
      <c r="AG147" s="28">
        <v>23</v>
      </c>
      <c r="AH147" s="28">
        <v>7.2</v>
      </c>
      <c r="AI147" s="28">
        <f>'no b.d.l.'!BJ147*10000</f>
        <v>37200</v>
      </c>
      <c r="AJ147" s="28">
        <f>'no b.d.l.'!BL147*10000</f>
        <v>149000</v>
      </c>
      <c r="AK147" s="28">
        <f>'no b.d.l.'!BM147*10000</f>
        <v>400</v>
      </c>
      <c r="AL147" s="28">
        <f>'no b.d.l.'!BP147*10000</f>
        <v>290</v>
      </c>
      <c r="AM147" s="28">
        <f>'no b.d.l.'!BQ147*10000</f>
        <v>9000</v>
      </c>
      <c r="BE147" s="28"/>
      <c r="BH147" s="28"/>
    </row>
    <row r="148" spans="1:60" x14ac:dyDescent="0.3">
      <c r="A148" s="26">
        <v>687369</v>
      </c>
      <c r="B148" s="26">
        <v>846237</v>
      </c>
      <c r="C148" s="26">
        <v>371</v>
      </c>
      <c r="D148" s="25">
        <f t="shared" si="2"/>
        <v>144</v>
      </c>
      <c r="E148" s="26">
        <v>1</v>
      </c>
      <c r="F148" s="27" t="s">
        <v>145</v>
      </c>
      <c r="G148" s="28">
        <f>'no b.d.l.'!H148/1000</f>
        <v>2.5999999999999999E-3</v>
      </c>
      <c r="H148" s="28">
        <v>2</v>
      </c>
      <c r="I148" s="28">
        <f>Amalgamation!P148/Amalgamation!AR148</f>
        <v>4</v>
      </c>
      <c r="J148" s="28">
        <f>Amalgamation!Q148/Amalgamation!AS148</f>
        <v>9.2537313432835815E-3</v>
      </c>
      <c r="K148" s="28">
        <f>Amalgamation!R148/Amalgamation!AT148</f>
        <v>66.557377049180332</v>
      </c>
      <c r="L148" s="28">
        <f>Amalgamation!T148/Amalgamation!X148</f>
        <v>0.29251700680272108</v>
      </c>
      <c r="M148" s="28">
        <f>Amalgamation!V148/Amalgamation!Z148</f>
        <v>294.28571428571428</v>
      </c>
      <c r="N148" s="28">
        <v>17.2</v>
      </c>
      <c r="O148" s="28">
        <v>0.2</v>
      </c>
      <c r="P148" s="28">
        <v>0.15</v>
      </c>
      <c r="Q148" s="28">
        <v>0.91</v>
      </c>
      <c r="R148" s="28">
        <v>0.11</v>
      </c>
      <c r="S148" s="28">
        <v>624</v>
      </c>
      <c r="T148" s="28">
        <v>0.2</v>
      </c>
      <c r="U148" s="28">
        <v>0.2</v>
      </c>
      <c r="V148" s="28">
        <v>0.04</v>
      </c>
      <c r="W148" s="28">
        <v>8.59</v>
      </c>
      <c r="X148" s="28">
        <f>Amalgamation!AL148/Amalgamation!AY148</f>
        <v>4.3147208121827408E-5</v>
      </c>
      <c r="Y148" s="28">
        <v>7.0000000000000007E-2</v>
      </c>
      <c r="Z148" s="28">
        <f>Amalgamation!AN148/(Amalgamation!AS148+Amalgamation!AY148)</f>
        <v>6.3394734841766553E-4</v>
      </c>
      <c r="AA148" s="28">
        <f>Amalgamation!AO148/Amalgamation!AS148</f>
        <v>0.1235820895522388</v>
      </c>
      <c r="AB148" s="28">
        <v>0.7</v>
      </c>
      <c r="AC148" s="28">
        <v>0.62</v>
      </c>
      <c r="AD148" s="28">
        <v>4</v>
      </c>
      <c r="AE148" s="28">
        <v>335</v>
      </c>
      <c r="AF148" s="28">
        <v>6.1</v>
      </c>
      <c r="AG148" s="28">
        <v>22.4</v>
      </c>
      <c r="AH148" s="28">
        <v>6.3</v>
      </c>
      <c r="AI148" s="28">
        <f>'no b.d.l.'!BJ148*10000</f>
        <v>41400</v>
      </c>
      <c r="AJ148" s="28">
        <f>'no b.d.l.'!BL148*10000</f>
        <v>197000</v>
      </c>
      <c r="AK148" s="28">
        <f>'no b.d.l.'!BM148*10000</f>
        <v>500</v>
      </c>
      <c r="AL148" s="28">
        <f>'no b.d.l.'!BP148*10000</f>
        <v>320</v>
      </c>
      <c r="AM148" s="28">
        <f>'no b.d.l.'!BQ148*10000</f>
        <v>9000</v>
      </c>
      <c r="BE148" s="28"/>
      <c r="BH148" s="28"/>
    </row>
    <row r="149" spans="1:60" x14ac:dyDescent="0.3">
      <c r="A149" s="26">
        <v>687404</v>
      </c>
      <c r="B149" s="26">
        <v>846636</v>
      </c>
      <c r="C149" s="26">
        <v>359</v>
      </c>
      <c r="D149" s="25">
        <f t="shared" si="2"/>
        <v>145</v>
      </c>
      <c r="E149" s="26">
        <v>1</v>
      </c>
      <c r="F149" s="27" t="s">
        <v>146</v>
      </c>
      <c r="G149" s="28">
        <f>'no b.d.l.'!H149/1000</f>
        <v>2.1000000000000003E-3</v>
      </c>
      <c r="H149" s="28">
        <v>2</v>
      </c>
      <c r="I149" s="28">
        <f>Amalgamation!P149/Amalgamation!AR149</f>
        <v>2.6530612244897958</v>
      </c>
      <c r="J149" s="28">
        <f>Amalgamation!Q149/Amalgamation!AS149</f>
        <v>7.8838174273858919E-3</v>
      </c>
      <c r="K149" s="28">
        <f>Amalgamation!R149/Amalgamation!AT149</f>
        <v>24.329896907216497</v>
      </c>
      <c r="L149" s="28">
        <f>Amalgamation!T149/Amalgamation!X149</f>
        <v>0.24905660377358491</v>
      </c>
      <c r="M149" s="28">
        <f>Amalgamation!V149/Amalgamation!Z149</f>
        <v>438.33333333333337</v>
      </c>
      <c r="N149" s="28">
        <v>16</v>
      </c>
      <c r="O149" s="28">
        <v>0.1</v>
      </c>
      <c r="P149" s="28">
        <v>0.1</v>
      </c>
      <c r="Q149" s="28">
        <v>0.86</v>
      </c>
      <c r="R149" s="28">
        <v>0.12</v>
      </c>
      <c r="S149" s="28">
        <v>309</v>
      </c>
      <c r="T149" s="28">
        <v>0.1</v>
      </c>
      <c r="U149" s="28">
        <v>0.2</v>
      </c>
      <c r="V149" s="28">
        <v>0.04</v>
      </c>
      <c r="W149" s="28">
        <v>10.6</v>
      </c>
      <c r="X149" s="28">
        <f>Amalgamation!AL149/Amalgamation!AY149</f>
        <v>4.2857142857142856E-5</v>
      </c>
      <c r="Y149" s="28">
        <v>6.9000000000000006E-2</v>
      </c>
      <c r="Z149" s="28">
        <f>Amalgamation!AN149/(Amalgamation!AS149+Amalgamation!AY149)</f>
        <v>1.0560392467252801E-3</v>
      </c>
      <c r="AA149" s="28">
        <f>Amalgamation!AO149/Amalgamation!AS149</f>
        <v>0.21701244813278006</v>
      </c>
      <c r="AB149" s="28">
        <v>0.5</v>
      </c>
      <c r="AC149" s="28">
        <v>0.79</v>
      </c>
      <c r="AD149" s="28">
        <v>4.9000000000000004</v>
      </c>
      <c r="AE149" s="28">
        <v>241</v>
      </c>
      <c r="AF149" s="28">
        <v>9.6999999999999993</v>
      </c>
      <c r="AG149" s="28">
        <v>17</v>
      </c>
      <c r="AH149" s="28">
        <v>7.8</v>
      </c>
      <c r="AI149" s="28">
        <f>'no b.d.l.'!BJ149*10000</f>
        <v>45300</v>
      </c>
      <c r="AJ149" s="28">
        <f>'no b.d.l.'!BL149*10000</f>
        <v>140000</v>
      </c>
      <c r="AK149" s="28">
        <f>'no b.d.l.'!BM149*10000</f>
        <v>700.00000000000011</v>
      </c>
      <c r="AL149" s="28">
        <f>'no b.d.l.'!BP149*10000</f>
        <v>280</v>
      </c>
      <c r="AM149" s="28">
        <f>'no b.d.l.'!BQ149*10000</f>
        <v>9000</v>
      </c>
      <c r="BE149" s="28"/>
      <c r="BH149" s="28"/>
    </row>
    <row r="150" spans="1:60" x14ac:dyDescent="0.3">
      <c r="A150" s="26">
        <v>687405</v>
      </c>
      <c r="B150" s="26">
        <v>846636</v>
      </c>
      <c r="C150" s="26">
        <v>359</v>
      </c>
      <c r="D150" s="25">
        <f t="shared" si="2"/>
        <v>146</v>
      </c>
      <c r="E150" s="26">
        <v>1</v>
      </c>
      <c r="F150" s="27" t="s">
        <v>147</v>
      </c>
      <c r="G150" s="28">
        <f>'no b.d.l.'!H150/1000</f>
        <v>6.0999999999999995E-3</v>
      </c>
      <c r="H150" s="28">
        <v>0.9</v>
      </c>
      <c r="I150" s="28">
        <f>Amalgamation!P150/Amalgamation!AR150</f>
        <v>1.2115384615384615</v>
      </c>
      <c r="J150" s="28">
        <f>Amalgamation!Q150/Amalgamation!AS150</f>
        <v>7.2398190045248872E-3</v>
      </c>
      <c r="K150" s="28">
        <f>Amalgamation!R150/Amalgamation!AT150</f>
        <v>3.4412955465587047</v>
      </c>
      <c r="L150" s="28">
        <f>Amalgamation!T150/Amalgamation!X150</f>
        <v>0.11438679245283019</v>
      </c>
      <c r="M150" s="28">
        <f>Amalgamation!V150/Amalgamation!Z150</f>
        <v>142.5</v>
      </c>
      <c r="N150" s="28">
        <v>14.7</v>
      </c>
      <c r="O150" s="28">
        <v>0.09</v>
      </c>
      <c r="P150" s="28">
        <v>0.08</v>
      </c>
      <c r="Q150" s="28">
        <v>2.38</v>
      </c>
      <c r="R150" s="28">
        <v>0.23</v>
      </c>
      <c r="S150" s="28">
        <v>65</v>
      </c>
      <c r="T150" s="28">
        <v>0.09</v>
      </c>
      <c r="U150" s="28">
        <v>0.9</v>
      </c>
      <c r="V150" s="28">
        <v>0.04</v>
      </c>
      <c r="W150" s="28">
        <v>9.85</v>
      </c>
      <c r="X150" s="28">
        <f>Amalgamation!AL150/Amalgamation!AY150</f>
        <v>8.6693548387096765E-5</v>
      </c>
      <c r="Y150" s="28">
        <v>2.5000000000000001E-2</v>
      </c>
      <c r="Z150" s="28">
        <f>Amalgamation!AN150/(Amalgamation!AS150+Amalgamation!AY150)</f>
        <v>3.6550852050340216E-3</v>
      </c>
      <c r="AA150" s="28">
        <f>Amalgamation!AO150/Amalgamation!AS150</f>
        <v>0.45248868778280543</v>
      </c>
      <c r="AB150" s="28">
        <v>0.7</v>
      </c>
      <c r="AC150" s="28">
        <v>1.87</v>
      </c>
      <c r="AD150" s="28">
        <v>10.4</v>
      </c>
      <c r="AE150" s="28">
        <v>221</v>
      </c>
      <c r="AF150" s="28">
        <v>24.7</v>
      </c>
      <c r="AG150" s="28">
        <v>9.5</v>
      </c>
      <c r="AH150" s="28">
        <v>14.8</v>
      </c>
      <c r="AI150" s="28">
        <f>'no b.d.l.'!BJ150*10000</f>
        <v>42400</v>
      </c>
      <c r="AJ150" s="28">
        <f>'no b.d.l.'!BL150*10000</f>
        <v>49600</v>
      </c>
      <c r="AK150" s="28">
        <f>'no b.d.l.'!BM150*10000</f>
        <v>1500</v>
      </c>
      <c r="AL150" s="28">
        <f>'no b.d.l.'!BP150*10000</f>
        <v>610</v>
      </c>
      <c r="AM150" s="28">
        <f>'no b.d.l.'!BQ150*10000</f>
        <v>9000</v>
      </c>
      <c r="BE150" s="28"/>
      <c r="BH150" s="28"/>
    </row>
    <row r="151" spans="1:60" x14ac:dyDescent="0.3">
      <c r="A151" s="26">
        <v>687407</v>
      </c>
      <c r="B151" s="26">
        <v>846636</v>
      </c>
      <c r="C151" s="26">
        <v>359</v>
      </c>
      <c r="D151" s="25">
        <f t="shared" si="2"/>
        <v>147</v>
      </c>
      <c r="E151" s="26">
        <v>1</v>
      </c>
      <c r="F151" s="27" t="s">
        <v>148</v>
      </c>
      <c r="G151" s="28">
        <f>'no b.d.l.'!H151/1000</f>
        <v>3.2000000000000002E-3</v>
      </c>
      <c r="H151" s="28">
        <v>2</v>
      </c>
      <c r="I151" s="28">
        <f>Amalgamation!P151/Amalgamation!AR151</f>
        <v>1.8767123287671232</v>
      </c>
      <c r="J151" s="28">
        <f>Amalgamation!Q151/Amalgamation!AS151</f>
        <v>7.5581395348837208E-3</v>
      </c>
      <c r="K151" s="28">
        <f>Amalgamation!R151/Amalgamation!AT151</f>
        <v>14.224137931034484</v>
      </c>
      <c r="L151" s="28">
        <f>Amalgamation!T151/Amalgamation!X151</f>
        <v>0.23456790123456789</v>
      </c>
      <c r="M151" s="28">
        <f>Amalgamation!V151/Amalgamation!Z151</f>
        <v>418.57142857142856</v>
      </c>
      <c r="N151" s="28">
        <v>15.9</v>
      </c>
      <c r="O151" s="28">
        <v>0.09</v>
      </c>
      <c r="P151" s="28">
        <v>0.09</v>
      </c>
      <c r="Q151" s="28">
        <v>1</v>
      </c>
      <c r="R151" s="28">
        <v>0.15</v>
      </c>
      <c r="S151" s="28">
        <v>258</v>
      </c>
      <c r="T151" s="28">
        <v>0.2</v>
      </c>
      <c r="U151" s="28">
        <v>0.2</v>
      </c>
      <c r="V151" s="28">
        <v>0.04</v>
      </c>
      <c r="W151" s="28">
        <v>10</v>
      </c>
      <c r="X151" s="28">
        <f>Amalgamation!AL151/Amalgamation!AY151</f>
        <v>7.7830188679245274E-5</v>
      </c>
      <c r="Y151" s="28">
        <v>7.2999999999999995E-2</v>
      </c>
      <c r="Z151" s="28">
        <f>Amalgamation!AN151/(Amalgamation!AS151+Amalgamation!AY151)</f>
        <v>1.7841171209339549E-3</v>
      </c>
      <c r="AA151" s="28">
        <f>Amalgamation!AO151/Amalgamation!AS151</f>
        <v>0.29244186046511628</v>
      </c>
      <c r="AB151" s="28">
        <v>0.4</v>
      </c>
      <c r="AC151" s="28">
        <v>1.03</v>
      </c>
      <c r="AD151" s="28">
        <v>7.3</v>
      </c>
      <c r="AE151" s="28">
        <v>172</v>
      </c>
      <c r="AF151" s="28">
        <v>11.6</v>
      </c>
      <c r="AG151" s="28">
        <v>16.2</v>
      </c>
      <c r="AH151" s="28">
        <v>9.1</v>
      </c>
      <c r="AI151" s="28">
        <f>'no b.d.l.'!BJ151*10000</f>
        <v>46800</v>
      </c>
      <c r="AJ151" s="28">
        <f>'no b.d.l.'!BL151*10000</f>
        <v>84800</v>
      </c>
      <c r="AK151" s="28">
        <f>'no b.d.l.'!BM151*10000</f>
        <v>700.00000000000011</v>
      </c>
      <c r="AL151" s="28">
        <f>'no b.d.l.'!BP151*10000</f>
        <v>220</v>
      </c>
      <c r="AM151" s="28">
        <f>'no b.d.l.'!BQ151*10000</f>
        <v>9000</v>
      </c>
      <c r="BE151" s="28"/>
      <c r="BH151" s="28"/>
    </row>
    <row r="152" spans="1:60" x14ac:dyDescent="0.3">
      <c r="A152" s="26">
        <v>687409</v>
      </c>
      <c r="B152" s="26">
        <v>846636</v>
      </c>
      <c r="C152" s="26">
        <v>359</v>
      </c>
      <c r="D152" s="25">
        <f t="shared" si="2"/>
        <v>148</v>
      </c>
      <c r="E152" s="26">
        <v>1</v>
      </c>
      <c r="F152" s="27" t="s">
        <v>149</v>
      </c>
      <c r="G152" s="28">
        <f>'no b.d.l.'!H152/1000</f>
        <v>8.9999999999999998E-4</v>
      </c>
      <c r="H152" s="28">
        <v>2</v>
      </c>
      <c r="I152" s="28">
        <f>Amalgamation!P152/Amalgamation!AR152</f>
        <v>1.8148148148148149</v>
      </c>
      <c r="J152" s="28">
        <f>Amalgamation!Q152/Amalgamation!AS152</f>
        <v>8.5937500000000007E-3</v>
      </c>
      <c r="K152" s="28">
        <f>Amalgamation!R152/Amalgamation!AT152</f>
        <v>14.69879518072289</v>
      </c>
      <c r="L152" s="28">
        <f>Amalgamation!T152/Amalgamation!X152</f>
        <v>0.15064102564102566</v>
      </c>
      <c r="M152" s="28">
        <f>Amalgamation!V152/Amalgamation!Z152</f>
        <v>560</v>
      </c>
      <c r="N152" s="28">
        <v>11.9</v>
      </c>
      <c r="O152" s="28">
        <v>0.09</v>
      </c>
      <c r="P152" s="28">
        <v>0.05</v>
      </c>
      <c r="Q152" s="28">
        <v>0.76</v>
      </c>
      <c r="R152" s="28">
        <v>0.11</v>
      </c>
      <c r="S152" s="28">
        <v>221</v>
      </c>
      <c r="T152" s="28">
        <v>0.2</v>
      </c>
      <c r="U152" s="28">
        <v>0.2</v>
      </c>
      <c r="V152" s="28">
        <v>0.04</v>
      </c>
      <c r="W152" s="28">
        <v>12.2</v>
      </c>
      <c r="X152" s="28">
        <f>Amalgamation!AL152/Amalgamation!AY152</f>
        <v>6.336405529953917E-5</v>
      </c>
      <c r="Y152" s="28">
        <v>7.5999999999999998E-2</v>
      </c>
      <c r="Z152" s="28">
        <f>Amalgamation!AN152/(Amalgamation!AS152+Amalgamation!AY152)</f>
        <v>1.4529265599116509E-3</v>
      </c>
      <c r="AA152" s="28">
        <f>Amalgamation!AO152/Amalgamation!AS152</f>
        <v>0.30078125</v>
      </c>
      <c r="AB152" s="28">
        <v>0.4</v>
      </c>
      <c r="AC152" s="28">
        <v>0.74</v>
      </c>
      <c r="AD152" s="28">
        <v>5.4</v>
      </c>
      <c r="AE152" s="28">
        <v>128</v>
      </c>
      <c r="AF152" s="28">
        <v>8.3000000000000007</v>
      </c>
      <c r="AG152" s="28">
        <v>14.4</v>
      </c>
      <c r="AH152" s="28">
        <v>6.4</v>
      </c>
      <c r="AI152" s="28">
        <f>'no b.d.l.'!BJ152*10000</f>
        <v>36300</v>
      </c>
      <c r="AJ152" s="28">
        <f>'no b.d.l.'!BL152*10000</f>
        <v>86800</v>
      </c>
      <c r="AK152" s="28">
        <f>'no b.d.l.'!BM152*10000</f>
        <v>600</v>
      </c>
      <c r="AL152" s="28">
        <f>'no b.d.l.'!BP152*10000</f>
        <v>190</v>
      </c>
      <c r="AM152" s="28">
        <f>'no b.d.l.'!BQ152*10000</f>
        <v>9000</v>
      </c>
      <c r="BE152" s="28"/>
      <c r="BH152" s="28"/>
    </row>
    <row r="153" spans="1:60" x14ac:dyDescent="0.3">
      <c r="A153" s="26">
        <v>687411</v>
      </c>
      <c r="B153" s="26">
        <v>846636</v>
      </c>
      <c r="C153" s="26">
        <v>359</v>
      </c>
      <c r="D153" s="25">
        <f t="shared" si="2"/>
        <v>149</v>
      </c>
      <c r="E153" s="26">
        <v>1</v>
      </c>
      <c r="F153" s="27" t="s">
        <v>150</v>
      </c>
      <c r="G153" s="28">
        <f>'no b.d.l.'!H153/1000</f>
        <v>2.3999999999999998E-3</v>
      </c>
      <c r="H153" s="28">
        <v>2</v>
      </c>
      <c r="I153" s="28">
        <f>Amalgamation!P153/Amalgamation!AR153</f>
        <v>1.7468354430379747</v>
      </c>
      <c r="J153" s="28">
        <f>Amalgamation!Q153/Amalgamation!AS153</f>
        <v>7.5949367088607592E-3</v>
      </c>
      <c r="K153" s="28">
        <f>Amalgamation!R153/Amalgamation!AT153</f>
        <v>11.147540983606557</v>
      </c>
      <c r="L153" s="28">
        <f>Amalgamation!T153/Amalgamation!X153</f>
        <v>0.28780487804878052</v>
      </c>
      <c r="M153" s="28">
        <f>Amalgamation!V153/Amalgamation!Z153</f>
        <v>449.99999999999994</v>
      </c>
      <c r="N153" s="28">
        <v>15.6</v>
      </c>
      <c r="O153" s="28">
        <v>0.09</v>
      </c>
      <c r="P153" s="28">
        <v>0.1</v>
      </c>
      <c r="Q153" s="28">
        <v>1.05</v>
      </c>
      <c r="R153" s="28">
        <v>0.15</v>
      </c>
      <c r="S153" s="28">
        <v>119</v>
      </c>
      <c r="T153" s="28">
        <v>0.2</v>
      </c>
      <c r="U153" s="28">
        <v>0.2</v>
      </c>
      <c r="V153" s="28">
        <v>0.04</v>
      </c>
      <c r="W153" s="28">
        <v>21.6</v>
      </c>
      <c r="X153" s="28">
        <f>Amalgamation!AL153/Amalgamation!AY153</f>
        <v>8.3776595744680847E-5</v>
      </c>
      <c r="Y153" s="28">
        <v>0.08</v>
      </c>
      <c r="Z153" s="28">
        <f>Amalgamation!AN153/(Amalgamation!AS153+Amalgamation!AY153)</f>
        <v>2.7575041800472415E-3</v>
      </c>
      <c r="AA153" s="28">
        <f>Amalgamation!AO153/Amalgamation!AS153</f>
        <v>0.31645569620253167</v>
      </c>
      <c r="AB153" s="28">
        <v>0.5</v>
      </c>
      <c r="AC153" s="28">
        <v>1.1100000000000001</v>
      </c>
      <c r="AD153" s="28">
        <v>7.9</v>
      </c>
      <c r="AE153" s="28">
        <v>158</v>
      </c>
      <c r="AF153" s="28">
        <v>12.2</v>
      </c>
      <c r="AG153" s="28">
        <v>14.5</v>
      </c>
      <c r="AH153" s="28">
        <v>8.8000000000000007</v>
      </c>
      <c r="AI153" s="28">
        <f>'no b.d.l.'!BJ153*10000</f>
        <v>45700</v>
      </c>
      <c r="AJ153" s="28">
        <f>'no b.d.l.'!BL153*10000</f>
        <v>75200</v>
      </c>
      <c r="AK153" s="28">
        <f>'no b.d.l.'!BM153*10000</f>
        <v>700.00000000000011</v>
      </c>
      <c r="AL153" s="28">
        <f>'no b.d.l.'!BP153*10000</f>
        <v>150</v>
      </c>
      <c r="AM153" s="28">
        <f>'no b.d.l.'!BQ153*10000</f>
        <v>9000</v>
      </c>
      <c r="BE153" s="28"/>
      <c r="BH153" s="28"/>
    </row>
    <row r="154" spans="1:60" x14ac:dyDescent="0.3">
      <c r="A154" s="26">
        <v>687412</v>
      </c>
      <c r="B154" s="26">
        <v>846636</v>
      </c>
      <c r="C154" s="26">
        <v>359</v>
      </c>
      <c r="D154" s="25">
        <f t="shared" si="2"/>
        <v>150</v>
      </c>
      <c r="E154" s="26">
        <v>1</v>
      </c>
      <c r="F154" s="27" t="s">
        <v>151</v>
      </c>
      <c r="G154" s="28">
        <f>'no b.d.l.'!H154/1000</f>
        <v>1.5E-3</v>
      </c>
      <c r="H154" s="28">
        <v>2</v>
      </c>
      <c r="I154" s="28">
        <f>Amalgamation!P154/Amalgamation!AR154</f>
        <v>1.5783132530120481</v>
      </c>
      <c r="J154" s="28">
        <f>Amalgamation!Q154/Amalgamation!AS154</f>
        <v>6.8750000000000009E-3</v>
      </c>
      <c r="K154" s="28">
        <f>Amalgamation!R154/Amalgamation!AT154</f>
        <v>10.396825396825397</v>
      </c>
      <c r="L154" s="28">
        <f>Amalgamation!T154/Amalgamation!X154</f>
        <v>0.26291079812206569</v>
      </c>
      <c r="M154" s="28">
        <f>Amalgamation!V154/Amalgamation!Z154</f>
        <v>455.71428571428567</v>
      </c>
      <c r="N154" s="28">
        <v>15.9</v>
      </c>
      <c r="O154" s="28">
        <v>0.09</v>
      </c>
      <c r="P154" s="28">
        <v>0.09</v>
      </c>
      <c r="Q154" s="28">
        <v>1.05</v>
      </c>
      <c r="R154" s="28">
        <v>0.15</v>
      </c>
      <c r="S154" s="28">
        <v>125</v>
      </c>
      <c r="T154" s="28">
        <v>0.2</v>
      </c>
      <c r="U154" s="28">
        <v>0.2</v>
      </c>
      <c r="V154" s="28">
        <v>0.04</v>
      </c>
      <c r="W154" s="28">
        <v>20</v>
      </c>
      <c r="X154" s="28">
        <f>Amalgamation!AL154/Amalgamation!AY154</f>
        <v>8.3565459610027856E-5</v>
      </c>
      <c r="Y154" s="28">
        <v>8.7999999999999995E-2</v>
      </c>
      <c r="Z154" s="28">
        <f>Amalgamation!AN154/(Amalgamation!AS154+Amalgamation!AY154)</f>
        <v>2.7001111728738197E-3</v>
      </c>
      <c r="AA154" s="28">
        <f>Amalgamation!AO154/Amalgamation!AS154</f>
        <v>0.32250000000000001</v>
      </c>
      <c r="AB154" s="28">
        <v>0.5</v>
      </c>
      <c r="AC154" s="28">
        <v>1.1499999999999999</v>
      </c>
      <c r="AD154" s="28">
        <v>8.3000000000000007</v>
      </c>
      <c r="AE154" s="28">
        <v>160</v>
      </c>
      <c r="AF154" s="28">
        <v>12.6</v>
      </c>
      <c r="AG154" s="28">
        <v>14.9</v>
      </c>
      <c r="AH154" s="28">
        <v>10.199999999999999</v>
      </c>
      <c r="AI154" s="28">
        <f>'no b.d.l.'!BJ154*10000</f>
        <v>47900</v>
      </c>
      <c r="AJ154" s="28">
        <f>'no b.d.l.'!BL154*10000</f>
        <v>71800</v>
      </c>
      <c r="AK154" s="28">
        <f>'no b.d.l.'!BM154*10000</f>
        <v>700.00000000000011</v>
      </c>
      <c r="AL154" s="28">
        <f>'no b.d.l.'!BP154*10000</f>
        <v>160</v>
      </c>
      <c r="AM154" s="28">
        <f>'no b.d.l.'!BQ154*10000</f>
        <v>9000</v>
      </c>
      <c r="BE154" s="28"/>
      <c r="BH154" s="28"/>
    </row>
    <row r="155" spans="1:60" ht="15.75" customHeight="1" x14ac:dyDescent="0.3">
      <c r="A155" s="26">
        <v>687413</v>
      </c>
      <c r="B155" s="26">
        <v>846636</v>
      </c>
      <c r="C155" s="26">
        <v>359</v>
      </c>
      <c r="D155" s="25">
        <f t="shared" si="2"/>
        <v>151</v>
      </c>
      <c r="E155" s="26">
        <v>1</v>
      </c>
      <c r="F155" s="27" t="s">
        <v>152</v>
      </c>
      <c r="G155" s="28">
        <f>'no b.d.l.'!H155/1000</f>
        <v>3.0999999999999999E-3</v>
      </c>
      <c r="H155" s="28">
        <v>2</v>
      </c>
      <c r="I155" s="28">
        <f>Amalgamation!P155/Amalgamation!AR155</f>
        <v>1.7692307692307694</v>
      </c>
      <c r="J155" s="28">
        <f>Amalgamation!Q155/Amalgamation!AS155</f>
        <v>8.3333333333333332E-3</v>
      </c>
      <c r="K155" s="28">
        <f>Amalgamation!R155/Amalgamation!AT155</f>
        <v>13.826086956521738</v>
      </c>
      <c r="L155" s="28">
        <f>Amalgamation!T155/Amalgamation!X155</f>
        <v>0.26484018264840181</v>
      </c>
      <c r="M155" s="28">
        <f>Amalgamation!V155/Amalgamation!Z155</f>
        <v>472.85714285714283</v>
      </c>
      <c r="N155" s="28">
        <v>15.8</v>
      </c>
      <c r="O155" s="28">
        <v>0.09</v>
      </c>
      <c r="P155" s="28">
        <v>0.08</v>
      </c>
      <c r="Q155" s="28">
        <v>1.04</v>
      </c>
      <c r="R155" s="28">
        <v>0.15</v>
      </c>
      <c r="S155" s="28">
        <v>204</v>
      </c>
      <c r="T155" s="28">
        <v>0.2</v>
      </c>
      <c r="U155" s="28">
        <v>0.2</v>
      </c>
      <c r="V155" s="28">
        <v>0.04</v>
      </c>
      <c r="W155" s="28">
        <v>20.8</v>
      </c>
      <c r="X155" s="28">
        <f>Amalgamation!AL155/Amalgamation!AY155</f>
        <v>7.3027090694935222E-5</v>
      </c>
      <c r="Y155" s="28">
        <v>8.3000000000000004E-2</v>
      </c>
      <c r="Z155" s="28">
        <f>Amalgamation!AN155/(Amalgamation!AS155+Amalgamation!AY155)</f>
        <v>2.4689616252821676E-3</v>
      </c>
      <c r="AA155" s="28">
        <f>Amalgamation!AO155/Amalgamation!AS155</f>
        <v>0.30897435897435899</v>
      </c>
      <c r="AB155" s="28">
        <v>0.6</v>
      </c>
      <c r="AC155" s="28">
        <v>1.1200000000000001</v>
      </c>
      <c r="AD155" s="28">
        <v>7.8</v>
      </c>
      <c r="AE155" s="28">
        <v>156</v>
      </c>
      <c r="AF155" s="28">
        <v>11.5</v>
      </c>
      <c r="AG155" s="28">
        <v>16</v>
      </c>
      <c r="AH155" s="28">
        <v>9.3000000000000007</v>
      </c>
      <c r="AI155" s="28">
        <f>'no b.d.l.'!BJ155*10000</f>
        <v>45400</v>
      </c>
      <c r="AJ155" s="28">
        <f>'no b.d.l.'!BL155*10000</f>
        <v>84900</v>
      </c>
      <c r="AK155" s="28">
        <f>'no b.d.l.'!BM155*10000</f>
        <v>600</v>
      </c>
      <c r="AL155" s="28">
        <f>'no b.d.l.'!BP155*10000</f>
        <v>170</v>
      </c>
      <c r="AM155" s="28">
        <f>'no b.d.l.'!BQ155*10000</f>
        <v>9000</v>
      </c>
      <c r="BE155" s="28"/>
      <c r="BH155" s="28"/>
    </row>
    <row r="156" spans="1:60" x14ac:dyDescent="0.3">
      <c r="A156" s="26">
        <v>687415</v>
      </c>
      <c r="B156" s="26">
        <v>846636</v>
      </c>
      <c r="C156" s="26">
        <v>359</v>
      </c>
      <c r="D156" s="25">
        <f t="shared" si="2"/>
        <v>152</v>
      </c>
      <c r="E156" s="26">
        <v>1</v>
      </c>
      <c r="F156" s="27" t="s">
        <v>153</v>
      </c>
      <c r="G156" s="28">
        <f>'no b.d.l.'!H156/1000</f>
        <v>3.8E-3</v>
      </c>
      <c r="H156" s="28">
        <v>2</v>
      </c>
      <c r="I156" s="28">
        <f>Amalgamation!P156/Amalgamation!AR156</f>
        <v>1.7402597402597402</v>
      </c>
      <c r="J156" s="28">
        <f>Amalgamation!Q156/Amalgamation!AS156</f>
        <v>8.7248322147651016E-3</v>
      </c>
      <c r="K156" s="28">
        <f>Amalgamation!R156/Amalgamation!AT156</f>
        <v>13.839285714285715</v>
      </c>
      <c r="L156" s="28">
        <f>Amalgamation!T156/Amalgamation!X156</f>
        <v>0.23931623931623933</v>
      </c>
      <c r="M156" s="28">
        <f>Amalgamation!V156/Amalgamation!Z156</f>
        <v>439.99999999999994</v>
      </c>
      <c r="N156" s="28">
        <v>15.5</v>
      </c>
      <c r="O156" s="28">
        <v>0.09</v>
      </c>
      <c r="P156" s="28">
        <v>0.08</v>
      </c>
      <c r="Q156" s="28">
        <v>0.96</v>
      </c>
      <c r="R156" s="28">
        <v>0.15</v>
      </c>
      <c r="S156" s="28">
        <v>188</v>
      </c>
      <c r="T156" s="28">
        <v>0.2</v>
      </c>
      <c r="U156" s="28">
        <v>0.2</v>
      </c>
      <c r="V156" s="28">
        <v>0.04</v>
      </c>
      <c r="W156" s="28">
        <v>21.6</v>
      </c>
      <c r="X156" s="28">
        <f>Amalgamation!AL156/Amalgamation!AY156</f>
        <v>7.9422382671480142E-5</v>
      </c>
      <c r="Y156" s="28">
        <v>6.6000000000000003E-2</v>
      </c>
      <c r="Z156" s="28">
        <f>Amalgamation!AN156/(Amalgamation!AS156+Amalgamation!AY156)</f>
        <v>2.4913212170716765E-3</v>
      </c>
      <c r="AA156" s="28">
        <f>Amalgamation!AO156/Amalgamation!AS156</f>
        <v>0.33221476510067116</v>
      </c>
      <c r="AB156" s="28">
        <v>0.5</v>
      </c>
      <c r="AC156" s="28">
        <v>1</v>
      </c>
      <c r="AD156" s="28">
        <v>7.7</v>
      </c>
      <c r="AE156" s="28">
        <v>149</v>
      </c>
      <c r="AF156" s="28">
        <v>11.2</v>
      </c>
      <c r="AG156" s="28">
        <v>16.2</v>
      </c>
      <c r="AH156" s="28">
        <v>8.6999999999999993</v>
      </c>
      <c r="AI156" s="28">
        <f>'no b.d.l.'!BJ156*10000</f>
        <v>44500</v>
      </c>
      <c r="AJ156" s="28">
        <f>'no b.d.l.'!BL156*10000</f>
        <v>83100</v>
      </c>
      <c r="AK156" s="28">
        <f>'no b.d.l.'!BM156*10000</f>
        <v>700.00000000000011</v>
      </c>
      <c r="AL156" s="28">
        <f>'no b.d.l.'!BP156*10000</f>
        <v>170</v>
      </c>
      <c r="AM156" s="28">
        <f>'no b.d.l.'!BQ156*10000</f>
        <v>9000</v>
      </c>
      <c r="BE156" s="28"/>
      <c r="BH156" s="28"/>
    </row>
    <row r="157" spans="1:60" x14ac:dyDescent="0.3">
      <c r="A157" s="26">
        <v>687416</v>
      </c>
      <c r="B157" s="26">
        <v>846636</v>
      </c>
      <c r="C157" s="26">
        <v>359</v>
      </c>
      <c r="D157" s="25">
        <f t="shared" si="2"/>
        <v>153</v>
      </c>
      <c r="E157" s="26">
        <v>1</v>
      </c>
      <c r="F157" s="27" t="s">
        <v>154</v>
      </c>
      <c r="G157" s="28">
        <f>'no b.d.l.'!H157/1000</f>
        <v>1.8E-3</v>
      </c>
      <c r="H157" s="28">
        <v>2</v>
      </c>
      <c r="I157" s="28">
        <f>Amalgamation!P157/Amalgamation!AR157</f>
        <v>1.7356321839080462</v>
      </c>
      <c r="J157" s="28">
        <f>Amalgamation!Q157/Amalgamation!AS157</f>
        <v>9.21985815602837E-3</v>
      </c>
      <c r="K157" s="28">
        <f>Amalgamation!R157/Amalgamation!AT157</f>
        <v>11.068702290076336</v>
      </c>
      <c r="L157" s="28">
        <f>Amalgamation!T157/Amalgamation!X157</f>
        <v>0.22448979591836735</v>
      </c>
      <c r="M157" s="28">
        <f>Amalgamation!V157/Amalgamation!Z157</f>
        <v>494.28571428571428</v>
      </c>
      <c r="N157" s="28">
        <v>16.3</v>
      </c>
      <c r="O157" s="28">
        <v>0.09</v>
      </c>
      <c r="P157" s="28">
        <v>0.08</v>
      </c>
      <c r="Q157" s="28">
        <v>1.1499999999999999</v>
      </c>
      <c r="R157" s="28">
        <v>0.16</v>
      </c>
      <c r="S157" s="28">
        <v>127</v>
      </c>
      <c r="T157" s="28">
        <v>0.2</v>
      </c>
      <c r="U157" s="28">
        <v>0.3</v>
      </c>
      <c r="V157" s="28">
        <v>0.04</v>
      </c>
      <c r="W157" s="28">
        <v>25.9</v>
      </c>
      <c r="X157" s="28">
        <f>Amalgamation!AL157/Amalgamation!AY157</f>
        <v>1.2349397590361445E-4</v>
      </c>
      <c r="Y157" s="28">
        <v>0.09</v>
      </c>
      <c r="Z157" s="28">
        <f>Amalgamation!AN157/(Amalgamation!AS157+Amalgamation!AY157)</f>
        <v>3.7540764340782376E-3</v>
      </c>
      <c r="AA157" s="28">
        <f>Amalgamation!AO157/Amalgamation!AS157</f>
        <v>0.42056737588652482</v>
      </c>
      <c r="AB157" s="28">
        <v>0.5</v>
      </c>
      <c r="AC157" s="28">
        <v>1.21</v>
      </c>
      <c r="AD157" s="28">
        <v>8.6999999999999993</v>
      </c>
      <c r="AE157" s="28">
        <v>141</v>
      </c>
      <c r="AF157" s="28">
        <v>13.1</v>
      </c>
      <c r="AG157" s="28">
        <v>16</v>
      </c>
      <c r="AH157" s="28">
        <v>11.2</v>
      </c>
      <c r="AI157" s="28">
        <f>'no b.d.l.'!BJ157*10000</f>
        <v>51600</v>
      </c>
      <c r="AJ157" s="28">
        <f>'no b.d.l.'!BL157*10000</f>
        <v>66400</v>
      </c>
      <c r="AK157" s="28">
        <f>'no b.d.l.'!BM157*10000</f>
        <v>800</v>
      </c>
      <c r="AL157" s="28">
        <f>'no b.d.l.'!BP157*10000</f>
        <v>150</v>
      </c>
      <c r="AM157" s="28">
        <f>'no b.d.l.'!BQ157*10000</f>
        <v>9000</v>
      </c>
      <c r="BE157" s="28"/>
      <c r="BH157" s="28"/>
    </row>
    <row r="158" spans="1:60" x14ac:dyDescent="0.3">
      <c r="A158" s="26">
        <v>687417</v>
      </c>
      <c r="B158" s="26">
        <v>846636</v>
      </c>
      <c r="C158" s="26">
        <v>359</v>
      </c>
      <c r="D158" s="25">
        <f t="shared" si="2"/>
        <v>154</v>
      </c>
      <c r="E158" s="26">
        <v>1</v>
      </c>
      <c r="F158" s="27" t="s">
        <v>155</v>
      </c>
      <c r="G158" s="28">
        <f>'no b.d.l.'!H158/1000</f>
        <v>8.9999999999999998E-4</v>
      </c>
      <c r="H158" s="28">
        <v>2</v>
      </c>
      <c r="I158" s="28">
        <f>Amalgamation!P158/Amalgamation!AR158</f>
        <v>1.6595744680851063</v>
      </c>
      <c r="J158" s="28">
        <f>Amalgamation!Q158/Amalgamation!AS158</f>
        <v>7.7380952380952384E-3</v>
      </c>
      <c r="K158" s="28">
        <f>Amalgamation!R158/Amalgamation!AT158</f>
        <v>9.7122302158273381</v>
      </c>
      <c r="L158" s="28">
        <f>Amalgamation!T158/Amalgamation!X158</f>
        <v>0.2608695652173913</v>
      </c>
      <c r="M158" s="28">
        <f>Amalgamation!V158/Amalgamation!Z158</f>
        <v>508.57142857142856</v>
      </c>
      <c r="N158" s="28">
        <v>17.100000000000001</v>
      </c>
      <c r="O158" s="28">
        <v>0.09</v>
      </c>
      <c r="P158" s="28">
        <v>0.09</v>
      </c>
      <c r="Q158" s="28">
        <v>1.1499999999999999</v>
      </c>
      <c r="R158" s="28">
        <v>0.18</v>
      </c>
      <c r="S158" s="28">
        <v>120</v>
      </c>
      <c r="T158" s="28">
        <v>0.2</v>
      </c>
      <c r="U158" s="28">
        <v>0.3</v>
      </c>
      <c r="V158" s="28">
        <v>0.04</v>
      </c>
      <c r="W158" s="28">
        <v>25.5</v>
      </c>
      <c r="X158" s="28">
        <f>Amalgamation!AL158/Amalgamation!AY158</f>
        <v>1.0277324632952691E-4</v>
      </c>
      <c r="Y158" s="28">
        <v>9.1999999999999998E-2</v>
      </c>
      <c r="Z158" s="28">
        <f>Amalgamation!AN158/(Amalgamation!AS158+Amalgamation!AY158)</f>
        <v>4.4332010151623621E-3</v>
      </c>
      <c r="AA158" s="28">
        <f>Amalgamation!AO158/Amalgamation!AS158</f>
        <v>0.37559523809523809</v>
      </c>
      <c r="AB158" s="28">
        <v>0.5</v>
      </c>
      <c r="AC158" s="28">
        <v>1.2</v>
      </c>
      <c r="AD158" s="28">
        <v>9.4</v>
      </c>
      <c r="AE158" s="28">
        <v>168</v>
      </c>
      <c r="AF158" s="28">
        <v>13.9</v>
      </c>
      <c r="AG158" s="28">
        <v>17.399999999999999</v>
      </c>
      <c r="AH158" s="28">
        <v>10.5</v>
      </c>
      <c r="AI158" s="28">
        <f>'no b.d.l.'!BJ158*10000</f>
        <v>51500</v>
      </c>
      <c r="AJ158" s="28">
        <f>'no b.d.l.'!BL158*10000</f>
        <v>61300</v>
      </c>
      <c r="AK158" s="28">
        <f>'no b.d.l.'!BM158*10000</f>
        <v>800</v>
      </c>
      <c r="AL158" s="28">
        <f>'no b.d.l.'!BP158*10000</f>
        <v>160</v>
      </c>
      <c r="AM158" s="28">
        <f>'no b.d.l.'!BQ158*10000</f>
        <v>9000</v>
      </c>
      <c r="BE158" s="28"/>
      <c r="BH158" s="28"/>
    </row>
    <row r="159" spans="1:60" x14ac:dyDescent="0.3">
      <c r="A159" s="26">
        <v>687419</v>
      </c>
      <c r="B159" s="26">
        <v>846636</v>
      </c>
      <c r="C159" s="26">
        <v>359</v>
      </c>
      <c r="D159" s="25">
        <f t="shared" si="2"/>
        <v>155</v>
      </c>
      <c r="E159" s="26">
        <v>1</v>
      </c>
      <c r="F159" s="27" t="s">
        <v>156</v>
      </c>
      <c r="G159" s="28">
        <f>'no b.d.l.'!H159/1000</f>
        <v>1.4E-3</v>
      </c>
      <c r="H159" s="28">
        <v>2</v>
      </c>
      <c r="I159" s="28">
        <f>Amalgamation!P159/Amalgamation!AR159</f>
        <v>1.6237623762376237</v>
      </c>
      <c r="J159" s="28">
        <f>Amalgamation!Q159/Amalgamation!AS159</f>
        <v>9.4488188976377951E-3</v>
      </c>
      <c r="K159" s="28">
        <f>Amalgamation!R159/Amalgamation!AT159</f>
        <v>10.948905109489052</v>
      </c>
      <c r="L159" s="28">
        <f>Amalgamation!T159/Amalgamation!X159</f>
        <v>0.26637554585152839</v>
      </c>
      <c r="M159" s="28">
        <f>Amalgamation!V159/Amalgamation!Z159</f>
        <v>486.25</v>
      </c>
      <c r="N159" s="28">
        <v>16.600000000000001</v>
      </c>
      <c r="O159" s="28">
        <v>0.09</v>
      </c>
      <c r="P159" s="28">
        <v>0.08</v>
      </c>
      <c r="Q159" s="28">
        <v>1.1100000000000001</v>
      </c>
      <c r="R159" s="28">
        <v>0.18</v>
      </c>
      <c r="S159" s="28">
        <v>136</v>
      </c>
      <c r="T159" s="28">
        <v>0.2</v>
      </c>
      <c r="U159" s="28">
        <v>0.3</v>
      </c>
      <c r="V159" s="28">
        <v>0.04</v>
      </c>
      <c r="W159" s="28">
        <v>32.200000000000003</v>
      </c>
      <c r="X159" s="28">
        <f>Amalgamation!AL159/Amalgamation!AY159</f>
        <v>1.4623655913978496E-4</v>
      </c>
      <c r="Y159" s="28">
        <v>0.1</v>
      </c>
      <c r="Z159" s="28">
        <f>Amalgamation!AN159/(Amalgamation!AS159+Amalgamation!AY159)</f>
        <v>6.0244064597765254E-3</v>
      </c>
      <c r="AA159" s="28">
        <f>Amalgamation!AO159/Amalgamation!AS159</f>
        <v>0.5448818897637796</v>
      </c>
      <c r="AB159" s="28">
        <v>0.5</v>
      </c>
      <c r="AC159" s="28">
        <v>1.28</v>
      </c>
      <c r="AD159" s="28">
        <v>10.1</v>
      </c>
      <c r="AE159" s="28">
        <v>127</v>
      </c>
      <c r="AF159" s="28">
        <v>13.7</v>
      </c>
      <c r="AG159" s="28">
        <v>17.5</v>
      </c>
      <c r="AH159" s="28">
        <v>12.6</v>
      </c>
      <c r="AI159" s="28">
        <f>'no b.d.l.'!BJ159*10000</f>
        <v>54300</v>
      </c>
      <c r="AJ159" s="28">
        <f>'no b.d.l.'!BL159*10000</f>
        <v>46500</v>
      </c>
      <c r="AK159" s="28">
        <f>'no b.d.l.'!BM159*10000</f>
        <v>900</v>
      </c>
      <c r="AL159" s="28">
        <f>'no b.d.l.'!BP159*10000</f>
        <v>170</v>
      </c>
      <c r="AM159" s="28">
        <f>'no b.d.l.'!BQ159*10000</f>
        <v>9000</v>
      </c>
      <c r="BE159" s="28"/>
      <c r="BH159" s="28"/>
    </row>
    <row r="160" spans="1:60" x14ac:dyDescent="0.3">
      <c r="A160" s="26">
        <v>687420</v>
      </c>
      <c r="B160" s="26">
        <v>846636</v>
      </c>
      <c r="C160" s="26">
        <v>359</v>
      </c>
      <c r="D160" s="25">
        <f t="shared" si="2"/>
        <v>156</v>
      </c>
      <c r="E160" s="26">
        <v>1</v>
      </c>
      <c r="F160" s="27" t="s">
        <v>157</v>
      </c>
      <c r="G160" s="28">
        <f>'no b.d.l.'!H160/1000</f>
        <v>2.5999999999999999E-3</v>
      </c>
      <c r="H160" s="28">
        <v>2</v>
      </c>
      <c r="I160" s="28">
        <f>Amalgamation!P160/Amalgamation!AR160</f>
        <v>1.7023809523809523</v>
      </c>
      <c r="J160" s="28">
        <f>Amalgamation!Q160/Amalgamation!AS160</f>
        <v>8.2089552238805985E-3</v>
      </c>
      <c r="K160" s="28">
        <f>Amalgamation!R160/Amalgamation!AT160</f>
        <v>10</v>
      </c>
      <c r="L160" s="28">
        <f>Amalgamation!T160/Amalgamation!X160</f>
        <v>0.25</v>
      </c>
      <c r="M160" s="28">
        <f>Amalgamation!V160/Amalgamation!Z160</f>
        <v>497.14285714285705</v>
      </c>
      <c r="N160" s="28">
        <v>15.2</v>
      </c>
      <c r="O160" s="28">
        <v>0.09</v>
      </c>
      <c r="P160" s="28">
        <v>0.08</v>
      </c>
      <c r="Q160" s="28">
        <v>1.01</v>
      </c>
      <c r="R160" s="28">
        <v>0.16</v>
      </c>
      <c r="S160" s="28">
        <v>131</v>
      </c>
      <c r="T160" s="28">
        <v>0.2</v>
      </c>
      <c r="U160" s="28">
        <v>0.3</v>
      </c>
      <c r="V160" s="28">
        <v>0.04</v>
      </c>
      <c r="W160" s="28">
        <v>28.2</v>
      </c>
      <c r="X160" s="28">
        <f>Amalgamation!AL160/Amalgamation!AY160</f>
        <v>1.4014251781472686E-4</v>
      </c>
      <c r="Y160" s="28">
        <v>0.108</v>
      </c>
      <c r="Z160" s="28">
        <f>Amalgamation!AN160/(Amalgamation!AS160+Amalgamation!AY160)</f>
        <v>6.0401572193019837E-3</v>
      </c>
      <c r="AA160" s="28">
        <f>Amalgamation!AO160/Amalgamation!AS160</f>
        <v>0.49179104477611946</v>
      </c>
      <c r="AB160" s="28">
        <v>0.4</v>
      </c>
      <c r="AC160" s="28">
        <v>1.2</v>
      </c>
      <c r="AD160" s="28">
        <v>8.4</v>
      </c>
      <c r="AE160" s="28">
        <v>134</v>
      </c>
      <c r="AF160" s="28">
        <v>12.9</v>
      </c>
      <c r="AG160" s="28">
        <v>15.8</v>
      </c>
      <c r="AH160" s="28">
        <v>11.8</v>
      </c>
      <c r="AI160" s="28">
        <f>'no b.d.l.'!BJ160*10000</f>
        <v>43600</v>
      </c>
      <c r="AJ160" s="28">
        <f>'no b.d.l.'!BL160*10000</f>
        <v>42100</v>
      </c>
      <c r="AK160" s="28">
        <f>'no b.d.l.'!BM160*10000</f>
        <v>800</v>
      </c>
      <c r="AL160" s="28">
        <f>'no b.d.l.'!BP160*10000</f>
        <v>140</v>
      </c>
      <c r="AM160" s="28">
        <f>'no b.d.l.'!BQ160*10000</f>
        <v>9000</v>
      </c>
      <c r="BE160" s="28"/>
      <c r="BH160" s="28"/>
    </row>
    <row r="161" spans="1:60" x14ac:dyDescent="0.3">
      <c r="A161" s="26">
        <v>687422</v>
      </c>
      <c r="B161" s="26">
        <v>846636</v>
      </c>
      <c r="C161" s="26">
        <v>359</v>
      </c>
      <c r="D161" s="25">
        <f t="shared" si="2"/>
        <v>157</v>
      </c>
      <c r="E161" s="26">
        <v>1</v>
      </c>
      <c r="F161" s="27" t="s">
        <v>158</v>
      </c>
      <c r="G161" s="28">
        <f>'no b.d.l.'!H161/1000</f>
        <v>1.6999999999999999E-3</v>
      </c>
      <c r="H161" s="28">
        <v>2</v>
      </c>
      <c r="I161" s="28">
        <f>Amalgamation!P161/Amalgamation!AR161</f>
        <v>1.6144578313253011</v>
      </c>
      <c r="J161" s="28">
        <f>Amalgamation!Q161/Amalgamation!AS161</f>
        <v>8.0645161290322578E-3</v>
      </c>
      <c r="K161" s="28">
        <f>Amalgamation!R161/Amalgamation!AT161</f>
        <v>9.758064516129032</v>
      </c>
      <c r="L161" s="28">
        <f>Amalgamation!T161/Amalgamation!X161</f>
        <v>0.25</v>
      </c>
      <c r="M161" s="28">
        <f>Amalgamation!V161/Amalgamation!Z161</f>
        <v>467.14285714285717</v>
      </c>
      <c r="N161" s="28">
        <v>14.5</v>
      </c>
      <c r="O161" s="28">
        <v>0.09</v>
      </c>
      <c r="P161" s="28">
        <v>7.0000000000000007E-2</v>
      </c>
      <c r="Q161" s="28">
        <v>0.94</v>
      </c>
      <c r="R161" s="28">
        <v>0.16</v>
      </c>
      <c r="S161" s="28">
        <v>128</v>
      </c>
      <c r="T161" s="28">
        <v>0.2</v>
      </c>
      <c r="U161" s="28">
        <v>0.3</v>
      </c>
      <c r="V161" s="28">
        <v>0.04</v>
      </c>
      <c r="W161" s="28">
        <v>27</v>
      </c>
      <c r="X161" s="28">
        <f>Amalgamation!AL161/Amalgamation!AY161</f>
        <v>1.5696202531645571E-4</v>
      </c>
      <c r="Y161" s="28">
        <v>0.10100000000000001</v>
      </c>
      <c r="Z161" s="28">
        <f>Amalgamation!AN161/(Amalgamation!AS161+Amalgamation!AY161)</f>
        <v>5.8348475671310311E-3</v>
      </c>
      <c r="AA161" s="28">
        <f>Amalgamation!AO161/Amalgamation!AS161</f>
        <v>0.48467741935483871</v>
      </c>
      <c r="AB161" s="28">
        <v>0.4</v>
      </c>
      <c r="AC161" s="28">
        <v>1.1200000000000001</v>
      </c>
      <c r="AD161" s="28">
        <v>8.3000000000000007</v>
      </c>
      <c r="AE161" s="28">
        <v>124</v>
      </c>
      <c r="AF161" s="28">
        <v>12.4</v>
      </c>
      <c r="AG161" s="28">
        <v>14.5</v>
      </c>
      <c r="AH161" s="28">
        <v>11.1</v>
      </c>
      <c r="AI161" s="28">
        <f>'no b.d.l.'!BJ161*10000</f>
        <v>44100</v>
      </c>
      <c r="AJ161" s="28">
        <f>'no b.d.l.'!BL161*10000</f>
        <v>39500</v>
      </c>
      <c r="AK161" s="28">
        <f>'no b.d.l.'!BM161*10000</f>
        <v>800</v>
      </c>
      <c r="AL161" s="28">
        <f>'no b.d.l.'!BP161*10000</f>
        <v>130</v>
      </c>
      <c r="AM161" s="28">
        <f>'no b.d.l.'!BQ161*10000</f>
        <v>9000</v>
      </c>
      <c r="BE161" s="28"/>
      <c r="BH161" s="28"/>
    </row>
    <row r="162" spans="1:60" x14ac:dyDescent="0.3">
      <c r="A162" s="26">
        <v>687423</v>
      </c>
      <c r="B162" s="26">
        <v>846636</v>
      </c>
      <c r="C162" s="26">
        <v>359</v>
      </c>
      <c r="D162" s="25">
        <f t="shared" si="2"/>
        <v>158</v>
      </c>
      <c r="E162" s="26">
        <v>1</v>
      </c>
      <c r="F162" s="27" t="s">
        <v>159</v>
      </c>
      <c r="G162" s="28">
        <f>'no b.d.l.'!H162/1000</f>
        <v>8.0000000000000004E-4</v>
      </c>
      <c r="H162" s="28">
        <v>2</v>
      </c>
      <c r="I162" s="28">
        <f>Amalgamation!P162/Amalgamation!AR162</f>
        <v>1.6235294117647059</v>
      </c>
      <c r="J162" s="28">
        <f>Amalgamation!Q162/Amalgamation!AS162</f>
        <v>7.874015748031496E-3</v>
      </c>
      <c r="K162" s="28">
        <f>Amalgamation!R162/Amalgamation!AT162</f>
        <v>9.758064516129032</v>
      </c>
      <c r="L162" s="28">
        <f>Amalgamation!T162/Amalgamation!X162</f>
        <v>0.22047244094488189</v>
      </c>
      <c r="M162" s="28">
        <f>Amalgamation!V162/Amalgamation!Z162</f>
        <v>485.71428571428567</v>
      </c>
      <c r="N162" s="28">
        <v>14.8</v>
      </c>
      <c r="O162" s="28">
        <v>0.09</v>
      </c>
      <c r="P162" s="28">
        <v>0.08</v>
      </c>
      <c r="Q162" s="28">
        <v>0.97</v>
      </c>
      <c r="R162" s="28">
        <v>0.16</v>
      </c>
      <c r="S162" s="28">
        <v>133</v>
      </c>
      <c r="T162" s="28">
        <v>0.2</v>
      </c>
      <c r="U162" s="28">
        <v>0.3</v>
      </c>
      <c r="V162" s="28">
        <v>0.04</v>
      </c>
      <c r="W162" s="28">
        <v>26.1</v>
      </c>
      <c r="X162" s="28">
        <f>Amalgamation!AL162/Amalgamation!AY162</f>
        <v>1.5326633165829145E-4</v>
      </c>
      <c r="Y162" s="28">
        <v>9.8000000000000004E-2</v>
      </c>
      <c r="Z162" s="28">
        <f>Amalgamation!AN162/(Amalgamation!AS162+Amalgamation!AY162)</f>
        <v>5.9959425952363053E-3</v>
      </c>
      <c r="AA162" s="28">
        <f>Amalgamation!AO162/Amalgamation!AS162</f>
        <v>0.51417322834645662</v>
      </c>
      <c r="AB162" s="28">
        <v>0.4</v>
      </c>
      <c r="AC162" s="28">
        <v>1.1499999999999999</v>
      </c>
      <c r="AD162" s="28">
        <v>8.5</v>
      </c>
      <c r="AE162" s="28">
        <v>127</v>
      </c>
      <c r="AF162" s="28">
        <v>12.4</v>
      </c>
      <c r="AG162" s="28">
        <v>14.7</v>
      </c>
      <c r="AH162" s="28">
        <v>12.4</v>
      </c>
      <c r="AI162" s="28">
        <f>'no b.d.l.'!BJ162*10000</f>
        <v>44900</v>
      </c>
      <c r="AJ162" s="28">
        <f>'no b.d.l.'!BL162*10000</f>
        <v>39800</v>
      </c>
      <c r="AK162" s="28">
        <f>'no b.d.l.'!BM162*10000</f>
        <v>700.00000000000011</v>
      </c>
      <c r="AL162" s="28">
        <f>'no b.d.l.'!BP162*10000</f>
        <v>130</v>
      </c>
      <c r="AM162" s="28">
        <f>'no b.d.l.'!BQ162*10000</f>
        <v>9000</v>
      </c>
      <c r="BE162" s="28"/>
      <c r="BH162" s="28"/>
    </row>
    <row r="163" spans="1:60" x14ac:dyDescent="0.3">
      <c r="A163" s="26">
        <v>687425</v>
      </c>
      <c r="B163" s="26">
        <v>846636</v>
      </c>
      <c r="C163" s="26">
        <v>359</v>
      </c>
      <c r="D163" s="25">
        <f t="shared" si="2"/>
        <v>159</v>
      </c>
      <c r="E163" s="26">
        <v>1</v>
      </c>
      <c r="F163" s="27" t="s">
        <v>160</v>
      </c>
      <c r="G163" s="28">
        <f>'no b.d.l.'!H163/1000</f>
        <v>5.7000000000000002E-3</v>
      </c>
      <c r="H163" s="28">
        <v>3</v>
      </c>
      <c r="I163" s="28">
        <f>Amalgamation!P163/Amalgamation!AR163</f>
        <v>2.0487804878048781</v>
      </c>
      <c r="J163" s="28">
        <f>Amalgamation!Q163/Amalgamation!AS163</f>
        <v>8.3333333333333332E-3</v>
      </c>
      <c r="K163" s="28">
        <f>Amalgamation!R163/Amalgamation!AT163</f>
        <v>10.260869565217391</v>
      </c>
      <c r="L163" s="28">
        <f>Amalgamation!T163/Amalgamation!X163</f>
        <v>0.19795221843003413</v>
      </c>
      <c r="M163" s="28">
        <f>Amalgamation!V163/Amalgamation!Z163</f>
        <v>473.75</v>
      </c>
      <c r="N163" s="28">
        <v>14.6</v>
      </c>
      <c r="O163" s="28">
        <v>0.09</v>
      </c>
      <c r="P163" s="28">
        <v>0.08</v>
      </c>
      <c r="Q163" s="28">
        <v>0.97</v>
      </c>
      <c r="R163" s="28">
        <v>0.16</v>
      </c>
      <c r="S163" s="28">
        <v>223</v>
      </c>
      <c r="T163" s="28">
        <v>0.2</v>
      </c>
      <c r="U163" s="28">
        <v>0.3</v>
      </c>
      <c r="V163" s="28">
        <v>0.04</v>
      </c>
      <c r="W163" s="28">
        <v>30</v>
      </c>
      <c r="X163" s="28">
        <f>Amalgamation!AL163/Amalgamation!AY163</f>
        <v>1.2031558185404338E-4</v>
      </c>
      <c r="Y163" s="28">
        <v>8.5999999999999993E-2</v>
      </c>
      <c r="Z163" s="28">
        <f>Amalgamation!AN163/(Amalgamation!AS163+Amalgamation!AY163)</f>
        <v>4.9701046337817635E-3</v>
      </c>
      <c r="AA163" s="28">
        <f>Amalgamation!AO163/Amalgamation!AS163</f>
        <v>0.38124999999999998</v>
      </c>
      <c r="AB163" s="28">
        <v>0.5</v>
      </c>
      <c r="AC163" s="28">
        <v>1.04</v>
      </c>
      <c r="AD163" s="28">
        <v>8.1999999999999993</v>
      </c>
      <c r="AE163" s="28">
        <v>144</v>
      </c>
      <c r="AF163" s="28">
        <v>11.5</v>
      </c>
      <c r="AG163" s="28">
        <v>17.899999999999999</v>
      </c>
      <c r="AH163" s="28">
        <v>10.9</v>
      </c>
      <c r="AI163" s="28">
        <f>'no b.d.l.'!BJ163*10000</f>
        <v>43600</v>
      </c>
      <c r="AJ163" s="28">
        <f>'no b.d.l.'!BL163*10000</f>
        <v>50700</v>
      </c>
      <c r="AK163" s="28">
        <f>'no b.d.l.'!BM163*10000</f>
        <v>800</v>
      </c>
      <c r="AL163" s="28">
        <f>'no b.d.l.'!BP163*10000</f>
        <v>150</v>
      </c>
      <c r="AM163" s="28">
        <f>'no b.d.l.'!BQ163*10000</f>
        <v>9000</v>
      </c>
      <c r="BE163" s="28"/>
      <c r="BH163" s="28"/>
    </row>
    <row r="164" spans="1:60" x14ac:dyDescent="0.3">
      <c r="A164" s="26">
        <v>687427</v>
      </c>
      <c r="B164" s="26">
        <v>846636</v>
      </c>
      <c r="C164" s="26">
        <v>358</v>
      </c>
      <c r="D164" s="25">
        <f t="shared" si="2"/>
        <v>160</v>
      </c>
      <c r="E164" s="26">
        <v>1</v>
      </c>
      <c r="F164" s="27" t="s">
        <v>161</v>
      </c>
      <c r="G164" s="28">
        <f>'no b.d.l.'!H164/1000</f>
        <v>2.8999999999999998E-3</v>
      </c>
      <c r="H164" s="28">
        <v>3</v>
      </c>
      <c r="I164" s="28">
        <f>Amalgamation!P164/Amalgamation!AR164</f>
        <v>1.5212765957446808</v>
      </c>
      <c r="J164" s="28">
        <f>Amalgamation!Q164/Amalgamation!AS164</f>
        <v>7.4074074074074068E-3</v>
      </c>
      <c r="K164" s="28">
        <f>Amalgamation!R164/Amalgamation!AT164</f>
        <v>8.3571428571428577</v>
      </c>
      <c r="L164" s="28">
        <f>Amalgamation!T164/Amalgamation!X164</f>
        <v>0.26250000000000001</v>
      </c>
      <c r="M164" s="28">
        <f>Amalgamation!V164/Amalgamation!Z164</f>
        <v>424.44444444444451</v>
      </c>
      <c r="N164" s="28">
        <v>16.600000000000001</v>
      </c>
      <c r="O164" s="28">
        <v>0.09</v>
      </c>
      <c r="P164" s="28">
        <v>0.09</v>
      </c>
      <c r="Q164" s="28">
        <v>1.1499999999999999</v>
      </c>
      <c r="R164" s="28">
        <v>0.19</v>
      </c>
      <c r="S164" s="28">
        <v>116</v>
      </c>
      <c r="T164" s="28">
        <v>1.7</v>
      </c>
      <c r="U164" s="28">
        <v>0.3</v>
      </c>
      <c r="V164" s="28">
        <v>0.04</v>
      </c>
      <c r="W164" s="28">
        <v>23.2</v>
      </c>
      <c r="X164" s="28">
        <f>Amalgamation!AL164/Amalgamation!AY164</f>
        <v>1.0553359683794469E-3</v>
      </c>
      <c r="Y164" s="28">
        <v>7.0999999999999994E-2</v>
      </c>
      <c r="Z164" s="28">
        <f>Amalgamation!AN164/(Amalgamation!AS164+Amalgamation!AY164)</f>
        <v>4.7102163035341411E-3</v>
      </c>
      <c r="AA164" s="28">
        <f>Amalgamation!AO164/Amalgamation!AS164</f>
        <v>0.36358024691358026</v>
      </c>
      <c r="AB164" s="28">
        <v>0.5</v>
      </c>
      <c r="AC164" s="28">
        <v>1.1599999999999999</v>
      </c>
      <c r="AD164" s="28">
        <v>9.4</v>
      </c>
      <c r="AE164" s="28">
        <v>162</v>
      </c>
      <c r="AF164" s="28">
        <v>14</v>
      </c>
      <c r="AG164" s="28">
        <v>19.3</v>
      </c>
      <c r="AH164" s="28">
        <v>10.9</v>
      </c>
      <c r="AI164" s="28">
        <f>'no b.d.l.'!BJ164*10000</f>
        <v>51700</v>
      </c>
      <c r="AJ164" s="28">
        <f>'no b.d.l.'!BL164*10000</f>
        <v>50599.999999999993</v>
      </c>
      <c r="AK164" s="28">
        <f>'no b.d.l.'!BM164*10000</f>
        <v>900</v>
      </c>
      <c r="AL164" s="28">
        <f>'no b.d.l.'!BP164*10000</f>
        <v>160</v>
      </c>
      <c r="AM164" s="28">
        <f>'no b.d.l.'!BQ164*10000</f>
        <v>9000</v>
      </c>
      <c r="BE164" s="28"/>
      <c r="BH164" s="28"/>
    </row>
    <row r="165" spans="1:60" x14ac:dyDescent="0.3">
      <c r="A165" s="26">
        <v>687428</v>
      </c>
      <c r="B165" s="26">
        <v>846636</v>
      </c>
      <c r="C165" s="26">
        <v>358</v>
      </c>
      <c r="D165" s="25">
        <f t="shared" si="2"/>
        <v>161</v>
      </c>
      <c r="E165" s="26">
        <v>1</v>
      </c>
      <c r="F165" s="27" t="s">
        <v>162</v>
      </c>
      <c r="G165" s="28">
        <f>'no b.d.l.'!H165/1000</f>
        <v>6.0999999999999995E-3</v>
      </c>
      <c r="H165" s="28">
        <v>3</v>
      </c>
      <c r="I165" s="28">
        <f>Amalgamation!P165/Amalgamation!AR165</f>
        <v>1.6025641025641026</v>
      </c>
      <c r="J165" s="28">
        <f>Amalgamation!Q165/Amalgamation!AS165</f>
        <v>5.7142857142857143E-3</v>
      </c>
      <c r="K165" s="28">
        <f>Amalgamation!R165/Amalgamation!AT165</f>
        <v>7.7099236641221376</v>
      </c>
      <c r="L165" s="28">
        <f>Amalgamation!T165/Amalgamation!X165</f>
        <v>0.26905829596412556</v>
      </c>
      <c r="M165" s="28">
        <f>Amalgamation!V165/Amalgamation!Z165</f>
        <v>415</v>
      </c>
      <c r="N165" s="28">
        <v>14.3</v>
      </c>
      <c r="O165" s="28">
        <v>0.09</v>
      </c>
      <c r="P165" s="28">
        <v>7.0000000000000007E-2</v>
      </c>
      <c r="Q165" s="28">
        <v>0.94</v>
      </c>
      <c r="R165" s="28">
        <v>0.16</v>
      </c>
      <c r="S165" s="28">
        <v>112</v>
      </c>
      <c r="T165" s="28">
        <v>0.2</v>
      </c>
      <c r="U165" s="28">
        <v>0.5</v>
      </c>
      <c r="V165" s="28">
        <v>0.04</v>
      </c>
      <c r="W165" s="28">
        <v>14.1</v>
      </c>
      <c r="X165" s="28">
        <f>Amalgamation!AL165/Amalgamation!AY165</f>
        <v>1.2189616252821671E-4</v>
      </c>
      <c r="Y165" s="28">
        <v>7.0999999999999994E-2</v>
      </c>
      <c r="Z165" s="28">
        <f>Amalgamation!AN165/(Amalgamation!AS165+Amalgamation!AY165)</f>
        <v>3.9595278246205724E-3</v>
      </c>
      <c r="AA165" s="28">
        <f>Amalgamation!AO165/Amalgamation!AS165</f>
        <v>0.31657142857142856</v>
      </c>
      <c r="AB165" s="28">
        <v>0.3</v>
      </c>
      <c r="AC165" s="28">
        <v>1.06</v>
      </c>
      <c r="AD165" s="28">
        <v>7.8</v>
      </c>
      <c r="AE165" s="28">
        <v>175</v>
      </c>
      <c r="AF165" s="28">
        <v>13.1</v>
      </c>
      <c r="AG165" s="28">
        <v>15.7</v>
      </c>
      <c r="AH165" s="28">
        <v>11</v>
      </c>
      <c r="AI165" s="28">
        <f>'no b.d.l.'!BJ165*10000</f>
        <v>43900</v>
      </c>
      <c r="AJ165" s="28">
        <f>'no b.d.l.'!BL165*10000</f>
        <v>44300</v>
      </c>
      <c r="AK165" s="28">
        <f>'no b.d.l.'!BM165*10000</f>
        <v>800</v>
      </c>
      <c r="AL165" s="28">
        <f>'no b.d.l.'!BP165*10000</f>
        <v>160</v>
      </c>
      <c r="AM165" s="28">
        <f>'no b.d.l.'!BQ165*10000</f>
        <v>9000</v>
      </c>
      <c r="BE165" s="28"/>
      <c r="BH165" s="28"/>
    </row>
    <row r="166" spans="1:60" x14ac:dyDescent="0.3">
      <c r="A166" s="26">
        <v>687185</v>
      </c>
      <c r="B166" s="26">
        <v>847230</v>
      </c>
      <c r="C166" s="26">
        <v>368</v>
      </c>
      <c r="D166" s="25">
        <f t="shared" si="2"/>
        <v>162</v>
      </c>
      <c r="E166" s="26">
        <v>1</v>
      </c>
      <c r="F166" s="27" t="s">
        <v>163</v>
      </c>
      <c r="G166" s="28">
        <f>'no b.d.l.'!H166/1000</f>
        <v>6.9000000000000008E-3</v>
      </c>
      <c r="H166" s="28">
        <v>3</v>
      </c>
      <c r="I166" s="28">
        <f>Amalgamation!P166/Amalgamation!AR166</f>
        <v>3.6153846153846154</v>
      </c>
      <c r="J166" s="28">
        <f>Amalgamation!Q166/Amalgamation!AS166</f>
        <v>3.9877300613496936E-3</v>
      </c>
      <c r="K166" s="28">
        <f>Amalgamation!R166/Amalgamation!AT166</f>
        <v>24.868421052631579</v>
      </c>
      <c r="L166" s="28">
        <f>Amalgamation!T166/Amalgamation!X166</f>
        <v>0.27758007117437722</v>
      </c>
      <c r="M166" s="28">
        <f>Amalgamation!V166/Amalgamation!Z166</f>
        <v>309.99999999999994</v>
      </c>
      <c r="N166" s="28">
        <v>12.1</v>
      </c>
      <c r="O166" s="28">
        <v>0.09</v>
      </c>
      <c r="P166" s="28">
        <v>0.08</v>
      </c>
      <c r="Q166" s="28">
        <v>0.7</v>
      </c>
      <c r="R166" s="28">
        <v>0.08</v>
      </c>
      <c r="S166" s="28">
        <v>602</v>
      </c>
      <c r="T166" s="28">
        <v>0.2</v>
      </c>
      <c r="U166" s="28">
        <v>0.2</v>
      </c>
      <c r="V166" s="28">
        <v>0.04</v>
      </c>
      <c r="W166" s="28">
        <v>5.65</v>
      </c>
      <c r="X166" s="28">
        <f>Amalgamation!AL166/Amalgamation!AY166</f>
        <v>5.1639344262295081E-5</v>
      </c>
      <c r="Y166" s="28">
        <v>6.7000000000000004E-2</v>
      </c>
      <c r="Z166" s="28">
        <f>Amalgamation!AN166/(Amalgamation!AS166+Amalgamation!AY166)</f>
        <v>7.1938917319294324E-4</v>
      </c>
      <c r="AA166" s="28">
        <f>Amalgamation!AO166/Amalgamation!AS166</f>
        <v>0.12699386503067484</v>
      </c>
      <c r="AB166" s="28">
        <v>0.3</v>
      </c>
      <c r="AC166" s="28">
        <v>0.38</v>
      </c>
      <c r="AD166" s="28">
        <v>2.6</v>
      </c>
      <c r="AE166" s="28">
        <v>326</v>
      </c>
      <c r="AF166" s="28">
        <v>7.6</v>
      </c>
      <c r="AG166" s="28">
        <v>16.399999999999999</v>
      </c>
      <c r="AH166" s="28">
        <v>7.5</v>
      </c>
      <c r="AI166" s="28">
        <f>'no b.d.l.'!BJ166*10000</f>
        <v>29500</v>
      </c>
      <c r="AJ166" s="28">
        <f>'no b.d.l.'!BL166*10000</f>
        <v>122000</v>
      </c>
      <c r="AK166" s="28">
        <f>'no b.d.l.'!BM166*10000</f>
        <v>700.00000000000011</v>
      </c>
      <c r="AL166" s="28">
        <f>'no b.d.l.'!BP166*10000</f>
        <v>260</v>
      </c>
      <c r="AM166" s="28">
        <f>'no b.d.l.'!BQ166*10000</f>
        <v>9000</v>
      </c>
      <c r="BE166" s="28"/>
      <c r="BH166" s="28"/>
    </row>
    <row r="167" spans="1:60" x14ac:dyDescent="0.3">
      <c r="A167" s="26">
        <v>687186</v>
      </c>
      <c r="B167" s="26">
        <v>847230</v>
      </c>
      <c r="C167" s="26">
        <v>368</v>
      </c>
      <c r="D167" s="25">
        <f t="shared" si="2"/>
        <v>163</v>
      </c>
      <c r="E167" s="26">
        <v>1</v>
      </c>
      <c r="F167" s="27" t="s">
        <v>164</v>
      </c>
      <c r="G167" s="28">
        <f>'no b.d.l.'!H167/1000</f>
        <v>3.5000000000000001E-3</v>
      </c>
      <c r="H167" s="28">
        <v>3</v>
      </c>
      <c r="I167" s="28">
        <f>Amalgamation!P167/Amalgamation!AR167</f>
        <v>3</v>
      </c>
      <c r="J167" s="28">
        <f>Amalgamation!Q167/Amalgamation!AS167</f>
        <v>1.0189228529839884E-3</v>
      </c>
      <c r="K167" s="28">
        <f>Amalgamation!R167/Amalgamation!AT167</f>
        <v>14.13793103448276</v>
      </c>
      <c r="L167" s="28">
        <f>Amalgamation!T167/Amalgamation!X167</f>
        <v>0.62222222222222223</v>
      </c>
      <c r="M167" s="28">
        <f>Amalgamation!V167/Amalgamation!Z167</f>
        <v>310</v>
      </c>
      <c r="N167" s="28">
        <v>5.96</v>
      </c>
      <c r="O167" s="28">
        <v>0.09</v>
      </c>
      <c r="P167" s="28">
        <v>0.03</v>
      </c>
      <c r="Q167" s="28">
        <v>0.38</v>
      </c>
      <c r="R167" s="28">
        <v>0.1</v>
      </c>
      <c r="S167" s="28">
        <v>267</v>
      </c>
      <c r="T167" s="28">
        <v>0.1</v>
      </c>
      <c r="U167" s="28">
        <v>0.2</v>
      </c>
      <c r="V167" s="28">
        <v>0.04</v>
      </c>
      <c r="W167" s="28">
        <v>4.07</v>
      </c>
      <c r="X167" s="28">
        <f>Amalgamation!AL167/Amalgamation!AY167</f>
        <v>7.3756432246998275E-5</v>
      </c>
      <c r="Y167" s="28">
        <v>4.2999999999999997E-2</v>
      </c>
      <c r="Z167" s="28">
        <f>Amalgamation!AN167/(Amalgamation!AS167+Amalgamation!AY167)</f>
        <v>2.1764117517419092E-3</v>
      </c>
      <c r="AA167" s="28">
        <f>Amalgamation!AO167/Amalgamation!AS167</f>
        <v>0.14352256186317322</v>
      </c>
      <c r="AB167" s="28">
        <v>0.1</v>
      </c>
      <c r="AC167" s="28">
        <v>0.3</v>
      </c>
      <c r="AD167" s="28">
        <v>1.7</v>
      </c>
      <c r="AE167" s="28">
        <v>687</v>
      </c>
      <c r="AF167" s="28">
        <v>5.8</v>
      </c>
      <c r="AG167" s="28">
        <v>7.5</v>
      </c>
      <c r="AH167" s="28">
        <v>4.5999999999999996</v>
      </c>
      <c r="AI167" s="28">
        <f>'no b.d.l.'!BJ167*10000</f>
        <v>18700</v>
      </c>
      <c r="AJ167" s="28">
        <f>'no b.d.l.'!BL167*10000</f>
        <v>58300</v>
      </c>
      <c r="AK167" s="28">
        <f>'no b.d.l.'!BM167*10000</f>
        <v>500</v>
      </c>
      <c r="AL167" s="28">
        <f>'no b.d.l.'!BP167*10000</f>
        <v>100</v>
      </c>
      <c r="AM167" s="28">
        <f>'no b.d.l.'!BQ167*10000</f>
        <v>9000</v>
      </c>
      <c r="BE167" s="28"/>
      <c r="BH167" s="28"/>
    </row>
    <row r="168" spans="1:60" x14ac:dyDescent="0.3">
      <c r="A168" s="26">
        <v>687187</v>
      </c>
      <c r="B168" s="26">
        <v>847230</v>
      </c>
      <c r="C168" s="26">
        <v>368</v>
      </c>
      <c r="D168" s="25">
        <f t="shared" si="2"/>
        <v>164</v>
      </c>
      <c r="E168" s="26">
        <v>1</v>
      </c>
      <c r="F168" s="27" t="s">
        <v>165</v>
      </c>
      <c r="G168" s="28">
        <f>'no b.d.l.'!H168/1000</f>
        <v>6.4999999999999997E-3</v>
      </c>
      <c r="H168" s="28">
        <v>3</v>
      </c>
      <c r="I168" s="28">
        <f>Amalgamation!P168/Amalgamation!AR168</f>
        <v>2.7692307692307696</v>
      </c>
      <c r="J168" s="28">
        <f>Amalgamation!Q168/Amalgamation!AS168</f>
        <v>2.3762376237623762E-3</v>
      </c>
      <c r="K168" s="28">
        <f>Amalgamation!R168/Amalgamation!AT168</f>
        <v>10.5</v>
      </c>
      <c r="L168" s="28">
        <f>Amalgamation!T168/Amalgamation!X168</f>
        <v>0.32600732600732601</v>
      </c>
      <c r="M168" s="28">
        <f>Amalgamation!V168/Amalgamation!Z168</f>
        <v>318.57142857142856</v>
      </c>
      <c r="N168" s="28">
        <v>12.7</v>
      </c>
      <c r="O168" s="28">
        <v>0.09</v>
      </c>
      <c r="P168" s="28">
        <v>0.06</v>
      </c>
      <c r="Q168" s="28">
        <v>0.88</v>
      </c>
      <c r="R168" s="28">
        <v>0.15</v>
      </c>
      <c r="S168" s="28">
        <v>392</v>
      </c>
      <c r="T168" s="28">
        <v>0.1</v>
      </c>
      <c r="U168" s="28">
        <v>0.2</v>
      </c>
      <c r="V168" s="28">
        <v>0.04</v>
      </c>
      <c r="W168" s="28">
        <v>9.43</v>
      </c>
      <c r="X168" s="28">
        <f>Amalgamation!AL168/Amalgamation!AY168</f>
        <v>6.2975027144408235E-5</v>
      </c>
      <c r="Y168" s="28">
        <v>5.7000000000000002E-2</v>
      </c>
      <c r="Z168" s="28">
        <f>Amalgamation!AN168/(Amalgamation!AS168+Amalgamation!AY168)</f>
        <v>2.016089843960909E-3</v>
      </c>
      <c r="AA168" s="28">
        <f>Amalgamation!AO168/Amalgamation!AS168</f>
        <v>0.16217821782178218</v>
      </c>
      <c r="AB168" s="28">
        <v>0.3</v>
      </c>
      <c r="AC168" s="28">
        <v>0.64</v>
      </c>
      <c r="AD168" s="28">
        <v>3.9</v>
      </c>
      <c r="AE168" s="28">
        <v>505</v>
      </c>
      <c r="AF168" s="28">
        <v>12</v>
      </c>
      <c r="AG168" s="28">
        <v>13.6</v>
      </c>
      <c r="AH168" s="28">
        <v>10.1</v>
      </c>
      <c r="AI168" s="28">
        <f>'no b.d.l.'!BJ168*10000</f>
        <v>36300</v>
      </c>
      <c r="AJ168" s="28">
        <f>'no b.d.l.'!BL168*10000</f>
        <v>92100.000000000015</v>
      </c>
      <c r="AK168" s="28">
        <f>'no b.d.l.'!BM168*10000</f>
        <v>1000</v>
      </c>
      <c r="AL168" s="28">
        <f>'no b.d.l.'!BP168*10000</f>
        <v>180</v>
      </c>
      <c r="AM168" s="28">
        <f>'no b.d.l.'!BQ168*10000</f>
        <v>9000</v>
      </c>
      <c r="BE168" s="28"/>
      <c r="BH168" s="28"/>
    </row>
    <row r="169" spans="1:60" x14ac:dyDescent="0.3">
      <c r="A169" s="26">
        <v>687188</v>
      </c>
      <c r="B169" s="26">
        <v>847230</v>
      </c>
      <c r="C169" s="26">
        <v>368</v>
      </c>
      <c r="D169" s="25">
        <f t="shared" si="2"/>
        <v>165</v>
      </c>
      <c r="E169" s="26">
        <v>1</v>
      </c>
      <c r="F169" s="27" t="s">
        <v>166</v>
      </c>
      <c r="G169" s="28">
        <f>'no b.d.l.'!H169/1000</f>
        <v>3.7000000000000002E-3</v>
      </c>
      <c r="H169" s="28">
        <v>4</v>
      </c>
      <c r="I169" s="28">
        <f>Amalgamation!P169/Amalgamation!AR169</f>
        <v>3.3437499999999996</v>
      </c>
      <c r="J169" s="28">
        <f>Amalgamation!Q169/Amalgamation!AS169</f>
        <v>5.0279329608938546E-3</v>
      </c>
      <c r="K169" s="28">
        <f>Amalgamation!R169/Amalgamation!AT169</f>
        <v>9.4382022471910112</v>
      </c>
      <c r="L169" s="28">
        <f>Amalgamation!T169/Amalgamation!X169</f>
        <v>0.19892473118279569</v>
      </c>
      <c r="M169" s="28">
        <f>Amalgamation!V169/Amalgamation!Z169</f>
        <v>280</v>
      </c>
      <c r="N169" s="28">
        <v>12.3</v>
      </c>
      <c r="O169" s="28">
        <v>0.09</v>
      </c>
      <c r="P169" s="28">
        <v>0.06</v>
      </c>
      <c r="Q169" s="28">
        <v>0.83</v>
      </c>
      <c r="R169" s="28">
        <v>0.11</v>
      </c>
      <c r="S169" s="28">
        <v>114</v>
      </c>
      <c r="T169" s="28">
        <v>0.1</v>
      </c>
      <c r="U169" s="28">
        <v>0.09</v>
      </c>
      <c r="V169" s="28">
        <v>0.04</v>
      </c>
      <c r="W169" s="28">
        <v>12.5</v>
      </c>
      <c r="X169" s="28">
        <f>Amalgamation!AL169/Amalgamation!AY169</f>
        <v>6.0514372163388808E-5</v>
      </c>
      <c r="Y169" s="28">
        <v>7.2999999999999995E-2</v>
      </c>
      <c r="Z169" s="28">
        <f>Amalgamation!AN169/(Amalgamation!AS169+Amalgamation!AY169)</f>
        <v>2.4668447019417913E-3</v>
      </c>
      <c r="AA169" s="28">
        <f>Amalgamation!AO169/Amalgamation!AS169</f>
        <v>0.37374301675977656</v>
      </c>
      <c r="AB169" s="28">
        <v>0.3</v>
      </c>
      <c r="AC169" s="28">
        <v>0.51</v>
      </c>
      <c r="AD169" s="28">
        <v>3.2</v>
      </c>
      <c r="AE169" s="28">
        <v>179</v>
      </c>
      <c r="AF169" s="28">
        <v>8.9</v>
      </c>
      <c r="AG169" s="28">
        <v>10</v>
      </c>
      <c r="AH169" s="28">
        <v>13.3</v>
      </c>
      <c r="AI169" s="28">
        <f>'no b.d.l.'!BJ169*10000</f>
        <v>36500</v>
      </c>
      <c r="AJ169" s="28">
        <f>'no b.d.l.'!BL169*10000</f>
        <v>66100</v>
      </c>
      <c r="AK169" s="28">
        <f>'no b.d.l.'!BM169*10000</f>
        <v>1000</v>
      </c>
      <c r="AL169" s="28">
        <f>'no b.d.l.'!BP169*10000</f>
        <v>90</v>
      </c>
      <c r="AM169" s="28">
        <f>'no b.d.l.'!BQ169*10000</f>
        <v>9000</v>
      </c>
      <c r="BE169" s="28"/>
      <c r="BH169" s="28"/>
    </row>
    <row r="170" spans="1:60" x14ac:dyDescent="0.3">
      <c r="A170" s="26">
        <v>687189</v>
      </c>
      <c r="B170" s="26">
        <v>847230</v>
      </c>
      <c r="C170" s="26">
        <v>368</v>
      </c>
      <c r="D170" s="25">
        <f t="shared" si="2"/>
        <v>166</v>
      </c>
      <c r="E170" s="26">
        <v>1</v>
      </c>
      <c r="F170" s="27" t="s">
        <v>167</v>
      </c>
      <c r="G170" s="28">
        <f>'no b.d.l.'!H170/1000</f>
        <v>3.3E-3</v>
      </c>
      <c r="H170" s="28">
        <v>3</v>
      </c>
      <c r="I170" s="28">
        <f>Amalgamation!P170/Amalgamation!AR170</f>
        <v>3.0666666666666664</v>
      </c>
      <c r="J170" s="28">
        <f>Amalgamation!Q170/Amalgamation!AS170</f>
        <v>6.0000000000000001E-3</v>
      </c>
      <c r="K170" s="28">
        <f>Amalgamation!R170/Amalgamation!AT170</f>
        <v>9.2682926829268304</v>
      </c>
      <c r="L170" s="28">
        <f>Amalgamation!T170/Amalgamation!X170</f>
        <v>0.14225941422594143</v>
      </c>
      <c r="M170" s="28">
        <f>Amalgamation!V170/Amalgamation!Z170</f>
        <v>290</v>
      </c>
      <c r="N170" s="28">
        <v>10.9</v>
      </c>
      <c r="O170" s="28">
        <v>0.09</v>
      </c>
      <c r="P170" s="28">
        <v>0.06</v>
      </c>
      <c r="Q170" s="28">
        <v>0.72</v>
      </c>
      <c r="R170" s="28">
        <v>0.1</v>
      </c>
      <c r="S170" s="28">
        <v>106</v>
      </c>
      <c r="T170" s="28">
        <v>0.1</v>
      </c>
      <c r="U170" s="28">
        <v>0.1</v>
      </c>
      <c r="V170" s="28">
        <v>0.04</v>
      </c>
      <c r="W170" s="28">
        <v>10.4</v>
      </c>
      <c r="X170" s="28">
        <f>Amalgamation!AL170/Amalgamation!AY170</f>
        <v>6.5404475043029259E-5</v>
      </c>
      <c r="Y170" s="28">
        <v>6.9000000000000006E-2</v>
      </c>
      <c r="Z170" s="28">
        <f>Amalgamation!AN170/(Amalgamation!AS170+Amalgamation!AY170)</f>
        <v>2.365665236051502E-3</v>
      </c>
      <c r="AA170" s="28">
        <f>Amalgamation!AO170/Amalgamation!AS170</f>
        <v>0.36933333333333335</v>
      </c>
      <c r="AB170" s="28">
        <v>0.3</v>
      </c>
      <c r="AC170" s="28">
        <v>0.49</v>
      </c>
      <c r="AD170" s="28">
        <v>3</v>
      </c>
      <c r="AE170" s="28">
        <v>150</v>
      </c>
      <c r="AF170" s="28">
        <v>8.1999999999999993</v>
      </c>
      <c r="AG170" s="28">
        <v>9.1999999999999993</v>
      </c>
      <c r="AH170" s="28">
        <v>12.3</v>
      </c>
      <c r="AI170" s="28">
        <f>'no b.d.l.'!BJ170*10000</f>
        <v>32500</v>
      </c>
      <c r="AJ170" s="28">
        <f>'no b.d.l.'!BL170*10000</f>
        <v>58099.999999999993</v>
      </c>
      <c r="AK170" s="28">
        <f>'no b.d.l.'!BM170*10000</f>
        <v>900</v>
      </c>
      <c r="AL170" s="28">
        <f>'no b.d.l.'!BP170*10000</f>
        <v>90</v>
      </c>
      <c r="AM170" s="28">
        <f>'no b.d.l.'!BQ170*10000</f>
        <v>9000</v>
      </c>
      <c r="BE170" s="28"/>
      <c r="BH170" s="28"/>
    </row>
    <row r="171" spans="1:60" x14ac:dyDescent="0.3">
      <c r="A171" s="26">
        <v>687190</v>
      </c>
      <c r="B171" s="26">
        <v>847230</v>
      </c>
      <c r="C171" s="26">
        <v>368</v>
      </c>
      <c r="D171" s="25">
        <f t="shared" si="2"/>
        <v>167</v>
      </c>
      <c r="E171" s="26">
        <v>1</v>
      </c>
      <c r="F171" s="27" t="s">
        <v>168</v>
      </c>
      <c r="G171" s="28">
        <f>'no b.d.l.'!H171/1000</f>
        <v>1.8E-3</v>
      </c>
      <c r="H171" s="28">
        <v>2</v>
      </c>
      <c r="I171" s="28">
        <f>Amalgamation!P171/Amalgamation!AR171</f>
        <v>3</v>
      </c>
      <c r="J171" s="28">
        <f>Amalgamation!Q171/Amalgamation!AS171</f>
        <v>5.9633027522935783E-3</v>
      </c>
      <c r="K171" s="28">
        <f>Amalgamation!R171/Amalgamation!AT171</f>
        <v>9.9099099099099099</v>
      </c>
      <c r="L171" s="28">
        <f>Amalgamation!T171/Amalgamation!X171</f>
        <v>0.1851851851851852</v>
      </c>
      <c r="M171" s="28">
        <f>Amalgamation!V171/Amalgamation!Z171</f>
        <v>328.33333333333331</v>
      </c>
      <c r="N171" s="28">
        <v>15</v>
      </c>
      <c r="O171" s="28">
        <v>0.09</v>
      </c>
      <c r="P171" s="28">
        <v>0.08</v>
      </c>
      <c r="Q171" s="28">
        <v>0.92</v>
      </c>
      <c r="R171" s="28">
        <v>0.14000000000000001</v>
      </c>
      <c r="S171" s="28">
        <v>133</v>
      </c>
      <c r="T171" s="28">
        <v>0.1</v>
      </c>
      <c r="U171" s="28">
        <v>0.1</v>
      </c>
      <c r="V171" s="28">
        <v>0.04</v>
      </c>
      <c r="W171" s="28">
        <v>18.899999999999999</v>
      </c>
      <c r="X171" s="28">
        <f>Amalgamation!AL171/Amalgamation!AY171</f>
        <v>4.7072330654420191E-5</v>
      </c>
      <c r="Y171" s="28">
        <v>6.8000000000000005E-2</v>
      </c>
      <c r="Z171" s="28">
        <f>Amalgamation!AN171/(Amalgamation!AS171+Amalgamation!AY171)</f>
        <v>2.6351954923383492E-3</v>
      </c>
      <c r="AA171" s="28">
        <f>Amalgamation!AO171/Amalgamation!AS171</f>
        <v>0.25137614678899084</v>
      </c>
      <c r="AB171" s="28">
        <v>0.4</v>
      </c>
      <c r="AC171" s="28">
        <v>0.65</v>
      </c>
      <c r="AD171" s="28">
        <v>4.2</v>
      </c>
      <c r="AE171" s="28">
        <v>218</v>
      </c>
      <c r="AF171" s="28">
        <v>11.1</v>
      </c>
      <c r="AG171" s="28">
        <v>14.3</v>
      </c>
      <c r="AH171" s="28">
        <v>12.8</v>
      </c>
      <c r="AI171" s="28">
        <f>'no b.d.l.'!BJ171*10000</f>
        <v>42699.999999999993</v>
      </c>
      <c r="AJ171" s="28">
        <f>'no b.d.l.'!BL171*10000</f>
        <v>87100.000000000015</v>
      </c>
      <c r="AK171" s="28">
        <f>'no b.d.l.'!BM171*10000</f>
        <v>1000</v>
      </c>
      <c r="AL171" s="28">
        <f>'no b.d.l.'!BP171*10000</f>
        <v>110</v>
      </c>
      <c r="AM171" s="28">
        <f>'no b.d.l.'!BQ171*10000</f>
        <v>9000</v>
      </c>
      <c r="BE171" s="28"/>
      <c r="BH171" s="28"/>
    </row>
    <row r="172" spans="1:60" x14ac:dyDescent="0.3">
      <c r="A172" s="26">
        <v>687191</v>
      </c>
      <c r="B172" s="26">
        <v>847230</v>
      </c>
      <c r="C172" s="26">
        <v>368</v>
      </c>
      <c r="D172" s="25">
        <f t="shared" si="2"/>
        <v>168</v>
      </c>
      <c r="E172" s="26">
        <v>1</v>
      </c>
      <c r="F172" s="27" t="s">
        <v>169</v>
      </c>
      <c r="G172" s="28">
        <f>'no b.d.l.'!H172/1000</f>
        <v>5.3E-3</v>
      </c>
      <c r="H172" s="28">
        <v>2</v>
      </c>
      <c r="I172" s="28">
        <f>Amalgamation!P172/Amalgamation!AR172</f>
        <v>3.8108108108108105</v>
      </c>
      <c r="J172" s="28">
        <f>Amalgamation!Q172/Amalgamation!AS172</f>
        <v>6.6350710900473934E-3</v>
      </c>
      <c r="K172" s="28">
        <f>Amalgamation!R172/Amalgamation!AT172</f>
        <v>12.777777777777779</v>
      </c>
      <c r="L172" s="28">
        <f>Amalgamation!T172/Amalgamation!X172</f>
        <v>0.26256983240223469</v>
      </c>
      <c r="M172" s="28">
        <f>Amalgamation!V172/Amalgamation!Z172</f>
        <v>382</v>
      </c>
      <c r="N172" s="28">
        <v>14.4</v>
      </c>
      <c r="O172" s="28">
        <v>0.09</v>
      </c>
      <c r="P172" s="28">
        <v>0.09</v>
      </c>
      <c r="Q172" s="28">
        <v>0.71</v>
      </c>
      <c r="R172" s="28">
        <v>0.11</v>
      </c>
      <c r="S172" s="28">
        <v>119</v>
      </c>
      <c r="T172" s="28">
        <v>0.1</v>
      </c>
      <c r="U172" s="28">
        <v>0.1</v>
      </c>
      <c r="V172" s="28">
        <v>0.04</v>
      </c>
      <c r="W172" s="28">
        <v>14.5</v>
      </c>
      <c r="X172" s="28">
        <f>Amalgamation!AL172/Amalgamation!AY172</f>
        <v>3.6363636363636364E-5</v>
      </c>
      <c r="Y172" s="28">
        <v>7.4999999999999997E-2</v>
      </c>
      <c r="Z172" s="28">
        <f>Amalgamation!AN172/(Amalgamation!AS172+Amalgamation!AY172)</f>
        <v>2.1544962704485061E-3</v>
      </c>
      <c r="AA172" s="28">
        <f>Amalgamation!AO172/Amalgamation!AS172</f>
        <v>0.28151658767772514</v>
      </c>
      <c r="AB172" s="28">
        <v>0.4</v>
      </c>
      <c r="AC172" s="28">
        <v>0.52</v>
      </c>
      <c r="AD172" s="28">
        <v>3.7</v>
      </c>
      <c r="AE172" s="28">
        <v>211</v>
      </c>
      <c r="AF172" s="28">
        <v>9</v>
      </c>
      <c r="AG172" s="28">
        <v>12.9</v>
      </c>
      <c r="AH172" s="28">
        <v>15.7</v>
      </c>
      <c r="AI172" s="28">
        <f>'no b.d.l.'!BJ172*10000</f>
        <v>38800</v>
      </c>
      <c r="AJ172" s="28">
        <f>'no b.d.l.'!BL172*10000</f>
        <v>93500</v>
      </c>
      <c r="AK172" s="28">
        <f>'no b.d.l.'!BM172*10000</f>
        <v>1000</v>
      </c>
      <c r="AL172" s="28">
        <f>'no b.d.l.'!BP172*10000</f>
        <v>140</v>
      </c>
      <c r="AM172" s="28">
        <f>'no b.d.l.'!BQ172*10000</f>
        <v>9000</v>
      </c>
      <c r="BE172" s="28"/>
      <c r="BH172" s="28"/>
    </row>
    <row r="173" spans="1:60" x14ac:dyDescent="0.3">
      <c r="A173" s="26">
        <v>687192</v>
      </c>
      <c r="B173" s="26">
        <v>847230</v>
      </c>
      <c r="C173" s="26">
        <v>368</v>
      </c>
      <c r="D173" s="25">
        <f t="shared" si="2"/>
        <v>169</v>
      </c>
      <c r="E173" s="26">
        <v>1</v>
      </c>
      <c r="F173" s="27" t="s">
        <v>170</v>
      </c>
      <c r="G173" s="28">
        <f>'no b.d.l.'!H173/1000</f>
        <v>6.6E-3</v>
      </c>
      <c r="H173" s="28">
        <v>3</v>
      </c>
      <c r="I173" s="28">
        <f>Amalgamation!P173/Amalgamation!AR173</f>
        <v>2.8378378378378377</v>
      </c>
      <c r="J173" s="28">
        <f>Amalgamation!Q173/Amalgamation!AS173</f>
        <v>6.1452513966480452E-3</v>
      </c>
      <c r="K173" s="28">
        <f>Amalgamation!R173/Amalgamation!AT173</f>
        <v>9.6666666666666661</v>
      </c>
      <c r="L173" s="28">
        <f>Amalgamation!T173/Amalgamation!X173</f>
        <v>0.26623376623376621</v>
      </c>
      <c r="M173" s="28">
        <f>Amalgamation!V173/Amalgamation!Z173</f>
        <v>353.99999999999994</v>
      </c>
      <c r="N173" s="28">
        <v>12.2</v>
      </c>
      <c r="O173" s="28">
        <v>0.09</v>
      </c>
      <c r="P173" s="28">
        <v>0.05</v>
      </c>
      <c r="Q173" s="28">
        <v>0.69</v>
      </c>
      <c r="R173" s="28">
        <v>0.11</v>
      </c>
      <c r="S173" s="28">
        <v>91</v>
      </c>
      <c r="T173" s="28">
        <v>0.1</v>
      </c>
      <c r="U173" s="28">
        <v>0.1</v>
      </c>
      <c r="V173" s="28">
        <v>0.04</v>
      </c>
      <c r="W173" s="28">
        <v>11.7</v>
      </c>
      <c r="X173" s="28">
        <f>Amalgamation!AL173/Amalgamation!AY173</f>
        <v>5.0919377652050919E-5</v>
      </c>
      <c r="Y173" s="28">
        <v>0.08</v>
      </c>
      <c r="Z173" s="28">
        <f>Amalgamation!AN173/(Amalgamation!AS173+Amalgamation!AY173)</f>
        <v>2.1642517529874856E-3</v>
      </c>
      <c r="AA173" s="28">
        <f>Amalgamation!AO173/Amalgamation!AS173</f>
        <v>0.32122905027932963</v>
      </c>
      <c r="AB173" s="28">
        <v>0.3</v>
      </c>
      <c r="AC173" s="28">
        <v>0.55000000000000004</v>
      </c>
      <c r="AD173" s="28">
        <v>3.7</v>
      </c>
      <c r="AE173" s="28">
        <v>179</v>
      </c>
      <c r="AF173" s="28">
        <v>9</v>
      </c>
      <c r="AG173" s="28">
        <v>10.6</v>
      </c>
      <c r="AH173" s="28">
        <v>13.1</v>
      </c>
      <c r="AI173" s="28">
        <f>'no b.d.l.'!BJ173*10000</f>
        <v>37200</v>
      </c>
      <c r="AJ173" s="28">
        <f>'no b.d.l.'!BL173*10000</f>
        <v>70700</v>
      </c>
      <c r="AK173" s="28">
        <f>'no b.d.l.'!BM173*10000</f>
        <v>1100</v>
      </c>
      <c r="AL173" s="28">
        <f>'no b.d.l.'!BP173*10000</f>
        <v>130</v>
      </c>
      <c r="AM173" s="28">
        <f>'no b.d.l.'!BQ173*10000</f>
        <v>9000</v>
      </c>
      <c r="BE173" s="28"/>
      <c r="BH173" s="28"/>
    </row>
    <row r="174" spans="1:60" x14ac:dyDescent="0.3">
      <c r="A174" s="26">
        <v>687193</v>
      </c>
      <c r="B174" s="26">
        <v>847230</v>
      </c>
      <c r="C174" s="26">
        <v>368</v>
      </c>
      <c r="D174" s="25">
        <f t="shared" si="2"/>
        <v>170</v>
      </c>
      <c r="E174" s="26">
        <v>1</v>
      </c>
      <c r="F174" s="27" t="s">
        <v>171</v>
      </c>
      <c r="G174" s="28">
        <f>'no b.d.l.'!H174/1000</f>
        <v>4.4000000000000003E-3</v>
      </c>
      <c r="H174" s="28">
        <v>2</v>
      </c>
      <c r="I174" s="28">
        <f>Amalgamation!P174/Amalgamation!AR174</f>
        <v>3.9705882352941178</v>
      </c>
      <c r="J174" s="28">
        <f>Amalgamation!Q174/Amalgamation!AS174</f>
        <v>8.4745762711864406E-3</v>
      </c>
      <c r="K174" s="28">
        <f>Amalgamation!R174/Amalgamation!AT174</f>
        <v>14.545454545454545</v>
      </c>
      <c r="L174" s="28">
        <f>Amalgamation!T174/Amalgamation!X174</f>
        <v>0.21304347826086958</v>
      </c>
      <c r="M174" s="28">
        <f>Amalgamation!V174/Amalgamation!Z174</f>
        <v>407.99999999999994</v>
      </c>
      <c r="N174" s="28">
        <v>14.2</v>
      </c>
      <c r="O174" s="28">
        <v>0.09</v>
      </c>
      <c r="P174" s="28">
        <v>7.0000000000000007E-2</v>
      </c>
      <c r="Q174" s="28">
        <v>0.72</v>
      </c>
      <c r="R174" s="28">
        <v>0.11</v>
      </c>
      <c r="S174" s="28">
        <v>169</v>
      </c>
      <c r="T174" s="28">
        <v>0.2</v>
      </c>
      <c r="U174" s="28">
        <v>0.1</v>
      </c>
      <c r="V174" s="28">
        <v>0.04</v>
      </c>
      <c r="W174" s="28">
        <v>13.2</v>
      </c>
      <c r="X174" s="28">
        <f>Amalgamation!AL174/Amalgamation!AY174</f>
        <v>4.6601941747572811E-5</v>
      </c>
      <c r="Y174" s="28">
        <v>7.9000000000000001E-2</v>
      </c>
      <c r="Z174" s="28">
        <f>Amalgamation!AN174/(Amalgamation!AS174+Amalgamation!AY174)</f>
        <v>1.9452009653314203E-3</v>
      </c>
      <c r="AA174" s="28">
        <f>Amalgamation!AO174/Amalgamation!AS174</f>
        <v>0.32881355932203393</v>
      </c>
      <c r="AB174" s="28">
        <v>0.4</v>
      </c>
      <c r="AC174" s="28">
        <v>0.57999999999999996</v>
      </c>
      <c r="AD174" s="28">
        <v>3.4</v>
      </c>
      <c r="AE174" s="28">
        <v>177</v>
      </c>
      <c r="AF174" s="28">
        <v>8.8000000000000007</v>
      </c>
      <c r="AG174" s="28">
        <v>15.3</v>
      </c>
      <c r="AH174" s="28">
        <v>16.600000000000001</v>
      </c>
      <c r="AI174" s="28">
        <f>'no b.d.l.'!BJ174*10000</f>
        <v>37500</v>
      </c>
      <c r="AJ174" s="28">
        <f>'no b.d.l.'!BL174*10000</f>
        <v>103000</v>
      </c>
      <c r="AK174" s="28">
        <f>'no b.d.l.'!BM174*10000</f>
        <v>1000</v>
      </c>
      <c r="AL174" s="28">
        <f>'no b.d.l.'!BP174*10000</f>
        <v>140</v>
      </c>
      <c r="AM174" s="28">
        <f>'no b.d.l.'!BQ174*10000</f>
        <v>9000</v>
      </c>
      <c r="BE174" s="28"/>
      <c r="BH174" s="28"/>
    </row>
    <row r="175" spans="1:60" x14ac:dyDescent="0.3">
      <c r="A175" s="26">
        <v>687194</v>
      </c>
      <c r="B175" s="26">
        <v>847230</v>
      </c>
      <c r="C175" s="26">
        <v>368</v>
      </c>
      <c r="D175" s="25">
        <f t="shared" si="2"/>
        <v>171</v>
      </c>
      <c r="E175" s="26">
        <v>1</v>
      </c>
      <c r="F175" s="27" t="s">
        <v>172</v>
      </c>
      <c r="G175" s="28">
        <f>'no b.d.l.'!H175/1000</f>
        <v>5.0000000000000001E-3</v>
      </c>
      <c r="H175" s="28">
        <v>3</v>
      </c>
      <c r="I175" s="28">
        <f>Amalgamation!P175/Amalgamation!AR175</f>
        <v>2.791666666666667</v>
      </c>
      <c r="J175" s="28">
        <f>Amalgamation!Q175/Amalgamation!AS175</f>
        <v>7.048458149779736E-3</v>
      </c>
      <c r="K175" s="28">
        <f>Amalgamation!R175/Amalgamation!AT175</f>
        <v>11.666666666666666</v>
      </c>
      <c r="L175" s="28">
        <f>Amalgamation!T175/Amalgamation!X175</f>
        <v>0.26923076923076922</v>
      </c>
      <c r="M175" s="28">
        <f>Amalgamation!V175/Amalgamation!Z175</f>
        <v>271.25</v>
      </c>
      <c r="N175" s="28">
        <v>15.6</v>
      </c>
      <c r="O175" s="28">
        <v>0.09</v>
      </c>
      <c r="P175" s="28">
        <v>0.08</v>
      </c>
      <c r="Q175" s="28">
        <v>0.91</v>
      </c>
      <c r="R175" s="28">
        <v>0.14000000000000001</v>
      </c>
      <c r="S175" s="28">
        <v>134</v>
      </c>
      <c r="T175" s="28">
        <v>0.1</v>
      </c>
      <c r="U175" s="28">
        <v>0.1</v>
      </c>
      <c r="V175" s="28">
        <v>0.04</v>
      </c>
      <c r="W175" s="28">
        <v>16</v>
      </c>
      <c r="X175" s="28">
        <f>Amalgamation!AL175/Amalgamation!AY175</f>
        <v>4.1904761904761908E-5</v>
      </c>
      <c r="Y175" s="28">
        <v>7.9000000000000001E-2</v>
      </c>
      <c r="Z175" s="28">
        <f>Amalgamation!AN175/(Amalgamation!AS175+Amalgamation!AY175)</f>
        <v>1.8008685983635379E-3</v>
      </c>
      <c r="AA175" s="28">
        <f>Amalgamation!AO175/Amalgamation!AS175</f>
        <v>0.24493392070484582</v>
      </c>
      <c r="AB175" s="28">
        <v>0.3</v>
      </c>
      <c r="AC175" s="28">
        <v>0.68</v>
      </c>
      <c r="AD175" s="28">
        <v>4.8</v>
      </c>
      <c r="AE175" s="28">
        <v>227</v>
      </c>
      <c r="AF175" s="28">
        <v>10.8</v>
      </c>
      <c r="AG175" s="28">
        <v>14.6</v>
      </c>
      <c r="AH175" s="28">
        <v>13.4</v>
      </c>
      <c r="AI175" s="28">
        <f>'no b.d.l.'!BJ175*10000</f>
        <v>45100</v>
      </c>
      <c r="AJ175" s="28">
        <f>'no b.d.l.'!BL175*10000</f>
        <v>105000</v>
      </c>
      <c r="AK175" s="28">
        <f>'no b.d.l.'!BM175*10000</f>
        <v>900</v>
      </c>
      <c r="AL175" s="28">
        <f>'no b.d.l.'!BP175*10000</f>
        <v>130</v>
      </c>
      <c r="AM175" s="28">
        <f>'no b.d.l.'!BQ175*10000</f>
        <v>9000</v>
      </c>
      <c r="BE175" s="28"/>
      <c r="BH175" s="28"/>
    </row>
    <row r="176" spans="1:60" x14ac:dyDescent="0.3">
      <c r="A176" s="26">
        <v>687195</v>
      </c>
      <c r="B176" s="26">
        <v>847230</v>
      </c>
      <c r="C176" s="26">
        <v>368</v>
      </c>
      <c r="D176" s="25">
        <f t="shared" si="2"/>
        <v>172</v>
      </c>
      <c r="E176" s="26">
        <v>1</v>
      </c>
      <c r="F176" s="27" t="s">
        <v>173</v>
      </c>
      <c r="G176" s="28">
        <f>'no b.d.l.'!H176/1000</f>
        <v>4.2000000000000006E-3</v>
      </c>
      <c r="H176" s="28">
        <v>3</v>
      </c>
      <c r="I176" s="28">
        <f>Amalgamation!P176/Amalgamation!AR176</f>
        <v>2.48</v>
      </c>
      <c r="J176" s="28">
        <f>Amalgamation!Q176/Amalgamation!AS176</f>
        <v>6.2500000000000003E-3</v>
      </c>
      <c r="K176" s="28">
        <f>Amalgamation!R176/Amalgamation!AT176</f>
        <v>8.793103448275863</v>
      </c>
      <c r="L176" s="28">
        <f>Amalgamation!T176/Amalgamation!X176</f>
        <v>0.24519230769230765</v>
      </c>
      <c r="M176" s="28">
        <f>Amalgamation!V176/Amalgamation!Z176</f>
        <v>257.5</v>
      </c>
      <c r="N176" s="28">
        <v>14</v>
      </c>
      <c r="O176" s="28">
        <v>0.09</v>
      </c>
      <c r="P176" s="28">
        <v>7.0000000000000007E-2</v>
      </c>
      <c r="Q176" s="28">
        <v>0.86</v>
      </c>
      <c r="R176" s="28">
        <v>0.15</v>
      </c>
      <c r="S176" s="28">
        <v>114</v>
      </c>
      <c r="T176" s="28">
        <v>0.1</v>
      </c>
      <c r="U176" s="28">
        <v>0.1</v>
      </c>
      <c r="V176" s="28">
        <v>0.04</v>
      </c>
      <c r="W176" s="28">
        <v>14</v>
      </c>
      <c r="X176" s="28">
        <f>Amalgamation!AL176/Amalgamation!AY176</f>
        <v>6.1790668348045408E-5</v>
      </c>
      <c r="Y176" s="28">
        <v>6.8000000000000005E-2</v>
      </c>
      <c r="Z176" s="28">
        <f>Amalgamation!AN176/(Amalgamation!AS176+Amalgamation!AY176)</f>
        <v>2.118025859033053E-3</v>
      </c>
      <c r="AA176" s="28">
        <f>Amalgamation!AO176/Amalgamation!AS176</f>
        <v>0.27884615384615385</v>
      </c>
      <c r="AB176" s="28">
        <v>0.3</v>
      </c>
      <c r="AC176" s="28">
        <v>0.78</v>
      </c>
      <c r="AD176" s="28">
        <v>5</v>
      </c>
      <c r="AE176" s="28">
        <v>208</v>
      </c>
      <c r="AF176" s="28">
        <v>11.6</v>
      </c>
      <c r="AG176" s="28">
        <v>12.7</v>
      </c>
      <c r="AH176" s="28">
        <v>11.9</v>
      </c>
      <c r="AI176" s="28">
        <f>'no b.d.l.'!BJ176*10000</f>
        <v>40599.999999999993</v>
      </c>
      <c r="AJ176" s="28">
        <f>'no b.d.l.'!BL176*10000</f>
        <v>79300</v>
      </c>
      <c r="AK176" s="28">
        <f>'no b.d.l.'!BM176*10000</f>
        <v>1000</v>
      </c>
      <c r="AL176" s="28">
        <f>'no b.d.l.'!BP176*10000</f>
        <v>120</v>
      </c>
      <c r="AM176" s="28">
        <f>'no b.d.l.'!BQ176*10000</f>
        <v>9000</v>
      </c>
      <c r="BE176" s="28"/>
      <c r="BH176" s="28"/>
    </row>
    <row r="177" spans="1:60" x14ac:dyDescent="0.3">
      <c r="A177" s="26">
        <v>687196</v>
      </c>
      <c r="B177" s="26">
        <v>847230</v>
      </c>
      <c r="C177" s="26">
        <v>368</v>
      </c>
      <c r="D177" s="25">
        <f t="shared" si="2"/>
        <v>173</v>
      </c>
      <c r="E177" s="26">
        <v>1</v>
      </c>
      <c r="F177" s="27" t="s">
        <v>174</v>
      </c>
      <c r="G177" s="28">
        <f>'no b.d.l.'!H177/1000</f>
        <v>3.0000000000000001E-3</v>
      </c>
      <c r="H177" s="28">
        <v>3</v>
      </c>
      <c r="I177" s="28">
        <f>Amalgamation!P177/Amalgamation!AR177</f>
        <v>2</v>
      </c>
      <c r="J177" s="28">
        <f>Amalgamation!Q177/Amalgamation!AS177</f>
        <v>5.454545454545455E-3</v>
      </c>
      <c r="K177" s="28">
        <f>Amalgamation!R177/Amalgamation!AT177</f>
        <v>5.8823529411764701</v>
      </c>
      <c r="L177" s="28">
        <f>Amalgamation!T177/Amalgamation!X177</f>
        <v>0.24083769633507851</v>
      </c>
      <c r="M177" s="28">
        <f>Amalgamation!V177/Amalgamation!Z177</f>
        <v>267.14285714285711</v>
      </c>
      <c r="N177" s="28">
        <v>11.6</v>
      </c>
      <c r="O177" s="28">
        <v>0.09</v>
      </c>
      <c r="P177" s="28">
        <v>0.04</v>
      </c>
      <c r="Q177" s="28">
        <v>0.76</v>
      </c>
      <c r="R177" s="28">
        <v>0.13</v>
      </c>
      <c r="S177" s="28">
        <v>95</v>
      </c>
      <c r="T177" s="28">
        <v>0.1</v>
      </c>
      <c r="U177" s="28">
        <v>0.2</v>
      </c>
      <c r="V177" s="28">
        <v>0.04</v>
      </c>
      <c r="W177" s="28">
        <v>13.7</v>
      </c>
      <c r="X177" s="28">
        <f>Amalgamation!AL177/Amalgamation!AY177</f>
        <v>9.2843326885880078E-5</v>
      </c>
      <c r="Y177" s="28">
        <v>6.9000000000000006E-2</v>
      </c>
      <c r="Z177" s="28">
        <f>Amalgamation!AN177/(Amalgamation!AS177+Amalgamation!AY177)</f>
        <v>3.1099971078762168E-3</v>
      </c>
      <c r="AA177" s="28">
        <f>Amalgamation!AO177/Amalgamation!AS177</f>
        <v>0.35272727272727272</v>
      </c>
      <c r="AB177" s="28">
        <v>0.3</v>
      </c>
      <c r="AC177" s="28">
        <v>0.73</v>
      </c>
      <c r="AD177" s="28">
        <v>4.5999999999999996</v>
      </c>
      <c r="AE177" s="28">
        <v>165</v>
      </c>
      <c r="AF177" s="28">
        <v>11.9</v>
      </c>
      <c r="AG177" s="28">
        <v>9.3000000000000007</v>
      </c>
      <c r="AH177" s="28">
        <v>13.5</v>
      </c>
      <c r="AI177" s="28">
        <f>'no b.d.l.'!BJ177*10000</f>
        <v>38000</v>
      </c>
      <c r="AJ177" s="28">
        <f>'no b.d.l.'!BL177*10000</f>
        <v>51700</v>
      </c>
      <c r="AK177" s="28">
        <f>'no b.d.l.'!BM177*10000</f>
        <v>1000</v>
      </c>
      <c r="AL177" s="28">
        <f>'no b.d.l.'!BP177*10000</f>
        <v>90</v>
      </c>
      <c r="AM177" s="28">
        <f>'no b.d.l.'!BQ177*10000</f>
        <v>9000</v>
      </c>
      <c r="BE177" s="28"/>
      <c r="BH177" s="28"/>
    </row>
    <row r="178" spans="1:60" x14ac:dyDescent="0.3">
      <c r="A178" s="26">
        <v>687197</v>
      </c>
      <c r="B178" s="26">
        <v>847230</v>
      </c>
      <c r="C178" s="26">
        <v>368</v>
      </c>
      <c r="D178" s="25">
        <f t="shared" si="2"/>
        <v>174</v>
      </c>
      <c r="E178" s="26">
        <v>1</v>
      </c>
      <c r="F178" s="27" t="s">
        <v>175</v>
      </c>
      <c r="G178" s="28">
        <f>'no b.d.l.'!H178/1000</f>
        <v>4.3E-3</v>
      </c>
      <c r="H178" s="28">
        <v>2</v>
      </c>
      <c r="I178" s="28">
        <f>Amalgamation!P178/Amalgamation!AR178</f>
        <v>2.9555555555555557</v>
      </c>
      <c r="J178" s="28">
        <f>Amalgamation!Q178/Amalgamation!AS178</f>
        <v>7.575757575757576E-3</v>
      </c>
      <c r="K178" s="28">
        <f>Amalgamation!R178/Amalgamation!AT178</f>
        <v>9.3333333333333339</v>
      </c>
      <c r="L178" s="28">
        <f>Amalgamation!T178/Amalgamation!X178</f>
        <v>0.23636363636363636</v>
      </c>
      <c r="M178" s="28">
        <f>Amalgamation!V178/Amalgamation!Z178</f>
        <v>270</v>
      </c>
      <c r="N178" s="28">
        <v>15.3</v>
      </c>
      <c r="O178" s="28">
        <v>0.09</v>
      </c>
      <c r="P178" s="28">
        <v>0.08</v>
      </c>
      <c r="Q178" s="28">
        <v>1.04</v>
      </c>
      <c r="R178" s="28">
        <v>0.14000000000000001</v>
      </c>
      <c r="S178" s="28">
        <v>122</v>
      </c>
      <c r="T178" s="28">
        <v>0.1</v>
      </c>
      <c r="U178" s="28">
        <v>0.09</v>
      </c>
      <c r="V178" s="28">
        <v>0.04</v>
      </c>
      <c r="W178" s="28">
        <v>16.899999999999999</v>
      </c>
      <c r="X178" s="28">
        <f>Amalgamation!AL178/Amalgamation!AY178</f>
        <v>4.643628509719222E-5</v>
      </c>
      <c r="Y178" s="28">
        <v>7.0000000000000007E-2</v>
      </c>
      <c r="Z178" s="28">
        <f>Amalgamation!AN178/(Amalgamation!AS178+Amalgamation!AY178)</f>
        <v>2.1110368757947368E-3</v>
      </c>
      <c r="AA178" s="28">
        <f>Amalgamation!AO178/Amalgamation!AS178</f>
        <v>0.2914141414141414</v>
      </c>
      <c r="AB178" s="28">
        <v>0.4</v>
      </c>
      <c r="AC178" s="28">
        <v>0.75</v>
      </c>
      <c r="AD178" s="28">
        <v>4.5</v>
      </c>
      <c r="AE178" s="28">
        <v>198</v>
      </c>
      <c r="AF178" s="28">
        <v>12</v>
      </c>
      <c r="AG178" s="28">
        <v>13.4</v>
      </c>
      <c r="AH178" s="28">
        <v>13.8</v>
      </c>
      <c r="AI178" s="28">
        <f>'no b.d.l.'!BJ178*10000</f>
        <v>43800</v>
      </c>
      <c r="AJ178" s="28">
        <f>'no b.d.l.'!BL178*10000</f>
        <v>92600</v>
      </c>
      <c r="AK178" s="28">
        <f>'no b.d.l.'!BM178*10000</f>
        <v>900</v>
      </c>
      <c r="AL178" s="28">
        <f>'no b.d.l.'!BP178*10000</f>
        <v>110</v>
      </c>
      <c r="AM178" s="28">
        <f>'no b.d.l.'!BQ178*10000</f>
        <v>9000</v>
      </c>
      <c r="BE178" s="28"/>
      <c r="BH178" s="28"/>
    </row>
    <row r="179" spans="1:60" x14ac:dyDescent="0.3">
      <c r="A179" s="26">
        <v>687199</v>
      </c>
      <c r="B179" s="26">
        <v>847230</v>
      </c>
      <c r="C179" s="26">
        <v>368</v>
      </c>
      <c r="D179" s="25">
        <f t="shared" si="2"/>
        <v>175</v>
      </c>
      <c r="E179" s="26">
        <v>1</v>
      </c>
      <c r="F179" s="27" t="s">
        <v>176</v>
      </c>
      <c r="G179" s="28">
        <f>'no b.d.l.'!H179/1000</f>
        <v>1.2999999999999999E-3</v>
      </c>
      <c r="H179" s="28">
        <v>2</v>
      </c>
      <c r="I179" s="28">
        <f>Amalgamation!P179/Amalgamation!AR179</f>
        <v>3.2</v>
      </c>
      <c r="J179" s="28">
        <f>Amalgamation!Q179/Amalgamation!AS179</f>
        <v>7.5829383886255926E-3</v>
      </c>
      <c r="K179" s="28">
        <f>Amalgamation!R179/Amalgamation!AT179</f>
        <v>11.727272727272727</v>
      </c>
      <c r="L179" s="28">
        <f>Amalgamation!T179/Amalgamation!X179</f>
        <v>0.22596153846153846</v>
      </c>
      <c r="M179" s="28">
        <f>Amalgamation!V179/Amalgamation!Z179</f>
        <v>271.42857142857139</v>
      </c>
      <c r="N179" s="28">
        <v>15.1</v>
      </c>
      <c r="O179" s="28">
        <v>0.09</v>
      </c>
      <c r="P179" s="28">
        <v>0.08</v>
      </c>
      <c r="Q179" s="28">
        <v>0.96</v>
      </c>
      <c r="R179" s="28">
        <v>0.13</v>
      </c>
      <c r="S179" s="28">
        <v>160</v>
      </c>
      <c r="T179" s="28">
        <v>0.2</v>
      </c>
      <c r="U179" s="28">
        <v>0.1</v>
      </c>
      <c r="V179" s="28">
        <v>0.04</v>
      </c>
      <c r="W179" s="28">
        <v>17.3</v>
      </c>
      <c r="X179" s="28">
        <f>Amalgamation!AL179/Amalgamation!AY179</f>
        <v>5.693581780538302E-5</v>
      </c>
      <c r="Y179" s="28">
        <v>6.8000000000000005E-2</v>
      </c>
      <c r="Z179" s="28">
        <f>Amalgamation!AN179/(Amalgamation!AS179+Amalgamation!AY179)</f>
        <v>2.0421233124335038E-3</v>
      </c>
      <c r="AA179" s="28">
        <f>Amalgamation!AO179/Amalgamation!AS179</f>
        <v>0.23507109004739338</v>
      </c>
      <c r="AB179" s="28">
        <v>0.3</v>
      </c>
      <c r="AC179" s="28">
        <v>0.72</v>
      </c>
      <c r="AD179" s="28">
        <v>4</v>
      </c>
      <c r="AE179" s="28">
        <v>211</v>
      </c>
      <c r="AF179" s="28">
        <v>11</v>
      </c>
      <c r="AG179" s="28">
        <v>13.2</v>
      </c>
      <c r="AH179" s="28">
        <v>10.7</v>
      </c>
      <c r="AI179" s="28">
        <f>'no b.d.l.'!BJ179*10000</f>
        <v>40900</v>
      </c>
      <c r="AJ179" s="28">
        <f>'no b.d.l.'!BL179*10000</f>
        <v>96600</v>
      </c>
      <c r="AK179" s="28">
        <f>'no b.d.l.'!BM179*10000</f>
        <v>800</v>
      </c>
      <c r="AL179" s="28">
        <f>'no b.d.l.'!BP179*10000</f>
        <v>100</v>
      </c>
      <c r="AM179" s="28">
        <f>'no b.d.l.'!BQ179*10000</f>
        <v>9000</v>
      </c>
      <c r="BE179" s="28"/>
      <c r="BH179" s="28"/>
    </row>
    <row r="180" spans="1:60" x14ac:dyDescent="0.3">
      <c r="A180" s="26">
        <v>687120</v>
      </c>
      <c r="B180" s="26">
        <v>847230</v>
      </c>
      <c r="C180" s="26">
        <v>368</v>
      </c>
      <c r="D180" s="25">
        <f t="shared" si="2"/>
        <v>176</v>
      </c>
      <c r="E180" s="26">
        <v>1</v>
      </c>
      <c r="F180" s="27" t="s">
        <v>177</v>
      </c>
      <c r="G180" s="28">
        <f>'no b.d.l.'!H180/1000</f>
        <v>4.3E-3</v>
      </c>
      <c r="H180" s="28">
        <v>2</v>
      </c>
      <c r="I180" s="28">
        <f>Amalgamation!P180/Amalgamation!AR180</f>
        <v>2.9333333333333331</v>
      </c>
      <c r="J180" s="28">
        <f>Amalgamation!Q180/Amalgamation!AS180</f>
        <v>6.9892473118279572E-3</v>
      </c>
      <c r="K180" s="28">
        <f>Amalgamation!R180/Amalgamation!AT180</f>
        <v>9.9166666666666661</v>
      </c>
      <c r="L180" s="28">
        <f>Amalgamation!T180/Amalgamation!X180</f>
        <v>0.21973094170403587</v>
      </c>
      <c r="M180" s="28">
        <f>Amalgamation!V180/Amalgamation!Z180</f>
        <v>291.42857142857139</v>
      </c>
      <c r="N180" s="28">
        <v>15.4</v>
      </c>
      <c r="O180" s="28">
        <v>0.09</v>
      </c>
      <c r="P180" s="28">
        <v>0.08</v>
      </c>
      <c r="Q180" s="28">
        <v>0.95</v>
      </c>
      <c r="R180" s="28">
        <v>0.14000000000000001</v>
      </c>
      <c r="S180" s="28">
        <v>121</v>
      </c>
      <c r="T180" s="28">
        <v>0.2</v>
      </c>
      <c r="U180" s="28">
        <v>0.09</v>
      </c>
      <c r="V180" s="28">
        <v>0.04</v>
      </c>
      <c r="W180" s="28">
        <v>22</v>
      </c>
      <c r="X180" s="28">
        <f>Amalgamation!AL180/Amalgamation!AY180</f>
        <v>5.0772626931567323E-5</v>
      </c>
      <c r="Y180" s="28">
        <v>6.7000000000000004E-2</v>
      </c>
      <c r="Z180" s="28">
        <f>Amalgamation!AN180/(Amalgamation!AS180+Amalgamation!AY180)</f>
        <v>2.8110061022624637E-3</v>
      </c>
      <c r="AA180" s="28">
        <f>Amalgamation!AO180/Amalgamation!AS180</f>
        <v>0.32204301075268815</v>
      </c>
      <c r="AB180" s="28">
        <v>0.5</v>
      </c>
      <c r="AC180" s="28">
        <v>0.73</v>
      </c>
      <c r="AD180" s="28">
        <v>4.5</v>
      </c>
      <c r="AE180" s="28">
        <v>186</v>
      </c>
      <c r="AF180" s="28">
        <v>12</v>
      </c>
      <c r="AG180" s="28">
        <v>14.1</v>
      </c>
      <c r="AH180" s="28">
        <v>16.2</v>
      </c>
      <c r="AI180" s="28">
        <f>'no b.d.l.'!BJ180*10000</f>
        <v>43200</v>
      </c>
      <c r="AJ180" s="28">
        <f>'no b.d.l.'!BL180*10000</f>
        <v>90600</v>
      </c>
      <c r="AK180" s="28">
        <f>'no b.d.l.'!BM180*10000</f>
        <v>900</v>
      </c>
      <c r="AL180" s="28">
        <f>'no b.d.l.'!BP180*10000</f>
        <v>140</v>
      </c>
      <c r="AM180" s="28">
        <f>'no b.d.l.'!BQ180*10000</f>
        <v>9000</v>
      </c>
      <c r="BE180" s="28"/>
      <c r="BH180" s="28"/>
    </row>
    <row r="181" spans="1:60" x14ac:dyDescent="0.3">
      <c r="A181" s="26">
        <v>687122</v>
      </c>
      <c r="B181" s="26">
        <v>847230</v>
      </c>
      <c r="C181" s="26">
        <v>368</v>
      </c>
      <c r="D181" s="25">
        <f t="shared" si="2"/>
        <v>177</v>
      </c>
      <c r="E181" s="26">
        <v>1</v>
      </c>
      <c r="F181" s="27" t="s">
        <v>178</v>
      </c>
      <c r="G181" s="28">
        <f>'no b.d.l.'!H181/1000</f>
        <v>4.4999999999999997E-3</v>
      </c>
      <c r="H181" s="28">
        <v>2</v>
      </c>
      <c r="I181" s="28">
        <f>Amalgamation!P181/Amalgamation!AR181</f>
        <v>3.3488372093023258</v>
      </c>
      <c r="J181" s="28">
        <f>Amalgamation!Q181/Amalgamation!AS181</f>
        <v>5.5555555555555558E-3</v>
      </c>
      <c r="K181" s="28">
        <f>Amalgamation!R181/Amalgamation!AT181</f>
        <v>10.427350427350428</v>
      </c>
      <c r="L181" s="28">
        <f>Amalgamation!T181/Amalgamation!X181</f>
        <v>0.22685185185185186</v>
      </c>
      <c r="M181" s="28">
        <f>Amalgamation!V181/Amalgamation!Z181</f>
        <v>256.25</v>
      </c>
      <c r="N181" s="28">
        <v>15.9</v>
      </c>
      <c r="O181" s="28">
        <v>0.09</v>
      </c>
      <c r="P181" s="28">
        <v>0.08</v>
      </c>
      <c r="Q181" s="28">
        <v>0.97</v>
      </c>
      <c r="R181" s="28">
        <v>0.14000000000000001</v>
      </c>
      <c r="S181" s="28">
        <v>128</v>
      </c>
      <c r="T181" s="28">
        <v>0.1</v>
      </c>
      <c r="U181" s="28">
        <v>0.09</v>
      </c>
      <c r="V181" s="28">
        <v>0.04</v>
      </c>
      <c r="W181" s="28">
        <v>21.2</v>
      </c>
      <c r="X181" s="28">
        <f>Amalgamation!AL181/Amalgamation!AY181</f>
        <v>5.2072263549415519E-5</v>
      </c>
      <c r="Y181" s="28">
        <v>7.1999999999999995E-2</v>
      </c>
      <c r="Z181" s="28">
        <f>Amalgamation!AN181/(Amalgamation!AS181+Amalgamation!AY181)</f>
        <v>2.8213664701641295E-3</v>
      </c>
      <c r="AA181" s="28">
        <f>Amalgamation!AO181/Amalgamation!AS181</f>
        <v>0.26805555555555555</v>
      </c>
      <c r="AB181" s="28">
        <v>0.4</v>
      </c>
      <c r="AC181" s="28">
        <v>0.72</v>
      </c>
      <c r="AD181" s="28">
        <v>4.3</v>
      </c>
      <c r="AE181" s="28">
        <v>216</v>
      </c>
      <c r="AF181" s="28">
        <v>11.7</v>
      </c>
      <c r="AG181" s="28">
        <v>15</v>
      </c>
      <c r="AH181" s="28">
        <v>14.2</v>
      </c>
      <c r="AI181" s="28">
        <f>'no b.d.l.'!BJ181*10000</f>
        <v>43000</v>
      </c>
      <c r="AJ181" s="28">
        <f>'no b.d.l.'!BL181*10000</f>
        <v>94100</v>
      </c>
      <c r="AK181" s="28">
        <f>'no b.d.l.'!BM181*10000</f>
        <v>900</v>
      </c>
      <c r="AL181" s="28">
        <f>'no b.d.l.'!BP181*10000</f>
        <v>140</v>
      </c>
      <c r="AM181" s="28">
        <f>'no b.d.l.'!BQ181*10000</f>
        <v>9000</v>
      </c>
      <c r="BE181" s="28"/>
      <c r="BH181" s="28"/>
    </row>
    <row r="182" spans="1:60" x14ac:dyDescent="0.3">
      <c r="A182" s="26">
        <v>687124</v>
      </c>
      <c r="B182" s="26">
        <v>847230</v>
      </c>
      <c r="C182" s="26">
        <v>368</v>
      </c>
      <c r="D182" s="25">
        <f t="shared" si="2"/>
        <v>178</v>
      </c>
      <c r="E182" s="26">
        <v>1</v>
      </c>
      <c r="F182" s="27" t="s">
        <v>197</v>
      </c>
      <c r="G182" s="28">
        <f>'no b.d.l.'!H182/1000</f>
        <v>2.8E-3</v>
      </c>
      <c r="H182" s="28">
        <v>2</v>
      </c>
      <c r="I182" s="28">
        <f>Amalgamation!P182/Amalgamation!AR182</f>
        <v>3.1590909090909087</v>
      </c>
      <c r="J182" s="28">
        <f>Amalgamation!Q182/Amalgamation!AS182</f>
        <v>5.7971014492753624E-3</v>
      </c>
      <c r="K182" s="28">
        <f>Amalgamation!R182/Amalgamation!AT182</f>
        <v>9.7619047619047628</v>
      </c>
      <c r="L182" s="28">
        <f>Amalgamation!T182/Amalgamation!X182</f>
        <v>0.21940928270042195</v>
      </c>
      <c r="M182" s="28">
        <f>Amalgamation!V182/Amalgamation!Z182</f>
        <v>286.25</v>
      </c>
      <c r="N182" s="28">
        <v>16.2</v>
      </c>
      <c r="O182" s="28">
        <v>0.09</v>
      </c>
      <c r="P182" s="28">
        <v>0.08</v>
      </c>
      <c r="Q182" s="28">
        <v>1</v>
      </c>
      <c r="R182" s="28">
        <v>0.15</v>
      </c>
      <c r="S182" s="28">
        <v>136</v>
      </c>
      <c r="T182" s="28">
        <v>0.1</v>
      </c>
      <c r="U182" s="28">
        <v>0.09</v>
      </c>
      <c r="V182" s="28">
        <v>0.04</v>
      </c>
      <c r="W182" s="28">
        <v>20.7</v>
      </c>
      <c r="X182" s="28">
        <f>Amalgamation!AL182/Amalgamation!AY182</f>
        <v>5.0153531218014332E-5</v>
      </c>
      <c r="Y182" s="28">
        <v>6.6000000000000003E-2</v>
      </c>
      <c r="Z182" s="28">
        <f>Amalgamation!AN182/(Amalgamation!AS182+Amalgamation!AY182)</f>
        <v>2.6903081495705107E-3</v>
      </c>
      <c r="AA182" s="28">
        <f>Amalgamation!AO182/Amalgamation!AS182</f>
        <v>0.29130434782608694</v>
      </c>
      <c r="AB182" s="28">
        <v>0.4</v>
      </c>
      <c r="AC182" s="28">
        <v>0.75</v>
      </c>
      <c r="AD182" s="28">
        <v>4.4000000000000004</v>
      </c>
      <c r="AE182" s="28">
        <v>207</v>
      </c>
      <c r="AF182" s="28">
        <v>12.6</v>
      </c>
      <c r="AG182" s="28">
        <v>14.8</v>
      </c>
      <c r="AH182" s="28">
        <v>13.5</v>
      </c>
      <c r="AI182" s="28">
        <f>'no b.d.l.'!BJ182*10000</f>
        <v>44300</v>
      </c>
      <c r="AJ182" s="28">
        <f>'no b.d.l.'!BL182*10000</f>
        <v>97700</v>
      </c>
      <c r="AK182" s="28">
        <f>'no b.d.l.'!BM182*10000</f>
        <v>1000</v>
      </c>
      <c r="AL182" s="28">
        <f>'no b.d.l.'!BP182*10000</f>
        <v>150</v>
      </c>
      <c r="AM182" s="28">
        <f>'no b.d.l.'!BQ182*10000</f>
        <v>9000</v>
      </c>
      <c r="BE182" s="28"/>
      <c r="BH182" s="28"/>
    </row>
    <row r="183" spans="1:60" x14ac:dyDescent="0.3">
      <c r="A183" s="26">
        <v>687126</v>
      </c>
      <c r="B183" s="26">
        <v>847230</v>
      </c>
      <c r="C183" s="26">
        <v>368</v>
      </c>
      <c r="D183" s="25">
        <f t="shared" si="2"/>
        <v>179</v>
      </c>
      <c r="E183" s="26">
        <v>1</v>
      </c>
      <c r="F183" s="27" t="s">
        <v>179</v>
      </c>
      <c r="G183" s="28">
        <f>'no b.d.l.'!H183/1000</f>
        <v>4.0000000000000002E-4</v>
      </c>
      <c r="H183" s="28">
        <v>1</v>
      </c>
      <c r="I183" s="28">
        <f>Amalgamation!P183/Amalgamation!AR183</f>
        <v>2.8636363636363633</v>
      </c>
      <c r="J183" s="28">
        <f>Amalgamation!Q183/Amalgamation!AS183</f>
        <v>7.0063694267515925E-3</v>
      </c>
      <c r="K183" s="28">
        <f>Amalgamation!R183/Amalgamation!AT183</f>
        <v>8.8524590163934427</v>
      </c>
      <c r="L183" s="28">
        <f>Amalgamation!T183/Amalgamation!X183</f>
        <v>0.21145374449339208</v>
      </c>
      <c r="M183" s="28">
        <f>Amalgamation!V183/Amalgamation!Z183</f>
        <v>427.99999999999994</v>
      </c>
      <c r="N183" s="28">
        <v>15.8</v>
      </c>
      <c r="O183" s="28">
        <v>0.09</v>
      </c>
      <c r="P183" s="28">
        <v>7.0000000000000007E-2</v>
      </c>
      <c r="Q183" s="28">
        <v>1</v>
      </c>
      <c r="R183" s="28">
        <v>0.14000000000000001</v>
      </c>
      <c r="S183" s="28">
        <v>106</v>
      </c>
      <c r="T183" s="28">
        <v>0.1</v>
      </c>
      <c r="U183" s="28">
        <v>0.2</v>
      </c>
      <c r="V183" s="28">
        <v>0.04</v>
      </c>
      <c r="W183" s="28">
        <v>22.1</v>
      </c>
      <c r="X183" s="28">
        <f>Amalgamation!AL183/Amalgamation!AY183</f>
        <v>5.4739652870493987E-5</v>
      </c>
      <c r="Y183" s="28">
        <v>8.7999999999999995E-2</v>
      </c>
      <c r="Z183" s="28">
        <f>Amalgamation!AN183/(Amalgamation!AS183+Amalgamation!AY183)</f>
        <v>3.8397484578387093E-3</v>
      </c>
      <c r="AA183" s="28">
        <f>Amalgamation!AO183/Amalgamation!AS183</f>
        <v>0.40445859872611467</v>
      </c>
      <c r="AB183" s="28">
        <v>0.4</v>
      </c>
      <c r="AC183" s="28">
        <v>0.76</v>
      </c>
      <c r="AD183" s="28">
        <v>4.4000000000000004</v>
      </c>
      <c r="AE183" s="28">
        <v>157</v>
      </c>
      <c r="AF183" s="28">
        <v>12.2</v>
      </c>
      <c r="AG183" s="28">
        <v>11.4</v>
      </c>
      <c r="AH183" s="28">
        <v>16.600000000000001</v>
      </c>
      <c r="AI183" s="28">
        <f>'no b.d.l.'!BJ183*10000</f>
        <v>49300</v>
      </c>
      <c r="AJ183" s="28">
        <f>'no b.d.l.'!BL183*10000</f>
        <v>74900</v>
      </c>
      <c r="AK183" s="28">
        <f>'no b.d.l.'!BM183*10000</f>
        <v>1100</v>
      </c>
      <c r="AL183" s="28">
        <f>'no b.d.l.'!BP183*10000</f>
        <v>160</v>
      </c>
      <c r="AM183" s="28">
        <f>'no b.d.l.'!BQ183*10000</f>
        <v>9000</v>
      </c>
      <c r="BE183" s="28"/>
      <c r="BH183" s="28"/>
    </row>
    <row r="184" spans="1:60" x14ac:dyDescent="0.3">
      <c r="A184" s="26">
        <v>687208</v>
      </c>
      <c r="B184" s="26">
        <v>847230</v>
      </c>
      <c r="C184" s="26">
        <v>368</v>
      </c>
      <c r="D184" s="25">
        <f t="shared" si="2"/>
        <v>180</v>
      </c>
      <c r="E184" s="26">
        <v>1</v>
      </c>
      <c r="F184" s="27" t="s">
        <v>180</v>
      </c>
      <c r="G184" s="28">
        <f>'no b.d.l.'!H184/1000</f>
        <v>4.0000000000000002E-4</v>
      </c>
      <c r="H184" s="28">
        <v>1</v>
      </c>
      <c r="I184" s="28">
        <f>Amalgamation!P184/Amalgamation!AR184</f>
        <v>3.4999999999999996</v>
      </c>
      <c r="J184" s="28">
        <f>Amalgamation!Q184/Amalgamation!AS184</f>
        <v>8.1081081081081086E-3</v>
      </c>
      <c r="K184" s="28">
        <f>Amalgamation!R184/Amalgamation!AT184</f>
        <v>12.479338842975206</v>
      </c>
      <c r="L184" s="28">
        <f>Amalgamation!T184/Amalgamation!X184</f>
        <v>0.23181818181818181</v>
      </c>
      <c r="M184" s="28">
        <f>Amalgamation!V184/Amalgamation!Z184</f>
        <v>366.66666666666669</v>
      </c>
      <c r="N184" s="28">
        <v>16.7</v>
      </c>
      <c r="O184" s="28">
        <v>0.09</v>
      </c>
      <c r="P184" s="28">
        <v>7.0000000000000007E-2</v>
      </c>
      <c r="Q184" s="28">
        <v>1</v>
      </c>
      <c r="R184" s="28">
        <v>0.15</v>
      </c>
      <c r="S184" s="28">
        <v>161</v>
      </c>
      <c r="T184" s="28">
        <v>0.2</v>
      </c>
      <c r="U184" s="28">
        <v>0.09</v>
      </c>
      <c r="V184" s="28">
        <v>0.04</v>
      </c>
      <c r="W184" s="28">
        <v>18.5</v>
      </c>
      <c r="X184" s="28">
        <f>Amalgamation!AL184/Amalgamation!AY184</f>
        <v>4.7058823529411761E-5</v>
      </c>
      <c r="Y184" s="28">
        <v>7.1999999999999995E-2</v>
      </c>
      <c r="Z184" s="28">
        <f>Amalgamation!AN184/(Amalgamation!AS184+Amalgamation!AY184)</f>
        <v>2.5551695454323039E-3</v>
      </c>
      <c r="AA184" s="28">
        <f>Amalgamation!AO184/Amalgamation!AS184</f>
        <v>0.27675675675675676</v>
      </c>
      <c r="AB184" s="28">
        <v>0.4</v>
      </c>
      <c r="AC184" s="28">
        <v>0.73</v>
      </c>
      <c r="AD184" s="28">
        <v>4.2</v>
      </c>
      <c r="AE184" s="28">
        <v>185</v>
      </c>
      <c r="AF184" s="28">
        <v>12.1</v>
      </c>
      <c r="AG184" s="28">
        <v>13.3</v>
      </c>
      <c r="AH184" s="28">
        <v>13</v>
      </c>
      <c r="AI184" s="28">
        <f>'no b.d.l.'!BJ184*10000</f>
        <v>46500</v>
      </c>
      <c r="AJ184" s="28">
        <f>'no b.d.l.'!BL184*10000</f>
        <v>102000</v>
      </c>
      <c r="AK184" s="28">
        <f>'no b.d.l.'!BM184*10000</f>
        <v>900</v>
      </c>
      <c r="AL184" s="28">
        <f>'no b.d.l.'!BP184*10000</f>
        <v>160</v>
      </c>
      <c r="AM184" s="28">
        <f>'no b.d.l.'!BQ184*10000</f>
        <v>9000</v>
      </c>
      <c r="BE184" s="28"/>
      <c r="BH184" s="28"/>
    </row>
    <row r="185" spans="1:60" x14ac:dyDescent="0.3">
      <c r="A185" s="26">
        <v>687210</v>
      </c>
      <c r="B185" s="26">
        <v>847230</v>
      </c>
      <c r="C185" s="26">
        <v>368</v>
      </c>
      <c r="D185" s="25">
        <f t="shared" si="2"/>
        <v>181</v>
      </c>
      <c r="E185" s="26">
        <v>1</v>
      </c>
      <c r="F185" s="27" t="s">
        <v>181</v>
      </c>
      <c r="G185" s="28">
        <f>'no b.d.l.'!H185/1000</f>
        <v>5.9999999999999995E-4</v>
      </c>
      <c r="H185" s="28">
        <v>1</v>
      </c>
      <c r="I185" s="28">
        <f>Amalgamation!P185/Amalgamation!AR185</f>
        <v>3.5384615384615388</v>
      </c>
      <c r="J185" s="28">
        <f>Amalgamation!Q185/Amalgamation!AS185</f>
        <v>9.7938144329896906E-3</v>
      </c>
      <c r="K185" s="28">
        <f>Amalgamation!R185/Amalgamation!AT185</f>
        <v>14.814814814814813</v>
      </c>
      <c r="L185" s="28">
        <f>Amalgamation!T185/Amalgamation!X185</f>
        <v>0.25365853658536586</v>
      </c>
      <c r="M185" s="28">
        <f>Amalgamation!V185/Amalgamation!Z185</f>
        <v>363.33333333333337</v>
      </c>
      <c r="N185" s="28">
        <v>15.9</v>
      </c>
      <c r="O185" s="28">
        <v>0.09</v>
      </c>
      <c r="P185" s="28">
        <v>0.08</v>
      </c>
      <c r="Q185" s="28">
        <v>0.95</v>
      </c>
      <c r="R185" s="28">
        <v>0.13</v>
      </c>
      <c r="S185" s="28">
        <v>176</v>
      </c>
      <c r="T185" s="28">
        <v>0.1</v>
      </c>
      <c r="U185" s="28">
        <v>0.1</v>
      </c>
      <c r="V185" s="28">
        <v>0.04</v>
      </c>
      <c r="W185" s="28">
        <v>16.600000000000001</v>
      </c>
      <c r="X185" s="28">
        <f>Amalgamation!AL185/Amalgamation!AY185</f>
        <v>3.5185185185185182E-5</v>
      </c>
      <c r="Y185" s="28">
        <v>7.5999999999999998E-2</v>
      </c>
      <c r="Z185" s="28">
        <f>Amalgamation!AN185/(Amalgamation!AS185+Amalgamation!AY185)</f>
        <v>2.299572989260033E-3</v>
      </c>
      <c r="AA185" s="28">
        <f>Amalgamation!AO185/Amalgamation!AS185</f>
        <v>0.25412371134020617</v>
      </c>
      <c r="AB185" s="28">
        <v>0.5</v>
      </c>
      <c r="AC185" s="28">
        <v>0.74</v>
      </c>
      <c r="AD185" s="28">
        <v>3.9</v>
      </c>
      <c r="AE185" s="28">
        <v>194</v>
      </c>
      <c r="AF185" s="28">
        <v>10.8</v>
      </c>
      <c r="AG185" s="28">
        <v>13.3</v>
      </c>
      <c r="AH185" s="28">
        <v>11.2</v>
      </c>
      <c r="AI185" s="28">
        <f>'no b.d.l.'!BJ185*10000</f>
        <v>49100</v>
      </c>
      <c r="AJ185" s="28">
        <f>'no b.d.l.'!BL185*10000</f>
        <v>108000</v>
      </c>
      <c r="AK185" s="28">
        <f>'no b.d.l.'!BM185*10000</f>
        <v>900</v>
      </c>
      <c r="AL185" s="28">
        <f>'no b.d.l.'!BP185*10000</f>
        <v>170</v>
      </c>
      <c r="AM185" s="28">
        <f>'no b.d.l.'!BQ185*10000</f>
        <v>9000</v>
      </c>
      <c r="BE185" s="28"/>
      <c r="BH185" s="28"/>
    </row>
    <row r="186" spans="1:60" x14ac:dyDescent="0.3">
      <c r="A186" s="26">
        <v>687211</v>
      </c>
      <c r="B186" s="26">
        <v>847230</v>
      </c>
      <c r="C186" s="26">
        <v>368</v>
      </c>
      <c r="D186" s="25">
        <f>D185+1</f>
        <v>182</v>
      </c>
      <c r="E186" s="26">
        <v>1</v>
      </c>
      <c r="F186" s="27" t="s">
        <v>198</v>
      </c>
      <c r="G186" s="28">
        <f>'no b.d.l.'!H186/1000</f>
        <v>4.2000000000000006E-3</v>
      </c>
      <c r="H186" s="28">
        <v>1</v>
      </c>
      <c r="I186" s="28">
        <f>Amalgamation!P186/Amalgamation!AR186</f>
        <v>1.2427184466019416</v>
      </c>
      <c r="J186" s="28">
        <f>Amalgamation!Q186/Amalgamation!AS186</f>
        <v>7.3891625615763543E-3</v>
      </c>
      <c r="K186" s="28">
        <f>Amalgamation!R186/Amalgamation!AT186</f>
        <v>3.282442748091603</v>
      </c>
      <c r="L186" s="28">
        <f>Amalgamation!T186/Amalgamation!X186</f>
        <v>0.11380145278450364</v>
      </c>
      <c r="M186" s="28">
        <f>Amalgamation!V186/Amalgamation!Z186</f>
        <v>162</v>
      </c>
      <c r="N186" s="28">
        <v>15.7</v>
      </c>
      <c r="O186" s="28">
        <v>0.09</v>
      </c>
      <c r="P186" s="28">
        <v>7.0000000000000007E-2</v>
      </c>
      <c r="Q186" s="28">
        <v>2.35</v>
      </c>
      <c r="R186" s="28">
        <v>0.21</v>
      </c>
      <c r="S186" s="28">
        <v>64</v>
      </c>
      <c r="T186" s="28">
        <v>0.1</v>
      </c>
      <c r="U186" s="28">
        <v>1</v>
      </c>
      <c r="V186" s="28">
        <v>0.04</v>
      </c>
      <c r="W186" s="28">
        <v>9.5</v>
      </c>
      <c r="X186" s="28">
        <f>Amalgamation!AL186/Amalgamation!AY186</f>
        <v>8.9015151515151514E-5</v>
      </c>
      <c r="Y186" s="28">
        <v>2.7E-2</v>
      </c>
      <c r="Z186" s="28">
        <f>Amalgamation!AN186/(Amalgamation!AS186+Amalgamation!AY186)</f>
        <v>3.3941475010848439E-3</v>
      </c>
      <c r="AA186" s="28">
        <f>Amalgamation!AO186/Amalgamation!AS186</f>
        <v>0.52216748768472909</v>
      </c>
      <c r="AB186" s="28">
        <v>0.6</v>
      </c>
      <c r="AC186" s="28">
        <v>1.84</v>
      </c>
      <c r="AD186" s="28">
        <v>10.3</v>
      </c>
      <c r="AE186" s="28">
        <v>203</v>
      </c>
      <c r="AF186" s="28">
        <v>26.2</v>
      </c>
      <c r="AG186" s="28">
        <v>10.5</v>
      </c>
      <c r="AH186" s="28">
        <v>14.3</v>
      </c>
      <c r="AI186" s="28">
        <f>'no b.d.l.'!BJ186*10000</f>
        <v>50500</v>
      </c>
      <c r="AJ186" s="28">
        <f>'no b.d.l.'!BL186*10000</f>
        <v>52800</v>
      </c>
      <c r="AK186" s="28">
        <f>'no b.d.l.'!BM186*10000</f>
        <v>1800</v>
      </c>
      <c r="AL186" s="28">
        <f>'no b.d.l.'!BP186*10000</f>
        <v>680</v>
      </c>
      <c r="AM186" s="28">
        <f>'no b.d.l.'!BQ186*10000</f>
        <v>9000</v>
      </c>
      <c r="BE186" s="28"/>
      <c r="BH186" s="28"/>
    </row>
    <row r="187" spans="1:60" x14ac:dyDescent="0.3">
      <c r="A187" s="26">
        <v>687213</v>
      </c>
      <c r="B187" s="26">
        <v>847230</v>
      </c>
      <c r="C187" s="26">
        <v>368</v>
      </c>
      <c r="D187" s="25">
        <f t="shared" si="2"/>
        <v>183</v>
      </c>
      <c r="E187" s="26">
        <v>1</v>
      </c>
      <c r="F187" s="27" t="s">
        <v>182</v>
      </c>
      <c r="G187" s="28">
        <f>'no b.d.l.'!H187/1000</f>
        <v>4.0000000000000002E-4</v>
      </c>
      <c r="H187" s="28">
        <v>1</v>
      </c>
      <c r="I187" s="28">
        <f>Amalgamation!P187/Amalgamation!AR187</f>
        <v>3.1363636363636362</v>
      </c>
      <c r="J187" s="28">
        <f>Amalgamation!Q187/Amalgamation!AS187</f>
        <v>9.8901098901098897E-3</v>
      </c>
      <c r="K187" s="28">
        <f>Amalgamation!R187/Amalgamation!AT187</f>
        <v>11.583333333333334</v>
      </c>
      <c r="L187" s="28">
        <f>Amalgamation!T187/Amalgamation!X187</f>
        <v>0.24757281553398056</v>
      </c>
      <c r="M187" s="28">
        <f>Amalgamation!V187/Amalgamation!Z187</f>
        <v>376.66666666666669</v>
      </c>
      <c r="N187" s="28">
        <v>16.8</v>
      </c>
      <c r="O187" s="28">
        <v>0.1</v>
      </c>
      <c r="P187" s="28">
        <v>0.08</v>
      </c>
      <c r="Q187" s="28">
        <v>1.04</v>
      </c>
      <c r="R187" s="28">
        <v>0.13</v>
      </c>
      <c r="S187" s="28">
        <v>124</v>
      </c>
      <c r="T187" s="28">
        <v>0.2</v>
      </c>
      <c r="U187" s="28">
        <v>0.1</v>
      </c>
      <c r="V187" s="28">
        <v>0.04</v>
      </c>
      <c r="W187" s="28">
        <v>14.5</v>
      </c>
      <c r="X187" s="28">
        <f>Amalgamation!AL187/Amalgamation!AY187</f>
        <v>6.5326633165829152E-5</v>
      </c>
      <c r="Y187" s="28">
        <v>7.5999999999999998E-2</v>
      </c>
      <c r="Z187" s="28">
        <f>Amalgamation!AN187/(Amalgamation!AS187+Amalgamation!AY187)</f>
        <v>2.16488433217632E-3</v>
      </c>
      <c r="AA187" s="28">
        <f>Amalgamation!AO187/Amalgamation!AS187</f>
        <v>0.28186813186813187</v>
      </c>
      <c r="AB187" s="28">
        <v>0.4</v>
      </c>
      <c r="AC187" s="28">
        <v>0.81</v>
      </c>
      <c r="AD187" s="28">
        <v>4.4000000000000004</v>
      </c>
      <c r="AE187" s="28">
        <v>182</v>
      </c>
      <c r="AF187" s="28">
        <v>12</v>
      </c>
      <c r="AG187" s="28">
        <v>12.8</v>
      </c>
      <c r="AH187" s="28">
        <v>12.3</v>
      </c>
      <c r="AI187" s="28">
        <f>'no b.d.l.'!BJ187*10000</f>
        <v>45400</v>
      </c>
      <c r="AJ187" s="28">
        <f>'no b.d.l.'!BL187*10000</f>
        <v>99500</v>
      </c>
      <c r="AK187" s="28">
        <f>'no b.d.l.'!BM187*10000</f>
        <v>1000</v>
      </c>
      <c r="AL187" s="28">
        <f>'no b.d.l.'!BP187*10000</f>
        <v>160</v>
      </c>
      <c r="AM187" s="28">
        <f>'no b.d.l.'!BQ187*10000</f>
        <v>9000</v>
      </c>
      <c r="BE187" s="28"/>
      <c r="BH187" s="28"/>
    </row>
    <row r="188" spans="1:60" x14ac:dyDescent="0.3">
      <c r="A188" s="26">
        <v>687215</v>
      </c>
      <c r="B188" s="26">
        <v>847230</v>
      </c>
      <c r="C188" s="26">
        <v>368</v>
      </c>
      <c r="D188" s="25">
        <f t="shared" si="2"/>
        <v>184</v>
      </c>
      <c r="E188" s="26">
        <v>1</v>
      </c>
      <c r="F188" s="27" t="s">
        <v>183</v>
      </c>
      <c r="G188" s="28">
        <f>'no b.d.l.'!H188/1000</f>
        <v>4.0000000000000002E-4</v>
      </c>
      <c r="H188" s="28">
        <v>2</v>
      </c>
      <c r="I188" s="28">
        <f>Amalgamation!P188/Amalgamation!AR188</f>
        <v>2.956521739130435</v>
      </c>
      <c r="J188" s="28">
        <f>Amalgamation!Q188/Amalgamation!AS188</f>
        <v>9.0000000000000011E-3</v>
      </c>
      <c r="K188" s="28">
        <f>Amalgamation!R188/Amalgamation!AT188</f>
        <v>13.196721311475411</v>
      </c>
      <c r="L188" s="28">
        <f>Amalgamation!T188/Amalgamation!X188</f>
        <v>0.23451327433628316</v>
      </c>
      <c r="M188" s="28">
        <f>Amalgamation!V188/Amalgamation!Z188</f>
        <v>355</v>
      </c>
      <c r="N188" s="28">
        <v>17</v>
      </c>
      <c r="O188" s="28">
        <v>0.1</v>
      </c>
      <c r="P188" s="28">
        <v>0.08</v>
      </c>
      <c r="Q188" s="28">
        <v>1.02</v>
      </c>
      <c r="R188" s="28">
        <v>0.14000000000000001</v>
      </c>
      <c r="S188" s="28">
        <v>153</v>
      </c>
      <c r="T188" s="28">
        <v>0.1</v>
      </c>
      <c r="U188" s="28">
        <v>0.2</v>
      </c>
      <c r="V188" s="28">
        <v>0.04</v>
      </c>
      <c r="W188" s="28">
        <v>12.7</v>
      </c>
      <c r="X188" s="28">
        <f>Amalgamation!AL188/Amalgamation!AY188</f>
        <v>4.12280701754386E-5</v>
      </c>
      <c r="Y188" s="28">
        <v>7.4999999999999997E-2</v>
      </c>
      <c r="Z188" s="28">
        <f>Amalgamation!AN188/(Amalgamation!AS188+Amalgamation!AY188)</f>
        <v>1.7381786339754812E-3</v>
      </c>
      <c r="AA188" s="28">
        <f>Amalgamation!AO188/Amalgamation!AS188</f>
        <v>0.26350000000000001</v>
      </c>
      <c r="AB188" s="28">
        <v>0.4</v>
      </c>
      <c r="AC188" s="28">
        <v>0.78</v>
      </c>
      <c r="AD188" s="28">
        <v>4.5999999999999996</v>
      </c>
      <c r="AE188" s="28">
        <v>200</v>
      </c>
      <c r="AF188" s="28">
        <v>12.2</v>
      </c>
      <c r="AG188" s="28">
        <v>13</v>
      </c>
      <c r="AH188" s="28">
        <v>14.9</v>
      </c>
      <c r="AI188" s="28">
        <f>'no b.d.l.'!BJ188*10000</f>
        <v>48400</v>
      </c>
      <c r="AJ188" s="28">
        <f>'no b.d.l.'!BL188*10000</f>
        <v>114000</v>
      </c>
      <c r="AK188" s="28">
        <f>'no b.d.l.'!BM188*10000</f>
        <v>1000</v>
      </c>
      <c r="AL188" s="28">
        <f>'no b.d.l.'!BP188*10000</f>
        <v>180</v>
      </c>
      <c r="AM188" s="28">
        <f>'no b.d.l.'!BQ188*10000</f>
        <v>9000</v>
      </c>
      <c r="BE188" s="28"/>
      <c r="BH188" s="28"/>
    </row>
    <row r="189" spans="1:60" x14ac:dyDescent="0.3">
      <c r="A189" s="26">
        <v>687217</v>
      </c>
      <c r="B189" s="26">
        <v>847230</v>
      </c>
      <c r="C189" s="26">
        <v>368</v>
      </c>
      <c r="D189" s="25">
        <f t="shared" si="2"/>
        <v>185</v>
      </c>
      <c r="E189" s="26">
        <v>1</v>
      </c>
      <c r="F189" s="27" t="s">
        <v>184</v>
      </c>
      <c r="G189" s="28">
        <f>'no b.d.l.'!H189/1000</f>
        <v>4.0000000000000002E-4</v>
      </c>
      <c r="H189" s="28">
        <v>1</v>
      </c>
      <c r="I189" s="28">
        <f>Amalgamation!P189/Amalgamation!AR189</f>
        <v>3.295454545454545</v>
      </c>
      <c r="J189" s="28">
        <f>Amalgamation!Q189/Amalgamation!AS189</f>
        <v>8.5308056872037911E-3</v>
      </c>
      <c r="K189" s="28">
        <f>Amalgamation!R189/Amalgamation!AT189</f>
        <v>11.76923076923077</v>
      </c>
      <c r="L189" s="28">
        <f>Amalgamation!T189/Amalgamation!X189</f>
        <v>0.23529411764705882</v>
      </c>
      <c r="M189" s="28">
        <f>Amalgamation!V189/Amalgamation!Z189</f>
        <v>403.33333333333331</v>
      </c>
      <c r="N189" s="28">
        <v>17.600000000000001</v>
      </c>
      <c r="O189" s="28">
        <v>0.1</v>
      </c>
      <c r="P189" s="28">
        <v>0.1</v>
      </c>
      <c r="Q189" s="28">
        <v>1.08</v>
      </c>
      <c r="R189" s="28">
        <v>0.15</v>
      </c>
      <c r="S189" s="28">
        <v>158</v>
      </c>
      <c r="T189" s="28">
        <v>0.1</v>
      </c>
      <c r="U189" s="28">
        <v>0.1</v>
      </c>
      <c r="V189" s="28">
        <v>0.04</v>
      </c>
      <c r="W189" s="28">
        <v>12.9</v>
      </c>
      <c r="X189" s="28">
        <f>Amalgamation!AL189/Amalgamation!AY189</f>
        <v>4.6226415094339625E-5</v>
      </c>
      <c r="Y189" s="28">
        <v>7.3999999999999996E-2</v>
      </c>
      <c r="Z189" s="28">
        <f>Amalgamation!AN189/(Amalgamation!AS189+Amalgamation!AY189)</f>
        <v>1.9329447985613538E-3</v>
      </c>
      <c r="AA189" s="28">
        <f>Amalgamation!AO189/Amalgamation!AS189</f>
        <v>0.2777251184834123</v>
      </c>
      <c r="AB189" s="28">
        <v>0.4</v>
      </c>
      <c r="AC189" s="28">
        <v>0.9</v>
      </c>
      <c r="AD189" s="28">
        <v>4.4000000000000004</v>
      </c>
      <c r="AE189" s="28">
        <v>211</v>
      </c>
      <c r="AF189" s="28">
        <v>13</v>
      </c>
      <c r="AG189" s="28">
        <v>12.7</v>
      </c>
      <c r="AH189" s="28">
        <v>16.2</v>
      </c>
      <c r="AI189" s="28">
        <f>'no b.d.l.'!BJ189*10000</f>
        <v>47000</v>
      </c>
      <c r="AJ189" s="28">
        <f>'no b.d.l.'!BL189*10000</f>
        <v>106000</v>
      </c>
      <c r="AK189" s="28">
        <f>'no b.d.l.'!BM189*10000</f>
        <v>1100</v>
      </c>
      <c r="AL189" s="28">
        <f>'no b.d.l.'!BP189*10000</f>
        <v>190</v>
      </c>
      <c r="AM189" s="28">
        <f>'no b.d.l.'!BQ189*10000</f>
        <v>9000</v>
      </c>
      <c r="BE189" s="28"/>
      <c r="BH189" s="28"/>
    </row>
    <row r="190" spans="1:60" x14ac:dyDescent="0.3">
      <c r="A190" s="26">
        <v>687218</v>
      </c>
      <c r="B190" s="26">
        <v>847230</v>
      </c>
      <c r="C190" s="26">
        <v>368</v>
      </c>
      <c r="D190" s="25">
        <f t="shared" si="2"/>
        <v>186</v>
      </c>
      <c r="E190" s="26">
        <v>1</v>
      </c>
      <c r="F190" s="27" t="s">
        <v>185</v>
      </c>
      <c r="G190" s="28">
        <f>'no b.d.l.'!H190/1000</f>
        <v>4.0000000000000002E-4</v>
      </c>
      <c r="H190" s="28">
        <v>2</v>
      </c>
      <c r="I190" s="28">
        <f>Amalgamation!P190/Amalgamation!AR190</f>
        <v>2.8297872340425534</v>
      </c>
      <c r="J190" s="28">
        <f>Amalgamation!Q190/Amalgamation!AS190</f>
        <v>9.4117647058823539E-3</v>
      </c>
      <c r="K190" s="28">
        <f>Amalgamation!R190/Amalgamation!AT190</f>
        <v>11.166666666666666</v>
      </c>
      <c r="L190" s="28">
        <f>Amalgamation!T190/Amalgamation!X190</f>
        <v>0.23376623376623376</v>
      </c>
      <c r="M190" s="28">
        <f>Amalgamation!V190/Amalgamation!Z190</f>
        <v>390</v>
      </c>
      <c r="N190" s="28">
        <v>16.3</v>
      </c>
      <c r="O190" s="28">
        <v>0.09</v>
      </c>
      <c r="P190" s="28">
        <v>7.0000000000000007E-2</v>
      </c>
      <c r="Q190" s="28">
        <v>0.95</v>
      </c>
      <c r="R190" s="28">
        <v>0.14000000000000001</v>
      </c>
      <c r="S190" s="28">
        <v>106</v>
      </c>
      <c r="T190" s="28">
        <v>0.1</v>
      </c>
      <c r="U190" s="28">
        <v>0.09</v>
      </c>
      <c r="V190" s="28">
        <v>0.04</v>
      </c>
      <c r="W190" s="28">
        <v>14.3</v>
      </c>
      <c r="X190" s="28">
        <f>Amalgamation!AL190/Amalgamation!AY190</f>
        <v>4.4117647058823532E-5</v>
      </c>
      <c r="Y190" s="28">
        <v>7.1999999999999995E-2</v>
      </c>
      <c r="Z190" s="28">
        <f>Amalgamation!AN190/(Amalgamation!AS190+Amalgamation!AY190)</f>
        <v>2.0750760197126975E-3</v>
      </c>
      <c r="AA190" s="28">
        <f>Amalgamation!AO190/Amalgamation!AS190</f>
        <v>0.29705882352941176</v>
      </c>
      <c r="AB190" s="28">
        <v>0.4</v>
      </c>
      <c r="AC190" s="28">
        <v>0.82</v>
      </c>
      <c r="AD190" s="28">
        <v>4.7</v>
      </c>
      <c r="AE190" s="28">
        <v>170</v>
      </c>
      <c r="AF190" s="28">
        <v>12</v>
      </c>
      <c r="AG190" s="28">
        <v>13.2</v>
      </c>
      <c r="AH190" s="28">
        <v>10.3</v>
      </c>
      <c r="AI190" s="28">
        <f>'no b.d.l.'!BJ190*10000</f>
        <v>48099.999999999993</v>
      </c>
      <c r="AJ190" s="28">
        <f>'no b.d.l.'!BL190*10000</f>
        <v>95200</v>
      </c>
      <c r="AK190" s="28">
        <f>'no b.d.l.'!BM190*10000</f>
        <v>1000</v>
      </c>
      <c r="AL190" s="28">
        <f>'no b.d.l.'!BP190*10000</f>
        <v>160</v>
      </c>
      <c r="AM190" s="28">
        <f>'no b.d.l.'!BQ190*10000</f>
        <v>9000</v>
      </c>
      <c r="BE190" s="28"/>
      <c r="BH190" s="28"/>
    </row>
    <row r="191" spans="1:60" x14ac:dyDescent="0.3">
      <c r="A191" s="26">
        <v>687220</v>
      </c>
      <c r="B191" s="26">
        <v>847230</v>
      </c>
      <c r="C191" s="26">
        <v>368</v>
      </c>
      <c r="D191" s="25">
        <f t="shared" si="2"/>
        <v>187</v>
      </c>
      <c r="E191" s="26">
        <v>1</v>
      </c>
      <c r="F191" s="27" t="s">
        <v>186</v>
      </c>
      <c r="G191" s="28">
        <f>'no b.d.l.'!H191/1000</f>
        <v>1.5E-3</v>
      </c>
      <c r="H191" s="28">
        <v>2</v>
      </c>
      <c r="I191" s="28">
        <f>Amalgamation!P191/Amalgamation!AR191</f>
        <v>3.0638297872340425</v>
      </c>
      <c r="J191" s="28">
        <f>Amalgamation!Q191/Amalgamation!AS191</f>
        <v>9.7435897435897423E-3</v>
      </c>
      <c r="K191" s="28">
        <f>Amalgamation!R191/Amalgamation!AT191</f>
        <v>13.252032520325203</v>
      </c>
      <c r="L191" s="28">
        <f>Amalgamation!T191/Amalgamation!X191</f>
        <v>0.21561338289962825</v>
      </c>
      <c r="M191" s="28">
        <f>Amalgamation!V191/Amalgamation!Z191</f>
        <v>354.28571428571428</v>
      </c>
      <c r="N191" s="28">
        <v>17.5</v>
      </c>
      <c r="O191" s="28">
        <v>0.1</v>
      </c>
      <c r="P191" s="28">
        <v>0.08</v>
      </c>
      <c r="Q191" s="28">
        <v>1</v>
      </c>
      <c r="R191" s="28">
        <v>0.15</v>
      </c>
      <c r="S191" s="28">
        <v>146</v>
      </c>
      <c r="T191" s="28">
        <v>0.1</v>
      </c>
      <c r="U191" s="28">
        <v>0.09</v>
      </c>
      <c r="V191" s="28">
        <v>0.04</v>
      </c>
      <c r="W191" s="28">
        <v>12.5</v>
      </c>
      <c r="X191" s="28">
        <f>Amalgamation!AL191/Amalgamation!AY191</f>
        <v>3.8793103448275865E-5</v>
      </c>
      <c r="Y191" s="28">
        <v>7.0999999999999994E-2</v>
      </c>
      <c r="Z191" s="28">
        <f>Amalgamation!AN191/(Amalgamation!AS191+Amalgamation!AY191)</f>
        <v>1.5499806359998275E-3</v>
      </c>
      <c r="AA191" s="28">
        <f>Amalgamation!AO191/Amalgamation!AS191</f>
        <v>0.26666666666666666</v>
      </c>
      <c r="AB191" s="28">
        <v>0.4</v>
      </c>
      <c r="AC191" s="28">
        <v>0.76</v>
      </c>
      <c r="AD191" s="28">
        <v>4.7</v>
      </c>
      <c r="AE191" s="28">
        <v>195</v>
      </c>
      <c r="AF191" s="28">
        <v>12.3</v>
      </c>
      <c r="AG191" s="28">
        <v>13</v>
      </c>
      <c r="AH191" s="28">
        <v>12.4</v>
      </c>
      <c r="AI191" s="28">
        <f>'no b.d.l.'!BJ191*10000</f>
        <v>48400</v>
      </c>
      <c r="AJ191" s="28">
        <f>'no b.d.l.'!BL191*10000</f>
        <v>116000</v>
      </c>
      <c r="AK191" s="28">
        <f>'no b.d.l.'!BM191*10000</f>
        <v>1000</v>
      </c>
      <c r="AL191" s="28">
        <f>'no b.d.l.'!BP191*10000</f>
        <v>170</v>
      </c>
      <c r="AM191" s="28">
        <f>'no b.d.l.'!BQ191*10000</f>
        <v>9000</v>
      </c>
      <c r="BE191" s="28"/>
      <c r="BH191" s="28"/>
    </row>
    <row r="192" spans="1:60" x14ac:dyDescent="0.3">
      <c r="A192" s="26">
        <v>687222</v>
      </c>
      <c r="B192" s="26">
        <v>847230</v>
      </c>
      <c r="C192" s="26">
        <v>368</v>
      </c>
      <c r="D192" s="25">
        <f t="shared" si="2"/>
        <v>188</v>
      </c>
      <c r="E192" s="26">
        <v>1</v>
      </c>
      <c r="F192" s="27" t="s">
        <v>187</v>
      </c>
      <c r="G192" s="28">
        <f>'no b.d.l.'!H192/1000</f>
        <v>5.9999999999999995E-4</v>
      </c>
      <c r="H192" s="28">
        <v>1</v>
      </c>
      <c r="I192" s="28">
        <f>Amalgamation!P192/Amalgamation!AR192</f>
        <v>3.0454545454545454</v>
      </c>
      <c r="J192" s="28">
        <f>Amalgamation!Q192/Amalgamation!AS192</f>
        <v>9.1836734693877559E-3</v>
      </c>
      <c r="K192" s="28">
        <f>Amalgamation!R192/Amalgamation!AT192</f>
        <v>11.92</v>
      </c>
      <c r="L192" s="28">
        <f>Amalgamation!T192/Amalgamation!X192</f>
        <v>0.23008849557522124</v>
      </c>
      <c r="M192" s="28">
        <f>Amalgamation!V192/Amalgamation!Z192</f>
        <v>355</v>
      </c>
      <c r="N192" s="28">
        <v>16</v>
      </c>
      <c r="O192" s="28">
        <v>0.1</v>
      </c>
      <c r="P192" s="28">
        <v>0.1</v>
      </c>
      <c r="Q192" s="28">
        <v>0.94</v>
      </c>
      <c r="R192" s="28">
        <v>0.13</v>
      </c>
      <c r="S192" s="28">
        <v>160</v>
      </c>
      <c r="T192" s="28">
        <v>0.1</v>
      </c>
      <c r="U192" s="28">
        <v>0.1</v>
      </c>
      <c r="V192" s="28">
        <v>0.04</v>
      </c>
      <c r="W192" s="28">
        <v>10.4</v>
      </c>
      <c r="X192" s="28">
        <f>Amalgamation!AL192/Amalgamation!AY192</f>
        <v>4.0566037735849057E-5</v>
      </c>
      <c r="Y192" s="28">
        <v>6.5000000000000002E-2</v>
      </c>
      <c r="Z192" s="28">
        <f>Amalgamation!AN192/(Amalgamation!AS192+Amalgamation!AY192)</f>
        <v>1.5292478059437265E-3</v>
      </c>
      <c r="AA192" s="28">
        <f>Amalgamation!AO192/Amalgamation!AS192</f>
        <v>0.25051020408163266</v>
      </c>
      <c r="AB192" s="28">
        <v>0.5</v>
      </c>
      <c r="AC192" s="28">
        <v>0.77</v>
      </c>
      <c r="AD192" s="28">
        <v>4.4000000000000004</v>
      </c>
      <c r="AE192" s="28">
        <v>196</v>
      </c>
      <c r="AF192" s="28">
        <v>12.5</v>
      </c>
      <c r="AG192" s="28">
        <v>12.4</v>
      </c>
      <c r="AH192" s="28">
        <v>10.5</v>
      </c>
      <c r="AI192" s="28">
        <f>'no b.d.l.'!BJ192*10000</f>
        <v>43600</v>
      </c>
      <c r="AJ192" s="28">
        <f>'no b.d.l.'!BL192*10000</f>
        <v>106000</v>
      </c>
      <c r="AK192" s="28">
        <f>'no b.d.l.'!BM192*10000</f>
        <v>900</v>
      </c>
      <c r="AL192" s="28">
        <f>'no b.d.l.'!BP192*10000</f>
        <v>170</v>
      </c>
      <c r="AM192" s="28">
        <f>'no b.d.l.'!BQ192*10000</f>
        <v>9000</v>
      </c>
      <c r="BE192" s="28"/>
      <c r="BH192" s="28"/>
    </row>
    <row r="193" spans="1:60" x14ac:dyDescent="0.3">
      <c r="A193" s="26">
        <v>687223</v>
      </c>
      <c r="B193" s="26">
        <v>847230</v>
      </c>
      <c r="C193" s="26">
        <v>368</v>
      </c>
      <c r="D193" s="25">
        <f t="shared" si="2"/>
        <v>189</v>
      </c>
      <c r="E193" s="26">
        <v>1</v>
      </c>
      <c r="F193" s="27" t="s">
        <v>188</v>
      </c>
      <c r="G193" s="28">
        <f>'no b.d.l.'!H193/1000</f>
        <v>4.0000000000000002E-4</v>
      </c>
      <c r="H193" s="28">
        <v>1</v>
      </c>
      <c r="I193" s="28">
        <f>Amalgamation!P193/Amalgamation!AR193</f>
        <v>3.2272727272727271</v>
      </c>
      <c r="J193" s="28">
        <f>Amalgamation!Q193/Amalgamation!AS193</f>
        <v>1.0050251256281407E-2</v>
      </c>
      <c r="K193" s="28">
        <f>Amalgamation!R193/Amalgamation!AT193</f>
        <v>14.193548387096774</v>
      </c>
      <c r="L193" s="28">
        <f>Amalgamation!T193/Amalgamation!X193</f>
        <v>0.21484375</v>
      </c>
      <c r="M193" s="28">
        <f>Amalgamation!V193/Amalgamation!Z193</f>
        <v>366.66666666666669</v>
      </c>
      <c r="N193" s="28">
        <v>16.8</v>
      </c>
      <c r="O193" s="28">
        <v>0.1</v>
      </c>
      <c r="P193" s="28">
        <v>0.08</v>
      </c>
      <c r="Q193" s="28">
        <v>0.96</v>
      </c>
      <c r="R193" s="28">
        <v>0.14000000000000001</v>
      </c>
      <c r="S193" s="28">
        <v>184</v>
      </c>
      <c r="T193" s="28">
        <v>0.1</v>
      </c>
      <c r="U193" s="28">
        <v>0.1</v>
      </c>
      <c r="V193" s="28">
        <v>0.04</v>
      </c>
      <c r="W193" s="28">
        <v>11.3</v>
      </c>
      <c r="X193" s="28">
        <f>Amalgamation!AL193/Amalgamation!AY193</f>
        <v>4.0476190476190474E-5</v>
      </c>
      <c r="Y193" s="28">
        <v>6.6000000000000003E-2</v>
      </c>
      <c r="Z193" s="28">
        <f>Amalgamation!AN193/(Amalgamation!AS193+Amalgamation!AY193)</f>
        <v>1.2789324796551476E-3</v>
      </c>
      <c r="AA193" s="28">
        <f>Amalgamation!AO193/Amalgamation!AS193</f>
        <v>0.23618090452261306</v>
      </c>
      <c r="AB193" s="28">
        <v>0.4</v>
      </c>
      <c r="AC193" s="28">
        <v>0.81</v>
      </c>
      <c r="AD193" s="28">
        <v>4.4000000000000004</v>
      </c>
      <c r="AE193" s="28">
        <v>199</v>
      </c>
      <c r="AF193" s="28">
        <v>12.4</v>
      </c>
      <c r="AG193" s="28">
        <v>13.2</v>
      </c>
      <c r="AH193" s="28">
        <v>12</v>
      </c>
      <c r="AI193" s="28">
        <f>'no b.d.l.'!BJ193*10000</f>
        <v>46400</v>
      </c>
      <c r="AJ193" s="28">
        <f>'no b.d.l.'!BL193*10000</f>
        <v>126000</v>
      </c>
      <c r="AK193" s="28">
        <f>'no b.d.l.'!BM193*10000</f>
        <v>900</v>
      </c>
      <c r="AL193" s="28">
        <f>'no b.d.l.'!BP193*10000</f>
        <v>190</v>
      </c>
      <c r="AM193" s="28">
        <f>'no b.d.l.'!BQ193*10000</f>
        <v>9000</v>
      </c>
      <c r="BE193" s="28"/>
      <c r="BH193" s="28"/>
    </row>
    <row r="194" spans="1:60" x14ac:dyDescent="0.3">
      <c r="A194" s="26">
        <v>687224</v>
      </c>
      <c r="B194" s="26">
        <v>847230</v>
      </c>
      <c r="C194" s="26">
        <v>368</v>
      </c>
      <c r="D194" s="25">
        <f t="shared" si="2"/>
        <v>190</v>
      </c>
      <c r="E194" s="26">
        <v>1</v>
      </c>
      <c r="F194" s="27" t="s">
        <v>189</v>
      </c>
      <c r="G194" s="28">
        <f>'no b.d.l.'!H194/1000</f>
        <v>4.0000000000000002E-4</v>
      </c>
      <c r="H194" s="28">
        <v>2</v>
      </c>
      <c r="I194" s="28">
        <f>Amalgamation!P194/Amalgamation!AR194</f>
        <v>2.8181818181818179</v>
      </c>
      <c r="J194" s="28">
        <f>Amalgamation!Q194/Amalgamation!AS194</f>
        <v>9.1743119266055051E-3</v>
      </c>
      <c r="K194" s="28">
        <f>Amalgamation!R194/Amalgamation!AT194</f>
        <v>10.428571428571429</v>
      </c>
      <c r="L194" s="28">
        <f>Amalgamation!T194/Amalgamation!X194</f>
        <v>0.39759036144578308</v>
      </c>
      <c r="M194" s="28">
        <f>Amalgamation!V194/Amalgamation!Z194</f>
        <v>630</v>
      </c>
      <c r="N194" s="28">
        <v>8.11</v>
      </c>
      <c r="O194" s="28">
        <v>0.09</v>
      </c>
      <c r="P194" s="28">
        <v>0.03</v>
      </c>
      <c r="Q194" s="28">
        <v>0.47</v>
      </c>
      <c r="R194" s="28">
        <v>7.0000000000000007E-2</v>
      </c>
      <c r="S194" s="28">
        <v>115</v>
      </c>
      <c r="T194" s="28">
        <v>0.2</v>
      </c>
      <c r="U194" s="28">
        <v>0.2</v>
      </c>
      <c r="V194" s="28">
        <v>0.04</v>
      </c>
      <c r="W194" s="28">
        <v>5.55</v>
      </c>
      <c r="X194" s="28">
        <f>Amalgamation!AL194/Amalgamation!AY194</f>
        <v>9.0744101633393823E-5</v>
      </c>
      <c r="Y194" s="28">
        <v>5.3999999999999999E-2</v>
      </c>
      <c r="Z194" s="28">
        <f>Amalgamation!AN194/(Amalgamation!AS194+Amalgamation!AY194)</f>
        <v>1.8908149033672046E-3</v>
      </c>
      <c r="AA194" s="28">
        <f>Amalgamation!AO194/Amalgamation!AS194</f>
        <v>0.46513761467889914</v>
      </c>
      <c r="AB194" s="28">
        <v>0.2</v>
      </c>
      <c r="AC194" s="28">
        <v>0.4</v>
      </c>
      <c r="AD194" s="28">
        <v>2.2000000000000002</v>
      </c>
      <c r="AE194" s="28">
        <v>109</v>
      </c>
      <c r="AF194" s="28">
        <v>7</v>
      </c>
      <c r="AG194" s="28">
        <v>6.8</v>
      </c>
      <c r="AH194" s="28">
        <v>14.1</v>
      </c>
      <c r="AI194" s="28">
        <f>'no b.d.l.'!BJ194*10000</f>
        <v>25099.999999999996</v>
      </c>
      <c r="AJ194" s="28">
        <f>'no b.d.l.'!BL194*10000</f>
        <v>55100</v>
      </c>
      <c r="AK194" s="28">
        <f>'no b.d.l.'!BM194*10000</f>
        <v>800</v>
      </c>
      <c r="AL194" s="28">
        <f>'no b.d.l.'!BP194*10000</f>
        <v>100</v>
      </c>
      <c r="AM194" s="28">
        <f>'no b.d.l.'!BQ194*10000</f>
        <v>9000</v>
      </c>
      <c r="BE194" s="28"/>
      <c r="BH194" s="28"/>
    </row>
    <row r="195" spans="1:60" x14ac:dyDescent="0.3">
      <c r="A195" s="26">
        <v>687225</v>
      </c>
      <c r="B195" s="26">
        <v>847230</v>
      </c>
      <c r="C195" s="26">
        <v>368</v>
      </c>
      <c r="D195" s="25">
        <f t="shared" si="2"/>
        <v>191</v>
      </c>
      <c r="E195" s="26">
        <v>1</v>
      </c>
      <c r="F195" s="27" t="s">
        <v>190</v>
      </c>
      <c r="G195" s="28">
        <f>'no b.d.l.'!H195/1000</f>
        <v>4.0000000000000002E-4</v>
      </c>
      <c r="H195" s="28">
        <v>1</v>
      </c>
      <c r="I195" s="28">
        <f>Amalgamation!P195/Amalgamation!AR195</f>
        <v>3.2631578947368425</v>
      </c>
      <c r="J195" s="28">
        <f>Amalgamation!Q195/Amalgamation!AS195</f>
        <v>8.5470085470085479E-3</v>
      </c>
      <c r="K195" s="28">
        <f>Amalgamation!R195/Amalgamation!AT195</f>
        <v>12.982456140350877</v>
      </c>
      <c r="L195" s="28">
        <f>Amalgamation!T195/Amalgamation!X195</f>
        <v>0.40579710144927533</v>
      </c>
      <c r="M195" s="28">
        <f>Amalgamation!V195/Amalgamation!Z195</f>
        <v>393.99999999999994</v>
      </c>
      <c r="N195" s="28">
        <v>14.8</v>
      </c>
      <c r="O195" s="28">
        <v>0.09</v>
      </c>
      <c r="P195" s="28">
        <v>0.09</v>
      </c>
      <c r="Q195" s="28">
        <v>0.86</v>
      </c>
      <c r="R195" s="28">
        <v>0.15</v>
      </c>
      <c r="S195" s="28">
        <v>168</v>
      </c>
      <c r="T195" s="28">
        <v>0.1</v>
      </c>
      <c r="U195" s="28">
        <v>0.1</v>
      </c>
      <c r="V195" s="28">
        <v>0.04</v>
      </c>
      <c r="W195" s="28">
        <v>10.6</v>
      </c>
      <c r="X195" s="28">
        <f>Amalgamation!AL195/Amalgamation!AY195</f>
        <v>4.485981308411215E-5</v>
      </c>
      <c r="Y195" s="28">
        <v>7.1999999999999995E-2</v>
      </c>
      <c r="Z195" s="28">
        <f>Amalgamation!AN195/(Amalgamation!AS195+Amalgamation!AY195)</f>
        <v>1.3950799186825077E-3</v>
      </c>
      <c r="AA195" s="28">
        <f>Amalgamation!AO195/Amalgamation!AS195</f>
        <v>0.26452991452991453</v>
      </c>
      <c r="AB195" s="28">
        <v>0.4</v>
      </c>
      <c r="AC195" s="28">
        <v>0.68</v>
      </c>
      <c r="AD195" s="28">
        <v>3.8</v>
      </c>
      <c r="AE195" s="28">
        <v>234</v>
      </c>
      <c r="AF195" s="28">
        <v>11.4</v>
      </c>
      <c r="AG195" s="28">
        <v>11.4</v>
      </c>
      <c r="AH195" s="28">
        <v>9.6</v>
      </c>
      <c r="AI195" s="28">
        <f>'no b.d.l.'!BJ195*10000</f>
        <v>41000</v>
      </c>
      <c r="AJ195" s="28">
        <f>'no b.d.l.'!BL195*10000</f>
        <v>107000</v>
      </c>
      <c r="AK195" s="28">
        <f>'no b.d.l.'!BM195*10000</f>
        <v>900</v>
      </c>
      <c r="AL195" s="28">
        <f>'no b.d.l.'!BP195*10000</f>
        <v>140</v>
      </c>
      <c r="AM195" s="28">
        <f>'no b.d.l.'!BQ195*10000</f>
        <v>9000</v>
      </c>
      <c r="BE195" s="28"/>
      <c r="BH195" s="28"/>
    </row>
    <row r="196" spans="1:60" x14ac:dyDescent="0.3">
      <c r="A196" s="26">
        <v>687227</v>
      </c>
      <c r="B196" s="26">
        <v>847230</v>
      </c>
      <c r="C196" s="26">
        <v>368</v>
      </c>
      <c r="D196" s="25">
        <f t="shared" si="2"/>
        <v>192</v>
      </c>
      <c r="E196" s="26">
        <v>1</v>
      </c>
      <c r="F196" s="27" t="s">
        <v>191</v>
      </c>
      <c r="G196" s="28">
        <f>'no b.d.l.'!H196/1000</f>
        <v>4.0000000000000002E-4</v>
      </c>
      <c r="H196" s="28">
        <v>2</v>
      </c>
      <c r="I196" s="28">
        <f>Amalgamation!P196/Amalgamation!AR196</f>
        <v>3.214285714285714</v>
      </c>
      <c r="J196" s="28">
        <f>Amalgamation!Q196/Amalgamation!AS196</f>
        <v>1.2698412698412698E-2</v>
      </c>
      <c r="K196" s="28">
        <f>Amalgamation!R196/Amalgamation!AT196</f>
        <v>13.84</v>
      </c>
      <c r="L196" s="28">
        <f>Amalgamation!T196/Amalgamation!X196</f>
        <v>0.43795620437956206</v>
      </c>
      <c r="M196" s="28">
        <f>Amalgamation!V196/Amalgamation!Z196</f>
        <v>373.33333333333331</v>
      </c>
      <c r="N196" s="28">
        <v>16.2</v>
      </c>
      <c r="O196" s="28">
        <v>0.09</v>
      </c>
      <c r="P196" s="28">
        <v>0.09</v>
      </c>
      <c r="Q196" s="28">
        <v>0.9</v>
      </c>
      <c r="R196" s="28">
        <v>0.15</v>
      </c>
      <c r="S196" s="28">
        <v>209</v>
      </c>
      <c r="T196" s="28">
        <v>0.2</v>
      </c>
      <c r="U196" s="28">
        <v>0.1</v>
      </c>
      <c r="V196" s="28">
        <v>0.04</v>
      </c>
      <c r="W196" s="28">
        <v>10.6</v>
      </c>
      <c r="X196" s="28">
        <f>Amalgamation!AL196/Amalgamation!AY196</f>
        <v>4.88E-5</v>
      </c>
      <c r="Y196" s="28">
        <v>6.3E-2</v>
      </c>
      <c r="Z196" s="28">
        <f>Amalgamation!AN196/(Amalgamation!AS196+Amalgamation!AY196)</f>
        <v>1.1798161180295395E-3</v>
      </c>
      <c r="AA196" s="28">
        <f>Amalgamation!AO196/Amalgamation!AS196</f>
        <v>0.31904761904761902</v>
      </c>
      <c r="AB196" s="28">
        <v>0.4</v>
      </c>
      <c r="AC196" s="28">
        <v>0.77</v>
      </c>
      <c r="AD196" s="28">
        <v>4.2</v>
      </c>
      <c r="AE196" s="28">
        <v>189</v>
      </c>
      <c r="AF196" s="28">
        <v>12.5</v>
      </c>
      <c r="AG196" s="28">
        <v>13.8</v>
      </c>
      <c r="AH196" s="28">
        <v>9.8000000000000007</v>
      </c>
      <c r="AI196" s="28">
        <f>'no b.d.l.'!BJ196*10000</f>
        <v>46400</v>
      </c>
      <c r="AJ196" s="28">
        <f>'no b.d.l.'!BL196*10000</f>
        <v>125000</v>
      </c>
      <c r="AK196" s="28">
        <f>'no b.d.l.'!BM196*10000</f>
        <v>900</v>
      </c>
      <c r="AL196" s="28">
        <f>'no b.d.l.'!BP196*10000</f>
        <v>180</v>
      </c>
      <c r="AM196" s="28">
        <f>'no b.d.l.'!BQ196*10000</f>
        <v>9000</v>
      </c>
      <c r="BE196" s="28"/>
      <c r="BH196" s="28"/>
    </row>
    <row r="197" spans="1:60" x14ac:dyDescent="0.3">
      <c r="A197" s="26">
        <v>687228</v>
      </c>
      <c r="B197" s="26">
        <v>847230</v>
      </c>
      <c r="C197" s="26">
        <v>368</v>
      </c>
      <c r="D197" s="25">
        <f t="shared" si="2"/>
        <v>193</v>
      </c>
      <c r="E197" s="26">
        <v>1</v>
      </c>
      <c r="F197" s="27" t="s">
        <v>199</v>
      </c>
      <c r="G197" s="28">
        <f>'no b.d.l.'!H197/1000</f>
        <v>1.0009999999999999</v>
      </c>
      <c r="H197" s="28">
        <v>23</v>
      </c>
      <c r="I197" s="28">
        <f>Amalgamation!P197/Amalgamation!AR197</f>
        <v>0.15254237288135591</v>
      </c>
      <c r="J197" s="28">
        <f>Amalgamation!Q197/Amalgamation!AS197</f>
        <v>1.1891891891891893E-3</v>
      </c>
      <c r="K197" s="28">
        <f>Amalgamation!R197/Amalgamation!AT197</f>
        <v>5.6287425149700603</v>
      </c>
      <c r="L197" s="28">
        <f>Amalgamation!T197/Amalgamation!X197</f>
        <v>1.1257861635220126E-2</v>
      </c>
      <c r="M197" s="28">
        <f>Amalgamation!V197/Amalgamation!Z197</f>
        <v>240.14336917562724</v>
      </c>
      <c r="N197" s="28">
        <v>8.25</v>
      </c>
      <c r="O197" s="28">
        <v>0.1</v>
      </c>
      <c r="P197" s="28">
        <v>1.1299999999999999</v>
      </c>
      <c r="Q197" s="28">
        <v>4.83</v>
      </c>
      <c r="R197" s="28">
        <v>1.81</v>
      </c>
      <c r="S197" s="28">
        <v>212</v>
      </c>
      <c r="T197" s="28">
        <v>0.1</v>
      </c>
      <c r="U197" s="28">
        <v>0.09</v>
      </c>
      <c r="V197" s="28">
        <v>0.04</v>
      </c>
      <c r="W197" s="28">
        <v>7.43</v>
      </c>
      <c r="X197" s="28">
        <f>Amalgamation!AL197/Amalgamation!AY197</f>
        <v>6.321112515802781E-5</v>
      </c>
      <c r="Y197" s="28">
        <v>9.9000000000000005E-2</v>
      </c>
      <c r="Z197" s="28">
        <f>Amalgamation!AN197/(Amalgamation!AS197+Amalgamation!AY197)</f>
        <v>6.0606060606060595E-4</v>
      </c>
      <c r="AA197" s="28">
        <f>Amalgamation!AO197/Amalgamation!AS197</f>
        <v>4.4324324324324319E-3</v>
      </c>
      <c r="AB197" s="28">
        <v>0.2</v>
      </c>
      <c r="AC197" s="28">
        <v>2.25</v>
      </c>
      <c r="AD197" s="28">
        <v>11.8</v>
      </c>
      <c r="AE197" s="28">
        <v>925</v>
      </c>
      <c r="AF197" s="28">
        <v>16.7</v>
      </c>
      <c r="AG197" s="28">
        <v>9.6</v>
      </c>
      <c r="AH197" s="28">
        <v>81.099999999999994</v>
      </c>
      <c r="AI197" s="28">
        <f>'no b.d.l.'!BJ197*10000</f>
        <v>29300</v>
      </c>
      <c r="AJ197" s="28">
        <f>'no b.d.l.'!BL197*10000</f>
        <v>79100</v>
      </c>
      <c r="AK197" s="28">
        <f>'no b.d.l.'!BM197*10000</f>
        <v>3700</v>
      </c>
      <c r="AL197" s="28">
        <f>'no b.d.l.'!BP197*10000</f>
        <v>390</v>
      </c>
      <c r="AM197" s="28">
        <f>'no b.d.l.'!BQ197*10000</f>
        <v>30000</v>
      </c>
      <c r="BE197" s="28"/>
      <c r="BH197" s="28"/>
    </row>
    <row r="198" spans="1:60" x14ac:dyDescent="0.3">
      <c r="A198" s="26">
        <v>687229</v>
      </c>
      <c r="B198" s="26">
        <v>847230</v>
      </c>
      <c r="C198" s="26">
        <v>368</v>
      </c>
      <c r="D198" s="25">
        <f t="shared" si="2"/>
        <v>194</v>
      </c>
      <c r="E198" s="26">
        <v>1</v>
      </c>
      <c r="F198" s="27" t="s">
        <v>192</v>
      </c>
      <c r="G198" s="28">
        <f>'no b.d.l.'!H198/1000</f>
        <v>0.40400000000000003</v>
      </c>
      <c r="H198" s="28">
        <v>3</v>
      </c>
      <c r="I198" s="28">
        <f>Amalgamation!P198/Amalgamation!AR198</f>
        <v>2.875</v>
      </c>
      <c r="J198" s="28">
        <f>Amalgamation!Q198/Amalgamation!AS198</f>
        <v>1.1518324607329844E-2</v>
      </c>
      <c r="K198" s="28">
        <f>Amalgamation!R198/Amalgamation!AT198</f>
        <v>16.782608695652176</v>
      </c>
      <c r="L198" s="28">
        <f>Amalgamation!T198/Amalgamation!X198</f>
        <v>0.24901185770750986</v>
      </c>
      <c r="M198" s="28">
        <f>Amalgamation!V198/Amalgamation!Z198</f>
        <v>453.33333333333331</v>
      </c>
      <c r="N198" s="28">
        <v>15.1</v>
      </c>
      <c r="O198" s="28">
        <v>0.09</v>
      </c>
      <c r="P198" s="28">
        <v>0.09</v>
      </c>
      <c r="Q198" s="28">
        <v>0.8</v>
      </c>
      <c r="R198" s="28">
        <v>0.13</v>
      </c>
      <c r="S198" s="28">
        <v>307</v>
      </c>
      <c r="T198" s="28">
        <v>0.2</v>
      </c>
      <c r="U198" s="28">
        <v>0.2</v>
      </c>
      <c r="V198" s="28">
        <v>0.04</v>
      </c>
      <c r="W198" s="28">
        <v>8.89</v>
      </c>
      <c r="X198" s="28">
        <f>Amalgamation!AL198/Amalgamation!AY198</f>
        <v>4.6666666666666665E-5</v>
      </c>
      <c r="Y198" s="28">
        <v>7.3999999999999996E-2</v>
      </c>
      <c r="Z198" s="28">
        <f>Amalgamation!AN198/(Amalgamation!AS198+Amalgamation!AY198)</f>
        <v>8.7283916828783E-4</v>
      </c>
      <c r="AA198" s="28">
        <f>Amalgamation!AO198/Amalgamation!AS198</f>
        <v>0.31989528795811517</v>
      </c>
      <c r="AB198" s="28">
        <v>0.4</v>
      </c>
      <c r="AC198" s="28">
        <v>0.61</v>
      </c>
      <c r="AD198" s="28">
        <v>4</v>
      </c>
      <c r="AE198" s="28">
        <v>191</v>
      </c>
      <c r="AF198" s="28">
        <v>11.5</v>
      </c>
      <c r="AG198" s="28">
        <v>13.6</v>
      </c>
      <c r="AH198" s="28">
        <v>8.8000000000000007</v>
      </c>
      <c r="AI198" s="28">
        <f>'no b.d.l.'!BJ198*10000</f>
        <v>45599.999999999993</v>
      </c>
      <c r="AJ198" s="28">
        <f>'no b.d.l.'!BL198*10000</f>
        <v>135000</v>
      </c>
      <c r="AK198" s="28">
        <f>'no b.d.l.'!BM198*10000</f>
        <v>1000</v>
      </c>
      <c r="AL198" s="28">
        <f>'no b.d.l.'!BP198*10000</f>
        <v>250</v>
      </c>
      <c r="AM198" s="28">
        <f>'no b.d.l.'!BQ198*10000</f>
        <v>9000</v>
      </c>
      <c r="BE198" s="28"/>
      <c r="BH198" s="28"/>
    </row>
    <row r="199" spans="1:60" x14ac:dyDescent="0.3">
      <c r="A199" s="26">
        <v>687230</v>
      </c>
      <c r="B199" s="26">
        <v>847230</v>
      </c>
      <c r="C199" s="26">
        <v>368</v>
      </c>
      <c r="D199" s="25">
        <f t="shared" ref="D199:D202" si="3">D198+1</f>
        <v>195</v>
      </c>
      <c r="E199" s="26">
        <v>1</v>
      </c>
      <c r="F199" s="27" t="s">
        <v>193</v>
      </c>
      <c r="G199" s="28">
        <f>'no b.d.l.'!H199/1000</f>
        <v>2.47E-2</v>
      </c>
      <c r="H199" s="28">
        <v>2</v>
      </c>
      <c r="I199" s="28">
        <f>Amalgamation!P199/Amalgamation!AR199</f>
        <v>3.1086956521739135</v>
      </c>
      <c r="J199" s="28">
        <f>Amalgamation!Q199/Amalgamation!AS199</f>
        <v>1.2437810945273632E-2</v>
      </c>
      <c r="K199" s="28">
        <f>Amalgamation!R199/Amalgamation!AT199</f>
        <v>13.424657534246576</v>
      </c>
      <c r="L199" s="28">
        <f>Amalgamation!T199/Amalgamation!X199</f>
        <v>0.40361445783132527</v>
      </c>
      <c r="M199" s="28">
        <f>Amalgamation!V199/Amalgamation!Z199</f>
        <v>354.28571428571428</v>
      </c>
      <c r="N199" s="28">
        <v>18.100000000000001</v>
      </c>
      <c r="O199" s="28">
        <v>0.09</v>
      </c>
      <c r="P199" s="28">
        <v>0.09</v>
      </c>
      <c r="Q199" s="28">
        <v>0.98</v>
      </c>
      <c r="R199" s="28">
        <v>0.16</v>
      </c>
      <c r="S199" s="28">
        <v>252</v>
      </c>
      <c r="T199" s="28">
        <v>0.2</v>
      </c>
      <c r="U199" s="28">
        <v>0.2</v>
      </c>
      <c r="V199" s="28">
        <v>0.04</v>
      </c>
      <c r="W199" s="28">
        <v>11.2</v>
      </c>
      <c r="X199" s="28">
        <f>Amalgamation!AL199/Amalgamation!AY199</f>
        <v>4.5323741007194244E-5</v>
      </c>
      <c r="Y199" s="28">
        <v>7.3999999999999996E-2</v>
      </c>
      <c r="Z199" s="28">
        <f>Amalgamation!AN199/(Amalgamation!AS199+Amalgamation!AY199)</f>
        <v>1.1242735325177264E-3</v>
      </c>
      <c r="AA199" s="28">
        <f>Amalgamation!AO199/Amalgamation!AS199</f>
        <v>0.33233830845771145</v>
      </c>
      <c r="AB199" s="28">
        <v>0.5</v>
      </c>
      <c r="AC199" s="28">
        <v>0.83</v>
      </c>
      <c r="AD199" s="28">
        <v>4.5999999999999996</v>
      </c>
      <c r="AE199" s="28">
        <v>201</v>
      </c>
      <c r="AF199" s="28">
        <v>14.6</v>
      </c>
      <c r="AG199" s="28">
        <v>13.7</v>
      </c>
      <c r="AH199" s="28">
        <v>14</v>
      </c>
      <c r="AI199" s="28">
        <f>'no b.d.l.'!BJ199*10000</f>
        <v>50700</v>
      </c>
      <c r="AJ199" s="28">
        <f>'no b.d.l.'!BL199*10000</f>
        <v>139000</v>
      </c>
      <c r="AK199" s="28">
        <f>'no b.d.l.'!BM199*10000</f>
        <v>1000</v>
      </c>
      <c r="AL199" s="28">
        <f>'no b.d.l.'!BP199*10000</f>
        <v>220</v>
      </c>
      <c r="AM199" s="28">
        <f>'no b.d.l.'!BQ199*10000</f>
        <v>9000</v>
      </c>
      <c r="BE199" s="28"/>
      <c r="BH199" s="28"/>
    </row>
    <row r="200" spans="1:60" x14ac:dyDescent="0.3">
      <c r="A200" s="26">
        <v>687232</v>
      </c>
      <c r="B200" s="26">
        <v>847230</v>
      </c>
      <c r="C200" s="26">
        <v>368</v>
      </c>
      <c r="D200" s="25">
        <f t="shared" si="3"/>
        <v>196</v>
      </c>
      <c r="E200" s="26">
        <v>1</v>
      </c>
      <c r="F200" s="27" t="s">
        <v>194</v>
      </c>
      <c r="G200" s="28">
        <f>'no b.d.l.'!H200/1000</f>
        <v>4.0000000000000002E-4</v>
      </c>
      <c r="H200" s="28">
        <v>3</v>
      </c>
      <c r="I200" s="28">
        <f>Amalgamation!P200/Amalgamation!AR200</f>
        <v>3.59375</v>
      </c>
      <c r="J200" s="28">
        <f>Amalgamation!Q200/Amalgamation!AS200</f>
        <v>9.6330275229357804E-3</v>
      </c>
      <c r="K200" s="28">
        <f>Amalgamation!R200/Amalgamation!AT200</f>
        <v>19.896907216494846</v>
      </c>
      <c r="L200" s="28">
        <f>Amalgamation!T200/Amalgamation!X200</f>
        <v>0.42657342657342651</v>
      </c>
      <c r="M200" s="28">
        <f>Amalgamation!V200/Amalgamation!Z200</f>
        <v>447.99999999999994</v>
      </c>
      <c r="N200" s="28">
        <v>14</v>
      </c>
      <c r="O200" s="28">
        <v>0.09</v>
      </c>
      <c r="P200" s="28">
        <v>0.08</v>
      </c>
      <c r="Q200" s="28">
        <v>0.69</v>
      </c>
      <c r="R200" s="28">
        <v>0.11</v>
      </c>
      <c r="S200" s="28">
        <v>461</v>
      </c>
      <c r="T200" s="28">
        <v>0.1</v>
      </c>
      <c r="U200" s="28">
        <v>0.2</v>
      </c>
      <c r="V200" s="28">
        <v>0.04</v>
      </c>
      <c r="W200" s="28">
        <v>9.33</v>
      </c>
      <c r="X200" s="28">
        <f>Amalgamation!AL200/Amalgamation!AY200</f>
        <v>4.0714285714285717E-5</v>
      </c>
      <c r="Y200" s="28">
        <v>5.8000000000000003E-2</v>
      </c>
      <c r="Z200" s="28">
        <f>Amalgamation!AN200/(Amalgamation!AS200+Amalgamation!AY200)</f>
        <v>8.3584133278181137E-4</v>
      </c>
      <c r="AA200" s="28">
        <f>Amalgamation!AO200/Amalgamation!AS200</f>
        <v>0.23440366972477064</v>
      </c>
      <c r="AB200" s="28">
        <v>0.4</v>
      </c>
      <c r="AC200" s="28">
        <v>0.61</v>
      </c>
      <c r="AD200" s="28">
        <v>3.2</v>
      </c>
      <c r="AE200" s="28">
        <v>218</v>
      </c>
      <c r="AF200" s="28">
        <v>9.6999999999999993</v>
      </c>
      <c r="AG200" s="28">
        <v>13.2</v>
      </c>
      <c r="AH200" s="28">
        <v>6.8</v>
      </c>
      <c r="AI200" s="28">
        <f>'no b.d.l.'!BJ200*10000</f>
        <v>39300</v>
      </c>
      <c r="AJ200" s="28">
        <f>'no b.d.l.'!BL200*10000</f>
        <v>140000</v>
      </c>
      <c r="AK200" s="28">
        <f>'no b.d.l.'!BM200*10000</f>
        <v>800</v>
      </c>
      <c r="AL200" s="28">
        <f>'no b.d.l.'!BP200*10000</f>
        <v>310</v>
      </c>
      <c r="AM200" s="28">
        <f>'no b.d.l.'!BQ200*10000</f>
        <v>9000</v>
      </c>
      <c r="BE200" s="28"/>
      <c r="BH200" s="28"/>
    </row>
    <row r="201" spans="1:60" x14ac:dyDescent="0.3">
      <c r="A201" s="26">
        <v>687234</v>
      </c>
      <c r="B201" s="26">
        <v>847230</v>
      </c>
      <c r="C201" s="26">
        <v>368</v>
      </c>
      <c r="D201" s="25">
        <f t="shared" si="3"/>
        <v>197</v>
      </c>
      <c r="E201" s="26">
        <v>1</v>
      </c>
      <c r="F201" s="27" t="s">
        <v>195</v>
      </c>
      <c r="G201" s="28">
        <f>'no b.d.l.'!H201/1000</f>
        <v>4.0000000000000002E-4</v>
      </c>
      <c r="H201" s="28">
        <v>3</v>
      </c>
      <c r="I201" s="28">
        <f>Amalgamation!P201/Amalgamation!AR201</f>
        <v>3.44</v>
      </c>
      <c r="J201" s="28">
        <f>Amalgamation!Q201/Amalgamation!AS201</f>
        <v>6.7226890756302525E-3</v>
      </c>
      <c r="K201" s="28">
        <f>Amalgamation!R201/Amalgamation!AT201</f>
        <v>20.487804878048781</v>
      </c>
      <c r="L201" s="28">
        <f>Amalgamation!T201/Amalgamation!X201</f>
        <v>0.59312320916905448</v>
      </c>
      <c r="M201" s="28">
        <f>Amalgamation!V201/Amalgamation!Z201</f>
        <v>837.5</v>
      </c>
      <c r="N201" s="28">
        <v>11.2</v>
      </c>
      <c r="O201" s="28">
        <v>0.09</v>
      </c>
      <c r="P201" s="28">
        <v>0.06</v>
      </c>
      <c r="Q201" s="28">
        <v>0.56000000000000005</v>
      </c>
      <c r="R201" s="28">
        <v>0.08</v>
      </c>
      <c r="S201" s="28">
        <v>405</v>
      </c>
      <c r="T201" s="28">
        <v>0.2</v>
      </c>
      <c r="U201" s="28">
        <v>0.2</v>
      </c>
      <c r="V201" s="28">
        <v>0.04</v>
      </c>
      <c r="W201" s="28">
        <v>6.57</v>
      </c>
      <c r="X201" s="28">
        <f>Amalgamation!AL201/Amalgamation!AY201</f>
        <v>5.6666666666666664E-5</v>
      </c>
      <c r="Y201" s="28">
        <v>6.4000000000000001E-2</v>
      </c>
      <c r="Z201" s="28">
        <f>Amalgamation!AN201/(Amalgamation!AS201+Amalgamation!AY201)</f>
        <v>7.3604018696252411E-4</v>
      </c>
      <c r="AA201" s="28">
        <f>Amalgamation!AO201/Amalgamation!AS201</f>
        <v>0.19201680672268909</v>
      </c>
      <c r="AB201" s="28">
        <v>0.4</v>
      </c>
      <c r="AC201" s="28">
        <v>0.42</v>
      </c>
      <c r="AD201" s="28">
        <v>2.5</v>
      </c>
      <c r="AE201" s="28">
        <v>238</v>
      </c>
      <c r="AF201" s="28">
        <v>8.1999999999999993</v>
      </c>
      <c r="AG201" s="28">
        <v>12.1</v>
      </c>
      <c r="AH201" s="28">
        <v>4.8</v>
      </c>
      <c r="AI201" s="28">
        <f>'no b.d.l.'!BJ201*10000</f>
        <v>33900</v>
      </c>
      <c r="AJ201" s="28">
        <f>'no b.d.l.'!BL201*10000</f>
        <v>120000</v>
      </c>
      <c r="AK201" s="28">
        <f>'no b.d.l.'!BM201*10000</f>
        <v>800</v>
      </c>
      <c r="AL201" s="28">
        <f>'no b.d.l.'!BP201*10000</f>
        <v>220</v>
      </c>
      <c r="AM201" s="28">
        <f>'no b.d.l.'!BQ201*10000</f>
        <v>9000</v>
      </c>
      <c r="BE201" s="28"/>
      <c r="BH201" s="28"/>
    </row>
    <row r="202" spans="1:60" x14ac:dyDescent="0.3">
      <c r="A202" s="26">
        <v>687235</v>
      </c>
      <c r="B202" s="26">
        <v>847230</v>
      </c>
      <c r="C202" s="26">
        <v>367</v>
      </c>
      <c r="D202" s="25">
        <f t="shared" si="3"/>
        <v>198</v>
      </c>
      <c r="E202" s="26">
        <v>1</v>
      </c>
      <c r="F202" s="27" t="s">
        <v>196</v>
      </c>
      <c r="G202" s="28">
        <f>'no b.d.l.'!H202/1000</f>
        <v>1.52E-2</v>
      </c>
      <c r="H202" s="28">
        <v>3</v>
      </c>
      <c r="I202" s="28">
        <f>Amalgamation!P202/Amalgamation!AR202</f>
        <v>3.5172413793103448</v>
      </c>
      <c r="J202" s="28">
        <f>Amalgamation!Q202/Amalgamation!AS202</f>
        <v>7.5396825396825389E-3</v>
      </c>
      <c r="K202" s="28">
        <f>Amalgamation!R202/Amalgamation!AT202</f>
        <v>21.93548387096774</v>
      </c>
      <c r="L202" s="28">
        <f>Amalgamation!T202/Amalgamation!X202</f>
        <v>0.40666666666666662</v>
      </c>
      <c r="M202" s="28">
        <f>Amalgamation!V202/Amalgamation!Z202</f>
        <v>477.99999999999994</v>
      </c>
      <c r="N202" s="28">
        <v>12.9</v>
      </c>
      <c r="O202" s="28">
        <v>0.09</v>
      </c>
      <c r="P202" s="28">
        <v>0.08</v>
      </c>
      <c r="Q202" s="28">
        <v>0.69</v>
      </c>
      <c r="R202" s="28">
        <v>0.11</v>
      </c>
      <c r="S202" s="28">
        <v>476</v>
      </c>
      <c r="T202" s="28">
        <v>0.2</v>
      </c>
      <c r="U202" s="28">
        <v>0.2</v>
      </c>
      <c r="V202" s="28">
        <v>0.04</v>
      </c>
      <c r="W202" s="28">
        <v>6</v>
      </c>
      <c r="X202" s="28">
        <f>Amalgamation!AL202/Amalgamation!AY202</f>
        <v>5.3076923076923076E-5</v>
      </c>
      <c r="Y202" s="28">
        <v>6.8000000000000005E-2</v>
      </c>
      <c r="Z202" s="28">
        <f>Amalgamation!AN202/(Amalgamation!AS202+Amalgamation!AY202)</f>
        <v>6.6563277339311473E-4</v>
      </c>
      <c r="AA202" s="28">
        <f>Amalgamation!AO202/Amalgamation!AS202</f>
        <v>0.20277777777777778</v>
      </c>
      <c r="AB202" s="28">
        <v>0.3</v>
      </c>
      <c r="AC202" s="28">
        <v>0.54</v>
      </c>
      <c r="AD202" s="28">
        <v>2.9</v>
      </c>
      <c r="AE202" s="28">
        <v>252</v>
      </c>
      <c r="AF202" s="28">
        <v>9.3000000000000007</v>
      </c>
      <c r="AG202" s="28">
        <v>13.1</v>
      </c>
      <c r="AH202" s="28">
        <v>6.6</v>
      </c>
      <c r="AI202" s="28">
        <f>'no b.d.l.'!BJ202*10000</f>
        <v>38400</v>
      </c>
      <c r="AJ202" s="28">
        <f>'no b.d.l.'!BL202*10000</f>
        <v>130000</v>
      </c>
      <c r="AK202" s="28">
        <f>'no b.d.l.'!BM202*10000</f>
        <v>800</v>
      </c>
      <c r="AL202" s="28">
        <f>'no b.d.l.'!BP202*10000</f>
        <v>250</v>
      </c>
      <c r="AM202" s="28">
        <f>'no b.d.l.'!BQ202*10000</f>
        <v>9000</v>
      </c>
      <c r="BE202" s="28"/>
      <c r="BH202" s="28"/>
    </row>
    <row r="203" spans="1:60" x14ac:dyDescent="0.3">
      <c r="A203" s="26">
        <v>686944</v>
      </c>
      <c r="B203" s="26">
        <v>846949</v>
      </c>
      <c r="C203" s="26">
        <v>361</v>
      </c>
      <c r="D203" s="25">
        <v>1</v>
      </c>
      <c r="E203" s="26">
        <v>2</v>
      </c>
      <c r="F203" s="27" t="s">
        <v>286</v>
      </c>
      <c r="G203" s="28">
        <f>'no b.d.l.'!H203/1000</f>
        <v>4.0000000000000002E-4</v>
      </c>
      <c r="H203" s="28">
        <v>3</v>
      </c>
      <c r="I203" s="28">
        <f>Amalgamation!P203/Amalgamation!AR203</f>
        <v>4.625</v>
      </c>
      <c r="J203" s="28">
        <f>Amalgamation!Q203/Amalgamation!AS203</f>
        <v>3.663003663003663E-3</v>
      </c>
      <c r="K203" s="28">
        <f>Amalgamation!R203/Amalgamation!AT203</f>
        <v>26.744186046511629</v>
      </c>
      <c r="L203" s="28">
        <f>Amalgamation!T203/Amalgamation!X203</f>
        <v>0.51086956521739135</v>
      </c>
      <c r="M203" s="28">
        <f>Amalgamation!V203/Amalgamation!Z203</f>
        <v>7100</v>
      </c>
      <c r="N203" s="28">
        <v>6.19</v>
      </c>
      <c r="O203" s="28">
        <v>0.1</v>
      </c>
      <c r="P203" s="28">
        <v>0.03</v>
      </c>
      <c r="Q203" s="28">
        <v>0.31</v>
      </c>
      <c r="R203" s="28">
        <v>0.04</v>
      </c>
      <c r="S203" s="28">
        <v>887</v>
      </c>
      <c r="T203" s="28">
        <v>0.2</v>
      </c>
      <c r="U203" s="28">
        <v>0.1</v>
      </c>
      <c r="V203" s="28">
        <v>0.04</v>
      </c>
      <c r="W203" s="28">
        <v>1.55</v>
      </c>
      <c r="X203" s="28">
        <f>Amalgamation!AL203/Amalgamation!AY203</f>
        <v>6.4075630252100833E-5</v>
      </c>
      <c r="Y203" s="28">
        <v>3.4000000000000002E-2</v>
      </c>
      <c r="Z203" s="28">
        <f>Amalgamation!AN203/(Amalgamation!AS203+Amalgamation!AY203)</f>
        <v>2.833261759869283E-4</v>
      </c>
      <c r="AA203" s="28">
        <f>Amalgamation!AO203/Amalgamation!AS203</f>
        <v>0.13626373626373628</v>
      </c>
      <c r="AB203" s="28">
        <v>0.2</v>
      </c>
      <c r="AC203" s="28">
        <v>0.21</v>
      </c>
      <c r="AD203" s="28">
        <v>0.8</v>
      </c>
      <c r="AE203" s="28">
        <v>273</v>
      </c>
      <c r="AF203" s="28">
        <v>4.3</v>
      </c>
      <c r="AG203" s="28">
        <v>7</v>
      </c>
      <c r="AH203" s="28">
        <v>2.8</v>
      </c>
      <c r="AI203" s="28">
        <f>'no b.d.l.'!BJ203*10000</f>
        <v>17700</v>
      </c>
      <c r="AJ203" s="28">
        <f>'no b.d.l.'!BL203*10000</f>
        <v>95200</v>
      </c>
      <c r="AK203" s="28">
        <f>'no b.d.l.'!BM203*10000</f>
        <v>200</v>
      </c>
      <c r="AL203" s="28">
        <f>'no b.d.l.'!BP203*10000</f>
        <v>270</v>
      </c>
      <c r="AM203" s="28">
        <f>'no b.d.l.'!BQ203*10000</f>
        <v>9000</v>
      </c>
      <c r="BE203" s="28"/>
      <c r="BH203" s="28"/>
    </row>
    <row r="204" spans="1:60" x14ac:dyDescent="0.3">
      <c r="A204" s="26">
        <v>686937</v>
      </c>
      <c r="B204" s="26">
        <v>846945</v>
      </c>
      <c r="C204" s="26">
        <v>362</v>
      </c>
      <c r="D204" s="25">
        <v>2</v>
      </c>
      <c r="E204" s="26">
        <v>2</v>
      </c>
      <c r="F204" s="27" t="s">
        <v>287</v>
      </c>
      <c r="G204" s="28">
        <f>'no b.d.l.'!H204/1000</f>
        <v>4.0000000000000002E-4</v>
      </c>
      <c r="H204" s="28">
        <v>4</v>
      </c>
      <c r="I204" s="28">
        <f>Amalgamation!P204/Amalgamation!AR204</f>
        <v>3.7142857142857149</v>
      </c>
      <c r="J204" s="28">
        <f>Amalgamation!Q204/Amalgamation!AS204</f>
        <v>6.3829787234042559E-3</v>
      </c>
      <c r="K204" s="28">
        <f>Amalgamation!R204/Amalgamation!AT204</f>
        <v>44.193548387096776</v>
      </c>
      <c r="L204" s="28">
        <f>Amalgamation!T204/Amalgamation!X204</f>
        <v>2.6666666666666665</v>
      </c>
      <c r="M204" s="28">
        <f>Amalgamation!V204/Amalgamation!Z204</f>
        <v>1230</v>
      </c>
      <c r="N204" s="28">
        <v>6.98</v>
      </c>
      <c r="O204" s="28">
        <v>0.09</v>
      </c>
      <c r="P204" s="28">
        <v>0.05</v>
      </c>
      <c r="Q204" s="28">
        <v>0.34</v>
      </c>
      <c r="R204" s="28">
        <v>0.03</v>
      </c>
      <c r="S204" s="28">
        <v>261</v>
      </c>
      <c r="T204" s="28">
        <v>0.1</v>
      </c>
      <c r="U204" s="28">
        <v>0.4</v>
      </c>
      <c r="V204" s="28">
        <v>0.04</v>
      </c>
      <c r="W204" s="28">
        <v>1.67</v>
      </c>
      <c r="X204" s="28">
        <f>Amalgamation!AL204/Amalgamation!AY204</f>
        <v>8.5959885386819478E-5</v>
      </c>
      <c r="Y204" s="28">
        <v>5.7000000000000002E-2</v>
      </c>
      <c r="Z204" s="28">
        <f>Amalgamation!AN204/(Amalgamation!AS204+Amalgamation!AY204)</f>
        <v>4.4251583477502465E-4</v>
      </c>
      <c r="AA204" s="28">
        <f>Amalgamation!AO204/Amalgamation!AS204</f>
        <v>0.15673758865248227</v>
      </c>
      <c r="AB204" s="28">
        <v>0.2</v>
      </c>
      <c r="AC204" s="28">
        <v>0.19</v>
      </c>
      <c r="AD204" s="28">
        <v>1.4</v>
      </c>
      <c r="AE204" s="28">
        <v>141</v>
      </c>
      <c r="AF204" s="28">
        <v>3.1</v>
      </c>
      <c r="AG204" s="28">
        <v>7.2</v>
      </c>
      <c r="AH204" s="28">
        <v>3.3</v>
      </c>
      <c r="AI204" s="28">
        <f>'no b.d.l.'!BJ204*10000</f>
        <v>21500</v>
      </c>
      <c r="AJ204" s="28">
        <f>'no b.d.l.'!BL204*10000</f>
        <v>69800</v>
      </c>
      <c r="AK204" s="28">
        <f>'no b.d.l.'!BM204*10000</f>
        <v>300</v>
      </c>
      <c r="AL204" s="28">
        <f>'no b.d.l.'!BP204*10000</f>
        <v>110</v>
      </c>
      <c r="AM204" s="28">
        <f>'no b.d.l.'!BQ204*10000</f>
        <v>9000</v>
      </c>
      <c r="BE204" s="28"/>
      <c r="BH204" s="28"/>
    </row>
    <row r="205" spans="1:60" x14ac:dyDescent="0.3">
      <c r="A205" s="26">
        <v>686937</v>
      </c>
      <c r="B205" s="26">
        <v>846945</v>
      </c>
      <c r="C205" s="26">
        <v>362</v>
      </c>
      <c r="D205" s="25">
        <v>3</v>
      </c>
      <c r="E205" s="26">
        <v>2</v>
      </c>
      <c r="F205" s="27" t="s">
        <v>288</v>
      </c>
      <c r="G205" s="28">
        <f>'no b.d.l.'!H205/1000</f>
        <v>8.3000000000000001E-3</v>
      </c>
      <c r="H205" s="28">
        <v>4</v>
      </c>
      <c r="I205" s="28">
        <f>Amalgamation!P205/Amalgamation!AR205</f>
        <v>2.9473684210526314</v>
      </c>
      <c r="J205" s="28">
        <f>Amalgamation!Q205/Amalgamation!AS205</f>
        <v>7.1895424836601312E-3</v>
      </c>
      <c r="K205" s="28">
        <f>Amalgamation!R205/Amalgamation!AT205</f>
        <v>40.731707317073173</v>
      </c>
      <c r="L205" s="28">
        <f>Amalgamation!T205/Amalgamation!X205</f>
        <v>0.31952662721893493</v>
      </c>
      <c r="M205" s="28">
        <f>Amalgamation!V205/Amalgamation!Z205</f>
        <v>484.99999999999994</v>
      </c>
      <c r="N205" s="28">
        <v>9.36</v>
      </c>
      <c r="O205" s="28">
        <v>0.1</v>
      </c>
      <c r="P205" s="28">
        <v>0.06</v>
      </c>
      <c r="Q205" s="28">
        <v>0.48</v>
      </c>
      <c r="R205" s="28">
        <v>0.04</v>
      </c>
      <c r="S205" s="28">
        <v>294</v>
      </c>
      <c r="T205" s="28">
        <v>0.1</v>
      </c>
      <c r="U205" s="28">
        <v>0.4</v>
      </c>
      <c r="V205" s="28">
        <v>0.04</v>
      </c>
      <c r="W205" s="28">
        <v>3.36</v>
      </c>
      <c r="X205" s="28">
        <f>Amalgamation!AL205/Amalgamation!AY205</f>
        <v>6.3200815494393481E-5</v>
      </c>
      <c r="Y205" s="28">
        <v>7.4999999999999997E-2</v>
      </c>
      <c r="Z205" s="28">
        <f>Amalgamation!AN205/(Amalgamation!AS205+Amalgamation!AY205)</f>
        <v>3.6640102592287266E-4</v>
      </c>
      <c r="AA205" s="28">
        <f>Amalgamation!AO205/Amalgamation!AS205</f>
        <v>0.17712418300653596</v>
      </c>
      <c r="AB205" s="28">
        <v>0.3</v>
      </c>
      <c r="AC205" s="28">
        <v>0.25</v>
      </c>
      <c r="AD205" s="28">
        <v>1.9</v>
      </c>
      <c r="AE205" s="28">
        <v>153</v>
      </c>
      <c r="AF205" s="28">
        <v>4.0999999999999996</v>
      </c>
      <c r="AG205" s="28">
        <v>10</v>
      </c>
      <c r="AH205" s="28">
        <v>3.5</v>
      </c>
      <c r="AI205" s="28">
        <f>'no b.d.l.'!BJ205*10000</f>
        <v>27400.000000000004</v>
      </c>
      <c r="AJ205" s="28">
        <f>'no b.d.l.'!BL205*10000</f>
        <v>98100</v>
      </c>
      <c r="AK205" s="28">
        <f>'no b.d.l.'!BM205*10000</f>
        <v>400</v>
      </c>
      <c r="AL205" s="28">
        <f>'no b.d.l.'!BP205*10000</f>
        <v>140</v>
      </c>
      <c r="AM205" s="28">
        <f>'no b.d.l.'!BQ205*10000</f>
        <v>9000</v>
      </c>
      <c r="BE205" s="28"/>
      <c r="BH205" s="28"/>
    </row>
    <row r="206" spans="1:60" x14ac:dyDescent="0.3">
      <c r="A206" s="26">
        <v>686883</v>
      </c>
      <c r="B206" s="26">
        <v>846460</v>
      </c>
      <c r="C206" s="26">
        <v>374</v>
      </c>
      <c r="D206" s="25">
        <v>4</v>
      </c>
      <c r="E206" s="26">
        <v>2</v>
      </c>
      <c r="F206" s="27" t="s">
        <v>289</v>
      </c>
      <c r="G206" s="28">
        <f>'no b.d.l.'!H206/1000</f>
        <v>4.0000000000000002E-4</v>
      </c>
      <c r="H206" s="28">
        <v>4</v>
      </c>
      <c r="I206" s="28">
        <f>Amalgamation!P206/Amalgamation!AR206</f>
        <v>2</v>
      </c>
      <c r="J206" s="28">
        <f>Amalgamation!Q206/Amalgamation!AS206</f>
        <v>3.7499999999999999E-3</v>
      </c>
      <c r="K206" s="28">
        <f>Amalgamation!R206/Amalgamation!AT206</f>
        <v>7.5</v>
      </c>
      <c r="L206" s="28">
        <f>Amalgamation!T206/Amalgamation!X206</f>
        <v>0.125</v>
      </c>
      <c r="M206" s="28">
        <f>Amalgamation!V206/Amalgamation!Z206</f>
        <v>210</v>
      </c>
      <c r="N206" s="28">
        <v>0.24</v>
      </c>
      <c r="O206" s="28">
        <v>0.09</v>
      </c>
      <c r="P206" s="28">
        <v>0.01</v>
      </c>
      <c r="Q206" s="28">
        <v>0.14000000000000001</v>
      </c>
      <c r="R206" s="28">
        <v>0.01</v>
      </c>
      <c r="S206" s="28">
        <v>25</v>
      </c>
      <c r="T206" s="28">
        <v>0.09</v>
      </c>
      <c r="U206" s="28">
        <v>0.09</v>
      </c>
      <c r="V206" s="28">
        <v>0.04</v>
      </c>
      <c r="W206" s="28">
        <v>0.08</v>
      </c>
      <c r="X206" s="28">
        <f>Amalgamation!AL206/Amalgamation!AY206</f>
        <v>1.7647058823529408E-4</v>
      </c>
      <c r="Y206" s="28">
        <v>2E-3</v>
      </c>
      <c r="Z206" s="28">
        <f>Amalgamation!AN206/(Amalgamation!AS206+Amalgamation!AY206)</f>
        <v>6.8341121495327087E-4</v>
      </c>
      <c r="AA206" s="28">
        <f>Amalgamation!AO206/Amalgamation!AS206</f>
        <v>0.16666666666666666</v>
      </c>
      <c r="AB206" s="28">
        <v>0.09</v>
      </c>
      <c r="AC206" s="28">
        <v>0.01</v>
      </c>
      <c r="AD206" s="28">
        <v>0.1</v>
      </c>
      <c r="AE206" s="28">
        <v>24</v>
      </c>
      <c r="AF206" s="28">
        <v>0.4</v>
      </c>
      <c r="AG206" s="28">
        <v>0.1</v>
      </c>
      <c r="AH206" s="28">
        <v>0.6</v>
      </c>
      <c r="AI206" s="28">
        <f>'no b.d.l.'!BJ206*10000</f>
        <v>700.00000000000011</v>
      </c>
      <c r="AJ206" s="28">
        <f>'no b.d.l.'!BL206*10000</f>
        <v>3400.0000000000005</v>
      </c>
      <c r="AK206" s="28">
        <f>'no b.d.l.'!BM206*10000</f>
        <v>90</v>
      </c>
      <c r="AL206" s="28">
        <f>'no b.d.l.'!BP206*10000</f>
        <v>10</v>
      </c>
      <c r="AM206" s="28">
        <f>'no b.d.l.'!BQ206*10000</f>
        <v>9000</v>
      </c>
      <c r="BE206" s="28"/>
      <c r="BH206" s="28"/>
    </row>
    <row r="207" spans="1:60" x14ac:dyDescent="0.3">
      <c r="A207" s="26">
        <v>686855</v>
      </c>
      <c r="B207" s="26">
        <v>846452</v>
      </c>
      <c r="C207" s="26">
        <v>374</v>
      </c>
      <c r="D207" s="25">
        <v>5</v>
      </c>
      <c r="E207" s="26">
        <v>2</v>
      </c>
      <c r="F207" s="27" t="s">
        <v>290</v>
      </c>
      <c r="G207" s="28">
        <f>'no b.d.l.'!H207/1000</f>
        <v>4.0000000000000002E-4</v>
      </c>
      <c r="H207" s="28">
        <v>4</v>
      </c>
      <c r="I207" s="28">
        <f>Amalgamation!P207/Amalgamation!AR207</f>
        <v>1.4999999999999998</v>
      </c>
      <c r="J207" s="28">
        <f>Amalgamation!Q207/Amalgamation!AS207</f>
        <v>1.9565217391304345E-3</v>
      </c>
      <c r="K207" s="28">
        <f>Amalgamation!R207/Amalgamation!AT207</f>
        <v>2.7272727272727271</v>
      </c>
      <c r="L207" s="28">
        <f>Amalgamation!T207/Amalgamation!X207</f>
        <v>3.2679738562091505E-2</v>
      </c>
      <c r="M207" s="28">
        <f>Amalgamation!V207/Amalgamation!Z207</f>
        <v>380</v>
      </c>
      <c r="N207" s="28">
        <v>0.28999999999999998</v>
      </c>
      <c r="O207" s="28">
        <v>0.09</v>
      </c>
      <c r="P207" s="28">
        <v>0.01</v>
      </c>
      <c r="Q207" s="28">
        <v>0.24</v>
      </c>
      <c r="R207" s="28">
        <v>0.01</v>
      </c>
      <c r="S207" s="28">
        <v>24</v>
      </c>
      <c r="T207" s="28">
        <v>0.09</v>
      </c>
      <c r="U207" s="28">
        <v>0.1</v>
      </c>
      <c r="V207" s="28">
        <v>0.04</v>
      </c>
      <c r="W207" s="28">
        <v>0.3</v>
      </c>
      <c r="X207" s="28">
        <f>Amalgamation!AL207/Amalgamation!AY207</f>
        <v>1.7857142857142854E-4</v>
      </c>
      <c r="Y207" s="28">
        <v>5.0000000000000001E-3</v>
      </c>
      <c r="Z207" s="28">
        <f>Amalgamation!AN207/(Amalgamation!AS207+Amalgamation!AY207)</f>
        <v>8.5724406659581974E-4</v>
      </c>
      <c r="AA207" s="28">
        <f>Amalgamation!AO207/Amalgamation!AS207</f>
        <v>0.38043478260869568</v>
      </c>
      <c r="AB207" s="28">
        <v>0.09</v>
      </c>
      <c r="AC207" s="28">
        <v>0.03</v>
      </c>
      <c r="AD207" s="28">
        <v>0.2</v>
      </c>
      <c r="AE207" s="28">
        <v>46</v>
      </c>
      <c r="AF207" s="28">
        <v>1.1000000000000001</v>
      </c>
      <c r="AG207" s="28">
        <v>0.3</v>
      </c>
      <c r="AH207" s="28">
        <v>2.7</v>
      </c>
      <c r="AI207" s="28">
        <f>'no b.d.l.'!BJ207*10000</f>
        <v>1100</v>
      </c>
      <c r="AJ207" s="28">
        <f>'no b.d.l.'!BL207*10000</f>
        <v>5600.0000000000009</v>
      </c>
      <c r="AK207" s="28">
        <f>'no b.d.l.'!BM207*10000</f>
        <v>200</v>
      </c>
      <c r="AL207" s="28">
        <f>'no b.d.l.'!BP207*10000</f>
        <v>50</v>
      </c>
      <c r="AM207" s="28">
        <f>'no b.d.l.'!BQ207*10000</f>
        <v>9000</v>
      </c>
      <c r="BE207" s="28"/>
      <c r="BH207" s="28"/>
    </row>
    <row r="208" spans="1:60" x14ac:dyDescent="0.3">
      <c r="A208" s="26">
        <v>686855</v>
      </c>
      <c r="B208" s="26">
        <v>846450</v>
      </c>
      <c r="C208" s="26">
        <v>374</v>
      </c>
      <c r="D208" s="25">
        <v>6</v>
      </c>
      <c r="E208" s="26">
        <v>2</v>
      </c>
      <c r="F208" s="27" t="s">
        <v>291</v>
      </c>
      <c r="G208" s="28">
        <f>'no b.d.l.'!H208/1000</f>
        <v>4.0000000000000002E-4</v>
      </c>
      <c r="H208" s="28">
        <v>9</v>
      </c>
      <c r="I208" s="28">
        <f>Amalgamation!P208/Amalgamation!AR208</f>
        <v>3</v>
      </c>
      <c r="J208" s="28">
        <f>Amalgamation!Q208/Amalgamation!AS208</f>
        <v>1.0666666666666667E-3</v>
      </c>
      <c r="K208" s="28">
        <f>Amalgamation!R208/Amalgamation!AT208</f>
        <v>2.15962441314554</v>
      </c>
      <c r="L208" s="28">
        <f>Amalgamation!T208/Amalgamation!X208</f>
        <v>2.4644549763033177E-2</v>
      </c>
      <c r="M208" s="28">
        <f>Amalgamation!V208/Amalgamation!Z208</f>
        <v>367.5</v>
      </c>
      <c r="N208" s="28">
        <v>6.46</v>
      </c>
      <c r="O208" s="28">
        <v>0.09</v>
      </c>
      <c r="P208" s="28">
        <v>0.02</v>
      </c>
      <c r="Q208" s="28">
        <v>1.4</v>
      </c>
      <c r="R208" s="28">
        <v>0.05</v>
      </c>
      <c r="S208" s="28">
        <v>77</v>
      </c>
      <c r="T208" s="28">
        <v>0.09</v>
      </c>
      <c r="U208" s="28">
        <v>1.4</v>
      </c>
      <c r="V208" s="28">
        <v>0.04</v>
      </c>
      <c r="W208" s="28">
        <v>3.47</v>
      </c>
      <c r="X208" s="28">
        <f>Amalgamation!AL208/Amalgamation!AY208</f>
        <v>1.6194331983805665E-4</v>
      </c>
      <c r="Y208" s="28">
        <v>0.124</v>
      </c>
      <c r="Z208" s="28">
        <f>Amalgamation!AN208/(Amalgamation!AS208+Amalgamation!AY208)</f>
        <v>2.9595214356929207E-3</v>
      </c>
      <c r="AA208" s="28">
        <f>Amalgamation!AO208/Amalgamation!AS208</f>
        <v>0.19173333333333334</v>
      </c>
      <c r="AB208" s="28">
        <v>0.2</v>
      </c>
      <c r="AC208" s="28">
        <v>0.42</v>
      </c>
      <c r="AD208" s="28">
        <v>2.9</v>
      </c>
      <c r="AE208" s="28">
        <v>375</v>
      </c>
      <c r="AF208" s="28">
        <v>21.3</v>
      </c>
      <c r="AG208" s="28">
        <v>5.7</v>
      </c>
      <c r="AH208" s="28">
        <v>34.1</v>
      </c>
      <c r="AI208" s="28">
        <f>'no b.d.l.'!BJ208*10000</f>
        <v>23900</v>
      </c>
      <c r="AJ208" s="28">
        <f>'no b.d.l.'!BL208*10000</f>
        <v>24700.000000000004</v>
      </c>
      <c r="AK208" s="28">
        <f>'no b.d.l.'!BM208*10000</f>
        <v>2500</v>
      </c>
      <c r="AL208" s="28">
        <f>'no b.d.l.'!BP208*10000</f>
        <v>700.00000000000011</v>
      </c>
      <c r="AM208" s="28">
        <f>'no b.d.l.'!BQ208*10000</f>
        <v>9000</v>
      </c>
      <c r="BE208" s="28"/>
      <c r="BH208" s="28"/>
    </row>
    <row r="209" spans="1:60" x14ac:dyDescent="0.3">
      <c r="A209" s="26">
        <v>687564</v>
      </c>
      <c r="B209" s="26">
        <v>846573</v>
      </c>
      <c r="C209" s="26">
        <v>362</v>
      </c>
      <c r="D209" s="25">
        <v>7</v>
      </c>
      <c r="E209" s="26">
        <v>2</v>
      </c>
      <c r="F209" s="27" t="s">
        <v>292</v>
      </c>
      <c r="G209" s="28">
        <f>'no b.d.l.'!H209/1000</f>
        <v>4.0000000000000002E-4</v>
      </c>
      <c r="H209" s="28">
        <v>3</v>
      </c>
      <c r="I209" s="28">
        <f>Amalgamation!P209/Amalgamation!AR209</f>
        <v>0.44999999999999996</v>
      </c>
      <c r="J209" s="28">
        <f>Amalgamation!Q209/Amalgamation!AS209</f>
        <v>1.139240506329114E-3</v>
      </c>
      <c r="K209" s="28">
        <f>Amalgamation!R209/Amalgamation!AT209</f>
        <v>30</v>
      </c>
      <c r="L209" s="28">
        <f>Amalgamation!T209/Amalgamation!X209</f>
        <v>0.80281690140845074</v>
      </c>
      <c r="M209" s="28">
        <f>Amalgamation!V209/Amalgamation!Z209</f>
        <v>6340</v>
      </c>
      <c r="N209" s="28">
        <v>1.23</v>
      </c>
      <c r="O209" s="28">
        <v>0.09</v>
      </c>
      <c r="P209" s="28">
        <v>0.01</v>
      </c>
      <c r="Q209" s="28">
        <v>0.04</v>
      </c>
      <c r="R209" s="28">
        <v>0.01</v>
      </c>
      <c r="S209" s="28">
        <v>413</v>
      </c>
      <c r="T209" s="28">
        <v>0.09</v>
      </c>
      <c r="U209" s="28">
        <v>0.09</v>
      </c>
      <c r="V209" s="28">
        <v>0.04</v>
      </c>
      <c r="W209" s="28">
        <v>0.8</v>
      </c>
      <c r="X209" s="28">
        <f>Amalgamation!AL209/Amalgamation!AY209</f>
        <v>4.2857142857142856E-5</v>
      </c>
      <c r="Y209" s="28">
        <v>3.0000000000000001E-3</v>
      </c>
      <c r="Z209" s="28">
        <f>Amalgamation!AN209/(Amalgamation!AS209+Amalgamation!AY209)</f>
        <v>2.4184206808871306E-3</v>
      </c>
      <c r="AA209" s="28">
        <f>Amalgamation!AO209/Amalgamation!AS209</f>
        <v>0.12911392405063291</v>
      </c>
      <c r="AB209" s="28">
        <v>0.09</v>
      </c>
      <c r="AC209" s="28">
        <v>0.01</v>
      </c>
      <c r="AD209" s="28">
        <v>0.2</v>
      </c>
      <c r="AE209" s="28">
        <v>79</v>
      </c>
      <c r="AF209" s="28">
        <v>0.2</v>
      </c>
      <c r="AG209" s="28">
        <v>2.2999999999999998</v>
      </c>
      <c r="AH209" s="28">
        <v>0.4</v>
      </c>
      <c r="AI209" s="28">
        <f>'no b.d.l.'!BJ209*10000</f>
        <v>3600</v>
      </c>
      <c r="AJ209" s="28">
        <f>'no b.d.l.'!BL209*10000</f>
        <v>7000</v>
      </c>
      <c r="AK209" s="28">
        <f>'no b.d.l.'!BM209*10000</f>
        <v>90</v>
      </c>
      <c r="AL209" s="28">
        <f>'no b.d.l.'!BP209*10000</f>
        <v>30</v>
      </c>
      <c r="AM209" s="28">
        <f>'no b.d.l.'!BQ209*10000</f>
        <v>9000</v>
      </c>
      <c r="BE209" s="28"/>
      <c r="BH209" s="28"/>
    </row>
    <row r="210" spans="1:60" x14ac:dyDescent="0.3">
      <c r="A210" s="26">
        <v>687158</v>
      </c>
      <c r="B210" s="26">
        <v>846630</v>
      </c>
      <c r="C210" s="26">
        <v>378</v>
      </c>
      <c r="D210" s="25">
        <v>8</v>
      </c>
      <c r="E210" s="26">
        <v>2</v>
      </c>
      <c r="F210" s="27" t="s">
        <v>294</v>
      </c>
      <c r="G210" s="28">
        <f>'no b.d.l.'!H210/1000</f>
        <v>4.0000000000000002E-4</v>
      </c>
      <c r="H210" s="28">
        <v>4</v>
      </c>
      <c r="I210" s="28">
        <f>Amalgamation!P210/Amalgamation!AR210</f>
        <v>18.636363636363633</v>
      </c>
      <c r="J210" s="28">
        <f>Amalgamation!Q210/Amalgamation!AS210</f>
        <v>3.2258064516129032E-3</v>
      </c>
      <c r="K210" s="28">
        <f>Amalgamation!R210/Amalgamation!AT210</f>
        <v>138.33333333333334</v>
      </c>
      <c r="L210" s="28">
        <f>Amalgamation!T210/Amalgamation!X210</f>
        <v>0.20800000000000002</v>
      </c>
      <c r="M210" s="28">
        <f>Amalgamation!V210/Amalgamation!Z210</f>
        <v>3640</v>
      </c>
      <c r="N210" s="28">
        <v>15.1</v>
      </c>
      <c r="O210" s="28">
        <v>0.2</v>
      </c>
      <c r="P210" s="28">
        <v>0.12</v>
      </c>
      <c r="Q210" s="28">
        <v>0.17</v>
      </c>
      <c r="R210" s="28">
        <v>0.01</v>
      </c>
      <c r="S210" s="28">
        <v>122</v>
      </c>
      <c r="T210" s="28">
        <v>0.09</v>
      </c>
      <c r="U210" s="28">
        <v>0.09</v>
      </c>
      <c r="V210" s="28">
        <v>0.04</v>
      </c>
      <c r="W210" s="28">
        <v>3.23</v>
      </c>
      <c r="X210" s="28">
        <f>Amalgamation!AL210/Amalgamation!AY210</f>
        <v>3.0911901081916537E-5</v>
      </c>
      <c r="Y210" s="28">
        <v>9.9000000000000005E-2</v>
      </c>
      <c r="Z210" s="28">
        <f>Amalgamation!AN210/(Amalgamation!AS210+Amalgamation!AY210)</f>
        <v>2.3908719451083181E-3</v>
      </c>
      <c r="AA210" s="28">
        <f>Amalgamation!AO210/Amalgamation!AS210</f>
        <v>0.51806451612903226</v>
      </c>
      <c r="AB210" s="28">
        <v>0.1</v>
      </c>
      <c r="AC210" s="28">
        <v>0.01</v>
      </c>
      <c r="AD210" s="28">
        <v>1.1000000000000001</v>
      </c>
      <c r="AE210" s="28">
        <v>155</v>
      </c>
      <c r="AF210" s="28">
        <v>1.2</v>
      </c>
      <c r="AG210" s="28">
        <v>37.4</v>
      </c>
      <c r="AH210" s="28">
        <v>7</v>
      </c>
      <c r="AI210" s="28">
        <f>'no b.d.l.'!BJ210*10000</f>
        <v>53099.999999999993</v>
      </c>
      <c r="AJ210" s="28">
        <f>'no b.d.l.'!BL210*10000</f>
        <v>64700</v>
      </c>
      <c r="AK210" s="28">
        <f>'no b.d.l.'!BM210*10000</f>
        <v>300</v>
      </c>
      <c r="AL210" s="28">
        <f>'no b.d.l.'!BP210*10000</f>
        <v>190</v>
      </c>
      <c r="AM210" s="28">
        <f>'no b.d.l.'!BQ210*10000</f>
        <v>9000</v>
      </c>
      <c r="BE210" s="28"/>
      <c r="BH210" s="28"/>
    </row>
    <row r="211" spans="1:60" x14ac:dyDescent="0.3">
      <c r="A211" s="26">
        <v>686533</v>
      </c>
      <c r="B211" s="26">
        <v>846623</v>
      </c>
      <c r="C211" s="26">
        <v>372</v>
      </c>
      <c r="D211" s="25">
        <v>9</v>
      </c>
      <c r="E211" s="26">
        <v>2</v>
      </c>
      <c r="F211" s="27" t="s">
        <v>295</v>
      </c>
      <c r="G211" s="28">
        <f>'no b.d.l.'!H211/1000</f>
        <v>4.0000000000000002E-4</v>
      </c>
      <c r="H211" s="28">
        <v>3</v>
      </c>
      <c r="I211" s="28">
        <f>Amalgamation!P211/Amalgamation!AR211</f>
        <v>2.7179487179487181</v>
      </c>
      <c r="J211" s="28">
        <f>Amalgamation!Q211/Amalgamation!AS211</f>
        <v>7.9470198675496689E-3</v>
      </c>
      <c r="K211" s="28">
        <f>Amalgamation!R211/Amalgamation!AT211</f>
        <v>34.411764705882355</v>
      </c>
      <c r="L211" s="28">
        <f>Amalgamation!T211/Amalgamation!X211</f>
        <v>1.4257425742574259</v>
      </c>
      <c r="M211" s="28">
        <f>Amalgamation!V211/Amalgamation!Z211</f>
        <v>215.35714285714283</v>
      </c>
      <c r="N211" s="28">
        <v>18.5</v>
      </c>
      <c r="O211" s="28">
        <v>0.09</v>
      </c>
      <c r="P211" s="28">
        <v>0.09</v>
      </c>
      <c r="Q211" s="28">
        <v>1.25</v>
      </c>
      <c r="R211" s="28">
        <v>0.12</v>
      </c>
      <c r="S211" s="28">
        <v>682</v>
      </c>
      <c r="T211" s="28">
        <v>0.2</v>
      </c>
      <c r="U211" s="28">
        <v>0.2</v>
      </c>
      <c r="V211" s="28">
        <v>0.04</v>
      </c>
      <c r="W211" s="28">
        <v>5.61</v>
      </c>
      <c r="X211" s="28">
        <f>Amalgamation!AL211/Amalgamation!AY211</f>
        <v>5.2173913043478263E-5</v>
      </c>
      <c r="Y211" s="28">
        <v>8.2000000000000003E-2</v>
      </c>
      <c r="Z211" s="28">
        <f>Amalgamation!AN211/(Amalgamation!AS211+Amalgamation!AY211)</f>
        <v>6.2681667654842295E-4</v>
      </c>
      <c r="AA211" s="28">
        <f>Amalgamation!AO211/Amalgamation!AS211</f>
        <v>0.16423841059602651</v>
      </c>
      <c r="AB211" s="28">
        <v>0.5</v>
      </c>
      <c r="AC211" s="28">
        <v>0.75</v>
      </c>
      <c r="AD211" s="28">
        <v>3.9</v>
      </c>
      <c r="AE211" s="28">
        <v>302</v>
      </c>
      <c r="AF211" s="28">
        <v>6.8</v>
      </c>
      <c r="AG211" s="28">
        <v>14.9</v>
      </c>
      <c r="AH211" s="28">
        <v>10</v>
      </c>
      <c r="AI211" s="28">
        <f>'no b.d.l.'!BJ211*10000</f>
        <v>51800</v>
      </c>
      <c r="AJ211" s="28">
        <f>'no b.d.l.'!BL211*10000</f>
        <v>138000</v>
      </c>
      <c r="AK211" s="28">
        <f>'no b.d.l.'!BM211*10000</f>
        <v>600</v>
      </c>
      <c r="AL211" s="28">
        <f>'no b.d.l.'!BP211*10000</f>
        <v>180</v>
      </c>
      <c r="AM211" s="28">
        <f>'no b.d.l.'!BQ211*10000</f>
        <v>9000</v>
      </c>
      <c r="BE211" s="28"/>
      <c r="BH211" s="28"/>
    </row>
    <row r="212" spans="1:60" x14ac:dyDescent="0.3">
      <c r="A212" s="26">
        <v>687469</v>
      </c>
      <c r="B212" s="26">
        <v>846814</v>
      </c>
      <c r="C212" s="26">
        <v>360</v>
      </c>
      <c r="D212" s="25">
        <v>10</v>
      </c>
      <c r="E212" s="26">
        <v>2</v>
      </c>
      <c r="F212" s="27" t="s">
        <v>296</v>
      </c>
      <c r="G212" s="28">
        <f>'no b.d.l.'!H212/1000</f>
        <v>4.0000000000000002E-4</v>
      </c>
      <c r="H212" s="28">
        <v>3</v>
      </c>
      <c r="I212" s="28">
        <f>Amalgamation!P212/Amalgamation!AR212</f>
        <v>6.3684210526315788</v>
      </c>
      <c r="J212" s="28">
        <f>Amalgamation!Q212/Amalgamation!AS212</f>
        <v>1.0256410256410256E-2</v>
      </c>
      <c r="K212" s="28">
        <f>Amalgamation!R212/Amalgamation!AT212</f>
        <v>33.522727272727273</v>
      </c>
      <c r="L212" s="28">
        <f>Amalgamation!T212/Amalgamation!X212</f>
        <v>0.40645161290322579</v>
      </c>
      <c r="M212" s="28">
        <f>Amalgamation!V212/Amalgamation!Z212</f>
        <v>325</v>
      </c>
      <c r="N212" s="28">
        <v>14</v>
      </c>
      <c r="O212" s="28">
        <v>0.1</v>
      </c>
      <c r="P212" s="28">
        <v>0.1</v>
      </c>
      <c r="Q212" s="28">
        <v>0.7</v>
      </c>
      <c r="R212" s="28">
        <v>0.09</v>
      </c>
      <c r="S212" s="28">
        <v>297</v>
      </c>
      <c r="T212" s="28">
        <v>0.1</v>
      </c>
      <c r="U212" s="28">
        <v>0.5</v>
      </c>
      <c r="V212" s="28">
        <v>0.04</v>
      </c>
      <c r="W212" s="28">
        <v>3.17</v>
      </c>
      <c r="X212" s="28">
        <f>Amalgamation!AL212/Amalgamation!AY212</f>
        <v>3.9583333333333331E-5</v>
      </c>
      <c r="Y212" s="28">
        <v>6.8000000000000005E-2</v>
      </c>
      <c r="Z212" s="28">
        <f>Amalgamation!AN212/(Amalgamation!AS212+Amalgamation!AY212)</f>
        <v>2.8226016209411455E-4</v>
      </c>
      <c r="AA212" s="28">
        <f>Amalgamation!AO212/Amalgamation!AS212</f>
        <v>0.1717948717948718</v>
      </c>
      <c r="AB212" s="28">
        <v>0.5</v>
      </c>
      <c r="AC212" s="28">
        <v>0.31</v>
      </c>
      <c r="AD212" s="28">
        <v>1.9</v>
      </c>
      <c r="AE212" s="28">
        <v>234</v>
      </c>
      <c r="AF212" s="28">
        <v>8.8000000000000007</v>
      </c>
      <c r="AG212" s="28">
        <v>16.5</v>
      </c>
      <c r="AH212" s="28">
        <v>8.3000000000000007</v>
      </c>
      <c r="AI212" s="28">
        <f>'no b.d.l.'!BJ212*10000</f>
        <v>41700</v>
      </c>
      <c r="AJ212" s="28">
        <f>'no b.d.l.'!BL212*10000</f>
        <v>192000</v>
      </c>
      <c r="AK212" s="28">
        <f>'no b.d.l.'!BM212*10000</f>
        <v>1100</v>
      </c>
      <c r="AL212" s="28">
        <f>'no b.d.l.'!BP212*10000</f>
        <v>509.99999999999994</v>
      </c>
      <c r="AM212" s="28">
        <f>'no b.d.l.'!BQ212*10000</f>
        <v>9000</v>
      </c>
      <c r="BE212" s="28"/>
      <c r="BH212" s="28"/>
    </row>
    <row r="213" spans="1:60" x14ac:dyDescent="0.3">
      <c r="A213" s="26">
        <v>686086</v>
      </c>
      <c r="B213" s="26">
        <v>846958</v>
      </c>
      <c r="C213" s="26">
        <v>366</v>
      </c>
      <c r="D213" s="25">
        <v>11</v>
      </c>
      <c r="E213" s="26">
        <v>2</v>
      </c>
      <c r="F213" s="27" t="s">
        <v>297</v>
      </c>
      <c r="G213" s="28">
        <f>'no b.d.l.'!H213/1000</f>
        <v>4.0000000000000002E-4</v>
      </c>
      <c r="H213" s="28">
        <v>4</v>
      </c>
      <c r="I213" s="28">
        <f>Amalgamation!P213/Amalgamation!AR213</f>
        <v>2.8333333333333335</v>
      </c>
      <c r="J213" s="28">
        <f>Amalgamation!Q213/Amalgamation!AS213</f>
        <v>1.2280701754385963E-3</v>
      </c>
      <c r="K213" s="28">
        <f>Amalgamation!R213/Amalgamation!AT213</f>
        <v>78.333333333333329</v>
      </c>
      <c r="L213" s="28">
        <f>Amalgamation!T213/Amalgamation!X213</f>
        <v>5.7499999999999991</v>
      </c>
      <c r="M213" s="28">
        <f>Amalgamation!V213/Amalgamation!Z213</f>
        <v>274.61538461538464</v>
      </c>
      <c r="N213" s="28">
        <v>19.899999999999999</v>
      </c>
      <c r="O213" s="28">
        <v>0.2</v>
      </c>
      <c r="P213" s="28">
        <v>0.13</v>
      </c>
      <c r="Q213" s="28">
        <v>1.27</v>
      </c>
      <c r="R213" s="28">
        <v>0.31</v>
      </c>
      <c r="S213" s="28">
        <v>532</v>
      </c>
      <c r="T213" s="28">
        <v>0.2</v>
      </c>
      <c r="U213" s="28">
        <v>0.3</v>
      </c>
      <c r="V213" s="28">
        <v>0.04</v>
      </c>
      <c r="W213" s="28">
        <v>3.82</v>
      </c>
      <c r="X213" s="28">
        <f>Amalgamation!AL213/Amalgamation!AY213</f>
        <v>5.2682926829268296E-5</v>
      </c>
      <c r="Y213" s="28">
        <v>9.1999999999999998E-2</v>
      </c>
      <c r="Z213" s="28">
        <f>Amalgamation!AN213/(Amalgamation!AS213+Amalgamation!AY213)</f>
        <v>5.9142223079891923E-4</v>
      </c>
      <c r="AA213" s="28">
        <f>Amalgamation!AO213/Amalgamation!AS213</f>
        <v>3.4385964912280707E-2</v>
      </c>
      <c r="AB213" s="28">
        <v>0.8</v>
      </c>
      <c r="AC213" s="28">
        <v>0.5</v>
      </c>
      <c r="AD213" s="28">
        <v>3</v>
      </c>
      <c r="AE213" s="28">
        <v>2280</v>
      </c>
      <c r="AF213" s="28">
        <v>6</v>
      </c>
      <c r="AG213" s="28">
        <v>21.8</v>
      </c>
      <c r="AH213" s="28">
        <v>5.2</v>
      </c>
      <c r="AI213" s="28">
        <f>'no b.d.l.'!BJ213*10000</f>
        <v>50199.999999999993</v>
      </c>
      <c r="AJ213" s="28">
        <f>'no b.d.l.'!BL213*10000</f>
        <v>205000</v>
      </c>
      <c r="AK213" s="28">
        <f>'no b.d.l.'!BM213*10000</f>
        <v>400</v>
      </c>
      <c r="AL213" s="28">
        <f>'no b.d.l.'!BP213*10000</f>
        <v>780</v>
      </c>
      <c r="AM213" s="28">
        <f>'no b.d.l.'!BQ213*10000</f>
        <v>9000</v>
      </c>
      <c r="BE213" s="28"/>
      <c r="BH213" s="28"/>
    </row>
    <row r="214" spans="1:60" x14ac:dyDescent="0.3">
      <c r="A214" s="21">
        <v>687573</v>
      </c>
      <c r="B214" s="21">
        <v>846449</v>
      </c>
      <c r="C214" s="21">
        <v>389</v>
      </c>
      <c r="D214" s="20">
        <v>12</v>
      </c>
      <c r="E214" s="21">
        <v>2</v>
      </c>
      <c r="F214" s="23" t="s">
        <v>298</v>
      </c>
      <c r="G214" s="24">
        <f>'no b.d.l.'!H214/1000</f>
        <v>4.0000000000000002E-4</v>
      </c>
      <c r="H214" s="24">
        <v>3</v>
      </c>
      <c r="I214" s="24">
        <f>Amalgamation!P214/Amalgamation!AR214</f>
        <v>0.22499999999999998</v>
      </c>
      <c r="J214" s="24">
        <f>Amalgamation!Q214/Amalgamation!AS214</f>
        <v>1.2676056338028169E-3</v>
      </c>
      <c r="K214" s="24">
        <f>Amalgamation!R214/Amalgamation!AT214</f>
        <v>60</v>
      </c>
      <c r="L214" s="24">
        <f>Amalgamation!T214/Amalgamation!X214</f>
        <v>0.60204081632653061</v>
      </c>
      <c r="M214" s="24">
        <f>Amalgamation!V214/Amalgamation!Z214</f>
        <v>6950</v>
      </c>
      <c r="N214" s="24">
        <v>2.48</v>
      </c>
      <c r="O214" s="24">
        <v>0.1</v>
      </c>
      <c r="P214" s="24">
        <v>0.01</v>
      </c>
      <c r="Q214" s="24">
        <v>0.04</v>
      </c>
      <c r="R214" s="24">
        <v>0.01</v>
      </c>
      <c r="S214" s="24">
        <v>877</v>
      </c>
      <c r="T214" s="24">
        <v>0.09</v>
      </c>
      <c r="U214" s="24">
        <v>0.09</v>
      </c>
      <c r="V214" s="24">
        <v>0.04</v>
      </c>
      <c r="W214" s="24">
        <v>1.88</v>
      </c>
      <c r="X214" s="24">
        <f>Amalgamation!AL214/Amalgamation!AY214</f>
        <v>3.623188405797102E-5</v>
      </c>
      <c r="Y214" s="24">
        <v>7.0000000000000001E-3</v>
      </c>
      <c r="Z214" s="24">
        <f>Amalgamation!AN214/(Amalgamation!AS214+Amalgamation!AY214)</f>
        <v>3.1497368610770684E-3</v>
      </c>
      <c r="AA214" s="24">
        <f>Amalgamation!AO214/Amalgamation!AS214</f>
        <v>8.0281690140845074E-2</v>
      </c>
      <c r="AB214" s="24">
        <v>0.09</v>
      </c>
      <c r="AC214" s="24">
        <v>0.01</v>
      </c>
      <c r="AD214" s="24">
        <v>0.4</v>
      </c>
      <c r="AE214" s="24">
        <v>71</v>
      </c>
      <c r="AF214" s="24">
        <v>0.3</v>
      </c>
      <c r="AG214" s="24">
        <v>4.2</v>
      </c>
      <c r="AH214" s="24">
        <v>0.4</v>
      </c>
      <c r="AI214" s="24">
        <f>'no b.d.l.'!BJ214*10000</f>
        <v>10700</v>
      </c>
      <c r="AJ214" s="24">
        <f>'no b.d.l.'!BL214*10000</f>
        <v>13799.999999999998</v>
      </c>
      <c r="AK214" s="24">
        <f>'no b.d.l.'!BM214*10000</f>
        <v>90</v>
      </c>
      <c r="AL214" s="24">
        <f>'no b.d.l.'!BP214*10000</f>
        <v>40</v>
      </c>
      <c r="AM214" s="24">
        <f>'no b.d.l.'!BQ214*10000</f>
        <v>9000</v>
      </c>
      <c r="BE214" s="24"/>
      <c r="BH214" s="24"/>
    </row>
    <row r="216" spans="1:60" x14ac:dyDescent="0.3">
      <c r="H216" s="24" t="s">
        <v>263</v>
      </c>
      <c r="I216" s="24" t="s">
        <v>211</v>
      </c>
      <c r="J216" s="24" t="s">
        <v>266</v>
      </c>
      <c r="K216" s="24" t="s">
        <v>267</v>
      </c>
      <c r="L216" s="24" t="s">
        <v>219</v>
      </c>
      <c r="M216" s="24" t="s">
        <v>223</v>
      </c>
      <c r="N216" s="24" t="s">
        <v>224</v>
      </c>
      <c r="O216" s="24" t="s">
        <v>227</v>
      </c>
      <c r="P216" s="24" t="s">
        <v>228</v>
      </c>
      <c r="Q216" s="24" t="s">
        <v>237</v>
      </c>
      <c r="R216" s="24" t="s">
        <v>238</v>
      </c>
      <c r="S216" s="24" t="s">
        <v>264</v>
      </c>
      <c r="T216" s="24" t="s">
        <v>220</v>
      </c>
      <c r="U216" s="24" t="s">
        <v>259</v>
      </c>
      <c r="V216" s="24" t="s">
        <v>234</v>
      </c>
      <c r="W216" s="24" t="s">
        <v>260</v>
      </c>
      <c r="X216" s="24" t="s">
        <v>490</v>
      </c>
      <c r="Y216" s="24" t="s">
        <v>491</v>
      </c>
      <c r="Z216" s="24" t="s">
        <v>206</v>
      </c>
      <c r="AA216" s="24" t="s">
        <v>528</v>
      </c>
      <c r="AB216" s="24" t="s">
        <v>242</v>
      </c>
      <c r="AC216" s="24" t="s">
        <v>210</v>
      </c>
      <c r="AD216" s="24" t="s">
        <v>241</v>
      </c>
      <c r="AE216" s="24" t="s">
        <v>209</v>
      </c>
      <c r="AF216" s="24" t="s">
        <v>221</v>
      </c>
      <c r="AG216" s="24" t="s">
        <v>230</v>
      </c>
      <c r="AH216" s="24" t="s">
        <v>218</v>
      </c>
      <c r="AI216" s="24" t="s">
        <v>231</v>
      </c>
      <c r="AJ216" s="24" t="s">
        <v>214</v>
      </c>
      <c r="AK216" s="24" t="s">
        <v>222</v>
      </c>
      <c r="AL216" s="24" t="s">
        <v>215</v>
      </c>
      <c r="AM216" s="24" t="s">
        <v>208</v>
      </c>
      <c r="AN216" s="20" t="s">
        <v>527</v>
      </c>
    </row>
    <row r="217" spans="1:60" x14ac:dyDescent="0.3">
      <c r="H217" s="34">
        <f t="shared" ref="H217:AM217" si="4">AVERAGE(G5:G214)*100/STDEV(G5:G214)</f>
        <v>18.630398687173276</v>
      </c>
      <c r="I217" s="34">
        <f t="shared" si="4"/>
        <v>101.74704434309015</v>
      </c>
      <c r="J217" s="34">
        <f t="shared" si="4"/>
        <v>145.7345751085297</v>
      </c>
      <c r="K217" s="34">
        <f t="shared" si="4"/>
        <v>148.64770575465323</v>
      </c>
      <c r="L217" s="34">
        <f t="shared" si="4"/>
        <v>84.022041171021925</v>
      </c>
      <c r="M217" s="34">
        <f t="shared" si="4"/>
        <v>69.555527079387048</v>
      </c>
      <c r="N217" s="34">
        <f t="shared" si="4"/>
        <v>57.228448548631867</v>
      </c>
      <c r="O217" s="34">
        <f t="shared" si="4"/>
        <v>334.64098875917085</v>
      </c>
      <c r="P217" s="34">
        <f t="shared" si="4"/>
        <v>206.03898587016749</v>
      </c>
      <c r="Q217" s="34">
        <f t="shared" si="4"/>
        <v>67.567937896138787</v>
      </c>
      <c r="R217" s="34">
        <f t="shared" si="4"/>
        <v>150.06512779721095</v>
      </c>
      <c r="S217" s="34">
        <f t="shared" si="4"/>
        <v>67.358356117656754</v>
      </c>
      <c r="T217" s="34">
        <f t="shared" si="4"/>
        <v>95.073381482653772</v>
      </c>
      <c r="U217" s="34">
        <f t="shared" si="4"/>
        <v>51.745572620658969</v>
      </c>
      <c r="V217" s="34">
        <f t="shared" si="4"/>
        <v>111.74846110860777</v>
      </c>
      <c r="W217" s="34">
        <f t="shared" si="4"/>
        <v>55.721553590832912</v>
      </c>
      <c r="X217" s="34">
        <f t="shared" si="4"/>
        <v>192.29132747360046</v>
      </c>
      <c r="Y217" s="34">
        <f t="shared" si="4"/>
        <v>85.742727231186194</v>
      </c>
      <c r="Z217" s="34">
        <f t="shared" si="4"/>
        <v>254.27620218528216</v>
      </c>
      <c r="AA217" s="34">
        <f t="shared" si="4"/>
        <v>117.1678305598564</v>
      </c>
      <c r="AB217" s="34">
        <f t="shared" si="4"/>
        <v>196.08654091490811</v>
      </c>
      <c r="AC217" s="34">
        <f t="shared" si="4"/>
        <v>287.12305256287107</v>
      </c>
      <c r="AD217" s="34">
        <f t="shared" si="4"/>
        <v>159.26861278192956</v>
      </c>
      <c r="AE217" s="34">
        <f t="shared" si="4"/>
        <v>189.835348888346</v>
      </c>
      <c r="AF217" s="34">
        <f t="shared" si="4"/>
        <v>76.809217127962285</v>
      </c>
      <c r="AG217" s="34">
        <f t="shared" si="4"/>
        <v>186.72994934922809</v>
      </c>
      <c r="AH217" s="34">
        <f t="shared" si="4"/>
        <v>286.3608195965038</v>
      </c>
      <c r="AI217" s="34">
        <f t="shared" si="4"/>
        <v>100.84007672616001</v>
      </c>
      <c r="AJ217" s="34">
        <f t="shared" si="4"/>
        <v>405.47143457693318</v>
      </c>
      <c r="AK217" s="34">
        <f t="shared" si="4"/>
        <v>203.04640694679813</v>
      </c>
      <c r="AL217" s="34">
        <f t="shared" si="4"/>
        <v>137.28161036048209</v>
      </c>
      <c r="AM217" s="34">
        <f t="shared" si="4"/>
        <v>111.18870326760936</v>
      </c>
      <c r="AN217" s="34" t="e">
        <f>AVERAGE(#REF!)*100/STDEV(#REF!)</f>
        <v>#REF!</v>
      </c>
    </row>
  </sheetData>
  <conditionalFormatting sqref="H217:AN217">
    <cfRule type="cellIs" dxfId="0" priority="1" operator="greaterThan">
      <formula>50</formula>
    </cfRule>
  </conditionalFormatting>
  <hyperlinks>
    <hyperlink ref="A1" location="Menu!A1" display="ToC" xr:uid="{3CDC200A-9931-47B6-8ADB-9C766A786099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194A5-A5E6-431C-8754-4F16445AC278}">
  <sheetPr>
    <tabColor rgb="FFFFFF00"/>
  </sheetPr>
  <dimension ref="A1:AN213"/>
  <sheetViews>
    <sheetView showGridLines="0" workbookViewId="0">
      <selection activeCell="A3" sqref="A3:F213"/>
    </sheetView>
  </sheetViews>
  <sheetFormatPr defaultColWidth="9.109375" defaultRowHeight="14.4" x14ac:dyDescent="0.3"/>
  <cols>
    <col min="1" max="16384" width="9.109375" style="1"/>
  </cols>
  <sheetData>
    <row r="1" spans="1:40" ht="15.6" x14ac:dyDescent="0.3">
      <c r="A1" s="19" t="s">
        <v>461</v>
      </c>
    </row>
    <row r="3" spans="1:40" ht="15.6" x14ac:dyDescent="0.3">
      <c r="A3" s="21" t="s">
        <v>0</v>
      </c>
      <c r="B3" s="21" t="s">
        <v>1</v>
      </c>
      <c r="C3" s="21" t="s">
        <v>282</v>
      </c>
      <c r="D3" s="20" t="s">
        <v>284</v>
      </c>
      <c r="E3" s="22" t="s">
        <v>462</v>
      </c>
      <c r="F3" s="23" t="s">
        <v>463</v>
      </c>
      <c r="G3" s="24" t="s">
        <v>263</v>
      </c>
      <c r="H3" s="24" t="s">
        <v>211</v>
      </c>
      <c r="I3" s="24" t="s">
        <v>266</v>
      </c>
      <c r="J3" s="24" t="s">
        <v>267</v>
      </c>
      <c r="K3" s="24" t="s">
        <v>219</v>
      </c>
      <c r="L3" s="24" t="s">
        <v>223</v>
      </c>
      <c r="M3" s="24" t="s">
        <v>224</v>
      </c>
      <c r="N3" s="24" t="s">
        <v>227</v>
      </c>
      <c r="O3" s="24" t="s">
        <v>228</v>
      </c>
      <c r="P3" s="24" t="s">
        <v>237</v>
      </c>
      <c r="Q3" s="24" t="s">
        <v>238</v>
      </c>
      <c r="R3" s="24" t="s">
        <v>264</v>
      </c>
      <c r="S3" s="24" t="s">
        <v>220</v>
      </c>
      <c r="T3" s="24" t="s">
        <v>259</v>
      </c>
      <c r="U3" s="24" t="s">
        <v>234</v>
      </c>
      <c r="V3" s="24" t="s">
        <v>260</v>
      </c>
      <c r="W3" s="24" t="s">
        <v>490</v>
      </c>
      <c r="X3" s="24" t="s">
        <v>491</v>
      </c>
      <c r="Y3" s="24" t="s">
        <v>206</v>
      </c>
      <c r="Z3" s="24" t="s">
        <v>528</v>
      </c>
      <c r="AA3" s="24" t="s">
        <v>242</v>
      </c>
      <c r="AB3" s="24" t="s">
        <v>210</v>
      </c>
      <c r="AC3" s="24" t="s">
        <v>241</v>
      </c>
      <c r="AD3" s="24" t="s">
        <v>209</v>
      </c>
      <c r="AE3" s="24" t="s">
        <v>221</v>
      </c>
      <c r="AF3" s="24" t="s">
        <v>230</v>
      </c>
      <c r="AG3" s="24" t="s">
        <v>218</v>
      </c>
      <c r="AH3" s="24" t="s">
        <v>231</v>
      </c>
      <c r="AI3" s="24" t="s">
        <v>214</v>
      </c>
      <c r="AJ3" s="24" t="s">
        <v>222</v>
      </c>
      <c r="AK3" s="24" t="s">
        <v>215</v>
      </c>
      <c r="AL3" s="24" t="s">
        <v>208</v>
      </c>
      <c r="AM3" s="24" t="s">
        <v>207</v>
      </c>
      <c r="AN3" s="35" t="s">
        <v>539</v>
      </c>
    </row>
    <row r="4" spans="1:40" ht="15.6" x14ac:dyDescent="0.3">
      <c r="A4" s="26">
        <v>687403</v>
      </c>
      <c r="B4" s="26">
        <v>846362</v>
      </c>
      <c r="C4" s="26">
        <v>370</v>
      </c>
      <c r="D4" s="25">
        <v>1</v>
      </c>
      <c r="E4" s="26">
        <v>1</v>
      </c>
      <c r="F4" s="27" t="s">
        <v>2</v>
      </c>
      <c r="G4" s="28">
        <v>3.3E-3</v>
      </c>
      <c r="H4" s="28">
        <v>3</v>
      </c>
      <c r="I4" s="28">
        <v>2.2075471698113205</v>
      </c>
      <c r="J4" s="28">
        <v>7.5117370892018786E-3</v>
      </c>
      <c r="K4" s="28">
        <v>13.258426966292134</v>
      </c>
      <c r="L4" s="28">
        <v>0.20481927710843373</v>
      </c>
      <c r="M4" s="28">
        <v>334.28571428571422</v>
      </c>
      <c r="N4" s="28">
        <v>13.8</v>
      </c>
      <c r="O4" s="28">
        <v>0.09</v>
      </c>
      <c r="P4" s="28">
        <v>0.08</v>
      </c>
      <c r="Q4" s="28">
        <v>0.87</v>
      </c>
      <c r="R4" s="28">
        <v>0.11</v>
      </c>
      <c r="S4" s="28">
        <v>160</v>
      </c>
      <c r="T4" s="28">
        <v>0.1</v>
      </c>
      <c r="U4" s="28">
        <v>0.1</v>
      </c>
      <c r="V4" s="28">
        <v>0.04</v>
      </c>
      <c r="W4" s="28">
        <v>11.7</v>
      </c>
      <c r="X4" s="28">
        <v>6.8783068783068781E-5</v>
      </c>
      <c r="Y4" s="28">
        <v>5.8999999999999997E-2</v>
      </c>
      <c r="Z4" s="28">
        <v>2.602456043158825E-3</v>
      </c>
      <c r="AA4" s="28">
        <v>0.3</v>
      </c>
      <c r="AB4" s="28">
        <v>0.4</v>
      </c>
      <c r="AC4" s="28">
        <v>0.69</v>
      </c>
      <c r="AD4" s="28">
        <v>5.3</v>
      </c>
      <c r="AE4" s="28">
        <v>213</v>
      </c>
      <c r="AF4" s="28">
        <v>8.9</v>
      </c>
      <c r="AG4" s="28">
        <v>14</v>
      </c>
      <c r="AH4" s="28">
        <v>13.4</v>
      </c>
      <c r="AI4" s="28">
        <v>47300.000000000007</v>
      </c>
      <c r="AJ4" s="28">
        <v>75600</v>
      </c>
      <c r="AK4" s="28">
        <v>1000</v>
      </c>
      <c r="AL4" s="28">
        <v>240</v>
      </c>
      <c r="AM4" s="28">
        <v>9000</v>
      </c>
      <c r="AN4" s="37">
        <f t="shared" ref="AN4:AN35" si="0">100-(SUM(F4:AM4)/10000000)</f>
        <v>99.986606409100929</v>
      </c>
    </row>
    <row r="5" spans="1:40" ht="15.6" x14ac:dyDescent="0.3">
      <c r="A5" s="26">
        <v>687404</v>
      </c>
      <c r="B5" s="26">
        <v>846462</v>
      </c>
      <c r="C5" s="26">
        <v>370</v>
      </c>
      <c r="D5" s="25">
        <v>2</v>
      </c>
      <c r="E5" s="26">
        <v>1</v>
      </c>
      <c r="F5" s="27" t="s">
        <v>3</v>
      </c>
      <c r="G5" s="28">
        <v>3.0000000000000001E-3</v>
      </c>
      <c r="H5" s="28">
        <v>2</v>
      </c>
      <c r="I5" s="28">
        <v>2.3877551020408161</v>
      </c>
      <c r="J5" s="28">
        <v>6.8441064638783272E-3</v>
      </c>
      <c r="K5" s="28">
        <v>14.545454545454545</v>
      </c>
      <c r="L5" s="28">
        <v>0.22457627118644066</v>
      </c>
      <c r="M5" s="28">
        <v>337.14285714285711</v>
      </c>
      <c r="N5" s="28">
        <v>15.4</v>
      </c>
      <c r="O5" s="28">
        <v>0.09</v>
      </c>
      <c r="P5" s="28">
        <v>0.08</v>
      </c>
      <c r="Q5" s="28">
        <v>0.92</v>
      </c>
      <c r="R5" s="28">
        <v>0.11</v>
      </c>
      <c r="S5" s="28">
        <v>119</v>
      </c>
      <c r="T5" s="28">
        <v>0.1</v>
      </c>
      <c r="U5" s="28">
        <v>0.1</v>
      </c>
      <c r="V5" s="28">
        <v>0.04</v>
      </c>
      <c r="W5" s="28">
        <v>16.5</v>
      </c>
      <c r="X5" s="28">
        <v>5.1869722557297958E-5</v>
      </c>
      <c r="Y5" s="28">
        <v>7.0999999999999994E-2</v>
      </c>
      <c r="Z5" s="28">
        <v>2.7391989225977907E-3</v>
      </c>
      <c r="AA5" s="28">
        <v>0.30760456273764258</v>
      </c>
      <c r="AB5" s="28">
        <v>0.4</v>
      </c>
      <c r="AC5" s="28">
        <v>0.68</v>
      </c>
      <c r="AD5" s="28">
        <v>4.9000000000000004</v>
      </c>
      <c r="AE5" s="28">
        <v>263</v>
      </c>
      <c r="AF5" s="28">
        <v>8.8000000000000007</v>
      </c>
      <c r="AG5" s="28">
        <v>14.9</v>
      </c>
      <c r="AH5" s="28">
        <v>13.8</v>
      </c>
      <c r="AI5" s="28">
        <v>56300</v>
      </c>
      <c r="AJ5" s="28">
        <v>82899.999999999985</v>
      </c>
      <c r="AK5" s="28">
        <v>1300</v>
      </c>
      <c r="AL5" s="28">
        <v>210</v>
      </c>
      <c r="AM5" s="28">
        <v>9000</v>
      </c>
      <c r="AN5" s="37">
        <f t="shared" si="0"/>
        <v>99.984947448811724</v>
      </c>
    </row>
    <row r="6" spans="1:40" ht="15.6" x14ac:dyDescent="0.3">
      <c r="A6" s="26">
        <v>687406</v>
      </c>
      <c r="B6" s="26">
        <v>846462</v>
      </c>
      <c r="C6" s="26">
        <v>370</v>
      </c>
      <c r="D6" s="25">
        <v>3</v>
      </c>
      <c r="E6" s="26">
        <v>1</v>
      </c>
      <c r="F6" s="27" t="s">
        <v>23</v>
      </c>
      <c r="G6" s="28">
        <v>4.0999999999999995E-3</v>
      </c>
      <c r="H6" s="28">
        <v>2</v>
      </c>
      <c r="I6" s="28">
        <v>2.4583333333333335</v>
      </c>
      <c r="J6" s="28">
        <v>6.4638783269961976E-3</v>
      </c>
      <c r="K6" s="28">
        <v>14.204545454545453</v>
      </c>
      <c r="L6" s="28">
        <v>0.25480769230769229</v>
      </c>
      <c r="M6" s="28">
        <v>345.71428571428567</v>
      </c>
      <c r="N6" s="28">
        <v>15.2</v>
      </c>
      <c r="O6" s="28">
        <v>0.09</v>
      </c>
      <c r="P6" s="28">
        <v>0.09</v>
      </c>
      <c r="Q6" s="28">
        <v>0.92</v>
      </c>
      <c r="R6" s="28">
        <v>0.11</v>
      </c>
      <c r="S6" s="28">
        <v>115</v>
      </c>
      <c r="T6" s="28">
        <v>0.1</v>
      </c>
      <c r="U6" s="28">
        <v>0.1</v>
      </c>
      <c r="V6" s="28">
        <v>0.04</v>
      </c>
      <c r="W6" s="28">
        <v>16.7</v>
      </c>
      <c r="X6" s="28">
        <v>5.3892215568862272E-5</v>
      </c>
      <c r="Y6" s="28">
        <v>7.6999999999999999E-2</v>
      </c>
      <c r="Z6" s="28">
        <v>2.7124147893461321E-3</v>
      </c>
      <c r="AA6" s="28">
        <v>0.32053231939163496</v>
      </c>
      <c r="AB6" s="28">
        <v>0.4</v>
      </c>
      <c r="AC6" s="28">
        <v>0.64</v>
      </c>
      <c r="AD6" s="28">
        <v>4.8</v>
      </c>
      <c r="AE6" s="28">
        <v>263</v>
      </c>
      <c r="AF6" s="28">
        <v>8.8000000000000007</v>
      </c>
      <c r="AG6" s="28">
        <v>14.3</v>
      </c>
      <c r="AH6" s="28">
        <v>14.7</v>
      </c>
      <c r="AI6" s="28">
        <v>57699.999999999993</v>
      </c>
      <c r="AJ6" s="28">
        <v>83500</v>
      </c>
      <c r="AK6" s="28">
        <v>1300</v>
      </c>
      <c r="AL6" s="28">
        <v>190</v>
      </c>
      <c r="AM6" s="28">
        <v>9000</v>
      </c>
      <c r="AN6" s="37">
        <f t="shared" si="0"/>
        <v>99.984748996716533</v>
      </c>
    </row>
    <row r="7" spans="1:40" ht="15.6" x14ac:dyDescent="0.3">
      <c r="A7" s="26">
        <v>687408</v>
      </c>
      <c r="B7" s="26">
        <v>846363</v>
      </c>
      <c r="C7" s="26">
        <v>370</v>
      </c>
      <c r="D7" s="25">
        <v>4</v>
      </c>
      <c r="E7" s="26">
        <v>1</v>
      </c>
      <c r="F7" s="27" t="s">
        <v>4</v>
      </c>
      <c r="G7" s="28">
        <v>2.5999999999999999E-3</v>
      </c>
      <c r="H7" s="28">
        <v>2</v>
      </c>
      <c r="I7" s="28">
        <v>2.6097560975609757</v>
      </c>
      <c r="J7" s="28">
        <v>7.6923076923076927E-3</v>
      </c>
      <c r="K7" s="28">
        <v>17.361111111111111</v>
      </c>
      <c r="L7" s="28">
        <v>0.22613065326633167</v>
      </c>
      <c r="M7" s="28">
        <v>385.00000000000006</v>
      </c>
      <c r="N7" s="28">
        <v>14.3</v>
      </c>
      <c r="O7" s="28">
        <v>0.09</v>
      </c>
      <c r="P7" s="28">
        <v>7.0000000000000007E-2</v>
      </c>
      <c r="Q7" s="28">
        <v>0.83</v>
      </c>
      <c r="R7" s="28">
        <v>0.09</v>
      </c>
      <c r="S7" s="28">
        <v>105</v>
      </c>
      <c r="T7" s="28">
        <v>0.09</v>
      </c>
      <c r="U7" s="28">
        <v>0.09</v>
      </c>
      <c r="V7" s="28">
        <v>0.04</v>
      </c>
      <c r="W7" s="28">
        <v>15.8</v>
      </c>
      <c r="X7" s="28">
        <v>4.502369668246445E-5</v>
      </c>
      <c r="Y7" s="28">
        <v>6.9000000000000006E-2</v>
      </c>
      <c r="Z7" s="28">
        <v>2.4363142029670795E-3</v>
      </c>
      <c r="AA7" s="28">
        <v>0.45435897435897432</v>
      </c>
      <c r="AB7" s="28">
        <v>0.4</v>
      </c>
      <c r="AC7" s="28">
        <v>0.6</v>
      </c>
      <c r="AD7" s="28">
        <v>4.0999999999999996</v>
      </c>
      <c r="AE7" s="28">
        <v>195</v>
      </c>
      <c r="AF7" s="28">
        <v>7.2</v>
      </c>
      <c r="AG7" s="28">
        <v>13</v>
      </c>
      <c r="AH7" s="28">
        <v>13.6</v>
      </c>
      <c r="AI7" s="28">
        <v>51600</v>
      </c>
      <c r="AJ7" s="28">
        <v>84400</v>
      </c>
      <c r="AK7" s="28">
        <v>1100</v>
      </c>
      <c r="AL7" s="28">
        <v>180</v>
      </c>
      <c r="AM7" s="28">
        <v>9000</v>
      </c>
      <c r="AN7" s="37">
        <f t="shared" si="0"/>
        <v>99.985294196686951</v>
      </c>
    </row>
    <row r="8" spans="1:40" ht="15.6" x14ac:dyDescent="0.3">
      <c r="A8" s="26">
        <v>687410</v>
      </c>
      <c r="B8" s="26">
        <v>846363</v>
      </c>
      <c r="C8" s="26">
        <v>370</v>
      </c>
      <c r="D8" s="25">
        <v>5</v>
      </c>
      <c r="E8" s="26">
        <v>1</v>
      </c>
      <c r="F8" s="27" t="s">
        <v>5</v>
      </c>
      <c r="G8" s="28">
        <v>2.1000000000000003E-3</v>
      </c>
      <c r="H8" s="28">
        <v>1</v>
      </c>
      <c r="I8" s="28">
        <v>2.7878787878787876</v>
      </c>
      <c r="J8" s="28">
        <v>6.7484662576687126E-3</v>
      </c>
      <c r="K8" s="28">
        <v>15.3125</v>
      </c>
      <c r="L8" s="28">
        <v>0.2142857142857143</v>
      </c>
      <c r="M8" s="28">
        <v>406</v>
      </c>
      <c r="N8" s="28">
        <v>12.1</v>
      </c>
      <c r="O8" s="28">
        <v>0.09</v>
      </c>
      <c r="P8" s="28">
        <v>0.06</v>
      </c>
      <c r="Q8" s="28">
        <v>0.74</v>
      </c>
      <c r="R8" s="28">
        <v>0.08</v>
      </c>
      <c r="S8" s="28">
        <v>85</v>
      </c>
      <c r="T8" s="28">
        <v>0.09</v>
      </c>
      <c r="U8" s="28">
        <v>0.09</v>
      </c>
      <c r="V8" s="28">
        <v>0.04</v>
      </c>
      <c r="W8" s="28">
        <v>14.8</v>
      </c>
      <c r="X8" s="28">
        <v>4.3731778425655977E-5</v>
      </c>
      <c r="Y8" s="28">
        <v>6.3E-2</v>
      </c>
      <c r="Z8" s="28">
        <v>2.824193243459418E-3</v>
      </c>
      <c r="AA8" s="28">
        <v>0.71779141104294475</v>
      </c>
      <c r="AB8" s="28">
        <v>0.3</v>
      </c>
      <c r="AC8" s="28">
        <v>0.46</v>
      </c>
      <c r="AD8" s="28">
        <v>3.3</v>
      </c>
      <c r="AE8" s="28">
        <v>163</v>
      </c>
      <c r="AF8" s="28">
        <v>6.4</v>
      </c>
      <c r="AG8" s="28">
        <v>10.9</v>
      </c>
      <c r="AH8" s="28">
        <v>11.3</v>
      </c>
      <c r="AI8" s="28">
        <v>44500</v>
      </c>
      <c r="AJ8" s="28">
        <v>68600</v>
      </c>
      <c r="AK8" s="28">
        <v>1200</v>
      </c>
      <c r="AL8" s="28">
        <v>150</v>
      </c>
      <c r="AM8" s="28">
        <v>9000</v>
      </c>
      <c r="AN8" s="37">
        <f t="shared" si="0"/>
        <v>99.987581514282766</v>
      </c>
    </row>
    <row r="9" spans="1:40" ht="15.6" x14ac:dyDescent="0.3">
      <c r="A9" s="26">
        <v>687411</v>
      </c>
      <c r="B9" s="26">
        <v>846363</v>
      </c>
      <c r="C9" s="26">
        <v>370</v>
      </c>
      <c r="D9" s="25">
        <v>6</v>
      </c>
      <c r="E9" s="26">
        <v>1</v>
      </c>
      <c r="F9" s="27" t="s">
        <v>6</v>
      </c>
      <c r="G9" s="28">
        <v>1.4E-3</v>
      </c>
      <c r="H9" s="28">
        <v>2</v>
      </c>
      <c r="I9" s="28">
        <v>2.6666666666666665</v>
      </c>
      <c r="J9" s="28">
        <v>5.4945054945054949E-3</v>
      </c>
      <c r="K9" s="28">
        <v>13.098591549295776</v>
      </c>
      <c r="L9" s="28">
        <v>0.23456790123456789</v>
      </c>
      <c r="M9" s="28">
        <v>392</v>
      </c>
      <c r="N9" s="28">
        <v>11.3</v>
      </c>
      <c r="O9" s="28">
        <v>0.09</v>
      </c>
      <c r="P9" s="28">
        <v>0.05</v>
      </c>
      <c r="Q9" s="28">
        <v>0.78</v>
      </c>
      <c r="R9" s="28">
        <v>0.09</v>
      </c>
      <c r="S9" s="28">
        <v>82</v>
      </c>
      <c r="T9" s="28">
        <v>0.09</v>
      </c>
      <c r="U9" s="28">
        <v>0.1</v>
      </c>
      <c r="V9" s="28">
        <v>0.04</v>
      </c>
      <c r="W9" s="28">
        <v>15</v>
      </c>
      <c r="X9" s="28">
        <v>5.2373158756137483E-5</v>
      </c>
      <c r="Y9" s="28">
        <v>9.0999999999999998E-2</v>
      </c>
      <c r="Z9" s="28">
        <v>3.2211742436604549E-3</v>
      </c>
      <c r="AA9" s="28">
        <v>0.89560439560439564</v>
      </c>
      <c r="AB9" s="28">
        <v>0.3</v>
      </c>
      <c r="AC9" s="28">
        <v>0.46</v>
      </c>
      <c r="AD9" s="28">
        <v>3.6</v>
      </c>
      <c r="AE9" s="28">
        <v>182</v>
      </c>
      <c r="AF9" s="28">
        <v>7.1</v>
      </c>
      <c r="AG9" s="28">
        <v>10.4</v>
      </c>
      <c r="AH9" s="28">
        <v>13</v>
      </c>
      <c r="AI9" s="28">
        <v>46500</v>
      </c>
      <c r="AJ9" s="28">
        <v>61100</v>
      </c>
      <c r="AK9" s="28">
        <v>1600</v>
      </c>
      <c r="AL9" s="28">
        <v>130</v>
      </c>
      <c r="AM9" s="28">
        <v>9000</v>
      </c>
      <c r="AN9" s="37">
        <f t="shared" si="0"/>
        <v>99.98809326034015</v>
      </c>
    </row>
    <row r="10" spans="1:40" ht="15.6" x14ac:dyDescent="0.3">
      <c r="A10" s="26">
        <v>687412</v>
      </c>
      <c r="B10" s="26">
        <v>846362</v>
      </c>
      <c r="C10" s="26">
        <v>370</v>
      </c>
      <c r="D10" s="25">
        <v>7</v>
      </c>
      <c r="E10" s="26">
        <v>1</v>
      </c>
      <c r="F10" s="27" t="s">
        <v>7</v>
      </c>
      <c r="G10" s="28">
        <v>1.6999999999999999E-3</v>
      </c>
      <c r="H10" s="28">
        <v>1</v>
      </c>
      <c r="I10" s="28">
        <v>2.4390243902439028</v>
      </c>
      <c r="J10" s="28">
        <v>6.8571428571428568E-3</v>
      </c>
      <c r="K10" s="28">
        <v>14.794520547945206</v>
      </c>
      <c r="L10" s="28">
        <v>0.2349726775956284</v>
      </c>
      <c r="M10" s="28">
        <v>432</v>
      </c>
      <c r="N10" s="28">
        <v>14.2</v>
      </c>
      <c r="O10" s="28">
        <v>0.09</v>
      </c>
      <c r="P10" s="28">
        <v>7.0000000000000007E-2</v>
      </c>
      <c r="Q10" s="28">
        <v>0.83</v>
      </c>
      <c r="R10" s="28">
        <v>0.09</v>
      </c>
      <c r="S10" s="28">
        <v>85</v>
      </c>
      <c r="T10" s="28">
        <v>0.09</v>
      </c>
      <c r="U10" s="28">
        <v>0.09</v>
      </c>
      <c r="V10" s="28">
        <v>0.04</v>
      </c>
      <c r="W10" s="28">
        <v>14.9</v>
      </c>
      <c r="X10" s="28">
        <v>2.9535864978902954E-5</v>
      </c>
      <c r="Y10" s="28">
        <v>7.8E-2</v>
      </c>
      <c r="Z10" s="28">
        <v>2.9140652402665727E-3</v>
      </c>
      <c r="AA10" s="28">
        <v>0.50571428571428567</v>
      </c>
      <c r="AB10" s="28">
        <v>0.4</v>
      </c>
      <c r="AC10" s="28">
        <v>0.54</v>
      </c>
      <c r="AD10" s="28">
        <v>4.0999999999999996</v>
      </c>
      <c r="AE10" s="28">
        <v>175</v>
      </c>
      <c r="AF10" s="28">
        <v>7.3</v>
      </c>
      <c r="AG10" s="28">
        <v>13.2</v>
      </c>
      <c r="AH10" s="28">
        <v>11</v>
      </c>
      <c r="AI10" s="28">
        <v>55500</v>
      </c>
      <c r="AJ10" s="28">
        <v>71100</v>
      </c>
      <c r="AK10" s="28">
        <v>1400.0000000000002</v>
      </c>
      <c r="AL10" s="28">
        <v>150</v>
      </c>
      <c r="AM10" s="28">
        <v>9000</v>
      </c>
      <c r="AN10" s="37">
        <f t="shared" si="0"/>
        <v>99.986207199626733</v>
      </c>
    </row>
    <row r="11" spans="1:40" ht="15.6" x14ac:dyDescent="0.3">
      <c r="A11" s="26">
        <v>687447</v>
      </c>
      <c r="B11" s="26">
        <v>846362</v>
      </c>
      <c r="C11" s="26">
        <v>320</v>
      </c>
      <c r="D11" s="25">
        <v>8</v>
      </c>
      <c r="E11" s="26">
        <v>1</v>
      </c>
      <c r="F11" s="27" t="s">
        <v>8</v>
      </c>
      <c r="G11" s="28">
        <v>1.9E-3</v>
      </c>
      <c r="H11" s="28">
        <v>3</v>
      </c>
      <c r="I11" s="28">
        <v>2.4285714285714284</v>
      </c>
      <c r="J11" s="28">
        <v>8.6805555555555551E-4</v>
      </c>
      <c r="K11" s="28">
        <v>1.7030567685589522</v>
      </c>
      <c r="L11" s="28">
        <v>0.27931034482758621</v>
      </c>
      <c r="M11" s="28">
        <v>503.33333333333331</v>
      </c>
      <c r="N11" s="28">
        <v>6.15</v>
      </c>
      <c r="O11" s="28">
        <v>0.09</v>
      </c>
      <c r="P11" s="28">
        <v>0.04</v>
      </c>
      <c r="Q11" s="28">
        <v>0.64</v>
      </c>
      <c r="R11" s="28">
        <v>0.12</v>
      </c>
      <c r="S11" s="28">
        <v>53</v>
      </c>
      <c r="T11" s="28">
        <v>2.6</v>
      </c>
      <c r="U11" s="28">
        <v>0.9</v>
      </c>
      <c r="V11" s="28">
        <v>0.69</v>
      </c>
      <c r="W11" s="28">
        <v>10.9</v>
      </c>
      <c r="X11" s="28">
        <v>9.2150170648464167E-5</v>
      </c>
      <c r="Y11" s="28">
        <v>0.19700000000000001</v>
      </c>
      <c r="Z11" s="28">
        <v>3.4208059981255859E-3</v>
      </c>
      <c r="AA11" s="28">
        <v>0.22222222222222221</v>
      </c>
      <c r="AB11" s="28">
        <v>0.2</v>
      </c>
      <c r="AC11" s="28">
        <v>0.4</v>
      </c>
      <c r="AD11" s="28">
        <v>3.5</v>
      </c>
      <c r="AE11" s="28">
        <v>576</v>
      </c>
      <c r="AF11" s="28">
        <v>22.9</v>
      </c>
      <c r="AG11" s="28">
        <v>6.2</v>
      </c>
      <c r="AH11" s="28">
        <v>9.8000000000000007</v>
      </c>
      <c r="AI11" s="28">
        <v>29200</v>
      </c>
      <c r="AJ11" s="28">
        <v>29300</v>
      </c>
      <c r="AK11" s="28">
        <v>4000</v>
      </c>
      <c r="AL11" s="28">
        <v>140</v>
      </c>
      <c r="AM11" s="28">
        <v>9000</v>
      </c>
      <c r="AN11" s="37">
        <f t="shared" si="0"/>
        <v>99.992715470022489</v>
      </c>
    </row>
    <row r="12" spans="1:40" ht="15.6" x14ac:dyDescent="0.3">
      <c r="A12" s="26">
        <v>686809</v>
      </c>
      <c r="B12" s="26">
        <v>846560</v>
      </c>
      <c r="C12" s="26">
        <v>367</v>
      </c>
      <c r="D12" s="25">
        <v>9</v>
      </c>
      <c r="E12" s="26">
        <v>1</v>
      </c>
      <c r="F12" s="27" t="s">
        <v>9</v>
      </c>
      <c r="G12" s="28">
        <v>3.0999999999999999E-3</v>
      </c>
      <c r="H12" s="28">
        <v>2</v>
      </c>
      <c r="I12" s="28">
        <v>2.5312499999999996</v>
      </c>
      <c r="J12" s="28">
        <v>1.7977528089887642E-2</v>
      </c>
      <c r="K12" s="28">
        <v>31.86046511627907</v>
      </c>
      <c r="L12" s="28">
        <v>0.16911764705882351</v>
      </c>
      <c r="M12" s="28">
        <v>352</v>
      </c>
      <c r="N12" s="28">
        <v>15.4</v>
      </c>
      <c r="O12" s="28">
        <v>0.09</v>
      </c>
      <c r="P12" s="28">
        <v>0.1</v>
      </c>
      <c r="Q12" s="28">
        <v>1.17</v>
      </c>
      <c r="R12" s="28">
        <v>0.06</v>
      </c>
      <c r="S12" s="28">
        <v>102</v>
      </c>
      <c r="T12" s="28">
        <v>0.09</v>
      </c>
      <c r="U12" s="28">
        <v>0.09</v>
      </c>
      <c r="V12" s="28">
        <v>0.04</v>
      </c>
      <c r="W12" s="28">
        <v>7.94</v>
      </c>
      <c r="X12" s="28">
        <v>3.4825870646766175E-5</v>
      </c>
      <c r="Y12" s="28">
        <v>9.6000000000000002E-2</v>
      </c>
      <c r="Z12" s="28">
        <v>1.6933990980133931E-3</v>
      </c>
      <c r="AA12" s="28">
        <v>0.34382022471910112</v>
      </c>
      <c r="AB12" s="28">
        <v>0.4</v>
      </c>
      <c r="AC12" s="28">
        <v>0.36</v>
      </c>
      <c r="AD12" s="28">
        <v>3.2</v>
      </c>
      <c r="AE12" s="28">
        <v>89</v>
      </c>
      <c r="AF12" s="28">
        <v>4.3</v>
      </c>
      <c r="AG12" s="28">
        <v>12.8</v>
      </c>
      <c r="AH12" s="28">
        <v>12.2</v>
      </c>
      <c r="AI12" s="28">
        <v>50900</v>
      </c>
      <c r="AJ12" s="28">
        <v>80399.999999999985</v>
      </c>
      <c r="AK12" s="28">
        <v>500</v>
      </c>
      <c r="AL12" s="28">
        <v>170</v>
      </c>
      <c r="AM12" s="28">
        <v>9000</v>
      </c>
      <c r="AN12" s="37">
        <f t="shared" si="0"/>
        <v>99.985839173654128</v>
      </c>
    </row>
    <row r="13" spans="1:40" ht="15.6" x14ac:dyDescent="0.3">
      <c r="A13" s="26">
        <v>686810</v>
      </c>
      <c r="B13" s="26">
        <v>846560</v>
      </c>
      <c r="C13" s="26">
        <v>367</v>
      </c>
      <c r="D13" s="25">
        <v>10</v>
      </c>
      <c r="E13" s="26">
        <v>1</v>
      </c>
      <c r="F13" s="27" t="s">
        <v>10</v>
      </c>
      <c r="G13" s="28">
        <v>4.0000000000000002E-4</v>
      </c>
      <c r="H13" s="28">
        <v>1</v>
      </c>
      <c r="I13" s="28">
        <v>2.1304347826086958</v>
      </c>
      <c r="J13" s="28">
        <v>1.5384615384615385E-2</v>
      </c>
      <c r="K13" s="28">
        <v>22.676056338028172</v>
      </c>
      <c r="L13" s="28">
        <v>0.1791907514450867</v>
      </c>
      <c r="M13" s="28">
        <v>371.66666666666669</v>
      </c>
      <c r="N13" s="28">
        <v>18.2</v>
      </c>
      <c r="O13" s="28">
        <v>0.09</v>
      </c>
      <c r="P13" s="28">
        <v>0.13</v>
      </c>
      <c r="Q13" s="28">
        <v>1.48</v>
      </c>
      <c r="R13" s="28">
        <v>0.1</v>
      </c>
      <c r="S13" s="28">
        <v>134</v>
      </c>
      <c r="T13" s="28">
        <v>0.1</v>
      </c>
      <c r="U13" s="28">
        <v>0.09</v>
      </c>
      <c r="V13" s="28">
        <v>0.04</v>
      </c>
      <c r="W13" s="28">
        <v>10.6</v>
      </c>
      <c r="X13" s="28">
        <v>3.7199124726477025E-5</v>
      </c>
      <c r="Y13" s="28">
        <v>0.08</v>
      </c>
      <c r="Z13" s="28">
        <v>1.5975174011385862E-3</v>
      </c>
      <c r="AA13" s="28">
        <v>0.29829059829059829</v>
      </c>
      <c r="AB13" s="28">
        <v>0.4</v>
      </c>
      <c r="AC13" s="28">
        <v>0.64</v>
      </c>
      <c r="AD13" s="28">
        <v>4.5999999999999996</v>
      </c>
      <c r="AE13" s="28">
        <v>117</v>
      </c>
      <c r="AF13" s="28">
        <v>7.1</v>
      </c>
      <c r="AG13" s="28">
        <v>14.7</v>
      </c>
      <c r="AH13" s="28">
        <v>8.1999999999999993</v>
      </c>
      <c r="AI13" s="28">
        <v>57900</v>
      </c>
      <c r="AJ13" s="28">
        <v>91400</v>
      </c>
      <c r="AK13" s="28">
        <v>700.00000000000011</v>
      </c>
      <c r="AL13" s="28">
        <v>180</v>
      </c>
      <c r="AM13" s="28">
        <v>9000</v>
      </c>
      <c r="AN13" s="37">
        <f t="shared" si="0"/>
        <v>99.984010448194155</v>
      </c>
    </row>
    <row r="14" spans="1:40" ht="15.6" x14ac:dyDescent="0.3">
      <c r="A14" s="26">
        <v>686812</v>
      </c>
      <c r="B14" s="26">
        <v>846563</v>
      </c>
      <c r="C14" s="26">
        <v>367</v>
      </c>
      <c r="D14" s="25">
        <v>11</v>
      </c>
      <c r="E14" s="26">
        <v>1</v>
      </c>
      <c r="F14" s="27" t="s">
        <v>11</v>
      </c>
      <c r="G14" s="28">
        <v>2.3E-3</v>
      </c>
      <c r="H14" s="28">
        <v>2</v>
      </c>
      <c r="I14" s="28">
        <v>2.2352941176470589</v>
      </c>
      <c r="J14" s="28">
        <v>1.2883435582822086E-2</v>
      </c>
      <c r="K14" s="28">
        <v>22.209302325581397</v>
      </c>
      <c r="L14" s="28">
        <v>0.17808219178082194</v>
      </c>
      <c r="M14" s="28">
        <v>309.99999999999994</v>
      </c>
      <c r="N14" s="28">
        <v>18.5</v>
      </c>
      <c r="O14" s="28">
        <v>0.09</v>
      </c>
      <c r="P14" s="28">
        <v>0.13</v>
      </c>
      <c r="Q14" s="28">
        <v>1.72</v>
      </c>
      <c r="R14" s="28">
        <v>0.11</v>
      </c>
      <c r="S14" s="28">
        <v>176</v>
      </c>
      <c r="T14" s="28">
        <v>0.09</v>
      </c>
      <c r="U14" s="28">
        <v>0.09</v>
      </c>
      <c r="V14" s="28">
        <v>0.04</v>
      </c>
      <c r="W14" s="28">
        <v>7.87</v>
      </c>
      <c r="X14" s="28">
        <v>4.3589743589743584E-5</v>
      </c>
      <c r="Y14" s="28">
        <v>6.8000000000000005E-2</v>
      </c>
      <c r="Z14" s="28">
        <v>1.0301887114532746E-3</v>
      </c>
      <c r="AA14" s="28">
        <v>0.20306748466257671</v>
      </c>
      <c r="AB14" s="28">
        <v>0.5</v>
      </c>
      <c r="AC14" s="28">
        <v>0.72</v>
      </c>
      <c r="AD14" s="28">
        <v>5.0999999999999996</v>
      </c>
      <c r="AE14" s="28">
        <v>163</v>
      </c>
      <c r="AF14" s="28">
        <v>8.6</v>
      </c>
      <c r="AG14" s="28">
        <v>15.4</v>
      </c>
      <c r="AH14" s="28">
        <v>5.4</v>
      </c>
      <c r="AI14" s="28">
        <v>58300</v>
      </c>
      <c r="AJ14" s="28">
        <v>117000</v>
      </c>
      <c r="AK14" s="28">
        <v>700.00000000000011</v>
      </c>
      <c r="AL14" s="28">
        <v>210</v>
      </c>
      <c r="AM14" s="28">
        <v>9000</v>
      </c>
      <c r="AN14" s="37">
        <f t="shared" si="0"/>
        <v>99.98140497299967</v>
      </c>
    </row>
    <row r="15" spans="1:40" ht="15.6" x14ac:dyDescent="0.3">
      <c r="A15" s="26">
        <v>686813</v>
      </c>
      <c r="B15" s="26">
        <v>846569</v>
      </c>
      <c r="C15" s="26">
        <v>367</v>
      </c>
      <c r="D15" s="25">
        <v>12</v>
      </c>
      <c r="E15" s="26">
        <v>1</v>
      </c>
      <c r="F15" s="27" t="s">
        <v>12</v>
      </c>
      <c r="G15" s="28">
        <v>8.0000000000000004E-4</v>
      </c>
      <c r="H15" s="28">
        <v>1</v>
      </c>
      <c r="I15" s="28">
        <v>2.7878787878787876</v>
      </c>
      <c r="J15" s="28">
        <v>3.2653061224489799E-2</v>
      </c>
      <c r="K15" s="28">
        <v>10.983606557377049</v>
      </c>
      <c r="L15" s="28">
        <v>0.15544041450777202</v>
      </c>
      <c r="M15" s="28">
        <v>377.5</v>
      </c>
      <c r="N15" s="28">
        <v>14.3</v>
      </c>
      <c r="O15" s="28">
        <v>0.09</v>
      </c>
      <c r="P15" s="28">
        <v>0.05</v>
      </c>
      <c r="Q15" s="28">
        <v>1.49</v>
      </c>
      <c r="R15" s="28">
        <v>7.0000000000000007E-2</v>
      </c>
      <c r="S15" s="28">
        <v>47</v>
      </c>
      <c r="T15" s="28">
        <v>0.09</v>
      </c>
      <c r="U15" s="28">
        <v>0.09</v>
      </c>
      <c r="V15" s="28">
        <v>0.04</v>
      </c>
      <c r="W15" s="28">
        <v>5.84</v>
      </c>
      <c r="X15" s="28">
        <v>4.0189125295508267E-5</v>
      </c>
      <c r="Y15" s="28">
        <v>3.7999999999999999E-2</v>
      </c>
      <c r="Z15" s="28">
        <v>2.0727762166757183E-3</v>
      </c>
      <c r="AA15" s="28">
        <v>0.54489795918367345</v>
      </c>
      <c r="AB15" s="28">
        <v>0.3</v>
      </c>
      <c r="AC15" s="28">
        <v>0.4</v>
      </c>
      <c r="AD15" s="28">
        <v>3.3</v>
      </c>
      <c r="AE15" s="28">
        <v>49</v>
      </c>
      <c r="AF15" s="28">
        <v>6.1</v>
      </c>
      <c r="AG15" s="28">
        <v>8.9</v>
      </c>
      <c r="AH15" s="28">
        <v>3.6</v>
      </c>
      <c r="AI15" s="28">
        <v>49900</v>
      </c>
      <c r="AJ15" s="28">
        <v>42300.000000000007</v>
      </c>
      <c r="AK15" s="28">
        <v>800</v>
      </c>
      <c r="AL15" s="28">
        <v>70</v>
      </c>
      <c r="AM15" s="28">
        <v>9000</v>
      </c>
      <c r="AN15" s="37">
        <f t="shared" si="0"/>
        <v>99.989739629461027</v>
      </c>
    </row>
    <row r="16" spans="1:40" ht="15.6" x14ac:dyDescent="0.3">
      <c r="A16" s="26">
        <v>686814</v>
      </c>
      <c r="B16" s="26">
        <v>846570</v>
      </c>
      <c r="C16" s="26">
        <v>367</v>
      </c>
      <c r="D16" s="25">
        <v>13</v>
      </c>
      <c r="E16" s="26">
        <v>1</v>
      </c>
      <c r="F16" s="27" t="s">
        <v>13</v>
      </c>
      <c r="G16" s="28">
        <v>1.2999999999999999E-3</v>
      </c>
      <c r="H16" s="28">
        <v>1</v>
      </c>
      <c r="I16" s="28">
        <v>2.4883720930232558</v>
      </c>
      <c r="J16" s="28">
        <v>2.368421052631579E-2</v>
      </c>
      <c r="K16" s="28">
        <v>11.315789473684211</v>
      </c>
      <c r="L16" s="28">
        <v>0.15254237288135591</v>
      </c>
      <c r="M16" s="28">
        <v>410</v>
      </c>
      <c r="N16" s="28">
        <v>14.4</v>
      </c>
      <c r="O16" s="28">
        <v>0.09</v>
      </c>
      <c r="P16" s="28">
        <v>7.0000000000000007E-2</v>
      </c>
      <c r="Q16" s="28">
        <v>1.48</v>
      </c>
      <c r="R16" s="28">
        <v>0.09</v>
      </c>
      <c r="S16" s="28">
        <v>76</v>
      </c>
      <c r="T16" s="28">
        <v>0.09</v>
      </c>
      <c r="U16" s="28">
        <v>0.09</v>
      </c>
      <c r="V16" s="28">
        <v>0.04</v>
      </c>
      <c r="W16" s="28">
        <v>7.8</v>
      </c>
      <c r="X16" s="28">
        <v>5.8098591549295772E-5</v>
      </c>
      <c r="Y16" s="28">
        <v>4.9000000000000002E-2</v>
      </c>
      <c r="Z16" s="28">
        <v>1.8795273929249593E-3</v>
      </c>
      <c r="AA16" s="28">
        <v>0.62763157894736843</v>
      </c>
      <c r="AB16" s="28">
        <v>0.3</v>
      </c>
      <c r="AC16" s="28">
        <v>0.54</v>
      </c>
      <c r="AD16" s="28">
        <v>4.3</v>
      </c>
      <c r="AE16" s="28">
        <v>76</v>
      </c>
      <c r="AF16" s="28">
        <v>7.6</v>
      </c>
      <c r="AG16" s="28">
        <v>9.5</v>
      </c>
      <c r="AH16" s="28">
        <v>6.7</v>
      </c>
      <c r="AI16" s="28">
        <v>52600</v>
      </c>
      <c r="AJ16" s="28">
        <v>56800</v>
      </c>
      <c r="AK16" s="28">
        <v>1100</v>
      </c>
      <c r="AL16" s="28">
        <v>110</v>
      </c>
      <c r="AM16" s="28">
        <v>9000</v>
      </c>
      <c r="AN16" s="37">
        <f t="shared" si="0"/>
        <v>99.987975924974265</v>
      </c>
    </row>
    <row r="17" spans="1:40" ht="15.6" x14ac:dyDescent="0.3">
      <c r="A17" s="26">
        <v>686816</v>
      </c>
      <c r="B17" s="26">
        <v>846571</v>
      </c>
      <c r="C17" s="26">
        <v>367</v>
      </c>
      <c r="D17" s="25">
        <v>14</v>
      </c>
      <c r="E17" s="26">
        <v>1</v>
      </c>
      <c r="F17" s="27" t="s">
        <v>14</v>
      </c>
      <c r="G17" s="28">
        <v>2.1000000000000003E-3</v>
      </c>
      <c r="H17" s="28">
        <v>2</v>
      </c>
      <c r="I17" s="28">
        <v>2.54</v>
      </c>
      <c r="J17" s="28">
        <v>1.2857142857142857E-2</v>
      </c>
      <c r="K17" s="28">
        <v>13.7</v>
      </c>
      <c r="L17" s="28">
        <v>0.21714285714285714</v>
      </c>
      <c r="M17" s="28">
        <v>276.25</v>
      </c>
      <c r="N17" s="28">
        <v>17.8</v>
      </c>
      <c r="O17" s="28">
        <v>0.09</v>
      </c>
      <c r="P17" s="28">
        <v>0.09</v>
      </c>
      <c r="Q17" s="28">
        <v>1.79</v>
      </c>
      <c r="R17" s="28">
        <v>0.13</v>
      </c>
      <c r="S17" s="28">
        <v>123</v>
      </c>
      <c r="T17" s="28">
        <v>0.2</v>
      </c>
      <c r="U17" s="28">
        <v>0.09</v>
      </c>
      <c r="V17" s="28">
        <v>0.04</v>
      </c>
      <c r="W17" s="28">
        <v>7.11</v>
      </c>
      <c r="X17" s="28">
        <v>5.2303860523038606E-5</v>
      </c>
      <c r="Y17" s="28">
        <v>5.0999999999999997E-2</v>
      </c>
      <c r="Z17" s="28">
        <v>1.4843361511685726E-3</v>
      </c>
      <c r="AA17" s="28">
        <v>0.34142857142857141</v>
      </c>
      <c r="AB17" s="28">
        <v>0.3</v>
      </c>
      <c r="AC17" s="28">
        <v>0.83</v>
      </c>
      <c r="AD17" s="28">
        <v>5</v>
      </c>
      <c r="AE17" s="28">
        <v>140</v>
      </c>
      <c r="AF17" s="28">
        <v>10</v>
      </c>
      <c r="AG17" s="28">
        <v>11.5</v>
      </c>
      <c r="AH17" s="28">
        <v>7.3</v>
      </c>
      <c r="AI17" s="28">
        <v>61700</v>
      </c>
      <c r="AJ17" s="28">
        <v>80300</v>
      </c>
      <c r="AK17" s="28">
        <v>1000</v>
      </c>
      <c r="AL17" s="28">
        <v>140</v>
      </c>
      <c r="AM17" s="28">
        <v>9000</v>
      </c>
      <c r="AN17" s="37">
        <f t="shared" si="0"/>
        <v>99.984723961393485</v>
      </c>
    </row>
    <row r="18" spans="1:40" ht="15.6" x14ac:dyDescent="0.3">
      <c r="A18" s="26">
        <v>686817</v>
      </c>
      <c r="B18" s="26">
        <v>846571</v>
      </c>
      <c r="C18" s="26">
        <v>367</v>
      </c>
      <c r="D18" s="25">
        <v>15</v>
      </c>
      <c r="E18" s="26">
        <v>1</v>
      </c>
      <c r="F18" s="27" t="s">
        <v>15</v>
      </c>
      <c r="G18" s="28">
        <v>6.9999999999999999E-4</v>
      </c>
      <c r="H18" s="28">
        <v>2</v>
      </c>
      <c r="I18" s="28">
        <v>2.8823529411764706</v>
      </c>
      <c r="J18" s="28">
        <v>1.0731707317073172E-2</v>
      </c>
      <c r="K18" s="28">
        <v>21.980198019801982</v>
      </c>
      <c r="L18" s="28">
        <v>0.18050541516245489</v>
      </c>
      <c r="M18" s="28">
        <v>258.88888888888891</v>
      </c>
      <c r="N18" s="28">
        <v>17.100000000000001</v>
      </c>
      <c r="O18" s="28">
        <v>0.1</v>
      </c>
      <c r="P18" s="28">
        <v>0.12</v>
      </c>
      <c r="Q18" s="28">
        <v>1.62</v>
      </c>
      <c r="R18" s="28">
        <v>0.14000000000000001</v>
      </c>
      <c r="S18" s="28">
        <v>390</v>
      </c>
      <c r="T18" s="28">
        <v>2.6</v>
      </c>
      <c r="U18" s="28">
        <v>0.3</v>
      </c>
      <c r="V18" s="28">
        <v>0.69</v>
      </c>
      <c r="W18" s="28">
        <v>3.25</v>
      </c>
      <c r="X18" s="28">
        <v>7.36E-5</v>
      </c>
      <c r="Y18" s="28">
        <v>5.8000000000000003E-2</v>
      </c>
      <c r="Z18" s="28">
        <v>6.62273870851803E-4</v>
      </c>
      <c r="AA18" s="28">
        <v>0.18</v>
      </c>
      <c r="AB18" s="28">
        <v>0.4</v>
      </c>
      <c r="AC18" s="28">
        <v>0.76</v>
      </c>
      <c r="AD18" s="28">
        <v>5.0999999999999996</v>
      </c>
      <c r="AE18" s="28">
        <v>205</v>
      </c>
      <c r="AF18" s="28">
        <v>10.1</v>
      </c>
      <c r="AG18" s="28">
        <v>13.7</v>
      </c>
      <c r="AH18" s="28">
        <v>6.2</v>
      </c>
      <c r="AI18" s="28">
        <v>54100</v>
      </c>
      <c r="AJ18" s="28">
        <v>125000</v>
      </c>
      <c r="AK18" s="28">
        <v>800</v>
      </c>
      <c r="AL18" s="28">
        <v>270</v>
      </c>
      <c r="AM18" s="28">
        <v>9000</v>
      </c>
      <c r="AN18" s="37">
        <f t="shared" si="0"/>
        <v>99.980988663788722</v>
      </c>
    </row>
    <row r="19" spans="1:40" ht="15.6" x14ac:dyDescent="0.3">
      <c r="A19" s="26">
        <v>686810</v>
      </c>
      <c r="B19" s="26">
        <v>846572</v>
      </c>
      <c r="C19" s="26">
        <v>366</v>
      </c>
      <c r="D19" s="25">
        <v>16</v>
      </c>
      <c r="E19" s="26">
        <v>1</v>
      </c>
      <c r="F19" s="27" t="s">
        <v>16</v>
      </c>
      <c r="G19" s="28">
        <v>1.1000000000000001E-3</v>
      </c>
      <c r="H19" s="28">
        <v>2</v>
      </c>
      <c r="I19" s="28">
        <v>3.25</v>
      </c>
      <c r="J19" s="28">
        <v>1.2883435582822086E-2</v>
      </c>
      <c r="K19" s="28">
        <v>21.08433734939759</v>
      </c>
      <c r="L19" s="28">
        <v>0.17721518987341772</v>
      </c>
      <c r="M19" s="28">
        <v>277.14285714285711</v>
      </c>
      <c r="N19" s="28">
        <v>15.2</v>
      </c>
      <c r="O19" s="28">
        <v>0.09</v>
      </c>
      <c r="P19" s="28">
        <v>0.09</v>
      </c>
      <c r="Q19" s="28">
        <v>1.43</v>
      </c>
      <c r="R19" s="28">
        <v>0.1</v>
      </c>
      <c r="S19" s="28">
        <v>269</v>
      </c>
      <c r="T19" s="28">
        <v>0.2</v>
      </c>
      <c r="U19" s="28">
        <v>0.2</v>
      </c>
      <c r="V19" s="28">
        <v>0.04</v>
      </c>
      <c r="W19" s="28">
        <v>3.98</v>
      </c>
      <c r="X19" s="28">
        <v>7.156862745098039E-5</v>
      </c>
      <c r="Y19" s="28">
        <v>5.1999999999999998E-2</v>
      </c>
      <c r="Z19" s="28">
        <v>7.039730626547773E-4</v>
      </c>
      <c r="AA19" s="28">
        <v>0.19815950920245398</v>
      </c>
      <c r="AB19" s="28">
        <v>0.3</v>
      </c>
      <c r="AC19" s="28">
        <v>0.56999999999999995</v>
      </c>
      <c r="AD19" s="28">
        <v>4</v>
      </c>
      <c r="AE19" s="28">
        <v>163</v>
      </c>
      <c r="AF19" s="28">
        <v>8.3000000000000007</v>
      </c>
      <c r="AG19" s="28">
        <v>12.1</v>
      </c>
      <c r="AH19" s="28">
        <v>5.0999999999999996</v>
      </c>
      <c r="AI19" s="28">
        <v>49300</v>
      </c>
      <c r="AJ19" s="28">
        <v>102000</v>
      </c>
      <c r="AK19" s="28">
        <v>800</v>
      </c>
      <c r="AL19" s="28">
        <v>180</v>
      </c>
      <c r="AM19" s="28">
        <v>9000</v>
      </c>
      <c r="AN19" s="37">
        <f t="shared" si="0"/>
        <v>99.983793238067179</v>
      </c>
    </row>
    <row r="20" spans="1:40" ht="15.6" x14ac:dyDescent="0.3">
      <c r="A20" s="26">
        <v>686809</v>
      </c>
      <c r="B20" s="26">
        <v>846572</v>
      </c>
      <c r="C20" s="26">
        <v>366</v>
      </c>
      <c r="D20" s="25">
        <v>17</v>
      </c>
      <c r="E20" s="26">
        <v>1</v>
      </c>
      <c r="F20" s="27" t="s">
        <v>17</v>
      </c>
      <c r="G20" s="28">
        <v>2E-3</v>
      </c>
      <c r="H20" s="28">
        <v>3</v>
      </c>
      <c r="I20" s="28">
        <v>2.7636363636363637</v>
      </c>
      <c r="J20" s="28">
        <v>9.5435684647302895E-3</v>
      </c>
      <c r="K20" s="28">
        <v>17.829457364341085</v>
      </c>
      <c r="L20" s="28">
        <v>3.2777777777777781E-2</v>
      </c>
      <c r="M20" s="28">
        <v>292.22222222222223</v>
      </c>
      <c r="N20" s="28">
        <v>17.2</v>
      </c>
      <c r="O20" s="28">
        <v>0.1</v>
      </c>
      <c r="P20" s="28">
        <v>0.11</v>
      </c>
      <c r="Q20" s="28">
        <v>1.52</v>
      </c>
      <c r="R20" s="28">
        <v>0.14000000000000001</v>
      </c>
      <c r="S20" s="28">
        <v>396</v>
      </c>
      <c r="T20" s="28">
        <v>0.1</v>
      </c>
      <c r="U20" s="28">
        <v>0.3</v>
      </c>
      <c r="V20" s="28">
        <v>0.04</v>
      </c>
      <c r="W20" s="28">
        <v>3.97</v>
      </c>
      <c r="X20" s="28">
        <v>7.983870967741936E-5</v>
      </c>
      <c r="Y20" s="28">
        <v>7.3999999999999996E-2</v>
      </c>
      <c r="Z20" s="28">
        <v>5.9762880208626796E-4</v>
      </c>
      <c r="AA20" s="28">
        <v>0.24813278008298753</v>
      </c>
      <c r="AB20" s="28">
        <v>0.5</v>
      </c>
      <c r="AC20" s="28">
        <v>0.89</v>
      </c>
      <c r="AD20" s="28">
        <v>5.5</v>
      </c>
      <c r="AE20" s="28">
        <v>241</v>
      </c>
      <c r="AF20" s="28">
        <v>12.9</v>
      </c>
      <c r="AG20" s="28">
        <v>14.8</v>
      </c>
      <c r="AH20" s="28">
        <v>7.5</v>
      </c>
      <c r="AI20" s="28">
        <v>64100</v>
      </c>
      <c r="AJ20" s="28">
        <v>124000</v>
      </c>
      <c r="AK20" s="28">
        <v>1400.0000000000002</v>
      </c>
      <c r="AL20" s="28">
        <v>270</v>
      </c>
      <c r="AM20" s="28">
        <v>9000</v>
      </c>
      <c r="AN20" s="37">
        <f t="shared" si="0"/>
        <v>99.98002112475524</v>
      </c>
    </row>
    <row r="21" spans="1:40" ht="15.6" x14ac:dyDescent="0.3">
      <c r="A21" s="26">
        <v>686804</v>
      </c>
      <c r="B21" s="26">
        <v>846573</v>
      </c>
      <c r="C21" s="26">
        <v>367</v>
      </c>
      <c r="D21" s="25">
        <v>18</v>
      </c>
      <c r="E21" s="26">
        <v>1</v>
      </c>
      <c r="F21" s="27" t="s">
        <v>18</v>
      </c>
      <c r="G21" s="28">
        <v>4.0000000000000002E-4</v>
      </c>
      <c r="H21" s="28">
        <v>2</v>
      </c>
      <c r="I21" s="28">
        <v>2.808510638297872</v>
      </c>
      <c r="J21" s="28">
        <v>1.8181818181818184E-2</v>
      </c>
      <c r="K21" s="28">
        <v>17.386363636363637</v>
      </c>
      <c r="L21" s="28">
        <v>0.19289340101522842</v>
      </c>
      <c r="M21" s="28">
        <v>288.57142857142856</v>
      </c>
      <c r="N21" s="28">
        <v>17</v>
      </c>
      <c r="O21" s="28">
        <v>0.09</v>
      </c>
      <c r="P21" s="28">
        <v>0.09</v>
      </c>
      <c r="Q21" s="28">
        <v>1.63</v>
      </c>
      <c r="R21" s="28">
        <v>0.11</v>
      </c>
      <c r="S21" s="28">
        <v>165</v>
      </c>
      <c r="T21" s="28">
        <v>0.1</v>
      </c>
      <c r="U21" s="28">
        <v>0.09</v>
      </c>
      <c r="V21" s="28">
        <v>0.04</v>
      </c>
      <c r="W21" s="28">
        <v>5.39</v>
      </c>
      <c r="X21" s="28">
        <v>5.0163576881134131E-5</v>
      </c>
      <c r="Y21" s="28">
        <v>5.5E-2</v>
      </c>
      <c r="Z21" s="28">
        <v>9.5707953518258358E-4</v>
      </c>
      <c r="AA21" s="28">
        <v>0.32314049586776861</v>
      </c>
      <c r="AB21" s="28">
        <v>0.4</v>
      </c>
      <c r="AC21" s="28">
        <v>0.67</v>
      </c>
      <c r="AD21" s="28">
        <v>4.7</v>
      </c>
      <c r="AE21" s="28">
        <v>121</v>
      </c>
      <c r="AF21" s="28">
        <v>8.8000000000000007</v>
      </c>
      <c r="AG21" s="28">
        <v>12.5</v>
      </c>
      <c r="AH21" s="28">
        <v>4.7</v>
      </c>
      <c r="AI21" s="28">
        <v>59700</v>
      </c>
      <c r="AJ21" s="28">
        <v>91700</v>
      </c>
      <c r="AK21" s="28">
        <v>1000</v>
      </c>
      <c r="AL21" s="28">
        <v>130</v>
      </c>
      <c r="AM21" s="28">
        <v>9000</v>
      </c>
      <c r="AN21" s="37">
        <f t="shared" si="0"/>
        <v>99.983781633307416</v>
      </c>
    </row>
    <row r="22" spans="1:40" ht="15.6" x14ac:dyDescent="0.3">
      <c r="A22" s="26">
        <v>686803</v>
      </c>
      <c r="B22" s="26">
        <v>846573</v>
      </c>
      <c r="C22" s="26">
        <v>367</v>
      </c>
      <c r="D22" s="25">
        <v>19</v>
      </c>
      <c r="E22" s="26">
        <v>1</v>
      </c>
      <c r="F22" s="27" t="s">
        <v>19</v>
      </c>
      <c r="G22" s="28">
        <v>2.1000000000000003E-3</v>
      </c>
      <c r="H22" s="28">
        <v>2</v>
      </c>
      <c r="I22" s="28">
        <v>2.7021276595744679</v>
      </c>
      <c r="J22" s="28">
        <v>1.1162790697674419E-2</v>
      </c>
      <c r="K22" s="28">
        <v>21.313131313131311</v>
      </c>
      <c r="L22" s="28">
        <v>0.2139917695473251</v>
      </c>
      <c r="M22" s="28">
        <v>245.55555555555557</v>
      </c>
      <c r="N22" s="28">
        <v>15.8</v>
      </c>
      <c r="O22" s="28">
        <v>0.1</v>
      </c>
      <c r="P22" s="28">
        <v>0.11</v>
      </c>
      <c r="Q22" s="28">
        <v>1.44</v>
      </c>
      <c r="R22" s="28">
        <v>0.12</v>
      </c>
      <c r="S22" s="28">
        <v>284</v>
      </c>
      <c r="T22" s="28">
        <v>0.09</v>
      </c>
      <c r="U22" s="28">
        <v>0.2</v>
      </c>
      <c r="V22" s="28">
        <v>0.04</v>
      </c>
      <c r="W22" s="28">
        <v>4.34</v>
      </c>
      <c r="X22" s="28">
        <v>5.8974358974358975E-5</v>
      </c>
      <c r="Y22" s="28">
        <v>6.0999999999999999E-2</v>
      </c>
      <c r="Z22" s="28">
        <v>6.8643091754468295E-4</v>
      </c>
      <c r="AA22" s="28">
        <v>0.21116279069767441</v>
      </c>
      <c r="AB22" s="28">
        <v>0.5</v>
      </c>
      <c r="AC22" s="28">
        <v>0.73</v>
      </c>
      <c r="AD22" s="28">
        <v>4.7</v>
      </c>
      <c r="AE22" s="28">
        <v>215</v>
      </c>
      <c r="AF22" s="28">
        <v>9.9</v>
      </c>
      <c r="AG22" s="28">
        <v>14.9</v>
      </c>
      <c r="AH22" s="28">
        <v>7.2</v>
      </c>
      <c r="AI22" s="28">
        <v>51200</v>
      </c>
      <c r="AJ22" s="28">
        <v>117000</v>
      </c>
      <c r="AK22" s="28">
        <v>900</v>
      </c>
      <c r="AL22" s="28">
        <v>240</v>
      </c>
      <c r="AM22" s="28">
        <v>9000</v>
      </c>
      <c r="AN22" s="37">
        <f t="shared" si="0"/>
        <v>99.982082875902265</v>
      </c>
    </row>
    <row r="23" spans="1:40" ht="15.6" x14ac:dyDescent="0.3">
      <c r="A23" s="26">
        <v>686802</v>
      </c>
      <c r="B23" s="26">
        <v>846574</v>
      </c>
      <c r="C23" s="26">
        <v>367</v>
      </c>
      <c r="D23" s="25">
        <v>20</v>
      </c>
      <c r="E23" s="26">
        <v>1</v>
      </c>
      <c r="F23" s="27" t="s">
        <v>20</v>
      </c>
      <c r="G23" s="28">
        <v>8.0000000000000004E-4</v>
      </c>
      <c r="H23" s="28">
        <v>2</v>
      </c>
      <c r="I23" s="28">
        <v>3.1463414634146347</v>
      </c>
      <c r="J23" s="28">
        <v>1.1891891891891894E-2</v>
      </c>
      <c r="K23" s="28">
        <v>21.30952380952381</v>
      </c>
      <c r="L23" s="28">
        <v>0.19819819819819823</v>
      </c>
      <c r="M23" s="28">
        <v>284.28571428571422</v>
      </c>
      <c r="N23" s="28">
        <v>15.3</v>
      </c>
      <c r="O23" s="28">
        <v>0.1</v>
      </c>
      <c r="P23" s="28">
        <v>0.1</v>
      </c>
      <c r="Q23" s="28">
        <v>1.45</v>
      </c>
      <c r="R23" s="28">
        <v>0.11</v>
      </c>
      <c r="S23" s="28">
        <v>227</v>
      </c>
      <c r="T23" s="28">
        <v>0.1</v>
      </c>
      <c r="U23" s="28">
        <v>0.2</v>
      </c>
      <c r="V23" s="28">
        <v>0.04</v>
      </c>
      <c r="W23" s="28">
        <v>5.61</v>
      </c>
      <c r="X23" s="28">
        <v>5.5555555555555558E-5</v>
      </c>
      <c r="Y23" s="28">
        <v>6.0999999999999999E-2</v>
      </c>
      <c r="Z23" s="28">
        <v>8.0510237093866968E-4</v>
      </c>
      <c r="AA23" s="28">
        <v>0.23783783783783785</v>
      </c>
      <c r="AB23" s="28">
        <v>0.4</v>
      </c>
      <c r="AC23" s="28">
        <v>0.66</v>
      </c>
      <c r="AD23" s="28">
        <v>4.0999999999999996</v>
      </c>
      <c r="AE23" s="28">
        <v>185</v>
      </c>
      <c r="AF23" s="28">
        <v>8.4</v>
      </c>
      <c r="AG23" s="28">
        <v>13.2</v>
      </c>
      <c r="AH23" s="28">
        <v>6.5</v>
      </c>
      <c r="AI23" s="28">
        <v>50300</v>
      </c>
      <c r="AJ23" s="28">
        <v>108000</v>
      </c>
      <c r="AK23" s="28">
        <v>900</v>
      </c>
      <c r="AL23" s="28">
        <v>200</v>
      </c>
      <c r="AM23" s="28">
        <v>9000</v>
      </c>
      <c r="AN23" s="37">
        <f t="shared" si="0"/>
        <v>99.983082047783185</v>
      </c>
    </row>
    <row r="24" spans="1:40" ht="15.6" x14ac:dyDescent="0.3">
      <c r="A24" s="26">
        <v>686801</v>
      </c>
      <c r="B24" s="26">
        <v>846574</v>
      </c>
      <c r="C24" s="26">
        <v>366</v>
      </c>
      <c r="D24" s="25">
        <v>21</v>
      </c>
      <c r="E24" s="26">
        <v>1</v>
      </c>
      <c r="F24" s="27" t="s">
        <v>21</v>
      </c>
      <c r="G24" s="28">
        <v>4.4999999999999997E-3</v>
      </c>
      <c r="H24" s="28">
        <v>2</v>
      </c>
      <c r="I24" s="28">
        <v>3.1707317073170733</v>
      </c>
      <c r="J24" s="28">
        <v>1.4814814814814814E-2</v>
      </c>
      <c r="K24" s="28">
        <v>22.048192771084334</v>
      </c>
      <c r="L24" s="28">
        <v>0.1857707509881423</v>
      </c>
      <c r="M24" s="28">
        <v>288.57142857142856</v>
      </c>
      <c r="N24" s="28">
        <v>15.6</v>
      </c>
      <c r="O24" s="28">
        <v>0.1</v>
      </c>
      <c r="P24" s="28">
        <v>0.09</v>
      </c>
      <c r="Q24" s="28">
        <v>1.47</v>
      </c>
      <c r="R24" s="28">
        <v>0.1</v>
      </c>
      <c r="S24" s="28">
        <v>261</v>
      </c>
      <c r="T24" s="28">
        <v>0.09</v>
      </c>
      <c r="U24" s="28">
        <v>0.2</v>
      </c>
      <c r="V24" s="28">
        <v>0.04</v>
      </c>
      <c r="W24" s="28">
        <v>5.79</v>
      </c>
      <c r="X24" s="28">
        <v>5.8558558558558561E-5</v>
      </c>
      <c r="Y24" s="28">
        <v>5.5E-2</v>
      </c>
      <c r="Z24" s="28">
        <v>7.9883413396664312E-4</v>
      </c>
      <c r="AA24" s="28">
        <v>0.25370370370370371</v>
      </c>
      <c r="AB24" s="28">
        <v>0.5</v>
      </c>
      <c r="AC24" s="28">
        <v>0.64</v>
      </c>
      <c r="AD24" s="28">
        <v>4.0999999999999996</v>
      </c>
      <c r="AE24" s="28">
        <v>162</v>
      </c>
      <c r="AF24" s="28">
        <v>8.3000000000000007</v>
      </c>
      <c r="AG24" s="28">
        <v>14.6</v>
      </c>
      <c r="AH24" s="28">
        <v>6.3</v>
      </c>
      <c r="AI24" s="28">
        <v>49800.000000000007</v>
      </c>
      <c r="AJ24" s="28">
        <v>111000</v>
      </c>
      <c r="AK24" s="28">
        <v>900</v>
      </c>
      <c r="AL24" s="28">
        <v>250</v>
      </c>
      <c r="AM24" s="28">
        <v>9000</v>
      </c>
      <c r="AN24" s="37">
        <f t="shared" si="0"/>
        <v>99.982825277500027</v>
      </c>
    </row>
    <row r="25" spans="1:40" ht="15.6" x14ac:dyDescent="0.3">
      <c r="A25" s="26">
        <v>687115</v>
      </c>
      <c r="B25" s="26">
        <v>846600</v>
      </c>
      <c r="C25" s="26">
        <v>379</v>
      </c>
      <c r="D25" s="25">
        <v>22</v>
      </c>
      <c r="E25" s="26">
        <v>1</v>
      </c>
      <c r="F25" s="27" t="s">
        <v>22</v>
      </c>
      <c r="G25" s="28">
        <v>1.1999999999999999E-3</v>
      </c>
      <c r="H25" s="28">
        <v>3</v>
      </c>
      <c r="I25" s="28">
        <v>4.7391304347826093</v>
      </c>
      <c r="J25" s="28">
        <v>4.2328042328042331E-3</v>
      </c>
      <c r="K25" s="28">
        <v>22</v>
      </c>
      <c r="L25" s="28">
        <v>0.1802325581395349</v>
      </c>
      <c r="M25" s="28">
        <v>615</v>
      </c>
      <c r="N25" s="28">
        <v>12.3</v>
      </c>
      <c r="O25" s="28">
        <v>0.09</v>
      </c>
      <c r="P25" s="28">
        <v>0.05</v>
      </c>
      <c r="Q25" s="28">
        <v>1.0900000000000001</v>
      </c>
      <c r="R25" s="28">
        <v>0.04</v>
      </c>
      <c r="S25" s="28">
        <v>88</v>
      </c>
      <c r="T25" s="28">
        <v>0.1</v>
      </c>
      <c r="U25" s="28">
        <v>0.2</v>
      </c>
      <c r="V25" s="28">
        <v>0.04</v>
      </c>
      <c r="W25" s="28">
        <v>6.41</v>
      </c>
      <c r="X25" s="28">
        <v>4.5364891518737666E-5</v>
      </c>
      <c r="Y25" s="28">
        <v>0.105</v>
      </c>
      <c r="Z25" s="28">
        <v>2.7471555738961271E-3</v>
      </c>
      <c r="AA25" s="28">
        <v>0.46031746031746029</v>
      </c>
      <c r="AB25" s="28">
        <v>0.4</v>
      </c>
      <c r="AC25" s="28">
        <v>0.13</v>
      </c>
      <c r="AD25" s="28">
        <v>2.2999999999999998</v>
      </c>
      <c r="AE25" s="28">
        <v>189</v>
      </c>
      <c r="AF25" s="28">
        <v>4</v>
      </c>
      <c r="AG25" s="28">
        <v>13</v>
      </c>
      <c r="AH25" s="28">
        <v>19.7</v>
      </c>
      <c r="AI25" s="28">
        <v>51000</v>
      </c>
      <c r="AJ25" s="28">
        <v>50700</v>
      </c>
      <c r="AK25" s="28">
        <v>1000</v>
      </c>
      <c r="AL25" s="28">
        <v>330</v>
      </c>
      <c r="AM25" s="28">
        <v>9000</v>
      </c>
      <c r="AN25" s="37">
        <f t="shared" si="0"/>
        <v>99.988698765709415</v>
      </c>
    </row>
    <row r="26" spans="1:40" ht="15.6" x14ac:dyDescent="0.3">
      <c r="A26" s="26">
        <v>687115</v>
      </c>
      <c r="B26" s="26">
        <v>846601</v>
      </c>
      <c r="C26" s="26">
        <v>379</v>
      </c>
      <c r="D26" s="25">
        <v>23</v>
      </c>
      <c r="E26" s="26">
        <v>1</v>
      </c>
      <c r="F26" s="27" t="s">
        <v>24</v>
      </c>
      <c r="G26" s="28">
        <v>1.12E-2</v>
      </c>
      <c r="H26" s="28">
        <v>4</v>
      </c>
      <c r="I26" s="28">
        <v>3.2666666666666671</v>
      </c>
      <c r="J26" s="28">
        <v>3.1372549019607846E-3</v>
      </c>
      <c r="K26" s="28">
        <v>18.245614035087719</v>
      </c>
      <c r="L26" s="28">
        <v>0.18951612903225806</v>
      </c>
      <c r="M26" s="28">
        <v>613.33333333333326</v>
      </c>
      <c r="N26" s="28">
        <v>13.1</v>
      </c>
      <c r="O26" s="28">
        <v>0.09</v>
      </c>
      <c r="P26" s="28">
        <v>0.06</v>
      </c>
      <c r="Q26" s="28">
        <v>1.05</v>
      </c>
      <c r="R26" s="28">
        <v>0.05</v>
      </c>
      <c r="S26" s="28">
        <v>125</v>
      </c>
      <c r="T26" s="28">
        <v>0.1</v>
      </c>
      <c r="U26" s="28">
        <v>0.4</v>
      </c>
      <c r="V26" s="28">
        <v>0.04</v>
      </c>
      <c r="W26" s="28">
        <v>6.4</v>
      </c>
      <c r="X26" s="28">
        <v>6.1403508771929827E-5</v>
      </c>
      <c r="Y26" s="28">
        <v>0.122</v>
      </c>
      <c r="Z26" s="28">
        <v>2.2548249061217361E-3</v>
      </c>
      <c r="AA26" s="28">
        <v>0.41568627450980394</v>
      </c>
      <c r="AB26" s="28">
        <v>0.4</v>
      </c>
      <c r="AC26" s="28">
        <v>0.19</v>
      </c>
      <c r="AD26" s="28">
        <v>3</v>
      </c>
      <c r="AE26" s="28">
        <v>255</v>
      </c>
      <c r="AF26" s="28">
        <v>5.7</v>
      </c>
      <c r="AG26" s="28">
        <v>13.8</v>
      </c>
      <c r="AH26" s="28">
        <v>18.399999999999999</v>
      </c>
      <c r="AI26" s="28">
        <v>57500</v>
      </c>
      <c r="AJ26" s="28">
        <v>57000</v>
      </c>
      <c r="AK26" s="28">
        <v>1300</v>
      </c>
      <c r="AL26" s="28">
        <v>360</v>
      </c>
      <c r="AM26" s="28">
        <v>9000</v>
      </c>
      <c r="AN26" s="37">
        <f t="shared" si="0"/>
        <v>99.987375763053009</v>
      </c>
    </row>
    <row r="27" spans="1:40" ht="15.6" x14ac:dyDescent="0.3">
      <c r="A27" s="26">
        <v>687114</v>
      </c>
      <c r="B27" s="26">
        <v>846601</v>
      </c>
      <c r="C27" s="26">
        <v>379</v>
      </c>
      <c r="D27" s="25">
        <v>24</v>
      </c>
      <c r="E27" s="26">
        <v>1</v>
      </c>
      <c r="F27" s="27" t="s">
        <v>26</v>
      </c>
      <c r="G27" s="28">
        <v>4.0000000000000002E-4</v>
      </c>
      <c r="H27" s="28">
        <v>4</v>
      </c>
      <c r="I27" s="28">
        <v>2.9375</v>
      </c>
      <c r="J27" s="28">
        <v>2.9850746268656717E-3</v>
      </c>
      <c r="K27" s="28">
        <v>15.737704918032788</v>
      </c>
      <c r="L27" s="28">
        <v>0.15333333333333332</v>
      </c>
      <c r="M27" s="28">
        <v>590</v>
      </c>
      <c r="N27" s="28">
        <v>12.7</v>
      </c>
      <c r="O27" s="28">
        <v>0.1</v>
      </c>
      <c r="P27" s="28">
        <v>0.09</v>
      </c>
      <c r="Q27" s="28">
        <v>1.05</v>
      </c>
      <c r="R27" s="28">
        <v>0.05</v>
      </c>
      <c r="S27" s="28">
        <v>138</v>
      </c>
      <c r="T27" s="28">
        <v>0.09</v>
      </c>
      <c r="U27" s="28">
        <v>0.3</v>
      </c>
      <c r="V27" s="28">
        <v>0.04</v>
      </c>
      <c r="W27" s="28">
        <v>8.02</v>
      </c>
      <c r="X27" s="28">
        <v>6.710310965630114E-5</v>
      </c>
      <c r="Y27" s="28">
        <v>0.13400000000000001</v>
      </c>
      <c r="Z27" s="28">
        <v>2.1199973927779952E-3</v>
      </c>
      <c r="AA27" s="28">
        <v>0.42164179104477612</v>
      </c>
      <c r="AB27" s="28">
        <v>0.4</v>
      </c>
      <c r="AC27" s="28">
        <v>0.2</v>
      </c>
      <c r="AD27" s="28">
        <v>3.2</v>
      </c>
      <c r="AE27" s="28">
        <v>268</v>
      </c>
      <c r="AF27" s="28">
        <v>6.1</v>
      </c>
      <c r="AG27" s="28">
        <v>13.6</v>
      </c>
      <c r="AH27" s="28">
        <v>19.100000000000001</v>
      </c>
      <c r="AI27" s="28">
        <v>56600</v>
      </c>
      <c r="AJ27" s="28">
        <v>61100</v>
      </c>
      <c r="AK27" s="28">
        <v>1600</v>
      </c>
      <c r="AL27" s="28">
        <v>420</v>
      </c>
      <c r="AM27" s="28">
        <v>9000</v>
      </c>
      <c r="AN27" s="37">
        <f t="shared" si="0"/>
        <v>99.98701955702478</v>
      </c>
    </row>
    <row r="28" spans="1:40" ht="15.6" x14ac:dyDescent="0.3">
      <c r="A28" s="26">
        <v>687114</v>
      </c>
      <c r="B28" s="26">
        <v>846600</v>
      </c>
      <c r="C28" s="26">
        <v>379</v>
      </c>
      <c r="D28" s="25">
        <v>25</v>
      </c>
      <c r="E28" s="26">
        <v>1</v>
      </c>
      <c r="F28" s="27" t="s">
        <v>25</v>
      </c>
      <c r="G28" s="28">
        <v>4.0000000000000002E-4</v>
      </c>
      <c r="H28" s="28">
        <v>2</v>
      </c>
      <c r="I28" s="28">
        <v>10.444444444444445</v>
      </c>
      <c r="J28" s="28">
        <v>3.1128404669260703E-3</v>
      </c>
      <c r="K28" s="28">
        <v>32.058823529411768</v>
      </c>
      <c r="L28" s="28">
        <v>0.28985507246376813</v>
      </c>
      <c r="M28" s="28">
        <v>610</v>
      </c>
      <c r="N28" s="28">
        <v>12</v>
      </c>
      <c r="O28" s="28">
        <v>0.1</v>
      </c>
      <c r="P28" s="28">
        <v>7.0000000000000007E-2</v>
      </c>
      <c r="Q28" s="28">
        <v>0.83</v>
      </c>
      <c r="R28" s="28">
        <v>0.04</v>
      </c>
      <c r="S28" s="28">
        <v>108</v>
      </c>
      <c r="T28" s="28">
        <v>0.09</v>
      </c>
      <c r="U28" s="28">
        <v>0.3</v>
      </c>
      <c r="V28" s="28">
        <v>0.04</v>
      </c>
      <c r="W28" s="28">
        <v>5.07</v>
      </c>
      <c r="X28" s="28">
        <v>4.1984732824427487E-5</v>
      </c>
      <c r="Y28" s="28">
        <v>0.11</v>
      </c>
      <c r="Z28" s="28">
        <v>2.1383671686575375E-3</v>
      </c>
      <c r="AA28" s="28">
        <v>0.24630350194552528</v>
      </c>
      <c r="AB28" s="28">
        <v>0.2</v>
      </c>
      <c r="AC28" s="28">
        <v>0.12</v>
      </c>
      <c r="AD28" s="28">
        <v>1.8</v>
      </c>
      <c r="AE28" s="28">
        <v>257</v>
      </c>
      <c r="AF28" s="28">
        <v>3.4</v>
      </c>
      <c r="AG28" s="28">
        <v>12.3</v>
      </c>
      <c r="AH28" s="28">
        <v>12.1</v>
      </c>
      <c r="AI28" s="28">
        <v>38300</v>
      </c>
      <c r="AJ28" s="28">
        <v>52400</v>
      </c>
      <c r="AK28" s="28">
        <v>500</v>
      </c>
      <c r="AL28" s="28">
        <v>330</v>
      </c>
      <c r="AM28" s="28">
        <v>9000</v>
      </c>
      <c r="AN28" s="37">
        <f t="shared" si="0"/>
        <v>99.98984013848802</v>
      </c>
    </row>
    <row r="29" spans="1:40" ht="15.6" x14ac:dyDescent="0.3">
      <c r="A29" s="26">
        <v>687116</v>
      </c>
      <c r="B29" s="26">
        <v>846601</v>
      </c>
      <c r="C29" s="26">
        <v>379</v>
      </c>
      <c r="D29" s="25">
        <v>26</v>
      </c>
      <c r="E29" s="26">
        <v>1</v>
      </c>
      <c r="F29" s="27" t="s">
        <v>27</v>
      </c>
      <c r="G29" s="28">
        <v>2.5999999999999999E-3</v>
      </c>
      <c r="H29" s="28">
        <v>2</v>
      </c>
      <c r="I29" s="28">
        <v>5.6190476190476195</v>
      </c>
      <c r="J29" s="28">
        <v>4.7393364928909956E-3</v>
      </c>
      <c r="K29" s="28">
        <v>38.75</v>
      </c>
      <c r="L29" s="28">
        <v>0.24056603773584906</v>
      </c>
      <c r="M29" s="28">
        <v>795</v>
      </c>
      <c r="N29" s="28">
        <v>13.6</v>
      </c>
      <c r="O29" s="28">
        <v>0.09</v>
      </c>
      <c r="P29" s="28">
        <v>0.11</v>
      </c>
      <c r="Q29" s="28">
        <v>0.68</v>
      </c>
      <c r="R29" s="28">
        <v>0.04</v>
      </c>
      <c r="S29" s="28">
        <v>114</v>
      </c>
      <c r="T29" s="28">
        <v>0.09</v>
      </c>
      <c r="U29" s="28">
        <v>0.3</v>
      </c>
      <c r="V29" s="28">
        <v>0.04</v>
      </c>
      <c r="W29" s="28">
        <v>7.4</v>
      </c>
      <c r="X29" s="28">
        <v>3.6036036036036038E-5</v>
      </c>
      <c r="Y29" s="28">
        <v>0.1</v>
      </c>
      <c r="Z29" s="28">
        <v>2.9097004984209181E-3</v>
      </c>
      <c r="AA29" s="28">
        <v>0.35023696682464456</v>
      </c>
      <c r="AB29" s="28">
        <v>0.3</v>
      </c>
      <c r="AC29" s="28">
        <v>0.14000000000000001</v>
      </c>
      <c r="AD29" s="28">
        <v>2.1</v>
      </c>
      <c r="AE29" s="28">
        <v>211</v>
      </c>
      <c r="AF29" s="28">
        <v>3.2</v>
      </c>
      <c r="AG29" s="28">
        <v>17.399999999999999</v>
      </c>
      <c r="AH29" s="28">
        <v>24.8</v>
      </c>
      <c r="AI29" s="28">
        <v>45500</v>
      </c>
      <c r="AJ29" s="28">
        <v>66600</v>
      </c>
      <c r="AK29" s="28">
        <v>400</v>
      </c>
      <c r="AL29" s="28">
        <v>470</v>
      </c>
      <c r="AM29" s="28">
        <v>9000</v>
      </c>
      <c r="AN29" s="37">
        <f t="shared" si="0"/>
        <v>99.987679263986436</v>
      </c>
    </row>
    <row r="30" spans="1:40" ht="15.6" x14ac:dyDescent="0.3">
      <c r="A30" s="26">
        <v>687116</v>
      </c>
      <c r="B30" s="26">
        <v>846600</v>
      </c>
      <c r="C30" s="26">
        <v>379</v>
      </c>
      <c r="D30" s="25">
        <v>27</v>
      </c>
      <c r="E30" s="26">
        <v>1</v>
      </c>
      <c r="F30" s="27" t="s">
        <v>28</v>
      </c>
      <c r="G30" s="28">
        <v>1.4E-3</v>
      </c>
      <c r="H30" s="28">
        <v>3</v>
      </c>
      <c r="I30" s="28">
        <v>3.2352941176470589</v>
      </c>
      <c r="J30" s="28">
        <v>1.7064846416382253E-3</v>
      </c>
      <c r="K30" s="28">
        <v>12.857142857142858</v>
      </c>
      <c r="L30" s="28">
        <v>0.18095238095238095</v>
      </c>
      <c r="M30" s="28">
        <v>545</v>
      </c>
      <c r="N30" s="28">
        <v>7.17</v>
      </c>
      <c r="O30" s="28">
        <v>0.1</v>
      </c>
      <c r="P30" s="28">
        <v>0.06</v>
      </c>
      <c r="Q30" s="28">
        <v>0.6</v>
      </c>
      <c r="R30" s="28">
        <v>0.03</v>
      </c>
      <c r="S30" s="28">
        <v>103</v>
      </c>
      <c r="T30" s="28">
        <v>0.2</v>
      </c>
      <c r="U30" s="28">
        <v>0.9</v>
      </c>
      <c r="V30" s="28">
        <v>0.04</v>
      </c>
      <c r="W30" s="28">
        <v>4.82</v>
      </c>
      <c r="X30" s="28">
        <v>2.7093596059113308E-5</v>
      </c>
      <c r="Y30" s="28">
        <v>8.5999999999999993E-2</v>
      </c>
      <c r="Z30" s="28">
        <v>3.0296138703445582E-3</v>
      </c>
      <c r="AA30" s="28">
        <v>0.23617747440273038</v>
      </c>
      <c r="AB30" s="28">
        <v>0.2</v>
      </c>
      <c r="AC30" s="28">
        <v>0.15</v>
      </c>
      <c r="AD30" s="28">
        <v>1.7</v>
      </c>
      <c r="AE30" s="28">
        <v>293</v>
      </c>
      <c r="AF30" s="28">
        <v>5.6</v>
      </c>
      <c r="AG30" s="28">
        <v>9.1999999999999993</v>
      </c>
      <c r="AH30" s="28">
        <v>14.8</v>
      </c>
      <c r="AI30" s="28">
        <v>28000</v>
      </c>
      <c r="AJ30" s="28">
        <v>40599.999999999993</v>
      </c>
      <c r="AK30" s="28">
        <v>500</v>
      </c>
      <c r="AL30" s="28">
        <v>440</v>
      </c>
      <c r="AM30" s="28">
        <v>9000</v>
      </c>
      <c r="AN30" s="37">
        <f t="shared" si="0"/>
        <v>99.992045382827001</v>
      </c>
    </row>
    <row r="31" spans="1:40" ht="15.6" x14ac:dyDescent="0.3">
      <c r="A31" s="26">
        <v>687117</v>
      </c>
      <c r="B31" s="26">
        <v>846600</v>
      </c>
      <c r="C31" s="26">
        <v>379</v>
      </c>
      <c r="D31" s="25">
        <v>28</v>
      </c>
      <c r="E31" s="26">
        <v>1</v>
      </c>
      <c r="F31" s="27" t="s">
        <v>30</v>
      </c>
      <c r="G31" s="28">
        <v>1.0009999999999999</v>
      </c>
      <c r="H31" s="28">
        <v>24</v>
      </c>
      <c r="I31" s="28">
        <v>0.14814814814814814</v>
      </c>
      <c r="J31" s="28">
        <v>1.1305241521068861E-3</v>
      </c>
      <c r="K31" s="28">
        <v>5.5617977528089888</v>
      </c>
      <c r="L31" s="28">
        <v>1.2099322799097065E-2</v>
      </c>
      <c r="M31" s="28">
        <v>226.38146167557932</v>
      </c>
      <c r="N31" s="28">
        <v>8.77</v>
      </c>
      <c r="O31" s="28">
        <v>0.2</v>
      </c>
      <c r="P31" s="28">
        <v>1.0900000000000001</v>
      </c>
      <c r="Q31" s="28">
        <v>5.14</v>
      </c>
      <c r="R31" s="28">
        <v>1.75</v>
      </c>
      <c r="S31" s="28">
        <v>221</v>
      </c>
      <c r="T31" s="28">
        <v>0.09</v>
      </c>
      <c r="U31" s="28">
        <v>0.09</v>
      </c>
      <c r="V31" s="28">
        <v>0.04</v>
      </c>
      <c r="W31" s="28">
        <v>8.44</v>
      </c>
      <c r="X31" s="28">
        <v>6.7774936061381068E-5</v>
      </c>
      <c r="Y31" s="28">
        <v>9.8000000000000004E-2</v>
      </c>
      <c r="Z31" s="28">
        <v>6.5817892463339767E-4</v>
      </c>
      <c r="AA31" s="28">
        <v>4.4193216855087361E-3</v>
      </c>
      <c r="AB31" s="28">
        <v>0.4</v>
      </c>
      <c r="AC31" s="28">
        <v>2.23</v>
      </c>
      <c r="AD31" s="28">
        <v>13.5</v>
      </c>
      <c r="AE31" s="28">
        <v>973</v>
      </c>
      <c r="AF31" s="28">
        <v>17.8</v>
      </c>
      <c r="AG31" s="28">
        <v>11.4</v>
      </c>
      <c r="AH31" s="28">
        <v>94.3</v>
      </c>
      <c r="AI31" s="28">
        <v>36200</v>
      </c>
      <c r="AJ31" s="28">
        <v>78200</v>
      </c>
      <c r="AK31" s="28">
        <v>4800</v>
      </c>
      <c r="AL31" s="28">
        <v>410</v>
      </c>
      <c r="AM31" s="28">
        <v>40000</v>
      </c>
      <c r="AN31" s="37">
        <f t="shared" si="0"/>
        <v>99.983877355121734</v>
      </c>
    </row>
    <row r="32" spans="1:40" ht="15.6" x14ac:dyDescent="0.3">
      <c r="A32" s="26">
        <v>687117</v>
      </c>
      <c r="B32" s="26">
        <v>846601</v>
      </c>
      <c r="C32" s="26">
        <v>379</v>
      </c>
      <c r="D32" s="25">
        <v>29</v>
      </c>
      <c r="E32" s="26">
        <v>1</v>
      </c>
      <c r="F32" s="27" t="s">
        <v>29</v>
      </c>
      <c r="G32" s="28">
        <v>6.7900000000000002E-2</v>
      </c>
      <c r="H32" s="28">
        <v>3</v>
      </c>
      <c r="I32" s="28">
        <v>5.65</v>
      </c>
      <c r="J32" s="28">
        <v>1.2658227848101266E-3</v>
      </c>
      <c r="K32" s="28">
        <v>48.275862068965516</v>
      </c>
      <c r="L32" s="28">
        <v>0.21548821548821551</v>
      </c>
      <c r="M32" s="28">
        <v>434.99999999999994</v>
      </c>
      <c r="N32" s="28">
        <v>12.3</v>
      </c>
      <c r="O32" s="28">
        <v>0.09</v>
      </c>
      <c r="P32" s="28">
        <v>0.1</v>
      </c>
      <c r="Q32" s="28">
        <v>0.65</v>
      </c>
      <c r="R32" s="28">
        <v>0.15</v>
      </c>
      <c r="S32" s="28">
        <v>149</v>
      </c>
      <c r="T32" s="28">
        <v>0.09</v>
      </c>
      <c r="U32" s="28">
        <v>0.2</v>
      </c>
      <c r="V32" s="28">
        <v>0.04</v>
      </c>
      <c r="W32" s="28">
        <v>7.45</v>
      </c>
      <c r="X32" s="28">
        <v>3.5952063914780292E-5</v>
      </c>
      <c r="Y32" s="28">
        <v>0.11</v>
      </c>
      <c r="Z32" s="28">
        <v>2.765845302411384E-3</v>
      </c>
      <c r="AA32" s="28">
        <v>0.24556962025316456</v>
      </c>
      <c r="AB32" s="28">
        <v>0.3</v>
      </c>
      <c r="AC32" s="28">
        <v>0.11</v>
      </c>
      <c r="AD32" s="28">
        <v>2</v>
      </c>
      <c r="AE32" s="28">
        <v>790</v>
      </c>
      <c r="AF32" s="28">
        <v>2.9</v>
      </c>
      <c r="AG32" s="28">
        <v>19.100000000000001</v>
      </c>
      <c r="AH32" s="28">
        <v>17</v>
      </c>
      <c r="AI32" s="28">
        <v>50100</v>
      </c>
      <c r="AJ32" s="28">
        <v>75100</v>
      </c>
      <c r="AK32" s="28">
        <v>500</v>
      </c>
      <c r="AL32" s="28">
        <v>400</v>
      </c>
      <c r="AM32" s="28">
        <v>9000</v>
      </c>
      <c r="AN32" s="37">
        <f t="shared" si="0"/>
        <v>99.986340595111244</v>
      </c>
    </row>
    <row r="33" spans="1:40" ht="15.6" x14ac:dyDescent="0.3">
      <c r="A33" s="26">
        <v>687118</v>
      </c>
      <c r="B33" s="26">
        <v>846600</v>
      </c>
      <c r="C33" s="26">
        <v>379</v>
      </c>
      <c r="D33" s="25">
        <v>30</v>
      </c>
      <c r="E33" s="26">
        <v>1</v>
      </c>
      <c r="F33" s="27" t="s">
        <v>31</v>
      </c>
      <c r="G33" s="28">
        <v>7.4000000000000003E-3</v>
      </c>
      <c r="H33" s="28">
        <v>4</v>
      </c>
      <c r="I33" s="28">
        <v>2.8125</v>
      </c>
      <c r="J33" s="28">
        <v>2.5862068965517241E-3</v>
      </c>
      <c r="K33" s="28">
        <v>15.794392523364486</v>
      </c>
      <c r="L33" s="28">
        <v>0.13839285714285715</v>
      </c>
      <c r="M33" s="28">
        <v>502.5</v>
      </c>
      <c r="N33" s="28">
        <v>11.5</v>
      </c>
      <c r="O33" s="28">
        <v>0.09</v>
      </c>
      <c r="P33" s="28">
        <v>0.1</v>
      </c>
      <c r="Q33" s="28">
        <v>0.97</v>
      </c>
      <c r="R33" s="28">
        <v>0.06</v>
      </c>
      <c r="S33" s="28">
        <v>204</v>
      </c>
      <c r="T33" s="28">
        <v>0.09</v>
      </c>
      <c r="U33" s="28">
        <v>0.6</v>
      </c>
      <c r="V33" s="28">
        <v>0.04</v>
      </c>
      <c r="W33" s="28">
        <v>8.06</v>
      </c>
      <c r="X33" s="28">
        <v>2.738095238095238E-5</v>
      </c>
      <c r="Y33" s="28">
        <v>8.1000000000000003E-2</v>
      </c>
      <c r="Z33" s="28">
        <v>1.5898420827998292E-3</v>
      </c>
      <c r="AA33" s="28">
        <v>0.26235632183908048</v>
      </c>
      <c r="AB33" s="28">
        <v>0.4</v>
      </c>
      <c r="AC33" s="28">
        <v>0.3</v>
      </c>
      <c r="AD33" s="28">
        <v>3.2</v>
      </c>
      <c r="AE33" s="28">
        <v>348</v>
      </c>
      <c r="AF33" s="28">
        <v>10.7</v>
      </c>
      <c r="AG33" s="28">
        <v>17.7</v>
      </c>
      <c r="AH33" s="28">
        <v>20.3</v>
      </c>
      <c r="AI33" s="28">
        <v>44500</v>
      </c>
      <c r="AJ33" s="28">
        <v>84000</v>
      </c>
      <c r="AK33" s="28">
        <v>1100</v>
      </c>
      <c r="AL33" s="28">
        <v>859.99999999999989</v>
      </c>
      <c r="AM33" s="28">
        <v>9000</v>
      </c>
      <c r="AN33" s="37">
        <f t="shared" si="0"/>
        <v>99.985938828975492</v>
      </c>
    </row>
    <row r="34" spans="1:40" ht="15.6" x14ac:dyDescent="0.3">
      <c r="A34" s="26">
        <v>687118</v>
      </c>
      <c r="B34" s="26">
        <v>846601</v>
      </c>
      <c r="C34" s="26">
        <v>379</v>
      </c>
      <c r="D34" s="25">
        <v>31</v>
      </c>
      <c r="E34" s="26">
        <v>1</v>
      </c>
      <c r="F34" s="27" t="s">
        <v>32</v>
      </c>
      <c r="G34" s="28">
        <v>6.3700000000000007E-2</v>
      </c>
      <c r="H34" s="28">
        <v>4</v>
      </c>
      <c r="I34" s="28">
        <v>2.7500000000000004</v>
      </c>
      <c r="J34" s="28">
        <v>2.2082018927444794E-3</v>
      </c>
      <c r="K34" s="28">
        <v>11.320754716981133</v>
      </c>
      <c r="L34" s="28">
        <v>0.11320754716981132</v>
      </c>
      <c r="M34" s="28">
        <v>342</v>
      </c>
      <c r="N34" s="28">
        <v>8.68</v>
      </c>
      <c r="O34" s="28">
        <v>0.09</v>
      </c>
      <c r="P34" s="28">
        <v>0.08</v>
      </c>
      <c r="Q34" s="28">
        <v>0.88</v>
      </c>
      <c r="R34" s="28">
        <v>0.05</v>
      </c>
      <c r="S34" s="28">
        <v>208</v>
      </c>
      <c r="T34" s="28">
        <v>0.09</v>
      </c>
      <c r="U34" s="28">
        <v>1</v>
      </c>
      <c r="V34" s="28">
        <v>0.04</v>
      </c>
      <c r="W34" s="28">
        <v>5.93</v>
      </c>
      <c r="X34" s="28">
        <v>2.4566473988439306E-5</v>
      </c>
      <c r="Y34" s="28">
        <v>8.2000000000000003E-2</v>
      </c>
      <c r="Z34" s="28">
        <v>1.4571975200310715E-3</v>
      </c>
      <c r="AA34" s="28">
        <v>0.29337539432176657</v>
      </c>
      <c r="AB34" s="28">
        <v>0.3</v>
      </c>
      <c r="AC34" s="28">
        <v>0.36</v>
      </c>
      <c r="AD34" s="28">
        <v>2.8</v>
      </c>
      <c r="AE34" s="28">
        <v>317</v>
      </c>
      <c r="AF34" s="28">
        <v>10.6</v>
      </c>
      <c r="AG34" s="28">
        <v>12.6</v>
      </c>
      <c r="AH34" s="28">
        <v>20.8</v>
      </c>
      <c r="AI34" s="28">
        <v>34400</v>
      </c>
      <c r="AJ34" s="28">
        <v>69200</v>
      </c>
      <c r="AK34" s="28">
        <v>1200</v>
      </c>
      <c r="AL34" s="28">
        <v>859.99999999999989</v>
      </c>
      <c r="AM34" s="28">
        <v>9000</v>
      </c>
      <c r="AN34" s="37">
        <f t="shared" si="0"/>
        <v>99.988439007327244</v>
      </c>
    </row>
    <row r="35" spans="1:40" ht="15.6" x14ac:dyDescent="0.3">
      <c r="A35" s="26">
        <v>687119</v>
      </c>
      <c r="B35" s="26">
        <v>846601</v>
      </c>
      <c r="C35" s="26">
        <v>379</v>
      </c>
      <c r="D35" s="25">
        <v>32</v>
      </c>
      <c r="E35" s="26">
        <v>1</v>
      </c>
      <c r="F35" s="27" t="s">
        <v>33</v>
      </c>
      <c r="G35" s="28">
        <v>2.5999999999999999E-3</v>
      </c>
      <c r="H35" s="28">
        <v>3</v>
      </c>
      <c r="I35" s="28">
        <v>4.7142857142857144</v>
      </c>
      <c r="J35" s="28">
        <v>3.7735849056603774E-3</v>
      </c>
      <c r="K35" s="28">
        <v>30.476190476190474</v>
      </c>
      <c r="L35" s="28">
        <v>0.1924882629107981</v>
      </c>
      <c r="M35" s="28">
        <v>645</v>
      </c>
      <c r="N35" s="28">
        <v>11.2</v>
      </c>
      <c r="O35" s="28">
        <v>0.09</v>
      </c>
      <c r="P35" s="28">
        <v>0.09</v>
      </c>
      <c r="Q35" s="28">
        <v>0.56999999999999995</v>
      </c>
      <c r="R35" s="28">
        <v>0.05</v>
      </c>
      <c r="S35" s="28">
        <v>144</v>
      </c>
      <c r="T35" s="28">
        <v>0.09</v>
      </c>
      <c r="U35" s="28">
        <v>0.6</v>
      </c>
      <c r="V35" s="28">
        <v>0.04</v>
      </c>
      <c r="W35" s="28">
        <v>6.18</v>
      </c>
      <c r="X35" s="28">
        <v>4.1602465331278893E-5</v>
      </c>
      <c r="Y35" s="28">
        <v>9.5000000000000001E-2</v>
      </c>
      <c r="Z35" s="28">
        <v>2.2914362943850597E-3</v>
      </c>
      <c r="AA35" s="28">
        <v>0.36792452830188677</v>
      </c>
      <c r="AB35" s="28">
        <v>0.3</v>
      </c>
      <c r="AC35" s="28">
        <v>0.14000000000000001</v>
      </c>
      <c r="AD35" s="28">
        <v>2.1</v>
      </c>
      <c r="AE35" s="28">
        <v>212</v>
      </c>
      <c r="AF35" s="28">
        <v>4.2</v>
      </c>
      <c r="AG35" s="28">
        <v>14.8</v>
      </c>
      <c r="AH35" s="28">
        <v>19.600000000000001</v>
      </c>
      <c r="AI35" s="28">
        <v>41800</v>
      </c>
      <c r="AJ35" s="28">
        <v>64900</v>
      </c>
      <c r="AK35" s="28">
        <v>600</v>
      </c>
      <c r="AL35" s="28">
        <v>460</v>
      </c>
      <c r="AM35" s="28">
        <v>9000</v>
      </c>
      <c r="AN35" s="37">
        <f t="shared" si="0"/>
        <v>99.988214009540442</v>
      </c>
    </row>
    <row r="36" spans="1:40" ht="15.6" x14ac:dyDescent="0.3">
      <c r="A36" s="26">
        <v>687120</v>
      </c>
      <c r="B36" s="26">
        <v>846601</v>
      </c>
      <c r="C36" s="26">
        <v>379</v>
      </c>
      <c r="D36" s="25">
        <v>33</v>
      </c>
      <c r="E36" s="26">
        <v>1</v>
      </c>
      <c r="F36" s="27" t="s">
        <v>34</v>
      </c>
      <c r="G36" s="28">
        <v>5.0000000000000001E-3</v>
      </c>
      <c r="H36" s="28">
        <v>3</v>
      </c>
      <c r="I36" s="28">
        <v>5.884615384615385</v>
      </c>
      <c r="J36" s="28">
        <v>4.528301886792453E-3</v>
      </c>
      <c r="K36" s="28">
        <v>32.18181818181818</v>
      </c>
      <c r="L36" s="28">
        <v>0.18466898954703834</v>
      </c>
      <c r="M36" s="28">
        <v>583.33333333333337</v>
      </c>
      <c r="N36" s="28">
        <v>14.7</v>
      </c>
      <c r="O36" s="28">
        <v>0.09</v>
      </c>
      <c r="P36" s="28">
        <v>0.12</v>
      </c>
      <c r="Q36" s="28">
        <v>0.8</v>
      </c>
      <c r="R36" s="28">
        <v>0.06</v>
      </c>
      <c r="S36" s="28">
        <v>212</v>
      </c>
      <c r="T36" s="28">
        <v>0.09</v>
      </c>
      <c r="U36" s="28">
        <v>0.4</v>
      </c>
      <c r="V36" s="28">
        <v>0.04</v>
      </c>
      <c r="W36" s="28">
        <v>7.78</v>
      </c>
      <c r="X36" s="28">
        <v>3.4521158129175949E-5</v>
      </c>
      <c r="Y36" s="28">
        <v>0.105</v>
      </c>
      <c r="Z36" s="28">
        <v>2.6169988341753171E-3</v>
      </c>
      <c r="AA36" s="28">
        <v>0.39245283018867927</v>
      </c>
      <c r="AB36" s="28">
        <v>0.4</v>
      </c>
      <c r="AC36" s="28">
        <v>0.18</v>
      </c>
      <c r="AD36" s="28">
        <v>2.6</v>
      </c>
      <c r="AE36" s="28">
        <v>265</v>
      </c>
      <c r="AF36" s="28">
        <v>5.5</v>
      </c>
      <c r="AG36" s="28">
        <v>22.1</v>
      </c>
      <c r="AH36" s="28">
        <v>18.2</v>
      </c>
      <c r="AI36" s="28">
        <v>50800</v>
      </c>
      <c r="AJ36" s="28">
        <v>89800</v>
      </c>
      <c r="AK36" s="28">
        <v>700.00000000000011</v>
      </c>
      <c r="AL36" s="28">
        <v>620</v>
      </c>
      <c r="AM36" s="28">
        <v>9000</v>
      </c>
      <c r="AN36" s="37">
        <f t="shared" ref="AN36:AN67" si="1">100-(SUM(F36:AM36)/10000000)</f>
        <v>99.984790484593148</v>
      </c>
    </row>
    <row r="37" spans="1:40" ht="15.6" x14ac:dyDescent="0.3">
      <c r="A37" s="26">
        <v>686970</v>
      </c>
      <c r="B37" s="26">
        <v>846580</v>
      </c>
      <c r="C37" s="26">
        <v>379</v>
      </c>
      <c r="D37" s="25">
        <v>34</v>
      </c>
      <c r="E37" s="26">
        <v>1</v>
      </c>
      <c r="F37" s="27" t="s">
        <v>35</v>
      </c>
      <c r="G37" s="28">
        <v>6.4999999999999997E-3</v>
      </c>
      <c r="H37" s="28">
        <v>5</v>
      </c>
      <c r="I37" s="28">
        <v>1.625</v>
      </c>
      <c r="J37" s="28">
        <v>2.5396825396825397E-3</v>
      </c>
      <c r="K37" s="28">
        <v>4.5562130177514799</v>
      </c>
      <c r="L37" s="28">
        <v>0.13266761768901572</v>
      </c>
      <c r="M37" s="28">
        <v>756.66666666666663</v>
      </c>
      <c r="N37" s="28">
        <v>5.77</v>
      </c>
      <c r="O37" s="28">
        <v>0.2</v>
      </c>
      <c r="P37" s="28">
        <v>0.06</v>
      </c>
      <c r="Q37" s="28">
        <v>0.67</v>
      </c>
      <c r="R37" s="28">
        <v>0.08</v>
      </c>
      <c r="S37" s="28">
        <v>123</v>
      </c>
      <c r="T37" s="28">
        <v>0.09</v>
      </c>
      <c r="U37" s="28">
        <v>0.9</v>
      </c>
      <c r="V37" s="28">
        <v>0.04</v>
      </c>
      <c r="W37" s="28">
        <v>15.6</v>
      </c>
      <c r="X37" s="28">
        <v>1.4285714285714285E-5</v>
      </c>
      <c r="Y37" s="28">
        <v>5.5E-2</v>
      </c>
      <c r="Z37" s="28">
        <v>8.3283853857419959E-4</v>
      </c>
      <c r="AA37" s="28">
        <v>0.35238095238095241</v>
      </c>
      <c r="AB37" s="28">
        <v>0.5</v>
      </c>
      <c r="AC37" s="28">
        <v>0.28000000000000003</v>
      </c>
      <c r="AD37" s="28">
        <v>3.2</v>
      </c>
      <c r="AE37" s="28">
        <v>315</v>
      </c>
      <c r="AF37" s="28">
        <v>16.899999999999999</v>
      </c>
      <c r="AG37" s="28">
        <v>14.6</v>
      </c>
      <c r="AH37" s="28">
        <v>27.1</v>
      </c>
      <c r="AI37" s="28">
        <v>27599.999999999996</v>
      </c>
      <c r="AJ37" s="28">
        <v>126000</v>
      </c>
      <c r="AK37" s="28">
        <v>1900</v>
      </c>
      <c r="AL37" s="28">
        <v>2160</v>
      </c>
      <c r="AM37" s="28">
        <v>9000</v>
      </c>
      <c r="AN37" s="37">
        <f t="shared" si="1"/>
        <v>99.983204761218488</v>
      </c>
    </row>
    <row r="38" spans="1:40" ht="15.6" x14ac:dyDescent="0.3">
      <c r="A38" s="26">
        <v>686970</v>
      </c>
      <c r="B38" s="26">
        <v>846579</v>
      </c>
      <c r="C38" s="26">
        <v>379</v>
      </c>
      <c r="D38" s="25">
        <v>35</v>
      </c>
      <c r="E38" s="26">
        <v>1</v>
      </c>
      <c r="F38" s="27" t="s">
        <v>36</v>
      </c>
      <c r="G38" s="28">
        <v>7.7999999999999996E-3</v>
      </c>
      <c r="H38" s="28">
        <v>3</v>
      </c>
      <c r="I38" s="28">
        <v>1.7714285714285716</v>
      </c>
      <c r="J38" s="28">
        <v>1.8828451882845188E-3</v>
      </c>
      <c r="K38" s="28">
        <v>33.421052631578952</v>
      </c>
      <c r="L38" s="28">
        <v>0.40611353711790399</v>
      </c>
      <c r="M38" s="28">
        <v>2780</v>
      </c>
      <c r="N38" s="28">
        <v>9.84</v>
      </c>
      <c r="O38" s="28">
        <v>0.09</v>
      </c>
      <c r="P38" s="28">
        <v>0.06</v>
      </c>
      <c r="Q38" s="28">
        <v>0.47</v>
      </c>
      <c r="R38" s="28">
        <v>0.09</v>
      </c>
      <c r="S38" s="28">
        <v>737</v>
      </c>
      <c r="T38" s="28">
        <v>2.6</v>
      </c>
      <c r="U38" s="28">
        <v>0.3</v>
      </c>
      <c r="V38" s="28">
        <v>0.68</v>
      </c>
      <c r="W38" s="28">
        <v>7.76</v>
      </c>
      <c r="X38" s="28">
        <v>3.0769230769230768E-5</v>
      </c>
      <c r="Y38" s="28">
        <v>5.0999999999999997E-2</v>
      </c>
      <c r="Z38" s="28">
        <v>1.9334738385411894E-3</v>
      </c>
      <c r="AA38" s="28">
        <v>0.11192468619246862</v>
      </c>
      <c r="AB38" s="28">
        <v>0.4</v>
      </c>
      <c r="AC38" s="28">
        <v>0.23</v>
      </c>
      <c r="AD38" s="28">
        <v>3.5</v>
      </c>
      <c r="AE38" s="28">
        <v>478</v>
      </c>
      <c r="AF38" s="28">
        <v>3.8</v>
      </c>
      <c r="AG38" s="28">
        <v>15.5</v>
      </c>
      <c r="AH38" s="28">
        <v>6.2</v>
      </c>
      <c r="AI38" s="28">
        <v>36500</v>
      </c>
      <c r="AJ38" s="28">
        <v>65000</v>
      </c>
      <c r="AK38" s="28">
        <v>400</v>
      </c>
      <c r="AL38" s="28">
        <v>220</v>
      </c>
      <c r="AM38" s="28">
        <v>9000</v>
      </c>
      <c r="AN38" s="37">
        <f t="shared" si="1"/>
        <v>99.988479470683345</v>
      </c>
    </row>
    <row r="39" spans="1:40" ht="15.6" x14ac:dyDescent="0.3">
      <c r="A39" s="26">
        <v>686971</v>
      </c>
      <c r="B39" s="26">
        <v>846580</v>
      </c>
      <c r="C39" s="26">
        <v>379</v>
      </c>
      <c r="D39" s="25">
        <v>36</v>
      </c>
      <c r="E39" s="26">
        <v>1</v>
      </c>
      <c r="F39" s="27" t="s">
        <v>37</v>
      </c>
      <c r="G39" s="28">
        <v>9.4000000000000004E-3</v>
      </c>
      <c r="H39" s="28">
        <v>2</v>
      </c>
      <c r="I39" s="28">
        <v>2.666666666666667</v>
      </c>
      <c r="J39" s="28">
        <v>4.6218487394957984E-3</v>
      </c>
      <c r="K39" s="28">
        <v>198.42105263157896</v>
      </c>
      <c r="L39" s="28">
        <v>0.1425233644859813</v>
      </c>
      <c r="M39" s="28">
        <v>1073.75</v>
      </c>
      <c r="N39" s="28">
        <v>18.899999999999999</v>
      </c>
      <c r="O39" s="28">
        <v>0.1</v>
      </c>
      <c r="P39" s="28">
        <v>0.18</v>
      </c>
      <c r="Q39" s="28">
        <v>0.75</v>
      </c>
      <c r="R39" s="28">
        <v>0.09</v>
      </c>
      <c r="S39" s="28">
        <v>754</v>
      </c>
      <c r="T39" s="28">
        <v>0.1</v>
      </c>
      <c r="U39" s="28">
        <v>0.09</v>
      </c>
      <c r="V39" s="28">
        <v>0.04</v>
      </c>
      <c r="W39" s="28">
        <v>8.44</v>
      </c>
      <c r="X39" s="28">
        <v>2.5000000000000001E-5</v>
      </c>
      <c r="Y39" s="28">
        <v>4.7E-2</v>
      </c>
      <c r="Z39" s="28">
        <v>2.1422130125290195E-3</v>
      </c>
      <c r="AA39" s="28">
        <v>0.15588235294117647</v>
      </c>
      <c r="AB39" s="28">
        <v>0.4</v>
      </c>
      <c r="AC39" s="28">
        <v>0.12</v>
      </c>
      <c r="AD39" s="28">
        <v>2.4</v>
      </c>
      <c r="AE39" s="28">
        <v>238</v>
      </c>
      <c r="AF39" s="28">
        <v>1.9</v>
      </c>
      <c r="AG39" s="28">
        <v>23.4</v>
      </c>
      <c r="AH39" s="28">
        <v>2.4</v>
      </c>
      <c r="AI39" s="28">
        <v>43200</v>
      </c>
      <c r="AJ39" s="28">
        <v>104000</v>
      </c>
      <c r="AK39" s="28">
        <v>200</v>
      </c>
      <c r="AL39" s="28">
        <v>140</v>
      </c>
      <c r="AM39" s="28">
        <v>9000</v>
      </c>
      <c r="AN39" s="37">
        <f t="shared" si="1"/>
        <v>99.984113149068591</v>
      </c>
    </row>
    <row r="40" spans="1:40" ht="15.6" x14ac:dyDescent="0.3">
      <c r="A40" s="26">
        <v>686971</v>
      </c>
      <c r="B40" s="26">
        <v>846579</v>
      </c>
      <c r="C40" s="26">
        <v>379</v>
      </c>
      <c r="D40" s="25">
        <v>37</v>
      </c>
      <c r="E40" s="26">
        <v>1</v>
      </c>
      <c r="F40" s="27" t="s">
        <v>39</v>
      </c>
      <c r="G40" s="28">
        <v>7.0000000000000001E-3</v>
      </c>
      <c r="H40" s="28">
        <v>2</v>
      </c>
      <c r="I40" s="28">
        <v>0.98518518518518527</v>
      </c>
      <c r="J40" s="28">
        <v>7.5555555555555549E-3</v>
      </c>
      <c r="K40" s="28">
        <v>3.0708661417322838</v>
      </c>
      <c r="L40" s="28">
        <v>0.1360294117647059</v>
      </c>
      <c r="M40" s="28">
        <v>112.5</v>
      </c>
      <c r="N40" s="28">
        <v>13.5</v>
      </c>
      <c r="O40" s="28">
        <v>0.09</v>
      </c>
      <c r="P40" s="28">
        <v>0.06</v>
      </c>
      <c r="Q40" s="28">
        <v>2.46</v>
      </c>
      <c r="R40" s="28">
        <v>0.25</v>
      </c>
      <c r="S40" s="28">
        <v>62</v>
      </c>
      <c r="T40" s="28">
        <v>0.09</v>
      </c>
      <c r="U40" s="28">
        <v>0.8</v>
      </c>
      <c r="V40" s="28">
        <v>0.04</v>
      </c>
      <c r="W40" s="28">
        <v>10.4</v>
      </c>
      <c r="X40" s="28">
        <v>1.0989010989010989E-4</v>
      </c>
      <c r="Y40" s="28">
        <v>3.2000000000000001E-2</v>
      </c>
      <c r="Z40" s="28">
        <v>3.5385456533624923E-3</v>
      </c>
      <c r="AA40" s="28">
        <v>0.52</v>
      </c>
      <c r="AB40" s="28">
        <v>0.7</v>
      </c>
      <c r="AC40" s="28">
        <v>2.13</v>
      </c>
      <c r="AD40" s="28">
        <v>13.5</v>
      </c>
      <c r="AE40" s="28">
        <v>225</v>
      </c>
      <c r="AF40" s="28">
        <v>25.4</v>
      </c>
      <c r="AG40" s="28">
        <v>9.5</v>
      </c>
      <c r="AH40" s="28">
        <v>13.2</v>
      </c>
      <c r="AI40" s="28">
        <v>50100</v>
      </c>
      <c r="AJ40" s="28">
        <v>45500</v>
      </c>
      <c r="AK40" s="28">
        <v>2000</v>
      </c>
      <c r="AL40" s="28">
        <v>680</v>
      </c>
      <c r="AM40" s="28">
        <v>9000</v>
      </c>
      <c r="AN40" s="37">
        <f t="shared" si="1"/>
        <v>99.989222161771522</v>
      </c>
    </row>
    <row r="41" spans="1:40" ht="15.6" x14ac:dyDescent="0.3">
      <c r="A41" s="26">
        <v>686971</v>
      </c>
      <c r="B41" s="26">
        <v>846578</v>
      </c>
      <c r="C41" s="26">
        <v>379</v>
      </c>
      <c r="D41" s="25">
        <v>38</v>
      </c>
      <c r="E41" s="26">
        <v>1</v>
      </c>
      <c r="F41" s="27" t="s">
        <v>38</v>
      </c>
      <c r="G41" s="28">
        <v>1.23E-2</v>
      </c>
      <c r="H41" s="28">
        <v>2</v>
      </c>
      <c r="I41" s="28">
        <v>3.3076923076923075</v>
      </c>
      <c r="J41" s="28">
        <v>6.7796610169491532E-3</v>
      </c>
      <c r="K41" s="28">
        <v>97.72727272727272</v>
      </c>
      <c r="L41" s="28">
        <v>0.2025931928687196</v>
      </c>
      <c r="M41" s="28">
        <v>2100</v>
      </c>
      <c r="N41" s="28">
        <v>12.5</v>
      </c>
      <c r="O41" s="28">
        <v>0.2</v>
      </c>
      <c r="P41" s="28">
        <v>0.12</v>
      </c>
      <c r="Q41" s="28">
        <v>0.45</v>
      </c>
      <c r="R41" s="28">
        <v>0.08</v>
      </c>
      <c r="S41" s="28">
        <v>805</v>
      </c>
      <c r="T41" s="28">
        <v>0.09</v>
      </c>
      <c r="U41" s="28">
        <v>0.1</v>
      </c>
      <c r="V41" s="28">
        <v>0.04</v>
      </c>
      <c r="W41" s="28">
        <v>11.3</v>
      </c>
      <c r="X41" s="28">
        <v>3.3333333333333335E-5</v>
      </c>
      <c r="Y41" s="28">
        <v>4.2000000000000003E-2</v>
      </c>
      <c r="Z41" s="28">
        <v>1.8426765643054731E-3</v>
      </c>
      <c r="AA41" s="28">
        <v>0.12203389830508475</v>
      </c>
      <c r="AB41" s="28">
        <v>0.6</v>
      </c>
      <c r="AC41" s="28">
        <v>0.14000000000000001</v>
      </c>
      <c r="AD41" s="28">
        <v>2.6</v>
      </c>
      <c r="AE41" s="28">
        <v>236</v>
      </c>
      <c r="AF41" s="28">
        <v>2.2000000000000002</v>
      </c>
      <c r="AG41" s="28">
        <v>23.7</v>
      </c>
      <c r="AH41" s="28">
        <v>2.2999999999999998</v>
      </c>
      <c r="AI41" s="28">
        <v>45800</v>
      </c>
      <c r="AJ41" s="28">
        <v>114000</v>
      </c>
      <c r="AK41" s="28">
        <v>300</v>
      </c>
      <c r="AL41" s="28">
        <v>210</v>
      </c>
      <c r="AM41" s="28">
        <v>9000</v>
      </c>
      <c r="AN41" s="37">
        <f t="shared" si="1"/>
        <v>99.982738915745216</v>
      </c>
    </row>
    <row r="42" spans="1:40" ht="15.6" x14ac:dyDescent="0.3">
      <c r="A42" s="26">
        <v>686972</v>
      </c>
      <c r="B42" s="26">
        <v>846579</v>
      </c>
      <c r="C42" s="26">
        <v>379</v>
      </c>
      <c r="D42" s="25">
        <v>39</v>
      </c>
      <c r="E42" s="26">
        <v>1</v>
      </c>
      <c r="F42" s="27" t="s">
        <v>40</v>
      </c>
      <c r="G42" s="28">
        <v>5.0000000000000001E-3</v>
      </c>
      <c r="H42" s="28">
        <v>2</v>
      </c>
      <c r="I42" s="28">
        <v>4.9666666666666668</v>
      </c>
      <c r="J42" s="28">
        <v>7.246376811594203E-3</v>
      </c>
      <c r="K42" s="28">
        <v>82.592592592592581</v>
      </c>
      <c r="L42" s="28">
        <v>0.18701298701298702</v>
      </c>
      <c r="M42" s="28">
        <v>2750</v>
      </c>
      <c r="N42" s="28">
        <v>14.3</v>
      </c>
      <c r="O42" s="28">
        <v>0.2</v>
      </c>
      <c r="P42" s="28">
        <v>0.14000000000000001</v>
      </c>
      <c r="Q42" s="28">
        <v>0.52</v>
      </c>
      <c r="R42" s="28">
        <v>7.0000000000000007E-2</v>
      </c>
      <c r="S42" s="28">
        <v>811</v>
      </c>
      <c r="T42" s="28">
        <v>0.09</v>
      </c>
      <c r="U42" s="28">
        <v>0.1</v>
      </c>
      <c r="V42" s="28">
        <v>0.04</v>
      </c>
      <c r="W42" s="28">
        <v>8.19</v>
      </c>
      <c r="X42" s="28">
        <v>3.9433771486349848E-5</v>
      </c>
      <c r="Y42" s="28">
        <v>4.7E-2</v>
      </c>
      <c r="Z42" s="28">
        <v>2.4407963110577454E-3</v>
      </c>
      <c r="AA42" s="28">
        <v>0.13768115942028986</v>
      </c>
      <c r="AB42" s="28">
        <v>0.4</v>
      </c>
      <c r="AC42" s="28">
        <v>0.2</v>
      </c>
      <c r="AD42" s="28">
        <v>3</v>
      </c>
      <c r="AE42" s="28">
        <v>207</v>
      </c>
      <c r="AF42" s="28">
        <v>2.7</v>
      </c>
      <c r="AG42" s="28">
        <v>21.7</v>
      </c>
      <c r="AH42" s="28">
        <v>2.5</v>
      </c>
      <c r="AI42" s="28">
        <v>47600</v>
      </c>
      <c r="AJ42" s="28">
        <v>98900</v>
      </c>
      <c r="AK42" s="28">
        <v>300</v>
      </c>
      <c r="AL42" s="28">
        <v>230</v>
      </c>
      <c r="AM42" s="28">
        <v>9000</v>
      </c>
      <c r="AN42" s="37">
        <f t="shared" si="1"/>
        <v>99.984005790431993</v>
      </c>
    </row>
    <row r="43" spans="1:40" ht="15.6" x14ac:dyDescent="0.3">
      <c r="A43" s="26">
        <v>686971</v>
      </c>
      <c r="B43" s="26">
        <v>846579</v>
      </c>
      <c r="C43" s="26">
        <v>379</v>
      </c>
      <c r="D43" s="25">
        <v>40</v>
      </c>
      <c r="E43" s="26">
        <v>1</v>
      </c>
      <c r="F43" s="27" t="s">
        <v>41</v>
      </c>
      <c r="G43" s="28">
        <v>4.4999999999999997E-3</v>
      </c>
      <c r="H43" s="28">
        <v>2</v>
      </c>
      <c r="I43" s="28">
        <v>3.28125</v>
      </c>
      <c r="J43" s="28">
        <v>5.6034482758620689E-3</v>
      </c>
      <c r="K43" s="28">
        <v>70.400000000000006</v>
      </c>
      <c r="L43" s="28">
        <v>0.21719457013574658</v>
      </c>
      <c r="M43" s="28">
        <v>2137.5</v>
      </c>
      <c r="N43" s="28">
        <v>11.1</v>
      </c>
      <c r="O43" s="28">
        <v>0.2</v>
      </c>
      <c r="P43" s="28">
        <v>0.1</v>
      </c>
      <c r="Q43" s="28">
        <v>0.5</v>
      </c>
      <c r="R43" s="28">
        <v>0.08</v>
      </c>
      <c r="S43" s="28">
        <v>764</v>
      </c>
      <c r="T43" s="28">
        <v>0.09</v>
      </c>
      <c r="U43" s="28">
        <v>0.2</v>
      </c>
      <c r="V43" s="28">
        <v>0.04</v>
      </c>
      <c r="W43" s="28">
        <v>7.53</v>
      </c>
      <c r="X43" s="28">
        <v>4.6403712296983768E-5</v>
      </c>
      <c r="Y43" s="28">
        <v>5.0999999999999997E-2</v>
      </c>
      <c r="Z43" s="28">
        <v>2.5927897075157351E-3</v>
      </c>
      <c r="AA43" s="28">
        <v>0.14655172413793102</v>
      </c>
      <c r="AB43" s="28">
        <v>0.4</v>
      </c>
      <c r="AC43" s="28">
        <v>0.18</v>
      </c>
      <c r="AD43" s="28">
        <v>3.2</v>
      </c>
      <c r="AE43" s="28">
        <v>232</v>
      </c>
      <c r="AF43" s="28">
        <v>2.5</v>
      </c>
      <c r="AG43" s="28">
        <v>19.100000000000001</v>
      </c>
      <c r="AH43" s="28">
        <v>2.2000000000000002</v>
      </c>
      <c r="AI43" s="28">
        <v>40599.999999999993</v>
      </c>
      <c r="AJ43" s="28">
        <v>86199.999999999985</v>
      </c>
      <c r="AK43" s="28">
        <v>300</v>
      </c>
      <c r="AL43" s="28">
        <v>180</v>
      </c>
      <c r="AM43" s="28">
        <v>9000</v>
      </c>
      <c r="AN43" s="37">
        <f t="shared" si="1"/>
        <v>99.986046297126109</v>
      </c>
    </row>
    <row r="44" spans="1:40" ht="15.6" x14ac:dyDescent="0.3">
      <c r="A44" s="26">
        <v>686972</v>
      </c>
      <c r="B44" s="26">
        <v>846578</v>
      </c>
      <c r="C44" s="26">
        <v>379</v>
      </c>
      <c r="D44" s="25">
        <v>41</v>
      </c>
      <c r="E44" s="26">
        <v>1</v>
      </c>
      <c r="F44" s="27" t="s">
        <v>42</v>
      </c>
      <c r="G44" s="28">
        <v>1.06E-2</v>
      </c>
      <c r="H44" s="28">
        <v>2</v>
      </c>
      <c r="I44" s="28">
        <v>3.6129032258064511</v>
      </c>
      <c r="J44" s="28">
        <v>7.9439252336448597E-3</v>
      </c>
      <c r="K44" s="28">
        <v>132.85714285714286</v>
      </c>
      <c r="L44" s="28">
        <v>0.20809248554913296</v>
      </c>
      <c r="M44" s="28">
        <v>2700</v>
      </c>
      <c r="N44" s="28">
        <v>15.1</v>
      </c>
      <c r="O44" s="28">
        <v>0.2</v>
      </c>
      <c r="P44" s="28">
        <v>0.14000000000000001</v>
      </c>
      <c r="Q44" s="28">
        <v>0.47</v>
      </c>
      <c r="R44" s="28">
        <v>0.08</v>
      </c>
      <c r="S44" s="28">
        <v>945</v>
      </c>
      <c r="T44" s="28">
        <v>0.09</v>
      </c>
      <c r="U44" s="28">
        <v>0.09</v>
      </c>
      <c r="V44" s="28">
        <v>0.04</v>
      </c>
      <c r="W44" s="28">
        <v>11.9</v>
      </c>
      <c r="X44" s="28">
        <v>2.5352112676056338E-5</v>
      </c>
      <c r="Y44" s="28">
        <v>4.1000000000000002E-2</v>
      </c>
      <c r="Z44" s="28">
        <v>1.5054776604272433E-3</v>
      </c>
      <c r="AA44" s="28">
        <v>0.12476635514018691</v>
      </c>
      <c r="AB44" s="28">
        <v>0.6</v>
      </c>
      <c r="AC44" s="28">
        <v>0.13</v>
      </c>
      <c r="AD44" s="28">
        <v>3.1</v>
      </c>
      <c r="AE44" s="28">
        <v>214</v>
      </c>
      <c r="AF44" s="28">
        <v>2.1</v>
      </c>
      <c r="AG44" s="28">
        <v>29.2</v>
      </c>
      <c r="AH44" s="28">
        <v>2.5</v>
      </c>
      <c r="AI44" s="28">
        <v>49100</v>
      </c>
      <c r="AJ44" s="28">
        <v>142000</v>
      </c>
      <c r="AK44" s="28">
        <v>300</v>
      </c>
      <c r="AL44" s="28">
        <v>270</v>
      </c>
      <c r="AM44" s="28">
        <v>9000</v>
      </c>
      <c r="AN44" s="37">
        <f t="shared" si="1"/>
        <v>99.979526639602028</v>
      </c>
    </row>
    <row r="45" spans="1:40" ht="15.6" x14ac:dyDescent="0.3">
      <c r="A45" s="26">
        <v>686972</v>
      </c>
      <c r="B45" s="26">
        <v>846577</v>
      </c>
      <c r="C45" s="26">
        <v>379</v>
      </c>
      <c r="D45" s="25">
        <v>42</v>
      </c>
      <c r="E45" s="26">
        <v>1</v>
      </c>
      <c r="F45" s="27" t="s">
        <v>43</v>
      </c>
      <c r="G45" s="28">
        <v>5.9000000000000007E-3</v>
      </c>
      <c r="H45" s="28">
        <v>2</v>
      </c>
      <c r="I45" s="28">
        <v>1.1730769230769229</v>
      </c>
      <c r="J45" s="28">
        <v>1.4285714285714286E-3</v>
      </c>
      <c r="K45" s="28">
        <v>124.09090909090908</v>
      </c>
      <c r="L45" s="28">
        <v>0.55345911949685533</v>
      </c>
      <c r="M45" s="28">
        <v>2025</v>
      </c>
      <c r="N45" s="28">
        <v>14.5</v>
      </c>
      <c r="O45" s="28">
        <v>0.2</v>
      </c>
      <c r="P45" s="28">
        <v>0.1</v>
      </c>
      <c r="Q45" s="28">
        <v>0.48</v>
      </c>
      <c r="R45" s="28">
        <v>0.14000000000000001</v>
      </c>
      <c r="S45" s="28">
        <v>971</v>
      </c>
      <c r="T45" s="28">
        <v>1.4</v>
      </c>
      <c r="U45" s="28">
        <v>0.1</v>
      </c>
      <c r="V45" s="28">
        <v>0.04</v>
      </c>
      <c r="W45" s="28">
        <v>11.1</v>
      </c>
      <c r="X45" s="28">
        <v>2.816901408450704E-5</v>
      </c>
      <c r="Y45" s="28">
        <v>4.5999999999999999E-2</v>
      </c>
      <c r="Z45" s="28">
        <v>2.5314685314685313E-3</v>
      </c>
      <c r="AA45" s="28">
        <v>8.8142857142857148E-2</v>
      </c>
      <c r="AB45" s="28">
        <v>0.5</v>
      </c>
      <c r="AC45" s="28">
        <v>0.13</v>
      </c>
      <c r="AD45" s="28">
        <v>5.2</v>
      </c>
      <c r="AE45" s="28">
        <v>700</v>
      </c>
      <c r="AF45" s="28">
        <v>2.2000000000000002</v>
      </c>
      <c r="AG45" s="28">
        <v>21.5</v>
      </c>
      <c r="AH45" s="28">
        <v>3.6</v>
      </c>
      <c r="AI45" s="28">
        <v>38200</v>
      </c>
      <c r="AJ45" s="28">
        <v>99400</v>
      </c>
      <c r="AK45" s="28">
        <v>200</v>
      </c>
      <c r="AL45" s="28">
        <v>230</v>
      </c>
      <c r="AM45" s="28">
        <v>9000</v>
      </c>
      <c r="AN45" s="37">
        <f t="shared" si="1"/>
        <v>99.984908484852383</v>
      </c>
    </row>
    <row r="46" spans="1:40" ht="15.6" x14ac:dyDescent="0.3">
      <c r="A46" s="26">
        <v>686972</v>
      </c>
      <c r="B46" s="26">
        <v>846577</v>
      </c>
      <c r="C46" s="26">
        <v>379</v>
      </c>
      <c r="D46" s="25">
        <v>43</v>
      </c>
      <c r="E46" s="26">
        <v>1</v>
      </c>
      <c r="F46" s="27" t="s">
        <v>44</v>
      </c>
      <c r="G46" s="28">
        <v>1.14E-2</v>
      </c>
      <c r="H46" s="28">
        <v>2</v>
      </c>
      <c r="I46" s="28">
        <v>0.65346534653465349</v>
      </c>
      <c r="J46" s="28">
        <v>1.0483870967741935E-3</v>
      </c>
      <c r="K46" s="28">
        <v>83.684210526315795</v>
      </c>
      <c r="L46" s="28">
        <v>0.95238095238095244</v>
      </c>
      <c r="M46" s="28">
        <v>4433.3333333333339</v>
      </c>
      <c r="N46" s="28">
        <v>13.1</v>
      </c>
      <c r="O46" s="28">
        <v>0.2</v>
      </c>
      <c r="P46" s="28">
        <v>0.1</v>
      </c>
      <c r="Q46" s="28">
        <v>0.45</v>
      </c>
      <c r="R46" s="28">
        <v>0.22</v>
      </c>
      <c r="S46" s="28">
        <v>1810</v>
      </c>
      <c r="T46" s="28">
        <v>0.09</v>
      </c>
      <c r="U46" s="28">
        <v>0.09</v>
      </c>
      <c r="V46" s="28">
        <v>0.04</v>
      </c>
      <c r="W46" s="28">
        <v>13.9</v>
      </c>
      <c r="X46" s="28">
        <v>2.7777777777777779E-5</v>
      </c>
      <c r="Y46" s="28">
        <v>3.9E-2</v>
      </c>
      <c r="Z46" s="28">
        <v>1.9159648480410103E-3</v>
      </c>
      <c r="AA46" s="28">
        <v>7.435483870967742E-2</v>
      </c>
      <c r="AB46" s="28">
        <v>0.6</v>
      </c>
      <c r="AC46" s="28">
        <v>0.13</v>
      </c>
      <c r="AD46" s="28">
        <v>10.1</v>
      </c>
      <c r="AE46" s="28">
        <v>1240</v>
      </c>
      <c r="AF46" s="28">
        <v>1.9</v>
      </c>
      <c r="AG46" s="28">
        <v>26.3</v>
      </c>
      <c r="AH46" s="28">
        <v>2.6</v>
      </c>
      <c r="AI46" s="28">
        <v>40300</v>
      </c>
      <c r="AJ46" s="28">
        <v>108000</v>
      </c>
      <c r="AK46" s="28">
        <v>200</v>
      </c>
      <c r="AL46" s="28">
        <v>200</v>
      </c>
      <c r="AM46" s="28">
        <v>9000</v>
      </c>
      <c r="AN46" s="37">
        <f t="shared" si="1"/>
        <v>99.983465942886284</v>
      </c>
    </row>
    <row r="47" spans="1:40" ht="15.6" x14ac:dyDescent="0.3">
      <c r="A47" s="26">
        <v>686972</v>
      </c>
      <c r="B47" s="26">
        <v>846576</v>
      </c>
      <c r="C47" s="26">
        <v>379</v>
      </c>
      <c r="D47" s="25">
        <v>44</v>
      </c>
      <c r="E47" s="26">
        <v>1</v>
      </c>
      <c r="F47" s="27" t="s">
        <v>45</v>
      </c>
      <c r="G47" s="28">
        <v>7.7999999999999996E-3</v>
      </c>
      <c r="H47" s="28">
        <v>2</v>
      </c>
      <c r="I47" s="28">
        <v>0.94117647058823528</v>
      </c>
      <c r="J47" s="28">
        <v>1.5463917525773197E-3</v>
      </c>
      <c r="K47" s="28">
        <v>113.84615384615384</v>
      </c>
      <c r="L47" s="28">
        <v>0.70510708401976929</v>
      </c>
      <c r="M47" s="28">
        <v>5050</v>
      </c>
      <c r="N47" s="28">
        <v>10.9</v>
      </c>
      <c r="O47" s="28">
        <v>0.2</v>
      </c>
      <c r="P47" s="28">
        <v>0.08</v>
      </c>
      <c r="Q47" s="28">
        <v>0.28000000000000003</v>
      </c>
      <c r="R47" s="28">
        <v>0.12</v>
      </c>
      <c r="S47" s="28">
        <v>1350</v>
      </c>
      <c r="T47" s="28">
        <v>0.09</v>
      </c>
      <c r="U47" s="28">
        <v>0.09</v>
      </c>
      <c r="V47" s="28">
        <v>0.04</v>
      </c>
      <c r="W47" s="28">
        <v>9.27</v>
      </c>
      <c r="X47" s="28">
        <v>2.7085590465872156E-5</v>
      </c>
      <c r="Y47" s="28">
        <v>3.1E-2</v>
      </c>
      <c r="Z47" s="28">
        <v>1.2532029887383994E-3</v>
      </c>
      <c r="AA47" s="28">
        <v>9.8969072164948463E-2</v>
      </c>
      <c r="AB47" s="28">
        <v>0.4</v>
      </c>
      <c r="AC47" s="28">
        <v>0.11</v>
      </c>
      <c r="AD47" s="28">
        <v>5.0999999999999996</v>
      </c>
      <c r="AE47" s="28">
        <v>582</v>
      </c>
      <c r="AF47" s="28">
        <v>1.3</v>
      </c>
      <c r="AG47" s="28">
        <v>19.8</v>
      </c>
      <c r="AH47" s="28">
        <v>2.1</v>
      </c>
      <c r="AI47" s="28">
        <v>32599.999999999996</v>
      </c>
      <c r="AJ47" s="28">
        <v>92300</v>
      </c>
      <c r="AK47" s="28">
        <v>100</v>
      </c>
      <c r="AL47" s="28">
        <v>130</v>
      </c>
      <c r="AM47" s="28">
        <v>9000</v>
      </c>
      <c r="AN47" s="37">
        <f t="shared" si="1"/>
        <v>99.985872048696692</v>
      </c>
    </row>
    <row r="48" spans="1:40" ht="15.6" x14ac:dyDescent="0.3">
      <c r="A48" s="26">
        <v>686973</v>
      </c>
      <c r="B48" s="26">
        <v>846577</v>
      </c>
      <c r="C48" s="26">
        <v>379</v>
      </c>
      <c r="D48" s="25">
        <v>45</v>
      </c>
      <c r="E48" s="26">
        <v>1</v>
      </c>
      <c r="F48" s="27" t="s">
        <v>46</v>
      </c>
      <c r="G48" s="28">
        <v>6.7000000000000004E-2</v>
      </c>
      <c r="H48" s="28">
        <v>2</v>
      </c>
      <c r="I48" s="28">
        <v>0.78571428571428581</v>
      </c>
      <c r="J48" s="28">
        <v>1.2307692307692308E-3</v>
      </c>
      <c r="K48" s="28">
        <v>54.444444444444443</v>
      </c>
      <c r="L48" s="28">
        <v>0.73963133640553003</v>
      </c>
      <c r="M48" s="28">
        <v>8850</v>
      </c>
      <c r="N48" s="28">
        <v>5.22</v>
      </c>
      <c r="O48" s="28">
        <v>0.2</v>
      </c>
      <c r="P48" s="28">
        <v>0.04</v>
      </c>
      <c r="Q48" s="28">
        <v>0.23</v>
      </c>
      <c r="R48" s="28">
        <v>0.06</v>
      </c>
      <c r="S48" s="28">
        <v>1000</v>
      </c>
      <c r="T48" s="28">
        <v>0.1</v>
      </c>
      <c r="U48" s="28">
        <v>0.09</v>
      </c>
      <c r="V48" s="28">
        <v>0.04</v>
      </c>
      <c r="W48" s="28">
        <v>5.53</v>
      </c>
      <c r="X48" s="28">
        <v>2.8282828282828282E-5</v>
      </c>
      <c r="Y48" s="28">
        <v>2.3E-2</v>
      </c>
      <c r="Z48" s="28">
        <v>1.2620170597089813E-3</v>
      </c>
      <c r="AA48" s="28">
        <v>8.3692307692307691E-2</v>
      </c>
      <c r="AB48" s="28">
        <v>0.3</v>
      </c>
      <c r="AC48" s="28">
        <v>0.05</v>
      </c>
      <c r="AD48" s="28">
        <v>2.8</v>
      </c>
      <c r="AE48" s="28">
        <v>325</v>
      </c>
      <c r="AF48" s="28">
        <v>0.9</v>
      </c>
      <c r="AG48" s="28">
        <v>10.7</v>
      </c>
      <c r="AH48" s="28">
        <v>1.7</v>
      </c>
      <c r="AI48" s="28">
        <v>17300</v>
      </c>
      <c r="AJ48" s="28">
        <v>49500</v>
      </c>
      <c r="AK48" s="28">
        <v>90</v>
      </c>
      <c r="AL48" s="28">
        <v>90</v>
      </c>
      <c r="AM48" s="28">
        <v>9000</v>
      </c>
      <c r="AN48" s="37">
        <f t="shared" si="1"/>
        <v>99.991375889399649</v>
      </c>
    </row>
    <row r="49" spans="1:40" ht="15.6" x14ac:dyDescent="0.3">
      <c r="A49" s="26">
        <v>686973</v>
      </c>
      <c r="B49" s="26">
        <v>846578</v>
      </c>
      <c r="C49" s="26">
        <v>379</v>
      </c>
      <c r="D49" s="25">
        <v>46</v>
      </c>
      <c r="E49" s="26">
        <v>1</v>
      </c>
      <c r="F49" s="27" t="s">
        <v>47</v>
      </c>
      <c r="G49" s="28">
        <v>2.8300000000000002E-2</v>
      </c>
      <c r="H49" s="28">
        <v>2</v>
      </c>
      <c r="I49" s="28">
        <v>1.2467532467532467</v>
      </c>
      <c r="J49" s="28">
        <v>1.769911504424779E-3</v>
      </c>
      <c r="K49" s="28">
        <v>81.304347826086968</v>
      </c>
      <c r="L49" s="28">
        <v>0.65754716981132078</v>
      </c>
      <c r="M49" s="28">
        <v>7025</v>
      </c>
      <c r="N49" s="28">
        <v>12.1</v>
      </c>
      <c r="O49" s="28">
        <v>0.2</v>
      </c>
      <c r="P49" s="28">
        <v>0.09</v>
      </c>
      <c r="Q49" s="28">
        <v>0.52</v>
      </c>
      <c r="R49" s="28">
        <v>0.13</v>
      </c>
      <c r="S49" s="28">
        <v>1440</v>
      </c>
      <c r="T49" s="28">
        <v>0.1</v>
      </c>
      <c r="U49" s="28">
        <v>0.1</v>
      </c>
      <c r="V49" s="28">
        <v>0.04</v>
      </c>
      <c r="W49" s="28">
        <v>17.2</v>
      </c>
      <c r="X49" s="28">
        <v>2.7777777777777779E-5</v>
      </c>
      <c r="Y49" s="28">
        <v>4.4999999999999998E-2</v>
      </c>
      <c r="Z49" s="28">
        <v>1.3153536134268206E-3</v>
      </c>
      <c r="AA49" s="28">
        <v>7.4889380530973451E-2</v>
      </c>
      <c r="AB49" s="28">
        <v>0.8</v>
      </c>
      <c r="AC49" s="28">
        <v>0.14000000000000001</v>
      </c>
      <c r="AD49" s="28">
        <v>7.7</v>
      </c>
      <c r="AE49" s="28">
        <v>904</v>
      </c>
      <c r="AF49" s="28">
        <v>2.2999999999999998</v>
      </c>
      <c r="AG49" s="28">
        <v>25.1</v>
      </c>
      <c r="AH49" s="28">
        <v>3.5</v>
      </c>
      <c r="AI49" s="28">
        <v>39700</v>
      </c>
      <c r="AJ49" s="28">
        <v>144000</v>
      </c>
      <c r="AK49" s="28">
        <v>200</v>
      </c>
      <c r="AL49" s="28">
        <v>330</v>
      </c>
      <c r="AM49" s="28">
        <v>9000</v>
      </c>
      <c r="AN49" s="37">
        <f t="shared" si="1"/>
        <v>99.979724562004932</v>
      </c>
    </row>
    <row r="50" spans="1:40" ht="15.6" x14ac:dyDescent="0.3">
      <c r="A50" s="26">
        <v>686973</v>
      </c>
      <c r="B50" s="26">
        <v>846576</v>
      </c>
      <c r="C50" s="26">
        <v>379</v>
      </c>
      <c r="D50" s="25">
        <v>47</v>
      </c>
      <c r="E50" s="26">
        <v>1</v>
      </c>
      <c r="F50" s="27" t="s">
        <v>49</v>
      </c>
      <c r="G50" s="28">
        <v>1.5300000000000001E-2</v>
      </c>
      <c r="H50" s="28">
        <v>2</v>
      </c>
      <c r="I50" s="28">
        <v>0.43842364532019706</v>
      </c>
      <c r="J50" s="28">
        <v>7.0796460176991152E-4</v>
      </c>
      <c r="K50" s="28">
        <v>79.583333333333343</v>
      </c>
      <c r="L50" s="28">
        <v>1.2258064516129032</v>
      </c>
      <c r="M50" s="28">
        <v>6760</v>
      </c>
      <c r="N50" s="28">
        <v>12.1</v>
      </c>
      <c r="O50" s="28">
        <v>0.2</v>
      </c>
      <c r="P50" s="28">
        <v>0.09</v>
      </c>
      <c r="Q50" s="28">
        <v>0.48</v>
      </c>
      <c r="R50" s="28">
        <v>0.39</v>
      </c>
      <c r="S50" s="28">
        <v>1600</v>
      </c>
      <c r="T50" s="28">
        <v>0.09</v>
      </c>
      <c r="U50" s="28">
        <v>0.1</v>
      </c>
      <c r="V50" s="28">
        <v>0.04</v>
      </c>
      <c r="W50" s="28">
        <v>14.2</v>
      </c>
      <c r="X50" s="28">
        <v>3.3076923076923078E-5</v>
      </c>
      <c r="Y50" s="28">
        <v>4.1000000000000002E-2</v>
      </c>
      <c r="Z50" s="28">
        <v>1.54544079842734E-3</v>
      </c>
      <c r="AA50" s="28">
        <v>6.4601769911504431E-2</v>
      </c>
      <c r="AB50" s="28">
        <v>0.7</v>
      </c>
      <c r="AC50" s="28">
        <v>0.16</v>
      </c>
      <c r="AD50" s="28">
        <v>20.3</v>
      </c>
      <c r="AE50" s="28">
        <v>2260</v>
      </c>
      <c r="AF50" s="28">
        <v>2.4</v>
      </c>
      <c r="AG50" s="28">
        <v>27</v>
      </c>
      <c r="AH50" s="28">
        <v>4.0999999999999996</v>
      </c>
      <c r="AI50" s="28">
        <v>42600</v>
      </c>
      <c r="AJ50" s="28">
        <v>130000</v>
      </c>
      <c r="AK50" s="28">
        <v>300</v>
      </c>
      <c r="AL50" s="28">
        <v>280</v>
      </c>
      <c r="AM50" s="28">
        <v>9000</v>
      </c>
      <c r="AN50" s="37">
        <f t="shared" si="1"/>
        <v>99.980703427924837</v>
      </c>
    </row>
    <row r="51" spans="1:40" ht="15.6" x14ac:dyDescent="0.3">
      <c r="A51" s="26">
        <v>686974</v>
      </c>
      <c r="B51" s="26">
        <v>846577</v>
      </c>
      <c r="C51" s="26">
        <v>379</v>
      </c>
      <c r="D51" s="25">
        <v>48</v>
      </c>
      <c r="E51" s="26">
        <v>1</v>
      </c>
      <c r="F51" s="27" t="s">
        <v>48</v>
      </c>
      <c r="G51" s="28">
        <v>4.0299999999999996E-2</v>
      </c>
      <c r="H51" s="28">
        <v>2</v>
      </c>
      <c r="I51" s="28">
        <v>2.5833333333333335</v>
      </c>
      <c r="J51" s="28">
        <v>2.6615969581749049E-3</v>
      </c>
      <c r="K51" s="28">
        <v>35.652173913043484</v>
      </c>
      <c r="L51" s="28">
        <v>0.35844155844155845</v>
      </c>
      <c r="M51" s="28">
        <v>2465</v>
      </c>
      <c r="N51" s="28">
        <v>7.21</v>
      </c>
      <c r="O51" s="28">
        <v>0.2</v>
      </c>
      <c r="P51" s="28">
        <v>0.05</v>
      </c>
      <c r="Q51" s="28">
        <v>0.41</v>
      </c>
      <c r="R51" s="28">
        <v>0.05</v>
      </c>
      <c r="S51" s="28">
        <v>560</v>
      </c>
      <c r="T51" s="28">
        <v>0.09</v>
      </c>
      <c r="U51" s="28">
        <v>0.4</v>
      </c>
      <c r="V51" s="28">
        <v>0.04</v>
      </c>
      <c r="W51" s="28">
        <v>6.8</v>
      </c>
      <c r="X51" s="28">
        <v>4.0968342644320304E-5</v>
      </c>
      <c r="Y51" s="28">
        <v>0.04</v>
      </c>
      <c r="Z51" s="28">
        <v>1.9013027444730651E-3</v>
      </c>
      <c r="AA51" s="28">
        <v>0.11673003802281369</v>
      </c>
      <c r="AB51" s="28">
        <v>0.3</v>
      </c>
      <c r="AC51" s="28">
        <v>0.15</v>
      </c>
      <c r="AD51" s="28">
        <v>2.4</v>
      </c>
      <c r="AE51" s="28">
        <v>263</v>
      </c>
      <c r="AF51" s="28">
        <v>2.2999999999999998</v>
      </c>
      <c r="AG51" s="28">
        <v>11.3</v>
      </c>
      <c r="AH51" s="28">
        <v>4.4000000000000004</v>
      </c>
      <c r="AI51" s="28">
        <v>25600</v>
      </c>
      <c r="AJ51" s="28">
        <v>53700</v>
      </c>
      <c r="AK51" s="28">
        <v>200</v>
      </c>
      <c r="AL51" s="28">
        <v>170</v>
      </c>
      <c r="AM51" s="28">
        <v>9000</v>
      </c>
      <c r="AN51" s="37">
        <f t="shared" si="1"/>
        <v>99.990796510441726</v>
      </c>
    </row>
    <row r="52" spans="1:40" ht="15.6" x14ac:dyDescent="0.3">
      <c r="A52" s="26">
        <v>686974</v>
      </c>
      <c r="B52" s="26">
        <v>846576</v>
      </c>
      <c r="C52" s="26">
        <v>379</v>
      </c>
      <c r="D52" s="25">
        <v>49</v>
      </c>
      <c r="E52" s="26">
        <v>1</v>
      </c>
      <c r="F52" s="27" t="s">
        <v>50</v>
      </c>
      <c r="G52" s="28">
        <v>1.3300000000000001E-2</v>
      </c>
      <c r="H52" s="28">
        <v>2</v>
      </c>
      <c r="I52" s="28">
        <v>2.6363636363636362</v>
      </c>
      <c r="J52" s="28">
        <v>4.0723981900452491E-3</v>
      </c>
      <c r="K52" s="28">
        <v>45.789473684210527</v>
      </c>
      <c r="L52" s="28">
        <v>0.24605678233438485</v>
      </c>
      <c r="M52" s="28">
        <v>9400</v>
      </c>
      <c r="N52" s="28">
        <v>7.94</v>
      </c>
      <c r="O52" s="28">
        <v>0.2</v>
      </c>
      <c r="P52" s="28">
        <v>0.06</v>
      </c>
      <c r="Q52" s="28">
        <v>0.5</v>
      </c>
      <c r="R52" s="28">
        <v>0.05</v>
      </c>
      <c r="S52" s="28">
        <v>732</v>
      </c>
      <c r="T52" s="28">
        <v>0.09</v>
      </c>
      <c r="U52" s="28">
        <v>0.3</v>
      </c>
      <c r="V52" s="28">
        <v>0.04</v>
      </c>
      <c r="W52" s="28">
        <v>8.75</v>
      </c>
      <c r="X52" s="28">
        <v>3.5769828926905126E-5</v>
      </c>
      <c r="Y52" s="28">
        <v>4.7E-2</v>
      </c>
      <c r="Z52" s="28">
        <v>1.4258923451279427E-3</v>
      </c>
      <c r="AA52" s="28">
        <v>0.11764705882352941</v>
      </c>
      <c r="AB52" s="28">
        <v>0.4</v>
      </c>
      <c r="AC52" s="28">
        <v>0.1</v>
      </c>
      <c r="AD52" s="28">
        <v>2.2000000000000002</v>
      </c>
      <c r="AE52" s="28">
        <v>221</v>
      </c>
      <c r="AF52" s="28">
        <v>1.9</v>
      </c>
      <c r="AG52" s="28">
        <v>13.1</v>
      </c>
      <c r="AH52" s="28">
        <v>3.5</v>
      </c>
      <c r="AI52" s="28">
        <v>26500</v>
      </c>
      <c r="AJ52" s="28">
        <v>64300</v>
      </c>
      <c r="AK52" s="28">
        <v>200</v>
      </c>
      <c r="AL52" s="28">
        <v>140</v>
      </c>
      <c r="AM52" s="28">
        <v>9000</v>
      </c>
      <c r="AN52" s="37">
        <f t="shared" si="1"/>
        <v>99.98894170146248</v>
      </c>
    </row>
    <row r="53" spans="1:40" ht="15.6" x14ac:dyDescent="0.3">
      <c r="A53" s="26">
        <v>686974</v>
      </c>
      <c r="B53" s="26">
        <v>846575</v>
      </c>
      <c r="C53" s="26">
        <v>379</v>
      </c>
      <c r="D53" s="25">
        <v>50</v>
      </c>
      <c r="E53" s="26">
        <v>1</v>
      </c>
      <c r="F53" s="27" t="s">
        <v>51</v>
      </c>
      <c r="G53" s="28">
        <v>5.0000000000000001E-3</v>
      </c>
      <c r="H53" s="28">
        <v>2</v>
      </c>
      <c r="I53" s="28">
        <v>3.8000000000000003</v>
      </c>
      <c r="J53" s="28">
        <v>3.1999999999999997E-3</v>
      </c>
      <c r="K53" s="28">
        <v>51.25</v>
      </c>
      <c r="L53" s="28">
        <v>0.26444833625218911</v>
      </c>
      <c r="M53" s="28">
        <v>2700</v>
      </c>
      <c r="N53" s="28">
        <v>10.9</v>
      </c>
      <c r="O53" s="28">
        <v>0.2</v>
      </c>
      <c r="P53" s="28">
        <v>0.09</v>
      </c>
      <c r="Q53" s="28">
        <v>0.5</v>
      </c>
      <c r="R53" s="28">
        <v>0.08</v>
      </c>
      <c r="S53" s="28">
        <v>782</v>
      </c>
      <c r="T53" s="28">
        <v>2.6</v>
      </c>
      <c r="U53" s="28">
        <v>0.3</v>
      </c>
      <c r="V53" s="28">
        <v>0.7</v>
      </c>
      <c r="W53" s="28">
        <v>9.59</v>
      </c>
      <c r="X53" s="28">
        <v>3.054989816700611E-5</v>
      </c>
      <c r="Y53" s="28">
        <v>5.1999999999999998E-2</v>
      </c>
      <c r="Z53" s="28">
        <v>1.2508242454983512E-3</v>
      </c>
      <c r="AA53" s="28">
        <v>0.12426666666666666</v>
      </c>
      <c r="AB53" s="28">
        <v>0.5</v>
      </c>
      <c r="AC53" s="28">
        <v>0.21</v>
      </c>
      <c r="AD53" s="28">
        <v>3</v>
      </c>
      <c r="AE53" s="28">
        <v>375</v>
      </c>
      <c r="AF53" s="28">
        <v>3.2</v>
      </c>
      <c r="AG53" s="28">
        <v>18.8</v>
      </c>
      <c r="AH53" s="28">
        <v>4.9000000000000004</v>
      </c>
      <c r="AI53" s="28">
        <v>37200</v>
      </c>
      <c r="AJ53" s="28">
        <v>98200</v>
      </c>
      <c r="AK53" s="28">
        <v>300</v>
      </c>
      <c r="AL53" s="28">
        <v>260</v>
      </c>
      <c r="AM53" s="28">
        <v>9000</v>
      </c>
      <c r="AN53" s="37">
        <f t="shared" si="1"/>
        <v>99.985106992980363</v>
      </c>
    </row>
    <row r="54" spans="1:40" ht="15.6" x14ac:dyDescent="0.3">
      <c r="A54" s="26">
        <v>686974</v>
      </c>
      <c r="B54" s="26">
        <v>846575</v>
      </c>
      <c r="C54" s="26">
        <v>379</v>
      </c>
      <c r="D54" s="25">
        <v>51</v>
      </c>
      <c r="E54" s="26">
        <v>1</v>
      </c>
      <c r="F54" s="27" t="s">
        <v>52</v>
      </c>
      <c r="G54" s="28">
        <v>4.5999999999999999E-3</v>
      </c>
      <c r="H54" s="28">
        <v>4</v>
      </c>
      <c r="I54" s="28">
        <v>3.3333333333333335</v>
      </c>
      <c r="J54" s="28">
        <v>3.3333333333333335E-3</v>
      </c>
      <c r="K54" s="28">
        <v>38.275862068965516</v>
      </c>
      <c r="L54" s="28">
        <v>0.20104895104895104</v>
      </c>
      <c r="M54" s="28">
        <v>3000</v>
      </c>
      <c r="N54" s="28">
        <v>10.7</v>
      </c>
      <c r="O54" s="28">
        <v>0.2</v>
      </c>
      <c r="P54" s="28">
        <v>7.0000000000000007E-2</v>
      </c>
      <c r="Q54" s="28">
        <v>0.52</v>
      </c>
      <c r="R54" s="28">
        <v>7.0000000000000007E-2</v>
      </c>
      <c r="S54" s="28">
        <v>645</v>
      </c>
      <c r="T54" s="28">
        <v>0.2</v>
      </c>
      <c r="U54" s="28">
        <v>0.5</v>
      </c>
      <c r="V54" s="28">
        <v>0.04</v>
      </c>
      <c r="W54" s="28">
        <v>9.1300000000000008</v>
      </c>
      <c r="X54" s="28">
        <v>3.9011703511053317E-5</v>
      </c>
      <c r="Y54" s="28">
        <v>4.2999999999999997E-2</v>
      </c>
      <c r="Z54" s="28">
        <v>1.5563900038845007E-3</v>
      </c>
      <c r="AA54" s="28">
        <v>0.15393939393939393</v>
      </c>
      <c r="AB54" s="28">
        <v>0.5</v>
      </c>
      <c r="AC54" s="28">
        <v>0.15</v>
      </c>
      <c r="AD54" s="28">
        <v>3</v>
      </c>
      <c r="AE54" s="28">
        <v>330</v>
      </c>
      <c r="AF54" s="28">
        <v>2.9</v>
      </c>
      <c r="AG54" s="28">
        <v>16.2</v>
      </c>
      <c r="AH54" s="28">
        <v>7.1</v>
      </c>
      <c r="AI54" s="28">
        <v>39800</v>
      </c>
      <c r="AJ54" s="28">
        <v>76900</v>
      </c>
      <c r="AK54" s="28">
        <v>300</v>
      </c>
      <c r="AL54" s="28">
        <v>280</v>
      </c>
      <c r="AM54" s="28">
        <v>9000</v>
      </c>
      <c r="AN54" s="37">
        <f t="shared" si="1"/>
        <v>99.986964770328754</v>
      </c>
    </row>
    <row r="55" spans="1:40" ht="15.6" x14ac:dyDescent="0.3">
      <c r="A55" s="26">
        <v>687529</v>
      </c>
      <c r="B55" s="26">
        <v>846751</v>
      </c>
      <c r="C55" s="26">
        <v>359</v>
      </c>
      <c r="D55" s="25">
        <v>52</v>
      </c>
      <c r="E55" s="26">
        <v>1</v>
      </c>
      <c r="F55" s="27" t="s">
        <v>53</v>
      </c>
      <c r="G55" s="28">
        <v>1.5E-3</v>
      </c>
      <c r="H55" s="28">
        <v>3</v>
      </c>
      <c r="I55" s="28">
        <v>1.5616438356164384</v>
      </c>
      <c r="J55" s="28">
        <v>7.2727272727272727E-3</v>
      </c>
      <c r="K55" s="28">
        <v>6.2105263157894735</v>
      </c>
      <c r="L55" s="28">
        <v>0.24647887323943662</v>
      </c>
      <c r="M55" s="28">
        <v>476</v>
      </c>
      <c r="N55" s="28">
        <v>7.55</v>
      </c>
      <c r="O55" s="28">
        <v>0.1</v>
      </c>
      <c r="P55" s="28">
        <v>0.04</v>
      </c>
      <c r="Q55" s="28">
        <v>0.77</v>
      </c>
      <c r="R55" s="28">
        <v>0.12</v>
      </c>
      <c r="S55" s="28">
        <v>99</v>
      </c>
      <c r="T55" s="28">
        <v>0.1</v>
      </c>
      <c r="U55" s="28">
        <v>0.3</v>
      </c>
      <c r="V55" s="28">
        <v>0.04</v>
      </c>
      <c r="W55" s="28">
        <v>9.41</v>
      </c>
      <c r="X55" s="28">
        <v>2.9746835443037974E-4</v>
      </c>
      <c r="Y55" s="28">
        <v>0.16</v>
      </c>
      <c r="Z55" s="28">
        <v>6.4299182903834054E-3</v>
      </c>
      <c r="AA55" s="28">
        <v>0.45818181818181819</v>
      </c>
      <c r="AB55" s="28">
        <v>0.3</v>
      </c>
      <c r="AC55" s="28">
        <v>0.76</v>
      </c>
      <c r="AD55" s="28">
        <v>7.3</v>
      </c>
      <c r="AE55" s="28">
        <v>110</v>
      </c>
      <c r="AF55" s="28">
        <v>9.5</v>
      </c>
      <c r="AG55" s="28">
        <v>8.1</v>
      </c>
      <c r="AH55" s="28">
        <v>5.2</v>
      </c>
      <c r="AI55" s="28">
        <v>33200</v>
      </c>
      <c r="AJ55" s="28">
        <v>15800</v>
      </c>
      <c r="AK55" s="28">
        <v>900</v>
      </c>
      <c r="AL55" s="28">
        <v>50</v>
      </c>
      <c r="AM55" s="28">
        <v>9000</v>
      </c>
      <c r="AN55" s="37">
        <f t="shared" si="1"/>
        <v>99.994030375766911</v>
      </c>
    </row>
    <row r="56" spans="1:40" ht="15.6" x14ac:dyDescent="0.3">
      <c r="A56" s="26">
        <v>687530</v>
      </c>
      <c r="B56" s="26">
        <v>846752</v>
      </c>
      <c r="C56" s="26">
        <v>359</v>
      </c>
      <c r="D56" s="25">
        <v>53</v>
      </c>
      <c r="E56" s="26">
        <v>1</v>
      </c>
      <c r="F56" s="27" t="s">
        <v>54</v>
      </c>
      <c r="G56" s="28">
        <v>1.1000000000000001E-3</v>
      </c>
      <c r="H56" s="28">
        <v>2</v>
      </c>
      <c r="I56" s="28">
        <v>1.4428571428571428</v>
      </c>
      <c r="J56" s="28">
        <v>6.6666666666666662E-3</v>
      </c>
      <c r="K56" s="28">
        <v>6.041666666666667</v>
      </c>
      <c r="L56" s="28">
        <v>0.22666666666666666</v>
      </c>
      <c r="M56" s="28">
        <v>462</v>
      </c>
      <c r="N56" s="28">
        <v>7.51</v>
      </c>
      <c r="O56" s="28">
        <v>0.2</v>
      </c>
      <c r="P56" s="28">
        <v>0.06</v>
      </c>
      <c r="Q56" s="28">
        <v>0.73</v>
      </c>
      <c r="R56" s="28">
        <v>0.12</v>
      </c>
      <c r="S56" s="28">
        <v>72</v>
      </c>
      <c r="T56" s="28">
        <v>0.1</v>
      </c>
      <c r="U56" s="28">
        <v>0.2</v>
      </c>
      <c r="V56" s="28">
        <v>0.04</v>
      </c>
      <c r="W56" s="28">
        <v>8.4700000000000006</v>
      </c>
      <c r="X56" s="28">
        <v>3.2330827067669174E-4</v>
      </c>
      <c r="Y56" s="28">
        <v>0.15</v>
      </c>
      <c r="Z56" s="28">
        <v>7.2734054457292054E-3</v>
      </c>
      <c r="AA56" s="28">
        <v>0.47714285714285715</v>
      </c>
      <c r="AB56" s="28">
        <v>0.2</v>
      </c>
      <c r="AC56" s="28">
        <v>0.75</v>
      </c>
      <c r="AD56" s="28">
        <v>7</v>
      </c>
      <c r="AE56" s="28">
        <v>105</v>
      </c>
      <c r="AF56" s="28">
        <v>9.6</v>
      </c>
      <c r="AG56" s="28">
        <v>8.1</v>
      </c>
      <c r="AH56" s="28">
        <v>5.5</v>
      </c>
      <c r="AI56" s="28">
        <v>31900</v>
      </c>
      <c r="AJ56" s="28">
        <v>13300</v>
      </c>
      <c r="AK56" s="28">
        <v>900</v>
      </c>
      <c r="AL56" s="28">
        <v>50</v>
      </c>
      <c r="AM56" s="28">
        <v>9000</v>
      </c>
      <c r="AN56" s="37">
        <f t="shared" si="1"/>
        <v>99.994415206630322</v>
      </c>
    </row>
    <row r="57" spans="1:40" ht="15.6" x14ac:dyDescent="0.3">
      <c r="A57" s="26">
        <v>687532</v>
      </c>
      <c r="B57" s="26">
        <v>846753</v>
      </c>
      <c r="C57" s="26">
        <v>359</v>
      </c>
      <c r="D57" s="25">
        <v>54</v>
      </c>
      <c r="E57" s="26">
        <v>1</v>
      </c>
      <c r="F57" s="27" t="s">
        <v>55</v>
      </c>
      <c r="G57" s="28">
        <v>6.9999999999999999E-4</v>
      </c>
      <c r="H57" s="28">
        <v>2</v>
      </c>
      <c r="I57" s="28">
        <v>1.4202898550724639</v>
      </c>
      <c r="J57" s="28">
        <v>5.7142857142857143E-3</v>
      </c>
      <c r="K57" s="28">
        <v>6.8817204301075261</v>
      </c>
      <c r="L57" s="28">
        <v>0.27906976744186046</v>
      </c>
      <c r="M57" s="28">
        <v>476</v>
      </c>
      <c r="N57" s="28">
        <v>7.59</v>
      </c>
      <c r="O57" s="28">
        <v>0.2</v>
      </c>
      <c r="P57" s="28">
        <v>0.06</v>
      </c>
      <c r="Q57" s="28">
        <v>0.75</v>
      </c>
      <c r="R57" s="28">
        <v>0.12</v>
      </c>
      <c r="S57" s="28">
        <v>75</v>
      </c>
      <c r="T57" s="28">
        <v>0.2</v>
      </c>
      <c r="U57" s="28">
        <v>0.2</v>
      </c>
      <c r="V57" s="28">
        <v>0.04</v>
      </c>
      <c r="W57" s="28">
        <v>7.39</v>
      </c>
      <c r="X57" s="28">
        <v>3.5537190082644626E-4</v>
      </c>
      <c r="Y57" s="28">
        <v>0.15</v>
      </c>
      <c r="Z57" s="28">
        <v>7.5862351495288808E-3</v>
      </c>
      <c r="AA57" s="28">
        <v>0.46476190476190471</v>
      </c>
      <c r="AB57" s="28">
        <v>0.2</v>
      </c>
      <c r="AC57" s="28">
        <v>0.77</v>
      </c>
      <c r="AD57" s="28">
        <v>6.9</v>
      </c>
      <c r="AE57" s="28">
        <v>105</v>
      </c>
      <c r="AF57" s="28">
        <v>9.3000000000000007</v>
      </c>
      <c r="AG57" s="28">
        <v>7.1</v>
      </c>
      <c r="AH57" s="28">
        <v>4.7</v>
      </c>
      <c r="AI57" s="28">
        <v>31200</v>
      </c>
      <c r="AJ57" s="28">
        <v>12100</v>
      </c>
      <c r="AK57" s="28">
        <v>800</v>
      </c>
      <c r="AL57" s="28">
        <v>50</v>
      </c>
      <c r="AM57" s="28">
        <v>9000</v>
      </c>
      <c r="AN57" s="37">
        <f t="shared" si="1"/>
        <v>99.994613726980219</v>
      </c>
    </row>
    <row r="58" spans="1:40" ht="15.6" x14ac:dyDescent="0.3">
      <c r="A58" s="26">
        <v>687533</v>
      </c>
      <c r="B58" s="26">
        <v>846755</v>
      </c>
      <c r="C58" s="26">
        <v>359</v>
      </c>
      <c r="D58" s="25">
        <v>55</v>
      </c>
      <c r="E58" s="26">
        <v>1</v>
      </c>
      <c r="F58" s="27" t="s">
        <v>56</v>
      </c>
      <c r="G58" s="28">
        <v>1.6000000000000001E-3</v>
      </c>
      <c r="H58" s="28">
        <v>3</v>
      </c>
      <c r="I58" s="28">
        <v>1.6447368421052633</v>
      </c>
      <c r="J58" s="28">
        <v>7.2072072072072073E-3</v>
      </c>
      <c r="K58" s="28">
        <v>6.5254237288135588</v>
      </c>
      <c r="L58" s="28">
        <v>0.27891156462585032</v>
      </c>
      <c r="M58" s="28">
        <v>460.00000000000006</v>
      </c>
      <c r="N58" s="28">
        <v>9.26</v>
      </c>
      <c r="O58" s="28">
        <v>0.2</v>
      </c>
      <c r="P58" s="28">
        <v>0.08</v>
      </c>
      <c r="Q58" s="28">
        <v>0.96</v>
      </c>
      <c r="R58" s="28">
        <v>0.15</v>
      </c>
      <c r="S58" s="28">
        <v>99</v>
      </c>
      <c r="T58" s="28">
        <v>0.9</v>
      </c>
      <c r="U58" s="28">
        <v>0.3</v>
      </c>
      <c r="V58" s="28">
        <v>0.04</v>
      </c>
      <c r="W58" s="28">
        <v>5.51</v>
      </c>
      <c r="X58" s="28">
        <v>2.6570048309178745E-4</v>
      </c>
      <c r="Y58" s="28">
        <v>0.13600000000000001</v>
      </c>
      <c r="Z58" s="28">
        <v>3.6173177646436983E-3</v>
      </c>
      <c r="AA58" s="28">
        <v>0.53513513513513511</v>
      </c>
      <c r="AB58" s="28">
        <v>0.3</v>
      </c>
      <c r="AC58" s="28">
        <v>0.98</v>
      </c>
      <c r="AD58" s="28">
        <v>7.6</v>
      </c>
      <c r="AE58" s="28">
        <v>111</v>
      </c>
      <c r="AF58" s="28">
        <v>11.8</v>
      </c>
      <c r="AG58" s="28">
        <v>9.1999999999999993</v>
      </c>
      <c r="AH58" s="28">
        <v>6.8</v>
      </c>
      <c r="AI58" s="28">
        <v>38400</v>
      </c>
      <c r="AJ58" s="28">
        <v>20700</v>
      </c>
      <c r="AK58" s="28">
        <v>1000</v>
      </c>
      <c r="AL58" s="28">
        <v>70</v>
      </c>
      <c r="AM58" s="28">
        <v>9000</v>
      </c>
      <c r="AN58" s="37">
        <f t="shared" si="1"/>
        <v>99.993009378710255</v>
      </c>
    </row>
    <row r="59" spans="1:40" ht="15.6" x14ac:dyDescent="0.3">
      <c r="A59" s="26">
        <v>687535</v>
      </c>
      <c r="B59" s="26">
        <v>846758</v>
      </c>
      <c r="C59" s="26">
        <v>359</v>
      </c>
      <c r="D59" s="25">
        <v>56</v>
      </c>
      <c r="E59" s="26">
        <v>1</v>
      </c>
      <c r="F59" s="27" t="s">
        <v>57</v>
      </c>
      <c r="G59" s="28">
        <v>1.6999999999999999E-3</v>
      </c>
      <c r="H59" s="28">
        <v>3</v>
      </c>
      <c r="I59" s="28">
        <v>1.6486486486486485</v>
      </c>
      <c r="J59" s="28">
        <v>7.5630252100840336E-3</v>
      </c>
      <c r="K59" s="28">
        <v>5.8474576271186436</v>
      </c>
      <c r="L59" s="28">
        <v>0.29197080291970806</v>
      </c>
      <c r="M59" s="28">
        <v>456.66666666666669</v>
      </c>
      <c r="N59" s="28">
        <v>9.07</v>
      </c>
      <c r="O59" s="28">
        <v>0.1</v>
      </c>
      <c r="P59" s="28">
        <v>0.05</v>
      </c>
      <c r="Q59" s="28">
        <v>0.83</v>
      </c>
      <c r="R59" s="28">
        <v>0.14000000000000001</v>
      </c>
      <c r="S59" s="28">
        <v>120</v>
      </c>
      <c r="T59" s="28">
        <v>0.2</v>
      </c>
      <c r="U59" s="28">
        <v>0.3</v>
      </c>
      <c r="V59" s="28">
        <v>0.04</v>
      </c>
      <c r="W59" s="28">
        <v>5.79</v>
      </c>
      <c r="X59" s="28">
        <v>2.5454545454545451E-4</v>
      </c>
      <c r="Y59" s="28">
        <v>0.16600000000000001</v>
      </c>
      <c r="Z59" s="28">
        <v>3.3536778335367784E-3</v>
      </c>
      <c r="AA59" s="28">
        <v>0.5478991596638656</v>
      </c>
      <c r="AB59" s="28">
        <v>0.3</v>
      </c>
      <c r="AC59" s="28">
        <v>0.9</v>
      </c>
      <c r="AD59" s="28">
        <v>7.4</v>
      </c>
      <c r="AE59" s="28">
        <v>119</v>
      </c>
      <c r="AF59" s="28">
        <v>11.8</v>
      </c>
      <c r="AG59" s="28">
        <v>9.5</v>
      </c>
      <c r="AH59" s="28">
        <v>6.6</v>
      </c>
      <c r="AI59" s="28">
        <v>40800</v>
      </c>
      <c r="AJ59" s="28">
        <v>22000</v>
      </c>
      <c r="AK59" s="28">
        <v>1300</v>
      </c>
      <c r="AL59" s="28">
        <v>70</v>
      </c>
      <c r="AM59" s="28">
        <v>9000</v>
      </c>
      <c r="AN59" s="37">
        <f t="shared" si="1"/>
        <v>99.992606979848588</v>
      </c>
    </row>
    <row r="60" spans="1:40" ht="15.6" x14ac:dyDescent="0.3">
      <c r="A60" s="26">
        <v>687537</v>
      </c>
      <c r="B60" s="26">
        <v>846760</v>
      </c>
      <c r="C60" s="26">
        <v>359</v>
      </c>
      <c r="D60" s="25">
        <v>57</v>
      </c>
      <c r="E60" s="26">
        <v>1</v>
      </c>
      <c r="F60" s="27" t="s">
        <v>58</v>
      </c>
      <c r="G60" s="28">
        <v>1.6000000000000001E-3</v>
      </c>
      <c r="H60" s="28">
        <v>3</v>
      </c>
      <c r="I60" s="28">
        <v>1.4050632911392404</v>
      </c>
      <c r="J60" s="28">
        <v>7.1428571428571426E-3</v>
      </c>
      <c r="K60" s="28">
        <v>6.8518518518518512</v>
      </c>
      <c r="L60" s="28">
        <v>0.2932330827067669</v>
      </c>
      <c r="M60" s="28">
        <v>450</v>
      </c>
      <c r="N60" s="28">
        <v>8.9</v>
      </c>
      <c r="O60" s="28">
        <v>0.1</v>
      </c>
      <c r="P60" s="28">
        <v>0.06</v>
      </c>
      <c r="Q60" s="28">
        <v>0.85</v>
      </c>
      <c r="R60" s="28">
        <v>0.14000000000000001</v>
      </c>
      <c r="S60" s="28">
        <v>83</v>
      </c>
      <c r="T60" s="28">
        <v>0.1</v>
      </c>
      <c r="U60" s="28">
        <v>0.2</v>
      </c>
      <c r="V60" s="28">
        <v>0.04</v>
      </c>
      <c r="W60" s="28">
        <v>7.91</v>
      </c>
      <c r="X60" s="28">
        <v>3.4042553191489358E-4</v>
      </c>
      <c r="Y60" s="28">
        <v>0.13800000000000001</v>
      </c>
      <c r="Z60" s="28">
        <v>6.6269897168615309E-3</v>
      </c>
      <c r="AA60" s="28">
        <v>0.54285714285714293</v>
      </c>
      <c r="AB60" s="28">
        <v>0.2</v>
      </c>
      <c r="AC60" s="28">
        <v>0.92</v>
      </c>
      <c r="AD60" s="28">
        <v>7.9</v>
      </c>
      <c r="AE60" s="28">
        <v>98</v>
      </c>
      <c r="AF60" s="28">
        <v>10.8</v>
      </c>
      <c r="AG60" s="28">
        <v>9</v>
      </c>
      <c r="AH60" s="28">
        <v>6.2</v>
      </c>
      <c r="AI60" s="28">
        <v>37200</v>
      </c>
      <c r="AJ60" s="28">
        <v>14100</v>
      </c>
      <c r="AK60" s="28">
        <v>1000</v>
      </c>
      <c r="AL60" s="28">
        <v>40</v>
      </c>
      <c r="AM60" s="28">
        <v>9000</v>
      </c>
      <c r="AN60" s="37">
        <f t="shared" si="1"/>
        <v>99.993796343328441</v>
      </c>
    </row>
    <row r="61" spans="1:40" ht="15.6" x14ac:dyDescent="0.3">
      <c r="A61" s="26">
        <v>687538</v>
      </c>
      <c r="B61" s="26">
        <v>846763</v>
      </c>
      <c r="C61" s="26">
        <v>359</v>
      </c>
      <c r="D61" s="25">
        <v>58</v>
      </c>
      <c r="E61" s="26">
        <v>1</v>
      </c>
      <c r="F61" s="27" t="s">
        <v>59</v>
      </c>
      <c r="G61" s="28">
        <v>1.5E-3</v>
      </c>
      <c r="H61" s="28">
        <v>3</v>
      </c>
      <c r="I61" s="28">
        <v>1.5</v>
      </c>
      <c r="J61" s="28">
        <v>6.1855670103092781E-3</v>
      </c>
      <c r="K61" s="28">
        <v>6.7123287671232879</v>
      </c>
      <c r="L61" s="28">
        <v>0.25</v>
      </c>
      <c r="M61" s="28">
        <v>465</v>
      </c>
      <c r="N61" s="28">
        <v>6.35</v>
      </c>
      <c r="O61" s="28">
        <v>0.1</v>
      </c>
      <c r="P61" s="28">
        <v>0.04</v>
      </c>
      <c r="Q61" s="28">
        <v>0.62</v>
      </c>
      <c r="R61" s="28">
        <v>0.09</v>
      </c>
      <c r="S61" s="28">
        <v>65</v>
      </c>
      <c r="T61" s="28">
        <v>0.1</v>
      </c>
      <c r="U61" s="28">
        <v>0.2</v>
      </c>
      <c r="V61" s="28">
        <v>0.04</v>
      </c>
      <c r="W61" s="28">
        <v>9.93</v>
      </c>
      <c r="X61" s="28">
        <v>2.5149700598802398E-4</v>
      </c>
      <c r="Y61" s="28">
        <v>0.154</v>
      </c>
      <c r="Z61" s="28">
        <v>6.3761385961778883E-3</v>
      </c>
      <c r="AA61" s="28">
        <v>0.37835051546391757</v>
      </c>
      <c r="AB61" s="28">
        <v>0.2</v>
      </c>
      <c r="AC61" s="28">
        <v>0.57999999999999996</v>
      </c>
      <c r="AD61" s="28">
        <v>5.8</v>
      </c>
      <c r="AE61" s="28">
        <v>97</v>
      </c>
      <c r="AF61" s="28">
        <v>7.3</v>
      </c>
      <c r="AG61" s="28">
        <v>7</v>
      </c>
      <c r="AH61" s="28">
        <v>4.2</v>
      </c>
      <c r="AI61" s="28">
        <v>26800</v>
      </c>
      <c r="AJ61" s="28">
        <v>16700</v>
      </c>
      <c r="AK61" s="28">
        <v>700.00000000000011</v>
      </c>
      <c r="AL61" s="28">
        <v>60</v>
      </c>
      <c r="AM61" s="28">
        <v>9000</v>
      </c>
      <c r="AN61" s="37">
        <f t="shared" si="1"/>
        <v>99.994605844100747</v>
      </c>
    </row>
    <row r="62" spans="1:40" ht="15.6" x14ac:dyDescent="0.3">
      <c r="A62" s="26">
        <v>687539</v>
      </c>
      <c r="B62" s="26">
        <v>846766</v>
      </c>
      <c r="C62" s="26">
        <v>359</v>
      </c>
      <c r="D62" s="25">
        <v>59</v>
      </c>
      <c r="E62" s="26">
        <v>1</v>
      </c>
      <c r="F62" s="27" t="s">
        <v>60</v>
      </c>
      <c r="G62" s="28">
        <v>4.0000000000000002E-4</v>
      </c>
      <c r="H62" s="28">
        <v>2</v>
      </c>
      <c r="I62" s="28">
        <v>1.1609195402298851</v>
      </c>
      <c r="J62" s="28">
        <v>5.263157894736842E-3</v>
      </c>
      <c r="K62" s="28">
        <v>2.9850746268656714</v>
      </c>
      <c r="L62" s="28">
        <v>0.17924528301886791</v>
      </c>
      <c r="M62" s="28">
        <v>325</v>
      </c>
      <c r="N62" s="28">
        <v>5.43</v>
      </c>
      <c r="O62" s="28">
        <v>0.1</v>
      </c>
      <c r="P62" s="28">
        <v>0.04</v>
      </c>
      <c r="Q62" s="28">
        <v>0.55000000000000004</v>
      </c>
      <c r="R62" s="28">
        <v>7.0000000000000007E-2</v>
      </c>
      <c r="S62" s="28">
        <v>52</v>
      </c>
      <c r="T62" s="28">
        <v>0.2</v>
      </c>
      <c r="U62" s="28">
        <v>0.09</v>
      </c>
      <c r="V62" s="28">
        <v>0.04</v>
      </c>
      <c r="W62" s="28">
        <v>13.8</v>
      </c>
      <c r="X62" s="28">
        <v>6.7924528301886798E-4</v>
      </c>
      <c r="Y62" s="28">
        <v>0.11600000000000001</v>
      </c>
      <c r="Z62" s="28">
        <v>2.0331101190476191E-2</v>
      </c>
      <c r="AA62" s="28">
        <v>0.61842105263157898</v>
      </c>
      <c r="AB62" s="28">
        <v>0.2</v>
      </c>
      <c r="AC62" s="28">
        <v>0.47</v>
      </c>
      <c r="AD62" s="28">
        <v>8.6999999999999993</v>
      </c>
      <c r="AE62" s="28">
        <v>76</v>
      </c>
      <c r="AF62" s="28">
        <v>6.7</v>
      </c>
      <c r="AG62" s="28">
        <v>4.9000000000000004</v>
      </c>
      <c r="AH62" s="28">
        <v>5.7</v>
      </c>
      <c r="AI62" s="28">
        <v>23600</v>
      </c>
      <c r="AJ62" s="28">
        <v>5300</v>
      </c>
      <c r="AK62" s="28">
        <v>800</v>
      </c>
      <c r="AL62" s="28">
        <v>50</v>
      </c>
      <c r="AM62" s="28">
        <v>9000</v>
      </c>
      <c r="AN62" s="37">
        <f t="shared" si="1"/>
        <v>99.9960742923666</v>
      </c>
    </row>
    <row r="63" spans="1:40" ht="15.6" x14ac:dyDescent="0.3">
      <c r="A63" s="26">
        <v>687541</v>
      </c>
      <c r="B63" s="26">
        <v>846768</v>
      </c>
      <c r="C63" s="26">
        <v>359</v>
      </c>
      <c r="D63" s="25">
        <v>60</v>
      </c>
      <c r="E63" s="26">
        <v>1</v>
      </c>
      <c r="F63" s="27" t="s">
        <v>61</v>
      </c>
      <c r="G63" s="28">
        <v>1.2999999999999999E-3</v>
      </c>
      <c r="H63" s="28">
        <v>3</v>
      </c>
      <c r="I63" s="28">
        <v>1.6986301369863015</v>
      </c>
      <c r="J63" s="28">
        <v>7.4074074074074077E-3</v>
      </c>
      <c r="K63" s="28">
        <v>6.0975609756097562</v>
      </c>
      <c r="L63" s="28">
        <v>0.25153374233128833</v>
      </c>
      <c r="M63" s="28">
        <v>441.66666666666669</v>
      </c>
      <c r="N63" s="28">
        <v>9.83</v>
      </c>
      <c r="O63" s="28">
        <v>0.2</v>
      </c>
      <c r="P63" s="28">
        <v>0.05</v>
      </c>
      <c r="Q63" s="28">
        <v>0.87</v>
      </c>
      <c r="R63" s="28">
        <v>0.15</v>
      </c>
      <c r="S63" s="28">
        <v>87</v>
      </c>
      <c r="T63" s="28">
        <v>0.1</v>
      </c>
      <c r="U63" s="28">
        <v>0.2</v>
      </c>
      <c r="V63" s="28">
        <v>0.04</v>
      </c>
      <c r="W63" s="28">
        <v>7.45</v>
      </c>
      <c r="X63" s="28">
        <v>1.9636363636363636E-4</v>
      </c>
      <c r="Y63" s="28">
        <v>0.128</v>
      </c>
      <c r="Z63" s="28">
        <v>3.2197189220515786E-3</v>
      </c>
      <c r="AA63" s="28">
        <v>0.56944444444444442</v>
      </c>
      <c r="AB63" s="28">
        <v>0.3</v>
      </c>
      <c r="AC63" s="28">
        <v>0.97</v>
      </c>
      <c r="AD63" s="28">
        <v>7.3</v>
      </c>
      <c r="AE63" s="28">
        <v>108</v>
      </c>
      <c r="AF63" s="28">
        <v>12.3</v>
      </c>
      <c r="AG63" s="28">
        <v>9.1999999999999993</v>
      </c>
      <c r="AH63" s="28">
        <v>8.4</v>
      </c>
      <c r="AI63" s="28">
        <v>42100</v>
      </c>
      <c r="AJ63" s="28">
        <v>27500</v>
      </c>
      <c r="AK63" s="28">
        <v>1200</v>
      </c>
      <c r="AL63" s="28">
        <v>70</v>
      </c>
      <c r="AM63" s="28">
        <v>9000</v>
      </c>
      <c r="AN63" s="37">
        <f t="shared" si="1"/>
        <v>99.991942421604051</v>
      </c>
    </row>
    <row r="64" spans="1:40" ht="15.6" x14ac:dyDescent="0.3">
      <c r="A64" s="26">
        <v>687544</v>
      </c>
      <c r="B64" s="26">
        <v>846771</v>
      </c>
      <c r="C64" s="26">
        <v>359</v>
      </c>
      <c r="D64" s="25">
        <v>61</v>
      </c>
      <c r="E64" s="26">
        <v>1</v>
      </c>
      <c r="F64" s="27" t="s">
        <v>62</v>
      </c>
      <c r="G64" s="28">
        <v>1.4E-3</v>
      </c>
      <c r="H64" s="28">
        <v>2</v>
      </c>
      <c r="I64" s="28">
        <v>1.619718309859155</v>
      </c>
      <c r="J64" s="28">
        <v>8.4337349397590362E-3</v>
      </c>
      <c r="K64" s="28">
        <v>8.0909090909090917</v>
      </c>
      <c r="L64" s="28">
        <v>0.25352112676056338</v>
      </c>
      <c r="M64" s="28">
        <v>438.33333333333337</v>
      </c>
      <c r="N64" s="28">
        <v>9.58</v>
      </c>
      <c r="O64" s="28">
        <v>0.2</v>
      </c>
      <c r="P64" s="28">
        <v>0.06</v>
      </c>
      <c r="Q64" s="28">
        <v>0.86</v>
      </c>
      <c r="R64" s="28">
        <v>0.14000000000000001</v>
      </c>
      <c r="S64" s="28">
        <v>89</v>
      </c>
      <c r="T64" s="28">
        <v>0.2</v>
      </c>
      <c r="U64" s="28">
        <v>0.1</v>
      </c>
      <c r="V64" s="28">
        <v>0.04</v>
      </c>
      <c r="W64" s="28">
        <v>11.2</v>
      </c>
      <c r="X64" s="28">
        <v>1.7886178861788618E-4</v>
      </c>
      <c r="Y64" s="28">
        <v>0.108</v>
      </c>
      <c r="Z64" s="28">
        <v>4.7522586395494877E-3</v>
      </c>
      <c r="AA64" s="28">
        <v>0.61445783132530118</v>
      </c>
      <c r="AB64" s="28">
        <v>0.4</v>
      </c>
      <c r="AC64" s="28">
        <v>0.88</v>
      </c>
      <c r="AD64" s="28">
        <v>7.1</v>
      </c>
      <c r="AE64" s="28">
        <v>83</v>
      </c>
      <c r="AF64" s="28">
        <v>11</v>
      </c>
      <c r="AG64" s="28">
        <v>9.1</v>
      </c>
      <c r="AH64" s="28">
        <v>7.2</v>
      </c>
      <c r="AI64" s="28">
        <v>38900</v>
      </c>
      <c r="AJ64" s="28">
        <v>24600</v>
      </c>
      <c r="AK64" s="28">
        <v>900</v>
      </c>
      <c r="AL64" s="28">
        <v>70</v>
      </c>
      <c r="AM64" s="28">
        <v>9000</v>
      </c>
      <c r="AN64" s="37">
        <f t="shared" si="1"/>
        <v>99.992584890529542</v>
      </c>
    </row>
    <row r="65" spans="1:40" ht="15.6" x14ac:dyDescent="0.3">
      <c r="A65" s="26">
        <v>687547</v>
      </c>
      <c r="B65" s="26">
        <v>846773</v>
      </c>
      <c r="C65" s="26">
        <v>359</v>
      </c>
      <c r="D65" s="25">
        <v>62</v>
      </c>
      <c r="E65" s="26">
        <v>1</v>
      </c>
      <c r="F65" s="27" t="s">
        <v>63</v>
      </c>
      <c r="G65" s="28">
        <v>1.9E-3</v>
      </c>
      <c r="H65" s="28">
        <v>2</v>
      </c>
      <c r="I65" s="28">
        <v>1.7936507936507937</v>
      </c>
      <c r="J65" s="28">
        <v>7.619047619047619E-3</v>
      </c>
      <c r="K65" s="28">
        <v>6.8181818181818183</v>
      </c>
      <c r="L65" s="28">
        <v>0.25641025641025644</v>
      </c>
      <c r="M65" s="28">
        <v>383.33333333333337</v>
      </c>
      <c r="N65" s="28">
        <v>8.91</v>
      </c>
      <c r="O65" s="28">
        <v>0.2</v>
      </c>
      <c r="P65" s="28">
        <v>0.06</v>
      </c>
      <c r="Q65" s="28">
        <v>0.85</v>
      </c>
      <c r="R65" s="28">
        <v>0.14000000000000001</v>
      </c>
      <c r="S65" s="28">
        <v>81</v>
      </c>
      <c r="T65" s="28">
        <v>0.1</v>
      </c>
      <c r="U65" s="28">
        <v>0.3</v>
      </c>
      <c r="V65" s="28">
        <v>0.04</v>
      </c>
      <c r="W65" s="28">
        <v>8.61</v>
      </c>
      <c r="X65" s="28">
        <v>1.609907120743034E-4</v>
      </c>
      <c r="Y65" s="28">
        <v>0.10199999999999999</v>
      </c>
      <c r="Z65" s="28">
        <v>2.9223885202900785E-3</v>
      </c>
      <c r="AA65" s="28">
        <v>0.57714285714285718</v>
      </c>
      <c r="AB65" s="28">
        <v>0.3</v>
      </c>
      <c r="AC65" s="28">
        <v>0.93</v>
      </c>
      <c r="AD65" s="28">
        <v>6.3</v>
      </c>
      <c r="AE65" s="28">
        <v>105</v>
      </c>
      <c r="AF65" s="28">
        <v>11</v>
      </c>
      <c r="AG65" s="28">
        <v>8.8000000000000007</v>
      </c>
      <c r="AH65" s="28">
        <v>8.5</v>
      </c>
      <c r="AI65" s="28">
        <v>37200</v>
      </c>
      <c r="AJ65" s="28">
        <v>32300</v>
      </c>
      <c r="AK65" s="28">
        <v>900</v>
      </c>
      <c r="AL65" s="28">
        <v>90</v>
      </c>
      <c r="AM65" s="28">
        <v>9000</v>
      </c>
      <c r="AN65" s="37">
        <f t="shared" si="1"/>
        <v>99.991987406667846</v>
      </c>
    </row>
    <row r="66" spans="1:40" ht="15.6" x14ac:dyDescent="0.3">
      <c r="A66" s="26">
        <v>687549</v>
      </c>
      <c r="B66" s="26">
        <v>846775</v>
      </c>
      <c r="C66" s="26">
        <v>359</v>
      </c>
      <c r="D66" s="25">
        <v>63</v>
      </c>
      <c r="E66" s="26">
        <v>1</v>
      </c>
      <c r="F66" s="27" t="s">
        <v>64</v>
      </c>
      <c r="G66" s="28">
        <v>3.5000000000000001E-3</v>
      </c>
      <c r="H66" s="28">
        <v>2</v>
      </c>
      <c r="I66" s="28">
        <v>1.6071428571428572</v>
      </c>
      <c r="J66" s="28">
        <v>4.9019607843137254E-3</v>
      </c>
      <c r="K66" s="28">
        <v>5.875</v>
      </c>
      <c r="L66" s="28">
        <v>0.18666666666666665</v>
      </c>
      <c r="M66" s="28">
        <v>507.5</v>
      </c>
      <c r="N66" s="28">
        <v>6.87</v>
      </c>
      <c r="O66" s="28">
        <v>0.1</v>
      </c>
      <c r="P66" s="28">
        <v>0.04</v>
      </c>
      <c r="Q66" s="28">
        <v>0.63</v>
      </c>
      <c r="R66" s="28">
        <v>0.1</v>
      </c>
      <c r="S66" s="28">
        <v>65</v>
      </c>
      <c r="T66" s="28">
        <v>2.7</v>
      </c>
      <c r="U66" s="28">
        <v>0.2</v>
      </c>
      <c r="V66" s="28">
        <v>0.7</v>
      </c>
      <c r="W66" s="28">
        <v>10.5</v>
      </c>
      <c r="X66" s="28">
        <v>3.3913043478260867E-4</v>
      </c>
      <c r="Y66" s="28">
        <v>0.16200000000000001</v>
      </c>
      <c r="Z66" s="28">
        <v>9.6966040337872778E-3</v>
      </c>
      <c r="AA66" s="28">
        <v>0.41568627450980389</v>
      </c>
      <c r="AB66" s="28">
        <v>0.3</v>
      </c>
      <c r="AC66" s="28">
        <v>0.67</v>
      </c>
      <c r="AD66" s="28">
        <v>5.6</v>
      </c>
      <c r="AE66" s="28">
        <v>102</v>
      </c>
      <c r="AF66" s="28">
        <v>8</v>
      </c>
      <c r="AG66" s="28">
        <v>7.2</v>
      </c>
      <c r="AH66" s="28">
        <v>5.4</v>
      </c>
      <c r="AI66" s="28">
        <v>29500</v>
      </c>
      <c r="AJ66" s="28">
        <v>11500</v>
      </c>
      <c r="AK66" s="28">
        <v>800</v>
      </c>
      <c r="AL66" s="28">
        <v>40</v>
      </c>
      <c r="AM66" s="28">
        <v>9000</v>
      </c>
      <c r="AN66" s="37">
        <f t="shared" si="1"/>
        <v>99.994842622506653</v>
      </c>
    </row>
    <row r="67" spans="1:40" ht="15.6" x14ac:dyDescent="0.3">
      <c r="A67" s="26">
        <v>687550</v>
      </c>
      <c r="B67" s="26">
        <v>846777</v>
      </c>
      <c r="C67" s="26">
        <v>359</v>
      </c>
      <c r="D67" s="25">
        <v>64</v>
      </c>
      <c r="E67" s="26">
        <v>1</v>
      </c>
      <c r="F67" s="27" t="s">
        <v>65</v>
      </c>
      <c r="G67" s="28">
        <v>2.5000000000000001E-3</v>
      </c>
      <c r="H67" s="28">
        <v>3</v>
      </c>
      <c r="I67" s="28">
        <v>1.7580645161290323</v>
      </c>
      <c r="J67" s="28">
        <v>7.9207920792079209E-3</v>
      </c>
      <c r="K67" s="28">
        <v>6.8518518518518512</v>
      </c>
      <c r="L67" s="28">
        <v>0.26219512195121952</v>
      </c>
      <c r="M67" s="28">
        <v>507.99999999999994</v>
      </c>
      <c r="N67" s="28">
        <v>9.5500000000000007</v>
      </c>
      <c r="O67" s="28">
        <v>0.2</v>
      </c>
      <c r="P67" s="28">
        <v>0.05</v>
      </c>
      <c r="Q67" s="28">
        <v>0.87</v>
      </c>
      <c r="R67" s="28">
        <v>0.14000000000000001</v>
      </c>
      <c r="S67" s="28">
        <v>86</v>
      </c>
      <c r="T67" s="28">
        <v>0.2</v>
      </c>
      <c r="U67" s="28">
        <v>0.2</v>
      </c>
      <c r="V67" s="28">
        <v>0.04</v>
      </c>
      <c r="W67" s="28">
        <v>8.41</v>
      </c>
      <c r="X67" s="28">
        <v>1.4826498422712935E-4</v>
      </c>
      <c r="Y67" s="28">
        <v>0.1</v>
      </c>
      <c r="Z67" s="28">
        <v>2.9150026728719212E-3</v>
      </c>
      <c r="AA67" s="28">
        <v>0.53960396039603964</v>
      </c>
      <c r="AB67" s="28">
        <v>0.3</v>
      </c>
      <c r="AC67" s="28">
        <v>0.85</v>
      </c>
      <c r="AD67" s="28">
        <v>6.2</v>
      </c>
      <c r="AE67" s="28">
        <v>101</v>
      </c>
      <c r="AF67" s="28">
        <v>10.8</v>
      </c>
      <c r="AG67" s="28">
        <v>9.1999999999999993</v>
      </c>
      <c r="AH67" s="28">
        <v>8</v>
      </c>
      <c r="AI67" s="28">
        <v>38700</v>
      </c>
      <c r="AJ67" s="28">
        <v>31700</v>
      </c>
      <c r="AK67" s="28">
        <v>900</v>
      </c>
      <c r="AL67" s="28">
        <v>70</v>
      </c>
      <c r="AM67" s="28">
        <v>9000</v>
      </c>
      <c r="AN67" s="37">
        <f t="shared" si="1"/>
        <v>99.991886746480048</v>
      </c>
    </row>
    <row r="68" spans="1:40" ht="15.6" x14ac:dyDescent="0.3">
      <c r="A68" s="26">
        <v>687553</v>
      </c>
      <c r="B68" s="26">
        <v>846779</v>
      </c>
      <c r="C68" s="26">
        <v>357</v>
      </c>
      <c r="D68" s="25">
        <v>65</v>
      </c>
      <c r="E68" s="26">
        <v>1</v>
      </c>
      <c r="F68" s="27" t="s">
        <v>66</v>
      </c>
      <c r="G68" s="28">
        <v>2.2000000000000001E-3</v>
      </c>
      <c r="H68" s="28">
        <v>2</v>
      </c>
      <c r="I68" s="28">
        <v>0.94117647058823517</v>
      </c>
      <c r="J68" s="28">
        <v>8.6021505376344086E-3</v>
      </c>
      <c r="K68" s="28">
        <v>5.7657657657657664</v>
      </c>
      <c r="L68" s="28">
        <v>0.20746887966804978</v>
      </c>
      <c r="M68" s="28">
        <v>502</v>
      </c>
      <c r="N68" s="28">
        <v>8.82</v>
      </c>
      <c r="O68" s="28">
        <v>0.09</v>
      </c>
      <c r="P68" s="28">
        <v>7.0000000000000007E-2</v>
      </c>
      <c r="Q68" s="28">
        <v>0.85</v>
      </c>
      <c r="R68" s="28">
        <v>0.14000000000000001</v>
      </c>
      <c r="S68" s="28">
        <v>80</v>
      </c>
      <c r="T68" s="28">
        <v>0.1</v>
      </c>
      <c r="U68" s="28">
        <v>0.1</v>
      </c>
      <c r="V68" s="28">
        <v>0.04</v>
      </c>
      <c r="W68" s="28">
        <v>48.2</v>
      </c>
      <c r="X68" s="28">
        <v>1.9999999999999998E-4</v>
      </c>
      <c r="Y68" s="28">
        <v>0.106</v>
      </c>
      <c r="Z68" s="28">
        <v>1.7684887459807074E-2</v>
      </c>
      <c r="AA68" s="28">
        <v>0.66559139784946231</v>
      </c>
      <c r="AB68" s="28">
        <v>0.9</v>
      </c>
      <c r="AC68" s="28">
        <v>0.77</v>
      </c>
      <c r="AD68" s="28">
        <v>11.9</v>
      </c>
      <c r="AE68" s="28">
        <v>93</v>
      </c>
      <c r="AF68" s="28">
        <v>11.1</v>
      </c>
      <c r="AG68" s="28">
        <v>9.1999999999999993</v>
      </c>
      <c r="AH68" s="28">
        <v>10.3</v>
      </c>
      <c r="AI68" s="28">
        <v>36100</v>
      </c>
      <c r="AJ68" s="28">
        <v>19500</v>
      </c>
      <c r="AK68" s="28">
        <v>1000</v>
      </c>
      <c r="AL68" s="28">
        <v>90</v>
      </c>
      <c r="AM68" s="28">
        <v>9000</v>
      </c>
      <c r="AN68" s="37">
        <f t="shared" ref="AN68:AN99" si="2">100-(SUM(F68:AM68)/10000000)</f>
        <v>99.993352270531048</v>
      </c>
    </row>
    <row r="69" spans="1:40" ht="15.6" x14ac:dyDescent="0.3">
      <c r="A69" s="26">
        <v>687555</v>
      </c>
      <c r="B69" s="26">
        <v>846782</v>
      </c>
      <c r="C69" s="26">
        <v>357</v>
      </c>
      <c r="D69" s="25">
        <v>66</v>
      </c>
      <c r="E69" s="26">
        <v>1</v>
      </c>
      <c r="F69" s="27" t="s">
        <v>67</v>
      </c>
      <c r="G69" s="28">
        <v>3.0000000000000001E-3</v>
      </c>
      <c r="H69" s="28">
        <v>2</v>
      </c>
      <c r="I69" s="28">
        <v>1.3333333333333335</v>
      </c>
      <c r="J69" s="28">
        <v>8.5365853658536574E-3</v>
      </c>
      <c r="K69" s="28">
        <v>6.7816091954022992</v>
      </c>
      <c r="L69" s="28">
        <v>0.24427480916030536</v>
      </c>
      <c r="M69" s="28">
        <v>467.5</v>
      </c>
      <c r="N69" s="28">
        <v>7.48</v>
      </c>
      <c r="O69" s="28">
        <v>0.2</v>
      </c>
      <c r="P69" s="28">
        <v>0.03</v>
      </c>
      <c r="Q69" s="28">
        <v>0.68</v>
      </c>
      <c r="R69" s="28">
        <v>0.11</v>
      </c>
      <c r="S69" s="28">
        <v>63</v>
      </c>
      <c r="T69" s="28">
        <v>1.7</v>
      </c>
      <c r="U69" s="28">
        <v>0.1</v>
      </c>
      <c r="V69" s="28">
        <v>0.04</v>
      </c>
      <c r="W69" s="28">
        <v>16.3</v>
      </c>
      <c r="X69" s="28">
        <v>1.3240418118466899E-4</v>
      </c>
      <c r="Y69" s="28">
        <v>0.113</v>
      </c>
      <c r="Z69" s="28">
        <v>5.0691404349940935E-3</v>
      </c>
      <c r="AA69" s="28">
        <v>0.54878048780487809</v>
      </c>
      <c r="AB69" s="28">
        <v>0.4</v>
      </c>
      <c r="AC69" s="28">
        <v>0.66</v>
      </c>
      <c r="AD69" s="28">
        <v>6.6</v>
      </c>
      <c r="AE69" s="28">
        <v>82</v>
      </c>
      <c r="AF69" s="28">
        <v>8.6999999999999993</v>
      </c>
      <c r="AG69" s="28">
        <v>8.1999999999999993</v>
      </c>
      <c r="AH69" s="28">
        <v>5.0999999999999996</v>
      </c>
      <c r="AI69" s="28">
        <v>31900</v>
      </c>
      <c r="AJ69" s="28">
        <v>28700</v>
      </c>
      <c r="AK69" s="28">
        <v>800</v>
      </c>
      <c r="AL69" s="28">
        <v>100</v>
      </c>
      <c r="AM69" s="28">
        <v>9000</v>
      </c>
      <c r="AN69" s="37">
        <f t="shared" si="2"/>
        <v>99.992882016226403</v>
      </c>
    </row>
    <row r="70" spans="1:40" ht="15.6" x14ac:dyDescent="0.3">
      <c r="A70" s="26">
        <v>686911</v>
      </c>
      <c r="B70" s="26">
        <v>846777</v>
      </c>
      <c r="C70" s="26">
        <v>369</v>
      </c>
      <c r="D70" s="25">
        <v>67</v>
      </c>
      <c r="E70" s="26">
        <v>1</v>
      </c>
      <c r="F70" s="27" t="s">
        <v>68</v>
      </c>
      <c r="G70" s="28">
        <v>4.0000000000000002E-4</v>
      </c>
      <c r="H70" s="28">
        <v>4</v>
      </c>
      <c r="I70" s="28">
        <v>1.1666666666666667</v>
      </c>
      <c r="J70" s="28">
        <v>4.1666666666666666E-3</v>
      </c>
      <c r="K70" s="28">
        <v>8.56</v>
      </c>
      <c r="L70" s="28">
        <v>0.36458333333333337</v>
      </c>
      <c r="M70" s="28">
        <v>483.75</v>
      </c>
      <c r="N70" s="28">
        <v>14.7</v>
      </c>
      <c r="O70" s="28">
        <v>0.09</v>
      </c>
      <c r="P70" s="28">
        <v>0.05</v>
      </c>
      <c r="Q70" s="28">
        <v>1.01</v>
      </c>
      <c r="R70" s="28">
        <v>0.12</v>
      </c>
      <c r="S70" s="28">
        <v>133</v>
      </c>
      <c r="T70" s="28">
        <v>0.2</v>
      </c>
      <c r="U70" s="28">
        <v>0.2</v>
      </c>
      <c r="V70" s="28">
        <v>0.04</v>
      </c>
      <c r="W70" s="28">
        <v>11.7</v>
      </c>
      <c r="X70" s="28">
        <v>1.0431654676258994E-4</v>
      </c>
      <c r="Y70" s="28">
        <v>8.4000000000000005E-2</v>
      </c>
      <c r="Z70" s="28">
        <v>2.9185179876737859E-3</v>
      </c>
      <c r="AA70" s="28">
        <v>0.24907407407407406</v>
      </c>
      <c r="AB70" s="28">
        <v>0.4</v>
      </c>
      <c r="AC70" s="28">
        <v>1.03</v>
      </c>
      <c r="AD70" s="28">
        <v>7.8</v>
      </c>
      <c r="AE70" s="28">
        <v>216</v>
      </c>
      <c r="AF70" s="28">
        <v>12.5</v>
      </c>
      <c r="AG70" s="28">
        <v>13</v>
      </c>
      <c r="AH70" s="28">
        <v>8.3000000000000007</v>
      </c>
      <c r="AI70" s="28">
        <v>49500</v>
      </c>
      <c r="AJ70" s="28">
        <v>55599.999999999993</v>
      </c>
      <c r="AK70" s="28">
        <v>800</v>
      </c>
      <c r="AL70" s="28">
        <v>160</v>
      </c>
      <c r="AM70" s="28">
        <v>9000</v>
      </c>
      <c r="AN70" s="37">
        <f t="shared" si="2"/>
        <v>99.988402167808644</v>
      </c>
    </row>
    <row r="71" spans="1:40" ht="15.6" x14ac:dyDescent="0.3">
      <c r="A71" s="26">
        <v>686910</v>
      </c>
      <c r="B71" s="26">
        <v>846777</v>
      </c>
      <c r="C71" s="26">
        <v>369</v>
      </c>
      <c r="D71" s="25">
        <v>68</v>
      </c>
      <c r="E71" s="26">
        <v>1</v>
      </c>
      <c r="F71" s="27" t="s">
        <v>70</v>
      </c>
      <c r="G71" s="28">
        <v>4.0000000000000002E-4</v>
      </c>
      <c r="H71" s="28">
        <v>3</v>
      </c>
      <c r="I71" s="28">
        <v>1.3823529411764708</v>
      </c>
      <c r="J71" s="28">
        <v>4.3062200956937796E-3</v>
      </c>
      <c r="K71" s="28">
        <v>9.8214285714285712</v>
      </c>
      <c r="L71" s="28">
        <v>0.32487309644670054</v>
      </c>
      <c r="M71" s="28">
        <v>485.71428571428567</v>
      </c>
      <c r="N71" s="28">
        <v>13.7</v>
      </c>
      <c r="O71" s="28">
        <v>0.09</v>
      </c>
      <c r="P71" s="28">
        <v>7.0000000000000007E-2</v>
      </c>
      <c r="Q71" s="28">
        <v>1.05</v>
      </c>
      <c r="R71" s="28">
        <v>0.11</v>
      </c>
      <c r="S71" s="28">
        <v>133</v>
      </c>
      <c r="T71" s="28">
        <v>0.2</v>
      </c>
      <c r="U71" s="28">
        <v>0.2</v>
      </c>
      <c r="V71" s="28">
        <v>0.04</v>
      </c>
      <c r="W71" s="28">
        <v>12</v>
      </c>
      <c r="X71" s="28">
        <v>1.0608695652173912E-4</v>
      </c>
      <c r="Y71" s="28">
        <v>7.4999999999999997E-2</v>
      </c>
      <c r="Z71" s="28">
        <v>2.7222790206033725E-3</v>
      </c>
      <c r="AA71" s="28">
        <v>0.23205741626794257</v>
      </c>
      <c r="AB71" s="28">
        <v>0.4</v>
      </c>
      <c r="AC71" s="28">
        <v>0.9</v>
      </c>
      <c r="AD71" s="28">
        <v>6.8</v>
      </c>
      <c r="AE71" s="28">
        <v>209</v>
      </c>
      <c r="AF71" s="28">
        <v>11.2</v>
      </c>
      <c r="AG71" s="28">
        <v>12</v>
      </c>
      <c r="AH71" s="28">
        <v>7.9</v>
      </c>
      <c r="AI71" s="28">
        <v>43900</v>
      </c>
      <c r="AJ71" s="28">
        <v>57500</v>
      </c>
      <c r="AK71" s="28">
        <v>600</v>
      </c>
      <c r="AL71" s="28">
        <v>140</v>
      </c>
      <c r="AM71" s="28">
        <v>9000</v>
      </c>
      <c r="AN71" s="37">
        <f t="shared" si="2"/>
        <v>99.988795078246767</v>
      </c>
    </row>
    <row r="72" spans="1:40" ht="15.6" x14ac:dyDescent="0.3">
      <c r="A72" s="26">
        <v>686909</v>
      </c>
      <c r="B72" s="26">
        <v>846778</v>
      </c>
      <c r="C72" s="26">
        <v>369</v>
      </c>
      <c r="D72" s="25">
        <v>69</v>
      </c>
      <c r="E72" s="26">
        <v>1</v>
      </c>
      <c r="F72" s="27" t="s">
        <v>69</v>
      </c>
      <c r="G72" s="28">
        <v>4.0000000000000002E-4</v>
      </c>
      <c r="H72" s="28">
        <v>3</v>
      </c>
      <c r="I72" s="28">
        <v>1.4324324324324322</v>
      </c>
      <c r="J72" s="28">
        <v>4.591836734693878E-3</v>
      </c>
      <c r="K72" s="28">
        <v>10.737704918032788</v>
      </c>
      <c r="L72" s="28">
        <v>0.29064039408866998</v>
      </c>
      <c r="M72" s="28">
        <v>408.88888888888886</v>
      </c>
      <c r="N72" s="28">
        <v>15.8</v>
      </c>
      <c r="O72" s="28">
        <v>0.09</v>
      </c>
      <c r="P72" s="28">
        <v>0.08</v>
      </c>
      <c r="Q72" s="28">
        <v>1.17</v>
      </c>
      <c r="R72" s="28">
        <v>0.15</v>
      </c>
      <c r="S72" s="28">
        <v>147</v>
      </c>
      <c r="T72" s="28">
        <v>0.2</v>
      </c>
      <c r="U72" s="28">
        <v>0.09</v>
      </c>
      <c r="V72" s="28">
        <v>0.04</v>
      </c>
      <c r="W72" s="28">
        <v>17.2</v>
      </c>
      <c r="X72" s="28">
        <v>8.5014409221902021E-5</v>
      </c>
      <c r="Y72" s="28">
        <v>7.9000000000000001E-2</v>
      </c>
      <c r="Z72" s="28">
        <v>2.8823495603195583E-3</v>
      </c>
      <c r="AA72" s="28">
        <v>0.27346938775510204</v>
      </c>
      <c r="AB72" s="28">
        <v>0.4</v>
      </c>
      <c r="AC72" s="28">
        <v>1.04</v>
      </c>
      <c r="AD72" s="28">
        <v>7.4</v>
      </c>
      <c r="AE72" s="28">
        <v>196</v>
      </c>
      <c r="AF72" s="28">
        <v>12.2</v>
      </c>
      <c r="AG72" s="28">
        <v>13.6</v>
      </c>
      <c r="AH72" s="28">
        <v>8.9</v>
      </c>
      <c r="AI72" s="28">
        <v>50400</v>
      </c>
      <c r="AJ72" s="28">
        <v>69400</v>
      </c>
      <c r="AK72" s="28">
        <v>700.00000000000011</v>
      </c>
      <c r="AL72" s="28">
        <v>150</v>
      </c>
      <c r="AM72" s="28">
        <v>9000</v>
      </c>
      <c r="AN72" s="37">
        <f t="shared" si="2"/>
        <v>99.986950392990479</v>
      </c>
    </row>
    <row r="73" spans="1:40" ht="15.6" x14ac:dyDescent="0.3">
      <c r="A73" s="26">
        <v>686908</v>
      </c>
      <c r="B73" s="26">
        <v>846778</v>
      </c>
      <c r="C73" s="26">
        <v>369</v>
      </c>
      <c r="D73" s="25">
        <v>70</v>
      </c>
      <c r="E73" s="26">
        <v>1</v>
      </c>
      <c r="F73" s="27" t="s">
        <v>71</v>
      </c>
      <c r="G73" s="28">
        <v>6.4999999999999997E-3</v>
      </c>
      <c r="H73" s="28">
        <v>3</v>
      </c>
      <c r="I73" s="28">
        <v>1.3766233766233766</v>
      </c>
      <c r="J73" s="28">
        <v>4.7846889952153108E-3</v>
      </c>
      <c r="K73" s="28">
        <v>10.232558139534884</v>
      </c>
      <c r="L73" s="28">
        <v>0.30097087378640774</v>
      </c>
      <c r="M73" s="28">
        <v>427.77777777777777</v>
      </c>
      <c r="N73" s="28">
        <v>15.8</v>
      </c>
      <c r="O73" s="28">
        <v>0.09</v>
      </c>
      <c r="P73" s="28">
        <v>7.0000000000000007E-2</v>
      </c>
      <c r="Q73" s="28">
        <v>1.17</v>
      </c>
      <c r="R73" s="28">
        <v>0.17</v>
      </c>
      <c r="S73" s="28">
        <v>152</v>
      </c>
      <c r="T73" s="28">
        <v>0.2</v>
      </c>
      <c r="U73" s="28">
        <v>0.1</v>
      </c>
      <c r="V73" s="28">
        <v>0.04</v>
      </c>
      <c r="W73" s="28">
        <v>16.2</v>
      </c>
      <c r="X73" s="28">
        <v>9.2375366568914948E-5</v>
      </c>
      <c r="Y73" s="28">
        <v>7.6999999999999999E-2</v>
      </c>
      <c r="Z73" s="28">
        <v>2.9235919250391023E-3</v>
      </c>
      <c r="AA73" s="28">
        <v>0.27751196172248804</v>
      </c>
      <c r="AB73" s="28">
        <v>0.5</v>
      </c>
      <c r="AC73" s="28">
        <v>1.0900000000000001</v>
      </c>
      <c r="AD73" s="28">
        <v>7.7</v>
      </c>
      <c r="AE73" s="28">
        <v>209</v>
      </c>
      <c r="AF73" s="28">
        <v>12.9</v>
      </c>
      <c r="AG73" s="28">
        <v>14.1</v>
      </c>
      <c r="AH73" s="28">
        <v>9</v>
      </c>
      <c r="AI73" s="28">
        <v>52400</v>
      </c>
      <c r="AJ73" s="28">
        <v>68200</v>
      </c>
      <c r="AK73" s="28">
        <v>800</v>
      </c>
      <c r="AL73" s="28">
        <v>140</v>
      </c>
      <c r="AM73" s="28">
        <v>9000</v>
      </c>
      <c r="AN73" s="37">
        <f t="shared" si="2"/>
        <v>99.986857681325716</v>
      </c>
    </row>
    <row r="74" spans="1:40" ht="15.6" x14ac:dyDescent="0.3">
      <c r="A74" s="26">
        <v>686907</v>
      </c>
      <c r="B74" s="26">
        <v>846778</v>
      </c>
      <c r="C74" s="26">
        <v>369</v>
      </c>
      <c r="D74" s="25">
        <v>71</v>
      </c>
      <c r="E74" s="26">
        <v>1</v>
      </c>
      <c r="F74" s="27" t="s">
        <v>72</v>
      </c>
      <c r="G74" s="28">
        <v>4.0000000000000002E-4</v>
      </c>
      <c r="H74" s="28">
        <v>3</v>
      </c>
      <c r="I74" s="28">
        <v>1.2073170731707319</v>
      </c>
      <c r="J74" s="28">
        <v>3.6866359447004608E-3</v>
      </c>
      <c r="K74" s="28">
        <v>7.2413793103448274</v>
      </c>
      <c r="L74" s="28">
        <v>0.2661290322580645</v>
      </c>
      <c r="M74" s="28">
        <v>551.25</v>
      </c>
      <c r="N74" s="28">
        <v>15.7</v>
      </c>
      <c r="O74" s="28">
        <v>0.09</v>
      </c>
      <c r="P74" s="28">
        <v>7.0000000000000007E-2</v>
      </c>
      <c r="Q74" s="28">
        <v>1.1499999999999999</v>
      </c>
      <c r="R74" s="28">
        <v>0.16</v>
      </c>
      <c r="S74" s="28">
        <v>143</v>
      </c>
      <c r="T74" s="28">
        <v>0.2</v>
      </c>
      <c r="U74" s="28">
        <v>0.1</v>
      </c>
      <c r="V74" s="28">
        <v>0.04</v>
      </c>
      <c r="W74" s="28">
        <v>15.9</v>
      </c>
      <c r="X74" s="28">
        <v>1.1423550087873461E-4</v>
      </c>
      <c r="Y74" s="28">
        <v>9.2999999999999999E-2</v>
      </c>
      <c r="Z74" s="28">
        <v>3.4052908941295929E-3</v>
      </c>
      <c r="AA74" s="28">
        <v>0.30138248847926269</v>
      </c>
      <c r="AB74" s="28">
        <v>0.5</v>
      </c>
      <c r="AC74" s="28">
        <v>1.1000000000000001</v>
      </c>
      <c r="AD74" s="28">
        <v>8.1999999999999993</v>
      </c>
      <c r="AE74" s="28">
        <v>217</v>
      </c>
      <c r="AF74" s="28">
        <v>14.5</v>
      </c>
      <c r="AG74" s="28">
        <v>13.6</v>
      </c>
      <c r="AH74" s="28">
        <v>8.1999999999999993</v>
      </c>
      <c r="AI74" s="28">
        <v>56200</v>
      </c>
      <c r="AJ74" s="28">
        <v>56900.000000000007</v>
      </c>
      <c r="AK74" s="28">
        <v>1000</v>
      </c>
      <c r="AL74" s="28">
        <v>140</v>
      </c>
      <c r="AM74" s="28">
        <v>9000</v>
      </c>
      <c r="AN74" s="37">
        <f t="shared" si="2"/>
        <v>99.987575712318588</v>
      </c>
    </row>
    <row r="75" spans="1:40" ht="15.6" x14ac:dyDescent="0.3">
      <c r="A75" s="26">
        <v>686906</v>
      </c>
      <c r="B75" s="26">
        <v>846779</v>
      </c>
      <c r="C75" s="26">
        <v>369</v>
      </c>
      <c r="D75" s="25">
        <v>72</v>
      </c>
      <c r="E75" s="26">
        <v>1</v>
      </c>
      <c r="F75" s="27" t="s">
        <v>73</v>
      </c>
      <c r="G75" s="28">
        <v>4.0000000000000002E-4</v>
      </c>
      <c r="H75" s="28">
        <v>3</v>
      </c>
      <c r="I75" s="28">
        <v>1.4666666666666666</v>
      </c>
      <c r="J75" s="28">
        <v>4.2735042735042739E-3</v>
      </c>
      <c r="K75" s="28">
        <v>11.031746031746032</v>
      </c>
      <c r="L75" s="28">
        <v>0.3125</v>
      </c>
      <c r="M75" s="28">
        <v>450</v>
      </c>
      <c r="N75" s="28">
        <v>16.5</v>
      </c>
      <c r="O75" s="28">
        <v>0.09</v>
      </c>
      <c r="P75" s="28">
        <v>7.0000000000000007E-2</v>
      </c>
      <c r="Q75" s="28">
        <v>1.1100000000000001</v>
      </c>
      <c r="R75" s="28">
        <v>0.17</v>
      </c>
      <c r="S75" s="28">
        <v>158</v>
      </c>
      <c r="T75" s="28">
        <v>0.2</v>
      </c>
      <c r="U75" s="28">
        <v>0.09</v>
      </c>
      <c r="V75" s="28">
        <v>0.04</v>
      </c>
      <c r="W75" s="28">
        <v>17.899999999999999</v>
      </c>
      <c r="X75" s="28">
        <v>7.5653370013755152E-5</v>
      </c>
      <c r="Y75" s="28">
        <v>7.8E-2</v>
      </c>
      <c r="Z75" s="28">
        <v>3.0452189650917267E-3</v>
      </c>
      <c r="AA75" s="28">
        <v>0.24230769230769231</v>
      </c>
      <c r="AB75" s="28">
        <v>0.5</v>
      </c>
      <c r="AC75" s="28">
        <v>1</v>
      </c>
      <c r="AD75" s="28">
        <v>7.5</v>
      </c>
      <c r="AE75" s="28">
        <v>234</v>
      </c>
      <c r="AF75" s="28">
        <v>12.6</v>
      </c>
      <c r="AG75" s="28">
        <v>14.4</v>
      </c>
      <c r="AH75" s="28">
        <v>8.6</v>
      </c>
      <c r="AI75" s="28">
        <v>52500</v>
      </c>
      <c r="AJ75" s="28">
        <v>72700</v>
      </c>
      <c r="AK75" s="28">
        <v>800</v>
      </c>
      <c r="AL75" s="28">
        <v>130</v>
      </c>
      <c r="AM75" s="28">
        <v>9000</v>
      </c>
      <c r="AN75" s="37">
        <f t="shared" si="2"/>
        <v>99.986393109098529</v>
      </c>
    </row>
    <row r="76" spans="1:40" ht="15.6" x14ac:dyDescent="0.3">
      <c r="A76" s="26">
        <v>686904</v>
      </c>
      <c r="B76" s="26">
        <v>846779</v>
      </c>
      <c r="C76" s="26">
        <v>369</v>
      </c>
      <c r="D76" s="25">
        <v>73</v>
      </c>
      <c r="E76" s="26">
        <v>1</v>
      </c>
      <c r="F76" s="27" t="s">
        <v>75</v>
      </c>
      <c r="G76" s="28">
        <v>1.1999999999999999E-3</v>
      </c>
      <c r="H76" s="28">
        <v>3</v>
      </c>
      <c r="I76" s="28">
        <v>1.0655737704918034</v>
      </c>
      <c r="J76" s="28">
        <v>6.8669527896995713E-3</v>
      </c>
      <c r="K76" s="28">
        <v>3.1699346405228757</v>
      </c>
      <c r="L76" s="28">
        <v>0.11610076670317634</v>
      </c>
      <c r="M76" s="28">
        <v>154.21052631578948</v>
      </c>
      <c r="N76" s="28">
        <v>16.5</v>
      </c>
      <c r="O76" s="28">
        <v>0.09</v>
      </c>
      <c r="P76" s="28">
        <v>0.08</v>
      </c>
      <c r="Q76" s="28">
        <v>2.38</v>
      </c>
      <c r="R76" s="28">
        <v>0.23</v>
      </c>
      <c r="S76" s="28">
        <v>69</v>
      </c>
      <c r="T76" s="28">
        <v>0.1</v>
      </c>
      <c r="U76" s="28">
        <v>0.9</v>
      </c>
      <c r="V76" s="28">
        <v>0.04</v>
      </c>
      <c r="W76" s="28">
        <v>10.7</v>
      </c>
      <c r="X76" s="28">
        <v>1.1371841155234656E-4</v>
      </c>
      <c r="Y76" s="28">
        <v>3.7999999999999999E-2</v>
      </c>
      <c r="Z76" s="28">
        <v>3.3918717308072544E-3</v>
      </c>
      <c r="AA76" s="28">
        <v>0.58798283261802575</v>
      </c>
      <c r="AB76" s="28">
        <v>0.6</v>
      </c>
      <c r="AC76" s="28">
        <v>1.96</v>
      </c>
      <c r="AD76" s="28">
        <v>12.2</v>
      </c>
      <c r="AE76" s="28">
        <v>233</v>
      </c>
      <c r="AF76" s="28">
        <v>30.6</v>
      </c>
      <c r="AG76" s="28">
        <v>12.2</v>
      </c>
      <c r="AH76" s="28">
        <v>19.7</v>
      </c>
      <c r="AI76" s="28">
        <v>58000</v>
      </c>
      <c r="AJ76" s="28">
        <v>55400</v>
      </c>
      <c r="AK76" s="28">
        <v>2200</v>
      </c>
      <c r="AL76" s="28">
        <v>700.00000000000011</v>
      </c>
      <c r="AM76" s="28">
        <v>9000</v>
      </c>
      <c r="AN76" s="37">
        <f t="shared" si="2"/>
        <v>99.98741275203092</v>
      </c>
    </row>
    <row r="77" spans="1:40" ht="15.6" x14ac:dyDescent="0.3">
      <c r="A77" s="26">
        <v>686901</v>
      </c>
      <c r="B77" s="26">
        <v>846779</v>
      </c>
      <c r="C77" s="26">
        <v>369</v>
      </c>
      <c r="D77" s="25">
        <v>74</v>
      </c>
      <c r="E77" s="26">
        <v>1</v>
      </c>
      <c r="F77" s="27" t="s">
        <v>74</v>
      </c>
      <c r="G77" s="28">
        <v>4.0000000000000002E-4</v>
      </c>
      <c r="H77" s="28">
        <v>3</v>
      </c>
      <c r="I77" s="28">
        <v>1.3209876543209875</v>
      </c>
      <c r="J77" s="28">
        <v>3.7914691943127963E-3</v>
      </c>
      <c r="K77" s="28">
        <v>7.8807947019867548</v>
      </c>
      <c r="L77" s="28">
        <v>0.27659574468085107</v>
      </c>
      <c r="M77" s="28">
        <v>622.85714285714278</v>
      </c>
      <c r="N77" s="28">
        <v>16.8</v>
      </c>
      <c r="O77" s="28">
        <v>0.09</v>
      </c>
      <c r="P77" s="28">
        <v>7.0000000000000007E-2</v>
      </c>
      <c r="Q77" s="28">
        <v>1.1299999999999999</v>
      </c>
      <c r="R77" s="28">
        <v>0.16</v>
      </c>
      <c r="S77" s="28">
        <v>155</v>
      </c>
      <c r="T77" s="28">
        <v>0.2</v>
      </c>
      <c r="U77" s="28">
        <v>0.1</v>
      </c>
      <c r="V77" s="28">
        <v>0.04</v>
      </c>
      <c r="W77" s="28">
        <v>17.5</v>
      </c>
      <c r="X77" s="28">
        <v>9.6723868954758194E-5</v>
      </c>
      <c r="Y77" s="28">
        <v>0.08</v>
      </c>
      <c r="Z77" s="28">
        <v>3.2171790206963037E-3</v>
      </c>
      <c r="AA77" s="28">
        <v>0.31090047393364928</v>
      </c>
      <c r="AB77" s="28">
        <v>0.4</v>
      </c>
      <c r="AC77" s="28">
        <v>1.1100000000000001</v>
      </c>
      <c r="AD77" s="28">
        <v>8.1</v>
      </c>
      <c r="AE77" s="28">
        <v>211</v>
      </c>
      <c r="AF77" s="28">
        <v>15.1</v>
      </c>
      <c r="AG77" s="28">
        <v>15</v>
      </c>
      <c r="AH77" s="28">
        <v>8.5</v>
      </c>
      <c r="AI77" s="28">
        <v>59500</v>
      </c>
      <c r="AJ77" s="28">
        <v>64100</v>
      </c>
      <c r="AK77" s="28">
        <v>1200</v>
      </c>
      <c r="AL77" s="28">
        <v>150</v>
      </c>
      <c r="AM77" s="28">
        <v>9000</v>
      </c>
      <c r="AN77" s="37">
        <f t="shared" si="2"/>
        <v>99.986496396607322</v>
      </c>
    </row>
    <row r="78" spans="1:40" ht="15.6" x14ac:dyDescent="0.3">
      <c r="A78" s="26">
        <v>686899</v>
      </c>
      <c r="B78" s="26">
        <v>846778</v>
      </c>
      <c r="C78" s="26">
        <v>369</v>
      </c>
      <c r="D78" s="25">
        <v>75</v>
      </c>
      <c r="E78" s="26">
        <v>1</v>
      </c>
      <c r="F78" s="27" t="s">
        <v>76</v>
      </c>
      <c r="G78" s="28">
        <v>5.7000000000000002E-3</v>
      </c>
      <c r="H78" s="28">
        <v>3</v>
      </c>
      <c r="I78" s="28">
        <v>1.2702702702702702</v>
      </c>
      <c r="J78" s="28">
        <v>3.7500000000000003E-3</v>
      </c>
      <c r="K78" s="28">
        <v>8.5384615384615383</v>
      </c>
      <c r="L78" s="28">
        <v>0.34234234234234234</v>
      </c>
      <c r="M78" s="28">
        <v>476.25</v>
      </c>
      <c r="N78" s="28">
        <v>14.1</v>
      </c>
      <c r="O78" s="28">
        <v>0.09</v>
      </c>
      <c r="P78" s="28">
        <v>0.08</v>
      </c>
      <c r="Q78" s="28">
        <v>1.1100000000000001</v>
      </c>
      <c r="R78" s="28">
        <v>0.15</v>
      </c>
      <c r="S78" s="28">
        <v>130</v>
      </c>
      <c r="T78" s="28">
        <v>0.2</v>
      </c>
      <c r="U78" s="28">
        <v>0.2</v>
      </c>
      <c r="V78" s="28">
        <v>0.04</v>
      </c>
      <c r="W78" s="28">
        <v>13</v>
      </c>
      <c r="X78" s="28">
        <v>1.3287904599659285E-4</v>
      </c>
      <c r="Y78" s="28">
        <v>8.8999999999999996E-2</v>
      </c>
      <c r="Z78" s="28">
        <v>2.9131319986426874E-3</v>
      </c>
      <c r="AA78" s="28">
        <v>0.2475</v>
      </c>
      <c r="AB78" s="28">
        <v>0.5</v>
      </c>
      <c r="AC78" s="28">
        <v>1.01</v>
      </c>
      <c r="AD78" s="28">
        <v>7.4</v>
      </c>
      <c r="AE78" s="28">
        <v>240</v>
      </c>
      <c r="AF78" s="28">
        <v>13</v>
      </c>
      <c r="AG78" s="28">
        <v>12.3</v>
      </c>
      <c r="AH78" s="28">
        <v>8</v>
      </c>
      <c r="AI78" s="28">
        <v>50400</v>
      </c>
      <c r="AJ78" s="28">
        <v>58700</v>
      </c>
      <c r="AK78" s="28">
        <v>900</v>
      </c>
      <c r="AL78" s="28">
        <v>140</v>
      </c>
      <c r="AM78" s="28">
        <v>9000</v>
      </c>
      <c r="AN78" s="37">
        <f t="shared" si="2"/>
        <v>99.987992906992986</v>
      </c>
    </row>
    <row r="79" spans="1:40" ht="15.6" x14ac:dyDescent="0.3">
      <c r="A79" s="26">
        <v>686898</v>
      </c>
      <c r="B79" s="26">
        <v>846778</v>
      </c>
      <c r="C79" s="26">
        <v>369</v>
      </c>
      <c r="D79" s="25">
        <v>76</v>
      </c>
      <c r="E79" s="26">
        <v>1</v>
      </c>
      <c r="F79" s="27" t="s">
        <v>77</v>
      </c>
      <c r="G79" s="28">
        <v>2.8E-3</v>
      </c>
      <c r="H79" s="28">
        <v>3</v>
      </c>
      <c r="I79" s="28">
        <v>1.2597402597402596</v>
      </c>
      <c r="J79" s="28">
        <v>3.7209302325581397E-3</v>
      </c>
      <c r="K79" s="28">
        <v>7.7037037037037033</v>
      </c>
      <c r="L79" s="28">
        <v>0.30985915492957744</v>
      </c>
      <c r="M79" s="28">
        <v>482.5</v>
      </c>
      <c r="N79" s="28">
        <v>14.8</v>
      </c>
      <c r="O79" s="28">
        <v>0.09</v>
      </c>
      <c r="P79" s="28">
        <v>0.08</v>
      </c>
      <c r="Q79" s="28">
        <v>1.1100000000000001</v>
      </c>
      <c r="R79" s="28">
        <v>0.16</v>
      </c>
      <c r="S79" s="28">
        <v>123</v>
      </c>
      <c r="T79" s="28">
        <v>0.2</v>
      </c>
      <c r="U79" s="28">
        <v>0.2</v>
      </c>
      <c r="V79" s="28">
        <v>0.04</v>
      </c>
      <c r="W79" s="28">
        <v>14.1</v>
      </c>
      <c r="X79" s="28">
        <v>1.3059701492537312E-4</v>
      </c>
      <c r="Y79" s="28">
        <v>7.5999999999999998E-2</v>
      </c>
      <c r="Z79" s="28">
        <v>3.4395614605593232E-3</v>
      </c>
      <c r="AA79" s="28">
        <v>0.25348837209302327</v>
      </c>
      <c r="AB79" s="28">
        <v>0.3</v>
      </c>
      <c r="AC79" s="28">
        <v>0.99</v>
      </c>
      <c r="AD79" s="28">
        <v>7.7</v>
      </c>
      <c r="AE79" s="28">
        <v>215</v>
      </c>
      <c r="AF79" s="28">
        <v>13.5</v>
      </c>
      <c r="AG79" s="28">
        <v>13.3</v>
      </c>
      <c r="AH79" s="28">
        <v>8.4</v>
      </c>
      <c r="AI79" s="28">
        <v>48300</v>
      </c>
      <c r="AJ79" s="28">
        <v>53600</v>
      </c>
      <c r="AK79" s="28">
        <v>800</v>
      </c>
      <c r="AL79" s="28">
        <v>150</v>
      </c>
      <c r="AM79" s="28">
        <v>9000</v>
      </c>
      <c r="AN79" s="37">
        <f t="shared" si="2"/>
        <v>99.988724191711739</v>
      </c>
    </row>
    <row r="80" spans="1:40" ht="15.6" x14ac:dyDescent="0.3">
      <c r="A80" s="26">
        <v>686897</v>
      </c>
      <c r="B80" s="26">
        <v>846777</v>
      </c>
      <c r="C80" s="26">
        <v>368</v>
      </c>
      <c r="D80" s="25">
        <v>77</v>
      </c>
      <c r="E80" s="26">
        <v>1</v>
      </c>
      <c r="F80" s="27" t="s">
        <v>78</v>
      </c>
      <c r="G80" s="28">
        <v>4.0000000000000002E-4</v>
      </c>
      <c r="H80" s="28">
        <v>3</v>
      </c>
      <c r="I80" s="28">
        <v>1.1375</v>
      </c>
      <c r="J80" s="28">
        <v>3.2110091743119264E-3</v>
      </c>
      <c r="K80" s="28">
        <v>6.5441176470588234</v>
      </c>
      <c r="L80" s="28">
        <v>0.28991596638655465</v>
      </c>
      <c r="M80" s="28">
        <v>601.42857142857144</v>
      </c>
      <c r="N80" s="28">
        <v>14.2</v>
      </c>
      <c r="O80" s="28">
        <v>0.09</v>
      </c>
      <c r="P80" s="28">
        <v>0.06</v>
      </c>
      <c r="Q80" s="28">
        <v>1.0900000000000001</v>
      </c>
      <c r="R80" s="28">
        <v>0.14000000000000001</v>
      </c>
      <c r="S80" s="28">
        <v>124</v>
      </c>
      <c r="T80" s="28">
        <v>0.2</v>
      </c>
      <c r="U80" s="28">
        <v>0.2</v>
      </c>
      <c r="V80" s="28">
        <v>0.04</v>
      </c>
      <c r="W80" s="28">
        <v>12.9</v>
      </c>
      <c r="X80" s="28">
        <v>1.4712153518123665E-4</v>
      </c>
      <c r="Y80" s="28">
        <v>8.8999999999999996E-2</v>
      </c>
      <c r="Z80" s="28">
        <v>3.6779999151067516E-3</v>
      </c>
      <c r="AA80" s="28">
        <v>0.26743119266055043</v>
      </c>
      <c r="AB80" s="28">
        <v>0.4</v>
      </c>
      <c r="AC80" s="28">
        <v>0.99</v>
      </c>
      <c r="AD80" s="28">
        <v>8</v>
      </c>
      <c r="AE80" s="28">
        <v>218</v>
      </c>
      <c r="AF80" s="28">
        <v>13.6</v>
      </c>
      <c r="AG80" s="28">
        <v>12.9</v>
      </c>
      <c r="AH80" s="28">
        <v>9</v>
      </c>
      <c r="AI80" s="28">
        <v>50900</v>
      </c>
      <c r="AJ80" s="28">
        <v>46900.000000000007</v>
      </c>
      <c r="AK80" s="28">
        <v>900</v>
      </c>
      <c r="AL80" s="28">
        <v>150</v>
      </c>
      <c r="AM80" s="28">
        <v>9000</v>
      </c>
      <c r="AN80" s="37">
        <f t="shared" si="2"/>
        <v>99.989112142602764</v>
      </c>
    </row>
    <row r="81" spans="1:40" ht="15.6" x14ac:dyDescent="0.3">
      <c r="A81" s="26">
        <v>686896</v>
      </c>
      <c r="B81" s="26">
        <v>846777</v>
      </c>
      <c r="C81" s="26">
        <v>368</v>
      </c>
      <c r="D81" s="25">
        <v>78</v>
      </c>
      <c r="E81" s="26">
        <v>1</v>
      </c>
      <c r="F81" s="27" t="s">
        <v>79</v>
      </c>
      <c r="G81" s="28">
        <v>4.0000000000000002E-4</v>
      </c>
      <c r="H81" s="28">
        <v>3</v>
      </c>
      <c r="I81" s="28">
        <v>1.175</v>
      </c>
      <c r="J81" s="28">
        <v>3.4782608695652175E-3</v>
      </c>
      <c r="K81" s="28">
        <v>6.2837837837837833</v>
      </c>
      <c r="L81" s="28">
        <v>0.33617021276595749</v>
      </c>
      <c r="M81" s="28">
        <v>660</v>
      </c>
      <c r="N81" s="28">
        <v>14.1</v>
      </c>
      <c r="O81" s="28">
        <v>0.09</v>
      </c>
      <c r="P81" s="28">
        <v>0.05</v>
      </c>
      <c r="Q81" s="28">
        <v>1.05</v>
      </c>
      <c r="R81" s="28">
        <v>0.15</v>
      </c>
      <c r="S81" s="28">
        <v>139</v>
      </c>
      <c r="T81" s="28">
        <v>0.2</v>
      </c>
      <c r="U81" s="28">
        <v>0.2</v>
      </c>
      <c r="V81" s="28">
        <v>0.04</v>
      </c>
      <c r="W81" s="28">
        <v>14.6</v>
      </c>
      <c r="X81" s="28">
        <v>1.2475633528265107E-4</v>
      </c>
      <c r="Y81" s="28">
        <v>7.6999999999999999E-2</v>
      </c>
      <c r="Z81" s="28">
        <v>3.3436832912866281E-3</v>
      </c>
      <c r="AA81" s="28">
        <v>0.26826086956521739</v>
      </c>
      <c r="AB81" s="28">
        <v>0.5</v>
      </c>
      <c r="AC81" s="28">
        <v>0.93</v>
      </c>
      <c r="AD81" s="28">
        <v>8</v>
      </c>
      <c r="AE81" s="28">
        <v>230</v>
      </c>
      <c r="AF81" s="28">
        <v>14.8</v>
      </c>
      <c r="AG81" s="28">
        <v>13.2</v>
      </c>
      <c r="AH81" s="28">
        <v>8.5</v>
      </c>
      <c r="AI81" s="28">
        <v>48500</v>
      </c>
      <c r="AJ81" s="28">
        <v>51300</v>
      </c>
      <c r="AK81" s="28">
        <v>1100</v>
      </c>
      <c r="AL81" s="28">
        <v>140</v>
      </c>
      <c r="AM81" s="28">
        <v>9000</v>
      </c>
      <c r="AN81" s="37">
        <f t="shared" si="2"/>
        <v>99.988884344243843</v>
      </c>
    </row>
    <row r="82" spans="1:40" ht="15.6" x14ac:dyDescent="0.3">
      <c r="A82" s="26">
        <v>686803</v>
      </c>
      <c r="B82" s="26">
        <v>846974</v>
      </c>
      <c r="C82" s="26">
        <v>360</v>
      </c>
      <c r="D82" s="25">
        <v>79</v>
      </c>
      <c r="E82" s="26">
        <v>1</v>
      </c>
      <c r="F82" s="27" t="s">
        <v>80</v>
      </c>
      <c r="G82" s="28">
        <v>2.7000000000000001E-3</v>
      </c>
      <c r="H82" s="28">
        <v>3</v>
      </c>
      <c r="I82" s="28">
        <v>2.0588235294117649</v>
      </c>
      <c r="J82" s="28">
        <v>1.6990291262135922E-3</v>
      </c>
      <c r="K82" s="28">
        <v>11.071428571428573</v>
      </c>
      <c r="L82" s="28">
        <v>0.27173913043478259</v>
      </c>
      <c r="M82" s="28">
        <v>511.66666666666669</v>
      </c>
      <c r="N82" s="28">
        <v>11.1</v>
      </c>
      <c r="O82" s="28">
        <v>0.09</v>
      </c>
      <c r="P82" s="28">
        <v>0.08</v>
      </c>
      <c r="Q82" s="28">
        <v>0.68</v>
      </c>
      <c r="R82" s="28">
        <v>0.1</v>
      </c>
      <c r="S82" s="28">
        <v>235</v>
      </c>
      <c r="T82" s="28">
        <v>0.1</v>
      </c>
      <c r="U82" s="28">
        <v>0.5</v>
      </c>
      <c r="V82" s="28">
        <v>0.04</v>
      </c>
      <c r="W82" s="28">
        <v>12.9</v>
      </c>
      <c r="X82" s="28">
        <v>6.9156293222683262E-5</v>
      </c>
      <c r="Y82" s="28">
        <v>8.5999999999999993E-2</v>
      </c>
      <c r="Z82" s="28">
        <v>2.0890637033777089E-3</v>
      </c>
      <c r="AA82" s="28">
        <v>0.16650485436893203</v>
      </c>
      <c r="AB82" s="28">
        <v>0.4</v>
      </c>
      <c r="AC82" s="28">
        <v>0.48</v>
      </c>
      <c r="AD82" s="28">
        <v>3.4</v>
      </c>
      <c r="AE82" s="28">
        <v>412</v>
      </c>
      <c r="AF82" s="28">
        <v>11.2</v>
      </c>
      <c r="AG82" s="28">
        <v>17.3</v>
      </c>
      <c r="AH82" s="28">
        <v>13.4</v>
      </c>
      <c r="AI82" s="28">
        <v>40000</v>
      </c>
      <c r="AJ82" s="28">
        <v>72300</v>
      </c>
      <c r="AK82" s="28">
        <v>1100</v>
      </c>
      <c r="AL82" s="28">
        <v>300</v>
      </c>
      <c r="AM82" s="28">
        <v>9000</v>
      </c>
      <c r="AN82" s="37">
        <f t="shared" si="2"/>
        <v>99.987605290228004</v>
      </c>
    </row>
    <row r="83" spans="1:40" ht="15.6" x14ac:dyDescent="0.3">
      <c r="A83" s="26">
        <v>686804</v>
      </c>
      <c r="B83" s="26">
        <v>846974</v>
      </c>
      <c r="C83" s="26">
        <v>360</v>
      </c>
      <c r="D83" s="25">
        <v>80</v>
      </c>
      <c r="E83" s="26">
        <v>1</v>
      </c>
      <c r="F83" s="27" t="s">
        <v>81</v>
      </c>
      <c r="G83" s="28">
        <v>4.0000000000000002E-4</v>
      </c>
      <c r="H83" s="28">
        <v>3</v>
      </c>
      <c r="I83" s="28">
        <v>2.04</v>
      </c>
      <c r="J83" s="28">
        <v>1.4117647058823528E-3</v>
      </c>
      <c r="K83" s="28">
        <v>10.632911392405063</v>
      </c>
      <c r="L83" s="28">
        <v>0.35267857142857145</v>
      </c>
      <c r="M83" s="28">
        <v>509.99999999999994</v>
      </c>
      <c r="N83" s="28">
        <v>7.21</v>
      </c>
      <c r="O83" s="28">
        <v>0.1</v>
      </c>
      <c r="P83" s="28">
        <v>0.05</v>
      </c>
      <c r="Q83" s="28">
        <v>0.52</v>
      </c>
      <c r="R83" s="28">
        <v>0.1</v>
      </c>
      <c r="S83" s="28">
        <v>216</v>
      </c>
      <c r="T83" s="28">
        <v>0.09</v>
      </c>
      <c r="U83" s="28">
        <v>0.4</v>
      </c>
      <c r="V83" s="28">
        <v>0.04</v>
      </c>
      <c r="W83" s="28">
        <v>7.06</v>
      </c>
      <c r="X83" s="28">
        <v>6.7193675889328072E-5</v>
      </c>
      <c r="Y83" s="28">
        <v>7.1999999999999995E-2</v>
      </c>
      <c r="Z83" s="28">
        <v>1.9853013228809408E-3</v>
      </c>
      <c r="AA83" s="28">
        <v>0.20211764705882354</v>
      </c>
      <c r="AB83" s="28">
        <v>0.3</v>
      </c>
      <c r="AC83" s="28">
        <v>0.38</v>
      </c>
      <c r="AD83" s="28">
        <v>2.5</v>
      </c>
      <c r="AE83" s="28">
        <v>425</v>
      </c>
      <c r="AF83" s="28">
        <v>7.9</v>
      </c>
      <c r="AG83" s="28">
        <v>10.6</v>
      </c>
      <c r="AH83" s="28">
        <v>9.4</v>
      </c>
      <c r="AI83" s="28">
        <v>26800</v>
      </c>
      <c r="AJ83" s="28">
        <v>50599.999999999993</v>
      </c>
      <c r="AK83" s="28">
        <v>900</v>
      </c>
      <c r="AL83" s="28">
        <v>250</v>
      </c>
      <c r="AM83" s="28">
        <v>9000</v>
      </c>
      <c r="AN83" s="37">
        <f t="shared" si="2"/>
        <v>99.991123604642809</v>
      </c>
    </row>
    <row r="84" spans="1:40" ht="15.6" x14ac:dyDescent="0.3">
      <c r="A84" s="26">
        <v>686805</v>
      </c>
      <c r="B84" s="26">
        <v>846974</v>
      </c>
      <c r="C84" s="26">
        <v>360</v>
      </c>
      <c r="D84" s="25">
        <v>81</v>
      </c>
      <c r="E84" s="26">
        <v>1</v>
      </c>
      <c r="F84" s="27" t="s">
        <v>82</v>
      </c>
      <c r="G84" s="28">
        <v>8.9999999999999998E-4</v>
      </c>
      <c r="H84" s="28">
        <v>3</v>
      </c>
      <c r="I84" s="28">
        <v>2.2162162162162158</v>
      </c>
      <c r="J84" s="28">
        <v>1.9444444444444444E-3</v>
      </c>
      <c r="K84" s="28">
        <v>15.42168674698795</v>
      </c>
      <c r="L84" s="28">
        <v>0.24324324324324323</v>
      </c>
      <c r="M84" s="28">
        <v>627.99999999999989</v>
      </c>
      <c r="N84" s="28">
        <v>12.9</v>
      </c>
      <c r="O84" s="28">
        <v>0.09</v>
      </c>
      <c r="P84" s="28">
        <v>7.0000000000000007E-2</v>
      </c>
      <c r="Q84" s="28">
        <v>0.73</v>
      </c>
      <c r="R84" s="28">
        <v>0.1</v>
      </c>
      <c r="S84" s="28">
        <v>175</v>
      </c>
      <c r="T84" s="28">
        <v>0.1</v>
      </c>
      <c r="U84" s="28">
        <v>0.2</v>
      </c>
      <c r="V84" s="28">
        <v>0.04</v>
      </c>
      <c r="W84" s="28">
        <v>15.3</v>
      </c>
      <c r="X84" s="28">
        <v>6.5771812080536921E-5</v>
      </c>
      <c r="Y84" s="28">
        <v>8.4000000000000005E-2</v>
      </c>
      <c r="Z84" s="28">
        <v>2.3724285332620896E-3</v>
      </c>
      <c r="AA84" s="28">
        <v>0.20916666666666667</v>
      </c>
      <c r="AB84" s="28">
        <v>0.5</v>
      </c>
      <c r="AC84" s="28">
        <v>0.47</v>
      </c>
      <c r="AD84" s="28">
        <v>3.7</v>
      </c>
      <c r="AE84" s="28">
        <v>360</v>
      </c>
      <c r="AF84" s="28">
        <v>8.3000000000000007</v>
      </c>
      <c r="AG84" s="28">
        <v>19.399999999999999</v>
      </c>
      <c r="AH84" s="28">
        <v>15.8</v>
      </c>
      <c r="AI84" s="28">
        <v>44300</v>
      </c>
      <c r="AJ84" s="28">
        <v>74500</v>
      </c>
      <c r="AK84" s="28">
        <v>1000</v>
      </c>
      <c r="AL84" s="28">
        <v>290</v>
      </c>
      <c r="AM84" s="28">
        <v>9000</v>
      </c>
      <c r="AN84" s="37">
        <f t="shared" si="2"/>
        <v>99.986964812040455</v>
      </c>
    </row>
    <row r="85" spans="1:40" ht="15.6" x14ac:dyDescent="0.3">
      <c r="A85" s="26">
        <v>686806</v>
      </c>
      <c r="B85" s="26">
        <v>846973</v>
      </c>
      <c r="C85" s="26">
        <v>360</v>
      </c>
      <c r="D85" s="25">
        <v>82</v>
      </c>
      <c r="E85" s="26">
        <v>1</v>
      </c>
      <c r="F85" s="27" t="s">
        <v>83</v>
      </c>
      <c r="G85" s="28">
        <v>5.1999999999999998E-3</v>
      </c>
      <c r="H85" s="28">
        <v>3</v>
      </c>
      <c r="I85" s="28">
        <v>1.8043478260869568</v>
      </c>
      <c r="J85" s="28">
        <v>1.6826923076923076E-3</v>
      </c>
      <c r="K85" s="28">
        <v>7.6229508196721314</v>
      </c>
      <c r="L85" s="28">
        <v>0.25684931506849318</v>
      </c>
      <c r="M85" s="28">
        <v>441.66666666666669</v>
      </c>
      <c r="N85" s="28">
        <v>11.8</v>
      </c>
      <c r="O85" s="28">
        <v>0.09</v>
      </c>
      <c r="P85" s="28">
        <v>0.06</v>
      </c>
      <c r="Q85" s="28">
        <v>0.8</v>
      </c>
      <c r="R85" s="28">
        <v>0.12</v>
      </c>
      <c r="S85" s="28">
        <v>124</v>
      </c>
      <c r="T85" s="28">
        <v>0.1</v>
      </c>
      <c r="U85" s="28">
        <v>0.5</v>
      </c>
      <c r="V85" s="28">
        <v>0.04</v>
      </c>
      <c r="W85" s="28">
        <v>11</v>
      </c>
      <c r="X85" s="28">
        <v>8.487084870848708E-5</v>
      </c>
      <c r="Y85" s="28">
        <v>9.4E-2</v>
      </c>
      <c r="Z85" s="28">
        <v>2.8801083931448662E-3</v>
      </c>
      <c r="AA85" s="28">
        <v>0.1846153846153846</v>
      </c>
      <c r="AB85" s="28">
        <v>0.3</v>
      </c>
      <c r="AC85" s="28">
        <v>0.63</v>
      </c>
      <c r="AD85" s="28">
        <v>4.5999999999999996</v>
      </c>
      <c r="AE85" s="28">
        <v>416</v>
      </c>
      <c r="AF85" s="28">
        <v>12.2</v>
      </c>
      <c r="AG85" s="28">
        <v>13.1</v>
      </c>
      <c r="AH85" s="28">
        <v>12.6</v>
      </c>
      <c r="AI85" s="28">
        <v>42100</v>
      </c>
      <c r="AJ85" s="28">
        <v>54200</v>
      </c>
      <c r="AK85" s="28">
        <v>1100</v>
      </c>
      <c r="AL85" s="28">
        <v>220</v>
      </c>
      <c r="AM85" s="28">
        <v>9000</v>
      </c>
      <c r="AN85" s="37">
        <f t="shared" si="2"/>
        <v>99.989231742072235</v>
      </c>
    </row>
    <row r="86" spans="1:40" ht="15.6" x14ac:dyDescent="0.3">
      <c r="A86" s="26">
        <v>686807</v>
      </c>
      <c r="B86" s="26">
        <v>846973</v>
      </c>
      <c r="C86" s="26">
        <v>360</v>
      </c>
      <c r="D86" s="25">
        <v>83</v>
      </c>
      <c r="E86" s="26">
        <v>1</v>
      </c>
      <c r="F86" s="27" t="s">
        <v>85</v>
      </c>
      <c r="G86" s="28">
        <v>1.0009999999999999</v>
      </c>
      <c r="H86" s="28">
        <v>17</v>
      </c>
      <c r="I86" s="28">
        <v>0.15596330275229356</v>
      </c>
      <c r="J86" s="28">
        <v>9.4899169632265724E-4</v>
      </c>
      <c r="K86" s="28">
        <v>8.5057471264367823</v>
      </c>
      <c r="L86" s="28">
        <v>1.0843621399176955E-2</v>
      </c>
      <c r="M86" s="28">
        <v>260.24955436720143</v>
      </c>
      <c r="N86" s="28">
        <v>5.89</v>
      </c>
      <c r="O86" s="28">
        <v>0.3</v>
      </c>
      <c r="P86" s="28">
        <v>1.1599999999999999</v>
      </c>
      <c r="Q86" s="28">
        <v>4.6399999999999997</v>
      </c>
      <c r="R86" s="28">
        <v>1.55</v>
      </c>
      <c r="S86" s="28">
        <v>185</v>
      </c>
      <c r="T86" s="28">
        <v>0.1</v>
      </c>
      <c r="U86" s="28">
        <v>0.09</v>
      </c>
      <c r="V86" s="28">
        <v>0.04</v>
      </c>
      <c r="W86" s="28">
        <v>5.5</v>
      </c>
      <c r="X86" s="28">
        <v>5.5335968379446643E-5</v>
      </c>
      <c r="Y86" s="28">
        <v>7.8E-2</v>
      </c>
      <c r="Z86" s="28">
        <v>5.1118668803669398E-4</v>
      </c>
      <c r="AA86" s="28">
        <v>5.5753262158956115E-3</v>
      </c>
      <c r="AB86" s="28">
        <v>0.2</v>
      </c>
      <c r="AC86" s="28">
        <v>1.71</v>
      </c>
      <c r="AD86" s="28">
        <v>10.9</v>
      </c>
      <c r="AE86" s="28">
        <v>843</v>
      </c>
      <c r="AF86" s="28">
        <v>8.6999999999999993</v>
      </c>
      <c r="AG86" s="28">
        <v>5.7</v>
      </c>
      <c r="AH86" s="28">
        <v>74.099999999999994</v>
      </c>
      <c r="AI86" s="28">
        <v>19800</v>
      </c>
      <c r="AJ86" s="28">
        <v>75900</v>
      </c>
      <c r="AK86" s="28">
        <v>1900</v>
      </c>
      <c r="AL86" s="28">
        <v>420</v>
      </c>
      <c r="AM86" s="28">
        <v>40000</v>
      </c>
      <c r="AN86" s="37">
        <f t="shared" si="2"/>
        <v>99.986054441180073</v>
      </c>
    </row>
    <row r="87" spans="1:40" ht="15.6" x14ac:dyDescent="0.3">
      <c r="A87" s="26">
        <v>686808</v>
      </c>
      <c r="B87" s="26">
        <v>846973</v>
      </c>
      <c r="C87" s="26">
        <v>360</v>
      </c>
      <c r="D87" s="25">
        <v>84</v>
      </c>
      <c r="E87" s="26">
        <v>1</v>
      </c>
      <c r="F87" s="27" t="s">
        <v>84</v>
      </c>
      <c r="G87" s="28">
        <v>3.2399999999999998E-2</v>
      </c>
      <c r="H87" s="28">
        <v>4</v>
      </c>
      <c r="I87" s="28">
        <v>2.0370370370370368</v>
      </c>
      <c r="J87" s="28">
        <v>1.9801980198019802E-3</v>
      </c>
      <c r="K87" s="28">
        <v>11.410256410256411</v>
      </c>
      <c r="L87" s="28">
        <v>0.20938628158844766</v>
      </c>
      <c r="M87" s="28">
        <v>456</v>
      </c>
      <c r="N87" s="28">
        <v>8.94</v>
      </c>
      <c r="O87" s="28">
        <v>0.1</v>
      </c>
      <c r="P87" s="28">
        <v>0.06</v>
      </c>
      <c r="Q87" s="28">
        <v>0.61</v>
      </c>
      <c r="R87" s="28">
        <v>0.06</v>
      </c>
      <c r="S87" s="28">
        <v>185</v>
      </c>
      <c r="T87" s="28">
        <v>0.09</v>
      </c>
      <c r="U87" s="28">
        <v>0.4</v>
      </c>
      <c r="V87" s="28">
        <v>0.04</v>
      </c>
      <c r="W87" s="28">
        <v>7.32</v>
      </c>
      <c r="X87" s="28">
        <v>5.9459459459459466E-5</v>
      </c>
      <c r="Y87" s="28">
        <v>8.5000000000000006E-2</v>
      </c>
      <c r="Z87" s="28">
        <v>1.3068112996783437E-3</v>
      </c>
      <c r="AA87" s="28">
        <v>0.21089108910891088</v>
      </c>
      <c r="AB87" s="28">
        <v>0.2</v>
      </c>
      <c r="AC87" s="28">
        <v>0.33</v>
      </c>
      <c r="AD87" s="28">
        <v>2.7</v>
      </c>
      <c r="AE87" s="28">
        <v>303</v>
      </c>
      <c r="AF87" s="28">
        <v>7.8</v>
      </c>
      <c r="AG87" s="28">
        <v>11.3</v>
      </c>
      <c r="AH87" s="28">
        <v>9.1999999999999993</v>
      </c>
      <c r="AI87" s="28">
        <v>30500</v>
      </c>
      <c r="AJ87" s="28">
        <v>74000</v>
      </c>
      <c r="AK87" s="28">
        <v>1000</v>
      </c>
      <c r="AL87" s="28">
        <v>230</v>
      </c>
      <c r="AM87" s="28">
        <v>9000</v>
      </c>
      <c r="AN87" s="37">
        <f t="shared" si="2"/>
        <v>99.988425886168272</v>
      </c>
    </row>
    <row r="88" spans="1:40" ht="15.6" x14ac:dyDescent="0.3">
      <c r="A88" s="26">
        <v>686808</v>
      </c>
      <c r="B88" s="26">
        <v>846972</v>
      </c>
      <c r="C88" s="26">
        <v>360</v>
      </c>
      <c r="D88" s="25">
        <v>85</v>
      </c>
      <c r="E88" s="26">
        <v>1</v>
      </c>
      <c r="F88" s="27" t="s">
        <v>86</v>
      </c>
      <c r="G88" s="28">
        <v>7.9000000000000008E-3</v>
      </c>
      <c r="H88" s="28">
        <v>3</v>
      </c>
      <c r="I88" s="28">
        <v>2.6190476190476191</v>
      </c>
      <c r="J88" s="28">
        <v>2.7027027027027029E-3</v>
      </c>
      <c r="K88" s="28">
        <v>13.563218390804598</v>
      </c>
      <c r="L88" s="28">
        <v>0.19047619047619047</v>
      </c>
      <c r="M88" s="28">
        <v>584</v>
      </c>
      <c r="N88" s="28">
        <v>13.4</v>
      </c>
      <c r="O88" s="28">
        <v>0.09</v>
      </c>
      <c r="P88" s="28">
        <v>7.0000000000000007E-2</v>
      </c>
      <c r="Q88" s="28">
        <v>0.81</v>
      </c>
      <c r="R88" s="28">
        <v>0.1</v>
      </c>
      <c r="S88" s="28">
        <v>242</v>
      </c>
      <c r="T88" s="28">
        <v>0.1</v>
      </c>
      <c r="U88" s="28">
        <v>0.2</v>
      </c>
      <c r="V88" s="28">
        <v>0.04</v>
      </c>
      <c r="W88" s="28">
        <v>12.5</v>
      </c>
      <c r="X88" s="28">
        <v>6.0734463276836156E-5</v>
      </c>
      <c r="Y88" s="28">
        <v>9.1999999999999998E-2</v>
      </c>
      <c r="Z88" s="28">
        <v>2.5247552604928535E-3</v>
      </c>
      <c r="AA88" s="28">
        <v>0.27364864864864863</v>
      </c>
      <c r="AB88" s="28">
        <v>0.4</v>
      </c>
      <c r="AC88" s="28">
        <v>0.43</v>
      </c>
      <c r="AD88" s="28">
        <v>4.2</v>
      </c>
      <c r="AE88" s="28">
        <v>296</v>
      </c>
      <c r="AF88" s="28">
        <v>8.6999999999999993</v>
      </c>
      <c r="AG88" s="28">
        <v>14.5</v>
      </c>
      <c r="AH88" s="28">
        <v>14.7</v>
      </c>
      <c r="AI88" s="28">
        <v>46200</v>
      </c>
      <c r="AJ88" s="28">
        <v>70800</v>
      </c>
      <c r="AK88" s="28">
        <v>1200</v>
      </c>
      <c r="AL88" s="28">
        <v>240</v>
      </c>
      <c r="AM88" s="28">
        <v>9000</v>
      </c>
      <c r="AN88" s="37">
        <f t="shared" si="2"/>
        <v>99.987134800842099</v>
      </c>
    </row>
    <row r="89" spans="1:40" ht="15.6" x14ac:dyDescent="0.3">
      <c r="A89" s="26">
        <v>686809</v>
      </c>
      <c r="B89" s="26">
        <v>846972</v>
      </c>
      <c r="C89" s="26">
        <v>360</v>
      </c>
      <c r="D89" s="25">
        <v>86</v>
      </c>
      <c r="E89" s="26">
        <v>1</v>
      </c>
      <c r="F89" s="27" t="s">
        <v>87</v>
      </c>
      <c r="G89" s="28">
        <v>4.0000000000000002E-4</v>
      </c>
      <c r="H89" s="28">
        <v>3</v>
      </c>
      <c r="I89" s="28">
        <v>2.9459459459459461</v>
      </c>
      <c r="J89" s="28">
        <v>8.547008547008547E-4</v>
      </c>
      <c r="K89" s="28">
        <v>14.266666666666667</v>
      </c>
      <c r="L89" s="28">
        <v>0.24927536231884057</v>
      </c>
      <c r="M89" s="28">
        <v>542</v>
      </c>
      <c r="N89" s="28">
        <v>11.8</v>
      </c>
      <c r="O89" s="28">
        <v>0.09</v>
      </c>
      <c r="P89" s="28">
        <v>7.0000000000000007E-2</v>
      </c>
      <c r="Q89" s="28">
        <v>0.68</v>
      </c>
      <c r="R89" s="28">
        <v>0.14000000000000001</v>
      </c>
      <c r="S89" s="28">
        <v>193</v>
      </c>
      <c r="T89" s="28">
        <v>0.1</v>
      </c>
      <c r="U89" s="28">
        <v>0.2</v>
      </c>
      <c r="V89" s="28">
        <v>0.04</v>
      </c>
      <c r="W89" s="28">
        <v>11.5</v>
      </c>
      <c r="X89" s="28">
        <v>5.5232558139534884E-5</v>
      </c>
      <c r="Y89" s="28">
        <v>9.4E-2</v>
      </c>
      <c r="Z89" s="28">
        <v>2.7933922220947571E-3</v>
      </c>
      <c r="AA89" s="28">
        <v>0.17841880341880342</v>
      </c>
      <c r="AB89" s="28">
        <v>0.5</v>
      </c>
      <c r="AC89" s="28">
        <v>0.34</v>
      </c>
      <c r="AD89" s="28">
        <v>3.7</v>
      </c>
      <c r="AE89" s="28">
        <v>936</v>
      </c>
      <c r="AF89" s="28">
        <v>7.5</v>
      </c>
      <c r="AG89" s="28">
        <v>13.4</v>
      </c>
      <c r="AH89" s="28">
        <v>14.3</v>
      </c>
      <c r="AI89" s="28">
        <v>46100</v>
      </c>
      <c r="AJ89" s="28">
        <v>68800</v>
      </c>
      <c r="AK89" s="28">
        <v>1400.0000000000002</v>
      </c>
      <c r="AL89" s="28">
        <v>260</v>
      </c>
      <c r="AM89" s="28">
        <v>9000</v>
      </c>
      <c r="AN89" s="37">
        <f t="shared" si="2"/>
        <v>99.987268390158988</v>
      </c>
    </row>
    <row r="90" spans="1:40" ht="15.6" x14ac:dyDescent="0.3">
      <c r="A90" s="26">
        <v>686810</v>
      </c>
      <c r="B90" s="26">
        <v>846972</v>
      </c>
      <c r="C90" s="26">
        <v>360</v>
      </c>
      <c r="D90" s="25">
        <v>87</v>
      </c>
      <c r="E90" s="26">
        <v>1</v>
      </c>
      <c r="F90" s="27" t="s">
        <v>88</v>
      </c>
      <c r="G90" s="28">
        <v>4.0000000000000002E-4</v>
      </c>
      <c r="H90" s="28">
        <v>3</v>
      </c>
      <c r="I90" s="28">
        <v>1.9411764705882353</v>
      </c>
      <c r="J90" s="28">
        <v>1.5151515151515152E-3</v>
      </c>
      <c r="K90" s="28">
        <v>9.0243902439024399</v>
      </c>
      <c r="L90" s="28">
        <v>0.4285714285714286</v>
      </c>
      <c r="M90" s="28">
        <v>446.66666666666669</v>
      </c>
      <c r="N90" s="28">
        <v>4.5</v>
      </c>
      <c r="O90" s="28">
        <v>0.1</v>
      </c>
      <c r="P90" s="28">
        <v>0.02</v>
      </c>
      <c r="Q90" s="28">
        <v>0.42</v>
      </c>
      <c r="R90" s="28">
        <v>0.05</v>
      </c>
      <c r="S90" s="28">
        <v>136</v>
      </c>
      <c r="T90" s="28">
        <v>0.09</v>
      </c>
      <c r="U90" s="28">
        <v>0.3</v>
      </c>
      <c r="V90" s="28">
        <v>0.04</v>
      </c>
      <c r="W90" s="28">
        <v>3.93</v>
      </c>
      <c r="X90" s="28">
        <v>8.8709677419354844E-5</v>
      </c>
      <c r="Y90" s="28">
        <v>6.6000000000000003E-2</v>
      </c>
      <c r="Z90" s="28">
        <v>2.2333786702936238E-3</v>
      </c>
      <c r="AA90" s="28">
        <v>0.27373737373737378</v>
      </c>
      <c r="AB90" s="28">
        <v>0.1</v>
      </c>
      <c r="AC90" s="28">
        <v>0.19</v>
      </c>
      <c r="AD90" s="28">
        <v>1.7</v>
      </c>
      <c r="AE90" s="28">
        <v>198</v>
      </c>
      <c r="AF90" s="28">
        <v>4.0999999999999996</v>
      </c>
      <c r="AG90" s="28">
        <v>4.9000000000000004</v>
      </c>
      <c r="AH90" s="28">
        <v>5.9</v>
      </c>
      <c r="AI90" s="28">
        <v>17200</v>
      </c>
      <c r="AJ90" s="28">
        <v>24800</v>
      </c>
      <c r="AK90" s="28">
        <v>800</v>
      </c>
      <c r="AL90" s="28">
        <v>60</v>
      </c>
      <c r="AM90" s="28">
        <v>9000</v>
      </c>
      <c r="AN90" s="37">
        <f t="shared" si="2"/>
        <v>99.994731825522052</v>
      </c>
    </row>
    <row r="91" spans="1:40" ht="15.6" x14ac:dyDescent="0.3">
      <c r="A91" s="26">
        <v>686811</v>
      </c>
      <c r="B91" s="26">
        <v>846972</v>
      </c>
      <c r="C91" s="26">
        <v>360</v>
      </c>
      <c r="D91" s="25">
        <v>88</v>
      </c>
      <c r="E91" s="26">
        <v>1</v>
      </c>
      <c r="F91" s="27" t="s">
        <v>89</v>
      </c>
      <c r="G91" s="28">
        <v>3.2000000000000002E-3</v>
      </c>
      <c r="H91" s="28">
        <v>2</v>
      </c>
      <c r="I91" s="28">
        <v>2.4</v>
      </c>
      <c r="J91" s="28">
        <v>2.21606648199446E-3</v>
      </c>
      <c r="K91" s="28">
        <v>11.410256410256411</v>
      </c>
      <c r="L91" s="28">
        <v>0.46938775510204084</v>
      </c>
      <c r="M91" s="28">
        <v>677.5</v>
      </c>
      <c r="N91" s="28">
        <v>11.5</v>
      </c>
      <c r="O91" s="28">
        <v>0.09</v>
      </c>
      <c r="P91" s="28">
        <v>0.06</v>
      </c>
      <c r="Q91" s="28">
        <v>0.68</v>
      </c>
      <c r="R91" s="28">
        <v>0.1</v>
      </c>
      <c r="S91" s="28">
        <v>162</v>
      </c>
      <c r="T91" s="28">
        <v>0.09</v>
      </c>
      <c r="U91" s="28">
        <v>0.3</v>
      </c>
      <c r="V91" s="28">
        <v>0.04</v>
      </c>
      <c r="W91" s="28">
        <v>10.4</v>
      </c>
      <c r="X91" s="28">
        <v>6.4459930313588847E-5</v>
      </c>
      <c r="Y91" s="28">
        <v>8.6999999999999994E-2</v>
      </c>
      <c r="Z91" s="28">
        <v>2.9379685254756669E-3</v>
      </c>
      <c r="AA91" s="28">
        <v>0.24986149584487535</v>
      </c>
      <c r="AB91" s="28">
        <v>0.4</v>
      </c>
      <c r="AC91" s="28">
        <v>0.39</v>
      </c>
      <c r="AD91" s="28">
        <v>4</v>
      </c>
      <c r="AE91" s="28">
        <v>361</v>
      </c>
      <c r="AF91" s="28">
        <v>7.8</v>
      </c>
      <c r="AG91" s="28">
        <v>11.1</v>
      </c>
      <c r="AH91" s="28">
        <v>12.9</v>
      </c>
      <c r="AI91" s="28">
        <v>40199.999999999993</v>
      </c>
      <c r="AJ91" s="28">
        <v>57400</v>
      </c>
      <c r="AK91" s="28">
        <v>1200</v>
      </c>
      <c r="AL91" s="28">
        <v>220</v>
      </c>
      <c r="AM91" s="28">
        <v>9000</v>
      </c>
      <c r="AN91" s="37">
        <f t="shared" si="2"/>
        <v>99.989070302507585</v>
      </c>
    </row>
    <row r="92" spans="1:40" ht="15.6" x14ac:dyDescent="0.3">
      <c r="A92" s="26">
        <v>686812</v>
      </c>
      <c r="B92" s="26">
        <v>846971</v>
      </c>
      <c r="C92" s="26">
        <v>360</v>
      </c>
      <c r="D92" s="25">
        <v>89</v>
      </c>
      <c r="E92" s="26">
        <v>1</v>
      </c>
      <c r="F92" s="27" t="s">
        <v>90</v>
      </c>
      <c r="G92" s="28">
        <v>1.1000000000000001E-3</v>
      </c>
      <c r="H92" s="28">
        <v>3</v>
      </c>
      <c r="I92" s="28">
        <v>2.8461538461538463</v>
      </c>
      <c r="J92" s="28">
        <v>2.6548672566371681E-3</v>
      </c>
      <c r="K92" s="28">
        <v>14.216867469879517</v>
      </c>
      <c r="L92" s="28">
        <v>0.24313725490196078</v>
      </c>
      <c r="M92" s="28">
        <v>455.00000000000006</v>
      </c>
      <c r="N92" s="28">
        <v>13.1</v>
      </c>
      <c r="O92" s="28">
        <v>0.09</v>
      </c>
      <c r="P92" s="28">
        <v>0.09</v>
      </c>
      <c r="Q92" s="28">
        <v>0.79</v>
      </c>
      <c r="R92" s="28">
        <v>0.11</v>
      </c>
      <c r="S92" s="28">
        <v>220</v>
      </c>
      <c r="T92" s="28">
        <v>0.1</v>
      </c>
      <c r="U92" s="28">
        <v>0.2</v>
      </c>
      <c r="V92" s="28">
        <v>0.04</v>
      </c>
      <c r="W92" s="28">
        <v>11.7</v>
      </c>
      <c r="X92" s="28">
        <v>6.1340941512125539E-5</v>
      </c>
      <c r="Y92" s="28">
        <v>8.3000000000000004E-2</v>
      </c>
      <c r="Z92" s="28">
        <v>2.4475077726827466E-3</v>
      </c>
      <c r="AA92" s="28">
        <v>0.22684365781710916</v>
      </c>
      <c r="AB92" s="28">
        <v>0.4</v>
      </c>
      <c r="AC92" s="28">
        <v>0.46</v>
      </c>
      <c r="AD92" s="28">
        <v>3.9</v>
      </c>
      <c r="AE92" s="28">
        <v>339</v>
      </c>
      <c r="AF92" s="28">
        <v>8.3000000000000007</v>
      </c>
      <c r="AG92" s="28">
        <v>13.7</v>
      </c>
      <c r="AH92" s="28">
        <v>11.5</v>
      </c>
      <c r="AI92" s="28">
        <v>42900</v>
      </c>
      <c r="AJ92" s="28">
        <v>70100</v>
      </c>
      <c r="AK92" s="28">
        <v>1000</v>
      </c>
      <c r="AL92" s="28">
        <v>240</v>
      </c>
      <c r="AM92" s="28">
        <v>9000</v>
      </c>
      <c r="AN92" s="37">
        <f t="shared" si="2"/>
        <v>99.987566089773409</v>
      </c>
    </row>
    <row r="93" spans="1:40" ht="15.6" x14ac:dyDescent="0.3">
      <c r="A93" s="26">
        <v>686813</v>
      </c>
      <c r="B93" s="26">
        <v>846971</v>
      </c>
      <c r="C93" s="26">
        <v>360</v>
      </c>
      <c r="D93" s="25">
        <v>90</v>
      </c>
      <c r="E93" s="26">
        <v>1</v>
      </c>
      <c r="F93" s="27" t="s">
        <v>91</v>
      </c>
      <c r="G93" s="28">
        <v>4.0000000000000002E-4</v>
      </c>
      <c r="H93" s="28">
        <v>4</v>
      </c>
      <c r="I93" s="28">
        <v>3.3611111111111107</v>
      </c>
      <c r="J93" s="28">
        <v>2.8328611898016999E-3</v>
      </c>
      <c r="K93" s="28">
        <v>19.62025316455696</v>
      </c>
      <c r="L93" s="28">
        <v>0.21428571428571427</v>
      </c>
      <c r="M93" s="28">
        <v>380</v>
      </c>
      <c r="N93" s="28">
        <v>13.5</v>
      </c>
      <c r="O93" s="28">
        <v>0.09</v>
      </c>
      <c r="P93" s="28">
        <v>0.08</v>
      </c>
      <c r="Q93" s="28">
        <v>0.8</v>
      </c>
      <c r="R93" s="28">
        <v>0.09</v>
      </c>
      <c r="S93" s="28">
        <v>423</v>
      </c>
      <c r="T93" s="28">
        <v>0.09</v>
      </c>
      <c r="U93" s="28">
        <v>0.2</v>
      </c>
      <c r="V93" s="28">
        <v>0.04</v>
      </c>
      <c r="W93" s="28">
        <v>8.73</v>
      </c>
      <c r="X93" s="28">
        <v>4.3336944745395447E-5</v>
      </c>
      <c r="Y93" s="28">
        <v>7.6999999999999999E-2</v>
      </c>
      <c r="Z93" s="28">
        <v>1.5919614043797827E-3</v>
      </c>
      <c r="AA93" s="28">
        <v>0.22436260623229462</v>
      </c>
      <c r="AB93" s="28">
        <v>0.4</v>
      </c>
      <c r="AC93" s="28">
        <v>0.43</v>
      </c>
      <c r="AD93" s="28">
        <v>3.6</v>
      </c>
      <c r="AE93" s="28">
        <v>353</v>
      </c>
      <c r="AF93" s="28">
        <v>7.9</v>
      </c>
      <c r="AG93" s="28">
        <v>14.8</v>
      </c>
      <c r="AH93" s="28">
        <v>10.4</v>
      </c>
      <c r="AI93" s="28">
        <v>41600</v>
      </c>
      <c r="AJ93" s="28">
        <v>92300</v>
      </c>
      <c r="AK93" s="28">
        <v>1100</v>
      </c>
      <c r="AL93" s="28">
        <v>250</v>
      </c>
      <c r="AM93" s="28">
        <v>9000</v>
      </c>
      <c r="AN93" s="37">
        <f t="shared" si="2"/>
        <v>99.985450534811918</v>
      </c>
    </row>
    <row r="94" spans="1:40" ht="15.6" x14ac:dyDescent="0.3">
      <c r="A94" s="26">
        <v>686814</v>
      </c>
      <c r="B94" s="26">
        <v>846971</v>
      </c>
      <c r="C94" s="26">
        <v>360</v>
      </c>
      <c r="D94" s="25">
        <v>91</v>
      </c>
      <c r="E94" s="26">
        <v>1</v>
      </c>
      <c r="F94" s="27" t="s">
        <v>109</v>
      </c>
      <c r="G94" s="28">
        <v>4.0000000000000002E-4</v>
      </c>
      <c r="H94" s="28">
        <v>3</v>
      </c>
      <c r="I94" s="28">
        <v>2.8918918918918917</v>
      </c>
      <c r="J94" s="28">
        <v>3.9080459770114939E-4</v>
      </c>
      <c r="K94" s="28">
        <v>20.595238095238095</v>
      </c>
      <c r="L94" s="28">
        <v>1.6490683229813663</v>
      </c>
      <c r="M94" s="28">
        <v>985.99999999999989</v>
      </c>
      <c r="N94" s="28">
        <v>5.14</v>
      </c>
      <c r="O94" s="28">
        <v>0.1</v>
      </c>
      <c r="P94" s="28">
        <v>0.1</v>
      </c>
      <c r="Q94" s="28">
        <v>0.74</v>
      </c>
      <c r="R94" s="28">
        <v>0.74</v>
      </c>
      <c r="S94" s="28">
        <v>457</v>
      </c>
      <c r="T94" s="28">
        <v>0.09</v>
      </c>
      <c r="U94" s="28">
        <v>0.2</v>
      </c>
      <c r="V94" s="28">
        <v>0.04</v>
      </c>
      <c r="W94" s="28">
        <v>14.4</v>
      </c>
      <c r="X94" s="28">
        <v>3.0769230769230768E-5</v>
      </c>
      <c r="Y94" s="28">
        <v>5.8999999999999997E-2</v>
      </c>
      <c r="Z94" s="28">
        <v>2.661704503163379E-3</v>
      </c>
      <c r="AA94" s="28">
        <v>0.25287356321839083</v>
      </c>
      <c r="AB94" s="28">
        <v>1</v>
      </c>
      <c r="AC94" s="28">
        <v>0.44</v>
      </c>
      <c r="AD94" s="28">
        <v>3.7</v>
      </c>
      <c r="AE94" s="28">
        <v>4350</v>
      </c>
      <c r="AF94" s="28">
        <v>8.4</v>
      </c>
      <c r="AG94" s="28">
        <v>20.7</v>
      </c>
      <c r="AH94" s="28">
        <v>14.6</v>
      </c>
      <c r="AI94" s="28">
        <v>45300</v>
      </c>
      <c r="AJ94" s="28">
        <v>130000</v>
      </c>
      <c r="AK94" s="28">
        <v>1300</v>
      </c>
      <c r="AL94" s="28">
        <v>859.99999999999989</v>
      </c>
      <c r="AM94" s="28">
        <v>9000</v>
      </c>
      <c r="AN94" s="37">
        <f t="shared" si="2"/>
        <v>99.980764815844481</v>
      </c>
    </row>
    <row r="95" spans="1:40" ht="15.6" x14ac:dyDescent="0.3">
      <c r="A95" s="26">
        <v>686814</v>
      </c>
      <c r="B95" s="26">
        <v>846971</v>
      </c>
      <c r="C95" s="26">
        <v>360</v>
      </c>
      <c r="D95" s="25">
        <v>92</v>
      </c>
      <c r="E95" s="26">
        <v>1</v>
      </c>
      <c r="F95" s="27" t="s">
        <v>92</v>
      </c>
      <c r="G95" s="28">
        <v>7.4999999999999997E-3</v>
      </c>
      <c r="H95" s="28">
        <v>3</v>
      </c>
      <c r="I95" s="28">
        <v>2.6896551724137931</v>
      </c>
      <c r="J95" s="28">
        <v>3.5433070866141732E-3</v>
      </c>
      <c r="K95" s="28">
        <v>15.441176470588236</v>
      </c>
      <c r="L95" s="28">
        <v>0.21132075471698111</v>
      </c>
      <c r="M95" s="28">
        <v>564</v>
      </c>
      <c r="N95" s="28">
        <v>11.2</v>
      </c>
      <c r="O95" s="28">
        <v>0.1</v>
      </c>
      <c r="P95" s="28">
        <v>0.04</v>
      </c>
      <c r="Q95" s="28">
        <v>0.63</v>
      </c>
      <c r="R95" s="28">
        <v>7.0000000000000007E-2</v>
      </c>
      <c r="S95" s="28">
        <v>303</v>
      </c>
      <c r="T95" s="28">
        <v>0.09</v>
      </c>
      <c r="U95" s="28">
        <v>0.2</v>
      </c>
      <c r="V95" s="28">
        <v>0.04</v>
      </c>
      <c r="W95" s="28">
        <v>7.41</v>
      </c>
      <c r="X95" s="28">
        <v>6.2154696132596691E-5</v>
      </c>
      <c r="Y95" s="28">
        <v>0.06</v>
      </c>
      <c r="Z95" s="28">
        <v>1.6007377432763509E-3</v>
      </c>
      <c r="AA95" s="28">
        <v>0.25078740157480317</v>
      </c>
      <c r="AB95" s="28">
        <v>0.5</v>
      </c>
      <c r="AC95" s="28">
        <v>0.34</v>
      </c>
      <c r="AD95" s="28">
        <v>2.9</v>
      </c>
      <c r="AE95" s="28">
        <v>254</v>
      </c>
      <c r="AF95" s="28">
        <v>6.8</v>
      </c>
      <c r="AG95" s="28">
        <v>13.5</v>
      </c>
      <c r="AH95" s="28">
        <v>9.4</v>
      </c>
      <c r="AI95" s="28">
        <v>39300</v>
      </c>
      <c r="AJ95" s="28">
        <v>72400</v>
      </c>
      <c r="AK95" s="28">
        <v>1000</v>
      </c>
      <c r="AL95" s="28">
        <v>200</v>
      </c>
      <c r="AM95" s="28">
        <v>9000</v>
      </c>
      <c r="AN95" s="37">
        <f t="shared" si="2"/>
        <v>99.987690411435395</v>
      </c>
    </row>
    <row r="96" spans="1:40" ht="15.6" x14ac:dyDescent="0.3">
      <c r="A96" s="26">
        <v>686815</v>
      </c>
      <c r="B96" s="26">
        <v>846971</v>
      </c>
      <c r="C96" s="26">
        <v>361</v>
      </c>
      <c r="D96" s="25">
        <v>93</v>
      </c>
      <c r="E96" s="26">
        <v>1</v>
      </c>
      <c r="F96" s="27" t="s">
        <v>93</v>
      </c>
      <c r="G96" s="28">
        <v>1.4E-3</v>
      </c>
      <c r="H96" s="28">
        <v>3</v>
      </c>
      <c r="I96" s="28">
        <v>2.8571428571428572</v>
      </c>
      <c r="J96" s="28">
        <v>4.0160642570281121E-3</v>
      </c>
      <c r="K96" s="28">
        <v>17.03125</v>
      </c>
      <c r="L96" s="28">
        <v>0.2087912087912088</v>
      </c>
      <c r="M96" s="28">
        <v>503.33333333333331</v>
      </c>
      <c r="N96" s="28">
        <v>11.5</v>
      </c>
      <c r="O96" s="28">
        <v>0.09</v>
      </c>
      <c r="P96" s="28">
        <v>0.05</v>
      </c>
      <c r="Q96" s="28">
        <v>0.6</v>
      </c>
      <c r="R96" s="28">
        <v>7.0000000000000007E-2</v>
      </c>
      <c r="S96" s="28">
        <v>312</v>
      </c>
      <c r="T96" s="28">
        <v>0.09</v>
      </c>
      <c r="U96" s="28">
        <v>0.2</v>
      </c>
      <c r="V96" s="28">
        <v>0.04</v>
      </c>
      <c r="W96" s="28">
        <v>8.1300000000000008</v>
      </c>
      <c r="X96" s="28">
        <v>5.3367217280813214E-5</v>
      </c>
      <c r="Y96" s="28">
        <v>5.5E-2</v>
      </c>
      <c r="Z96" s="28">
        <v>1.5250351492735814E-3</v>
      </c>
      <c r="AA96" s="28">
        <v>0.23574297188755022</v>
      </c>
      <c r="AB96" s="28">
        <v>0.4</v>
      </c>
      <c r="AC96" s="28">
        <v>0.35</v>
      </c>
      <c r="AD96" s="28">
        <v>2.8</v>
      </c>
      <c r="AE96" s="28">
        <v>249</v>
      </c>
      <c r="AF96" s="28">
        <v>6.4</v>
      </c>
      <c r="AG96" s="28">
        <v>13.9</v>
      </c>
      <c r="AH96" s="28">
        <v>8.3000000000000007</v>
      </c>
      <c r="AI96" s="28">
        <v>38900</v>
      </c>
      <c r="AJ96" s="28">
        <v>78700</v>
      </c>
      <c r="AK96" s="28">
        <v>900</v>
      </c>
      <c r="AL96" s="28">
        <v>220</v>
      </c>
      <c r="AM96" s="28">
        <v>9000</v>
      </c>
      <c r="AN96" s="37">
        <f t="shared" si="2"/>
        <v>99.98711393517452</v>
      </c>
    </row>
    <row r="97" spans="1:40" ht="15.6" x14ac:dyDescent="0.3">
      <c r="A97" s="26">
        <v>687901</v>
      </c>
      <c r="B97" s="26">
        <v>846364</v>
      </c>
      <c r="C97" s="26">
        <v>379</v>
      </c>
      <c r="D97" s="25">
        <v>94</v>
      </c>
      <c r="E97" s="26">
        <v>1</v>
      </c>
      <c r="F97" s="27" t="s">
        <v>94</v>
      </c>
      <c r="G97" s="28">
        <v>3.0999999999999999E-3</v>
      </c>
      <c r="H97" s="28">
        <v>3</v>
      </c>
      <c r="I97" s="28">
        <v>1.5263157894736841</v>
      </c>
      <c r="J97" s="28">
        <v>2.121212121212121E-3</v>
      </c>
      <c r="K97" s="28">
        <v>5.9708737864077666</v>
      </c>
      <c r="L97" s="28">
        <v>0.22888283378746593</v>
      </c>
      <c r="M97" s="28">
        <v>869.99999999999989</v>
      </c>
      <c r="N97" s="28">
        <v>14.5</v>
      </c>
      <c r="O97" s="28">
        <v>0.09</v>
      </c>
      <c r="P97" s="28">
        <v>0.08</v>
      </c>
      <c r="Q97" s="28">
        <v>0.79</v>
      </c>
      <c r="R97" s="28">
        <v>0.15</v>
      </c>
      <c r="S97" s="28">
        <v>156</v>
      </c>
      <c r="T97" s="28">
        <v>0.1</v>
      </c>
      <c r="U97" s="28">
        <v>0.2</v>
      </c>
      <c r="V97" s="28">
        <v>0.04</v>
      </c>
      <c r="W97" s="28">
        <v>20.8</v>
      </c>
      <c r="X97" s="28">
        <v>5.1212938005390832E-5</v>
      </c>
      <c r="Y97" s="28">
        <v>0.13400000000000001</v>
      </c>
      <c r="Z97" s="28">
        <v>2.0179793371796592E-3</v>
      </c>
      <c r="AA97" s="28">
        <v>0.3575757575757576</v>
      </c>
      <c r="AB97" s="28">
        <v>0.4</v>
      </c>
      <c r="AC97" s="28">
        <v>0.38</v>
      </c>
      <c r="AD97" s="28">
        <v>5.7</v>
      </c>
      <c r="AE97" s="28">
        <v>330</v>
      </c>
      <c r="AF97" s="28">
        <v>20.6</v>
      </c>
      <c r="AG97" s="28">
        <v>14.6</v>
      </c>
      <c r="AH97" s="28">
        <v>15.4</v>
      </c>
      <c r="AI97" s="28">
        <v>50599.999999999993</v>
      </c>
      <c r="AJ97" s="28">
        <v>74200</v>
      </c>
      <c r="AK97" s="28">
        <v>2700</v>
      </c>
      <c r="AL97" s="28">
        <v>160</v>
      </c>
      <c r="AM97" s="28">
        <v>9000</v>
      </c>
      <c r="AN97" s="37">
        <f t="shared" si="2"/>
        <v>99.986187894506145</v>
      </c>
    </row>
    <row r="98" spans="1:40" ht="15.6" x14ac:dyDescent="0.3">
      <c r="A98" s="26">
        <v>687902</v>
      </c>
      <c r="B98" s="26">
        <v>846364</v>
      </c>
      <c r="C98" s="26">
        <v>379</v>
      </c>
      <c r="D98" s="25">
        <v>95</v>
      </c>
      <c r="E98" s="26">
        <v>1</v>
      </c>
      <c r="F98" s="27" t="s">
        <v>95</v>
      </c>
      <c r="G98" s="28">
        <v>4.0000000000000002E-4</v>
      </c>
      <c r="H98" s="28">
        <v>3</v>
      </c>
      <c r="I98" s="28">
        <v>1.9411764705882355</v>
      </c>
      <c r="J98" s="28">
        <v>2.631578947368421E-3</v>
      </c>
      <c r="K98" s="28">
        <v>9.3495934959349594</v>
      </c>
      <c r="L98" s="28">
        <v>0.30909090909090908</v>
      </c>
      <c r="M98" s="28">
        <v>725.99999999999989</v>
      </c>
      <c r="N98" s="28">
        <v>14.8</v>
      </c>
      <c r="O98" s="28">
        <v>0.1</v>
      </c>
      <c r="P98" s="28">
        <v>0.08</v>
      </c>
      <c r="Q98" s="28">
        <v>0.77</v>
      </c>
      <c r="R98" s="28">
        <v>0.12</v>
      </c>
      <c r="S98" s="28">
        <v>172</v>
      </c>
      <c r="T98" s="28">
        <v>0.1</v>
      </c>
      <c r="U98" s="28">
        <v>0.1</v>
      </c>
      <c r="V98" s="28">
        <v>0.04</v>
      </c>
      <c r="W98" s="28">
        <v>22</v>
      </c>
      <c r="X98" s="28">
        <v>5.2924791086350971E-5</v>
      </c>
      <c r="Y98" s="28">
        <v>0.11899999999999999</v>
      </c>
      <c r="Z98" s="28">
        <v>2.3105514257184072E-3</v>
      </c>
      <c r="AA98" s="28">
        <v>0.26348684210526313</v>
      </c>
      <c r="AB98" s="28">
        <v>0.3</v>
      </c>
      <c r="AC98" s="28">
        <v>0.52</v>
      </c>
      <c r="AD98" s="28">
        <v>5.0999999999999996</v>
      </c>
      <c r="AE98" s="28">
        <v>304</v>
      </c>
      <c r="AF98" s="28">
        <v>12.3</v>
      </c>
      <c r="AG98" s="28">
        <v>15.2</v>
      </c>
      <c r="AH98" s="28">
        <v>13.3</v>
      </c>
      <c r="AI98" s="28">
        <v>49300</v>
      </c>
      <c r="AJ98" s="28">
        <v>71800</v>
      </c>
      <c r="AK98" s="28">
        <v>1400.0000000000002</v>
      </c>
      <c r="AL98" s="28">
        <v>130</v>
      </c>
      <c r="AM98" s="28">
        <v>9000</v>
      </c>
      <c r="AN98" s="37">
        <f t="shared" si="2"/>
        <v>99.986706818225727</v>
      </c>
    </row>
    <row r="99" spans="1:40" ht="15.6" x14ac:dyDescent="0.3">
      <c r="A99" s="26">
        <v>687903</v>
      </c>
      <c r="B99" s="26">
        <v>846364</v>
      </c>
      <c r="C99" s="26">
        <v>379</v>
      </c>
      <c r="D99" s="25">
        <v>96</v>
      </c>
      <c r="E99" s="26">
        <v>1</v>
      </c>
      <c r="F99" s="27" t="s">
        <v>96</v>
      </c>
      <c r="G99" s="28">
        <v>4.0000000000000002E-4</v>
      </c>
      <c r="H99" s="28">
        <v>3</v>
      </c>
      <c r="I99" s="28">
        <v>1.7058823529411764</v>
      </c>
      <c r="J99" s="28">
        <v>2.0958083832335328E-3</v>
      </c>
      <c r="K99" s="28">
        <v>5.9562841530054644</v>
      </c>
      <c r="L99" s="28">
        <v>0.27722772277227725</v>
      </c>
      <c r="M99" s="28">
        <v>785</v>
      </c>
      <c r="N99" s="28">
        <v>13</v>
      </c>
      <c r="O99" s="28">
        <v>0.1</v>
      </c>
      <c r="P99" s="28">
        <v>7.0000000000000007E-2</v>
      </c>
      <c r="Q99" s="28">
        <v>0.65</v>
      </c>
      <c r="R99" s="28">
        <v>0.13</v>
      </c>
      <c r="S99" s="28">
        <v>161</v>
      </c>
      <c r="T99" s="28">
        <v>0.1</v>
      </c>
      <c r="U99" s="28">
        <v>0.2</v>
      </c>
      <c r="V99" s="28">
        <v>0.04</v>
      </c>
      <c r="W99" s="28">
        <v>20.9</v>
      </c>
      <c r="X99" s="28">
        <v>5.1204819277108435E-5</v>
      </c>
      <c r="Y99" s="28">
        <v>0.14199999999999999</v>
      </c>
      <c r="Z99" s="28">
        <v>2.2851919561243145E-3</v>
      </c>
      <c r="AA99" s="28">
        <v>0.31137724550898205</v>
      </c>
      <c r="AB99" s="28">
        <v>0.4</v>
      </c>
      <c r="AC99" s="28">
        <v>0.41</v>
      </c>
      <c r="AD99" s="28">
        <v>5.0999999999999996</v>
      </c>
      <c r="AE99" s="28">
        <v>334</v>
      </c>
      <c r="AF99" s="28">
        <v>18.3</v>
      </c>
      <c r="AG99" s="28">
        <v>13.8</v>
      </c>
      <c r="AH99" s="28">
        <v>12.5</v>
      </c>
      <c r="AI99" s="28">
        <v>46500</v>
      </c>
      <c r="AJ99" s="28">
        <v>66400</v>
      </c>
      <c r="AK99" s="28">
        <v>2500</v>
      </c>
      <c r="AL99" s="28">
        <v>140</v>
      </c>
      <c r="AM99" s="28">
        <v>9000</v>
      </c>
      <c r="AN99" s="37">
        <f t="shared" si="2"/>
        <v>99.987408290239628</v>
      </c>
    </row>
    <row r="100" spans="1:40" ht="15.6" x14ac:dyDescent="0.3">
      <c r="A100" s="26">
        <v>687905</v>
      </c>
      <c r="B100" s="26">
        <v>846363</v>
      </c>
      <c r="C100" s="26">
        <v>379</v>
      </c>
      <c r="D100" s="25">
        <v>97</v>
      </c>
      <c r="E100" s="26">
        <v>1</v>
      </c>
      <c r="F100" s="27" t="s">
        <v>97</v>
      </c>
      <c r="G100" s="28">
        <v>4.0000000000000002E-4</v>
      </c>
      <c r="H100" s="28">
        <v>2</v>
      </c>
      <c r="I100" s="28">
        <v>1.2352941176470589</v>
      </c>
      <c r="J100" s="28">
        <v>1.8575851393188853E-3</v>
      </c>
      <c r="K100" s="28">
        <v>3.1286549707602336</v>
      </c>
      <c r="L100" s="28">
        <v>0.22897196261682246</v>
      </c>
      <c r="M100" s="28">
        <v>795</v>
      </c>
      <c r="N100" s="28">
        <v>12.7</v>
      </c>
      <c r="O100" s="28">
        <v>0.1</v>
      </c>
      <c r="P100" s="28">
        <v>7.0000000000000007E-2</v>
      </c>
      <c r="Q100" s="28">
        <v>0.72</v>
      </c>
      <c r="R100" s="28">
        <v>0.21</v>
      </c>
      <c r="S100" s="28">
        <v>144</v>
      </c>
      <c r="T100" s="28">
        <v>0.1</v>
      </c>
      <c r="U100" s="28">
        <v>0.2</v>
      </c>
      <c r="V100" s="28">
        <v>0.04</v>
      </c>
      <c r="W100" s="28">
        <v>21.6</v>
      </c>
      <c r="X100" s="28">
        <v>4.5669291338582673E-5</v>
      </c>
      <c r="Y100" s="28">
        <v>0.16</v>
      </c>
      <c r="Z100" s="28">
        <v>2.4583614057628132E-3</v>
      </c>
      <c r="AA100" s="28">
        <v>0.49226006191950467</v>
      </c>
      <c r="AB100" s="28">
        <v>0.4</v>
      </c>
      <c r="AC100" s="28">
        <v>0.4</v>
      </c>
      <c r="AD100" s="28">
        <v>6.8</v>
      </c>
      <c r="AE100" s="28">
        <v>323</v>
      </c>
      <c r="AF100" s="28">
        <v>34.200000000000003</v>
      </c>
      <c r="AG100" s="28">
        <v>14.6</v>
      </c>
      <c r="AH100" s="28">
        <v>14.7</v>
      </c>
      <c r="AI100" s="28">
        <v>49000</v>
      </c>
      <c r="AJ100" s="28">
        <v>63500</v>
      </c>
      <c r="AK100" s="28">
        <v>4600</v>
      </c>
      <c r="AL100" s="28">
        <v>150</v>
      </c>
      <c r="AM100" s="28">
        <v>9000</v>
      </c>
      <c r="AN100" s="37">
        <f t="shared" ref="AN100:AN129" si="3">100-(SUM(F100:AM100)/10000000)</f>
        <v>99.987237391005721</v>
      </c>
    </row>
    <row r="101" spans="1:40" ht="15.6" x14ac:dyDescent="0.3">
      <c r="A101" s="26">
        <v>687906</v>
      </c>
      <c r="B101" s="26">
        <v>846363</v>
      </c>
      <c r="C101" s="26">
        <v>379</v>
      </c>
      <c r="D101" s="25">
        <v>98</v>
      </c>
      <c r="E101" s="26">
        <v>1</v>
      </c>
      <c r="F101" s="27" t="s">
        <v>98</v>
      </c>
      <c r="G101" s="28">
        <v>4.0000000000000002E-4</v>
      </c>
      <c r="H101" s="28">
        <v>4</v>
      </c>
      <c r="I101" s="28">
        <v>2.2745098039215685</v>
      </c>
      <c r="J101" s="28">
        <v>2.631578947368421E-3</v>
      </c>
      <c r="K101" s="28">
        <v>10.673076923076923</v>
      </c>
      <c r="L101" s="28">
        <v>0.27450980392156865</v>
      </c>
      <c r="M101" s="28">
        <v>735.99999999999989</v>
      </c>
      <c r="N101" s="28">
        <v>14</v>
      </c>
      <c r="O101" s="28">
        <v>0.09</v>
      </c>
      <c r="P101" s="28">
        <v>0.09</v>
      </c>
      <c r="Q101" s="28">
        <v>0.86</v>
      </c>
      <c r="R101" s="28">
        <v>0.11</v>
      </c>
      <c r="S101" s="28">
        <v>170</v>
      </c>
      <c r="T101" s="28">
        <v>0.1</v>
      </c>
      <c r="U101" s="28">
        <v>0.2</v>
      </c>
      <c r="V101" s="28">
        <v>0.04</v>
      </c>
      <c r="W101" s="28">
        <v>18.5</v>
      </c>
      <c r="X101" s="28">
        <v>5.6463595839524514E-5</v>
      </c>
      <c r="Y101" s="28">
        <v>0.14299999999999999</v>
      </c>
      <c r="Z101" s="28">
        <v>2.0738417845097921E-3</v>
      </c>
      <c r="AA101" s="28">
        <v>0.32302631578947372</v>
      </c>
      <c r="AB101" s="28">
        <v>0.3</v>
      </c>
      <c r="AC101" s="28">
        <v>0.42</v>
      </c>
      <c r="AD101" s="28">
        <v>5.0999999999999996</v>
      </c>
      <c r="AE101" s="28">
        <v>304</v>
      </c>
      <c r="AF101" s="28">
        <v>10.4</v>
      </c>
      <c r="AG101" s="28">
        <v>14.9</v>
      </c>
      <c r="AH101" s="28">
        <v>10.8</v>
      </c>
      <c r="AI101" s="28">
        <v>51600</v>
      </c>
      <c r="AJ101" s="28">
        <v>67300</v>
      </c>
      <c r="AK101" s="28">
        <v>1600</v>
      </c>
      <c r="AL101" s="28">
        <v>120</v>
      </c>
      <c r="AM101" s="28">
        <v>9000</v>
      </c>
      <c r="AN101" s="37">
        <f t="shared" si="3"/>
        <v>99.986907639671529</v>
      </c>
    </row>
    <row r="102" spans="1:40" ht="15.6" x14ac:dyDescent="0.3">
      <c r="A102" s="26">
        <v>687907</v>
      </c>
      <c r="B102" s="26">
        <v>846363</v>
      </c>
      <c r="C102" s="26">
        <v>379</v>
      </c>
      <c r="D102" s="25">
        <v>99</v>
      </c>
      <c r="E102" s="26">
        <v>1</v>
      </c>
      <c r="F102" s="27" t="s">
        <v>99</v>
      </c>
      <c r="G102" s="28">
        <v>4.0000000000000002E-4</v>
      </c>
      <c r="H102" s="28">
        <v>3</v>
      </c>
      <c r="I102" s="28">
        <v>1.8627450980392157</v>
      </c>
      <c r="J102" s="28">
        <v>2.3809523809523812E-3</v>
      </c>
      <c r="K102" s="28">
        <v>11.941747572815533</v>
      </c>
      <c r="L102" s="28">
        <v>0.27609427609427606</v>
      </c>
      <c r="M102" s="28">
        <v>919.99999999999989</v>
      </c>
      <c r="N102" s="28">
        <v>14.4</v>
      </c>
      <c r="O102" s="28">
        <v>0.1</v>
      </c>
      <c r="P102" s="28">
        <v>0.06</v>
      </c>
      <c r="Q102" s="28">
        <v>0.77</v>
      </c>
      <c r="R102" s="28">
        <v>0.09</v>
      </c>
      <c r="S102" s="28">
        <v>223</v>
      </c>
      <c r="T102" s="28">
        <v>0.1</v>
      </c>
      <c r="U102" s="28">
        <v>0.2</v>
      </c>
      <c r="V102" s="28">
        <v>0.04</v>
      </c>
      <c r="W102" s="28">
        <v>16.899999999999999</v>
      </c>
      <c r="X102" s="28">
        <v>4.4041450777202072E-5</v>
      </c>
      <c r="Y102" s="28">
        <v>0.157</v>
      </c>
      <c r="Z102" s="28">
        <v>1.8649401568303756E-3</v>
      </c>
      <c r="AA102" s="28">
        <v>0.32440476190476192</v>
      </c>
      <c r="AB102" s="28">
        <v>0.4</v>
      </c>
      <c r="AC102" s="28">
        <v>0.4</v>
      </c>
      <c r="AD102" s="28">
        <v>5.0999999999999996</v>
      </c>
      <c r="AE102" s="28">
        <v>336</v>
      </c>
      <c r="AF102" s="28">
        <v>10.3</v>
      </c>
      <c r="AG102" s="28">
        <v>16.3</v>
      </c>
      <c r="AH102" s="28">
        <v>13.4</v>
      </c>
      <c r="AI102" s="28">
        <v>53800</v>
      </c>
      <c r="AJ102" s="28">
        <v>77200</v>
      </c>
      <c r="AK102" s="28">
        <v>1700.0000000000002</v>
      </c>
      <c r="AL102" s="28">
        <v>150</v>
      </c>
      <c r="AM102" s="28">
        <v>9000</v>
      </c>
      <c r="AN102" s="37">
        <f t="shared" si="3"/>
        <v>99.985657487331835</v>
      </c>
    </row>
    <row r="103" spans="1:40" ht="15.6" x14ac:dyDescent="0.3">
      <c r="A103" s="26">
        <v>687908</v>
      </c>
      <c r="B103" s="26">
        <v>846362</v>
      </c>
      <c r="C103" s="26">
        <v>379</v>
      </c>
      <c r="D103" s="25">
        <v>100</v>
      </c>
      <c r="E103" s="26">
        <v>1</v>
      </c>
      <c r="F103" s="27" t="s">
        <v>100</v>
      </c>
      <c r="G103" s="28">
        <v>4.0000000000000002E-4</v>
      </c>
      <c r="H103" s="28">
        <v>3</v>
      </c>
      <c r="I103" s="28">
        <v>1.6727272727272726</v>
      </c>
      <c r="J103" s="28">
        <v>2.3255813953488372E-3</v>
      </c>
      <c r="K103" s="28">
        <v>8.8888888888888893</v>
      </c>
      <c r="L103" s="28">
        <v>0.28268551236749118</v>
      </c>
      <c r="M103" s="28">
        <v>755.99999999999989</v>
      </c>
      <c r="N103" s="28">
        <v>13.9</v>
      </c>
      <c r="O103" s="28">
        <v>0.1</v>
      </c>
      <c r="P103" s="28">
        <v>0.06</v>
      </c>
      <c r="Q103" s="28">
        <v>0.81</v>
      </c>
      <c r="R103" s="28">
        <v>0.11</v>
      </c>
      <c r="S103" s="28">
        <v>143</v>
      </c>
      <c r="T103" s="28">
        <v>0.2</v>
      </c>
      <c r="U103" s="28">
        <v>0.3</v>
      </c>
      <c r="V103" s="28">
        <v>0.04</v>
      </c>
      <c r="W103" s="28">
        <v>18.2</v>
      </c>
      <c r="X103" s="28">
        <v>6.366459627329191E-5</v>
      </c>
      <c r="Y103" s="28">
        <v>0.13400000000000001</v>
      </c>
      <c r="Z103" s="28">
        <v>2.4450142098109478E-3</v>
      </c>
      <c r="AA103" s="28">
        <v>0.28866279069767442</v>
      </c>
      <c r="AB103" s="28">
        <v>0.4</v>
      </c>
      <c r="AC103" s="28">
        <v>0.5</v>
      </c>
      <c r="AD103" s="28">
        <v>5.5</v>
      </c>
      <c r="AE103" s="28">
        <v>344</v>
      </c>
      <c r="AF103" s="28">
        <v>11.7</v>
      </c>
      <c r="AG103" s="28">
        <v>13.8</v>
      </c>
      <c r="AH103" s="28">
        <v>15.5</v>
      </c>
      <c r="AI103" s="28">
        <v>52500</v>
      </c>
      <c r="AJ103" s="28">
        <v>64400.000000000007</v>
      </c>
      <c r="AK103" s="28">
        <v>1500</v>
      </c>
      <c r="AL103" s="28">
        <v>150</v>
      </c>
      <c r="AM103" s="28">
        <v>9000</v>
      </c>
      <c r="AN103" s="37">
        <f t="shared" si="3"/>
        <v>99.987111160780131</v>
      </c>
    </row>
    <row r="104" spans="1:40" ht="15.6" x14ac:dyDescent="0.3">
      <c r="A104" s="26">
        <v>687909</v>
      </c>
      <c r="B104" s="26">
        <v>846362</v>
      </c>
      <c r="C104" s="26">
        <v>379</v>
      </c>
      <c r="D104" s="25">
        <v>101</v>
      </c>
      <c r="E104" s="26">
        <v>1</v>
      </c>
      <c r="F104" s="27" t="s">
        <v>101</v>
      </c>
      <c r="G104" s="28">
        <v>4.0000000000000002E-4</v>
      </c>
      <c r="H104" s="28">
        <v>4</v>
      </c>
      <c r="I104" s="28">
        <v>1.7142857142857144</v>
      </c>
      <c r="J104" s="28">
        <v>2.666666666666667E-3</v>
      </c>
      <c r="K104" s="28">
        <v>10.267857142857144</v>
      </c>
      <c r="L104" s="28">
        <v>0.2932330827067669</v>
      </c>
      <c r="M104" s="28">
        <v>875</v>
      </c>
      <c r="N104" s="28">
        <v>14.3</v>
      </c>
      <c r="O104" s="28">
        <v>0.1</v>
      </c>
      <c r="P104" s="28">
        <v>0.08</v>
      </c>
      <c r="Q104" s="28">
        <v>0.75</v>
      </c>
      <c r="R104" s="28">
        <v>0.11</v>
      </c>
      <c r="S104" s="28">
        <v>148</v>
      </c>
      <c r="T104" s="28">
        <v>0.1</v>
      </c>
      <c r="U104" s="28">
        <v>0.2</v>
      </c>
      <c r="V104" s="28">
        <v>0.04</v>
      </c>
      <c r="W104" s="28">
        <v>19.600000000000001</v>
      </c>
      <c r="X104" s="28">
        <v>4.6376811594202899E-5</v>
      </c>
      <c r="Y104" s="28">
        <v>0.153</v>
      </c>
      <c r="Z104" s="28">
        <v>2.3708513708513707E-3</v>
      </c>
      <c r="AA104" s="28">
        <v>0.35</v>
      </c>
      <c r="AB104" s="28">
        <v>0.4</v>
      </c>
      <c r="AC104" s="28">
        <v>0.39</v>
      </c>
      <c r="AD104" s="28">
        <v>5.6</v>
      </c>
      <c r="AE104" s="28">
        <v>300</v>
      </c>
      <c r="AF104" s="28">
        <v>11.2</v>
      </c>
      <c r="AG104" s="28">
        <v>15.4</v>
      </c>
      <c r="AH104" s="28">
        <v>16.600000000000001</v>
      </c>
      <c r="AI104" s="28">
        <v>53900</v>
      </c>
      <c r="AJ104" s="28">
        <v>69000</v>
      </c>
      <c r="AK104" s="28">
        <v>1600</v>
      </c>
      <c r="AL104" s="28">
        <v>160</v>
      </c>
      <c r="AM104" s="28">
        <v>9000</v>
      </c>
      <c r="AN104" s="37">
        <f t="shared" si="3"/>
        <v>99.986491534614018</v>
      </c>
    </row>
    <row r="105" spans="1:40" ht="15.6" x14ac:dyDescent="0.3">
      <c r="A105" s="26">
        <v>687910</v>
      </c>
      <c r="B105" s="26">
        <v>846361</v>
      </c>
      <c r="C105" s="26">
        <v>379</v>
      </c>
      <c r="D105" s="25">
        <v>102</v>
      </c>
      <c r="E105" s="26">
        <v>1</v>
      </c>
      <c r="F105" s="27" t="s">
        <v>102</v>
      </c>
      <c r="G105" s="28">
        <v>4.0000000000000001E-3</v>
      </c>
      <c r="H105" s="28">
        <v>3</v>
      </c>
      <c r="I105" s="28">
        <v>1.7450980392156865</v>
      </c>
      <c r="J105" s="28">
        <v>1.3636363636363635E-3</v>
      </c>
      <c r="K105" s="28">
        <v>8.4403669724770634</v>
      </c>
      <c r="L105" s="28">
        <v>0.46551724137931039</v>
      </c>
      <c r="M105" s="28">
        <v>792.5</v>
      </c>
      <c r="N105" s="28">
        <v>11.4</v>
      </c>
      <c r="O105" s="28">
        <v>0.09</v>
      </c>
      <c r="P105" s="28">
        <v>7.0000000000000007E-2</v>
      </c>
      <c r="Q105" s="28">
        <v>0.65</v>
      </c>
      <c r="R105" s="28">
        <v>0.1</v>
      </c>
      <c r="S105" s="28">
        <v>122</v>
      </c>
      <c r="T105" s="28">
        <v>0.1</v>
      </c>
      <c r="U105" s="28">
        <v>0.5</v>
      </c>
      <c r="V105" s="28">
        <v>0.04</v>
      </c>
      <c r="W105" s="28">
        <v>15.3</v>
      </c>
      <c r="X105" s="28">
        <v>5.9782608695652175E-5</v>
      </c>
      <c r="Y105" s="28">
        <v>0.14399999999999999</v>
      </c>
      <c r="Z105" s="28">
        <v>2.5377426312005753E-3</v>
      </c>
      <c r="AA105" s="28">
        <v>0.18772727272727271</v>
      </c>
      <c r="AB105" s="28">
        <v>0.4</v>
      </c>
      <c r="AC105" s="28">
        <v>0.42</v>
      </c>
      <c r="AD105" s="28">
        <v>5.0999999999999996</v>
      </c>
      <c r="AE105" s="28">
        <v>440</v>
      </c>
      <c r="AF105" s="28">
        <v>10.9</v>
      </c>
      <c r="AG105" s="28">
        <v>12.3</v>
      </c>
      <c r="AH105" s="28">
        <v>15.3</v>
      </c>
      <c r="AI105" s="28">
        <v>40300</v>
      </c>
      <c r="AJ105" s="28">
        <v>55199.999999999993</v>
      </c>
      <c r="AK105" s="28">
        <v>1000</v>
      </c>
      <c r="AL105" s="28">
        <v>160</v>
      </c>
      <c r="AM105" s="28">
        <v>9000</v>
      </c>
      <c r="AN105" s="37">
        <f t="shared" si="3"/>
        <v>99.989289883932926</v>
      </c>
    </row>
    <row r="106" spans="1:40" ht="15.6" x14ac:dyDescent="0.3">
      <c r="A106" s="26">
        <v>687911</v>
      </c>
      <c r="B106" s="26">
        <v>846361</v>
      </c>
      <c r="C106" s="26">
        <v>379</v>
      </c>
      <c r="D106" s="25">
        <v>103</v>
      </c>
      <c r="E106" s="26">
        <v>1</v>
      </c>
      <c r="F106" s="27" t="s">
        <v>103</v>
      </c>
      <c r="G106" s="28">
        <v>4.0000000000000002E-4</v>
      </c>
      <c r="H106" s="28">
        <v>3</v>
      </c>
      <c r="I106" s="28">
        <v>1.8448275862068966</v>
      </c>
      <c r="J106" s="28">
        <v>2.0114942528735632E-3</v>
      </c>
      <c r="K106" s="28">
        <v>7.8461538461538458</v>
      </c>
      <c r="L106" s="28">
        <v>0.30194805194805197</v>
      </c>
      <c r="M106" s="28">
        <v>777.5</v>
      </c>
      <c r="N106" s="28">
        <v>13.1</v>
      </c>
      <c r="O106" s="28">
        <v>0.1</v>
      </c>
      <c r="P106" s="28">
        <v>0.06</v>
      </c>
      <c r="Q106" s="28">
        <v>0.69</v>
      </c>
      <c r="R106" s="28">
        <v>0.12</v>
      </c>
      <c r="S106" s="28">
        <v>113</v>
      </c>
      <c r="T106" s="28">
        <v>0.1</v>
      </c>
      <c r="U106" s="28">
        <v>0.4</v>
      </c>
      <c r="V106" s="28">
        <v>0.04</v>
      </c>
      <c r="W106" s="28">
        <v>19</v>
      </c>
      <c r="X106" s="28">
        <v>5.574324324324324E-5</v>
      </c>
      <c r="Y106" s="28">
        <v>0.13200000000000001</v>
      </c>
      <c r="Z106" s="28">
        <v>2.7742325518909125E-3</v>
      </c>
      <c r="AA106" s="28">
        <v>0.24224137931034481</v>
      </c>
      <c r="AB106" s="28">
        <v>0.3</v>
      </c>
      <c r="AC106" s="28">
        <v>0.46</v>
      </c>
      <c r="AD106" s="28">
        <v>5.8</v>
      </c>
      <c r="AE106" s="28">
        <v>348</v>
      </c>
      <c r="AF106" s="28">
        <v>13</v>
      </c>
      <c r="AG106" s="28">
        <v>14.5</v>
      </c>
      <c r="AH106" s="28">
        <v>16.8</v>
      </c>
      <c r="AI106" s="28">
        <v>44400.000000000007</v>
      </c>
      <c r="AJ106" s="28">
        <v>59200</v>
      </c>
      <c r="AK106" s="28">
        <v>1400.0000000000002</v>
      </c>
      <c r="AL106" s="28">
        <v>160</v>
      </c>
      <c r="AM106" s="28">
        <v>9000</v>
      </c>
      <c r="AN106" s="37">
        <f t="shared" si="3"/>
        <v>99.988450365758766</v>
      </c>
    </row>
    <row r="107" spans="1:40" ht="15.6" x14ac:dyDescent="0.3">
      <c r="A107" s="26">
        <v>687912</v>
      </c>
      <c r="B107" s="26">
        <v>846360</v>
      </c>
      <c r="C107" s="26">
        <v>379</v>
      </c>
      <c r="D107" s="25">
        <v>104</v>
      </c>
      <c r="E107" s="26">
        <v>1</v>
      </c>
      <c r="F107" s="27" t="s">
        <v>104</v>
      </c>
      <c r="G107" s="28">
        <v>5.7999999999999996E-3</v>
      </c>
      <c r="H107" s="28">
        <v>3</v>
      </c>
      <c r="I107" s="28">
        <v>1.4126984126984128</v>
      </c>
      <c r="J107" s="28">
        <v>1.6853932584269663E-3</v>
      </c>
      <c r="K107" s="28">
        <v>6.1224489795918373</v>
      </c>
      <c r="L107" s="28">
        <v>0.28923076923076924</v>
      </c>
      <c r="M107" s="28">
        <v>767.5</v>
      </c>
      <c r="N107" s="28">
        <v>12.6</v>
      </c>
      <c r="O107" s="28">
        <v>0.1</v>
      </c>
      <c r="P107" s="28">
        <v>0.06</v>
      </c>
      <c r="Q107" s="28">
        <v>0.67</v>
      </c>
      <c r="R107" s="28">
        <v>0.13</v>
      </c>
      <c r="S107" s="28">
        <v>101</v>
      </c>
      <c r="T107" s="28">
        <v>0.1</v>
      </c>
      <c r="U107" s="28">
        <v>0.3</v>
      </c>
      <c r="V107" s="28">
        <v>0.04</v>
      </c>
      <c r="W107" s="28">
        <v>18.2</v>
      </c>
      <c r="X107" s="28">
        <v>6.2043795620437943E-5</v>
      </c>
      <c r="Y107" s="28">
        <v>0.126</v>
      </c>
      <c r="Z107" s="28">
        <v>2.8809195735731374E-3</v>
      </c>
      <c r="AA107" s="28">
        <v>0.24943820224719102</v>
      </c>
      <c r="AB107" s="28">
        <v>0.3</v>
      </c>
      <c r="AC107" s="28">
        <v>0.52</v>
      </c>
      <c r="AD107" s="28">
        <v>6.3</v>
      </c>
      <c r="AE107" s="28">
        <v>356</v>
      </c>
      <c r="AF107" s="28">
        <v>14.7</v>
      </c>
      <c r="AG107" s="28">
        <v>12.7</v>
      </c>
      <c r="AH107" s="28">
        <v>16.899999999999999</v>
      </c>
      <c r="AI107" s="28">
        <v>44600</v>
      </c>
      <c r="AJ107" s="28">
        <v>54800.000000000007</v>
      </c>
      <c r="AK107" s="28">
        <v>1600</v>
      </c>
      <c r="AL107" s="28">
        <v>150</v>
      </c>
      <c r="AM107" s="28">
        <v>9000</v>
      </c>
      <c r="AN107" s="37">
        <f t="shared" si="3"/>
        <v>99.988853066975523</v>
      </c>
    </row>
    <row r="108" spans="1:40" ht="15.6" x14ac:dyDescent="0.3">
      <c r="A108" s="26">
        <v>687913</v>
      </c>
      <c r="B108" s="26">
        <v>846360</v>
      </c>
      <c r="C108" s="26">
        <v>379</v>
      </c>
      <c r="D108" s="25">
        <v>105</v>
      </c>
      <c r="E108" s="26">
        <v>1</v>
      </c>
      <c r="F108" s="27" t="s">
        <v>105</v>
      </c>
      <c r="G108" s="28">
        <v>4.0000000000000002E-4</v>
      </c>
      <c r="H108" s="28">
        <v>3</v>
      </c>
      <c r="I108" s="28">
        <v>1.5483870967741935</v>
      </c>
      <c r="J108" s="28">
        <v>1.7391304347826085E-3</v>
      </c>
      <c r="K108" s="28">
        <v>6.580645161290323</v>
      </c>
      <c r="L108" s="28">
        <v>0.26536312849162014</v>
      </c>
      <c r="M108" s="28">
        <v>762.5</v>
      </c>
      <c r="N108" s="28">
        <v>13.4</v>
      </c>
      <c r="O108" s="28">
        <v>0.1</v>
      </c>
      <c r="P108" s="28">
        <v>7.0000000000000007E-2</v>
      </c>
      <c r="Q108" s="28">
        <v>0.71</v>
      </c>
      <c r="R108" s="28">
        <v>0.15</v>
      </c>
      <c r="S108" s="28">
        <v>101</v>
      </c>
      <c r="T108" s="28">
        <v>0.1</v>
      </c>
      <c r="U108" s="28">
        <v>0.3</v>
      </c>
      <c r="V108" s="28">
        <v>0.04</v>
      </c>
      <c r="W108" s="28">
        <v>19</v>
      </c>
      <c r="X108" s="28">
        <v>5.6478405315614625E-5</v>
      </c>
      <c r="Y108" s="28">
        <v>0.156</v>
      </c>
      <c r="Z108" s="28">
        <v>2.6922124039970275E-3</v>
      </c>
      <c r="AA108" s="28">
        <v>0.25826086956521738</v>
      </c>
      <c r="AB108" s="28">
        <v>0.4</v>
      </c>
      <c r="AC108" s="28">
        <v>0.47</v>
      </c>
      <c r="AD108" s="28">
        <v>6.2</v>
      </c>
      <c r="AE108" s="28">
        <v>345</v>
      </c>
      <c r="AF108" s="28">
        <v>15.5</v>
      </c>
      <c r="AG108" s="28">
        <v>13.9</v>
      </c>
      <c r="AH108" s="28">
        <v>14.7</v>
      </c>
      <c r="AI108" s="28">
        <v>48500</v>
      </c>
      <c r="AJ108" s="28">
        <v>60199.999999999993</v>
      </c>
      <c r="AK108" s="28">
        <v>1900</v>
      </c>
      <c r="AL108" s="28">
        <v>130</v>
      </c>
      <c r="AM108" s="28">
        <v>9000</v>
      </c>
      <c r="AN108" s="37">
        <f t="shared" si="3"/>
        <v>99.987896464645587</v>
      </c>
    </row>
    <row r="109" spans="1:40" ht="15.6" x14ac:dyDescent="0.3">
      <c r="A109" s="26">
        <v>687915</v>
      </c>
      <c r="B109" s="26">
        <v>846359</v>
      </c>
      <c r="C109" s="26">
        <v>379</v>
      </c>
      <c r="D109" s="25">
        <v>106</v>
      </c>
      <c r="E109" s="26">
        <v>1</v>
      </c>
      <c r="F109" s="27" t="s">
        <v>106</v>
      </c>
      <c r="G109" s="28">
        <v>1.6000000000000001E-3</v>
      </c>
      <c r="H109" s="28">
        <v>3</v>
      </c>
      <c r="I109" s="28">
        <v>1.5625</v>
      </c>
      <c r="J109" s="28">
        <v>1.5915119363395225E-3</v>
      </c>
      <c r="K109" s="28">
        <v>6.8965517241379306</v>
      </c>
      <c r="L109" s="28">
        <v>0.33024691358024688</v>
      </c>
      <c r="M109" s="28">
        <v>637.99999999999989</v>
      </c>
      <c r="N109" s="28">
        <v>13.1</v>
      </c>
      <c r="O109" s="28">
        <v>0.1</v>
      </c>
      <c r="P109" s="28">
        <v>0.06</v>
      </c>
      <c r="Q109" s="28">
        <v>0.79</v>
      </c>
      <c r="R109" s="28">
        <v>0.14000000000000001</v>
      </c>
      <c r="S109" s="28">
        <v>119</v>
      </c>
      <c r="T109" s="28">
        <v>0.1</v>
      </c>
      <c r="U109" s="28">
        <v>0.3</v>
      </c>
      <c r="V109" s="28">
        <v>0.04</v>
      </c>
      <c r="W109" s="28">
        <v>20.100000000000001</v>
      </c>
      <c r="X109" s="28">
        <v>4.7138047138047129E-5</v>
      </c>
      <c r="Y109" s="28">
        <v>0.129</v>
      </c>
      <c r="Z109" s="28">
        <v>2.9158371949077407E-3</v>
      </c>
      <c r="AA109" s="28">
        <v>0.22785145888594166</v>
      </c>
      <c r="AB109" s="28">
        <v>0.4</v>
      </c>
      <c r="AC109" s="28">
        <v>0.54</v>
      </c>
      <c r="AD109" s="28">
        <v>6.4</v>
      </c>
      <c r="AE109" s="28">
        <v>377</v>
      </c>
      <c r="AF109" s="28">
        <v>14.5</v>
      </c>
      <c r="AG109" s="28">
        <v>14.2</v>
      </c>
      <c r="AH109" s="28">
        <v>15</v>
      </c>
      <c r="AI109" s="28">
        <v>45900</v>
      </c>
      <c r="AJ109" s="28">
        <v>59400.000000000007</v>
      </c>
      <c r="AK109" s="28">
        <v>1400.0000000000002</v>
      </c>
      <c r="AL109" s="28">
        <v>140</v>
      </c>
      <c r="AM109" s="28">
        <v>9000</v>
      </c>
      <c r="AN109" s="37">
        <f t="shared" si="3"/>
        <v>99.98829280776954</v>
      </c>
    </row>
    <row r="110" spans="1:40" ht="15.6" x14ac:dyDescent="0.3">
      <c r="A110" s="26">
        <v>687916</v>
      </c>
      <c r="B110" s="26">
        <v>846359</v>
      </c>
      <c r="C110" s="26">
        <v>379</v>
      </c>
      <c r="D110" s="25">
        <v>107</v>
      </c>
      <c r="E110" s="26">
        <v>1</v>
      </c>
      <c r="F110" s="27" t="s">
        <v>107</v>
      </c>
      <c r="G110" s="28">
        <v>1.2999999999999999E-3</v>
      </c>
      <c r="H110" s="28">
        <v>3</v>
      </c>
      <c r="I110" s="28">
        <v>1.6716417910447761</v>
      </c>
      <c r="J110" s="28">
        <v>2.0648967551622419E-3</v>
      </c>
      <c r="K110" s="28">
        <v>7.7697841726618702</v>
      </c>
      <c r="L110" s="28">
        <v>0.2857142857142857</v>
      </c>
      <c r="M110" s="28">
        <v>685.99999999999989</v>
      </c>
      <c r="N110" s="28">
        <v>13.7</v>
      </c>
      <c r="O110" s="28">
        <v>0.1</v>
      </c>
      <c r="P110" s="28">
        <v>0.09</v>
      </c>
      <c r="Q110" s="28">
        <v>0.73</v>
      </c>
      <c r="R110" s="28">
        <v>0.14000000000000001</v>
      </c>
      <c r="S110" s="28">
        <v>113</v>
      </c>
      <c r="T110" s="28">
        <v>0.1</v>
      </c>
      <c r="U110" s="28">
        <v>0.2</v>
      </c>
      <c r="V110" s="28">
        <v>0.04</v>
      </c>
      <c r="W110" s="28">
        <v>21.8</v>
      </c>
      <c r="X110" s="28">
        <v>4.603174603174603E-5</v>
      </c>
      <c r="Y110" s="28">
        <v>0.13500000000000001</v>
      </c>
      <c r="Z110" s="28">
        <v>3.1544546014303995E-3</v>
      </c>
      <c r="AA110" s="28">
        <v>0.2896755162241888</v>
      </c>
      <c r="AB110" s="28">
        <v>0.5</v>
      </c>
      <c r="AC110" s="28">
        <v>0.5</v>
      </c>
      <c r="AD110" s="28">
        <v>6.7</v>
      </c>
      <c r="AE110" s="28">
        <v>339</v>
      </c>
      <c r="AF110" s="28">
        <v>13.9</v>
      </c>
      <c r="AG110" s="28">
        <v>15.6</v>
      </c>
      <c r="AH110" s="28">
        <v>19.600000000000001</v>
      </c>
      <c r="AI110" s="28">
        <v>48500</v>
      </c>
      <c r="AJ110" s="28">
        <v>63000</v>
      </c>
      <c r="AK110" s="28">
        <v>1600</v>
      </c>
      <c r="AL110" s="28">
        <v>180</v>
      </c>
      <c r="AM110" s="28">
        <v>9000</v>
      </c>
      <c r="AN110" s="37">
        <f t="shared" si="3"/>
        <v>99.987647514161878</v>
      </c>
    </row>
    <row r="111" spans="1:40" ht="15.6" x14ac:dyDescent="0.3">
      <c r="A111" s="26">
        <v>687917</v>
      </c>
      <c r="B111" s="26">
        <v>846358</v>
      </c>
      <c r="C111" s="26">
        <v>379</v>
      </c>
      <c r="D111" s="25">
        <v>108</v>
      </c>
      <c r="E111" s="26">
        <v>1</v>
      </c>
      <c r="F111" s="27" t="s">
        <v>108</v>
      </c>
      <c r="G111" s="28">
        <v>1.1999999999999999E-3</v>
      </c>
      <c r="H111" s="28">
        <v>3</v>
      </c>
      <c r="I111" s="28">
        <v>1.4393939393939394</v>
      </c>
      <c r="J111" s="28">
        <v>1.749271137026239E-3</v>
      </c>
      <c r="K111" s="28">
        <v>6.774193548387097</v>
      </c>
      <c r="L111" s="28">
        <v>0.2810650887573965</v>
      </c>
      <c r="M111" s="28">
        <v>737.5</v>
      </c>
      <c r="N111" s="28">
        <v>13.8</v>
      </c>
      <c r="O111" s="28">
        <v>0.1</v>
      </c>
      <c r="P111" s="28">
        <v>0.06</v>
      </c>
      <c r="Q111" s="28">
        <v>0.77</v>
      </c>
      <c r="R111" s="28">
        <v>0.15</v>
      </c>
      <c r="S111" s="28">
        <v>119</v>
      </c>
      <c r="T111" s="28">
        <v>0.1</v>
      </c>
      <c r="U111" s="28">
        <v>0.2</v>
      </c>
      <c r="V111" s="28">
        <v>0.04</v>
      </c>
      <c r="W111" s="28">
        <v>21.4</v>
      </c>
      <c r="X111" s="28">
        <v>5.4009819967266771E-5</v>
      </c>
      <c r="Y111" s="28">
        <v>0.129</v>
      </c>
      <c r="Z111" s="28">
        <v>3.0825317774197235E-3</v>
      </c>
      <c r="AA111" s="28">
        <v>0.27871720116618076</v>
      </c>
      <c r="AB111" s="28">
        <v>0.4</v>
      </c>
      <c r="AC111" s="28">
        <v>0.51</v>
      </c>
      <c r="AD111" s="28">
        <v>6.6</v>
      </c>
      <c r="AE111" s="28">
        <v>343</v>
      </c>
      <c r="AF111" s="28">
        <v>15.5</v>
      </c>
      <c r="AG111" s="28">
        <v>14.5</v>
      </c>
      <c r="AH111" s="28">
        <v>19.3</v>
      </c>
      <c r="AI111" s="28">
        <v>47100</v>
      </c>
      <c r="AJ111" s="28">
        <v>61100</v>
      </c>
      <c r="AK111" s="28">
        <v>1900</v>
      </c>
      <c r="AL111" s="28">
        <v>150</v>
      </c>
      <c r="AM111" s="28">
        <v>9000</v>
      </c>
      <c r="AN111" s="37">
        <f t="shared" si="3"/>
        <v>99.987944516154442</v>
      </c>
    </row>
    <row r="112" spans="1:40" ht="15.6" x14ac:dyDescent="0.3">
      <c r="A112" s="26">
        <v>687918</v>
      </c>
      <c r="B112" s="26">
        <v>846358</v>
      </c>
      <c r="C112" s="26">
        <v>379</v>
      </c>
      <c r="D112" s="25">
        <v>109</v>
      </c>
      <c r="E112" s="26">
        <v>1</v>
      </c>
      <c r="F112" s="27" t="s">
        <v>110</v>
      </c>
      <c r="G112" s="28">
        <v>5.9999999999999995E-4</v>
      </c>
      <c r="H112" s="28">
        <v>3</v>
      </c>
      <c r="I112" s="28">
        <v>1.089430894308943</v>
      </c>
      <c r="J112" s="28">
        <v>6.0728744939271256E-3</v>
      </c>
      <c r="K112" s="28">
        <v>2.9936305732484079</v>
      </c>
      <c r="L112" s="28">
        <v>0.13513513513513511</v>
      </c>
      <c r="M112" s="28">
        <v>188.125</v>
      </c>
      <c r="N112" s="28">
        <v>16.899999999999999</v>
      </c>
      <c r="O112" s="28">
        <v>0.1</v>
      </c>
      <c r="P112" s="28">
        <v>7.0000000000000007E-2</v>
      </c>
      <c r="Q112" s="28">
        <v>2.27</v>
      </c>
      <c r="R112" s="28">
        <v>0.26</v>
      </c>
      <c r="S112" s="28">
        <v>72</v>
      </c>
      <c r="T112" s="28">
        <v>0.2</v>
      </c>
      <c r="U112" s="28">
        <v>0.7</v>
      </c>
      <c r="V112" s="28">
        <v>0.04</v>
      </c>
      <c r="W112" s="28">
        <v>10.5</v>
      </c>
      <c r="X112" s="28">
        <v>1.2945590994371483E-4</v>
      </c>
      <c r="Y112" s="28">
        <v>5.1999999999999998E-2</v>
      </c>
      <c r="Z112" s="28">
        <v>3.3353876034138228E-3</v>
      </c>
      <c r="AA112" s="28">
        <v>0.63562753036437247</v>
      </c>
      <c r="AB112" s="28">
        <v>0.8</v>
      </c>
      <c r="AC112" s="28">
        <v>2.06</v>
      </c>
      <c r="AD112" s="28">
        <v>12.3</v>
      </c>
      <c r="AE112" s="28">
        <v>247</v>
      </c>
      <c r="AF112" s="28">
        <v>31.4</v>
      </c>
      <c r="AG112" s="28">
        <v>12.5</v>
      </c>
      <c r="AH112" s="28">
        <v>18.8</v>
      </c>
      <c r="AI112" s="28">
        <v>60400</v>
      </c>
      <c r="AJ112" s="28">
        <v>53300</v>
      </c>
      <c r="AK112" s="28">
        <v>3000</v>
      </c>
      <c r="AL112" s="28">
        <v>570</v>
      </c>
      <c r="AM112" s="28">
        <v>9000</v>
      </c>
      <c r="AN112" s="37">
        <f t="shared" si="3"/>
        <v>99.987310605903815</v>
      </c>
    </row>
    <row r="113" spans="1:40" ht="15.6" x14ac:dyDescent="0.3">
      <c r="A113" s="26">
        <v>687316</v>
      </c>
      <c r="B113" s="26">
        <v>846238</v>
      </c>
      <c r="C113" s="26">
        <v>371</v>
      </c>
      <c r="D113" s="25">
        <v>110</v>
      </c>
      <c r="E113" s="26">
        <v>1</v>
      </c>
      <c r="F113" s="27" t="s">
        <v>111</v>
      </c>
      <c r="G113" s="28">
        <v>4.0000000000000002E-4</v>
      </c>
      <c r="H113" s="28">
        <v>3</v>
      </c>
      <c r="I113" s="28">
        <v>1.098901098901099</v>
      </c>
      <c r="J113" s="28">
        <v>4.2452830188679245E-3</v>
      </c>
      <c r="K113" s="28">
        <v>7.1317829457364343</v>
      </c>
      <c r="L113" s="28">
        <v>0.25773195876288657</v>
      </c>
      <c r="M113" s="28">
        <v>287</v>
      </c>
      <c r="N113" s="28">
        <v>16.100000000000001</v>
      </c>
      <c r="O113" s="28">
        <v>0.09</v>
      </c>
      <c r="P113" s="28">
        <v>0.06</v>
      </c>
      <c r="Q113" s="28">
        <v>1.23</v>
      </c>
      <c r="R113" s="28">
        <v>0.14000000000000001</v>
      </c>
      <c r="S113" s="28">
        <v>67</v>
      </c>
      <c r="T113" s="28">
        <v>0.2</v>
      </c>
      <c r="U113" s="28">
        <v>0.09</v>
      </c>
      <c r="V113" s="28">
        <v>0.04</v>
      </c>
      <c r="W113" s="28">
        <v>18.899999999999999</v>
      </c>
      <c r="X113" s="28">
        <v>1.2472647702407004E-4</v>
      </c>
      <c r="Y113" s="28">
        <v>8.3000000000000004E-2</v>
      </c>
      <c r="Z113" s="28">
        <v>4.099146192716503E-3</v>
      </c>
      <c r="AA113" s="28">
        <v>0.21320754716981133</v>
      </c>
      <c r="AB113" s="28">
        <v>0.4</v>
      </c>
      <c r="AC113" s="28">
        <v>1.29</v>
      </c>
      <c r="AD113" s="28">
        <v>9.1</v>
      </c>
      <c r="AE113" s="28">
        <v>212</v>
      </c>
      <c r="AF113" s="28">
        <v>12.9</v>
      </c>
      <c r="AG113" s="28">
        <v>13.1</v>
      </c>
      <c r="AH113" s="28">
        <v>9.9</v>
      </c>
      <c r="AI113" s="28">
        <v>50199.999999999993</v>
      </c>
      <c r="AJ113" s="28">
        <v>45700</v>
      </c>
      <c r="AK113" s="28">
        <v>700.00000000000011</v>
      </c>
      <c r="AL113" s="28">
        <v>170</v>
      </c>
      <c r="AM113" s="28">
        <v>9000</v>
      </c>
      <c r="AN113" s="37">
        <f t="shared" si="3"/>
        <v>99.989356866650724</v>
      </c>
    </row>
    <row r="114" spans="1:40" ht="15.6" x14ac:dyDescent="0.3">
      <c r="A114" s="26">
        <v>687319</v>
      </c>
      <c r="B114" s="26">
        <v>846238</v>
      </c>
      <c r="C114" s="26">
        <v>371</v>
      </c>
      <c r="D114" s="25">
        <v>111</v>
      </c>
      <c r="E114" s="26">
        <v>1</v>
      </c>
      <c r="F114" s="27" t="s">
        <v>112</v>
      </c>
      <c r="G114" s="28">
        <v>4.0000000000000002E-4</v>
      </c>
      <c r="H114" s="28">
        <v>3</v>
      </c>
      <c r="I114" s="28">
        <v>1.0666666666666667</v>
      </c>
      <c r="J114" s="28">
        <v>4.2253521126760568E-3</v>
      </c>
      <c r="K114" s="28">
        <v>6.8852459016393448</v>
      </c>
      <c r="L114" s="28">
        <v>0.3273542600896861</v>
      </c>
      <c r="M114" s="28">
        <v>308.88888888888891</v>
      </c>
      <c r="N114" s="28">
        <v>15</v>
      </c>
      <c r="O114" s="28">
        <v>0.1</v>
      </c>
      <c r="P114" s="28">
        <v>0.06</v>
      </c>
      <c r="Q114" s="28">
        <v>1.1399999999999999</v>
      </c>
      <c r="R114" s="28">
        <v>0.14000000000000001</v>
      </c>
      <c r="S114" s="28">
        <v>67</v>
      </c>
      <c r="T114" s="28">
        <v>0.1</v>
      </c>
      <c r="U114" s="28">
        <v>0.1</v>
      </c>
      <c r="V114" s="28">
        <v>0.04</v>
      </c>
      <c r="W114" s="28">
        <v>14.8</v>
      </c>
      <c r="X114" s="28">
        <v>1.1538461538461538E-4</v>
      </c>
      <c r="Y114" s="28">
        <v>9.7000000000000003E-2</v>
      </c>
      <c r="Z114" s="28">
        <v>4.1015951976657973E-3</v>
      </c>
      <c r="AA114" s="28">
        <v>0.21455399061032865</v>
      </c>
      <c r="AB114" s="28">
        <v>0.4</v>
      </c>
      <c r="AC114" s="28">
        <v>1.29</v>
      </c>
      <c r="AD114" s="28">
        <v>9</v>
      </c>
      <c r="AE114" s="28">
        <v>213</v>
      </c>
      <c r="AF114" s="28">
        <v>12.2</v>
      </c>
      <c r="AG114" s="28">
        <v>12</v>
      </c>
      <c r="AH114" s="28">
        <v>9.5</v>
      </c>
      <c r="AI114" s="28">
        <v>47699.999999999993</v>
      </c>
      <c r="AJ114" s="28">
        <v>41600</v>
      </c>
      <c r="AK114" s="28">
        <v>700.00000000000011</v>
      </c>
      <c r="AL114" s="28">
        <v>150</v>
      </c>
      <c r="AM114" s="28">
        <v>9000</v>
      </c>
      <c r="AN114" s="37">
        <f t="shared" si="3"/>
        <v>99.990017364144791</v>
      </c>
    </row>
    <row r="115" spans="1:40" ht="15.6" x14ac:dyDescent="0.3">
      <c r="A115" s="26">
        <v>687320</v>
      </c>
      <c r="B115" s="26">
        <v>846238</v>
      </c>
      <c r="C115" s="26">
        <v>371</v>
      </c>
      <c r="D115" s="25">
        <v>112</v>
      </c>
      <c r="E115" s="26">
        <v>1</v>
      </c>
      <c r="F115" s="27" t="s">
        <v>113</v>
      </c>
      <c r="G115" s="28">
        <v>1.4E-3</v>
      </c>
      <c r="H115" s="28">
        <v>3</v>
      </c>
      <c r="I115" s="28">
        <v>1.0396039603960396</v>
      </c>
      <c r="J115" s="28">
        <v>4.2372881355932203E-3</v>
      </c>
      <c r="K115" s="28">
        <v>6.9852941176470589</v>
      </c>
      <c r="L115" s="28">
        <v>0.28275862068965513</v>
      </c>
      <c r="M115" s="28">
        <v>331</v>
      </c>
      <c r="N115" s="28">
        <v>17.2</v>
      </c>
      <c r="O115" s="28">
        <v>0.2</v>
      </c>
      <c r="P115" s="28">
        <v>0.08</v>
      </c>
      <c r="Q115" s="28">
        <v>1.33</v>
      </c>
      <c r="R115" s="28">
        <v>0.15</v>
      </c>
      <c r="S115" s="28">
        <v>80</v>
      </c>
      <c r="T115" s="28">
        <v>0.2</v>
      </c>
      <c r="U115" s="28">
        <v>0.09</v>
      </c>
      <c r="V115" s="28">
        <v>0.04</v>
      </c>
      <c r="W115" s="28">
        <v>19</v>
      </c>
      <c r="X115" s="28">
        <v>1.3006396588486138E-4</v>
      </c>
      <c r="Y115" s="28">
        <v>0.10199999999999999</v>
      </c>
      <c r="Z115" s="28">
        <v>4.236676849966055E-3</v>
      </c>
      <c r="AA115" s="28">
        <v>0.21144067796610169</v>
      </c>
      <c r="AB115" s="28">
        <v>0.5</v>
      </c>
      <c r="AC115" s="28">
        <v>1.36</v>
      </c>
      <c r="AD115" s="28">
        <v>10.1</v>
      </c>
      <c r="AE115" s="28">
        <v>236</v>
      </c>
      <c r="AF115" s="28">
        <v>13.6</v>
      </c>
      <c r="AG115" s="28">
        <v>13.4</v>
      </c>
      <c r="AH115" s="28">
        <v>10.7</v>
      </c>
      <c r="AI115" s="28">
        <v>55000</v>
      </c>
      <c r="AJ115" s="28">
        <v>46900.000000000007</v>
      </c>
      <c r="AK115" s="28">
        <v>900</v>
      </c>
      <c r="AL115" s="28">
        <v>160</v>
      </c>
      <c r="AM115" s="28">
        <v>9000</v>
      </c>
      <c r="AN115" s="37">
        <f t="shared" si="3"/>
        <v>99.988729341889865</v>
      </c>
    </row>
    <row r="116" spans="1:40" ht="15.6" x14ac:dyDescent="0.3">
      <c r="A116" s="26">
        <v>687322</v>
      </c>
      <c r="B116" s="26">
        <v>846238</v>
      </c>
      <c r="C116" s="26">
        <v>371</v>
      </c>
      <c r="D116" s="25">
        <v>113</v>
      </c>
      <c r="E116" s="26">
        <v>1</v>
      </c>
      <c r="F116" s="27" t="s">
        <v>127</v>
      </c>
      <c r="G116" s="28">
        <v>3.0999999999999999E-3</v>
      </c>
      <c r="H116" s="28">
        <v>3</v>
      </c>
      <c r="I116" s="28">
        <v>1.0396039603960396</v>
      </c>
      <c r="J116" s="28">
        <v>4.5045045045045045E-3</v>
      </c>
      <c r="K116" s="28">
        <v>7.2388059701492535</v>
      </c>
      <c r="L116" s="28">
        <v>0.28838951310861427</v>
      </c>
      <c r="M116" s="28">
        <v>318.99999999999994</v>
      </c>
      <c r="N116" s="28">
        <v>17.2</v>
      </c>
      <c r="O116" s="28">
        <v>0.2</v>
      </c>
      <c r="P116" s="28">
        <v>0.09</v>
      </c>
      <c r="Q116" s="28">
        <v>1.24</v>
      </c>
      <c r="R116" s="28">
        <v>0.15</v>
      </c>
      <c r="S116" s="28">
        <v>86</v>
      </c>
      <c r="T116" s="28">
        <v>0.2</v>
      </c>
      <c r="U116" s="28">
        <v>0.09</v>
      </c>
      <c r="V116" s="28">
        <v>0.04</v>
      </c>
      <c r="W116" s="28">
        <v>18.600000000000001</v>
      </c>
      <c r="X116" s="28">
        <v>1.1618257261410787E-4</v>
      </c>
      <c r="Y116" s="28">
        <v>9.9000000000000005E-2</v>
      </c>
      <c r="Z116" s="28">
        <v>4.0911156086076584E-3</v>
      </c>
      <c r="AA116" s="28">
        <v>0.22522522522522523</v>
      </c>
      <c r="AB116" s="28">
        <v>0.5</v>
      </c>
      <c r="AC116" s="28">
        <v>1.41</v>
      </c>
      <c r="AD116" s="28">
        <v>10.1</v>
      </c>
      <c r="AE116" s="28">
        <v>222</v>
      </c>
      <c r="AF116" s="28">
        <v>13.4</v>
      </c>
      <c r="AG116" s="28">
        <v>13</v>
      </c>
      <c r="AH116" s="28">
        <v>10.3</v>
      </c>
      <c r="AI116" s="28">
        <v>54600</v>
      </c>
      <c r="AJ116" s="28">
        <v>48200</v>
      </c>
      <c r="AK116" s="28">
        <v>800</v>
      </c>
      <c r="AL116" s="28">
        <v>150</v>
      </c>
      <c r="AM116" s="28">
        <v>9000</v>
      </c>
      <c r="AN116" s="37">
        <f t="shared" si="3"/>
        <v>99.988652457716356</v>
      </c>
    </row>
    <row r="117" spans="1:40" ht="15.6" x14ac:dyDescent="0.3">
      <c r="A117" s="26">
        <v>687323</v>
      </c>
      <c r="B117" s="26">
        <v>846238</v>
      </c>
      <c r="C117" s="26">
        <v>371</v>
      </c>
      <c r="D117" s="25">
        <v>114</v>
      </c>
      <c r="E117" s="26">
        <v>1</v>
      </c>
      <c r="F117" s="27" t="s">
        <v>114</v>
      </c>
      <c r="G117" s="28">
        <v>4.7000000000000002E-3</v>
      </c>
      <c r="H117" s="28">
        <v>3</v>
      </c>
      <c r="I117" s="28">
        <v>1.1621621621621621</v>
      </c>
      <c r="J117" s="28">
        <v>4.1666666666666666E-3</v>
      </c>
      <c r="K117" s="28">
        <v>6.5384615384615383</v>
      </c>
      <c r="L117" s="28">
        <v>0.12987012987012986</v>
      </c>
      <c r="M117" s="28">
        <v>453.33333333333331</v>
      </c>
      <c r="N117" s="28">
        <v>6.11</v>
      </c>
      <c r="O117" s="28">
        <v>0.2</v>
      </c>
      <c r="P117" s="28">
        <v>0.01</v>
      </c>
      <c r="Q117" s="28">
        <v>0.57999999999999996</v>
      </c>
      <c r="R117" s="28">
        <v>0.05</v>
      </c>
      <c r="S117" s="28">
        <v>48</v>
      </c>
      <c r="T117" s="28">
        <v>0.09</v>
      </c>
      <c r="U117" s="28">
        <v>0.09</v>
      </c>
      <c r="V117" s="28">
        <v>0.04</v>
      </c>
      <c r="W117" s="28">
        <v>6.79</v>
      </c>
      <c r="X117" s="28">
        <v>2.0555555555555556E-4</v>
      </c>
      <c r="Y117" s="28">
        <v>6.2E-2</v>
      </c>
      <c r="Z117" s="28">
        <v>4.310344827586206E-3</v>
      </c>
      <c r="AA117" s="28">
        <v>0.27604166666666669</v>
      </c>
      <c r="AB117" s="28">
        <v>0.1</v>
      </c>
      <c r="AC117" s="28">
        <v>0.48</v>
      </c>
      <c r="AD117" s="28">
        <v>3.7</v>
      </c>
      <c r="AE117" s="28">
        <v>96</v>
      </c>
      <c r="AF117" s="28">
        <v>5.2</v>
      </c>
      <c r="AG117" s="28">
        <v>4.5999999999999996</v>
      </c>
      <c r="AH117" s="28">
        <v>5.4</v>
      </c>
      <c r="AI117" s="28">
        <v>21400</v>
      </c>
      <c r="AJ117" s="28">
        <v>18000</v>
      </c>
      <c r="AK117" s="28">
        <v>500</v>
      </c>
      <c r="AL117" s="28">
        <v>50</v>
      </c>
      <c r="AM117" s="28">
        <v>9000</v>
      </c>
      <c r="AN117" s="37">
        <f t="shared" si="3"/>
        <v>99.995040804474854</v>
      </c>
    </row>
    <row r="118" spans="1:40" ht="15.6" x14ac:dyDescent="0.3">
      <c r="A118" s="26">
        <v>687324</v>
      </c>
      <c r="B118" s="26">
        <v>846238</v>
      </c>
      <c r="C118" s="26">
        <v>371</v>
      </c>
      <c r="D118" s="25">
        <v>115</v>
      </c>
      <c r="E118" s="26">
        <v>1</v>
      </c>
      <c r="F118" s="27" t="s">
        <v>115</v>
      </c>
      <c r="G118" s="28">
        <v>5.1999999999999998E-3</v>
      </c>
      <c r="H118" s="28">
        <v>3</v>
      </c>
      <c r="I118" s="28">
        <v>1.4320987654320987</v>
      </c>
      <c r="J118" s="28">
        <v>7.3684210526315788E-3</v>
      </c>
      <c r="K118" s="28">
        <v>16.90909090909091</v>
      </c>
      <c r="L118" s="28">
        <v>0.32487309644670054</v>
      </c>
      <c r="M118" s="28">
        <v>298.88888888888886</v>
      </c>
      <c r="N118" s="28">
        <v>16.8</v>
      </c>
      <c r="O118" s="28">
        <v>0.2</v>
      </c>
      <c r="P118" s="28">
        <v>7.0000000000000007E-2</v>
      </c>
      <c r="Q118" s="28">
        <v>1.21</v>
      </c>
      <c r="R118" s="28">
        <v>0.13</v>
      </c>
      <c r="S118" s="28">
        <v>227</v>
      </c>
      <c r="T118" s="28">
        <v>0.2</v>
      </c>
      <c r="U118" s="28">
        <v>0.1</v>
      </c>
      <c r="V118" s="28">
        <v>0.04</v>
      </c>
      <c r="W118" s="28">
        <v>17.100000000000001</v>
      </c>
      <c r="X118" s="28">
        <v>8.3597883597883601E-5</v>
      </c>
      <c r="Y118" s="28">
        <v>8.1000000000000003E-2</v>
      </c>
      <c r="Z118" s="28">
        <v>1.8270144682648642E-3</v>
      </c>
      <c r="AA118" s="28">
        <v>0.25263157894736843</v>
      </c>
      <c r="AB118" s="28">
        <v>0.6</v>
      </c>
      <c r="AC118" s="28">
        <v>1.21</v>
      </c>
      <c r="AD118" s="28">
        <v>8.1</v>
      </c>
      <c r="AE118" s="28">
        <v>190</v>
      </c>
      <c r="AF118" s="28">
        <v>11</v>
      </c>
      <c r="AG118" s="28">
        <v>14.9</v>
      </c>
      <c r="AH118" s="28">
        <v>7.1</v>
      </c>
      <c r="AI118" s="28">
        <v>49000</v>
      </c>
      <c r="AJ118" s="28">
        <v>94500</v>
      </c>
      <c r="AK118" s="28">
        <v>700.00000000000011</v>
      </c>
      <c r="AL118" s="28">
        <v>190</v>
      </c>
      <c r="AM118" s="28">
        <v>9000</v>
      </c>
      <c r="AN118" s="37">
        <f t="shared" si="3"/>
        <v>99.984579333693773</v>
      </c>
    </row>
    <row r="119" spans="1:40" ht="15.6" x14ac:dyDescent="0.3">
      <c r="A119" s="26">
        <v>687325</v>
      </c>
      <c r="B119" s="26">
        <v>846238</v>
      </c>
      <c r="C119" s="26">
        <v>371</v>
      </c>
      <c r="D119" s="25">
        <v>116</v>
      </c>
      <c r="E119" s="26">
        <v>1</v>
      </c>
      <c r="F119" s="27" t="s">
        <v>116</v>
      </c>
      <c r="G119" s="28">
        <v>8.9999999999999998E-4</v>
      </c>
      <c r="H119" s="28">
        <v>4</v>
      </c>
      <c r="I119" s="28">
        <v>1.061855670103093</v>
      </c>
      <c r="J119" s="28">
        <v>4.464285714285714E-3</v>
      </c>
      <c r="K119" s="28">
        <v>7.1969696969696972</v>
      </c>
      <c r="L119" s="28">
        <v>0.23734177215189872</v>
      </c>
      <c r="M119" s="28">
        <v>348.88888888888891</v>
      </c>
      <c r="N119" s="28">
        <v>16.899999999999999</v>
      </c>
      <c r="O119" s="28">
        <v>0.2</v>
      </c>
      <c r="P119" s="28">
        <v>0.08</v>
      </c>
      <c r="Q119" s="28">
        <v>1.3</v>
      </c>
      <c r="R119" s="28">
        <v>0.15</v>
      </c>
      <c r="S119" s="28">
        <v>89</v>
      </c>
      <c r="T119" s="28">
        <v>0.2</v>
      </c>
      <c r="U119" s="28">
        <v>0.09</v>
      </c>
      <c r="V119" s="28">
        <v>0.04</v>
      </c>
      <c r="W119" s="28">
        <v>18.2</v>
      </c>
      <c r="X119" s="28">
        <v>1.2943632567849686E-4</v>
      </c>
      <c r="Y119" s="28">
        <v>0.11</v>
      </c>
      <c r="Z119" s="28">
        <v>4.093591555149198E-3</v>
      </c>
      <c r="AA119" s="28">
        <v>0.22500000000000001</v>
      </c>
      <c r="AB119" s="28">
        <v>0.5</v>
      </c>
      <c r="AC119" s="28">
        <v>1.39</v>
      </c>
      <c r="AD119" s="28">
        <v>9.6999999999999993</v>
      </c>
      <c r="AE119" s="28">
        <v>224</v>
      </c>
      <c r="AF119" s="28">
        <v>13.2</v>
      </c>
      <c r="AG119" s="28">
        <v>13</v>
      </c>
      <c r="AH119" s="28">
        <v>8.8000000000000007</v>
      </c>
      <c r="AI119" s="28">
        <v>55000</v>
      </c>
      <c r="AJ119" s="28">
        <v>47900</v>
      </c>
      <c r="AK119" s="28">
        <v>900</v>
      </c>
      <c r="AL119" s="28">
        <v>140</v>
      </c>
      <c r="AM119" s="28">
        <v>9000</v>
      </c>
      <c r="AN119" s="37">
        <f t="shared" si="3"/>
        <v>99.988630152035668</v>
      </c>
    </row>
    <row r="120" spans="1:40" ht="15.6" x14ac:dyDescent="0.3">
      <c r="A120" s="26">
        <v>687326</v>
      </c>
      <c r="B120" s="26">
        <v>846238</v>
      </c>
      <c r="C120" s="26">
        <v>371</v>
      </c>
      <c r="D120" s="25">
        <v>117</v>
      </c>
      <c r="E120" s="26">
        <v>1</v>
      </c>
      <c r="F120" s="27" t="s">
        <v>117</v>
      </c>
      <c r="G120" s="28">
        <v>1.4E-3</v>
      </c>
      <c r="H120" s="28">
        <v>4</v>
      </c>
      <c r="I120" s="28">
        <v>1.1710526315789476</v>
      </c>
      <c r="J120" s="28">
        <v>5.7471264367816091E-3</v>
      </c>
      <c r="K120" s="28">
        <v>11.274509803921569</v>
      </c>
      <c r="L120" s="28">
        <v>0.27906976744186046</v>
      </c>
      <c r="M120" s="28">
        <v>315</v>
      </c>
      <c r="N120" s="28">
        <v>14.5</v>
      </c>
      <c r="O120" s="28">
        <v>0.2</v>
      </c>
      <c r="P120" s="28">
        <v>0.06</v>
      </c>
      <c r="Q120" s="28">
        <v>1.05</v>
      </c>
      <c r="R120" s="28">
        <v>0.12</v>
      </c>
      <c r="S120" s="28">
        <v>141</v>
      </c>
      <c r="T120" s="28">
        <v>0.1</v>
      </c>
      <c r="U120" s="28">
        <v>0.1</v>
      </c>
      <c r="V120" s="28">
        <v>0.04</v>
      </c>
      <c r="W120" s="28">
        <v>11.5</v>
      </c>
      <c r="X120" s="28">
        <v>9.2868988391376441E-5</v>
      </c>
      <c r="Y120" s="28">
        <v>9.9000000000000005E-2</v>
      </c>
      <c r="Z120" s="28">
        <v>2.4754439924595693E-3</v>
      </c>
      <c r="AA120" s="28">
        <v>0.25287356321839083</v>
      </c>
      <c r="AB120" s="28">
        <v>0.5</v>
      </c>
      <c r="AC120" s="28">
        <v>1.07</v>
      </c>
      <c r="AD120" s="28">
        <v>7.6</v>
      </c>
      <c r="AE120" s="28">
        <v>174</v>
      </c>
      <c r="AF120" s="28">
        <v>10.199999999999999</v>
      </c>
      <c r="AG120" s="28">
        <v>12.2</v>
      </c>
      <c r="AH120" s="28">
        <v>7.1</v>
      </c>
      <c r="AI120" s="28">
        <v>44500</v>
      </c>
      <c r="AJ120" s="28">
        <v>60300</v>
      </c>
      <c r="AK120" s="28">
        <v>700.00000000000011</v>
      </c>
      <c r="AL120" s="28">
        <v>150</v>
      </c>
      <c r="AM120" s="28">
        <v>9000</v>
      </c>
      <c r="AN120" s="37">
        <f t="shared" si="3"/>
        <v>99.988463657377878</v>
      </c>
    </row>
    <row r="121" spans="1:40" ht="15.6" x14ac:dyDescent="0.3">
      <c r="A121" s="26">
        <v>687327</v>
      </c>
      <c r="B121" s="26">
        <v>846238</v>
      </c>
      <c r="C121" s="26">
        <v>371</v>
      </c>
      <c r="D121" s="25">
        <v>118</v>
      </c>
      <c r="E121" s="26">
        <v>1</v>
      </c>
      <c r="F121" s="27" t="s">
        <v>118</v>
      </c>
      <c r="G121" s="28">
        <v>5.0000000000000001E-3</v>
      </c>
      <c r="H121" s="28">
        <v>3</v>
      </c>
      <c r="I121" s="28">
        <v>1.3012048192771084</v>
      </c>
      <c r="J121" s="28">
        <v>7.1065989847715729E-3</v>
      </c>
      <c r="K121" s="28">
        <v>13.363636363636363</v>
      </c>
      <c r="L121" s="28">
        <v>0.22299651567944254</v>
      </c>
      <c r="M121" s="28">
        <v>320</v>
      </c>
      <c r="N121" s="28">
        <v>17.2</v>
      </c>
      <c r="O121" s="28">
        <v>0.3</v>
      </c>
      <c r="P121" s="28">
        <v>7.0000000000000007E-2</v>
      </c>
      <c r="Q121" s="28">
        <v>1.08</v>
      </c>
      <c r="R121" s="28">
        <v>0.13</v>
      </c>
      <c r="S121" s="28">
        <v>191</v>
      </c>
      <c r="T121" s="28">
        <v>0.1</v>
      </c>
      <c r="U121" s="28">
        <v>0.09</v>
      </c>
      <c r="V121" s="28">
        <v>0.04</v>
      </c>
      <c r="W121" s="28">
        <v>9.92</v>
      </c>
      <c r="X121" s="28">
        <v>6.5051020408163262E-5</v>
      </c>
      <c r="Y121" s="28">
        <v>8.5999999999999993E-2</v>
      </c>
      <c r="Z121" s="28">
        <v>1.8613942007964682E-3</v>
      </c>
      <c r="AA121" s="28">
        <v>0.22284263959390863</v>
      </c>
      <c r="AB121" s="28">
        <v>0.5</v>
      </c>
      <c r="AC121" s="28">
        <v>1.07</v>
      </c>
      <c r="AD121" s="28">
        <v>8.3000000000000007</v>
      </c>
      <c r="AE121" s="28">
        <v>197</v>
      </c>
      <c r="AF121" s="28">
        <v>11</v>
      </c>
      <c r="AG121" s="28">
        <v>13.5</v>
      </c>
      <c r="AH121" s="28">
        <v>9.3000000000000007</v>
      </c>
      <c r="AI121" s="28">
        <v>50100</v>
      </c>
      <c r="AJ121" s="28">
        <v>78400</v>
      </c>
      <c r="AK121" s="28">
        <v>800</v>
      </c>
      <c r="AL121" s="28">
        <v>180</v>
      </c>
      <c r="AM121" s="28">
        <v>9000</v>
      </c>
      <c r="AN121" s="37">
        <f t="shared" si="3"/>
        <v>99.986072118928661</v>
      </c>
    </row>
    <row r="122" spans="1:40" ht="15.6" x14ac:dyDescent="0.3">
      <c r="A122" s="26">
        <v>687328</v>
      </c>
      <c r="B122" s="26">
        <v>846238</v>
      </c>
      <c r="C122" s="26">
        <v>371</v>
      </c>
      <c r="D122" s="25">
        <v>119</v>
      </c>
      <c r="E122" s="26">
        <v>1</v>
      </c>
      <c r="F122" s="27" t="s">
        <v>119</v>
      </c>
      <c r="G122" s="28">
        <v>4.0000000000000002E-4</v>
      </c>
      <c r="H122" s="28">
        <v>3</v>
      </c>
      <c r="I122" s="28">
        <v>1.3604651162790697</v>
      </c>
      <c r="J122" s="28">
        <v>8.8888888888888889E-3</v>
      </c>
      <c r="K122" s="28">
        <v>16.25</v>
      </c>
      <c r="L122" s="28">
        <v>0.29864253393665152</v>
      </c>
      <c r="M122" s="28">
        <v>285</v>
      </c>
      <c r="N122" s="28">
        <v>17.899999999999999</v>
      </c>
      <c r="O122" s="28">
        <v>0.3</v>
      </c>
      <c r="P122" s="28">
        <v>0.08</v>
      </c>
      <c r="Q122" s="28">
        <v>1.1599999999999999</v>
      </c>
      <c r="R122" s="28">
        <v>0.13</v>
      </c>
      <c r="S122" s="28">
        <v>180</v>
      </c>
      <c r="T122" s="28">
        <v>0.1</v>
      </c>
      <c r="U122" s="28">
        <v>0.09</v>
      </c>
      <c r="V122" s="28">
        <v>0.04</v>
      </c>
      <c r="W122" s="28">
        <v>13</v>
      </c>
      <c r="X122" s="28">
        <v>7.0945945945945929E-5</v>
      </c>
      <c r="Y122" s="28">
        <v>9.1999999999999998E-2</v>
      </c>
      <c r="Z122" s="28">
        <v>1.7183636772308379E-3</v>
      </c>
      <c r="AA122" s="28">
        <v>0.26944444444444443</v>
      </c>
      <c r="AB122" s="28">
        <v>0.5</v>
      </c>
      <c r="AC122" s="28">
        <v>1.1599999999999999</v>
      </c>
      <c r="AD122" s="28">
        <v>8.6</v>
      </c>
      <c r="AE122" s="28">
        <v>180</v>
      </c>
      <c r="AF122" s="28">
        <v>10.4</v>
      </c>
      <c r="AG122" s="28">
        <v>15.3</v>
      </c>
      <c r="AH122" s="28">
        <v>8.9</v>
      </c>
      <c r="AI122" s="28">
        <v>52000</v>
      </c>
      <c r="AJ122" s="28">
        <v>88800.000000000015</v>
      </c>
      <c r="AK122" s="28">
        <v>800</v>
      </c>
      <c r="AL122" s="28">
        <v>160</v>
      </c>
      <c r="AM122" s="28">
        <v>9000</v>
      </c>
      <c r="AN122" s="37">
        <f t="shared" si="3"/>
        <v>99.98484960583697</v>
      </c>
    </row>
    <row r="123" spans="1:40" ht="15.6" x14ac:dyDescent="0.3">
      <c r="A123" s="26">
        <v>687329</v>
      </c>
      <c r="B123" s="26">
        <v>846238</v>
      </c>
      <c r="C123" s="26">
        <v>371</v>
      </c>
      <c r="D123" s="25">
        <v>120</v>
      </c>
      <c r="E123" s="26">
        <v>1</v>
      </c>
      <c r="F123" s="27" t="s">
        <v>120</v>
      </c>
      <c r="G123" s="28">
        <v>5.0000000000000001E-3</v>
      </c>
      <c r="H123" s="28">
        <v>3</v>
      </c>
      <c r="I123" s="28">
        <v>1.3855421686746987</v>
      </c>
      <c r="J123" s="28">
        <v>8.241758241758242E-3</v>
      </c>
      <c r="K123" s="28">
        <v>16.3</v>
      </c>
      <c r="L123" s="28">
        <v>0.28571428571428575</v>
      </c>
      <c r="M123" s="28">
        <v>322.22222222222223</v>
      </c>
      <c r="N123" s="28">
        <v>17.600000000000001</v>
      </c>
      <c r="O123" s="28">
        <v>0.2</v>
      </c>
      <c r="P123" s="28">
        <v>0.09</v>
      </c>
      <c r="Q123" s="28">
        <v>1.1599999999999999</v>
      </c>
      <c r="R123" s="28">
        <v>0.13</v>
      </c>
      <c r="S123" s="28">
        <v>162</v>
      </c>
      <c r="T123" s="28">
        <v>0.1</v>
      </c>
      <c r="U123" s="28">
        <v>0.09</v>
      </c>
      <c r="V123" s="28">
        <v>0.04</v>
      </c>
      <c r="W123" s="28">
        <v>13.8</v>
      </c>
      <c r="X123" s="28">
        <v>6.4285714285714288E-5</v>
      </c>
      <c r="Y123" s="28">
        <v>9.2999999999999999E-2</v>
      </c>
      <c r="Z123" s="28">
        <v>1.8174906749661448E-3</v>
      </c>
      <c r="AA123" s="28">
        <v>0.27857142857142858</v>
      </c>
      <c r="AB123" s="28">
        <v>0.5</v>
      </c>
      <c r="AC123" s="28">
        <v>1.1200000000000001</v>
      </c>
      <c r="AD123" s="28">
        <v>8.3000000000000007</v>
      </c>
      <c r="AE123" s="28">
        <v>182</v>
      </c>
      <c r="AF123" s="28">
        <v>10</v>
      </c>
      <c r="AG123" s="28">
        <v>14.4</v>
      </c>
      <c r="AH123" s="28">
        <v>8.8000000000000007</v>
      </c>
      <c r="AI123" s="28">
        <v>51700</v>
      </c>
      <c r="AJ123" s="28">
        <v>84000</v>
      </c>
      <c r="AK123" s="28">
        <v>800</v>
      </c>
      <c r="AL123" s="28">
        <v>170</v>
      </c>
      <c r="AM123" s="28">
        <v>9000</v>
      </c>
      <c r="AN123" s="37">
        <f t="shared" si="3"/>
        <v>99.985356608982642</v>
      </c>
    </row>
    <row r="124" spans="1:40" ht="15.6" x14ac:dyDescent="0.3">
      <c r="A124" s="26">
        <v>687330</v>
      </c>
      <c r="B124" s="26">
        <v>846238</v>
      </c>
      <c r="C124" s="26">
        <v>371</v>
      </c>
      <c r="D124" s="25">
        <v>121</v>
      </c>
      <c r="E124" s="26">
        <v>1</v>
      </c>
      <c r="F124" s="27" t="s">
        <v>121</v>
      </c>
      <c r="G124" s="28">
        <v>7.4999999999999997E-3</v>
      </c>
      <c r="H124" s="28">
        <v>2</v>
      </c>
      <c r="I124" s="28">
        <v>1.4096385542168672</v>
      </c>
      <c r="J124" s="28">
        <v>7.2916666666666659E-3</v>
      </c>
      <c r="K124" s="28">
        <v>15.869565217391306</v>
      </c>
      <c r="L124" s="28">
        <v>0.31527093596059114</v>
      </c>
      <c r="M124" s="28">
        <v>246.99999999999997</v>
      </c>
      <c r="N124" s="28">
        <v>16.600000000000001</v>
      </c>
      <c r="O124" s="28">
        <v>0.3</v>
      </c>
      <c r="P124" s="28">
        <v>7.0000000000000007E-2</v>
      </c>
      <c r="Q124" s="28">
        <v>1.19</v>
      </c>
      <c r="R124" s="28">
        <v>0.13</v>
      </c>
      <c r="S124" s="28">
        <v>143</v>
      </c>
      <c r="T124" s="28">
        <v>0.1</v>
      </c>
      <c r="U124" s="28">
        <v>0.09</v>
      </c>
      <c r="V124" s="28">
        <v>0.04</v>
      </c>
      <c r="W124" s="28">
        <v>13.8</v>
      </c>
      <c r="X124" s="28">
        <v>8.7866108786610879E-5</v>
      </c>
      <c r="Y124" s="28">
        <v>7.9000000000000001E-2</v>
      </c>
      <c r="Z124" s="28">
        <v>2.2672898236243254E-3</v>
      </c>
      <c r="AA124" s="28">
        <v>0.19843750000000002</v>
      </c>
      <c r="AB124" s="28">
        <v>0.4</v>
      </c>
      <c r="AC124" s="28">
        <v>1.08</v>
      </c>
      <c r="AD124" s="28">
        <v>8.3000000000000007</v>
      </c>
      <c r="AE124" s="28">
        <v>192</v>
      </c>
      <c r="AF124" s="28">
        <v>9.1999999999999993</v>
      </c>
      <c r="AG124" s="28">
        <v>13.1</v>
      </c>
      <c r="AH124" s="28">
        <v>10.7</v>
      </c>
      <c r="AI124" s="28">
        <v>44800.000000000007</v>
      </c>
      <c r="AJ124" s="28">
        <v>71700</v>
      </c>
      <c r="AK124" s="28">
        <v>500</v>
      </c>
      <c r="AL124" s="28">
        <v>160</v>
      </c>
      <c r="AM124" s="28">
        <v>9000</v>
      </c>
      <c r="AN124" s="37">
        <f t="shared" si="3"/>
        <v>99.987316301094097</v>
      </c>
    </row>
    <row r="125" spans="1:40" ht="15.6" x14ac:dyDescent="0.3">
      <c r="A125" s="26">
        <v>687331</v>
      </c>
      <c r="B125" s="26">
        <v>846239</v>
      </c>
      <c r="C125" s="26">
        <v>371</v>
      </c>
      <c r="D125" s="25">
        <v>122</v>
      </c>
      <c r="E125" s="26">
        <v>1</v>
      </c>
      <c r="F125" s="27" t="s">
        <v>122</v>
      </c>
      <c r="G125" s="28">
        <v>9.8000000000000014E-3</v>
      </c>
      <c r="H125" s="28">
        <v>2</v>
      </c>
      <c r="I125" s="28">
        <v>1.9014084507042255</v>
      </c>
      <c r="J125" s="28">
        <v>1.1351351351351352E-2</v>
      </c>
      <c r="K125" s="28">
        <v>32.307692307692307</v>
      </c>
      <c r="L125" s="28">
        <v>0.25806451612903225</v>
      </c>
      <c r="M125" s="28">
        <v>258.88888888888891</v>
      </c>
      <c r="N125" s="28">
        <v>18.600000000000001</v>
      </c>
      <c r="O125" s="28">
        <v>0.4</v>
      </c>
      <c r="P125" s="28">
        <v>0.11</v>
      </c>
      <c r="Q125" s="28">
        <v>1.1299999999999999</v>
      </c>
      <c r="R125" s="28">
        <v>0.12</v>
      </c>
      <c r="S125" s="28">
        <v>293</v>
      </c>
      <c r="T125" s="28">
        <v>0.2</v>
      </c>
      <c r="U125" s="28">
        <v>0.09</v>
      </c>
      <c r="V125" s="28">
        <v>0.04</v>
      </c>
      <c r="W125" s="28">
        <v>13.8</v>
      </c>
      <c r="X125" s="28">
        <v>5.4961832061068704E-5</v>
      </c>
      <c r="Y125" s="28">
        <v>7.0000000000000007E-2</v>
      </c>
      <c r="Z125" s="28">
        <v>1.1289400464992187E-3</v>
      </c>
      <c r="AA125" s="28">
        <v>0.19135135135135134</v>
      </c>
      <c r="AB125" s="28">
        <v>0.5</v>
      </c>
      <c r="AC125" s="28">
        <v>0.92</v>
      </c>
      <c r="AD125" s="28">
        <v>7.1</v>
      </c>
      <c r="AE125" s="28">
        <v>185</v>
      </c>
      <c r="AF125" s="28">
        <v>7.8</v>
      </c>
      <c r="AG125" s="28">
        <v>18.3</v>
      </c>
      <c r="AH125" s="28">
        <v>9.5</v>
      </c>
      <c r="AI125" s="28">
        <v>42800</v>
      </c>
      <c r="AJ125" s="28">
        <v>131000</v>
      </c>
      <c r="AK125" s="28">
        <v>400</v>
      </c>
      <c r="AL125" s="28">
        <v>230</v>
      </c>
      <c r="AM125" s="28">
        <v>9000</v>
      </c>
      <c r="AN125" s="37">
        <f t="shared" si="3"/>
        <v>99.981571775025927</v>
      </c>
    </row>
    <row r="126" spans="1:40" ht="15.6" x14ac:dyDescent="0.3">
      <c r="A126" s="26">
        <v>687333</v>
      </c>
      <c r="B126" s="26">
        <v>846239</v>
      </c>
      <c r="C126" s="26">
        <v>371</v>
      </c>
      <c r="D126" s="25">
        <v>123</v>
      </c>
      <c r="E126" s="26">
        <v>1</v>
      </c>
      <c r="F126" s="27" t="s">
        <v>123</v>
      </c>
      <c r="G126" s="28">
        <v>2.1100000000000001E-2</v>
      </c>
      <c r="H126" s="28">
        <v>2</v>
      </c>
      <c r="I126" s="28">
        <v>1.9178082191780823</v>
      </c>
      <c r="J126" s="28">
        <v>1.1891891891891894E-2</v>
      </c>
      <c r="K126" s="28">
        <v>33.544303797468352</v>
      </c>
      <c r="L126" s="28">
        <v>0.24463519313304721</v>
      </c>
      <c r="M126" s="28">
        <v>262.22222222222223</v>
      </c>
      <c r="N126" s="28">
        <v>19.100000000000001</v>
      </c>
      <c r="O126" s="28">
        <v>0.4</v>
      </c>
      <c r="P126" s="28">
        <v>0.11</v>
      </c>
      <c r="Q126" s="28">
        <v>1.1200000000000001</v>
      </c>
      <c r="R126" s="28">
        <v>0.13</v>
      </c>
      <c r="S126" s="28">
        <v>309</v>
      </c>
      <c r="T126" s="28">
        <v>0.2</v>
      </c>
      <c r="U126" s="28">
        <v>0.1</v>
      </c>
      <c r="V126" s="28">
        <v>0.04</v>
      </c>
      <c r="W126" s="28">
        <v>14.2</v>
      </c>
      <c r="X126" s="28">
        <v>4.558823529411765E-5</v>
      </c>
      <c r="Y126" s="28">
        <v>6.5000000000000002E-2</v>
      </c>
      <c r="Z126" s="28">
        <v>1.105114366486764E-3</v>
      </c>
      <c r="AA126" s="28">
        <v>0.1881081081081081</v>
      </c>
      <c r="AB126" s="28">
        <v>0.5</v>
      </c>
      <c r="AC126" s="28">
        <v>0.98</v>
      </c>
      <c r="AD126" s="28">
        <v>7.3</v>
      </c>
      <c r="AE126" s="28">
        <v>185</v>
      </c>
      <c r="AF126" s="28">
        <v>7.9</v>
      </c>
      <c r="AG126" s="28">
        <v>18.8</v>
      </c>
      <c r="AH126" s="28">
        <v>9.8000000000000007</v>
      </c>
      <c r="AI126" s="28">
        <v>45500</v>
      </c>
      <c r="AJ126" s="28">
        <v>136000</v>
      </c>
      <c r="AK126" s="28">
        <v>400</v>
      </c>
      <c r="AL126" s="28">
        <v>200</v>
      </c>
      <c r="AM126" s="28">
        <v>9000</v>
      </c>
      <c r="AN126" s="37">
        <f t="shared" si="3"/>
        <v>99.980802510377984</v>
      </c>
    </row>
    <row r="127" spans="1:40" ht="15.6" x14ac:dyDescent="0.3">
      <c r="A127" s="26">
        <v>687336</v>
      </c>
      <c r="B127" s="26">
        <v>846239</v>
      </c>
      <c r="C127" s="26">
        <v>371</v>
      </c>
      <c r="D127" s="25">
        <v>124</v>
      </c>
      <c r="E127" s="26">
        <v>1</v>
      </c>
      <c r="F127" s="27" t="s">
        <v>124</v>
      </c>
      <c r="G127" s="28">
        <v>1.1699999999999999E-2</v>
      </c>
      <c r="H127" s="28">
        <v>2</v>
      </c>
      <c r="I127" s="28">
        <v>1.5308641975308643</v>
      </c>
      <c r="J127" s="28">
        <v>8.9108910891089119E-3</v>
      </c>
      <c r="K127" s="28">
        <v>19.662921348314605</v>
      </c>
      <c r="L127" s="28">
        <v>0.2890995260663507</v>
      </c>
      <c r="M127" s="28">
        <v>238.99999999999997</v>
      </c>
      <c r="N127" s="28">
        <v>18.3</v>
      </c>
      <c r="O127" s="28">
        <v>0.3</v>
      </c>
      <c r="P127" s="28">
        <v>0.08</v>
      </c>
      <c r="Q127" s="28">
        <v>1.25</v>
      </c>
      <c r="R127" s="28">
        <v>0.13</v>
      </c>
      <c r="S127" s="28">
        <v>144</v>
      </c>
      <c r="T127" s="28">
        <v>0.2</v>
      </c>
      <c r="U127" s="28">
        <v>0.09</v>
      </c>
      <c r="V127" s="28">
        <v>0.04</v>
      </c>
      <c r="W127" s="28">
        <v>13.3</v>
      </c>
      <c r="X127" s="28">
        <v>7.76495278069255E-5</v>
      </c>
      <c r="Y127" s="28">
        <v>8.2000000000000003E-2</v>
      </c>
      <c r="Z127" s="28">
        <v>1.7067705388368833E-3</v>
      </c>
      <c r="AA127" s="28">
        <v>0.18465346534653465</v>
      </c>
      <c r="AB127" s="28">
        <v>0.4</v>
      </c>
      <c r="AC127" s="28">
        <v>1.05</v>
      </c>
      <c r="AD127" s="28">
        <v>8.1</v>
      </c>
      <c r="AE127" s="28">
        <v>202</v>
      </c>
      <c r="AF127" s="28">
        <v>8.9</v>
      </c>
      <c r="AG127" s="28">
        <v>14.5</v>
      </c>
      <c r="AH127" s="28">
        <v>11.9</v>
      </c>
      <c r="AI127" s="28">
        <v>46000</v>
      </c>
      <c r="AJ127" s="28">
        <v>95300</v>
      </c>
      <c r="AK127" s="28">
        <v>500</v>
      </c>
      <c r="AL127" s="28">
        <v>180</v>
      </c>
      <c r="AM127" s="28">
        <v>9000</v>
      </c>
      <c r="AN127" s="37">
        <f t="shared" si="3"/>
        <v>99.984833268806611</v>
      </c>
    </row>
    <row r="128" spans="1:40" ht="15.6" x14ac:dyDescent="0.3">
      <c r="A128" s="26">
        <v>687338</v>
      </c>
      <c r="B128" s="26">
        <v>846239</v>
      </c>
      <c r="C128" s="26">
        <v>371</v>
      </c>
      <c r="D128" s="25">
        <v>125</v>
      </c>
      <c r="E128" s="26">
        <v>1</v>
      </c>
      <c r="F128" s="27" t="s">
        <v>125</v>
      </c>
      <c r="G128" s="28">
        <v>5.4999999999999997E-3</v>
      </c>
      <c r="H128" s="28">
        <v>2</v>
      </c>
      <c r="I128" s="28">
        <v>1.5487804878048781</v>
      </c>
      <c r="J128" s="28">
        <v>1.0059171597633136E-2</v>
      </c>
      <c r="K128" s="28">
        <v>17.882352941176471</v>
      </c>
      <c r="L128" s="28">
        <v>0.34682080924855491</v>
      </c>
      <c r="M128" s="28">
        <v>231</v>
      </c>
      <c r="N128" s="28">
        <v>18.100000000000001</v>
      </c>
      <c r="O128" s="28">
        <v>0.2</v>
      </c>
      <c r="P128" s="28">
        <v>0.08</v>
      </c>
      <c r="Q128" s="28">
        <v>1.27</v>
      </c>
      <c r="R128" s="28">
        <v>0.14000000000000001</v>
      </c>
      <c r="S128" s="28">
        <v>129</v>
      </c>
      <c r="T128" s="28">
        <v>0.1</v>
      </c>
      <c r="U128" s="28">
        <v>0.09</v>
      </c>
      <c r="V128" s="28">
        <v>0.04</v>
      </c>
      <c r="W128" s="28">
        <v>15.8</v>
      </c>
      <c r="X128" s="28">
        <v>6.8123393316195366E-5</v>
      </c>
      <c r="Y128" s="28">
        <v>7.0000000000000007E-2</v>
      </c>
      <c r="Z128" s="28">
        <v>2.4330182508432835E-3</v>
      </c>
      <c r="AA128" s="28">
        <v>0.23076923076923078</v>
      </c>
      <c r="AB128" s="28">
        <v>0.4</v>
      </c>
      <c r="AC128" s="28">
        <v>1.08</v>
      </c>
      <c r="AD128" s="28">
        <v>8.1999999999999993</v>
      </c>
      <c r="AE128" s="28">
        <v>169</v>
      </c>
      <c r="AF128" s="28">
        <v>8.5</v>
      </c>
      <c r="AG128" s="28">
        <v>15.4</v>
      </c>
      <c r="AH128" s="28">
        <v>11.7</v>
      </c>
      <c r="AI128" s="28">
        <v>46300</v>
      </c>
      <c r="AJ128" s="28">
        <v>77800</v>
      </c>
      <c r="AK128" s="28">
        <v>400</v>
      </c>
      <c r="AL128" s="28">
        <v>170</v>
      </c>
      <c r="AM128" s="28">
        <v>9000</v>
      </c>
      <c r="AN128" s="37">
        <f t="shared" si="3"/>
        <v>99.986569780321616</v>
      </c>
    </row>
    <row r="129" spans="1:40" ht="15.6" x14ac:dyDescent="0.3">
      <c r="A129" s="26">
        <v>687340</v>
      </c>
      <c r="B129" s="26">
        <v>846239</v>
      </c>
      <c r="C129" s="26">
        <v>371</v>
      </c>
      <c r="D129" s="25">
        <v>126</v>
      </c>
      <c r="E129" s="26">
        <v>1</v>
      </c>
      <c r="F129" s="27" t="s">
        <v>126</v>
      </c>
      <c r="G129" s="28">
        <v>5.1999999999999998E-3</v>
      </c>
      <c r="H129" s="28">
        <v>2</v>
      </c>
      <c r="I129" s="28">
        <v>1.4588235294117649</v>
      </c>
      <c r="J129" s="28">
        <v>9.0909090909090905E-3</v>
      </c>
      <c r="K129" s="28">
        <v>20.117647058823529</v>
      </c>
      <c r="L129" s="28">
        <v>0.36312849162011174</v>
      </c>
      <c r="M129" s="28">
        <v>263.33333333333331</v>
      </c>
      <c r="N129" s="28">
        <v>18.8</v>
      </c>
      <c r="O129" s="28">
        <v>0.3</v>
      </c>
      <c r="P129" s="28">
        <v>0.09</v>
      </c>
      <c r="Q129" s="28">
        <v>1.1499999999999999</v>
      </c>
      <c r="R129" s="28">
        <v>0.14000000000000001</v>
      </c>
      <c r="S129" s="28">
        <v>140</v>
      </c>
      <c r="T129" s="28">
        <v>0.1</v>
      </c>
      <c r="U129" s="28">
        <v>0.09</v>
      </c>
      <c r="V129" s="28">
        <v>0.04</v>
      </c>
      <c r="W129" s="28">
        <v>12.3</v>
      </c>
      <c r="X129" s="28">
        <v>5.0901378579003181E-5</v>
      </c>
      <c r="Y129" s="28">
        <v>7.1999999999999995E-2</v>
      </c>
      <c r="Z129" s="28">
        <v>1.7321101694018559E-3</v>
      </c>
      <c r="AA129" s="28">
        <v>0.19377990430622011</v>
      </c>
      <c r="AB129" s="28">
        <v>0.4</v>
      </c>
      <c r="AC129" s="28">
        <v>1.1200000000000001</v>
      </c>
      <c r="AD129" s="28">
        <v>8.5</v>
      </c>
      <c r="AE129" s="28">
        <v>209</v>
      </c>
      <c r="AF129" s="28">
        <v>8.5</v>
      </c>
      <c r="AG129" s="28">
        <v>15.8</v>
      </c>
      <c r="AH129" s="28">
        <v>10.4</v>
      </c>
      <c r="AI129" s="28">
        <v>47500</v>
      </c>
      <c r="AJ129" s="28">
        <v>94300</v>
      </c>
      <c r="AK129" s="28">
        <v>500</v>
      </c>
      <c r="AL129" s="28">
        <v>180</v>
      </c>
      <c r="AM129" s="28">
        <v>9000</v>
      </c>
      <c r="AN129" s="37">
        <f t="shared" si="3"/>
        <v>99.98478057152137</v>
      </c>
    </row>
    <row r="130" spans="1:40" ht="15.6" x14ac:dyDescent="0.3">
      <c r="A130" s="26">
        <v>687342</v>
      </c>
      <c r="B130" s="26">
        <v>846239</v>
      </c>
      <c r="C130" s="26">
        <v>371</v>
      </c>
      <c r="D130" s="25">
        <v>127</v>
      </c>
      <c r="E130" s="26">
        <v>1</v>
      </c>
      <c r="F130" s="27" t="s">
        <v>128</v>
      </c>
      <c r="G130" s="28">
        <v>4.0999999999999995E-3</v>
      </c>
      <c r="H130" s="28">
        <v>2</v>
      </c>
      <c r="I130" s="28">
        <v>1.4659090909090908</v>
      </c>
      <c r="J130" s="28">
        <v>9.0909090909090905E-3</v>
      </c>
      <c r="K130" s="28">
        <v>17.011494252873565</v>
      </c>
      <c r="L130" s="28">
        <v>0.33879781420765026</v>
      </c>
      <c r="M130" s="28">
        <v>212.72727272727272</v>
      </c>
      <c r="N130" s="28">
        <v>18.7</v>
      </c>
      <c r="O130" s="28">
        <v>0.2</v>
      </c>
      <c r="P130" s="28">
        <v>0.09</v>
      </c>
      <c r="Q130" s="28">
        <v>1.22</v>
      </c>
      <c r="R130" s="28">
        <v>0.14000000000000001</v>
      </c>
      <c r="S130" s="28">
        <v>123</v>
      </c>
      <c r="T130" s="28">
        <v>0.1</v>
      </c>
      <c r="U130" s="28">
        <v>0.09</v>
      </c>
      <c r="V130" s="28">
        <v>0.04</v>
      </c>
      <c r="W130" s="28">
        <v>12.4</v>
      </c>
      <c r="X130" s="28">
        <v>6.6666666666666656E-5</v>
      </c>
      <c r="Y130" s="28">
        <v>7.3999999999999996E-2</v>
      </c>
      <c r="Z130" s="28">
        <v>2.2950434884661027E-3</v>
      </c>
      <c r="AA130" s="28">
        <v>0.21925133689839571</v>
      </c>
      <c r="AB130" s="28">
        <v>0.4</v>
      </c>
      <c r="AC130" s="28">
        <v>1.1200000000000001</v>
      </c>
      <c r="AD130" s="28">
        <v>8.8000000000000007</v>
      </c>
      <c r="AE130" s="28">
        <v>187</v>
      </c>
      <c r="AF130" s="28">
        <v>8.6999999999999993</v>
      </c>
      <c r="AG130" s="28">
        <v>15.5</v>
      </c>
      <c r="AH130" s="28">
        <v>11.4</v>
      </c>
      <c r="AI130" s="28">
        <v>48700</v>
      </c>
      <c r="AJ130" s="28">
        <v>76500</v>
      </c>
      <c r="AK130" s="28">
        <v>500</v>
      </c>
      <c r="AL130" s="28">
        <v>170</v>
      </c>
      <c r="AM130" s="28">
        <v>9000</v>
      </c>
    </row>
    <row r="131" spans="1:40" ht="15.6" x14ac:dyDescent="0.3">
      <c r="A131" s="26">
        <v>687343</v>
      </c>
      <c r="B131" s="26">
        <v>846239</v>
      </c>
      <c r="C131" s="26">
        <v>371</v>
      </c>
      <c r="D131" s="25">
        <v>128</v>
      </c>
      <c r="E131" s="26">
        <v>1</v>
      </c>
      <c r="F131" s="27" t="s">
        <v>129</v>
      </c>
      <c r="G131" s="28">
        <v>5.9000000000000007E-3</v>
      </c>
      <c r="H131" s="28">
        <v>2</v>
      </c>
      <c r="I131" s="28">
        <v>1.4021739130434785</v>
      </c>
      <c r="J131" s="28">
        <v>8.5427135678391962E-3</v>
      </c>
      <c r="K131" s="28">
        <v>19</v>
      </c>
      <c r="L131" s="28">
        <v>0.35195530726256985</v>
      </c>
      <c r="M131" s="28">
        <v>248.99999999999997</v>
      </c>
      <c r="N131" s="28">
        <v>19.3</v>
      </c>
      <c r="O131" s="28">
        <v>0.3</v>
      </c>
      <c r="P131" s="28">
        <v>0.11</v>
      </c>
      <c r="Q131" s="28">
        <v>1.23</v>
      </c>
      <c r="R131" s="28">
        <v>0.15</v>
      </c>
      <c r="S131" s="28">
        <v>145</v>
      </c>
      <c r="T131" s="28">
        <v>0.1</v>
      </c>
      <c r="U131" s="28">
        <v>0.1</v>
      </c>
      <c r="V131" s="28">
        <v>0.04</v>
      </c>
      <c r="W131" s="28">
        <v>12.2</v>
      </c>
      <c r="X131" s="28">
        <v>6.5592635212888384E-5</v>
      </c>
      <c r="Y131" s="28">
        <v>7.2999999999999995E-2</v>
      </c>
      <c r="Z131" s="28">
        <v>2.1412415756782511E-3</v>
      </c>
      <c r="AA131" s="28">
        <v>0.23567839195979898</v>
      </c>
      <c r="AB131" s="28">
        <v>0.4</v>
      </c>
      <c r="AC131" s="28">
        <v>1.17</v>
      </c>
      <c r="AD131" s="28">
        <v>9.1999999999999993</v>
      </c>
      <c r="AE131" s="28">
        <v>199</v>
      </c>
      <c r="AF131" s="28">
        <v>9</v>
      </c>
      <c r="AG131" s="28">
        <v>15.6</v>
      </c>
      <c r="AH131" s="28">
        <v>11.3</v>
      </c>
      <c r="AI131" s="28">
        <v>50500</v>
      </c>
      <c r="AJ131" s="28">
        <v>86900</v>
      </c>
      <c r="AK131" s="28">
        <v>500</v>
      </c>
      <c r="AL131" s="28">
        <v>190</v>
      </c>
      <c r="AM131" s="28">
        <v>9000</v>
      </c>
    </row>
    <row r="132" spans="1:40" ht="15.6" x14ac:dyDescent="0.3">
      <c r="A132" s="26">
        <v>687345</v>
      </c>
      <c r="B132" s="26">
        <v>846239</v>
      </c>
      <c r="C132" s="26">
        <v>371</v>
      </c>
      <c r="D132" s="25">
        <v>129</v>
      </c>
      <c r="E132" s="26">
        <v>1</v>
      </c>
      <c r="F132" s="27" t="s">
        <v>130</v>
      </c>
      <c r="G132" s="28">
        <v>5.9999999999999995E-4</v>
      </c>
      <c r="H132" s="28">
        <v>1</v>
      </c>
      <c r="I132" s="28">
        <v>2.1343283582089554</v>
      </c>
      <c r="J132" s="28">
        <v>9.871244635193132E-3</v>
      </c>
      <c r="K132" s="28">
        <v>35.131578947368425</v>
      </c>
      <c r="L132" s="28">
        <v>0.27649769585253459</v>
      </c>
      <c r="M132" s="28">
        <v>223.99999999999997</v>
      </c>
      <c r="N132" s="28">
        <v>18.8</v>
      </c>
      <c r="O132" s="28">
        <v>0.09</v>
      </c>
      <c r="P132" s="28">
        <v>0.1</v>
      </c>
      <c r="Q132" s="28">
        <v>1.23</v>
      </c>
      <c r="R132" s="28">
        <v>0.12</v>
      </c>
      <c r="S132" s="28">
        <v>372</v>
      </c>
      <c r="T132" s="28">
        <v>0.2</v>
      </c>
      <c r="U132" s="28">
        <v>0.1</v>
      </c>
      <c r="V132" s="28">
        <v>0.04</v>
      </c>
      <c r="W132" s="28">
        <v>11.3</v>
      </c>
      <c r="X132" s="28">
        <v>6.0769230769230772E-5</v>
      </c>
      <c r="Y132" s="28">
        <v>0.08</v>
      </c>
      <c r="Z132" s="28">
        <v>1.3091919866700451E-3</v>
      </c>
      <c r="AA132" s="28">
        <v>0.16437768240343345</v>
      </c>
      <c r="AB132" s="28">
        <v>0.5</v>
      </c>
      <c r="AC132" s="28">
        <v>0.98</v>
      </c>
      <c r="AD132" s="28">
        <v>6.7</v>
      </c>
      <c r="AE132" s="28">
        <v>233</v>
      </c>
      <c r="AF132" s="28">
        <v>7.6</v>
      </c>
      <c r="AG132" s="28">
        <v>17.399999999999999</v>
      </c>
      <c r="AH132" s="28">
        <v>9.4</v>
      </c>
      <c r="AI132" s="28">
        <v>43700</v>
      </c>
      <c r="AJ132" s="28">
        <v>130000</v>
      </c>
      <c r="AK132" s="28">
        <v>500</v>
      </c>
      <c r="AL132" s="28">
        <v>220</v>
      </c>
      <c r="AM132" s="28">
        <v>9000</v>
      </c>
    </row>
    <row r="133" spans="1:40" ht="15.6" x14ac:dyDescent="0.3">
      <c r="A133" s="26">
        <v>687348</v>
      </c>
      <c r="B133" s="26">
        <v>846239</v>
      </c>
      <c r="C133" s="26">
        <v>371</v>
      </c>
      <c r="D133" s="25">
        <v>130</v>
      </c>
      <c r="E133" s="26">
        <v>1</v>
      </c>
      <c r="F133" s="27" t="s">
        <v>131</v>
      </c>
      <c r="G133" s="28">
        <v>1.1999999999999999E-3</v>
      </c>
      <c r="H133" s="28">
        <v>2</v>
      </c>
      <c r="I133" s="28">
        <v>2.3538461538461539</v>
      </c>
      <c r="J133" s="28">
        <v>9.4861660079051374E-3</v>
      </c>
      <c r="K133" s="28">
        <v>38.125</v>
      </c>
      <c r="L133" s="28">
        <v>0.24901185770750986</v>
      </c>
      <c r="M133" s="28">
        <v>233.99999999999997</v>
      </c>
      <c r="N133" s="28">
        <v>20.100000000000001</v>
      </c>
      <c r="O133" s="28">
        <v>0.1</v>
      </c>
      <c r="P133" s="28">
        <v>0.12</v>
      </c>
      <c r="Q133" s="28">
        <v>1.24</v>
      </c>
      <c r="R133" s="28">
        <v>0.12</v>
      </c>
      <c r="S133" s="28">
        <v>426</v>
      </c>
      <c r="T133" s="28">
        <v>0.2</v>
      </c>
      <c r="U133" s="28">
        <v>0.1</v>
      </c>
      <c r="V133" s="28">
        <v>0.04</v>
      </c>
      <c r="W133" s="28">
        <v>11.4</v>
      </c>
      <c r="X133" s="28">
        <v>5.2142857142857142E-5</v>
      </c>
      <c r="Y133" s="28">
        <v>7.8E-2</v>
      </c>
      <c r="Z133" s="28">
        <v>1.3489907524259731E-3</v>
      </c>
      <c r="AA133" s="28">
        <v>0.16403162055335968</v>
      </c>
      <c r="AB133" s="28">
        <v>0.6</v>
      </c>
      <c r="AC133" s="28">
        <v>0.99</v>
      </c>
      <c r="AD133" s="28">
        <v>6.5</v>
      </c>
      <c r="AE133" s="28">
        <v>253</v>
      </c>
      <c r="AF133" s="28">
        <v>8</v>
      </c>
      <c r="AG133" s="28">
        <v>18.100000000000001</v>
      </c>
      <c r="AH133" s="28">
        <v>10.199999999999999</v>
      </c>
      <c r="AI133" s="28">
        <v>47200</v>
      </c>
      <c r="AJ133" s="28">
        <v>140000</v>
      </c>
      <c r="AK133" s="28">
        <v>500</v>
      </c>
      <c r="AL133" s="28">
        <v>230</v>
      </c>
      <c r="AM133" s="28">
        <v>9000</v>
      </c>
    </row>
    <row r="134" spans="1:40" ht="15.6" x14ac:dyDescent="0.3">
      <c r="A134" s="26">
        <v>687351</v>
      </c>
      <c r="B134" s="26">
        <v>846239</v>
      </c>
      <c r="C134" s="26">
        <v>371</v>
      </c>
      <c r="D134" s="25">
        <v>131</v>
      </c>
      <c r="E134" s="26">
        <v>1</v>
      </c>
      <c r="F134" s="27" t="s">
        <v>132</v>
      </c>
      <c r="G134" s="28">
        <v>1.4E-3</v>
      </c>
      <c r="H134" s="28">
        <v>1</v>
      </c>
      <c r="I134" s="28">
        <v>2.4754098360655741</v>
      </c>
      <c r="J134" s="28">
        <v>5.5309734513274336E-3</v>
      </c>
      <c r="K134" s="28">
        <v>36.98795180722891</v>
      </c>
      <c r="L134" s="28">
        <v>0.2349726775956284</v>
      </c>
      <c r="M134" s="28">
        <v>270</v>
      </c>
      <c r="N134" s="28">
        <v>19.3</v>
      </c>
      <c r="O134" s="28">
        <v>0.1</v>
      </c>
      <c r="P134" s="28">
        <v>0.12</v>
      </c>
      <c r="Q134" s="28">
        <v>1.17</v>
      </c>
      <c r="R134" s="28">
        <v>0.14000000000000001</v>
      </c>
      <c r="S134" s="28">
        <v>462</v>
      </c>
      <c r="T134" s="28">
        <v>0.2</v>
      </c>
      <c r="U134" s="28">
        <v>0.2</v>
      </c>
      <c r="V134" s="28">
        <v>0.04</v>
      </c>
      <c r="W134" s="28">
        <v>12.6</v>
      </c>
      <c r="X134" s="28">
        <v>4.6527777777777781E-5</v>
      </c>
      <c r="Y134" s="28">
        <v>7.9000000000000001E-2</v>
      </c>
      <c r="Z134" s="28">
        <v>1.4800764267715225E-3</v>
      </c>
      <c r="AA134" s="28">
        <v>0.13827433628318583</v>
      </c>
      <c r="AB134" s="28">
        <v>0.6</v>
      </c>
      <c r="AC134" s="28">
        <v>0.99</v>
      </c>
      <c r="AD134" s="28">
        <v>6.1</v>
      </c>
      <c r="AE134" s="28">
        <v>452</v>
      </c>
      <c r="AF134" s="28">
        <v>8.3000000000000007</v>
      </c>
      <c r="AG134" s="28">
        <v>20.2</v>
      </c>
      <c r="AH134" s="28">
        <v>10</v>
      </c>
      <c r="AI134" s="28">
        <v>47699.999999999993</v>
      </c>
      <c r="AJ134" s="28">
        <v>144000</v>
      </c>
      <c r="AK134" s="28">
        <v>600</v>
      </c>
      <c r="AL134" s="28">
        <v>240</v>
      </c>
      <c r="AM134" s="28">
        <v>9000</v>
      </c>
    </row>
    <row r="135" spans="1:40" ht="15.6" x14ac:dyDescent="0.3">
      <c r="A135" s="26">
        <v>687352</v>
      </c>
      <c r="B135" s="26">
        <v>846239</v>
      </c>
      <c r="C135" s="26">
        <v>371</v>
      </c>
      <c r="D135" s="25">
        <v>132</v>
      </c>
      <c r="E135" s="26">
        <v>1</v>
      </c>
      <c r="F135" s="27" t="s">
        <v>133</v>
      </c>
      <c r="G135" s="28">
        <v>1.6999999999999999E-3</v>
      </c>
      <c r="H135" s="28">
        <v>1</v>
      </c>
      <c r="I135" s="28">
        <v>2.7777777777777777</v>
      </c>
      <c r="J135" s="28">
        <v>5.0607287449392713E-3</v>
      </c>
      <c r="K135" s="28">
        <v>43.888888888888886</v>
      </c>
      <c r="L135" s="28">
        <v>0.21234567901234566</v>
      </c>
      <c r="M135" s="28">
        <v>256.66666666666669</v>
      </c>
      <c r="N135" s="28">
        <v>18.8</v>
      </c>
      <c r="O135" s="28">
        <v>0.1</v>
      </c>
      <c r="P135" s="28">
        <v>0.15</v>
      </c>
      <c r="Q135" s="28">
        <v>1.1499999999999999</v>
      </c>
      <c r="R135" s="28">
        <v>0.13</v>
      </c>
      <c r="S135" s="28">
        <v>460</v>
      </c>
      <c r="T135" s="28">
        <v>0.2</v>
      </c>
      <c r="U135" s="28">
        <v>0.2</v>
      </c>
      <c r="V135" s="28">
        <v>0.04</v>
      </c>
      <c r="W135" s="28">
        <v>14.3</v>
      </c>
      <c r="X135" s="28">
        <v>4.3225806451612907E-5</v>
      </c>
      <c r="Y135" s="28">
        <v>6.0999999999999999E-2</v>
      </c>
      <c r="Z135" s="28">
        <v>1.4958776544432583E-3</v>
      </c>
      <c r="AA135" s="28">
        <v>0.13846153846153847</v>
      </c>
      <c r="AB135" s="28">
        <v>0.6</v>
      </c>
      <c r="AC135" s="28">
        <v>0.87</v>
      </c>
      <c r="AD135" s="28">
        <v>5.4</v>
      </c>
      <c r="AE135" s="28">
        <v>494</v>
      </c>
      <c r="AF135" s="28">
        <v>7.2</v>
      </c>
      <c r="AG135" s="28">
        <v>20.3</v>
      </c>
      <c r="AH135" s="28">
        <v>10.5</v>
      </c>
      <c r="AI135" s="28">
        <v>40900</v>
      </c>
      <c r="AJ135" s="28">
        <v>155000</v>
      </c>
      <c r="AK135" s="28">
        <v>400</v>
      </c>
      <c r="AL135" s="28">
        <v>290</v>
      </c>
      <c r="AM135" s="28">
        <v>9000</v>
      </c>
    </row>
    <row r="136" spans="1:40" ht="15.6" x14ac:dyDescent="0.3">
      <c r="A136" s="26">
        <v>687353</v>
      </c>
      <c r="B136" s="26">
        <v>846239</v>
      </c>
      <c r="C136" s="26">
        <v>371</v>
      </c>
      <c r="D136" s="25">
        <v>133</v>
      </c>
      <c r="E136" s="26">
        <v>1</v>
      </c>
      <c r="F136" s="27" t="s">
        <v>134</v>
      </c>
      <c r="G136" s="28">
        <v>4.0000000000000002E-4</v>
      </c>
      <c r="H136" s="28">
        <v>1</v>
      </c>
      <c r="I136" s="28">
        <v>2.354838709677419</v>
      </c>
      <c r="J136" s="28">
        <v>8.3333333333333332E-3</v>
      </c>
      <c r="K136" s="28">
        <v>38.625</v>
      </c>
      <c r="L136" s="28">
        <v>0.26666666666666666</v>
      </c>
      <c r="M136" s="28">
        <v>253.33333333333334</v>
      </c>
      <c r="N136" s="28">
        <v>20.100000000000001</v>
      </c>
      <c r="O136" s="28">
        <v>0.1</v>
      </c>
      <c r="P136" s="28">
        <v>0.15</v>
      </c>
      <c r="Q136" s="28">
        <v>1.2</v>
      </c>
      <c r="R136" s="28">
        <v>0.13</v>
      </c>
      <c r="S136" s="28">
        <v>367</v>
      </c>
      <c r="T136" s="28">
        <v>0.2</v>
      </c>
      <c r="U136" s="28">
        <v>0.2</v>
      </c>
      <c r="V136" s="28">
        <v>0.04</v>
      </c>
      <c r="W136" s="28">
        <v>17.100000000000001</v>
      </c>
      <c r="X136" s="28">
        <v>3.8562091503267977E-5</v>
      </c>
      <c r="Y136" s="28">
        <v>7.5999999999999998E-2</v>
      </c>
      <c r="Z136" s="28">
        <v>1.3723726073123664E-3</v>
      </c>
      <c r="AA136" s="28">
        <v>0.12968749999999998</v>
      </c>
      <c r="AB136" s="28">
        <v>0.6</v>
      </c>
      <c r="AC136" s="28">
        <v>0.87</v>
      </c>
      <c r="AD136" s="28">
        <v>6.2</v>
      </c>
      <c r="AE136" s="28">
        <v>384</v>
      </c>
      <c r="AF136" s="28">
        <v>8</v>
      </c>
      <c r="AG136" s="28">
        <v>20.7</v>
      </c>
      <c r="AH136" s="28">
        <v>11.3</v>
      </c>
      <c r="AI136" s="28">
        <v>46800</v>
      </c>
      <c r="AJ136" s="28">
        <v>153000</v>
      </c>
      <c r="AK136" s="28">
        <v>600</v>
      </c>
      <c r="AL136" s="28">
        <v>240</v>
      </c>
      <c r="AM136" s="28">
        <v>9000</v>
      </c>
    </row>
    <row r="137" spans="1:40" ht="15.6" x14ac:dyDescent="0.3">
      <c r="A137" s="26">
        <v>687355</v>
      </c>
      <c r="B137" s="26">
        <v>846239</v>
      </c>
      <c r="C137" s="26">
        <v>371</v>
      </c>
      <c r="D137" s="25">
        <v>134</v>
      </c>
      <c r="E137" s="26">
        <v>1</v>
      </c>
      <c r="F137" s="27" t="s">
        <v>138</v>
      </c>
      <c r="G137" s="28">
        <v>4.0000000000000002E-4</v>
      </c>
      <c r="H137" s="28">
        <v>2</v>
      </c>
      <c r="I137" s="28">
        <v>2.4655172413793105</v>
      </c>
      <c r="J137" s="28">
        <v>8.5399449035812678E-3</v>
      </c>
      <c r="K137" s="28">
        <v>40.133333333333333</v>
      </c>
      <c r="L137" s="28">
        <v>0.22316384180790963</v>
      </c>
      <c r="M137" s="28">
        <v>244.44444444444446</v>
      </c>
      <c r="N137" s="28">
        <v>19.899999999999999</v>
      </c>
      <c r="O137" s="28">
        <v>0.2</v>
      </c>
      <c r="P137" s="28">
        <v>0.11</v>
      </c>
      <c r="Q137" s="28">
        <v>1.17</v>
      </c>
      <c r="R137" s="28">
        <v>0.13</v>
      </c>
      <c r="S137" s="28">
        <v>394</v>
      </c>
      <c r="T137" s="28">
        <v>0.2</v>
      </c>
      <c r="U137" s="28">
        <v>0.1</v>
      </c>
      <c r="V137" s="28">
        <v>0.04</v>
      </c>
      <c r="W137" s="28">
        <v>15.1</v>
      </c>
      <c r="X137" s="28">
        <v>4.2857142857142856E-5</v>
      </c>
      <c r="Y137" s="28">
        <v>7.5999999999999998E-2</v>
      </c>
      <c r="Z137" s="28">
        <v>1.2651995620712214E-3</v>
      </c>
      <c r="AA137" s="28">
        <v>0.12121212121212122</v>
      </c>
      <c r="AB137" s="28">
        <v>0.6</v>
      </c>
      <c r="AC137" s="28">
        <v>0.89</v>
      </c>
      <c r="AD137" s="28">
        <v>5.8</v>
      </c>
      <c r="AE137" s="28">
        <v>363</v>
      </c>
      <c r="AF137" s="28">
        <v>7.5</v>
      </c>
      <c r="AG137" s="28">
        <v>20.2</v>
      </c>
      <c r="AH137" s="28">
        <v>12</v>
      </c>
      <c r="AI137" s="28">
        <v>47000</v>
      </c>
      <c r="AJ137" s="28">
        <v>154000</v>
      </c>
      <c r="AK137" s="28">
        <v>600</v>
      </c>
      <c r="AL137" s="28">
        <v>230</v>
      </c>
      <c r="AM137" s="28">
        <v>9000</v>
      </c>
    </row>
    <row r="138" spans="1:40" ht="15.6" x14ac:dyDescent="0.3">
      <c r="A138" s="26">
        <v>687356</v>
      </c>
      <c r="B138" s="26">
        <v>846239</v>
      </c>
      <c r="C138" s="26">
        <v>371</v>
      </c>
      <c r="D138" s="25">
        <v>135</v>
      </c>
      <c r="E138" s="26">
        <v>1</v>
      </c>
      <c r="F138" s="27" t="s">
        <v>135</v>
      </c>
      <c r="G138" s="28">
        <v>4.0000000000000002E-4</v>
      </c>
      <c r="H138" s="28">
        <v>2</v>
      </c>
      <c r="I138" s="28">
        <v>2.6101694915254234</v>
      </c>
      <c r="J138" s="28">
        <v>7.9113924050632917E-3</v>
      </c>
      <c r="K138" s="28">
        <v>31.686746987951803</v>
      </c>
      <c r="L138" s="28">
        <v>0.21337579617834396</v>
      </c>
      <c r="M138" s="28">
        <v>243.33333333333331</v>
      </c>
      <c r="N138" s="28">
        <v>19.7</v>
      </c>
      <c r="O138" s="28">
        <v>0.1</v>
      </c>
      <c r="P138" s="28">
        <v>0.13</v>
      </c>
      <c r="Q138" s="28">
        <v>1.25</v>
      </c>
      <c r="R138" s="28">
        <v>0.12</v>
      </c>
      <c r="S138" s="28">
        <v>384</v>
      </c>
      <c r="T138" s="28">
        <v>0.2</v>
      </c>
      <c r="U138" s="28">
        <v>0.1</v>
      </c>
      <c r="V138" s="28">
        <v>0.04</v>
      </c>
      <c r="W138" s="28">
        <v>12.9</v>
      </c>
      <c r="X138" s="28">
        <v>5.4198473282442742E-5</v>
      </c>
      <c r="Y138" s="28">
        <v>7.6999999999999999E-2</v>
      </c>
      <c r="Z138" s="28">
        <v>1.3973925492704619E-3</v>
      </c>
      <c r="AA138" s="28">
        <v>0.14367088607594936</v>
      </c>
      <c r="AB138" s="28">
        <v>0.5</v>
      </c>
      <c r="AC138" s="28">
        <v>0.89</v>
      </c>
      <c r="AD138" s="28">
        <v>5.9</v>
      </c>
      <c r="AE138" s="28">
        <v>316</v>
      </c>
      <c r="AF138" s="28">
        <v>8.3000000000000007</v>
      </c>
      <c r="AG138" s="28">
        <v>18.7</v>
      </c>
      <c r="AH138" s="28">
        <v>11</v>
      </c>
      <c r="AI138" s="28">
        <v>47000</v>
      </c>
      <c r="AJ138" s="28">
        <v>131000</v>
      </c>
      <c r="AK138" s="28">
        <v>500</v>
      </c>
      <c r="AL138" s="28">
        <v>230</v>
      </c>
      <c r="AM138" s="28">
        <v>9000</v>
      </c>
    </row>
    <row r="139" spans="1:40" ht="15.6" x14ac:dyDescent="0.3">
      <c r="A139" s="26">
        <v>687357</v>
      </c>
      <c r="B139" s="26">
        <v>846237</v>
      </c>
      <c r="C139" s="26">
        <v>371</v>
      </c>
      <c r="D139" s="25">
        <v>136</v>
      </c>
      <c r="E139" s="26">
        <v>1</v>
      </c>
      <c r="F139" s="27" t="s">
        <v>136</v>
      </c>
      <c r="G139" s="28">
        <v>4.0000000000000002E-4</v>
      </c>
      <c r="H139" s="28">
        <v>2</v>
      </c>
      <c r="I139" s="28">
        <v>4</v>
      </c>
      <c r="J139" s="28">
        <v>1.285140562248996E-2</v>
      </c>
      <c r="K139" s="28">
        <v>57</v>
      </c>
      <c r="L139" s="28">
        <v>0.16320474777448069</v>
      </c>
      <c r="M139" s="28">
        <v>253.75</v>
      </c>
      <c r="N139" s="28">
        <v>17.8</v>
      </c>
      <c r="O139" s="28">
        <v>0.2</v>
      </c>
      <c r="P139" s="28">
        <v>0.13</v>
      </c>
      <c r="Q139" s="28">
        <v>0.9</v>
      </c>
      <c r="R139" s="28">
        <v>0.08</v>
      </c>
      <c r="S139" s="28">
        <v>552</v>
      </c>
      <c r="T139" s="28">
        <v>0.1</v>
      </c>
      <c r="U139" s="28">
        <v>0.1</v>
      </c>
      <c r="V139" s="28">
        <v>0.04</v>
      </c>
      <c r="W139" s="28">
        <v>10.4</v>
      </c>
      <c r="X139" s="28">
        <v>4.2944785276073619E-5</v>
      </c>
      <c r="Y139" s="28">
        <v>7.1999999999999995E-2</v>
      </c>
      <c r="Z139" s="28">
        <v>8.2573247003044407E-4</v>
      </c>
      <c r="AA139" s="28">
        <v>0.15461847389558234</v>
      </c>
      <c r="AB139" s="28">
        <v>0.6</v>
      </c>
      <c r="AC139" s="28">
        <v>0.69</v>
      </c>
      <c r="AD139" s="28">
        <v>3.6</v>
      </c>
      <c r="AE139" s="28">
        <v>249</v>
      </c>
      <c r="AF139" s="28">
        <v>6</v>
      </c>
      <c r="AG139" s="28">
        <v>21</v>
      </c>
      <c r="AH139" s="28">
        <v>8.6999999999999993</v>
      </c>
      <c r="AI139" s="28">
        <v>40300</v>
      </c>
      <c r="AJ139" s="28">
        <v>163000</v>
      </c>
      <c r="AK139" s="28">
        <v>500</v>
      </c>
      <c r="AL139" s="28">
        <v>260</v>
      </c>
      <c r="AM139" s="28">
        <v>9000</v>
      </c>
    </row>
    <row r="140" spans="1:40" ht="15.6" x14ac:dyDescent="0.3">
      <c r="A140" s="26">
        <v>687358</v>
      </c>
      <c r="B140" s="26">
        <v>846237</v>
      </c>
      <c r="C140" s="26">
        <v>371</v>
      </c>
      <c r="D140" s="25">
        <v>137</v>
      </c>
      <c r="E140" s="26">
        <v>1</v>
      </c>
      <c r="F140" s="27" t="s">
        <v>137</v>
      </c>
      <c r="G140" s="28">
        <v>1.0009999999999999</v>
      </c>
      <c r="H140" s="28">
        <v>24</v>
      </c>
      <c r="I140" s="28">
        <v>0.16260162601626016</v>
      </c>
      <c r="J140" s="28">
        <v>1.1434511434511435E-3</v>
      </c>
      <c r="K140" s="28">
        <v>5.6521739130434785</v>
      </c>
      <c r="L140" s="28">
        <v>1.2385321100917432E-2</v>
      </c>
      <c r="M140" s="28">
        <v>268.48249027237358</v>
      </c>
      <c r="N140" s="28">
        <v>9.01</v>
      </c>
      <c r="O140" s="28">
        <v>0.2</v>
      </c>
      <c r="P140" s="28">
        <v>1.1000000000000001</v>
      </c>
      <c r="Q140" s="28">
        <v>4.97</v>
      </c>
      <c r="R140" s="28">
        <v>1.65</v>
      </c>
      <c r="S140" s="28">
        <v>236</v>
      </c>
      <c r="T140" s="28">
        <v>0.1</v>
      </c>
      <c r="U140" s="28">
        <v>0.09</v>
      </c>
      <c r="V140" s="28">
        <v>0.04</v>
      </c>
      <c r="W140" s="28">
        <v>8.2899999999999991</v>
      </c>
      <c r="X140" s="28">
        <v>7.0283600493218252E-5</v>
      </c>
      <c r="Y140" s="28">
        <v>0.105</v>
      </c>
      <c r="Z140" s="28">
        <v>6.4548755818771158E-4</v>
      </c>
      <c r="AA140" s="28">
        <v>4.4698544698544701E-3</v>
      </c>
      <c r="AB140" s="28">
        <v>0.3</v>
      </c>
      <c r="AC140" s="28">
        <v>2.27</v>
      </c>
      <c r="AD140" s="28">
        <v>12.3</v>
      </c>
      <c r="AE140" s="28">
        <v>962</v>
      </c>
      <c r="AF140" s="28">
        <v>18.399999999999999</v>
      </c>
      <c r="AG140" s="28">
        <v>11.1</v>
      </c>
      <c r="AH140" s="28">
        <v>96.9</v>
      </c>
      <c r="AI140" s="28">
        <v>30700</v>
      </c>
      <c r="AJ140" s="28">
        <v>81100</v>
      </c>
      <c r="AK140" s="28">
        <v>4200</v>
      </c>
      <c r="AL140" s="28">
        <v>420</v>
      </c>
      <c r="AM140" s="28">
        <v>30000</v>
      </c>
    </row>
    <row r="141" spans="1:40" ht="15.6" x14ac:dyDescent="0.3">
      <c r="A141" s="26">
        <v>687359</v>
      </c>
      <c r="B141" s="26">
        <v>846237</v>
      </c>
      <c r="C141" s="26">
        <v>371</v>
      </c>
      <c r="D141" s="25">
        <v>138</v>
      </c>
      <c r="E141" s="26">
        <v>1</v>
      </c>
      <c r="F141" s="27" t="s">
        <v>139</v>
      </c>
      <c r="G141" s="28">
        <v>0.124</v>
      </c>
      <c r="H141" s="28">
        <v>2</v>
      </c>
      <c r="I141" s="28">
        <v>4.7272727272727275</v>
      </c>
      <c r="J141" s="28">
        <v>1.4285714285714285E-2</v>
      </c>
      <c r="K141" s="28">
        <v>82.64150943396227</v>
      </c>
      <c r="L141" s="28">
        <v>0.10086956521739131</v>
      </c>
      <c r="M141" s="28">
        <v>272</v>
      </c>
      <c r="N141" s="28">
        <v>18.3</v>
      </c>
      <c r="O141" s="28">
        <v>0.2</v>
      </c>
      <c r="P141" s="28">
        <v>0.16</v>
      </c>
      <c r="Q141" s="28">
        <v>0.84</v>
      </c>
      <c r="R141" s="28">
        <v>0.08</v>
      </c>
      <c r="S141" s="28">
        <v>695</v>
      </c>
      <c r="T141" s="28">
        <v>0.2</v>
      </c>
      <c r="U141" s="28">
        <v>0.2</v>
      </c>
      <c r="V141" s="28">
        <v>0.04</v>
      </c>
      <c r="W141" s="28">
        <v>10.9</v>
      </c>
      <c r="X141" s="28">
        <v>4.2408376963350784E-5</v>
      </c>
      <c r="Y141" s="28">
        <v>7.4999999999999997E-2</v>
      </c>
      <c r="Z141" s="28">
        <v>6.2173835743942099E-4</v>
      </c>
      <c r="AA141" s="28">
        <v>0.14789915966386555</v>
      </c>
      <c r="AB141" s="28">
        <v>0.6</v>
      </c>
      <c r="AC141" s="28">
        <v>0.53</v>
      </c>
      <c r="AD141" s="28">
        <v>3.3</v>
      </c>
      <c r="AE141" s="28">
        <v>238</v>
      </c>
      <c r="AF141" s="28">
        <v>5.3</v>
      </c>
      <c r="AG141" s="28">
        <v>26.4</v>
      </c>
      <c r="AH141" s="28">
        <v>7.2</v>
      </c>
      <c r="AI141" s="28">
        <v>39500</v>
      </c>
      <c r="AJ141" s="28">
        <v>191000</v>
      </c>
      <c r="AK141" s="28">
        <v>500</v>
      </c>
      <c r="AL141" s="28">
        <v>320</v>
      </c>
      <c r="AM141" s="28">
        <v>9000</v>
      </c>
    </row>
    <row r="142" spans="1:40" ht="15.6" x14ac:dyDescent="0.3">
      <c r="A142" s="26">
        <v>687360</v>
      </c>
      <c r="B142" s="26">
        <v>846237</v>
      </c>
      <c r="C142" s="26">
        <v>371</v>
      </c>
      <c r="D142" s="25">
        <v>139</v>
      </c>
      <c r="E142" s="26">
        <v>1</v>
      </c>
      <c r="F142" s="27" t="s">
        <v>140</v>
      </c>
      <c r="G142" s="28">
        <v>5.7000000000000002E-3</v>
      </c>
      <c r="H142" s="28">
        <v>2</v>
      </c>
      <c r="I142" s="28">
        <v>4.666666666666667</v>
      </c>
      <c r="J142" s="28">
        <v>1.4847161572052401E-2</v>
      </c>
      <c r="K142" s="28">
        <v>70.545454545454547</v>
      </c>
      <c r="L142" s="28">
        <v>0.13451776649746192</v>
      </c>
      <c r="M142" s="28">
        <v>273.75</v>
      </c>
      <c r="N142" s="28">
        <v>18.600000000000001</v>
      </c>
      <c r="O142" s="28">
        <v>0.2</v>
      </c>
      <c r="P142" s="28">
        <v>0.17</v>
      </c>
      <c r="Q142" s="28">
        <v>0.88</v>
      </c>
      <c r="R142" s="28">
        <v>0.08</v>
      </c>
      <c r="S142" s="28">
        <v>592</v>
      </c>
      <c r="T142" s="28">
        <v>0.2</v>
      </c>
      <c r="U142" s="28">
        <v>0.1</v>
      </c>
      <c r="V142" s="28">
        <v>0.04</v>
      </c>
      <c r="W142" s="28">
        <v>11.2</v>
      </c>
      <c r="X142" s="28">
        <v>3.3701657458563531E-5</v>
      </c>
      <c r="Y142" s="28">
        <v>7.2999999999999995E-2</v>
      </c>
      <c r="Z142" s="28">
        <v>7.1180660931749321E-4</v>
      </c>
      <c r="AA142" s="28">
        <v>0.15807860262008736</v>
      </c>
      <c r="AB142" s="28">
        <v>0.6</v>
      </c>
      <c r="AC142" s="28">
        <v>0.55000000000000004</v>
      </c>
      <c r="AD142" s="28">
        <v>3.3</v>
      </c>
      <c r="AE142" s="28">
        <v>229</v>
      </c>
      <c r="AF142" s="28">
        <v>5.5</v>
      </c>
      <c r="AG142" s="28">
        <v>23.7</v>
      </c>
      <c r="AH142" s="28">
        <v>8.4</v>
      </c>
      <c r="AI142" s="28">
        <v>40400</v>
      </c>
      <c r="AJ142" s="28">
        <v>181000</v>
      </c>
      <c r="AK142" s="28">
        <v>500</v>
      </c>
      <c r="AL142" s="28">
        <v>340</v>
      </c>
      <c r="AM142" s="28">
        <v>9000</v>
      </c>
    </row>
    <row r="143" spans="1:40" ht="15.6" x14ac:dyDescent="0.3">
      <c r="A143" s="26">
        <v>687361</v>
      </c>
      <c r="B143" s="26">
        <v>846237</v>
      </c>
      <c r="C143" s="26">
        <v>371</v>
      </c>
      <c r="D143" s="25">
        <v>140</v>
      </c>
      <c r="E143" s="26">
        <v>1</v>
      </c>
      <c r="F143" s="27" t="s">
        <v>141</v>
      </c>
      <c r="G143" s="28">
        <v>2.2200000000000001E-2</v>
      </c>
      <c r="H143" s="28">
        <v>2</v>
      </c>
      <c r="I143" s="28">
        <v>4.0666666666666664</v>
      </c>
      <c r="J143" s="28">
        <v>1.6062176165803108E-2</v>
      </c>
      <c r="K143" s="28">
        <v>74.666666666666671</v>
      </c>
      <c r="L143" s="28">
        <v>0.10429447852760736</v>
      </c>
      <c r="M143" s="28">
        <v>325.71428571428567</v>
      </c>
      <c r="N143" s="28">
        <v>15.5</v>
      </c>
      <c r="O143" s="28">
        <v>0.2</v>
      </c>
      <c r="P143" s="28">
        <v>0.12</v>
      </c>
      <c r="Q143" s="28">
        <v>0.69</v>
      </c>
      <c r="R143" s="28">
        <v>0.06</v>
      </c>
      <c r="S143" s="28">
        <v>541</v>
      </c>
      <c r="T143" s="28">
        <v>0.2</v>
      </c>
      <c r="U143" s="28">
        <v>0.1</v>
      </c>
      <c r="V143" s="28">
        <v>0.04</v>
      </c>
      <c r="W143" s="28">
        <v>9.1999999999999993</v>
      </c>
      <c r="X143" s="28">
        <v>4.1401273885350318E-5</v>
      </c>
      <c r="Y143" s="28">
        <v>6.9000000000000006E-2</v>
      </c>
      <c r="Z143" s="28">
        <v>5.8017850667650597E-4</v>
      </c>
      <c r="AA143" s="28">
        <v>0.15958549222797927</v>
      </c>
      <c r="AB143" s="28">
        <v>0.5</v>
      </c>
      <c r="AC143" s="28">
        <v>0.44</v>
      </c>
      <c r="AD143" s="28">
        <v>3</v>
      </c>
      <c r="AE143" s="28">
        <v>193</v>
      </c>
      <c r="AF143" s="28">
        <v>4.5</v>
      </c>
      <c r="AG143" s="28">
        <v>22.3</v>
      </c>
      <c r="AH143" s="28">
        <v>6</v>
      </c>
      <c r="AI143" s="28">
        <v>36300</v>
      </c>
      <c r="AJ143" s="28">
        <v>157000</v>
      </c>
      <c r="AK143" s="28">
        <v>500</v>
      </c>
      <c r="AL143" s="28">
        <v>300</v>
      </c>
      <c r="AM143" s="28">
        <v>9000</v>
      </c>
    </row>
    <row r="144" spans="1:40" ht="15.6" x14ac:dyDescent="0.3">
      <c r="A144" s="26">
        <v>687363</v>
      </c>
      <c r="B144" s="26">
        <v>846237</v>
      </c>
      <c r="C144" s="26">
        <v>371</v>
      </c>
      <c r="D144" s="25">
        <v>141</v>
      </c>
      <c r="E144" s="26">
        <v>1</v>
      </c>
      <c r="F144" s="27" t="s">
        <v>142</v>
      </c>
      <c r="G144" s="28">
        <v>2.3E-3</v>
      </c>
      <c r="H144" s="28">
        <v>2</v>
      </c>
      <c r="I144" s="28">
        <v>2.75</v>
      </c>
      <c r="J144" s="28">
        <v>1.1061946902654867E-2</v>
      </c>
      <c r="K144" s="28">
        <v>37.5</v>
      </c>
      <c r="L144" s="28">
        <v>0.14942528735632185</v>
      </c>
      <c r="M144" s="28">
        <v>308.57142857142856</v>
      </c>
      <c r="N144" s="28">
        <v>17.3</v>
      </c>
      <c r="O144" s="28">
        <v>0.1</v>
      </c>
      <c r="P144" s="28">
        <v>0.1</v>
      </c>
      <c r="Q144" s="28">
        <v>1.03</v>
      </c>
      <c r="R144" s="28">
        <v>0.09</v>
      </c>
      <c r="S144" s="28">
        <v>377</v>
      </c>
      <c r="T144" s="28">
        <v>0.2</v>
      </c>
      <c r="U144" s="28">
        <v>0.1</v>
      </c>
      <c r="V144" s="28">
        <v>0.04</v>
      </c>
      <c r="W144" s="28">
        <v>10.7</v>
      </c>
      <c r="X144" s="28">
        <v>4.9206349206349211E-5</v>
      </c>
      <c r="Y144" s="28">
        <v>7.4999999999999997E-2</v>
      </c>
      <c r="Z144" s="28">
        <v>1.0227686847400696E-3</v>
      </c>
      <c r="AA144" s="28">
        <v>0.17035398230088494</v>
      </c>
      <c r="AB144" s="28">
        <v>0.5</v>
      </c>
      <c r="AC144" s="28">
        <v>0.7</v>
      </c>
      <c r="AD144" s="28">
        <v>4.8</v>
      </c>
      <c r="AE144" s="28">
        <v>226</v>
      </c>
      <c r="AF144" s="28">
        <v>6.8</v>
      </c>
      <c r="AG144" s="28">
        <v>18.899999999999999</v>
      </c>
      <c r="AH144" s="28">
        <v>9.9</v>
      </c>
      <c r="AI144" s="28">
        <v>46300</v>
      </c>
      <c r="AJ144" s="28">
        <v>126000</v>
      </c>
      <c r="AK144" s="28">
        <v>600</v>
      </c>
      <c r="AL144" s="28">
        <v>260</v>
      </c>
      <c r="AM144" s="28">
        <v>9000</v>
      </c>
    </row>
    <row r="145" spans="1:39" ht="15.6" x14ac:dyDescent="0.3">
      <c r="A145" s="26">
        <v>687366</v>
      </c>
      <c r="B145" s="26">
        <v>846237</v>
      </c>
      <c r="C145" s="26">
        <v>371</v>
      </c>
      <c r="D145" s="25">
        <v>142</v>
      </c>
      <c r="E145" s="26">
        <v>1</v>
      </c>
      <c r="F145" s="27" t="s">
        <v>143</v>
      </c>
      <c r="G145" s="28">
        <v>8.9999999999999998E-4</v>
      </c>
      <c r="H145" s="28">
        <v>2</v>
      </c>
      <c r="I145" s="28">
        <v>4.7575757575757578</v>
      </c>
      <c r="J145" s="28">
        <v>1.3636363636363636E-2</v>
      </c>
      <c r="K145" s="28">
        <v>70.188679245283026</v>
      </c>
      <c r="L145" s="28">
        <v>0.1407035175879397</v>
      </c>
      <c r="M145" s="28">
        <v>301.42857142857144</v>
      </c>
      <c r="N145" s="28">
        <v>17.5</v>
      </c>
      <c r="O145" s="28">
        <v>0.2</v>
      </c>
      <c r="P145" s="28">
        <v>0.14000000000000001</v>
      </c>
      <c r="Q145" s="28">
        <v>0.9</v>
      </c>
      <c r="R145" s="28">
        <v>0.09</v>
      </c>
      <c r="S145" s="28">
        <v>599</v>
      </c>
      <c r="T145" s="28">
        <v>0.2</v>
      </c>
      <c r="U145" s="28">
        <v>0.2</v>
      </c>
      <c r="V145" s="28">
        <v>0.04</v>
      </c>
      <c r="W145" s="28">
        <v>8.66</v>
      </c>
      <c r="X145" s="28">
        <v>3.8953488372093022E-5</v>
      </c>
      <c r="Y145" s="28">
        <v>7.0999999999999994E-2</v>
      </c>
      <c r="Z145" s="28">
        <v>7.3278364882127501E-4</v>
      </c>
      <c r="AA145" s="28">
        <v>0.15454545454545454</v>
      </c>
      <c r="AB145" s="28">
        <v>0.5</v>
      </c>
      <c r="AC145" s="28">
        <v>0.57999999999999996</v>
      </c>
      <c r="AD145" s="28">
        <v>3.3</v>
      </c>
      <c r="AE145" s="28">
        <v>220</v>
      </c>
      <c r="AF145" s="28">
        <v>5.3</v>
      </c>
      <c r="AG145" s="28">
        <v>25.3</v>
      </c>
      <c r="AH145" s="28">
        <v>7.2</v>
      </c>
      <c r="AI145" s="28">
        <v>39000</v>
      </c>
      <c r="AJ145" s="28">
        <v>172000</v>
      </c>
      <c r="AK145" s="28">
        <v>400</v>
      </c>
      <c r="AL145" s="28">
        <v>280</v>
      </c>
      <c r="AM145" s="28">
        <v>9000</v>
      </c>
    </row>
    <row r="146" spans="1:39" ht="15.6" x14ac:dyDescent="0.3">
      <c r="A146" s="26">
        <v>687367</v>
      </c>
      <c r="B146" s="26">
        <v>846237</v>
      </c>
      <c r="C146" s="26">
        <v>371</v>
      </c>
      <c r="D146" s="25">
        <v>143</v>
      </c>
      <c r="E146" s="26">
        <v>1</v>
      </c>
      <c r="F146" s="27" t="s">
        <v>144</v>
      </c>
      <c r="G146" s="28">
        <v>5.3E-3</v>
      </c>
      <c r="H146" s="28">
        <v>2</v>
      </c>
      <c r="I146" s="28">
        <v>4.2</v>
      </c>
      <c r="J146" s="28">
        <v>1.2500000000000001E-2</v>
      </c>
      <c r="K146" s="28">
        <v>62.321428571428577</v>
      </c>
      <c r="L146" s="28">
        <v>0.15669515669515668</v>
      </c>
      <c r="M146" s="28">
        <v>290</v>
      </c>
      <c r="N146" s="28">
        <v>16.100000000000001</v>
      </c>
      <c r="O146" s="28">
        <v>0.1</v>
      </c>
      <c r="P146" s="28">
        <v>0.12</v>
      </c>
      <c r="Q146" s="28">
        <v>0.84</v>
      </c>
      <c r="R146" s="28">
        <v>0.08</v>
      </c>
      <c r="S146" s="28">
        <v>547</v>
      </c>
      <c r="T146" s="28">
        <v>0.2</v>
      </c>
      <c r="U146" s="28">
        <v>0.2</v>
      </c>
      <c r="V146" s="28">
        <v>0.04</v>
      </c>
      <c r="W146" s="28">
        <v>8.39</v>
      </c>
      <c r="X146" s="28">
        <v>5.6375838926174502E-5</v>
      </c>
      <c r="Y146" s="28">
        <v>6.6000000000000003E-2</v>
      </c>
      <c r="Z146" s="28">
        <v>7.6533347630280946E-4</v>
      </c>
      <c r="AA146" s="28">
        <v>0.16990740740740742</v>
      </c>
      <c r="AB146" s="28">
        <v>0.5</v>
      </c>
      <c r="AC146" s="28">
        <v>0.53</v>
      </c>
      <c r="AD146" s="28">
        <v>3.5</v>
      </c>
      <c r="AE146" s="28">
        <v>216</v>
      </c>
      <c r="AF146" s="28">
        <v>5.6</v>
      </c>
      <c r="AG146" s="28">
        <v>23</v>
      </c>
      <c r="AH146" s="28">
        <v>7.2</v>
      </c>
      <c r="AI146" s="28">
        <v>37200</v>
      </c>
      <c r="AJ146" s="28">
        <v>149000</v>
      </c>
      <c r="AK146" s="28">
        <v>400</v>
      </c>
      <c r="AL146" s="28">
        <v>290</v>
      </c>
      <c r="AM146" s="28">
        <v>9000</v>
      </c>
    </row>
    <row r="147" spans="1:39" ht="15.6" x14ac:dyDescent="0.3">
      <c r="A147" s="26">
        <v>687369</v>
      </c>
      <c r="B147" s="26">
        <v>846237</v>
      </c>
      <c r="C147" s="26">
        <v>371</v>
      </c>
      <c r="D147" s="25">
        <v>144</v>
      </c>
      <c r="E147" s="26">
        <v>1</v>
      </c>
      <c r="F147" s="27" t="s">
        <v>145</v>
      </c>
      <c r="G147" s="28">
        <v>2.5999999999999999E-3</v>
      </c>
      <c r="H147" s="28">
        <v>2</v>
      </c>
      <c r="I147" s="28">
        <v>4</v>
      </c>
      <c r="J147" s="28">
        <v>9.2537313432835815E-3</v>
      </c>
      <c r="K147" s="28">
        <v>66.557377049180332</v>
      </c>
      <c r="L147" s="28">
        <v>0.29251700680272108</v>
      </c>
      <c r="M147" s="28">
        <v>294.28571428571428</v>
      </c>
      <c r="N147" s="28">
        <v>17.2</v>
      </c>
      <c r="O147" s="28">
        <v>0.2</v>
      </c>
      <c r="P147" s="28">
        <v>0.15</v>
      </c>
      <c r="Q147" s="28">
        <v>0.91</v>
      </c>
      <c r="R147" s="28">
        <v>0.11</v>
      </c>
      <c r="S147" s="28">
        <v>624</v>
      </c>
      <c r="T147" s="28">
        <v>0.2</v>
      </c>
      <c r="U147" s="28">
        <v>0.2</v>
      </c>
      <c r="V147" s="28">
        <v>0.04</v>
      </c>
      <c r="W147" s="28">
        <v>8.59</v>
      </c>
      <c r="X147" s="28">
        <v>4.3147208121827408E-5</v>
      </c>
      <c r="Y147" s="28">
        <v>7.0000000000000007E-2</v>
      </c>
      <c r="Z147" s="28">
        <v>6.3394734841766553E-4</v>
      </c>
      <c r="AA147" s="28">
        <v>0.1235820895522388</v>
      </c>
      <c r="AB147" s="28">
        <v>0.7</v>
      </c>
      <c r="AC147" s="28">
        <v>0.62</v>
      </c>
      <c r="AD147" s="28">
        <v>4</v>
      </c>
      <c r="AE147" s="28">
        <v>335</v>
      </c>
      <c r="AF147" s="28">
        <v>6.1</v>
      </c>
      <c r="AG147" s="28">
        <v>22.4</v>
      </c>
      <c r="AH147" s="28">
        <v>6.3</v>
      </c>
      <c r="AI147" s="28">
        <v>41400</v>
      </c>
      <c r="AJ147" s="28">
        <v>197000</v>
      </c>
      <c r="AK147" s="28">
        <v>500</v>
      </c>
      <c r="AL147" s="28">
        <v>320</v>
      </c>
      <c r="AM147" s="28">
        <v>9000</v>
      </c>
    </row>
    <row r="148" spans="1:39" ht="15.6" x14ac:dyDescent="0.3">
      <c r="A148" s="26">
        <v>687404</v>
      </c>
      <c r="B148" s="26">
        <v>846636</v>
      </c>
      <c r="C148" s="26">
        <v>359</v>
      </c>
      <c r="D148" s="25">
        <v>145</v>
      </c>
      <c r="E148" s="26">
        <v>1</v>
      </c>
      <c r="F148" s="27" t="s">
        <v>146</v>
      </c>
      <c r="G148" s="28">
        <v>2.1000000000000003E-3</v>
      </c>
      <c r="H148" s="28">
        <v>2</v>
      </c>
      <c r="I148" s="28">
        <v>2.6530612244897958</v>
      </c>
      <c r="J148" s="28">
        <v>7.8838174273858919E-3</v>
      </c>
      <c r="K148" s="28">
        <v>24.329896907216497</v>
      </c>
      <c r="L148" s="28">
        <v>0.24905660377358491</v>
      </c>
      <c r="M148" s="28">
        <v>438.33333333333337</v>
      </c>
      <c r="N148" s="28">
        <v>16</v>
      </c>
      <c r="O148" s="28">
        <v>0.1</v>
      </c>
      <c r="P148" s="28">
        <v>0.1</v>
      </c>
      <c r="Q148" s="28">
        <v>0.86</v>
      </c>
      <c r="R148" s="28">
        <v>0.12</v>
      </c>
      <c r="S148" s="28">
        <v>309</v>
      </c>
      <c r="T148" s="28">
        <v>0.1</v>
      </c>
      <c r="U148" s="28">
        <v>0.2</v>
      </c>
      <c r="V148" s="28">
        <v>0.04</v>
      </c>
      <c r="W148" s="28">
        <v>10.6</v>
      </c>
      <c r="X148" s="28">
        <v>4.2857142857142856E-5</v>
      </c>
      <c r="Y148" s="28">
        <v>6.9000000000000006E-2</v>
      </c>
      <c r="Z148" s="28">
        <v>1.0560392467252801E-3</v>
      </c>
      <c r="AA148" s="28">
        <v>0.21701244813278006</v>
      </c>
      <c r="AB148" s="28">
        <v>0.5</v>
      </c>
      <c r="AC148" s="28">
        <v>0.79</v>
      </c>
      <c r="AD148" s="28">
        <v>4.9000000000000004</v>
      </c>
      <c r="AE148" s="28">
        <v>241</v>
      </c>
      <c r="AF148" s="28">
        <v>9.6999999999999993</v>
      </c>
      <c r="AG148" s="28">
        <v>17</v>
      </c>
      <c r="AH148" s="28">
        <v>7.8</v>
      </c>
      <c r="AI148" s="28">
        <v>45300</v>
      </c>
      <c r="AJ148" s="28">
        <v>140000</v>
      </c>
      <c r="AK148" s="28">
        <v>700.00000000000011</v>
      </c>
      <c r="AL148" s="28">
        <v>280</v>
      </c>
      <c r="AM148" s="28">
        <v>9000</v>
      </c>
    </row>
    <row r="149" spans="1:39" ht="15.6" x14ac:dyDescent="0.3">
      <c r="A149" s="26">
        <v>687405</v>
      </c>
      <c r="B149" s="26">
        <v>846636</v>
      </c>
      <c r="C149" s="26">
        <v>359</v>
      </c>
      <c r="D149" s="25">
        <v>146</v>
      </c>
      <c r="E149" s="26">
        <v>1</v>
      </c>
      <c r="F149" s="27" t="s">
        <v>147</v>
      </c>
      <c r="G149" s="28">
        <v>6.0999999999999995E-3</v>
      </c>
      <c r="H149" s="28">
        <v>0.9</v>
      </c>
      <c r="I149" s="28">
        <v>1.2115384615384615</v>
      </c>
      <c r="J149" s="28">
        <v>7.2398190045248872E-3</v>
      </c>
      <c r="K149" s="28">
        <v>3.4412955465587047</v>
      </c>
      <c r="L149" s="28">
        <v>0.11438679245283019</v>
      </c>
      <c r="M149" s="28">
        <v>142.5</v>
      </c>
      <c r="N149" s="28">
        <v>14.7</v>
      </c>
      <c r="O149" s="28">
        <v>0.09</v>
      </c>
      <c r="P149" s="28">
        <v>0.08</v>
      </c>
      <c r="Q149" s="28">
        <v>2.38</v>
      </c>
      <c r="R149" s="28">
        <v>0.23</v>
      </c>
      <c r="S149" s="28">
        <v>65</v>
      </c>
      <c r="T149" s="28">
        <v>0.09</v>
      </c>
      <c r="U149" s="28">
        <v>0.9</v>
      </c>
      <c r="V149" s="28">
        <v>0.04</v>
      </c>
      <c r="W149" s="28">
        <v>9.85</v>
      </c>
      <c r="X149" s="28">
        <v>8.6693548387096765E-5</v>
      </c>
      <c r="Y149" s="28">
        <v>2.5000000000000001E-2</v>
      </c>
      <c r="Z149" s="28">
        <v>3.6550852050340216E-3</v>
      </c>
      <c r="AA149" s="28">
        <v>0.45248868778280543</v>
      </c>
      <c r="AB149" s="28">
        <v>0.7</v>
      </c>
      <c r="AC149" s="28">
        <v>1.87</v>
      </c>
      <c r="AD149" s="28">
        <v>10.4</v>
      </c>
      <c r="AE149" s="28">
        <v>221</v>
      </c>
      <c r="AF149" s="28">
        <v>24.7</v>
      </c>
      <c r="AG149" s="28">
        <v>9.5</v>
      </c>
      <c r="AH149" s="28">
        <v>14.8</v>
      </c>
      <c r="AI149" s="28">
        <v>42400</v>
      </c>
      <c r="AJ149" s="28">
        <v>49600</v>
      </c>
      <c r="AK149" s="28">
        <v>1500</v>
      </c>
      <c r="AL149" s="28">
        <v>610</v>
      </c>
      <c r="AM149" s="28">
        <v>9000</v>
      </c>
    </row>
    <row r="150" spans="1:39" ht="15.6" x14ac:dyDescent="0.3">
      <c r="A150" s="26">
        <v>687407</v>
      </c>
      <c r="B150" s="26">
        <v>846636</v>
      </c>
      <c r="C150" s="26">
        <v>359</v>
      </c>
      <c r="D150" s="25">
        <v>147</v>
      </c>
      <c r="E150" s="26">
        <v>1</v>
      </c>
      <c r="F150" s="27" t="s">
        <v>148</v>
      </c>
      <c r="G150" s="28">
        <v>3.2000000000000002E-3</v>
      </c>
      <c r="H150" s="28">
        <v>2</v>
      </c>
      <c r="I150" s="28">
        <v>1.8767123287671232</v>
      </c>
      <c r="J150" s="28">
        <v>7.5581395348837208E-3</v>
      </c>
      <c r="K150" s="28">
        <v>14.224137931034484</v>
      </c>
      <c r="L150" s="28">
        <v>0.23456790123456789</v>
      </c>
      <c r="M150" s="28">
        <v>418.57142857142856</v>
      </c>
      <c r="N150" s="28">
        <v>15.9</v>
      </c>
      <c r="O150" s="28">
        <v>0.09</v>
      </c>
      <c r="P150" s="28">
        <v>0.09</v>
      </c>
      <c r="Q150" s="28">
        <v>1</v>
      </c>
      <c r="R150" s="28">
        <v>0.15</v>
      </c>
      <c r="S150" s="28">
        <v>258</v>
      </c>
      <c r="T150" s="28">
        <v>0.2</v>
      </c>
      <c r="U150" s="28">
        <v>0.2</v>
      </c>
      <c r="V150" s="28">
        <v>0.04</v>
      </c>
      <c r="W150" s="28">
        <v>10</v>
      </c>
      <c r="X150" s="28">
        <v>7.7830188679245274E-5</v>
      </c>
      <c r="Y150" s="28">
        <v>7.2999999999999995E-2</v>
      </c>
      <c r="Z150" s="28">
        <v>1.7841171209339549E-3</v>
      </c>
      <c r="AA150" s="28">
        <v>0.29244186046511628</v>
      </c>
      <c r="AB150" s="28">
        <v>0.4</v>
      </c>
      <c r="AC150" s="28">
        <v>1.03</v>
      </c>
      <c r="AD150" s="28">
        <v>7.3</v>
      </c>
      <c r="AE150" s="28">
        <v>172</v>
      </c>
      <c r="AF150" s="28">
        <v>11.6</v>
      </c>
      <c r="AG150" s="28">
        <v>16.2</v>
      </c>
      <c r="AH150" s="28">
        <v>9.1</v>
      </c>
      <c r="AI150" s="28">
        <v>46800</v>
      </c>
      <c r="AJ150" s="28">
        <v>84800</v>
      </c>
      <c r="AK150" s="28">
        <v>700.00000000000011</v>
      </c>
      <c r="AL150" s="28">
        <v>220</v>
      </c>
      <c r="AM150" s="28">
        <v>9000</v>
      </c>
    </row>
    <row r="151" spans="1:39" ht="15.6" x14ac:dyDescent="0.3">
      <c r="A151" s="26">
        <v>687409</v>
      </c>
      <c r="B151" s="26">
        <v>846636</v>
      </c>
      <c r="C151" s="26">
        <v>359</v>
      </c>
      <c r="D151" s="25">
        <v>148</v>
      </c>
      <c r="E151" s="26">
        <v>1</v>
      </c>
      <c r="F151" s="27" t="s">
        <v>149</v>
      </c>
      <c r="G151" s="28">
        <v>8.9999999999999998E-4</v>
      </c>
      <c r="H151" s="28">
        <v>2</v>
      </c>
      <c r="I151" s="28">
        <v>1.8148148148148149</v>
      </c>
      <c r="J151" s="28">
        <v>8.5937500000000007E-3</v>
      </c>
      <c r="K151" s="28">
        <v>14.69879518072289</v>
      </c>
      <c r="L151" s="28">
        <v>0.15064102564102566</v>
      </c>
      <c r="M151" s="28">
        <v>560</v>
      </c>
      <c r="N151" s="28">
        <v>11.9</v>
      </c>
      <c r="O151" s="28">
        <v>0.09</v>
      </c>
      <c r="P151" s="28">
        <v>0.05</v>
      </c>
      <c r="Q151" s="28">
        <v>0.76</v>
      </c>
      <c r="R151" s="28">
        <v>0.11</v>
      </c>
      <c r="S151" s="28">
        <v>221</v>
      </c>
      <c r="T151" s="28">
        <v>0.2</v>
      </c>
      <c r="U151" s="28">
        <v>0.2</v>
      </c>
      <c r="V151" s="28">
        <v>0.04</v>
      </c>
      <c r="W151" s="28">
        <v>12.2</v>
      </c>
      <c r="X151" s="28">
        <v>6.336405529953917E-5</v>
      </c>
      <c r="Y151" s="28">
        <v>7.5999999999999998E-2</v>
      </c>
      <c r="Z151" s="28">
        <v>1.4529265599116509E-3</v>
      </c>
      <c r="AA151" s="28">
        <v>0.30078125</v>
      </c>
      <c r="AB151" s="28">
        <v>0.4</v>
      </c>
      <c r="AC151" s="28">
        <v>0.74</v>
      </c>
      <c r="AD151" s="28">
        <v>5.4</v>
      </c>
      <c r="AE151" s="28">
        <v>128</v>
      </c>
      <c r="AF151" s="28">
        <v>8.3000000000000007</v>
      </c>
      <c r="AG151" s="28">
        <v>14.4</v>
      </c>
      <c r="AH151" s="28">
        <v>6.4</v>
      </c>
      <c r="AI151" s="28">
        <v>36300</v>
      </c>
      <c r="AJ151" s="28">
        <v>86800</v>
      </c>
      <c r="AK151" s="28">
        <v>600</v>
      </c>
      <c r="AL151" s="28">
        <v>190</v>
      </c>
      <c r="AM151" s="28">
        <v>9000</v>
      </c>
    </row>
    <row r="152" spans="1:39" ht="15.6" x14ac:dyDescent="0.3">
      <c r="A152" s="26">
        <v>687411</v>
      </c>
      <c r="B152" s="26">
        <v>846636</v>
      </c>
      <c r="C152" s="26">
        <v>359</v>
      </c>
      <c r="D152" s="25">
        <v>149</v>
      </c>
      <c r="E152" s="26">
        <v>1</v>
      </c>
      <c r="F152" s="27" t="s">
        <v>150</v>
      </c>
      <c r="G152" s="28">
        <v>2.3999999999999998E-3</v>
      </c>
      <c r="H152" s="28">
        <v>2</v>
      </c>
      <c r="I152" s="28">
        <v>1.7468354430379747</v>
      </c>
      <c r="J152" s="28">
        <v>7.5949367088607592E-3</v>
      </c>
      <c r="K152" s="28">
        <v>11.147540983606557</v>
      </c>
      <c r="L152" s="28">
        <v>0.28780487804878052</v>
      </c>
      <c r="M152" s="28">
        <v>449.99999999999994</v>
      </c>
      <c r="N152" s="28">
        <v>15.6</v>
      </c>
      <c r="O152" s="28">
        <v>0.09</v>
      </c>
      <c r="P152" s="28">
        <v>0.1</v>
      </c>
      <c r="Q152" s="28">
        <v>1.05</v>
      </c>
      <c r="R152" s="28">
        <v>0.15</v>
      </c>
      <c r="S152" s="28">
        <v>119</v>
      </c>
      <c r="T152" s="28">
        <v>0.2</v>
      </c>
      <c r="U152" s="28">
        <v>0.2</v>
      </c>
      <c r="V152" s="28">
        <v>0.04</v>
      </c>
      <c r="W152" s="28">
        <v>21.6</v>
      </c>
      <c r="X152" s="28">
        <v>8.3776595744680847E-5</v>
      </c>
      <c r="Y152" s="28">
        <v>0.08</v>
      </c>
      <c r="Z152" s="28">
        <v>2.7575041800472415E-3</v>
      </c>
      <c r="AA152" s="28">
        <v>0.31645569620253167</v>
      </c>
      <c r="AB152" s="28">
        <v>0.5</v>
      </c>
      <c r="AC152" s="28">
        <v>1.1100000000000001</v>
      </c>
      <c r="AD152" s="28">
        <v>7.9</v>
      </c>
      <c r="AE152" s="28">
        <v>158</v>
      </c>
      <c r="AF152" s="28">
        <v>12.2</v>
      </c>
      <c r="AG152" s="28">
        <v>14.5</v>
      </c>
      <c r="AH152" s="28">
        <v>8.8000000000000007</v>
      </c>
      <c r="AI152" s="28">
        <v>45700</v>
      </c>
      <c r="AJ152" s="28">
        <v>75200</v>
      </c>
      <c r="AK152" s="28">
        <v>700.00000000000011</v>
      </c>
      <c r="AL152" s="28">
        <v>150</v>
      </c>
      <c r="AM152" s="28">
        <v>9000</v>
      </c>
    </row>
    <row r="153" spans="1:39" ht="15.6" x14ac:dyDescent="0.3">
      <c r="A153" s="26">
        <v>687412</v>
      </c>
      <c r="B153" s="26">
        <v>846636</v>
      </c>
      <c r="C153" s="26">
        <v>359</v>
      </c>
      <c r="D153" s="25">
        <v>150</v>
      </c>
      <c r="E153" s="26">
        <v>1</v>
      </c>
      <c r="F153" s="27" t="s">
        <v>151</v>
      </c>
      <c r="G153" s="28">
        <v>1.5E-3</v>
      </c>
      <c r="H153" s="28">
        <v>2</v>
      </c>
      <c r="I153" s="28">
        <v>1.5783132530120481</v>
      </c>
      <c r="J153" s="28">
        <v>6.8750000000000009E-3</v>
      </c>
      <c r="K153" s="28">
        <v>10.396825396825397</v>
      </c>
      <c r="L153" s="28">
        <v>0.26291079812206569</v>
      </c>
      <c r="M153" s="28">
        <v>455.71428571428567</v>
      </c>
      <c r="N153" s="28">
        <v>15.9</v>
      </c>
      <c r="O153" s="28">
        <v>0.09</v>
      </c>
      <c r="P153" s="28">
        <v>0.09</v>
      </c>
      <c r="Q153" s="28">
        <v>1.05</v>
      </c>
      <c r="R153" s="28">
        <v>0.15</v>
      </c>
      <c r="S153" s="28">
        <v>125</v>
      </c>
      <c r="T153" s="28">
        <v>0.2</v>
      </c>
      <c r="U153" s="28">
        <v>0.2</v>
      </c>
      <c r="V153" s="28">
        <v>0.04</v>
      </c>
      <c r="W153" s="28">
        <v>20</v>
      </c>
      <c r="X153" s="28">
        <v>8.3565459610027856E-5</v>
      </c>
      <c r="Y153" s="28">
        <v>8.7999999999999995E-2</v>
      </c>
      <c r="Z153" s="28">
        <v>2.7001111728738197E-3</v>
      </c>
      <c r="AA153" s="28">
        <v>0.32250000000000001</v>
      </c>
      <c r="AB153" s="28">
        <v>0.5</v>
      </c>
      <c r="AC153" s="28">
        <v>1.1499999999999999</v>
      </c>
      <c r="AD153" s="28">
        <v>8.3000000000000007</v>
      </c>
      <c r="AE153" s="28">
        <v>160</v>
      </c>
      <c r="AF153" s="28">
        <v>12.6</v>
      </c>
      <c r="AG153" s="28">
        <v>14.9</v>
      </c>
      <c r="AH153" s="28">
        <v>10.199999999999999</v>
      </c>
      <c r="AI153" s="28">
        <v>47900</v>
      </c>
      <c r="AJ153" s="28">
        <v>71800</v>
      </c>
      <c r="AK153" s="28">
        <v>700.00000000000011</v>
      </c>
      <c r="AL153" s="28">
        <v>160</v>
      </c>
      <c r="AM153" s="28">
        <v>9000</v>
      </c>
    </row>
    <row r="154" spans="1:39" ht="15.6" x14ac:dyDescent="0.3">
      <c r="A154" s="26">
        <v>687413</v>
      </c>
      <c r="B154" s="26">
        <v>846636</v>
      </c>
      <c r="C154" s="26">
        <v>359</v>
      </c>
      <c r="D154" s="25">
        <v>151</v>
      </c>
      <c r="E154" s="26">
        <v>1</v>
      </c>
      <c r="F154" s="27" t="s">
        <v>152</v>
      </c>
      <c r="G154" s="28">
        <v>3.0999999999999999E-3</v>
      </c>
      <c r="H154" s="28">
        <v>2</v>
      </c>
      <c r="I154" s="28">
        <v>1.7692307692307694</v>
      </c>
      <c r="J154" s="28">
        <v>8.3333333333333332E-3</v>
      </c>
      <c r="K154" s="28">
        <v>13.826086956521738</v>
      </c>
      <c r="L154" s="28">
        <v>0.26484018264840181</v>
      </c>
      <c r="M154" s="28">
        <v>472.85714285714283</v>
      </c>
      <c r="N154" s="28">
        <v>15.8</v>
      </c>
      <c r="O154" s="28">
        <v>0.09</v>
      </c>
      <c r="P154" s="28">
        <v>0.08</v>
      </c>
      <c r="Q154" s="28">
        <v>1.04</v>
      </c>
      <c r="R154" s="28">
        <v>0.15</v>
      </c>
      <c r="S154" s="28">
        <v>204</v>
      </c>
      <c r="T154" s="28">
        <v>0.2</v>
      </c>
      <c r="U154" s="28">
        <v>0.2</v>
      </c>
      <c r="V154" s="28">
        <v>0.04</v>
      </c>
      <c r="W154" s="28">
        <v>20.8</v>
      </c>
      <c r="X154" s="28">
        <v>7.3027090694935222E-5</v>
      </c>
      <c r="Y154" s="28">
        <v>8.3000000000000004E-2</v>
      </c>
      <c r="Z154" s="28">
        <v>2.4689616252821676E-3</v>
      </c>
      <c r="AA154" s="28">
        <v>0.30897435897435899</v>
      </c>
      <c r="AB154" s="28">
        <v>0.6</v>
      </c>
      <c r="AC154" s="28">
        <v>1.1200000000000001</v>
      </c>
      <c r="AD154" s="28">
        <v>7.8</v>
      </c>
      <c r="AE154" s="28">
        <v>156</v>
      </c>
      <c r="AF154" s="28">
        <v>11.5</v>
      </c>
      <c r="AG154" s="28">
        <v>16</v>
      </c>
      <c r="AH154" s="28">
        <v>9.3000000000000007</v>
      </c>
      <c r="AI154" s="28">
        <v>45400</v>
      </c>
      <c r="AJ154" s="28">
        <v>84900</v>
      </c>
      <c r="AK154" s="28">
        <v>600</v>
      </c>
      <c r="AL154" s="28">
        <v>170</v>
      </c>
      <c r="AM154" s="28">
        <v>9000</v>
      </c>
    </row>
    <row r="155" spans="1:39" ht="15.6" x14ac:dyDescent="0.3">
      <c r="A155" s="26">
        <v>687415</v>
      </c>
      <c r="B155" s="26">
        <v>846636</v>
      </c>
      <c r="C155" s="26">
        <v>359</v>
      </c>
      <c r="D155" s="25">
        <v>152</v>
      </c>
      <c r="E155" s="26">
        <v>1</v>
      </c>
      <c r="F155" s="27" t="s">
        <v>153</v>
      </c>
      <c r="G155" s="28">
        <v>3.8E-3</v>
      </c>
      <c r="H155" s="28">
        <v>2</v>
      </c>
      <c r="I155" s="28">
        <v>1.7402597402597402</v>
      </c>
      <c r="J155" s="28">
        <v>8.7248322147651016E-3</v>
      </c>
      <c r="K155" s="28">
        <v>13.839285714285715</v>
      </c>
      <c r="L155" s="28">
        <v>0.23931623931623933</v>
      </c>
      <c r="M155" s="28">
        <v>439.99999999999994</v>
      </c>
      <c r="N155" s="28">
        <v>15.5</v>
      </c>
      <c r="O155" s="28">
        <v>0.09</v>
      </c>
      <c r="P155" s="28">
        <v>0.08</v>
      </c>
      <c r="Q155" s="28">
        <v>0.96</v>
      </c>
      <c r="R155" s="28">
        <v>0.15</v>
      </c>
      <c r="S155" s="28">
        <v>188</v>
      </c>
      <c r="T155" s="28">
        <v>0.2</v>
      </c>
      <c r="U155" s="28">
        <v>0.2</v>
      </c>
      <c r="V155" s="28">
        <v>0.04</v>
      </c>
      <c r="W155" s="28">
        <v>21.6</v>
      </c>
      <c r="X155" s="28">
        <v>7.9422382671480142E-5</v>
      </c>
      <c r="Y155" s="28">
        <v>6.6000000000000003E-2</v>
      </c>
      <c r="Z155" s="28">
        <v>2.4913212170716765E-3</v>
      </c>
      <c r="AA155" s="28">
        <v>0.33221476510067116</v>
      </c>
      <c r="AB155" s="28">
        <v>0.5</v>
      </c>
      <c r="AC155" s="28">
        <v>1</v>
      </c>
      <c r="AD155" s="28">
        <v>7.7</v>
      </c>
      <c r="AE155" s="28">
        <v>149</v>
      </c>
      <c r="AF155" s="28">
        <v>11.2</v>
      </c>
      <c r="AG155" s="28">
        <v>16.2</v>
      </c>
      <c r="AH155" s="28">
        <v>8.6999999999999993</v>
      </c>
      <c r="AI155" s="28">
        <v>44500</v>
      </c>
      <c r="AJ155" s="28">
        <v>83100</v>
      </c>
      <c r="AK155" s="28">
        <v>700.00000000000011</v>
      </c>
      <c r="AL155" s="28">
        <v>170</v>
      </c>
      <c r="AM155" s="28">
        <v>9000</v>
      </c>
    </row>
    <row r="156" spans="1:39" ht="15.6" x14ac:dyDescent="0.3">
      <c r="A156" s="26">
        <v>687416</v>
      </c>
      <c r="B156" s="26">
        <v>846636</v>
      </c>
      <c r="C156" s="26">
        <v>359</v>
      </c>
      <c r="D156" s="25">
        <v>153</v>
      </c>
      <c r="E156" s="26">
        <v>1</v>
      </c>
      <c r="F156" s="27" t="s">
        <v>154</v>
      </c>
      <c r="G156" s="28">
        <v>1.8E-3</v>
      </c>
      <c r="H156" s="28">
        <v>2</v>
      </c>
      <c r="I156" s="28">
        <v>1.7356321839080462</v>
      </c>
      <c r="J156" s="28">
        <v>9.21985815602837E-3</v>
      </c>
      <c r="K156" s="28">
        <v>11.068702290076336</v>
      </c>
      <c r="L156" s="28">
        <v>0.22448979591836735</v>
      </c>
      <c r="M156" s="28">
        <v>494.28571428571428</v>
      </c>
      <c r="N156" s="28">
        <v>16.3</v>
      </c>
      <c r="O156" s="28">
        <v>0.09</v>
      </c>
      <c r="P156" s="28">
        <v>0.08</v>
      </c>
      <c r="Q156" s="28">
        <v>1.1499999999999999</v>
      </c>
      <c r="R156" s="28">
        <v>0.16</v>
      </c>
      <c r="S156" s="28">
        <v>127</v>
      </c>
      <c r="T156" s="28">
        <v>0.2</v>
      </c>
      <c r="U156" s="28">
        <v>0.3</v>
      </c>
      <c r="V156" s="28">
        <v>0.04</v>
      </c>
      <c r="W156" s="28">
        <v>25.9</v>
      </c>
      <c r="X156" s="28">
        <v>1.2349397590361445E-4</v>
      </c>
      <c r="Y156" s="28">
        <v>0.09</v>
      </c>
      <c r="Z156" s="28">
        <v>3.7540764340782376E-3</v>
      </c>
      <c r="AA156" s="28">
        <v>0.42056737588652482</v>
      </c>
      <c r="AB156" s="28">
        <v>0.5</v>
      </c>
      <c r="AC156" s="28">
        <v>1.21</v>
      </c>
      <c r="AD156" s="28">
        <v>8.6999999999999993</v>
      </c>
      <c r="AE156" s="28">
        <v>141</v>
      </c>
      <c r="AF156" s="28">
        <v>13.1</v>
      </c>
      <c r="AG156" s="28">
        <v>16</v>
      </c>
      <c r="AH156" s="28">
        <v>11.2</v>
      </c>
      <c r="AI156" s="28">
        <v>51600</v>
      </c>
      <c r="AJ156" s="28">
        <v>66400</v>
      </c>
      <c r="AK156" s="28">
        <v>800</v>
      </c>
      <c r="AL156" s="28">
        <v>150</v>
      </c>
      <c r="AM156" s="28">
        <v>9000</v>
      </c>
    </row>
    <row r="157" spans="1:39" ht="15.6" x14ac:dyDescent="0.3">
      <c r="A157" s="26">
        <v>687417</v>
      </c>
      <c r="B157" s="26">
        <v>846636</v>
      </c>
      <c r="C157" s="26">
        <v>359</v>
      </c>
      <c r="D157" s="25">
        <v>154</v>
      </c>
      <c r="E157" s="26">
        <v>1</v>
      </c>
      <c r="F157" s="27" t="s">
        <v>155</v>
      </c>
      <c r="G157" s="28">
        <v>8.9999999999999998E-4</v>
      </c>
      <c r="H157" s="28">
        <v>2</v>
      </c>
      <c r="I157" s="28">
        <v>1.6595744680851063</v>
      </c>
      <c r="J157" s="28">
        <v>7.7380952380952384E-3</v>
      </c>
      <c r="K157" s="28">
        <v>9.7122302158273381</v>
      </c>
      <c r="L157" s="28">
        <v>0.2608695652173913</v>
      </c>
      <c r="M157" s="28">
        <v>508.57142857142856</v>
      </c>
      <c r="N157" s="28">
        <v>17.100000000000001</v>
      </c>
      <c r="O157" s="28">
        <v>0.09</v>
      </c>
      <c r="P157" s="28">
        <v>0.09</v>
      </c>
      <c r="Q157" s="28">
        <v>1.1499999999999999</v>
      </c>
      <c r="R157" s="28">
        <v>0.18</v>
      </c>
      <c r="S157" s="28">
        <v>120</v>
      </c>
      <c r="T157" s="28">
        <v>0.2</v>
      </c>
      <c r="U157" s="28">
        <v>0.3</v>
      </c>
      <c r="V157" s="28">
        <v>0.04</v>
      </c>
      <c r="W157" s="28">
        <v>25.5</v>
      </c>
      <c r="X157" s="28">
        <v>1.0277324632952691E-4</v>
      </c>
      <c r="Y157" s="28">
        <v>9.1999999999999998E-2</v>
      </c>
      <c r="Z157" s="28">
        <v>4.4332010151623621E-3</v>
      </c>
      <c r="AA157" s="28">
        <v>0.37559523809523809</v>
      </c>
      <c r="AB157" s="28">
        <v>0.5</v>
      </c>
      <c r="AC157" s="28">
        <v>1.2</v>
      </c>
      <c r="AD157" s="28">
        <v>9.4</v>
      </c>
      <c r="AE157" s="28">
        <v>168</v>
      </c>
      <c r="AF157" s="28">
        <v>13.9</v>
      </c>
      <c r="AG157" s="28">
        <v>17.399999999999999</v>
      </c>
      <c r="AH157" s="28">
        <v>10.5</v>
      </c>
      <c r="AI157" s="28">
        <v>51500</v>
      </c>
      <c r="AJ157" s="28">
        <v>61300</v>
      </c>
      <c r="AK157" s="28">
        <v>800</v>
      </c>
      <c r="AL157" s="28">
        <v>160</v>
      </c>
      <c r="AM157" s="28">
        <v>9000</v>
      </c>
    </row>
    <row r="158" spans="1:39" ht="15.6" x14ac:dyDescent="0.3">
      <c r="A158" s="26">
        <v>687419</v>
      </c>
      <c r="B158" s="26">
        <v>846636</v>
      </c>
      <c r="C158" s="26">
        <v>359</v>
      </c>
      <c r="D158" s="25">
        <v>155</v>
      </c>
      <c r="E158" s="26">
        <v>1</v>
      </c>
      <c r="F158" s="27" t="s">
        <v>156</v>
      </c>
      <c r="G158" s="28">
        <v>1.4E-3</v>
      </c>
      <c r="H158" s="28">
        <v>2</v>
      </c>
      <c r="I158" s="28">
        <v>1.6237623762376237</v>
      </c>
      <c r="J158" s="28">
        <v>9.4488188976377951E-3</v>
      </c>
      <c r="K158" s="28">
        <v>10.948905109489052</v>
      </c>
      <c r="L158" s="28">
        <v>0.26637554585152839</v>
      </c>
      <c r="M158" s="28">
        <v>486.25</v>
      </c>
      <c r="N158" s="28">
        <v>16.600000000000001</v>
      </c>
      <c r="O158" s="28">
        <v>0.09</v>
      </c>
      <c r="P158" s="28">
        <v>0.08</v>
      </c>
      <c r="Q158" s="28">
        <v>1.1100000000000001</v>
      </c>
      <c r="R158" s="28">
        <v>0.18</v>
      </c>
      <c r="S158" s="28">
        <v>136</v>
      </c>
      <c r="T158" s="28">
        <v>0.2</v>
      </c>
      <c r="U158" s="28">
        <v>0.3</v>
      </c>
      <c r="V158" s="28">
        <v>0.04</v>
      </c>
      <c r="W158" s="28">
        <v>32.200000000000003</v>
      </c>
      <c r="X158" s="28">
        <v>1.4623655913978496E-4</v>
      </c>
      <c r="Y158" s="28">
        <v>0.1</v>
      </c>
      <c r="Z158" s="28">
        <v>6.0244064597765254E-3</v>
      </c>
      <c r="AA158" s="28">
        <v>0.5448818897637796</v>
      </c>
      <c r="AB158" s="28">
        <v>0.5</v>
      </c>
      <c r="AC158" s="28">
        <v>1.28</v>
      </c>
      <c r="AD158" s="28">
        <v>10.1</v>
      </c>
      <c r="AE158" s="28">
        <v>127</v>
      </c>
      <c r="AF158" s="28">
        <v>13.7</v>
      </c>
      <c r="AG158" s="28">
        <v>17.5</v>
      </c>
      <c r="AH158" s="28">
        <v>12.6</v>
      </c>
      <c r="AI158" s="28">
        <v>54300</v>
      </c>
      <c r="AJ158" s="28">
        <v>46500</v>
      </c>
      <c r="AK158" s="28">
        <v>900</v>
      </c>
      <c r="AL158" s="28">
        <v>170</v>
      </c>
      <c r="AM158" s="28">
        <v>9000</v>
      </c>
    </row>
    <row r="159" spans="1:39" ht="15.6" x14ac:dyDescent="0.3">
      <c r="A159" s="26">
        <v>687420</v>
      </c>
      <c r="B159" s="26">
        <v>846636</v>
      </c>
      <c r="C159" s="26">
        <v>359</v>
      </c>
      <c r="D159" s="25">
        <v>156</v>
      </c>
      <c r="E159" s="26">
        <v>1</v>
      </c>
      <c r="F159" s="27" t="s">
        <v>157</v>
      </c>
      <c r="G159" s="28">
        <v>2.5999999999999999E-3</v>
      </c>
      <c r="H159" s="28">
        <v>2</v>
      </c>
      <c r="I159" s="28">
        <v>1.7023809523809523</v>
      </c>
      <c r="J159" s="28">
        <v>8.2089552238805985E-3</v>
      </c>
      <c r="K159" s="28">
        <v>10</v>
      </c>
      <c r="L159" s="28">
        <v>0.25</v>
      </c>
      <c r="M159" s="28">
        <v>497.14285714285705</v>
      </c>
      <c r="N159" s="28">
        <v>15.2</v>
      </c>
      <c r="O159" s="28">
        <v>0.09</v>
      </c>
      <c r="P159" s="28">
        <v>0.08</v>
      </c>
      <c r="Q159" s="28">
        <v>1.01</v>
      </c>
      <c r="R159" s="28">
        <v>0.16</v>
      </c>
      <c r="S159" s="28">
        <v>131</v>
      </c>
      <c r="T159" s="28">
        <v>0.2</v>
      </c>
      <c r="U159" s="28">
        <v>0.3</v>
      </c>
      <c r="V159" s="28">
        <v>0.04</v>
      </c>
      <c r="W159" s="28">
        <v>28.2</v>
      </c>
      <c r="X159" s="28">
        <v>1.4014251781472686E-4</v>
      </c>
      <c r="Y159" s="28">
        <v>0.108</v>
      </c>
      <c r="Z159" s="28">
        <v>6.0401572193019837E-3</v>
      </c>
      <c r="AA159" s="28">
        <v>0.49179104477611946</v>
      </c>
      <c r="AB159" s="28">
        <v>0.4</v>
      </c>
      <c r="AC159" s="28">
        <v>1.2</v>
      </c>
      <c r="AD159" s="28">
        <v>8.4</v>
      </c>
      <c r="AE159" s="28">
        <v>134</v>
      </c>
      <c r="AF159" s="28">
        <v>12.9</v>
      </c>
      <c r="AG159" s="28">
        <v>15.8</v>
      </c>
      <c r="AH159" s="28">
        <v>11.8</v>
      </c>
      <c r="AI159" s="28">
        <v>43600</v>
      </c>
      <c r="AJ159" s="28">
        <v>42100</v>
      </c>
      <c r="AK159" s="28">
        <v>800</v>
      </c>
      <c r="AL159" s="28">
        <v>140</v>
      </c>
      <c r="AM159" s="28">
        <v>9000</v>
      </c>
    </row>
    <row r="160" spans="1:39" ht="15.6" x14ac:dyDescent="0.3">
      <c r="A160" s="26">
        <v>687422</v>
      </c>
      <c r="B160" s="26">
        <v>846636</v>
      </c>
      <c r="C160" s="26">
        <v>359</v>
      </c>
      <c r="D160" s="25">
        <v>157</v>
      </c>
      <c r="E160" s="26">
        <v>1</v>
      </c>
      <c r="F160" s="27" t="s">
        <v>158</v>
      </c>
      <c r="G160" s="28">
        <v>1.6999999999999999E-3</v>
      </c>
      <c r="H160" s="28">
        <v>2</v>
      </c>
      <c r="I160" s="28">
        <v>1.6144578313253011</v>
      </c>
      <c r="J160" s="28">
        <v>8.0645161290322578E-3</v>
      </c>
      <c r="K160" s="28">
        <v>9.758064516129032</v>
      </c>
      <c r="L160" s="28">
        <v>0.25</v>
      </c>
      <c r="M160" s="28">
        <v>467.14285714285717</v>
      </c>
      <c r="N160" s="28">
        <v>14.5</v>
      </c>
      <c r="O160" s="28">
        <v>0.09</v>
      </c>
      <c r="P160" s="28">
        <v>7.0000000000000007E-2</v>
      </c>
      <c r="Q160" s="28">
        <v>0.94</v>
      </c>
      <c r="R160" s="28">
        <v>0.16</v>
      </c>
      <c r="S160" s="28">
        <v>128</v>
      </c>
      <c r="T160" s="28">
        <v>0.2</v>
      </c>
      <c r="U160" s="28">
        <v>0.3</v>
      </c>
      <c r="V160" s="28">
        <v>0.04</v>
      </c>
      <c r="W160" s="28">
        <v>27</v>
      </c>
      <c r="X160" s="28">
        <v>1.5696202531645571E-4</v>
      </c>
      <c r="Y160" s="28">
        <v>0.10100000000000001</v>
      </c>
      <c r="Z160" s="28">
        <v>5.8348475671310311E-3</v>
      </c>
      <c r="AA160" s="28">
        <v>0.48467741935483871</v>
      </c>
      <c r="AB160" s="28">
        <v>0.4</v>
      </c>
      <c r="AC160" s="28">
        <v>1.1200000000000001</v>
      </c>
      <c r="AD160" s="28">
        <v>8.3000000000000007</v>
      </c>
      <c r="AE160" s="28">
        <v>124</v>
      </c>
      <c r="AF160" s="28">
        <v>12.4</v>
      </c>
      <c r="AG160" s="28">
        <v>14.5</v>
      </c>
      <c r="AH160" s="28">
        <v>11.1</v>
      </c>
      <c r="AI160" s="28">
        <v>44100</v>
      </c>
      <c r="AJ160" s="28">
        <v>39500</v>
      </c>
      <c r="AK160" s="28">
        <v>800</v>
      </c>
      <c r="AL160" s="28">
        <v>130</v>
      </c>
      <c r="AM160" s="28">
        <v>9000</v>
      </c>
    </row>
    <row r="161" spans="1:39" ht="15.6" x14ac:dyDescent="0.3">
      <c r="A161" s="26">
        <v>687423</v>
      </c>
      <c r="B161" s="26">
        <v>846636</v>
      </c>
      <c r="C161" s="26">
        <v>359</v>
      </c>
      <c r="D161" s="25">
        <v>158</v>
      </c>
      <c r="E161" s="26">
        <v>1</v>
      </c>
      <c r="F161" s="27" t="s">
        <v>159</v>
      </c>
      <c r="G161" s="28">
        <v>8.0000000000000004E-4</v>
      </c>
      <c r="H161" s="28">
        <v>2</v>
      </c>
      <c r="I161" s="28">
        <v>1.6235294117647059</v>
      </c>
      <c r="J161" s="28">
        <v>7.874015748031496E-3</v>
      </c>
      <c r="K161" s="28">
        <v>9.758064516129032</v>
      </c>
      <c r="L161" s="28">
        <v>0.22047244094488189</v>
      </c>
      <c r="M161" s="28">
        <v>485.71428571428567</v>
      </c>
      <c r="N161" s="28">
        <v>14.8</v>
      </c>
      <c r="O161" s="28">
        <v>0.09</v>
      </c>
      <c r="P161" s="28">
        <v>0.08</v>
      </c>
      <c r="Q161" s="28">
        <v>0.97</v>
      </c>
      <c r="R161" s="28">
        <v>0.16</v>
      </c>
      <c r="S161" s="28">
        <v>133</v>
      </c>
      <c r="T161" s="28">
        <v>0.2</v>
      </c>
      <c r="U161" s="28">
        <v>0.3</v>
      </c>
      <c r="V161" s="28">
        <v>0.04</v>
      </c>
      <c r="W161" s="28">
        <v>26.1</v>
      </c>
      <c r="X161" s="28">
        <v>1.5326633165829145E-4</v>
      </c>
      <c r="Y161" s="28">
        <v>9.8000000000000004E-2</v>
      </c>
      <c r="Z161" s="28">
        <v>5.9959425952363053E-3</v>
      </c>
      <c r="AA161" s="28">
        <v>0.51417322834645662</v>
      </c>
      <c r="AB161" s="28">
        <v>0.4</v>
      </c>
      <c r="AC161" s="28">
        <v>1.1499999999999999</v>
      </c>
      <c r="AD161" s="28">
        <v>8.5</v>
      </c>
      <c r="AE161" s="28">
        <v>127</v>
      </c>
      <c r="AF161" s="28">
        <v>12.4</v>
      </c>
      <c r="AG161" s="28">
        <v>14.7</v>
      </c>
      <c r="AH161" s="28">
        <v>12.4</v>
      </c>
      <c r="AI161" s="28">
        <v>44900</v>
      </c>
      <c r="AJ161" s="28">
        <v>39800</v>
      </c>
      <c r="AK161" s="28">
        <v>700.00000000000011</v>
      </c>
      <c r="AL161" s="28">
        <v>130</v>
      </c>
      <c r="AM161" s="28">
        <v>9000</v>
      </c>
    </row>
    <row r="162" spans="1:39" ht="15.6" x14ac:dyDescent="0.3">
      <c r="A162" s="26">
        <v>687425</v>
      </c>
      <c r="B162" s="26">
        <v>846636</v>
      </c>
      <c r="C162" s="26">
        <v>359</v>
      </c>
      <c r="D162" s="25">
        <v>159</v>
      </c>
      <c r="E162" s="26">
        <v>1</v>
      </c>
      <c r="F162" s="27" t="s">
        <v>160</v>
      </c>
      <c r="G162" s="28">
        <v>5.7000000000000002E-3</v>
      </c>
      <c r="H162" s="28">
        <v>3</v>
      </c>
      <c r="I162" s="28">
        <v>2.0487804878048781</v>
      </c>
      <c r="J162" s="28">
        <v>8.3333333333333332E-3</v>
      </c>
      <c r="K162" s="28">
        <v>10.260869565217391</v>
      </c>
      <c r="L162" s="28">
        <v>0.19795221843003413</v>
      </c>
      <c r="M162" s="28">
        <v>473.75</v>
      </c>
      <c r="N162" s="28">
        <v>14.6</v>
      </c>
      <c r="O162" s="28">
        <v>0.09</v>
      </c>
      <c r="P162" s="28">
        <v>0.08</v>
      </c>
      <c r="Q162" s="28">
        <v>0.97</v>
      </c>
      <c r="R162" s="28">
        <v>0.16</v>
      </c>
      <c r="S162" s="28">
        <v>223</v>
      </c>
      <c r="T162" s="28">
        <v>0.2</v>
      </c>
      <c r="U162" s="28">
        <v>0.3</v>
      </c>
      <c r="V162" s="28">
        <v>0.04</v>
      </c>
      <c r="W162" s="28">
        <v>30</v>
      </c>
      <c r="X162" s="28">
        <v>1.2031558185404338E-4</v>
      </c>
      <c r="Y162" s="28">
        <v>8.5999999999999993E-2</v>
      </c>
      <c r="Z162" s="28">
        <v>4.9701046337817635E-3</v>
      </c>
      <c r="AA162" s="28">
        <v>0.38124999999999998</v>
      </c>
      <c r="AB162" s="28">
        <v>0.5</v>
      </c>
      <c r="AC162" s="28">
        <v>1.04</v>
      </c>
      <c r="AD162" s="28">
        <v>8.1999999999999993</v>
      </c>
      <c r="AE162" s="28">
        <v>144</v>
      </c>
      <c r="AF162" s="28">
        <v>11.5</v>
      </c>
      <c r="AG162" s="28">
        <v>17.899999999999999</v>
      </c>
      <c r="AH162" s="28">
        <v>10.9</v>
      </c>
      <c r="AI162" s="28">
        <v>43600</v>
      </c>
      <c r="AJ162" s="28">
        <v>50700</v>
      </c>
      <c r="AK162" s="28">
        <v>800</v>
      </c>
      <c r="AL162" s="28">
        <v>150</v>
      </c>
      <c r="AM162" s="28">
        <v>9000</v>
      </c>
    </row>
    <row r="163" spans="1:39" ht="15.6" x14ac:dyDescent="0.3">
      <c r="A163" s="26">
        <v>687427</v>
      </c>
      <c r="B163" s="26">
        <v>846636</v>
      </c>
      <c r="C163" s="26">
        <v>358</v>
      </c>
      <c r="D163" s="25">
        <v>160</v>
      </c>
      <c r="E163" s="26">
        <v>1</v>
      </c>
      <c r="F163" s="27" t="s">
        <v>161</v>
      </c>
      <c r="G163" s="28">
        <v>2.8999999999999998E-3</v>
      </c>
      <c r="H163" s="28">
        <v>3</v>
      </c>
      <c r="I163" s="28">
        <v>1.5212765957446808</v>
      </c>
      <c r="J163" s="28">
        <v>7.4074074074074068E-3</v>
      </c>
      <c r="K163" s="28">
        <v>8.3571428571428577</v>
      </c>
      <c r="L163" s="28">
        <v>0.26250000000000001</v>
      </c>
      <c r="M163" s="28">
        <v>424.44444444444451</v>
      </c>
      <c r="N163" s="28">
        <v>16.600000000000001</v>
      </c>
      <c r="O163" s="28">
        <v>0.09</v>
      </c>
      <c r="P163" s="28">
        <v>0.09</v>
      </c>
      <c r="Q163" s="28">
        <v>1.1499999999999999</v>
      </c>
      <c r="R163" s="28">
        <v>0.19</v>
      </c>
      <c r="S163" s="28">
        <v>116</v>
      </c>
      <c r="T163" s="28">
        <v>1.7</v>
      </c>
      <c r="U163" s="28">
        <v>0.3</v>
      </c>
      <c r="V163" s="28">
        <v>0.04</v>
      </c>
      <c r="W163" s="28">
        <v>23.2</v>
      </c>
      <c r="X163" s="28">
        <v>1.0553359683794469E-3</v>
      </c>
      <c r="Y163" s="28">
        <v>7.0999999999999994E-2</v>
      </c>
      <c r="Z163" s="28">
        <v>4.7102163035341411E-3</v>
      </c>
      <c r="AA163" s="28">
        <v>0.36358024691358026</v>
      </c>
      <c r="AB163" s="28">
        <v>0.5</v>
      </c>
      <c r="AC163" s="28">
        <v>1.1599999999999999</v>
      </c>
      <c r="AD163" s="28">
        <v>9.4</v>
      </c>
      <c r="AE163" s="28">
        <v>162</v>
      </c>
      <c r="AF163" s="28">
        <v>14</v>
      </c>
      <c r="AG163" s="28">
        <v>19.3</v>
      </c>
      <c r="AH163" s="28">
        <v>10.9</v>
      </c>
      <c r="AI163" s="28">
        <v>51700</v>
      </c>
      <c r="AJ163" s="28">
        <v>50599.999999999993</v>
      </c>
      <c r="AK163" s="28">
        <v>900</v>
      </c>
      <c r="AL163" s="28">
        <v>160</v>
      </c>
      <c r="AM163" s="28">
        <v>9000</v>
      </c>
    </row>
    <row r="164" spans="1:39" ht="15.6" x14ac:dyDescent="0.3">
      <c r="A164" s="26">
        <v>687428</v>
      </c>
      <c r="B164" s="26">
        <v>846636</v>
      </c>
      <c r="C164" s="26">
        <v>358</v>
      </c>
      <c r="D164" s="25">
        <v>161</v>
      </c>
      <c r="E164" s="26">
        <v>1</v>
      </c>
      <c r="F164" s="27" t="s">
        <v>162</v>
      </c>
      <c r="G164" s="28">
        <v>6.0999999999999995E-3</v>
      </c>
      <c r="H164" s="28">
        <v>3</v>
      </c>
      <c r="I164" s="28">
        <v>1.6025641025641026</v>
      </c>
      <c r="J164" s="28">
        <v>5.7142857142857143E-3</v>
      </c>
      <c r="K164" s="28">
        <v>7.7099236641221376</v>
      </c>
      <c r="L164" s="28">
        <v>0.26905829596412556</v>
      </c>
      <c r="M164" s="28">
        <v>415</v>
      </c>
      <c r="N164" s="28">
        <v>14.3</v>
      </c>
      <c r="O164" s="28">
        <v>0.09</v>
      </c>
      <c r="P164" s="28">
        <v>7.0000000000000007E-2</v>
      </c>
      <c r="Q164" s="28">
        <v>0.94</v>
      </c>
      <c r="R164" s="28">
        <v>0.16</v>
      </c>
      <c r="S164" s="28">
        <v>112</v>
      </c>
      <c r="T164" s="28">
        <v>0.2</v>
      </c>
      <c r="U164" s="28">
        <v>0.5</v>
      </c>
      <c r="V164" s="28">
        <v>0.04</v>
      </c>
      <c r="W164" s="28">
        <v>14.1</v>
      </c>
      <c r="X164" s="28">
        <v>1.2189616252821671E-4</v>
      </c>
      <c r="Y164" s="28">
        <v>7.0999999999999994E-2</v>
      </c>
      <c r="Z164" s="28">
        <v>3.9595278246205724E-3</v>
      </c>
      <c r="AA164" s="28">
        <v>0.31657142857142856</v>
      </c>
      <c r="AB164" s="28">
        <v>0.3</v>
      </c>
      <c r="AC164" s="28">
        <v>1.06</v>
      </c>
      <c r="AD164" s="28">
        <v>7.8</v>
      </c>
      <c r="AE164" s="28">
        <v>175</v>
      </c>
      <c r="AF164" s="28">
        <v>13.1</v>
      </c>
      <c r="AG164" s="28">
        <v>15.7</v>
      </c>
      <c r="AH164" s="28">
        <v>11</v>
      </c>
      <c r="AI164" s="28">
        <v>43900</v>
      </c>
      <c r="AJ164" s="28">
        <v>44300</v>
      </c>
      <c r="AK164" s="28">
        <v>800</v>
      </c>
      <c r="AL164" s="28">
        <v>160</v>
      </c>
      <c r="AM164" s="28">
        <v>9000</v>
      </c>
    </row>
    <row r="165" spans="1:39" ht="15.6" x14ac:dyDescent="0.3">
      <c r="A165" s="26">
        <v>687185</v>
      </c>
      <c r="B165" s="26">
        <v>847230</v>
      </c>
      <c r="C165" s="26">
        <v>368</v>
      </c>
      <c r="D165" s="25">
        <v>162</v>
      </c>
      <c r="E165" s="26">
        <v>1</v>
      </c>
      <c r="F165" s="27" t="s">
        <v>163</v>
      </c>
      <c r="G165" s="28">
        <v>6.9000000000000008E-3</v>
      </c>
      <c r="H165" s="28">
        <v>3</v>
      </c>
      <c r="I165" s="28">
        <v>3.6153846153846154</v>
      </c>
      <c r="J165" s="28">
        <v>3.9877300613496936E-3</v>
      </c>
      <c r="K165" s="28">
        <v>24.868421052631579</v>
      </c>
      <c r="L165" s="28">
        <v>0.27758007117437722</v>
      </c>
      <c r="M165" s="28">
        <v>309.99999999999994</v>
      </c>
      <c r="N165" s="28">
        <v>12.1</v>
      </c>
      <c r="O165" s="28">
        <v>0.09</v>
      </c>
      <c r="P165" s="28">
        <v>0.08</v>
      </c>
      <c r="Q165" s="28">
        <v>0.7</v>
      </c>
      <c r="R165" s="28">
        <v>0.08</v>
      </c>
      <c r="S165" s="28">
        <v>602</v>
      </c>
      <c r="T165" s="28">
        <v>0.2</v>
      </c>
      <c r="U165" s="28">
        <v>0.2</v>
      </c>
      <c r="V165" s="28">
        <v>0.04</v>
      </c>
      <c r="W165" s="28">
        <v>5.65</v>
      </c>
      <c r="X165" s="28">
        <v>5.1639344262295081E-5</v>
      </c>
      <c r="Y165" s="28">
        <v>6.7000000000000004E-2</v>
      </c>
      <c r="Z165" s="28">
        <v>7.1938917319294324E-4</v>
      </c>
      <c r="AA165" s="28">
        <v>0.12699386503067484</v>
      </c>
      <c r="AB165" s="28">
        <v>0.3</v>
      </c>
      <c r="AC165" s="28">
        <v>0.38</v>
      </c>
      <c r="AD165" s="28">
        <v>2.6</v>
      </c>
      <c r="AE165" s="28">
        <v>326</v>
      </c>
      <c r="AF165" s="28">
        <v>7.6</v>
      </c>
      <c r="AG165" s="28">
        <v>16.399999999999999</v>
      </c>
      <c r="AH165" s="28">
        <v>7.5</v>
      </c>
      <c r="AI165" s="28">
        <v>29500</v>
      </c>
      <c r="AJ165" s="28">
        <v>122000</v>
      </c>
      <c r="AK165" s="28">
        <v>700.00000000000011</v>
      </c>
      <c r="AL165" s="28">
        <v>260</v>
      </c>
      <c r="AM165" s="28">
        <v>9000</v>
      </c>
    </row>
    <row r="166" spans="1:39" ht="15.6" x14ac:dyDescent="0.3">
      <c r="A166" s="26">
        <v>687186</v>
      </c>
      <c r="B166" s="26">
        <v>847230</v>
      </c>
      <c r="C166" s="26">
        <v>368</v>
      </c>
      <c r="D166" s="25">
        <v>163</v>
      </c>
      <c r="E166" s="26">
        <v>1</v>
      </c>
      <c r="F166" s="27" t="s">
        <v>164</v>
      </c>
      <c r="G166" s="28">
        <v>3.5000000000000001E-3</v>
      </c>
      <c r="H166" s="28">
        <v>3</v>
      </c>
      <c r="I166" s="28">
        <v>3</v>
      </c>
      <c r="J166" s="28">
        <v>1.0189228529839884E-3</v>
      </c>
      <c r="K166" s="28">
        <v>14.13793103448276</v>
      </c>
      <c r="L166" s="28">
        <v>0.62222222222222223</v>
      </c>
      <c r="M166" s="28">
        <v>310</v>
      </c>
      <c r="N166" s="28">
        <v>5.96</v>
      </c>
      <c r="O166" s="28">
        <v>0.09</v>
      </c>
      <c r="P166" s="28">
        <v>0.03</v>
      </c>
      <c r="Q166" s="28">
        <v>0.38</v>
      </c>
      <c r="R166" s="28">
        <v>0.1</v>
      </c>
      <c r="S166" s="28">
        <v>267</v>
      </c>
      <c r="T166" s="28">
        <v>0.1</v>
      </c>
      <c r="U166" s="28">
        <v>0.2</v>
      </c>
      <c r="V166" s="28">
        <v>0.04</v>
      </c>
      <c r="W166" s="28">
        <v>4.07</v>
      </c>
      <c r="X166" s="28">
        <v>7.3756432246998275E-5</v>
      </c>
      <c r="Y166" s="28">
        <v>4.2999999999999997E-2</v>
      </c>
      <c r="Z166" s="28">
        <v>2.1764117517419092E-3</v>
      </c>
      <c r="AA166" s="28">
        <v>0.14352256186317322</v>
      </c>
      <c r="AB166" s="28">
        <v>0.1</v>
      </c>
      <c r="AC166" s="28">
        <v>0.3</v>
      </c>
      <c r="AD166" s="28">
        <v>1.7</v>
      </c>
      <c r="AE166" s="28">
        <v>687</v>
      </c>
      <c r="AF166" s="28">
        <v>5.8</v>
      </c>
      <c r="AG166" s="28">
        <v>7.5</v>
      </c>
      <c r="AH166" s="28">
        <v>4.5999999999999996</v>
      </c>
      <c r="AI166" s="28">
        <v>18700</v>
      </c>
      <c r="AJ166" s="28">
        <v>58300</v>
      </c>
      <c r="AK166" s="28">
        <v>500</v>
      </c>
      <c r="AL166" s="28">
        <v>100</v>
      </c>
      <c r="AM166" s="28">
        <v>9000</v>
      </c>
    </row>
    <row r="167" spans="1:39" ht="15.6" x14ac:dyDescent="0.3">
      <c r="A167" s="26">
        <v>687187</v>
      </c>
      <c r="B167" s="26">
        <v>847230</v>
      </c>
      <c r="C167" s="26">
        <v>368</v>
      </c>
      <c r="D167" s="25">
        <v>164</v>
      </c>
      <c r="E167" s="26">
        <v>1</v>
      </c>
      <c r="F167" s="27" t="s">
        <v>165</v>
      </c>
      <c r="G167" s="28">
        <v>6.4999999999999997E-3</v>
      </c>
      <c r="H167" s="28">
        <v>3</v>
      </c>
      <c r="I167" s="28">
        <v>2.7692307692307696</v>
      </c>
      <c r="J167" s="28">
        <v>2.3762376237623762E-3</v>
      </c>
      <c r="K167" s="28">
        <v>10.5</v>
      </c>
      <c r="L167" s="28">
        <v>0.32600732600732601</v>
      </c>
      <c r="M167" s="28">
        <v>318.57142857142856</v>
      </c>
      <c r="N167" s="28">
        <v>12.7</v>
      </c>
      <c r="O167" s="28">
        <v>0.09</v>
      </c>
      <c r="P167" s="28">
        <v>0.06</v>
      </c>
      <c r="Q167" s="28">
        <v>0.88</v>
      </c>
      <c r="R167" s="28">
        <v>0.15</v>
      </c>
      <c r="S167" s="28">
        <v>392</v>
      </c>
      <c r="T167" s="28">
        <v>0.1</v>
      </c>
      <c r="U167" s="28">
        <v>0.2</v>
      </c>
      <c r="V167" s="28">
        <v>0.04</v>
      </c>
      <c r="W167" s="28">
        <v>9.43</v>
      </c>
      <c r="X167" s="28">
        <v>6.2975027144408235E-5</v>
      </c>
      <c r="Y167" s="28">
        <v>5.7000000000000002E-2</v>
      </c>
      <c r="Z167" s="28">
        <v>2.016089843960909E-3</v>
      </c>
      <c r="AA167" s="28">
        <v>0.16217821782178218</v>
      </c>
      <c r="AB167" s="28">
        <v>0.3</v>
      </c>
      <c r="AC167" s="28">
        <v>0.64</v>
      </c>
      <c r="AD167" s="28">
        <v>3.9</v>
      </c>
      <c r="AE167" s="28">
        <v>505</v>
      </c>
      <c r="AF167" s="28">
        <v>12</v>
      </c>
      <c r="AG167" s="28">
        <v>13.6</v>
      </c>
      <c r="AH167" s="28">
        <v>10.1</v>
      </c>
      <c r="AI167" s="28">
        <v>36300</v>
      </c>
      <c r="AJ167" s="28">
        <v>92100.000000000015</v>
      </c>
      <c r="AK167" s="28">
        <v>1000</v>
      </c>
      <c r="AL167" s="28">
        <v>180</v>
      </c>
      <c r="AM167" s="28">
        <v>9000</v>
      </c>
    </row>
    <row r="168" spans="1:39" ht="15.6" x14ac:dyDescent="0.3">
      <c r="A168" s="26">
        <v>687188</v>
      </c>
      <c r="B168" s="26">
        <v>847230</v>
      </c>
      <c r="C168" s="26">
        <v>368</v>
      </c>
      <c r="D168" s="25">
        <v>165</v>
      </c>
      <c r="E168" s="26">
        <v>1</v>
      </c>
      <c r="F168" s="27" t="s">
        <v>166</v>
      </c>
      <c r="G168" s="28">
        <v>3.7000000000000002E-3</v>
      </c>
      <c r="H168" s="28">
        <v>4</v>
      </c>
      <c r="I168" s="28">
        <v>3.3437499999999996</v>
      </c>
      <c r="J168" s="28">
        <v>5.0279329608938546E-3</v>
      </c>
      <c r="K168" s="28">
        <v>9.4382022471910112</v>
      </c>
      <c r="L168" s="28">
        <v>0.19892473118279569</v>
      </c>
      <c r="M168" s="28">
        <v>280</v>
      </c>
      <c r="N168" s="28">
        <v>12.3</v>
      </c>
      <c r="O168" s="28">
        <v>0.09</v>
      </c>
      <c r="P168" s="28">
        <v>0.06</v>
      </c>
      <c r="Q168" s="28">
        <v>0.83</v>
      </c>
      <c r="R168" s="28">
        <v>0.11</v>
      </c>
      <c r="S168" s="28">
        <v>114</v>
      </c>
      <c r="T168" s="28">
        <v>0.1</v>
      </c>
      <c r="U168" s="28">
        <v>0.09</v>
      </c>
      <c r="V168" s="28">
        <v>0.04</v>
      </c>
      <c r="W168" s="28">
        <v>12.5</v>
      </c>
      <c r="X168" s="28">
        <v>6.0514372163388808E-5</v>
      </c>
      <c r="Y168" s="28">
        <v>7.2999999999999995E-2</v>
      </c>
      <c r="Z168" s="28">
        <v>2.4668447019417913E-3</v>
      </c>
      <c r="AA168" s="28">
        <v>0.37374301675977656</v>
      </c>
      <c r="AB168" s="28">
        <v>0.3</v>
      </c>
      <c r="AC168" s="28">
        <v>0.51</v>
      </c>
      <c r="AD168" s="28">
        <v>3.2</v>
      </c>
      <c r="AE168" s="28">
        <v>179</v>
      </c>
      <c r="AF168" s="28">
        <v>8.9</v>
      </c>
      <c r="AG168" s="28">
        <v>10</v>
      </c>
      <c r="AH168" s="28">
        <v>13.3</v>
      </c>
      <c r="AI168" s="28">
        <v>36500</v>
      </c>
      <c r="AJ168" s="28">
        <v>66100</v>
      </c>
      <c r="AK168" s="28">
        <v>1000</v>
      </c>
      <c r="AL168" s="28">
        <v>90</v>
      </c>
      <c r="AM168" s="28">
        <v>9000</v>
      </c>
    </row>
    <row r="169" spans="1:39" ht="15.6" x14ac:dyDescent="0.3">
      <c r="A169" s="26">
        <v>687189</v>
      </c>
      <c r="B169" s="26">
        <v>847230</v>
      </c>
      <c r="C169" s="26">
        <v>368</v>
      </c>
      <c r="D169" s="25">
        <v>166</v>
      </c>
      <c r="E169" s="26">
        <v>1</v>
      </c>
      <c r="F169" s="27" t="s">
        <v>167</v>
      </c>
      <c r="G169" s="28">
        <v>3.3E-3</v>
      </c>
      <c r="H169" s="28">
        <v>3</v>
      </c>
      <c r="I169" s="28">
        <v>3.0666666666666664</v>
      </c>
      <c r="J169" s="28">
        <v>6.0000000000000001E-3</v>
      </c>
      <c r="K169" s="28">
        <v>9.2682926829268304</v>
      </c>
      <c r="L169" s="28">
        <v>0.14225941422594143</v>
      </c>
      <c r="M169" s="28">
        <v>290</v>
      </c>
      <c r="N169" s="28">
        <v>10.9</v>
      </c>
      <c r="O169" s="28">
        <v>0.09</v>
      </c>
      <c r="P169" s="28">
        <v>0.06</v>
      </c>
      <c r="Q169" s="28">
        <v>0.72</v>
      </c>
      <c r="R169" s="28">
        <v>0.1</v>
      </c>
      <c r="S169" s="28">
        <v>106</v>
      </c>
      <c r="T169" s="28">
        <v>0.1</v>
      </c>
      <c r="U169" s="28">
        <v>0.1</v>
      </c>
      <c r="V169" s="28">
        <v>0.04</v>
      </c>
      <c r="W169" s="28">
        <v>10.4</v>
      </c>
      <c r="X169" s="28">
        <v>6.5404475043029259E-5</v>
      </c>
      <c r="Y169" s="28">
        <v>6.9000000000000006E-2</v>
      </c>
      <c r="Z169" s="28">
        <v>2.365665236051502E-3</v>
      </c>
      <c r="AA169" s="28">
        <v>0.36933333333333335</v>
      </c>
      <c r="AB169" s="28">
        <v>0.3</v>
      </c>
      <c r="AC169" s="28">
        <v>0.49</v>
      </c>
      <c r="AD169" s="28">
        <v>3</v>
      </c>
      <c r="AE169" s="28">
        <v>150</v>
      </c>
      <c r="AF169" s="28">
        <v>8.1999999999999993</v>
      </c>
      <c r="AG169" s="28">
        <v>9.1999999999999993</v>
      </c>
      <c r="AH169" s="28">
        <v>12.3</v>
      </c>
      <c r="AI169" s="28">
        <v>32500</v>
      </c>
      <c r="AJ169" s="28">
        <v>58099.999999999993</v>
      </c>
      <c r="AK169" s="28">
        <v>900</v>
      </c>
      <c r="AL169" s="28">
        <v>90</v>
      </c>
      <c r="AM169" s="28">
        <v>9000</v>
      </c>
    </row>
    <row r="170" spans="1:39" ht="15.6" x14ac:dyDescent="0.3">
      <c r="A170" s="26">
        <v>687190</v>
      </c>
      <c r="B170" s="26">
        <v>847230</v>
      </c>
      <c r="C170" s="26">
        <v>368</v>
      </c>
      <c r="D170" s="25">
        <v>167</v>
      </c>
      <c r="E170" s="26">
        <v>1</v>
      </c>
      <c r="F170" s="27" t="s">
        <v>168</v>
      </c>
      <c r="G170" s="28">
        <v>1.8E-3</v>
      </c>
      <c r="H170" s="28">
        <v>2</v>
      </c>
      <c r="I170" s="28">
        <v>3</v>
      </c>
      <c r="J170" s="28">
        <v>5.9633027522935783E-3</v>
      </c>
      <c r="K170" s="28">
        <v>9.9099099099099099</v>
      </c>
      <c r="L170" s="28">
        <v>0.1851851851851852</v>
      </c>
      <c r="M170" s="28">
        <v>328.33333333333331</v>
      </c>
      <c r="N170" s="28">
        <v>15</v>
      </c>
      <c r="O170" s="28">
        <v>0.09</v>
      </c>
      <c r="P170" s="28">
        <v>0.08</v>
      </c>
      <c r="Q170" s="28">
        <v>0.92</v>
      </c>
      <c r="R170" s="28">
        <v>0.14000000000000001</v>
      </c>
      <c r="S170" s="28">
        <v>133</v>
      </c>
      <c r="T170" s="28">
        <v>0.1</v>
      </c>
      <c r="U170" s="28">
        <v>0.1</v>
      </c>
      <c r="V170" s="28">
        <v>0.04</v>
      </c>
      <c r="W170" s="28">
        <v>18.899999999999999</v>
      </c>
      <c r="X170" s="28">
        <v>4.7072330654420191E-5</v>
      </c>
      <c r="Y170" s="28">
        <v>6.8000000000000005E-2</v>
      </c>
      <c r="Z170" s="28">
        <v>2.6351954923383492E-3</v>
      </c>
      <c r="AA170" s="28">
        <v>0.25137614678899084</v>
      </c>
      <c r="AB170" s="28">
        <v>0.4</v>
      </c>
      <c r="AC170" s="28">
        <v>0.65</v>
      </c>
      <c r="AD170" s="28">
        <v>4.2</v>
      </c>
      <c r="AE170" s="28">
        <v>218</v>
      </c>
      <c r="AF170" s="28">
        <v>11.1</v>
      </c>
      <c r="AG170" s="28">
        <v>14.3</v>
      </c>
      <c r="AH170" s="28">
        <v>12.8</v>
      </c>
      <c r="AI170" s="28">
        <v>42699.999999999993</v>
      </c>
      <c r="AJ170" s="28">
        <v>87100.000000000015</v>
      </c>
      <c r="AK170" s="28">
        <v>1000</v>
      </c>
      <c r="AL170" s="28">
        <v>110</v>
      </c>
      <c r="AM170" s="28">
        <v>9000</v>
      </c>
    </row>
    <row r="171" spans="1:39" ht="15.6" x14ac:dyDescent="0.3">
      <c r="A171" s="26">
        <v>687191</v>
      </c>
      <c r="B171" s="26">
        <v>847230</v>
      </c>
      <c r="C171" s="26">
        <v>368</v>
      </c>
      <c r="D171" s="25">
        <v>168</v>
      </c>
      <c r="E171" s="26">
        <v>1</v>
      </c>
      <c r="F171" s="27" t="s">
        <v>169</v>
      </c>
      <c r="G171" s="28">
        <v>5.3E-3</v>
      </c>
      <c r="H171" s="28">
        <v>2</v>
      </c>
      <c r="I171" s="28">
        <v>3.8108108108108105</v>
      </c>
      <c r="J171" s="28">
        <v>6.6350710900473934E-3</v>
      </c>
      <c r="K171" s="28">
        <v>12.777777777777779</v>
      </c>
      <c r="L171" s="28">
        <v>0.26256983240223469</v>
      </c>
      <c r="M171" s="28">
        <v>382</v>
      </c>
      <c r="N171" s="28">
        <v>14.4</v>
      </c>
      <c r="O171" s="28">
        <v>0.09</v>
      </c>
      <c r="P171" s="28">
        <v>0.09</v>
      </c>
      <c r="Q171" s="28">
        <v>0.71</v>
      </c>
      <c r="R171" s="28">
        <v>0.11</v>
      </c>
      <c r="S171" s="28">
        <v>119</v>
      </c>
      <c r="T171" s="28">
        <v>0.1</v>
      </c>
      <c r="U171" s="28">
        <v>0.1</v>
      </c>
      <c r="V171" s="28">
        <v>0.04</v>
      </c>
      <c r="W171" s="28">
        <v>14.5</v>
      </c>
      <c r="X171" s="28">
        <v>3.6363636363636364E-5</v>
      </c>
      <c r="Y171" s="28">
        <v>7.4999999999999997E-2</v>
      </c>
      <c r="Z171" s="28">
        <v>2.1544962704485061E-3</v>
      </c>
      <c r="AA171" s="28">
        <v>0.28151658767772514</v>
      </c>
      <c r="AB171" s="28">
        <v>0.4</v>
      </c>
      <c r="AC171" s="28">
        <v>0.52</v>
      </c>
      <c r="AD171" s="28">
        <v>3.7</v>
      </c>
      <c r="AE171" s="28">
        <v>211</v>
      </c>
      <c r="AF171" s="28">
        <v>9</v>
      </c>
      <c r="AG171" s="28">
        <v>12.9</v>
      </c>
      <c r="AH171" s="28">
        <v>15.7</v>
      </c>
      <c r="AI171" s="28">
        <v>38800</v>
      </c>
      <c r="AJ171" s="28">
        <v>93500</v>
      </c>
      <c r="AK171" s="28">
        <v>1000</v>
      </c>
      <c r="AL171" s="28">
        <v>140</v>
      </c>
      <c r="AM171" s="28">
        <v>9000</v>
      </c>
    </row>
    <row r="172" spans="1:39" ht="15.6" x14ac:dyDescent="0.3">
      <c r="A172" s="26">
        <v>687192</v>
      </c>
      <c r="B172" s="26">
        <v>847230</v>
      </c>
      <c r="C172" s="26">
        <v>368</v>
      </c>
      <c r="D172" s="25">
        <v>169</v>
      </c>
      <c r="E172" s="26">
        <v>1</v>
      </c>
      <c r="F172" s="27" t="s">
        <v>170</v>
      </c>
      <c r="G172" s="28">
        <v>6.6E-3</v>
      </c>
      <c r="H172" s="28">
        <v>3</v>
      </c>
      <c r="I172" s="28">
        <v>2.8378378378378377</v>
      </c>
      <c r="J172" s="28">
        <v>6.1452513966480452E-3</v>
      </c>
      <c r="K172" s="28">
        <v>9.6666666666666661</v>
      </c>
      <c r="L172" s="28">
        <v>0.26623376623376621</v>
      </c>
      <c r="M172" s="28">
        <v>353.99999999999994</v>
      </c>
      <c r="N172" s="28">
        <v>12.2</v>
      </c>
      <c r="O172" s="28">
        <v>0.09</v>
      </c>
      <c r="P172" s="28">
        <v>0.05</v>
      </c>
      <c r="Q172" s="28">
        <v>0.69</v>
      </c>
      <c r="R172" s="28">
        <v>0.11</v>
      </c>
      <c r="S172" s="28">
        <v>91</v>
      </c>
      <c r="T172" s="28">
        <v>0.1</v>
      </c>
      <c r="U172" s="28">
        <v>0.1</v>
      </c>
      <c r="V172" s="28">
        <v>0.04</v>
      </c>
      <c r="W172" s="28">
        <v>11.7</v>
      </c>
      <c r="X172" s="28">
        <v>5.0919377652050919E-5</v>
      </c>
      <c r="Y172" s="28">
        <v>0.08</v>
      </c>
      <c r="Z172" s="28">
        <v>2.1642517529874856E-3</v>
      </c>
      <c r="AA172" s="28">
        <v>0.32122905027932963</v>
      </c>
      <c r="AB172" s="28">
        <v>0.3</v>
      </c>
      <c r="AC172" s="28">
        <v>0.55000000000000004</v>
      </c>
      <c r="AD172" s="28">
        <v>3.7</v>
      </c>
      <c r="AE172" s="28">
        <v>179</v>
      </c>
      <c r="AF172" s="28">
        <v>9</v>
      </c>
      <c r="AG172" s="28">
        <v>10.6</v>
      </c>
      <c r="AH172" s="28">
        <v>13.1</v>
      </c>
      <c r="AI172" s="28">
        <v>37200</v>
      </c>
      <c r="AJ172" s="28">
        <v>70700</v>
      </c>
      <c r="AK172" s="28">
        <v>1100</v>
      </c>
      <c r="AL172" s="28">
        <v>130</v>
      </c>
      <c r="AM172" s="28">
        <v>9000</v>
      </c>
    </row>
    <row r="173" spans="1:39" ht="15.6" x14ac:dyDescent="0.3">
      <c r="A173" s="26">
        <v>687193</v>
      </c>
      <c r="B173" s="26">
        <v>847230</v>
      </c>
      <c r="C173" s="26">
        <v>368</v>
      </c>
      <c r="D173" s="25">
        <v>170</v>
      </c>
      <c r="E173" s="26">
        <v>1</v>
      </c>
      <c r="F173" s="27" t="s">
        <v>171</v>
      </c>
      <c r="G173" s="28">
        <v>4.4000000000000003E-3</v>
      </c>
      <c r="H173" s="28">
        <v>2</v>
      </c>
      <c r="I173" s="28">
        <v>3.9705882352941178</v>
      </c>
      <c r="J173" s="28">
        <v>8.4745762711864406E-3</v>
      </c>
      <c r="K173" s="28">
        <v>14.545454545454545</v>
      </c>
      <c r="L173" s="28">
        <v>0.21304347826086958</v>
      </c>
      <c r="M173" s="28">
        <v>407.99999999999994</v>
      </c>
      <c r="N173" s="28">
        <v>14.2</v>
      </c>
      <c r="O173" s="28">
        <v>0.09</v>
      </c>
      <c r="P173" s="28">
        <v>7.0000000000000007E-2</v>
      </c>
      <c r="Q173" s="28">
        <v>0.72</v>
      </c>
      <c r="R173" s="28">
        <v>0.11</v>
      </c>
      <c r="S173" s="28">
        <v>169</v>
      </c>
      <c r="T173" s="28">
        <v>0.2</v>
      </c>
      <c r="U173" s="28">
        <v>0.1</v>
      </c>
      <c r="V173" s="28">
        <v>0.04</v>
      </c>
      <c r="W173" s="28">
        <v>13.2</v>
      </c>
      <c r="X173" s="28">
        <v>4.6601941747572811E-5</v>
      </c>
      <c r="Y173" s="28">
        <v>7.9000000000000001E-2</v>
      </c>
      <c r="Z173" s="28">
        <v>1.9452009653314203E-3</v>
      </c>
      <c r="AA173" s="28">
        <v>0.32881355932203393</v>
      </c>
      <c r="AB173" s="28">
        <v>0.4</v>
      </c>
      <c r="AC173" s="28">
        <v>0.57999999999999996</v>
      </c>
      <c r="AD173" s="28">
        <v>3.4</v>
      </c>
      <c r="AE173" s="28">
        <v>177</v>
      </c>
      <c r="AF173" s="28">
        <v>8.8000000000000007</v>
      </c>
      <c r="AG173" s="28">
        <v>15.3</v>
      </c>
      <c r="AH173" s="28">
        <v>16.600000000000001</v>
      </c>
      <c r="AI173" s="28">
        <v>37500</v>
      </c>
      <c r="AJ173" s="28">
        <v>103000</v>
      </c>
      <c r="AK173" s="28">
        <v>1000</v>
      </c>
      <c r="AL173" s="28">
        <v>140</v>
      </c>
      <c r="AM173" s="28">
        <v>9000</v>
      </c>
    </row>
    <row r="174" spans="1:39" ht="15.6" x14ac:dyDescent="0.3">
      <c r="A174" s="26">
        <v>687194</v>
      </c>
      <c r="B174" s="26">
        <v>847230</v>
      </c>
      <c r="C174" s="26">
        <v>368</v>
      </c>
      <c r="D174" s="25">
        <v>171</v>
      </c>
      <c r="E174" s="26">
        <v>1</v>
      </c>
      <c r="F174" s="27" t="s">
        <v>172</v>
      </c>
      <c r="G174" s="28">
        <v>5.0000000000000001E-3</v>
      </c>
      <c r="H174" s="28">
        <v>3</v>
      </c>
      <c r="I174" s="28">
        <v>2.791666666666667</v>
      </c>
      <c r="J174" s="28">
        <v>7.048458149779736E-3</v>
      </c>
      <c r="K174" s="28">
        <v>11.666666666666666</v>
      </c>
      <c r="L174" s="28">
        <v>0.26923076923076922</v>
      </c>
      <c r="M174" s="28">
        <v>271.25</v>
      </c>
      <c r="N174" s="28">
        <v>15.6</v>
      </c>
      <c r="O174" s="28">
        <v>0.09</v>
      </c>
      <c r="P174" s="28">
        <v>0.08</v>
      </c>
      <c r="Q174" s="28">
        <v>0.91</v>
      </c>
      <c r="R174" s="28">
        <v>0.14000000000000001</v>
      </c>
      <c r="S174" s="28">
        <v>134</v>
      </c>
      <c r="T174" s="28">
        <v>0.1</v>
      </c>
      <c r="U174" s="28">
        <v>0.1</v>
      </c>
      <c r="V174" s="28">
        <v>0.04</v>
      </c>
      <c r="W174" s="28">
        <v>16</v>
      </c>
      <c r="X174" s="28">
        <v>4.1904761904761908E-5</v>
      </c>
      <c r="Y174" s="28">
        <v>7.9000000000000001E-2</v>
      </c>
      <c r="Z174" s="28">
        <v>1.8008685983635379E-3</v>
      </c>
      <c r="AA174" s="28">
        <v>0.24493392070484582</v>
      </c>
      <c r="AB174" s="28">
        <v>0.3</v>
      </c>
      <c r="AC174" s="28">
        <v>0.68</v>
      </c>
      <c r="AD174" s="28">
        <v>4.8</v>
      </c>
      <c r="AE174" s="28">
        <v>227</v>
      </c>
      <c r="AF174" s="28">
        <v>10.8</v>
      </c>
      <c r="AG174" s="28">
        <v>14.6</v>
      </c>
      <c r="AH174" s="28">
        <v>13.4</v>
      </c>
      <c r="AI174" s="28">
        <v>45100</v>
      </c>
      <c r="AJ174" s="28">
        <v>105000</v>
      </c>
      <c r="AK174" s="28">
        <v>900</v>
      </c>
      <c r="AL174" s="28">
        <v>130</v>
      </c>
      <c r="AM174" s="28">
        <v>9000</v>
      </c>
    </row>
    <row r="175" spans="1:39" ht="15.6" x14ac:dyDescent="0.3">
      <c r="A175" s="26">
        <v>687195</v>
      </c>
      <c r="B175" s="26">
        <v>847230</v>
      </c>
      <c r="C175" s="26">
        <v>368</v>
      </c>
      <c r="D175" s="25">
        <v>172</v>
      </c>
      <c r="E175" s="26">
        <v>1</v>
      </c>
      <c r="F175" s="27" t="s">
        <v>173</v>
      </c>
      <c r="G175" s="28">
        <v>4.2000000000000006E-3</v>
      </c>
      <c r="H175" s="28">
        <v>3</v>
      </c>
      <c r="I175" s="28">
        <v>2.48</v>
      </c>
      <c r="J175" s="28">
        <v>6.2500000000000003E-3</v>
      </c>
      <c r="K175" s="28">
        <v>8.793103448275863</v>
      </c>
      <c r="L175" s="28">
        <v>0.24519230769230765</v>
      </c>
      <c r="M175" s="28">
        <v>257.5</v>
      </c>
      <c r="N175" s="28">
        <v>14</v>
      </c>
      <c r="O175" s="28">
        <v>0.09</v>
      </c>
      <c r="P175" s="28">
        <v>7.0000000000000007E-2</v>
      </c>
      <c r="Q175" s="28">
        <v>0.86</v>
      </c>
      <c r="R175" s="28">
        <v>0.15</v>
      </c>
      <c r="S175" s="28">
        <v>114</v>
      </c>
      <c r="T175" s="28">
        <v>0.1</v>
      </c>
      <c r="U175" s="28">
        <v>0.1</v>
      </c>
      <c r="V175" s="28">
        <v>0.04</v>
      </c>
      <c r="W175" s="28">
        <v>14</v>
      </c>
      <c r="X175" s="28">
        <v>6.1790668348045408E-5</v>
      </c>
      <c r="Y175" s="28">
        <v>6.8000000000000005E-2</v>
      </c>
      <c r="Z175" s="28">
        <v>2.118025859033053E-3</v>
      </c>
      <c r="AA175" s="28">
        <v>0.27884615384615385</v>
      </c>
      <c r="AB175" s="28">
        <v>0.3</v>
      </c>
      <c r="AC175" s="28">
        <v>0.78</v>
      </c>
      <c r="AD175" s="28">
        <v>5</v>
      </c>
      <c r="AE175" s="28">
        <v>208</v>
      </c>
      <c r="AF175" s="28">
        <v>11.6</v>
      </c>
      <c r="AG175" s="28">
        <v>12.7</v>
      </c>
      <c r="AH175" s="28">
        <v>11.9</v>
      </c>
      <c r="AI175" s="28">
        <v>40599.999999999993</v>
      </c>
      <c r="AJ175" s="28">
        <v>79300</v>
      </c>
      <c r="AK175" s="28">
        <v>1000</v>
      </c>
      <c r="AL175" s="28">
        <v>120</v>
      </c>
      <c r="AM175" s="28">
        <v>9000</v>
      </c>
    </row>
    <row r="176" spans="1:39" ht="15.6" x14ac:dyDescent="0.3">
      <c r="A176" s="26">
        <v>687196</v>
      </c>
      <c r="B176" s="26">
        <v>847230</v>
      </c>
      <c r="C176" s="26">
        <v>368</v>
      </c>
      <c r="D176" s="25">
        <v>173</v>
      </c>
      <c r="E176" s="26">
        <v>1</v>
      </c>
      <c r="F176" s="27" t="s">
        <v>174</v>
      </c>
      <c r="G176" s="28">
        <v>3.0000000000000001E-3</v>
      </c>
      <c r="H176" s="28">
        <v>3</v>
      </c>
      <c r="I176" s="28">
        <v>2</v>
      </c>
      <c r="J176" s="28">
        <v>5.454545454545455E-3</v>
      </c>
      <c r="K176" s="28">
        <v>5.8823529411764701</v>
      </c>
      <c r="L176" s="28">
        <v>0.24083769633507851</v>
      </c>
      <c r="M176" s="28">
        <v>267.14285714285711</v>
      </c>
      <c r="N176" s="28">
        <v>11.6</v>
      </c>
      <c r="O176" s="28">
        <v>0.09</v>
      </c>
      <c r="P176" s="28">
        <v>0.04</v>
      </c>
      <c r="Q176" s="28">
        <v>0.76</v>
      </c>
      <c r="R176" s="28">
        <v>0.13</v>
      </c>
      <c r="S176" s="28">
        <v>95</v>
      </c>
      <c r="T176" s="28">
        <v>0.1</v>
      </c>
      <c r="U176" s="28">
        <v>0.2</v>
      </c>
      <c r="V176" s="28">
        <v>0.04</v>
      </c>
      <c r="W176" s="28">
        <v>13.7</v>
      </c>
      <c r="X176" s="28">
        <v>9.2843326885880078E-5</v>
      </c>
      <c r="Y176" s="28">
        <v>6.9000000000000006E-2</v>
      </c>
      <c r="Z176" s="28">
        <v>3.1099971078762168E-3</v>
      </c>
      <c r="AA176" s="28">
        <v>0.35272727272727272</v>
      </c>
      <c r="AB176" s="28">
        <v>0.3</v>
      </c>
      <c r="AC176" s="28">
        <v>0.73</v>
      </c>
      <c r="AD176" s="28">
        <v>4.5999999999999996</v>
      </c>
      <c r="AE176" s="28">
        <v>165</v>
      </c>
      <c r="AF176" s="28">
        <v>11.9</v>
      </c>
      <c r="AG176" s="28">
        <v>9.3000000000000007</v>
      </c>
      <c r="AH176" s="28">
        <v>13.5</v>
      </c>
      <c r="AI176" s="28">
        <v>38000</v>
      </c>
      <c r="AJ176" s="28">
        <v>51700</v>
      </c>
      <c r="AK176" s="28">
        <v>1000</v>
      </c>
      <c r="AL176" s="28">
        <v>90</v>
      </c>
      <c r="AM176" s="28">
        <v>9000</v>
      </c>
    </row>
    <row r="177" spans="1:39" ht="15.6" x14ac:dyDescent="0.3">
      <c r="A177" s="26">
        <v>687197</v>
      </c>
      <c r="B177" s="26">
        <v>847230</v>
      </c>
      <c r="C177" s="26">
        <v>368</v>
      </c>
      <c r="D177" s="25">
        <v>174</v>
      </c>
      <c r="E177" s="26">
        <v>1</v>
      </c>
      <c r="F177" s="27" t="s">
        <v>175</v>
      </c>
      <c r="G177" s="28">
        <v>4.3E-3</v>
      </c>
      <c r="H177" s="28">
        <v>2</v>
      </c>
      <c r="I177" s="28">
        <v>2.9555555555555557</v>
      </c>
      <c r="J177" s="28">
        <v>7.575757575757576E-3</v>
      </c>
      <c r="K177" s="28">
        <v>9.3333333333333339</v>
      </c>
      <c r="L177" s="28">
        <v>0.23636363636363636</v>
      </c>
      <c r="M177" s="28">
        <v>270</v>
      </c>
      <c r="N177" s="28">
        <v>15.3</v>
      </c>
      <c r="O177" s="28">
        <v>0.09</v>
      </c>
      <c r="P177" s="28">
        <v>0.08</v>
      </c>
      <c r="Q177" s="28">
        <v>1.04</v>
      </c>
      <c r="R177" s="28">
        <v>0.14000000000000001</v>
      </c>
      <c r="S177" s="28">
        <v>122</v>
      </c>
      <c r="T177" s="28">
        <v>0.1</v>
      </c>
      <c r="U177" s="28">
        <v>0.09</v>
      </c>
      <c r="V177" s="28">
        <v>0.04</v>
      </c>
      <c r="W177" s="28">
        <v>16.899999999999999</v>
      </c>
      <c r="X177" s="28">
        <v>4.643628509719222E-5</v>
      </c>
      <c r="Y177" s="28">
        <v>7.0000000000000007E-2</v>
      </c>
      <c r="Z177" s="28">
        <v>2.1110368757947368E-3</v>
      </c>
      <c r="AA177" s="28">
        <v>0.2914141414141414</v>
      </c>
      <c r="AB177" s="28">
        <v>0.4</v>
      </c>
      <c r="AC177" s="28">
        <v>0.75</v>
      </c>
      <c r="AD177" s="28">
        <v>4.5</v>
      </c>
      <c r="AE177" s="28">
        <v>198</v>
      </c>
      <c r="AF177" s="28">
        <v>12</v>
      </c>
      <c r="AG177" s="28">
        <v>13.4</v>
      </c>
      <c r="AH177" s="28">
        <v>13.8</v>
      </c>
      <c r="AI177" s="28">
        <v>43800</v>
      </c>
      <c r="AJ177" s="28">
        <v>92600</v>
      </c>
      <c r="AK177" s="28">
        <v>900</v>
      </c>
      <c r="AL177" s="28">
        <v>110</v>
      </c>
      <c r="AM177" s="28">
        <v>9000</v>
      </c>
    </row>
    <row r="178" spans="1:39" ht="15.6" x14ac:dyDescent="0.3">
      <c r="A178" s="26">
        <v>687199</v>
      </c>
      <c r="B178" s="26">
        <v>847230</v>
      </c>
      <c r="C178" s="26">
        <v>368</v>
      </c>
      <c r="D178" s="25">
        <v>175</v>
      </c>
      <c r="E178" s="26">
        <v>1</v>
      </c>
      <c r="F178" s="27" t="s">
        <v>176</v>
      </c>
      <c r="G178" s="28">
        <v>1.2999999999999999E-3</v>
      </c>
      <c r="H178" s="28">
        <v>2</v>
      </c>
      <c r="I178" s="28">
        <v>3.2</v>
      </c>
      <c r="J178" s="28">
        <v>7.5829383886255926E-3</v>
      </c>
      <c r="K178" s="28">
        <v>11.727272727272727</v>
      </c>
      <c r="L178" s="28">
        <v>0.22596153846153846</v>
      </c>
      <c r="M178" s="28">
        <v>271.42857142857139</v>
      </c>
      <c r="N178" s="28">
        <v>15.1</v>
      </c>
      <c r="O178" s="28">
        <v>0.09</v>
      </c>
      <c r="P178" s="28">
        <v>0.08</v>
      </c>
      <c r="Q178" s="28">
        <v>0.96</v>
      </c>
      <c r="R178" s="28">
        <v>0.13</v>
      </c>
      <c r="S178" s="28">
        <v>160</v>
      </c>
      <c r="T178" s="28">
        <v>0.2</v>
      </c>
      <c r="U178" s="28">
        <v>0.1</v>
      </c>
      <c r="V178" s="28">
        <v>0.04</v>
      </c>
      <c r="W178" s="28">
        <v>17.3</v>
      </c>
      <c r="X178" s="28">
        <v>5.693581780538302E-5</v>
      </c>
      <c r="Y178" s="28">
        <v>6.8000000000000005E-2</v>
      </c>
      <c r="Z178" s="28">
        <v>2.0421233124335038E-3</v>
      </c>
      <c r="AA178" s="28">
        <v>0.23507109004739338</v>
      </c>
      <c r="AB178" s="28">
        <v>0.3</v>
      </c>
      <c r="AC178" s="28">
        <v>0.72</v>
      </c>
      <c r="AD178" s="28">
        <v>4</v>
      </c>
      <c r="AE178" s="28">
        <v>211</v>
      </c>
      <c r="AF178" s="28">
        <v>11</v>
      </c>
      <c r="AG178" s="28">
        <v>13.2</v>
      </c>
      <c r="AH178" s="28">
        <v>10.7</v>
      </c>
      <c r="AI178" s="28">
        <v>40900</v>
      </c>
      <c r="AJ178" s="28">
        <v>96600</v>
      </c>
      <c r="AK178" s="28">
        <v>800</v>
      </c>
      <c r="AL178" s="28">
        <v>100</v>
      </c>
      <c r="AM178" s="28">
        <v>9000</v>
      </c>
    </row>
    <row r="179" spans="1:39" ht="15.6" x14ac:dyDescent="0.3">
      <c r="A179" s="26">
        <v>687120</v>
      </c>
      <c r="B179" s="26">
        <v>847230</v>
      </c>
      <c r="C179" s="26">
        <v>368</v>
      </c>
      <c r="D179" s="25">
        <v>176</v>
      </c>
      <c r="E179" s="26">
        <v>1</v>
      </c>
      <c r="F179" s="27" t="s">
        <v>177</v>
      </c>
      <c r="G179" s="28">
        <v>4.3E-3</v>
      </c>
      <c r="H179" s="28">
        <v>2</v>
      </c>
      <c r="I179" s="28">
        <v>2.9333333333333331</v>
      </c>
      <c r="J179" s="28">
        <v>6.9892473118279572E-3</v>
      </c>
      <c r="K179" s="28">
        <v>9.9166666666666661</v>
      </c>
      <c r="L179" s="28">
        <v>0.21973094170403587</v>
      </c>
      <c r="M179" s="28">
        <v>291.42857142857139</v>
      </c>
      <c r="N179" s="28">
        <v>15.4</v>
      </c>
      <c r="O179" s="28">
        <v>0.09</v>
      </c>
      <c r="P179" s="28">
        <v>0.08</v>
      </c>
      <c r="Q179" s="28">
        <v>0.95</v>
      </c>
      <c r="R179" s="28">
        <v>0.14000000000000001</v>
      </c>
      <c r="S179" s="28">
        <v>121</v>
      </c>
      <c r="T179" s="28">
        <v>0.2</v>
      </c>
      <c r="U179" s="28">
        <v>0.09</v>
      </c>
      <c r="V179" s="28">
        <v>0.04</v>
      </c>
      <c r="W179" s="28">
        <v>22</v>
      </c>
      <c r="X179" s="28">
        <v>5.0772626931567323E-5</v>
      </c>
      <c r="Y179" s="28">
        <v>6.7000000000000004E-2</v>
      </c>
      <c r="Z179" s="28">
        <v>2.8110061022624637E-3</v>
      </c>
      <c r="AA179" s="28">
        <v>0.32204301075268815</v>
      </c>
      <c r="AB179" s="28">
        <v>0.5</v>
      </c>
      <c r="AC179" s="28">
        <v>0.73</v>
      </c>
      <c r="AD179" s="28">
        <v>4.5</v>
      </c>
      <c r="AE179" s="28">
        <v>186</v>
      </c>
      <c r="AF179" s="28">
        <v>12</v>
      </c>
      <c r="AG179" s="28">
        <v>14.1</v>
      </c>
      <c r="AH179" s="28">
        <v>16.2</v>
      </c>
      <c r="AI179" s="28">
        <v>43200</v>
      </c>
      <c r="AJ179" s="28">
        <v>90600</v>
      </c>
      <c r="AK179" s="28">
        <v>900</v>
      </c>
      <c r="AL179" s="28">
        <v>140</v>
      </c>
      <c r="AM179" s="28">
        <v>9000</v>
      </c>
    </row>
    <row r="180" spans="1:39" ht="15.6" x14ac:dyDescent="0.3">
      <c r="A180" s="26">
        <v>687122</v>
      </c>
      <c r="B180" s="26">
        <v>847230</v>
      </c>
      <c r="C180" s="26">
        <v>368</v>
      </c>
      <c r="D180" s="25">
        <v>177</v>
      </c>
      <c r="E180" s="26">
        <v>1</v>
      </c>
      <c r="F180" s="27" t="s">
        <v>178</v>
      </c>
      <c r="G180" s="28">
        <v>4.4999999999999997E-3</v>
      </c>
      <c r="H180" s="28">
        <v>2</v>
      </c>
      <c r="I180" s="28">
        <v>3.3488372093023258</v>
      </c>
      <c r="J180" s="28">
        <v>5.5555555555555558E-3</v>
      </c>
      <c r="K180" s="28">
        <v>10.427350427350428</v>
      </c>
      <c r="L180" s="28">
        <v>0.22685185185185186</v>
      </c>
      <c r="M180" s="28">
        <v>256.25</v>
      </c>
      <c r="N180" s="28">
        <v>15.9</v>
      </c>
      <c r="O180" s="28">
        <v>0.09</v>
      </c>
      <c r="P180" s="28">
        <v>0.08</v>
      </c>
      <c r="Q180" s="28">
        <v>0.97</v>
      </c>
      <c r="R180" s="28">
        <v>0.14000000000000001</v>
      </c>
      <c r="S180" s="28">
        <v>128</v>
      </c>
      <c r="T180" s="28">
        <v>0.1</v>
      </c>
      <c r="U180" s="28">
        <v>0.09</v>
      </c>
      <c r="V180" s="28">
        <v>0.04</v>
      </c>
      <c r="W180" s="28">
        <v>21.2</v>
      </c>
      <c r="X180" s="28">
        <v>5.2072263549415519E-5</v>
      </c>
      <c r="Y180" s="28">
        <v>7.1999999999999995E-2</v>
      </c>
      <c r="Z180" s="28">
        <v>2.8213664701641295E-3</v>
      </c>
      <c r="AA180" s="28">
        <v>0.26805555555555555</v>
      </c>
      <c r="AB180" s="28">
        <v>0.4</v>
      </c>
      <c r="AC180" s="28">
        <v>0.72</v>
      </c>
      <c r="AD180" s="28">
        <v>4.3</v>
      </c>
      <c r="AE180" s="28">
        <v>216</v>
      </c>
      <c r="AF180" s="28">
        <v>11.7</v>
      </c>
      <c r="AG180" s="28">
        <v>15</v>
      </c>
      <c r="AH180" s="28">
        <v>14.2</v>
      </c>
      <c r="AI180" s="28">
        <v>43000</v>
      </c>
      <c r="AJ180" s="28">
        <v>94100</v>
      </c>
      <c r="AK180" s="28">
        <v>900</v>
      </c>
      <c r="AL180" s="28">
        <v>140</v>
      </c>
      <c r="AM180" s="28">
        <v>9000</v>
      </c>
    </row>
    <row r="181" spans="1:39" ht="15.6" x14ac:dyDescent="0.3">
      <c r="A181" s="26">
        <v>687124</v>
      </c>
      <c r="B181" s="26">
        <v>847230</v>
      </c>
      <c r="C181" s="26">
        <v>368</v>
      </c>
      <c r="D181" s="25">
        <v>178</v>
      </c>
      <c r="E181" s="26">
        <v>1</v>
      </c>
      <c r="F181" s="27" t="s">
        <v>197</v>
      </c>
      <c r="G181" s="28">
        <v>2.8E-3</v>
      </c>
      <c r="H181" s="28">
        <v>2</v>
      </c>
      <c r="I181" s="28">
        <v>3.1590909090909087</v>
      </c>
      <c r="J181" s="28">
        <v>5.7971014492753624E-3</v>
      </c>
      <c r="K181" s="28">
        <v>9.7619047619047628</v>
      </c>
      <c r="L181" s="28">
        <v>0.21940928270042195</v>
      </c>
      <c r="M181" s="28">
        <v>286.25</v>
      </c>
      <c r="N181" s="28">
        <v>16.2</v>
      </c>
      <c r="O181" s="28">
        <v>0.09</v>
      </c>
      <c r="P181" s="28">
        <v>0.08</v>
      </c>
      <c r="Q181" s="28">
        <v>1</v>
      </c>
      <c r="R181" s="28">
        <v>0.15</v>
      </c>
      <c r="S181" s="28">
        <v>136</v>
      </c>
      <c r="T181" s="28">
        <v>0.1</v>
      </c>
      <c r="U181" s="28">
        <v>0.09</v>
      </c>
      <c r="V181" s="28">
        <v>0.04</v>
      </c>
      <c r="W181" s="28">
        <v>20.7</v>
      </c>
      <c r="X181" s="28">
        <v>5.0153531218014332E-5</v>
      </c>
      <c r="Y181" s="28">
        <v>6.6000000000000003E-2</v>
      </c>
      <c r="Z181" s="28">
        <v>2.6903081495705107E-3</v>
      </c>
      <c r="AA181" s="28">
        <v>0.29130434782608694</v>
      </c>
      <c r="AB181" s="28">
        <v>0.4</v>
      </c>
      <c r="AC181" s="28">
        <v>0.75</v>
      </c>
      <c r="AD181" s="28">
        <v>4.4000000000000004</v>
      </c>
      <c r="AE181" s="28">
        <v>207</v>
      </c>
      <c r="AF181" s="28">
        <v>12.6</v>
      </c>
      <c r="AG181" s="28">
        <v>14.8</v>
      </c>
      <c r="AH181" s="28">
        <v>13.5</v>
      </c>
      <c r="AI181" s="28">
        <v>44300</v>
      </c>
      <c r="AJ181" s="28">
        <v>97700</v>
      </c>
      <c r="AK181" s="28">
        <v>1000</v>
      </c>
      <c r="AL181" s="28">
        <v>150</v>
      </c>
      <c r="AM181" s="28">
        <v>9000</v>
      </c>
    </row>
    <row r="182" spans="1:39" ht="15.6" x14ac:dyDescent="0.3">
      <c r="A182" s="26">
        <v>687126</v>
      </c>
      <c r="B182" s="26">
        <v>847230</v>
      </c>
      <c r="C182" s="26">
        <v>368</v>
      </c>
      <c r="D182" s="25">
        <v>179</v>
      </c>
      <c r="E182" s="26">
        <v>1</v>
      </c>
      <c r="F182" s="27" t="s">
        <v>179</v>
      </c>
      <c r="G182" s="28">
        <v>4.0000000000000002E-4</v>
      </c>
      <c r="H182" s="28">
        <v>1</v>
      </c>
      <c r="I182" s="28">
        <v>2.8636363636363633</v>
      </c>
      <c r="J182" s="28">
        <v>7.0063694267515925E-3</v>
      </c>
      <c r="K182" s="28">
        <v>8.8524590163934427</v>
      </c>
      <c r="L182" s="28">
        <v>0.21145374449339208</v>
      </c>
      <c r="M182" s="28">
        <v>427.99999999999994</v>
      </c>
      <c r="N182" s="28">
        <v>15.8</v>
      </c>
      <c r="O182" s="28">
        <v>0.09</v>
      </c>
      <c r="P182" s="28">
        <v>7.0000000000000007E-2</v>
      </c>
      <c r="Q182" s="28">
        <v>1</v>
      </c>
      <c r="R182" s="28">
        <v>0.14000000000000001</v>
      </c>
      <c r="S182" s="28">
        <v>106</v>
      </c>
      <c r="T182" s="28">
        <v>0.1</v>
      </c>
      <c r="U182" s="28">
        <v>0.2</v>
      </c>
      <c r="V182" s="28">
        <v>0.04</v>
      </c>
      <c r="W182" s="28">
        <v>22.1</v>
      </c>
      <c r="X182" s="28">
        <v>5.4739652870493987E-5</v>
      </c>
      <c r="Y182" s="28">
        <v>8.7999999999999995E-2</v>
      </c>
      <c r="Z182" s="28">
        <v>3.8397484578387093E-3</v>
      </c>
      <c r="AA182" s="28">
        <v>0.40445859872611467</v>
      </c>
      <c r="AB182" s="28">
        <v>0.4</v>
      </c>
      <c r="AC182" s="28">
        <v>0.76</v>
      </c>
      <c r="AD182" s="28">
        <v>4.4000000000000004</v>
      </c>
      <c r="AE182" s="28">
        <v>157</v>
      </c>
      <c r="AF182" s="28">
        <v>12.2</v>
      </c>
      <c r="AG182" s="28">
        <v>11.4</v>
      </c>
      <c r="AH182" s="28">
        <v>16.600000000000001</v>
      </c>
      <c r="AI182" s="28">
        <v>49300</v>
      </c>
      <c r="AJ182" s="28">
        <v>74900</v>
      </c>
      <c r="AK182" s="28">
        <v>1100</v>
      </c>
      <c r="AL182" s="28">
        <v>160</v>
      </c>
      <c r="AM182" s="28">
        <v>9000</v>
      </c>
    </row>
    <row r="183" spans="1:39" ht="15.6" x14ac:dyDescent="0.3">
      <c r="A183" s="26">
        <v>687208</v>
      </c>
      <c r="B183" s="26">
        <v>847230</v>
      </c>
      <c r="C183" s="26">
        <v>368</v>
      </c>
      <c r="D183" s="25">
        <v>180</v>
      </c>
      <c r="E183" s="26">
        <v>1</v>
      </c>
      <c r="F183" s="27" t="s">
        <v>180</v>
      </c>
      <c r="G183" s="28">
        <v>4.0000000000000002E-4</v>
      </c>
      <c r="H183" s="28">
        <v>1</v>
      </c>
      <c r="I183" s="28">
        <v>3.4999999999999996</v>
      </c>
      <c r="J183" s="28">
        <v>8.1081081081081086E-3</v>
      </c>
      <c r="K183" s="28">
        <v>12.479338842975206</v>
      </c>
      <c r="L183" s="28">
        <v>0.23181818181818181</v>
      </c>
      <c r="M183" s="28">
        <v>366.66666666666669</v>
      </c>
      <c r="N183" s="28">
        <v>16.7</v>
      </c>
      <c r="O183" s="28">
        <v>0.09</v>
      </c>
      <c r="P183" s="28">
        <v>7.0000000000000007E-2</v>
      </c>
      <c r="Q183" s="28">
        <v>1</v>
      </c>
      <c r="R183" s="28">
        <v>0.15</v>
      </c>
      <c r="S183" s="28">
        <v>161</v>
      </c>
      <c r="T183" s="28">
        <v>0.2</v>
      </c>
      <c r="U183" s="28">
        <v>0.09</v>
      </c>
      <c r="V183" s="28">
        <v>0.04</v>
      </c>
      <c r="W183" s="28">
        <v>18.5</v>
      </c>
      <c r="X183" s="28">
        <v>4.7058823529411761E-5</v>
      </c>
      <c r="Y183" s="28">
        <v>7.1999999999999995E-2</v>
      </c>
      <c r="Z183" s="28">
        <v>2.5551695454323039E-3</v>
      </c>
      <c r="AA183" s="28">
        <v>0.27675675675675676</v>
      </c>
      <c r="AB183" s="28">
        <v>0.4</v>
      </c>
      <c r="AC183" s="28">
        <v>0.73</v>
      </c>
      <c r="AD183" s="28">
        <v>4.2</v>
      </c>
      <c r="AE183" s="28">
        <v>185</v>
      </c>
      <c r="AF183" s="28">
        <v>12.1</v>
      </c>
      <c r="AG183" s="28">
        <v>13.3</v>
      </c>
      <c r="AH183" s="28">
        <v>13</v>
      </c>
      <c r="AI183" s="28">
        <v>46500</v>
      </c>
      <c r="AJ183" s="28">
        <v>102000</v>
      </c>
      <c r="AK183" s="28">
        <v>900</v>
      </c>
      <c r="AL183" s="28">
        <v>160</v>
      </c>
      <c r="AM183" s="28">
        <v>9000</v>
      </c>
    </row>
    <row r="184" spans="1:39" ht="15.6" x14ac:dyDescent="0.3">
      <c r="A184" s="26">
        <v>687210</v>
      </c>
      <c r="B184" s="26">
        <v>847230</v>
      </c>
      <c r="C184" s="26">
        <v>368</v>
      </c>
      <c r="D184" s="25">
        <v>181</v>
      </c>
      <c r="E184" s="26">
        <v>1</v>
      </c>
      <c r="F184" s="27" t="s">
        <v>181</v>
      </c>
      <c r="G184" s="28">
        <v>5.9999999999999995E-4</v>
      </c>
      <c r="H184" s="28">
        <v>1</v>
      </c>
      <c r="I184" s="28">
        <v>3.5384615384615388</v>
      </c>
      <c r="J184" s="28">
        <v>9.7938144329896906E-3</v>
      </c>
      <c r="K184" s="28">
        <v>14.814814814814813</v>
      </c>
      <c r="L184" s="28">
        <v>0.25365853658536586</v>
      </c>
      <c r="M184" s="28">
        <v>363.33333333333337</v>
      </c>
      <c r="N184" s="28">
        <v>15.9</v>
      </c>
      <c r="O184" s="28">
        <v>0.09</v>
      </c>
      <c r="P184" s="28">
        <v>0.08</v>
      </c>
      <c r="Q184" s="28">
        <v>0.95</v>
      </c>
      <c r="R184" s="28">
        <v>0.13</v>
      </c>
      <c r="S184" s="28">
        <v>176</v>
      </c>
      <c r="T184" s="28">
        <v>0.1</v>
      </c>
      <c r="U184" s="28">
        <v>0.1</v>
      </c>
      <c r="V184" s="28">
        <v>0.04</v>
      </c>
      <c r="W184" s="28">
        <v>16.600000000000001</v>
      </c>
      <c r="X184" s="28">
        <v>3.5185185185185182E-5</v>
      </c>
      <c r="Y184" s="28">
        <v>7.5999999999999998E-2</v>
      </c>
      <c r="Z184" s="28">
        <v>2.299572989260033E-3</v>
      </c>
      <c r="AA184" s="28">
        <v>0.25412371134020617</v>
      </c>
      <c r="AB184" s="28">
        <v>0.5</v>
      </c>
      <c r="AC184" s="28">
        <v>0.74</v>
      </c>
      <c r="AD184" s="28">
        <v>3.9</v>
      </c>
      <c r="AE184" s="28">
        <v>194</v>
      </c>
      <c r="AF184" s="28">
        <v>10.8</v>
      </c>
      <c r="AG184" s="28">
        <v>13.3</v>
      </c>
      <c r="AH184" s="28">
        <v>11.2</v>
      </c>
      <c r="AI184" s="28">
        <v>49100</v>
      </c>
      <c r="AJ184" s="28">
        <v>108000</v>
      </c>
      <c r="AK184" s="28">
        <v>900</v>
      </c>
      <c r="AL184" s="28">
        <v>170</v>
      </c>
      <c r="AM184" s="28">
        <v>9000</v>
      </c>
    </row>
    <row r="185" spans="1:39" ht="15.6" x14ac:dyDescent="0.3">
      <c r="A185" s="26">
        <v>687211</v>
      </c>
      <c r="B185" s="26">
        <v>847230</v>
      </c>
      <c r="C185" s="26">
        <v>368</v>
      </c>
      <c r="D185" s="25">
        <v>182</v>
      </c>
      <c r="E185" s="26">
        <v>1</v>
      </c>
      <c r="F185" s="27" t="s">
        <v>198</v>
      </c>
      <c r="G185" s="28">
        <v>4.2000000000000006E-3</v>
      </c>
      <c r="H185" s="28">
        <v>1</v>
      </c>
      <c r="I185" s="28">
        <v>1.2427184466019416</v>
      </c>
      <c r="J185" s="28">
        <v>7.3891625615763543E-3</v>
      </c>
      <c r="K185" s="28">
        <v>3.282442748091603</v>
      </c>
      <c r="L185" s="28">
        <v>0.11380145278450364</v>
      </c>
      <c r="M185" s="28">
        <v>162</v>
      </c>
      <c r="N185" s="28">
        <v>15.7</v>
      </c>
      <c r="O185" s="28">
        <v>0.09</v>
      </c>
      <c r="P185" s="28">
        <v>7.0000000000000007E-2</v>
      </c>
      <c r="Q185" s="28">
        <v>2.35</v>
      </c>
      <c r="R185" s="28">
        <v>0.21</v>
      </c>
      <c r="S185" s="28">
        <v>64</v>
      </c>
      <c r="T185" s="28">
        <v>0.1</v>
      </c>
      <c r="U185" s="28">
        <v>1</v>
      </c>
      <c r="V185" s="28">
        <v>0.04</v>
      </c>
      <c r="W185" s="28">
        <v>9.5</v>
      </c>
      <c r="X185" s="28">
        <v>8.9015151515151514E-5</v>
      </c>
      <c r="Y185" s="28">
        <v>2.7E-2</v>
      </c>
      <c r="Z185" s="28">
        <v>3.3941475010848439E-3</v>
      </c>
      <c r="AA185" s="28">
        <v>0.52216748768472909</v>
      </c>
      <c r="AB185" s="28">
        <v>0.6</v>
      </c>
      <c r="AC185" s="28">
        <v>1.84</v>
      </c>
      <c r="AD185" s="28">
        <v>10.3</v>
      </c>
      <c r="AE185" s="28">
        <v>203</v>
      </c>
      <c r="AF185" s="28">
        <v>26.2</v>
      </c>
      <c r="AG185" s="28">
        <v>10.5</v>
      </c>
      <c r="AH185" s="28">
        <v>14.3</v>
      </c>
      <c r="AI185" s="28">
        <v>50500</v>
      </c>
      <c r="AJ185" s="28">
        <v>52800</v>
      </c>
      <c r="AK185" s="28">
        <v>1800</v>
      </c>
      <c r="AL185" s="28">
        <v>680</v>
      </c>
      <c r="AM185" s="28">
        <v>9000</v>
      </c>
    </row>
    <row r="186" spans="1:39" ht="15.6" x14ac:dyDescent="0.3">
      <c r="A186" s="26">
        <v>687213</v>
      </c>
      <c r="B186" s="26">
        <v>847230</v>
      </c>
      <c r="C186" s="26">
        <v>368</v>
      </c>
      <c r="D186" s="25">
        <v>183</v>
      </c>
      <c r="E186" s="26">
        <v>1</v>
      </c>
      <c r="F186" s="27" t="s">
        <v>182</v>
      </c>
      <c r="G186" s="28">
        <v>4.0000000000000002E-4</v>
      </c>
      <c r="H186" s="28">
        <v>1</v>
      </c>
      <c r="I186" s="28">
        <v>3.1363636363636362</v>
      </c>
      <c r="J186" s="28">
        <v>9.8901098901098897E-3</v>
      </c>
      <c r="K186" s="28">
        <v>11.583333333333334</v>
      </c>
      <c r="L186" s="28">
        <v>0.24757281553398056</v>
      </c>
      <c r="M186" s="28">
        <v>376.66666666666669</v>
      </c>
      <c r="N186" s="28">
        <v>16.8</v>
      </c>
      <c r="O186" s="28">
        <v>0.1</v>
      </c>
      <c r="P186" s="28">
        <v>0.08</v>
      </c>
      <c r="Q186" s="28">
        <v>1.04</v>
      </c>
      <c r="R186" s="28">
        <v>0.13</v>
      </c>
      <c r="S186" s="28">
        <v>124</v>
      </c>
      <c r="T186" s="28">
        <v>0.2</v>
      </c>
      <c r="U186" s="28">
        <v>0.1</v>
      </c>
      <c r="V186" s="28">
        <v>0.04</v>
      </c>
      <c r="W186" s="28">
        <v>14.5</v>
      </c>
      <c r="X186" s="28">
        <v>6.5326633165829152E-5</v>
      </c>
      <c r="Y186" s="28">
        <v>7.5999999999999998E-2</v>
      </c>
      <c r="Z186" s="28">
        <v>2.16488433217632E-3</v>
      </c>
      <c r="AA186" s="28">
        <v>0.28186813186813187</v>
      </c>
      <c r="AB186" s="28">
        <v>0.4</v>
      </c>
      <c r="AC186" s="28">
        <v>0.81</v>
      </c>
      <c r="AD186" s="28">
        <v>4.4000000000000004</v>
      </c>
      <c r="AE186" s="28">
        <v>182</v>
      </c>
      <c r="AF186" s="28">
        <v>12</v>
      </c>
      <c r="AG186" s="28">
        <v>12.8</v>
      </c>
      <c r="AH186" s="28">
        <v>12.3</v>
      </c>
      <c r="AI186" s="28">
        <v>45400</v>
      </c>
      <c r="AJ186" s="28">
        <v>99500</v>
      </c>
      <c r="AK186" s="28">
        <v>1000</v>
      </c>
      <c r="AL186" s="28">
        <v>160</v>
      </c>
      <c r="AM186" s="28">
        <v>9000</v>
      </c>
    </row>
    <row r="187" spans="1:39" ht="15.6" x14ac:dyDescent="0.3">
      <c r="A187" s="26">
        <v>687215</v>
      </c>
      <c r="B187" s="26">
        <v>847230</v>
      </c>
      <c r="C187" s="26">
        <v>368</v>
      </c>
      <c r="D187" s="25">
        <v>184</v>
      </c>
      <c r="E187" s="26">
        <v>1</v>
      </c>
      <c r="F187" s="27" t="s">
        <v>183</v>
      </c>
      <c r="G187" s="28">
        <v>4.0000000000000002E-4</v>
      </c>
      <c r="H187" s="28">
        <v>2</v>
      </c>
      <c r="I187" s="28">
        <v>2.956521739130435</v>
      </c>
      <c r="J187" s="28">
        <v>9.0000000000000011E-3</v>
      </c>
      <c r="K187" s="28">
        <v>13.196721311475411</v>
      </c>
      <c r="L187" s="28">
        <v>0.23451327433628316</v>
      </c>
      <c r="M187" s="28">
        <v>355</v>
      </c>
      <c r="N187" s="28">
        <v>17</v>
      </c>
      <c r="O187" s="28">
        <v>0.1</v>
      </c>
      <c r="P187" s="28">
        <v>0.08</v>
      </c>
      <c r="Q187" s="28">
        <v>1.02</v>
      </c>
      <c r="R187" s="28">
        <v>0.14000000000000001</v>
      </c>
      <c r="S187" s="28">
        <v>153</v>
      </c>
      <c r="T187" s="28">
        <v>0.1</v>
      </c>
      <c r="U187" s="28">
        <v>0.2</v>
      </c>
      <c r="V187" s="28">
        <v>0.04</v>
      </c>
      <c r="W187" s="28">
        <v>12.7</v>
      </c>
      <c r="X187" s="28">
        <v>4.12280701754386E-5</v>
      </c>
      <c r="Y187" s="28">
        <v>7.4999999999999997E-2</v>
      </c>
      <c r="Z187" s="28">
        <v>1.7381786339754812E-3</v>
      </c>
      <c r="AA187" s="28">
        <v>0.26350000000000001</v>
      </c>
      <c r="AB187" s="28">
        <v>0.4</v>
      </c>
      <c r="AC187" s="28">
        <v>0.78</v>
      </c>
      <c r="AD187" s="28">
        <v>4.5999999999999996</v>
      </c>
      <c r="AE187" s="28">
        <v>200</v>
      </c>
      <c r="AF187" s="28">
        <v>12.2</v>
      </c>
      <c r="AG187" s="28">
        <v>13</v>
      </c>
      <c r="AH187" s="28">
        <v>14.9</v>
      </c>
      <c r="AI187" s="28">
        <v>48400</v>
      </c>
      <c r="AJ187" s="28">
        <v>114000</v>
      </c>
      <c r="AK187" s="28">
        <v>1000</v>
      </c>
      <c r="AL187" s="28">
        <v>180</v>
      </c>
      <c r="AM187" s="28">
        <v>9000</v>
      </c>
    </row>
    <row r="188" spans="1:39" ht="15.6" x14ac:dyDescent="0.3">
      <c r="A188" s="26">
        <v>687217</v>
      </c>
      <c r="B188" s="26">
        <v>847230</v>
      </c>
      <c r="C188" s="26">
        <v>368</v>
      </c>
      <c r="D188" s="25">
        <v>185</v>
      </c>
      <c r="E188" s="26">
        <v>1</v>
      </c>
      <c r="F188" s="27" t="s">
        <v>184</v>
      </c>
      <c r="G188" s="28">
        <v>4.0000000000000002E-4</v>
      </c>
      <c r="H188" s="28">
        <v>1</v>
      </c>
      <c r="I188" s="28">
        <v>3.295454545454545</v>
      </c>
      <c r="J188" s="28">
        <v>8.5308056872037911E-3</v>
      </c>
      <c r="K188" s="28">
        <v>11.76923076923077</v>
      </c>
      <c r="L188" s="28">
        <v>0.23529411764705882</v>
      </c>
      <c r="M188" s="28">
        <v>403.33333333333331</v>
      </c>
      <c r="N188" s="28">
        <v>17.600000000000001</v>
      </c>
      <c r="O188" s="28">
        <v>0.1</v>
      </c>
      <c r="P188" s="28">
        <v>0.1</v>
      </c>
      <c r="Q188" s="28">
        <v>1.08</v>
      </c>
      <c r="R188" s="28">
        <v>0.15</v>
      </c>
      <c r="S188" s="28">
        <v>158</v>
      </c>
      <c r="T188" s="28">
        <v>0.1</v>
      </c>
      <c r="U188" s="28">
        <v>0.1</v>
      </c>
      <c r="V188" s="28">
        <v>0.04</v>
      </c>
      <c r="W188" s="28">
        <v>12.9</v>
      </c>
      <c r="X188" s="28">
        <v>4.6226415094339625E-5</v>
      </c>
      <c r="Y188" s="28">
        <v>7.3999999999999996E-2</v>
      </c>
      <c r="Z188" s="28">
        <v>1.9329447985613538E-3</v>
      </c>
      <c r="AA188" s="28">
        <v>0.2777251184834123</v>
      </c>
      <c r="AB188" s="28">
        <v>0.4</v>
      </c>
      <c r="AC188" s="28">
        <v>0.9</v>
      </c>
      <c r="AD188" s="28">
        <v>4.4000000000000004</v>
      </c>
      <c r="AE188" s="28">
        <v>211</v>
      </c>
      <c r="AF188" s="28">
        <v>13</v>
      </c>
      <c r="AG188" s="28">
        <v>12.7</v>
      </c>
      <c r="AH188" s="28">
        <v>16.2</v>
      </c>
      <c r="AI188" s="28">
        <v>47000</v>
      </c>
      <c r="AJ188" s="28">
        <v>106000</v>
      </c>
      <c r="AK188" s="28">
        <v>1100</v>
      </c>
      <c r="AL188" s="28">
        <v>190</v>
      </c>
      <c r="AM188" s="28">
        <v>9000</v>
      </c>
    </row>
    <row r="189" spans="1:39" ht="15.6" x14ac:dyDescent="0.3">
      <c r="A189" s="26">
        <v>687218</v>
      </c>
      <c r="B189" s="26">
        <v>847230</v>
      </c>
      <c r="C189" s="26">
        <v>368</v>
      </c>
      <c r="D189" s="25">
        <v>186</v>
      </c>
      <c r="E189" s="26">
        <v>1</v>
      </c>
      <c r="F189" s="27" t="s">
        <v>185</v>
      </c>
      <c r="G189" s="28">
        <v>4.0000000000000002E-4</v>
      </c>
      <c r="H189" s="28">
        <v>2</v>
      </c>
      <c r="I189" s="28">
        <v>2.8297872340425534</v>
      </c>
      <c r="J189" s="28">
        <v>9.4117647058823539E-3</v>
      </c>
      <c r="K189" s="28">
        <v>11.166666666666666</v>
      </c>
      <c r="L189" s="28">
        <v>0.23376623376623376</v>
      </c>
      <c r="M189" s="28">
        <v>390</v>
      </c>
      <c r="N189" s="28">
        <v>16.3</v>
      </c>
      <c r="O189" s="28">
        <v>0.09</v>
      </c>
      <c r="P189" s="28">
        <v>7.0000000000000007E-2</v>
      </c>
      <c r="Q189" s="28">
        <v>0.95</v>
      </c>
      <c r="R189" s="28">
        <v>0.14000000000000001</v>
      </c>
      <c r="S189" s="28">
        <v>106</v>
      </c>
      <c r="T189" s="28">
        <v>0.1</v>
      </c>
      <c r="U189" s="28">
        <v>0.09</v>
      </c>
      <c r="V189" s="28">
        <v>0.04</v>
      </c>
      <c r="W189" s="28">
        <v>14.3</v>
      </c>
      <c r="X189" s="28">
        <v>4.4117647058823532E-5</v>
      </c>
      <c r="Y189" s="28">
        <v>7.1999999999999995E-2</v>
      </c>
      <c r="Z189" s="28">
        <v>2.0750760197126975E-3</v>
      </c>
      <c r="AA189" s="28">
        <v>0.29705882352941176</v>
      </c>
      <c r="AB189" s="28">
        <v>0.4</v>
      </c>
      <c r="AC189" s="28">
        <v>0.82</v>
      </c>
      <c r="AD189" s="28">
        <v>4.7</v>
      </c>
      <c r="AE189" s="28">
        <v>170</v>
      </c>
      <c r="AF189" s="28">
        <v>12</v>
      </c>
      <c r="AG189" s="28">
        <v>13.2</v>
      </c>
      <c r="AH189" s="28">
        <v>10.3</v>
      </c>
      <c r="AI189" s="28">
        <v>48099.999999999993</v>
      </c>
      <c r="AJ189" s="28">
        <v>95200</v>
      </c>
      <c r="AK189" s="28">
        <v>1000</v>
      </c>
      <c r="AL189" s="28">
        <v>160</v>
      </c>
      <c r="AM189" s="28">
        <v>9000</v>
      </c>
    </row>
    <row r="190" spans="1:39" ht="15.6" x14ac:dyDescent="0.3">
      <c r="A190" s="26">
        <v>687220</v>
      </c>
      <c r="B190" s="26">
        <v>847230</v>
      </c>
      <c r="C190" s="26">
        <v>368</v>
      </c>
      <c r="D190" s="25">
        <v>187</v>
      </c>
      <c r="E190" s="26">
        <v>1</v>
      </c>
      <c r="F190" s="27" t="s">
        <v>186</v>
      </c>
      <c r="G190" s="28">
        <v>1.5E-3</v>
      </c>
      <c r="H190" s="28">
        <v>2</v>
      </c>
      <c r="I190" s="28">
        <v>3.0638297872340425</v>
      </c>
      <c r="J190" s="28">
        <v>9.7435897435897423E-3</v>
      </c>
      <c r="K190" s="28">
        <v>13.252032520325203</v>
      </c>
      <c r="L190" s="28">
        <v>0.21561338289962825</v>
      </c>
      <c r="M190" s="28">
        <v>354.28571428571428</v>
      </c>
      <c r="N190" s="28">
        <v>17.5</v>
      </c>
      <c r="O190" s="28">
        <v>0.1</v>
      </c>
      <c r="P190" s="28">
        <v>0.08</v>
      </c>
      <c r="Q190" s="28">
        <v>1</v>
      </c>
      <c r="R190" s="28">
        <v>0.15</v>
      </c>
      <c r="S190" s="28">
        <v>146</v>
      </c>
      <c r="T190" s="28">
        <v>0.1</v>
      </c>
      <c r="U190" s="28">
        <v>0.09</v>
      </c>
      <c r="V190" s="28">
        <v>0.04</v>
      </c>
      <c r="W190" s="28">
        <v>12.5</v>
      </c>
      <c r="X190" s="28">
        <v>3.8793103448275865E-5</v>
      </c>
      <c r="Y190" s="28">
        <v>7.0999999999999994E-2</v>
      </c>
      <c r="Z190" s="28">
        <v>1.5499806359998275E-3</v>
      </c>
      <c r="AA190" s="28">
        <v>0.26666666666666666</v>
      </c>
      <c r="AB190" s="28">
        <v>0.4</v>
      </c>
      <c r="AC190" s="28">
        <v>0.76</v>
      </c>
      <c r="AD190" s="28">
        <v>4.7</v>
      </c>
      <c r="AE190" s="28">
        <v>195</v>
      </c>
      <c r="AF190" s="28">
        <v>12.3</v>
      </c>
      <c r="AG190" s="28">
        <v>13</v>
      </c>
      <c r="AH190" s="28">
        <v>12.4</v>
      </c>
      <c r="AI190" s="28">
        <v>48400</v>
      </c>
      <c r="AJ190" s="28">
        <v>116000</v>
      </c>
      <c r="AK190" s="28">
        <v>1000</v>
      </c>
      <c r="AL190" s="28">
        <v>170</v>
      </c>
      <c r="AM190" s="28">
        <v>9000</v>
      </c>
    </row>
    <row r="191" spans="1:39" ht="15.6" x14ac:dyDescent="0.3">
      <c r="A191" s="26">
        <v>687222</v>
      </c>
      <c r="B191" s="26">
        <v>847230</v>
      </c>
      <c r="C191" s="26">
        <v>368</v>
      </c>
      <c r="D191" s="25">
        <v>188</v>
      </c>
      <c r="E191" s="26">
        <v>1</v>
      </c>
      <c r="F191" s="27" t="s">
        <v>187</v>
      </c>
      <c r="G191" s="28">
        <v>5.9999999999999995E-4</v>
      </c>
      <c r="H191" s="28">
        <v>1</v>
      </c>
      <c r="I191" s="28">
        <v>3.0454545454545454</v>
      </c>
      <c r="J191" s="28">
        <v>9.1836734693877559E-3</v>
      </c>
      <c r="K191" s="28">
        <v>11.92</v>
      </c>
      <c r="L191" s="28">
        <v>0.23008849557522124</v>
      </c>
      <c r="M191" s="28">
        <v>355</v>
      </c>
      <c r="N191" s="28">
        <v>16</v>
      </c>
      <c r="O191" s="28">
        <v>0.1</v>
      </c>
      <c r="P191" s="28">
        <v>0.1</v>
      </c>
      <c r="Q191" s="28">
        <v>0.94</v>
      </c>
      <c r="R191" s="28">
        <v>0.13</v>
      </c>
      <c r="S191" s="28">
        <v>160</v>
      </c>
      <c r="T191" s="28">
        <v>0.1</v>
      </c>
      <c r="U191" s="28">
        <v>0.1</v>
      </c>
      <c r="V191" s="28">
        <v>0.04</v>
      </c>
      <c r="W191" s="28">
        <v>10.4</v>
      </c>
      <c r="X191" s="28">
        <v>4.0566037735849057E-5</v>
      </c>
      <c r="Y191" s="28">
        <v>6.5000000000000002E-2</v>
      </c>
      <c r="Z191" s="28">
        <v>1.5292478059437265E-3</v>
      </c>
      <c r="AA191" s="28">
        <v>0.25051020408163266</v>
      </c>
      <c r="AB191" s="28">
        <v>0.5</v>
      </c>
      <c r="AC191" s="28">
        <v>0.77</v>
      </c>
      <c r="AD191" s="28">
        <v>4.4000000000000004</v>
      </c>
      <c r="AE191" s="28">
        <v>196</v>
      </c>
      <c r="AF191" s="28">
        <v>12.5</v>
      </c>
      <c r="AG191" s="28">
        <v>12.4</v>
      </c>
      <c r="AH191" s="28">
        <v>10.5</v>
      </c>
      <c r="AI191" s="28">
        <v>43600</v>
      </c>
      <c r="AJ191" s="28">
        <v>106000</v>
      </c>
      <c r="AK191" s="28">
        <v>900</v>
      </c>
      <c r="AL191" s="28">
        <v>170</v>
      </c>
      <c r="AM191" s="28">
        <v>9000</v>
      </c>
    </row>
    <row r="192" spans="1:39" ht="15.6" x14ac:dyDescent="0.3">
      <c r="A192" s="26">
        <v>687223</v>
      </c>
      <c r="B192" s="26">
        <v>847230</v>
      </c>
      <c r="C192" s="26">
        <v>368</v>
      </c>
      <c r="D192" s="25">
        <v>189</v>
      </c>
      <c r="E192" s="26">
        <v>1</v>
      </c>
      <c r="F192" s="27" t="s">
        <v>188</v>
      </c>
      <c r="G192" s="28">
        <v>4.0000000000000002E-4</v>
      </c>
      <c r="H192" s="28">
        <v>1</v>
      </c>
      <c r="I192" s="28">
        <v>3.2272727272727271</v>
      </c>
      <c r="J192" s="28">
        <v>1.0050251256281407E-2</v>
      </c>
      <c r="K192" s="28">
        <v>14.193548387096774</v>
      </c>
      <c r="L192" s="28">
        <v>0.21484375</v>
      </c>
      <c r="M192" s="28">
        <v>366.66666666666669</v>
      </c>
      <c r="N192" s="28">
        <v>16.8</v>
      </c>
      <c r="O192" s="28">
        <v>0.1</v>
      </c>
      <c r="P192" s="28">
        <v>0.08</v>
      </c>
      <c r="Q192" s="28">
        <v>0.96</v>
      </c>
      <c r="R192" s="28">
        <v>0.14000000000000001</v>
      </c>
      <c r="S192" s="28">
        <v>184</v>
      </c>
      <c r="T192" s="28">
        <v>0.1</v>
      </c>
      <c r="U192" s="28">
        <v>0.1</v>
      </c>
      <c r="V192" s="28">
        <v>0.04</v>
      </c>
      <c r="W192" s="28">
        <v>11.3</v>
      </c>
      <c r="X192" s="28">
        <v>4.0476190476190474E-5</v>
      </c>
      <c r="Y192" s="28">
        <v>6.6000000000000003E-2</v>
      </c>
      <c r="Z192" s="28">
        <v>1.2789324796551476E-3</v>
      </c>
      <c r="AA192" s="28">
        <v>0.23618090452261306</v>
      </c>
      <c r="AB192" s="28">
        <v>0.4</v>
      </c>
      <c r="AC192" s="28">
        <v>0.81</v>
      </c>
      <c r="AD192" s="28">
        <v>4.4000000000000004</v>
      </c>
      <c r="AE192" s="28">
        <v>199</v>
      </c>
      <c r="AF192" s="28">
        <v>12.4</v>
      </c>
      <c r="AG192" s="28">
        <v>13.2</v>
      </c>
      <c r="AH192" s="28">
        <v>12</v>
      </c>
      <c r="AI192" s="28">
        <v>46400</v>
      </c>
      <c r="AJ192" s="28">
        <v>126000</v>
      </c>
      <c r="AK192" s="28">
        <v>900</v>
      </c>
      <c r="AL192" s="28">
        <v>190</v>
      </c>
      <c r="AM192" s="28">
        <v>9000</v>
      </c>
    </row>
    <row r="193" spans="1:39" ht="15.6" x14ac:dyDescent="0.3">
      <c r="A193" s="26">
        <v>687224</v>
      </c>
      <c r="B193" s="26">
        <v>847230</v>
      </c>
      <c r="C193" s="26">
        <v>368</v>
      </c>
      <c r="D193" s="25">
        <v>190</v>
      </c>
      <c r="E193" s="26">
        <v>1</v>
      </c>
      <c r="F193" s="27" t="s">
        <v>189</v>
      </c>
      <c r="G193" s="28">
        <v>4.0000000000000002E-4</v>
      </c>
      <c r="H193" s="28">
        <v>2</v>
      </c>
      <c r="I193" s="28">
        <v>2.8181818181818179</v>
      </c>
      <c r="J193" s="28">
        <v>9.1743119266055051E-3</v>
      </c>
      <c r="K193" s="28">
        <v>10.428571428571429</v>
      </c>
      <c r="L193" s="28">
        <v>0.39759036144578308</v>
      </c>
      <c r="M193" s="28">
        <v>630</v>
      </c>
      <c r="N193" s="28">
        <v>8.11</v>
      </c>
      <c r="O193" s="28">
        <v>0.09</v>
      </c>
      <c r="P193" s="28">
        <v>0.03</v>
      </c>
      <c r="Q193" s="28">
        <v>0.47</v>
      </c>
      <c r="R193" s="28">
        <v>7.0000000000000007E-2</v>
      </c>
      <c r="S193" s="28">
        <v>115</v>
      </c>
      <c r="T193" s="28">
        <v>0.2</v>
      </c>
      <c r="U193" s="28">
        <v>0.2</v>
      </c>
      <c r="V193" s="28">
        <v>0.04</v>
      </c>
      <c r="W193" s="28">
        <v>5.55</v>
      </c>
      <c r="X193" s="28">
        <v>9.0744101633393823E-5</v>
      </c>
      <c r="Y193" s="28">
        <v>5.3999999999999999E-2</v>
      </c>
      <c r="Z193" s="28">
        <v>1.8908149033672046E-3</v>
      </c>
      <c r="AA193" s="28">
        <v>0.46513761467889914</v>
      </c>
      <c r="AB193" s="28">
        <v>0.2</v>
      </c>
      <c r="AC193" s="28">
        <v>0.4</v>
      </c>
      <c r="AD193" s="28">
        <v>2.2000000000000002</v>
      </c>
      <c r="AE193" s="28">
        <v>109</v>
      </c>
      <c r="AF193" s="28">
        <v>7</v>
      </c>
      <c r="AG193" s="28">
        <v>6.8</v>
      </c>
      <c r="AH193" s="28">
        <v>14.1</v>
      </c>
      <c r="AI193" s="28">
        <v>25099.999999999996</v>
      </c>
      <c r="AJ193" s="28">
        <v>55100</v>
      </c>
      <c r="AK193" s="28">
        <v>800</v>
      </c>
      <c r="AL193" s="28">
        <v>100</v>
      </c>
      <c r="AM193" s="28">
        <v>9000</v>
      </c>
    </row>
    <row r="194" spans="1:39" ht="15.6" x14ac:dyDescent="0.3">
      <c r="A194" s="26">
        <v>687225</v>
      </c>
      <c r="B194" s="26">
        <v>847230</v>
      </c>
      <c r="C194" s="26">
        <v>368</v>
      </c>
      <c r="D194" s="25">
        <v>191</v>
      </c>
      <c r="E194" s="26">
        <v>1</v>
      </c>
      <c r="F194" s="27" t="s">
        <v>190</v>
      </c>
      <c r="G194" s="28">
        <v>4.0000000000000002E-4</v>
      </c>
      <c r="H194" s="28">
        <v>1</v>
      </c>
      <c r="I194" s="28">
        <v>3.2631578947368425</v>
      </c>
      <c r="J194" s="28">
        <v>8.5470085470085479E-3</v>
      </c>
      <c r="K194" s="28">
        <v>12.982456140350877</v>
      </c>
      <c r="L194" s="28">
        <v>0.40579710144927533</v>
      </c>
      <c r="M194" s="28">
        <v>393.99999999999994</v>
      </c>
      <c r="N194" s="28">
        <v>14.8</v>
      </c>
      <c r="O194" s="28">
        <v>0.09</v>
      </c>
      <c r="P194" s="28">
        <v>0.09</v>
      </c>
      <c r="Q194" s="28">
        <v>0.86</v>
      </c>
      <c r="R194" s="28">
        <v>0.15</v>
      </c>
      <c r="S194" s="28">
        <v>168</v>
      </c>
      <c r="T194" s="28">
        <v>0.1</v>
      </c>
      <c r="U194" s="28">
        <v>0.1</v>
      </c>
      <c r="V194" s="28">
        <v>0.04</v>
      </c>
      <c r="W194" s="28">
        <v>10.6</v>
      </c>
      <c r="X194" s="28">
        <v>4.485981308411215E-5</v>
      </c>
      <c r="Y194" s="28">
        <v>7.1999999999999995E-2</v>
      </c>
      <c r="Z194" s="28">
        <v>1.3950799186825077E-3</v>
      </c>
      <c r="AA194" s="28">
        <v>0.26452991452991453</v>
      </c>
      <c r="AB194" s="28">
        <v>0.4</v>
      </c>
      <c r="AC194" s="28">
        <v>0.68</v>
      </c>
      <c r="AD194" s="28">
        <v>3.8</v>
      </c>
      <c r="AE194" s="28">
        <v>234</v>
      </c>
      <c r="AF194" s="28">
        <v>11.4</v>
      </c>
      <c r="AG194" s="28">
        <v>11.4</v>
      </c>
      <c r="AH194" s="28">
        <v>9.6</v>
      </c>
      <c r="AI194" s="28">
        <v>41000</v>
      </c>
      <c r="AJ194" s="28">
        <v>107000</v>
      </c>
      <c r="AK194" s="28">
        <v>900</v>
      </c>
      <c r="AL194" s="28">
        <v>140</v>
      </c>
      <c r="AM194" s="28">
        <v>9000</v>
      </c>
    </row>
    <row r="195" spans="1:39" ht="15.6" x14ac:dyDescent="0.3">
      <c r="A195" s="26">
        <v>687227</v>
      </c>
      <c r="B195" s="26">
        <v>847230</v>
      </c>
      <c r="C195" s="26">
        <v>368</v>
      </c>
      <c r="D195" s="25">
        <v>192</v>
      </c>
      <c r="E195" s="26">
        <v>1</v>
      </c>
      <c r="F195" s="27" t="s">
        <v>191</v>
      </c>
      <c r="G195" s="28">
        <v>4.0000000000000002E-4</v>
      </c>
      <c r="H195" s="28">
        <v>2</v>
      </c>
      <c r="I195" s="28">
        <v>3.214285714285714</v>
      </c>
      <c r="J195" s="28">
        <v>1.2698412698412698E-2</v>
      </c>
      <c r="K195" s="28">
        <v>13.84</v>
      </c>
      <c r="L195" s="28">
        <v>0.43795620437956206</v>
      </c>
      <c r="M195" s="28">
        <v>373.33333333333331</v>
      </c>
      <c r="N195" s="28">
        <v>16.2</v>
      </c>
      <c r="O195" s="28">
        <v>0.09</v>
      </c>
      <c r="P195" s="28">
        <v>0.09</v>
      </c>
      <c r="Q195" s="28">
        <v>0.9</v>
      </c>
      <c r="R195" s="28">
        <v>0.15</v>
      </c>
      <c r="S195" s="28">
        <v>209</v>
      </c>
      <c r="T195" s="28">
        <v>0.2</v>
      </c>
      <c r="U195" s="28">
        <v>0.1</v>
      </c>
      <c r="V195" s="28">
        <v>0.04</v>
      </c>
      <c r="W195" s="28">
        <v>10.6</v>
      </c>
      <c r="X195" s="28">
        <v>4.88E-5</v>
      </c>
      <c r="Y195" s="28">
        <v>6.3E-2</v>
      </c>
      <c r="Z195" s="28">
        <v>1.1798161180295395E-3</v>
      </c>
      <c r="AA195" s="28">
        <v>0.31904761904761902</v>
      </c>
      <c r="AB195" s="28">
        <v>0.4</v>
      </c>
      <c r="AC195" s="28">
        <v>0.77</v>
      </c>
      <c r="AD195" s="28">
        <v>4.2</v>
      </c>
      <c r="AE195" s="28">
        <v>189</v>
      </c>
      <c r="AF195" s="28">
        <v>12.5</v>
      </c>
      <c r="AG195" s="28">
        <v>13.8</v>
      </c>
      <c r="AH195" s="28">
        <v>9.8000000000000007</v>
      </c>
      <c r="AI195" s="28">
        <v>46400</v>
      </c>
      <c r="AJ195" s="28">
        <v>125000</v>
      </c>
      <c r="AK195" s="28">
        <v>900</v>
      </c>
      <c r="AL195" s="28">
        <v>180</v>
      </c>
      <c r="AM195" s="28">
        <v>9000</v>
      </c>
    </row>
    <row r="196" spans="1:39" ht="15.6" x14ac:dyDescent="0.3">
      <c r="A196" s="26">
        <v>687228</v>
      </c>
      <c r="B196" s="26">
        <v>847230</v>
      </c>
      <c r="C196" s="26">
        <v>368</v>
      </c>
      <c r="D196" s="25">
        <v>193</v>
      </c>
      <c r="E196" s="26">
        <v>1</v>
      </c>
      <c r="F196" s="27" t="s">
        <v>199</v>
      </c>
      <c r="G196" s="28">
        <v>1.0009999999999999</v>
      </c>
      <c r="H196" s="28">
        <v>23</v>
      </c>
      <c r="I196" s="28">
        <v>0.15254237288135591</v>
      </c>
      <c r="J196" s="28">
        <v>1.1891891891891893E-3</v>
      </c>
      <c r="K196" s="28">
        <v>5.6287425149700603</v>
      </c>
      <c r="L196" s="28">
        <v>1.1257861635220126E-2</v>
      </c>
      <c r="M196" s="28">
        <v>240.14336917562724</v>
      </c>
      <c r="N196" s="28">
        <v>8.25</v>
      </c>
      <c r="O196" s="28">
        <v>0.1</v>
      </c>
      <c r="P196" s="28">
        <v>1.1299999999999999</v>
      </c>
      <c r="Q196" s="28">
        <v>4.83</v>
      </c>
      <c r="R196" s="28">
        <v>1.81</v>
      </c>
      <c r="S196" s="28">
        <v>212</v>
      </c>
      <c r="T196" s="28">
        <v>0.1</v>
      </c>
      <c r="U196" s="28">
        <v>0.09</v>
      </c>
      <c r="V196" s="28">
        <v>0.04</v>
      </c>
      <c r="W196" s="28">
        <v>7.43</v>
      </c>
      <c r="X196" s="28">
        <v>6.321112515802781E-5</v>
      </c>
      <c r="Y196" s="28">
        <v>9.9000000000000005E-2</v>
      </c>
      <c r="Z196" s="28">
        <v>6.0606060606060595E-4</v>
      </c>
      <c r="AA196" s="28">
        <v>4.4324324324324319E-3</v>
      </c>
      <c r="AB196" s="28">
        <v>0.2</v>
      </c>
      <c r="AC196" s="28">
        <v>2.25</v>
      </c>
      <c r="AD196" s="28">
        <v>11.8</v>
      </c>
      <c r="AE196" s="28">
        <v>925</v>
      </c>
      <c r="AF196" s="28">
        <v>16.7</v>
      </c>
      <c r="AG196" s="28">
        <v>9.6</v>
      </c>
      <c r="AH196" s="28">
        <v>81.099999999999994</v>
      </c>
      <c r="AI196" s="28">
        <v>29300</v>
      </c>
      <c r="AJ196" s="28">
        <v>79100</v>
      </c>
      <c r="AK196" s="28">
        <v>3700</v>
      </c>
      <c r="AL196" s="28">
        <v>390</v>
      </c>
      <c r="AM196" s="28">
        <v>30000</v>
      </c>
    </row>
    <row r="197" spans="1:39" ht="15.6" x14ac:dyDescent="0.3">
      <c r="A197" s="26">
        <v>687229</v>
      </c>
      <c r="B197" s="26">
        <v>847230</v>
      </c>
      <c r="C197" s="26">
        <v>368</v>
      </c>
      <c r="D197" s="25">
        <v>194</v>
      </c>
      <c r="E197" s="26">
        <v>1</v>
      </c>
      <c r="F197" s="27" t="s">
        <v>192</v>
      </c>
      <c r="G197" s="28">
        <v>0.40400000000000003</v>
      </c>
      <c r="H197" s="28">
        <v>3</v>
      </c>
      <c r="I197" s="28">
        <v>2.875</v>
      </c>
      <c r="J197" s="28">
        <v>1.1518324607329844E-2</v>
      </c>
      <c r="K197" s="28">
        <v>16.782608695652176</v>
      </c>
      <c r="L197" s="28">
        <v>0.24901185770750986</v>
      </c>
      <c r="M197" s="28">
        <v>453.33333333333331</v>
      </c>
      <c r="N197" s="28">
        <v>15.1</v>
      </c>
      <c r="O197" s="28">
        <v>0.09</v>
      </c>
      <c r="P197" s="28">
        <v>0.09</v>
      </c>
      <c r="Q197" s="28">
        <v>0.8</v>
      </c>
      <c r="R197" s="28">
        <v>0.13</v>
      </c>
      <c r="S197" s="28">
        <v>307</v>
      </c>
      <c r="T197" s="28">
        <v>0.2</v>
      </c>
      <c r="U197" s="28">
        <v>0.2</v>
      </c>
      <c r="V197" s="28">
        <v>0.04</v>
      </c>
      <c r="W197" s="28">
        <v>8.89</v>
      </c>
      <c r="X197" s="28">
        <v>4.6666666666666665E-5</v>
      </c>
      <c r="Y197" s="28">
        <v>7.3999999999999996E-2</v>
      </c>
      <c r="Z197" s="28">
        <v>8.7283916828783E-4</v>
      </c>
      <c r="AA197" s="28">
        <v>0.31989528795811517</v>
      </c>
      <c r="AB197" s="28">
        <v>0.4</v>
      </c>
      <c r="AC197" s="28">
        <v>0.61</v>
      </c>
      <c r="AD197" s="28">
        <v>4</v>
      </c>
      <c r="AE197" s="28">
        <v>191</v>
      </c>
      <c r="AF197" s="28">
        <v>11.5</v>
      </c>
      <c r="AG197" s="28">
        <v>13.6</v>
      </c>
      <c r="AH197" s="28">
        <v>8.8000000000000007</v>
      </c>
      <c r="AI197" s="28">
        <v>45599.999999999993</v>
      </c>
      <c r="AJ197" s="28">
        <v>135000</v>
      </c>
      <c r="AK197" s="28">
        <v>1000</v>
      </c>
      <c r="AL197" s="28">
        <v>250</v>
      </c>
      <c r="AM197" s="28">
        <v>9000</v>
      </c>
    </row>
    <row r="198" spans="1:39" ht="15.6" x14ac:dyDescent="0.3">
      <c r="A198" s="26">
        <v>687230</v>
      </c>
      <c r="B198" s="26">
        <v>847230</v>
      </c>
      <c r="C198" s="26">
        <v>368</v>
      </c>
      <c r="D198" s="25">
        <v>195</v>
      </c>
      <c r="E198" s="26">
        <v>1</v>
      </c>
      <c r="F198" s="27" t="s">
        <v>193</v>
      </c>
      <c r="G198" s="28">
        <v>2.47E-2</v>
      </c>
      <c r="H198" s="28">
        <v>2</v>
      </c>
      <c r="I198" s="28">
        <v>3.1086956521739135</v>
      </c>
      <c r="J198" s="28">
        <v>1.2437810945273632E-2</v>
      </c>
      <c r="K198" s="28">
        <v>13.424657534246576</v>
      </c>
      <c r="L198" s="28">
        <v>0.40361445783132527</v>
      </c>
      <c r="M198" s="28">
        <v>354.28571428571428</v>
      </c>
      <c r="N198" s="28">
        <v>18.100000000000001</v>
      </c>
      <c r="O198" s="28">
        <v>0.09</v>
      </c>
      <c r="P198" s="28">
        <v>0.09</v>
      </c>
      <c r="Q198" s="28">
        <v>0.98</v>
      </c>
      <c r="R198" s="28">
        <v>0.16</v>
      </c>
      <c r="S198" s="28">
        <v>252</v>
      </c>
      <c r="T198" s="28">
        <v>0.2</v>
      </c>
      <c r="U198" s="28">
        <v>0.2</v>
      </c>
      <c r="V198" s="28">
        <v>0.04</v>
      </c>
      <c r="W198" s="28">
        <v>11.2</v>
      </c>
      <c r="X198" s="28">
        <v>4.5323741007194244E-5</v>
      </c>
      <c r="Y198" s="28">
        <v>7.3999999999999996E-2</v>
      </c>
      <c r="Z198" s="28">
        <v>1.1242735325177264E-3</v>
      </c>
      <c r="AA198" s="28">
        <v>0.33233830845771145</v>
      </c>
      <c r="AB198" s="28">
        <v>0.5</v>
      </c>
      <c r="AC198" s="28">
        <v>0.83</v>
      </c>
      <c r="AD198" s="28">
        <v>4.5999999999999996</v>
      </c>
      <c r="AE198" s="28">
        <v>201</v>
      </c>
      <c r="AF198" s="28">
        <v>14.6</v>
      </c>
      <c r="AG198" s="28">
        <v>13.7</v>
      </c>
      <c r="AH198" s="28">
        <v>14</v>
      </c>
      <c r="AI198" s="28">
        <v>50700</v>
      </c>
      <c r="AJ198" s="28">
        <v>139000</v>
      </c>
      <c r="AK198" s="28">
        <v>1000</v>
      </c>
      <c r="AL198" s="28">
        <v>220</v>
      </c>
      <c r="AM198" s="28">
        <v>9000</v>
      </c>
    </row>
    <row r="199" spans="1:39" ht="15.6" x14ac:dyDescent="0.3">
      <c r="A199" s="26">
        <v>687232</v>
      </c>
      <c r="B199" s="26">
        <v>847230</v>
      </c>
      <c r="C199" s="26">
        <v>368</v>
      </c>
      <c r="D199" s="25">
        <v>196</v>
      </c>
      <c r="E199" s="26">
        <v>1</v>
      </c>
      <c r="F199" s="27" t="s">
        <v>194</v>
      </c>
      <c r="G199" s="28">
        <v>4.0000000000000002E-4</v>
      </c>
      <c r="H199" s="28">
        <v>3</v>
      </c>
      <c r="I199" s="28">
        <v>3.59375</v>
      </c>
      <c r="J199" s="28">
        <v>9.6330275229357804E-3</v>
      </c>
      <c r="K199" s="28">
        <v>19.896907216494846</v>
      </c>
      <c r="L199" s="28">
        <v>0.42657342657342651</v>
      </c>
      <c r="M199" s="28">
        <v>447.99999999999994</v>
      </c>
      <c r="N199" s="28">
        <v>14</v>
      </c>
      <c r="O199" s="28">
        <v>0.09</v>
      </c>
      <c r="P199" s="28">
        <v>0.08</v>
      </c>
      <c r="Q199" s="28">
        <v>0.69</v>
      </c>
      <c r="R199" s="28">
        <v>0.11</v>
      </c>
      <c r="S199" s="28">
        <v>461</v>
      </c>
      <c r="T199" s="28">
        <v>0.1</v>
      </c>
      <c r="U199" s="28">
        <v>0.2</v>
      </c>
      <c r="V199" s="28">
        <v>0.04</v>
      </c>
      <c r="W199" s="28">
        <v>9.33</v>
      </c>
      <c r="X199" s="28">
        <v>4.0714285714285717E-5</v>
      </c>
      <c r="Y199" s="28">
        <v>5.8000000000000003E-2</v>
      </c>
      <c r="Z199" s="28">
        <v>8.3584133278181137E-4</v>
      </c>
      <c r="AA199" s="28">
        <v>0.23440366972477064</v>
      </c>
      <c r="AB199" s="28">
        <v>0.4</v>
      </c>
      <c r="AC199" s="28">
        <v>0.61</v>
      </c>
      <c r="AD199" s="28">
        <v>3.2</v>
      </c>
      <c r="AE199" s="28">
        <v>218</v>
      </c>
      <c r="AF199" s="28">
        <v>9.6999999999999993</v>
      </c>
      <c r="AG199" s="28">
        <v>13.2</v>
      </c>
      <c r="AH199" s="28">
        <v>6.8</v>
      </c>
      <c r="AI199" s="28">
        <v>39300</v>
      </c>
      <c r="AJ199" s="28">
        <v>140000</v>
      </c>
      <c r="AK199" s="28">
        <v>800</v>
      </c>
      <c r="AL199" s="28">
        <v>310</v>
      </c>
      <c r="AM199" s="28">
        <v>9000</v>
      </c>
    </row>
    <row r="200" spans="1:39" ht="15.6" x14ac:dyDescent="0.3">
      <c r="A200" s="26">
        <v>687234</v>
      </c>
      <c r="B200" s="26">
        <v>847230</v>
      </c>
      <c r="C200" s="26">
        <v>368</v>
      </c>
      <c r="D200" s="25">
        <v>197</v>
      </c>
      <c r="E200" s="26">
        <v>1</v>
      </c>
      <c r="F200" s="27" t="s">
        <v>195</v>
      </c>
      <c r="G200" s="28">
        <v>4.0000000000000002E-4</v>
      </c>
      <c r="H200" s="28">
        <v>3</v>
      </c>
      <c r="I200" s="28">
        <v>3.44</v>
      </c>
      <c r="J200" s="28">
        <v>6.7226890756302525E-3</v>
      </c>
      <c r="K200" s="28">
        <v>20.487804878048781</v>
      </c>
      <c r="L200" s="28">
        <v>0.59312320916905448</v>
      </c>
      <c r="M200" s="28">
        <v>837.5</v>
      </c>
      <c r="N200" s="28">
        <v>11.2</v>
      </c>
      <c r="O200" s="28">
        <v>0.09</v>
      </c>
      <c r="P200" s="28">
        <v>0.06</v>
      </c>
      <c r="Q200" s="28">
        <v>0.56000000000000005</v>
      </c>
      <c r="R200" s="28">
        <v>0.08</v>
      </c>
      <c r="S200" s="28">
        <v>405</v>
      </c>
      <c r="T200" s="28">
        <v>0.2</v>
      </c>
      <c r="U200" s="28">
        <v>0.2</v>
      </c>
      <c r="V200" s="28">
        <v>0.04</v>
      </c>
      <c r="W200" s="28">
        <v>6.57</v>
      </c>
      <c r="X200" s="28">
        <v>5.6666666666666664E-5</v>
      </c>
      <c r="Y200" s="28">
        <v>6.4000000000000001E-2</v>
      </c>
      <c r="Z200" s="28">
        <v>7.3604018696252411E-4</v>
      </c>
      <c r="AA200" s="28">
        <v>0.19201680672268909</v>
      </c>
      <c r="AB200" s="28">
        <v>0.4</v>
      </c>
      <c r="AC200" s="28">
        <v>0.42</v>
      </c>
      <c r="AD200" s="28">
        <v>2.5</v>
      </c>
      <c r="AE200" s="28">
        <v>238</v>
      </c>
      <c r="AF200" s="28">
        <v>8.1999999999999993</v>
      </c>
      <c r="AG200" s="28">
        <v>12.1</v>
      </c>
      <c r="AH200" s="28">
        <v>4.8</v>
      </c>
      <c r="AI200" s="28">
        <v>33900</v>
      </c>
      <c r="AJ200" s="28">
        <v>120000</v>
      </c>
      <c r="AK200" s="28">
        <v>800</v>
      </c>
      <c r="AL200" s="28">
        <v>220</v>
      </c>
      <c r="AM200" s="28">
        <v>9000</v>
      </c>
    </row>
    <row r="201" spans="1:39" ht="15.6" x14ac:dyDescent="0.3">
      <c r="A201" s="26">
        <v>687235</v>
      </c>
      <c r="B201" s="26">
        <v>847230</v>
      </c>
      <c r="C201" s="26">
        <v>367</v>
      </c>
      <c r="D201" s="25">
        <v>198</v>
      </c>
      <c r="E201" s="26">
        <v>1</v>
      </c>
      <c r="F201" s="27" t="s">
        <v>196</v>
      </c>
      <c r="G201" s="28">
        <v>1.52E-2</v>
      </c>
      <c r="H201" s="28">
        <v>3</v>
      </c>
      <c r="I201" s="28">
        <v>3.5172413793103448</v>
      </c>
      <c r="J201" s="28">
        <v>7.5396825396825389E-3</v>
      </c>
      <c r="K201" s="28">
        <v>21.93548387096774</v>
      </c>
      <c r="L201" s="28">
        <v>0.40666666666666662</v>
      </c>
      <c r="M201" s="28">
        <v>477.99999999999994</v>
      </c>
      <c r="N201" s="28">
        <v>12.9</v>
      </c>
      <c r="O201" s="28">
        <v>0.09</v>
      </c>
      <c r="P201" s="28">
        <v>0.08</v>
      </c>
      <c r="Q201" s="28">
        <v>0.69</v>
      </c>
      <c r="R201" s="28">
        <v>0.11</v>
      </c>
      <c r="S201" s="28">
        <v>476</v>
      </c>
      <c r="T201" s="28">
        <v>0.2</v>
      </c>
      <c r="U201" s="28">
        <v>0.2</v>
      </c>
      <c r="V201" s="28">
        <v>0.04</v>
      </c>
      <c r="W201" s="28">
        <v>6</v>
      </c>
      <c r="X201" s="28">
        <v>5.3076923076923076E-5</v>
      </c>
      <c r="Y201" s="28">
        <v>6.8000000000000005E-2</v>
      </c>
      <c r="Z201" s="28">
        <v>6.6563277339311473E-4</v>
      </c>
      <c r="AA201" s="28">
        <v>0.20277777777777778</v>
      </c>
      <c r="AB201" s="28">
        <v>0.3</v>
      </c>
      <c r="AC201" s="28">
        <v>0.54</v>
      </c>
      <c r="AD201" s="28">
        <v>2.9</v>
      </c>
      <c r="AE201" s="28">
        <v>252</v>
      </c>
      <c r="AF201" s="28">
        <v>9.3000000000000007</v>
      </c>
      <c r="AG201" s="28">
        <v>13.1</v>
      </c>
      <c r="AH201" s="28">
        <v>6.6</v>
      </c>
      <c r="AI201" s="28">
        <v>38400</v>
      </c>
      <c r="AJ201" s="28">
        <v>130000</v>
      </c>
      <c r="AK201" s="28">
        <v>800</v>
      </c>
      <c r="AL201" s="28">
        <v>250</v>
      </c>
      <c r="AM201" s="28">
        <v>9000</v>
      </c>
    </row>
    <row r="202" spans="1:39" ht="15.6" x14ac:dyDescent="0.3">
      <c r="A202" s="26">
        <v>686944</v>
      </c>
      <c r="B202" s="26">
        <v>846949</v>
      </c>
      <c r="C202" s="26">
        <v>361</v>
      </c>
      <c r="D202" s="25">
        <v>1</v>
      </c>
      <c r="E202" s="26">
        <v>2</v>
      </c>
      <c r="F202" s="27" t="s">
        <v>286</v>
      </c>
      <c r="G202" s="28">
        <v>4.0000000000000002E-4</v>
      </c>
      <c r="H202" s="28">
        <v>3</v>
      </c>
      <c r="I202" s="28">
        <v>4.625</v>
      </c>
      <c r="J202" s="28">
        <v>3.663003663003663E-3</v>
      </c>
      <c r="K202" s="28">
        <v>26.744186046511629</v>
      </c>
      <c r="L202" s="28">
        <v>0.51086956521739135</v>
      </c>
      <c r="M202" s="28">
        <v>7100</v>
      </c>
      <c r="N202" s="28">
        <v>6.19</v>
      </c>
      <c r="O202" s="28">
        <v>0.1</v>
      </c>
      <c r="P202" s="28">
        <v>0.03</v>
      </c>
      <c r="Q202" s="28">
        <v>0.31</v>
      </c>
      <c r="R202" s="28">
        <v>0.04</v>
      </c>
      <c r="S202" s="28">
        <v>887</v>
      </c>
      <c r="T202" s="28">
        <v>0.2</v>
      </c>
      <c r="U202" s="28">
        <v>0.1</v>
      </c>
      <c r="V202" s="28">
        <v>0.04</v>
      </c>
      <c r="W202" s="28">
        <v>1.55</v>
      </c>
      <c r="X202" s="28">
        <v>6.4075630252100833E-5</v>
      </c>
      <c r="Y202" s="28">
        <v>3.4000000000000002E-2</v>
      </c>
      <c r="Z202" s="28">
        <v>2.833261759869283E-4</v>
      </c>
      <c r="AA202" s="28">
        <v>0.13626373626373628</v>
      </c>
      <c r="AB202" s="28">
        <v>0.2</v>
      </c>
      <c r="AC202" s="28">
        <v>0.21</v>
      </c>
      <c r="AD202" s="28">
        <v>0.8</v>
      </c>
      <c r="AE202" s="28">
        <v>273</v>
      </c>
      <c r="AF202" s="28">
        <v>4.3</v>
      </c>
      <c r="AG202" s="28">
        <v>7</v>
      </c>
      <c r="AH202" s="28">
        <v>2.8</v>
      </c>
      <c r="AI202" s="28">
        <v>17700</v>
      </c>
      <c r="AJ202" s="28">
        <v>95200</v>
      </c>
      <c r="AK202" s="28">
        <v>200</v>
      </c>
      <c r="AL202" s="28">
        <v>270</v>
      </c>
      <c r="AM202" s="28">
        <v>9000</v>
      </c>
    </row>
    <row r="203" spans="1:39" ht="15.6" x14ac:dyDescent="0.3">
      <c r="A203" s="26">
        <v>686937</v>
      </c>
      <c r="B203" s="26">
        <v>846945</v>
      </c>
      <c r="C203" s="26">
        <v>362</v>
      </c>
      <c r="D203" s="25">
        <v>2</v>
      </c>
      <c r="E203" s="26">
        <v>2</v>
      </c>
      <c r="F203" s="27" t="s">
        <v>287</v>
      </c>
      <c r="G203" s="28">
        <v>4.0000000000000002E-4</v>
      </c>
      <c r="H203" s="28">
        <v>4</v>
      </c>
      <c r="I203" s="28">
        <v>3.7142857142857149</v>
      </c>
      <c r="J203" s="28">
        <v>6.3829787234042559E-3</v>
      </c>
      <c r="K203" s="28">
        <v>44.193548387096776</v>
      </c>
      <c r="L203" s="28">
        <v>2.6666666666666665</v>
      </c>
      <c r="M203" s="28">
        <v>1230</v>
      </c>
      <c r="N203" s="28">
        <v>6.98</v>
      </c>
      <c r="O203" s="28">
        <v>0.09</v>
      </c>
      <c r="P203" s="28">
        <v>0.05</v>
      </c>
      <c r="Q203" s="28">
        <v>0.34</v>
      </c>
      <c r="R203" s="28">
        <v>0.03</v>
      </c>
      <c r="S203" s="28">
        <v>261</v>
      </c>
      <c r="T203" s="28">
        <v>0.1</v>
      </c>
      <c r="U203" s="28">
        <v>0.4</v>
      </c>
      <c r="V203" s="28">
        <v>0.04</v>
      </c>
      <c r="W203" s="28">
        <v>1.67</v>
      </c>
      <c r="X203" s="28">
        <v>8.5959885386819478E-5</v>
      </c>
      <c r="Y203" s="28">
        <v>5.7000000000000002E-2</v>
      </c>
      <c r="Z203" s="28">
        <v>4.4251583477502465E-4</v>
      </c>
      <c r="AA203" s="28">
        <v>0.15673758865248227</v>
      </c>
      <c r="AB203" s="28">
        <v>0.2</v>
      </c>
      <c r="AC203" s="28">
        <v>0.19</v>
      </c>
      <c r="AD203" s="28">
        <v>1.4</v>
      </c>
      <c r="AE203" s="28">
        <v>141</v>
      </c>
      <c r="AF203" s="28">
        <v>3.1</v>
      </c>
      <c r="AG203" s="28">
        <v>7.2</v>
      </c>
      <c r="AH203" s="28">
        <v>3.3</v>
      </c>
      <c r="AI203" s="28">
        <v>21500</v>
      </c>
      <c r="AJ203" s="28">
        <v>69800</v>
      </c>
      <c r="AK203" s="28">
        <v>300</v>
      </c>
      <c r="AL203" s="28">
        <v>110</v>
      </c>
      <c r="AM203" s="28">
        <v>9000</v>
      </c>
    </row>
    <row r="204" spans="1:39" ht="15.6" x14ac:dyDescent="0.3">
      <c r="A204" s="26">
        <v>686937</v>
      </c>
      <c r="B204" s="26">
        <v>846945</v>
      </c>
      <c r="C204" s="26">
        <v>362</v>
      </c>
      <c r="D204" s="25">
        <v>3</v>
      </c>
      <c r="E204" s="26">
        <v>2</v>
      </c>
      <c r="F204" s="27" t="s">
        <v>288</v>
      </c>
      <c r="G204" s="28">
        <v>8.3000000000000001E-3</v>
      </c>
      <c r="H204" s="28">
        <v>4</v>
      </c>
      <c r="I204" s="28">
        <v>2.9473684210526314</v>
      </c>
      <c r="J204" s="28">
        <v>7.1895424836601312E-3</v>
      </c>
      <c r="K204" s="28">
        <v>40.731707317073173</v>
      </c>
      <c r="L204" s="28">
        <v>0.31952662721893493</v>
      </c>
      <c r="M204" s="28">
        <v>484.99999999999994</v>
      </c>
      <c r="N204" s="28">
        <v>9.36</v>
      </c>
      <c r="O204" s="28">
        <v>0.1</v>
      </c>
      <c r="P204" s="28">
        <v>0.06</v>
      </c>
      <c r="Q204" s="28">
        <v>0.48</v>
      </c>
      <c r="R204" s="28">
        <v>0.04</v>
      </c>
      <c r="S204" s="28">
        <v>294</v>
      </c>
      <c r="T204" s="28">
        <v>0.1</v>
      </c>
      <c r="U204" s="28">
        <v>0.4</v>
      </c>
      <c r="V204" s="28">
        <v>0.04</v>
      </c>
      <c r="W204" s="28">
        <v>3.36</v>
      </c>
      <c r="X204" s="28">
        <v>6.3200815494393481E-5</v>
      </c>
      <c r="Y204" s="28">
        <v>7.4999999999999997E-2</v>
      </c>
      <c r="Z204" s="28">
        <v>3.6640102592287266E-4</v>
      </c>
      <c r="AA204" s="28">
        <v>0.17712418300653596</v>
      </c>
      <c r="AB204" s="28">
        <v>0.3</v>
      </c>
      <c r="AC204" s="28">
        <v>0.25</v>
      </c>
      <c r="AD204" s="28">
        <v>1.9</v>
      </c>
      <c r="AE204" s="28">
        <v>153</v>
      </c>
      <c r="AF204" s="28">
        <v>4.0999999999999996</v>
      </c>
      <c r="AG204" s="28">
        <v>10</v>
      </c>
      <c r="AH204" s="28">
        <v>3.5</v>
      </c>
      <c r="AI204" s="28">
        <v>27400.000000000004</v>
      </c>
      <c r="AJ204" s="28">
        <v>98100</v>
      </c>
      <c r="AK204" s="28">
        <v>400</v>
      </c>
      <c r="AL204" s="28">
        <v>140</v>
      </c>
      <c r="AM204" s="28">
        <v>9000</v>
      </c>
    </row>
    <row r="205" spans="1:39" ht="15.6" x14ac:dyDescent="0.3">
      <c r="A205" s="26">
        <v>686883</v>
      </c>
      <c r="B205" s="26">
        <v>846460</v>
      </c>
      <c r="C205" s="26">
        <v>374</v>
      </c>
      <c r="D205" s="25">
        <v>4</v>
      </c>
      <c r="E205" s="26">
        <v>2</v>
      </c>
      <c r="F205" s="27" t="s">
        <v>289</v>
      </c>
      <c r="G205" s="28">
        <v>4.0000000000000002E-4</v>
      </c>
      <c r="H205" s="28">
        <v>4</v>
      </c>
      <c r="I205" s="28">
        <v>2</v>
      </c>
      <c r="J205" s="28">
        <v>3.7499999999999999E-3</v>
      </c>
      <c r="K205" s="28">
        <v>7.5</v>
      </c>
      <c r="L205" s="28">
        <v>0.125</v>
      </c>
      <c r="M205" s="28">
        <v>210</v>
      </c>
      <c r="N205" s="28">
        <v>0.24</v>
      </c>
      <c r="O205" s="28">
        <v>0.09</v>
      </c>
      <c r="P205" s="28">
        <v>0.01</v>
      </c>
      <c r="Q205" s="28">
        <v>0.14000000000000001</v>
      </c>
      <c r="R205" s="28">
        <v>0.01</v>
      </c>
      <c r="S205" s="28">
        <v>25</v>
      </c>
      <c r="T205" s="28">
        <v>0.09</v>
      </c>
      <c r="U205" s="28">
        <v>0.09</v>
      </c>
      <c r="V205" s="28">
        <v>0.04</v>
      </c>
      <c r="W205" s="28">
        <v>0.08</v>
      </c>
      <c r="X205" s="28">
        <v>1.7647058823529408E-4</v>
      </c>
      <c r="Y205" s="28">
        <v>2E-3</v>
      </c>
      <c r="Z205" s="28">
        <v>6.8341121495327087E-4</v>
      </c>
      <c r="AA205" s="28">
        <v>0.16666666666666666</v>
      </c>
      <c r="AB205" s="28">
        <v>0.09</v>
      </c>
      <c r="AC205" s="28">
        <v>0.01</v>
      </c>
      <c r="AD205" s="28">
        <v>0.1</v>
      </c>
      <c r="AE205" s="28">
        <v>24</v>
      </c>
      <c r="AF205" s="28">
        <v>0.4</v>
      </c>
      <c r="AG205" s="28">
        <v>0.1</v>
      </c>
      <c r="AH205" s="28">
        <v>0.6</v>
      </c>
      <c r="AI205" s="28">
        <v>700.00000000000011</v>
      </c>
      <c r="AJ205" s="28">
        <v>3400.0000000000005</v>
      </c>
      <c r="AK205" s="28">
        <v>90</v>
      </c>
      <c r="AL205" s="28">
        <v>10</v>
      </c>
      <c r="AM205" s="28">
        <v>9000</v>
      </c>
    </row>
    <row r="206" spans="1:39" ht="15.6" x14ac:dyDescent="0.3">
      <c r="A206" s="26">
        <v>686855</v>
      </c>
      <c r="B206" s="26">
        <v>846452</v>
      </c>
      <c r="C206" s="26">
        <v>374</v>
      </c>
      <c r="D206" s="25">
        <v>5</v>
      </c>
      <c r="E206" s="26">
        <v>2</v>
      </c>
      <c r="F206" s="27" t="s">
        <v>290</v>
      </c>
      <c r="G206" s="28">
        <v>4.0000000000000002E-4</v>
      </c>
      <c r="H206" s="28">
        <v>4</v>
      </c>
      <c r="I206" s="28">
        <v>1.4999999999999998</v>
      </c>
      <c r="J206" s="28">
        <v>1.9565217391304345E-3</v>
      </c>
      <c r="K206" s="28">
        <v>2.7272727272727271</v>
      </c>
      <c r="L206" s="28">
        <v>3.2679738562091505E-2</v>
      </c>
      <c r="M206" s="28">
        <v>380</v>
      </c>
      <c r="N206" s="28">
        <v>0.28999999999999998</v>
      </c>
      <c r="O206" s="28">
        <v>0.09</v>
      </c>
      <c r="P206" s="28">
        <v>0.01</v>
      </c>
      <c r="Q206" s="28">
        <v>0.24</v>
      </c>
      <c r="R206" s="28">
        <v>0.01</v>
      </c>
      <c r="S206" s="28">
        <v>24</v>
      </c>
      <c r="T206" s="28">
        <v>0.09</v>
      </c>
      <c r="U206" s="28">
        <v>0.1</v>
      </c>
      <c r="V206" s="28">
        <v>0.04</v>
      </c>
      <c r="W206" s="28">
        <v>0.3</v>
      </c>
      <c r="X206" s="28">
        <v>1.7857142857142854E-4</v>
      </c>
      <c r="Y206" s="28">
        <v>5.0000000000000001E-3</v>
      </c>
      <c r="Z206" s="28">
        <v>8.5724406659581974E-4</v>
      </c>
      <c r="AA206" s="28">
        <v>0.38043478260869568</v>
      </c>
      <c r="AB206" s="28">
        <v>0.09</v>
      </c>
      <c r="AC206" s="28">
        <v>0.03</v>
      </c>
      <c r="AD206" s="28">
        <v>0.2</v>
      </c>
      <c r="AE206" s="28">
        <v>46</v>
      </c>
      <c r="AF206" s="28">
        <v>1.1000000000000001</v>
      </c>
      <c r="AG206" s="28">
        <v>0.3</v>
      </c>
      <c r="AH206" s="28">
        <v>2.7</v>
      </c>
      <c r="AI206" s="28">
        <v>1100</v>
      </c>
      <c r="AJ206" s="28">
        <v>5600.0000000000009</v>
      </c>
      <c r="AK206" s="28">
        <v>200</v>
      </c>
      <c r="AL206" s="28">
        <v>50</v>
      </c>
      <c r="AM206" s="28">
        <v>9000</v>
      </c>
    </row>
    <row r="207" spans="1:39" ht="15.6" x14ac:dyDescent="0.3">
      <c r="A207" s="26">
        <v>686855</v>
      </c>
      <c r="B207" s="26">
        <v>846450</v>
      </c>
      <c r="C207" s="26">
        <v>374</v>
      </c>
      <c r="D207" s="25">
        <v>6</v>
      </c>
      <c r="E207" s="26">
        <v>2</v>
      </c>
      <c r="F207" s="27" t="s">
        <v>291</v>
      </c>
      <c r="G207" s="28">
        <v>4.0000000000000002E-4</v>
      </c>
      <c r="H207" s="28">
        <v>9</v>
      </c>
      <c r="I207" s="28">
        <v>3</v>
      </c>
      <c r="J207" s="28">
        <v>1.0666666666666667E-3</v>
      </c>
      <c r="K207" s="28">
        <v>2.15962441314554</v>
      </c>
      <c r="L207" s="28">
        <v>2.4644549763033177E-2</v>
      </c>
      <c r="M207" s="28">
        <v>367.5</v>
      </c>
      <c r="N207" s="28">
        <v>6.46</v>
      </c>
      <c r="O207" s="28">
        <v>0.09</v>
      </c>
      <c r="P207" s="28">
        <v>0.02</v>
      </c>
      <c r="Q207" s="28">
        <v>1.4</v>
      </c>
      <c r="R207" s="28">
        <v>0.05</v>
      </c>
      <c r="S207" s="28">
        <v>77</v>
      </c>
      <c r="T207" s="28">
        <v>0.09</v>
      </c>
      <c r="U207" s="28">
        <v>1.4</v>
      </c>
      <c r="V207" s="28">
        <v>0.04</v>
      </c>
      <c r="W207" s="28">
        <v>3.47</v>
      </c>
      <c r="X207" s="28">
        <v>1.6194331983805665E-4</v>
      </c>
      <c r="Y207" s="28">
        <v>0.124</v>
      </c>
      <c r="Z207" s="28">
        <v>2.9595214356929207E-3</v>
      </c>
      <c r="AA207" s="28">
        <v>0.19173333333333334</v>
      </c>
      <c r="AB207" s="28">
        <v>0.2</v>
      </c>
      <c r="AC207" s="28">
        <v>0.42</v>
      </c>
      <c r="AD207" s="28">
        <v>2.9</v>
      </c>
      <c r="AE207" s="28">
        <v>375</v>
      </c>
      <c r="AF207" s="28">
        <v>21.3</v>
      </c>
      <c r="AG207" s="28">
        <v>5.7</v>
      </c>
      <c r="AH207" s="28">
        <v>34.1</v>
      </c>
      <c r="AI207" s="28">
        <v>23900</v>
      </c>
      <c r="AJ207" s="28">
        <v>24700.000000000004</v>
      </c>
      <c r="AK207" s="28">
        <v>2500</v>
      </c>
      <c r="AL207" s="28">
        <v>700.00000000000011</v>
      </c>
      <c r="AM207" s="28">
        <v>9000</v>
      </c>
    </row>
    <row r="208" spans="1:39" ht="15.6" x14ac:dyDescent="0.3">
      <c r="A208" s="26">
        <v>687564</v>
      </c>
      <c r="B208" s="26">
        <v>846573</v>
      </c>
      <c r="C208" s="26">
        <v>362</v>
      </c>
      <c r="D208" s="25">
        <v>7</v>
      </c>
      <c r="E208" s="26">
        <v>2</v>
      </c>
      <c r="F208" s="27" t="s">
        <v>292</v>
      </c>
      <c r="G208" s="28">
        <v>4.0000000000000002E-4</v>
      </c>
      <c r="H208" s="28">
        <v>3</v>
      </c>
      <c r="I208" s="28">
        <v>0.44999999999999996</v>
      </c>
      <c r="J208" s="28">
        <v>1.139240506329114E-3</v>
      </c>
      <c r="K208" s="28">
        <v>30</v>
      </c>
      <c r="L208" s="28">
        <v>0.80281690140845074</v>
      </c>
      <c r="M208" s="28">
        <v>6340</v>
      </c>
      <c r="N208" s="28">
        <v>1.23</v>
      </c>
      <c r="O208" s="28">
        <v>0.09</v>
      </c>
      <c r="P208" s="28">
        <v>0.01</v>
      </c>
      <c r="Q208" s="28">
        <v>0.04</v>
      </c>
      <c r="R208" s="28">
        <v>0.01</v>
      </c>
      <c r="S208" s="28">
        <v>413</v>
      </c>
      <c r="T208" s="28">
        <v>0.09</v>
      </c>
      <c r="U208" s="28">
        <v>0.09</v>
      </c>
      <c r="V208" s="28">
        <v>0.04</v>
      </c>
      <c r="W208" s="28">
        <v>0.8</v>
      </c>
      <c r="X208" s="28">
        <v>4.2857142857142856E-5</v>
      </c>
      <c r="Y208" s="28">
        <v>3.0000000000000001E-3</v>
      </c>
      <c r="Z208" s="28">
        <v>2.4184206808871306E-3</v>
      </c>
      <c r="AA208" s="28">
        <v>0.12911392405063291</v>
      </c>
      <c r="AB208" s="28">
        <v>0.09</v>
      </c>
      <c r="AC208" s="28">
        <v>0.01</v>
      </c>
      <c r="AD208" s="28">
        <v>0.2</v>
      </c>
      <c r="AE208" s="28">
        <v>79</v>
      </c>
      <c r="AF208" s="28">
        <v>0.2</v>
      </c>
      <c r="AG208" s="28">
        <v>2.2999999999999998</v>
      </c>
      <c r="AH208" s="28">
        <v>0.4</v>
      </c>
      <c r="AI208" s="28">
        <v>3600</v>
      </c>
      <c r="AJ208" s="28">
        <v>7000</v>
      </c>
      <c r="AK208" s="28">
        <v>90</v>
      </c>
      <c r="AL208" s="28">
        <v>30</v>
      </c>
      <c r="AM208" s="28">
        <v>9000</v>
      </c>
    </row>
    <row r="209" spans="1:39" ht="15.6" x14ac:dyDescent="0.3">
      <c r="A209" s="26">
        <v>687158</v>
      </c>
      <c r="B209" s="26">
        <v>846630</v>
      </c>
      <c r="C209" s="26">
        <v>378</v>
      </c>
      <c r="D209" s="25">
        <v>8</v>
      </c>
      <c r="E209" s="26">
        <v>2</v>
      </c>
      <c r="F209" s="27" t="s">
        <v>294</v>
      </c>
      <c r="G209" s="28">
        <v>4.0000000000000002E-4</v>
      </c>
      <c r="H209" s="28">
        <v>4</v>
      </c>
      <c r="I209" s="28">
        <v>18.636363636363633</v>
      </c>
      <c r="J209" s="28">
        <v>3.2258064516129032E-3</v>
      </c>
      <c r="K209" s="28">
        <v>138.33333333333334</v>
      </c>
      <c r="L209" s="28">
        <v>0.20800000000000002</v>
      </c>
      <c r="M209" s="28">
        <v>3640</v>
      </c>
      <c r="N209" s="28">
        <v>15.1</v>
      </c>
      <c r="O209" s="28">
        <v>0.2</v>
      </c>
      <c r="P209" s="28">
        <v>0.12</v>
      </c>
      <c r="Q209" s="28">
        <v>0.17</v>
      </c>
      <c r="R209" s="28">
        <v>0.01</v>
      </c>
      <c r="S209" s="28">
        <v>122</v>
      </c>
      <c r="T209" s="28">
        <v>0.09</v>
      </c>
      <c r="U209" s="28">
        <v>0.09</v>
      </c>
      <c r="V209" s="28">
        <v>0.04</v>
      </c>
      <c r="W209" s="28">
        <v>3.23</v>
      </c>
      <c r="X209" s="28">
        <v>3.0911901081916537E-5</v>
      </c>
      <c r="Y209" s="28">
        <v>9.9000000000000005E-2</v>
      </c>
      <c r="Z209" s="28">
        <v>2.3908719451083181E-3</v>
      </c>
      <c r="AA209" s="28">
        <v>0.51806451612903226</v>
      </c>
      <c r="AB209" s="28">
        <v>0.1</v>
      </c>
      <c r="AC209" s="28">
        <v>0.01</v>
      </c>
      <c r="AD209" s="28">
        <v>1.1000000000000001</v>
      </c>
      <c r="AE209" s="28">
        <v>155</v>
      </c>
      <c r="AF209" s="28">
        <v>1.2</v>
      </c>
      <c r="AG209" s="28">
        <v>37.4</v>
      </c>
      <c r="AH209" s="28">
        <v>7</v>
      </c>
      <c r="AI209" s="28">
        <v>53099.999999999993</v>
      </c>
      <c r="AJ209" s="28">
        <v>64700</v>
      </c>
      <c r="AK209" s="28">
        <v>300</v>
      </c>
      <c r="AL209" s="28">
        <v>190</v>
      </c>
      <c r="AM209" s="28">
        <v>9000</v>
      </c>
    </row>
    <row r="210" spans="1:39" ht="15.6" x14ac:dyDescent="0.3">
      <c r="A210" s="26">
        <v>686533</v>
      </c>
      <c r="B210" s="26">
        <v>846623</v>
      </c>
      <c r="C210" s="26">
        <v>372</v>
      </c>
      <c r="D210" s="25">
        <v>9</v>
      </c>
      <c r="E210" s="26">
        <v>2</v>
      </c>
      <c r="F210" s="27" t="s">
        <v>295</v>
      </c>
      <c r="G210" s="28">
        <v>4.0000000000000002E-4</v>
      </c>
      <c r="H210" s="28">
        <v>3</v>
      </c>
      <c r="I210" s="28">
        <v>2.7179487179487181</v>
      </c>
      <c r="J210" s="28">
        <v>7.9470198675496689E-3</v>
      </c>
      <c r="K210" s="28">
        <v>34.411764705882355</v>
      </c>
      <c r="L210" s="28">
        <v>1.4257425742574259</v>
      </c>
      <c r="M210" s="28">
        <v>215.35714285714283</v>
      </c>
      <c r="N210" s="28">
        <v>18.5</v>
      </c>
      <c r="O210" s="28">
        <v>0.09</v>
      </c>
      <c r="P210" s="28">
        <v>0.09</v>
      </c>
      <c r="Q210" s="28">
        <v>1.25</v>
      </c>
      <c r="R210" s="28">
        <v>0.12</v>
      </c>
      <c r="S210" s="28">
        <v>682</v>
      </c>
      <c r="T210" s="28">
        <v>0.2</v>
      </c>
      <c r="U210" s="28">
        <v>0.2</v>
      </c>
      <c r="V210" s="28">
        <v>0.04</v>
      </c>
      <c r="W210" s="28">
        <v>5.61</v>
      </c>
      <c r="X210" s="28">
        <v>5.2173913043478263E-5</v>
      </c>
      <c r="Y210" s="28">
        <v>8.2000000000000003E-2</v>
      </c>
      <c r="Z210" s="28">
        <v>6.2681667654842295E-4</v>
      </c>
      <c r="AA210" s="28">
        <v>0.16423841059602651</v>
      </c>
      <c r="AB210" s="28">
        <v>0.5</v>
      </c>
      <c r="AC210" s="28">
        <v>0.75</v>
      </c>
      <c r="AD210" s="28">
        <v>3.9</v>
      </c>
      <c r="AE210" s="28">
        <v>302</v>
      </c>
      <c r="AF210" s="28">
        <v>6.8</v>
      </c>
      <c r="AG210" s="28">
        <v>14.9</v>
      </c>
      <c r="AH210" s="28">
        <v>10</v>
      </c>
      <c r="AI210" s="28">
        <v>51800</v>
      </c>
      <c r="AJ210" s="28">
        <v>138000</v>
      </c>
      <c r="AK210" s="28">
        <v>600</v>
      </c>
      <c r="AL210" s="28">
        <v>180</v>
      </c>
      <c r="AM210" s="28">
        <v>9000</v>
      </c>
    </row>
    <row r="211" spans="1:39" ht="15.6" x14ac:dyDescent="0.3">
      <c r="A211" s="26">
        <v>687469</v>
      </c>
      <c r="B211" s="26">
        <v>846814</v>
      </c>
      <c r="C211" s="26">
        <v>360</v>
      </c>
      <c r="D211" s="25">
        <v>10</v>
      </c>
      <c r="E211" s="26">
        <v>2</v>
      </c>
      <c r="F211" s="27" t="s">
        <v>296</v>
      </c>
      <c r="G211" s="28">
        <v>4.0000000000000002E-4</v>
      </c>
      <c r="H211" s="28">
        <v>3</v>
      </c>
      <c r="I211" s="28">
        <v>6.3684210526315788</v>
      </c>
      <c r="J211" s="28">
        <v>1.0256410256410256E-2</v>
      </c>
      <c r="K211" s="28">
        <v>33.522727272727273</v>
      </c>
      <c r="L211" s="28">
        <v>0.40645161290322579</v>
      </c>
      <c r="M211" s="28">
        <v>325</v>
      </c>
      <c r="N211" s="28">
        <v>14</v>
      </c>
      <c r="O211" s="28">
        <v>0.1</v>
      </c>
      <c r="P211" s="28">
        <v>0.1</v>
      </c>
      <c r="Q211" s="28">
        <v>0.7</v>
      </c>
      <c r="R211" s="28">
        <v>0.09</v>
      </c>
      <c r="S211" s="28">
        <v>297</v>
      </c>
      <c r="T211" s="28">
        <v>0.1</v>
      </c>
      <c r="U211" s="28">
        <v>0.5</v>
      </c>
      <c r="V211" s="28">
        <v>0.04</v>
      </c>
      <c r="W211" s="28">
        <v>3.17</v>
      </c>
      <c r="X211" s="28">
        <v>3.9583333333333331E-5</v>
      </c>
      <c r="Y211" s="28">
        <v>6.8000000000000005E-2</v>
      </c>
      <c r="Z211" s="28">
        <v>2.8226016209411455E-4</v>
      </c>
      <c r="AA211" s="28">
        <v>0.1717948717948718</v>
      </c>
      <c r="AB211" s="28">
        <v>0.5</v>
      </c>
      <c r="AC211" s="28">
        <v>0.31</v>
      </c>
      <c r="AD211" s="28">
        <v>1.9</v>
      </c>
      <c r="AE211" s="28">
        <v>234</v>
      </c>
      <c r="AF211" s="28">
        <v>8.8000000000000007</v>
      </c>
      <c r="AG211" s="28">
        <v>16.5</v>
      </c>
      <c r="AH211" s="28">
        <v>8.3000000000000007</v>
      </c>
      <c r="AI211" s="28">
        <v>41700</v>
      </c>
      <c r="AJ211" s="28">
        <v>192000</v>
      </c>
      <c r="AK211" s="28">
        <v>1100</v>
      </c>
      <c r="AL211" s="28">
        <v>509.99999999999994</v>
      </c>
      <c r="AM211" s="28">
        <v>9000</v>
      </c>
    </row>
    <row r="212" spans="1:39" ht="15.6" x14ac:dyDescent="0.3">
      <c r="A212" s="26">
        <v>686086</v>
      </c>
      <c r="B212" s="26">
        <v>846958</v>
      </c>
      <c r="C212" s="26">
        <v>366</v>
      </c>
      <c r="D212" s="25">
        <v>11</v>
      </c>
      <c r="E212" s="26">
        <v>2</v>
      </c>
      <c r="F212" s="27" t="s">
        <v>297</v>
      </c>
      <c r="G212" s="28">
        <v>4.0000000000000002E-4</v>
      </c>
      <c r="H212" s="28">
        <v>4</v>
      </c>
      <c r="I212" s="28">
        <v>2.8333333333333335</v>
      </c>
      <c r="J212" s="28">
        <v>1.2280701754385963E-3</v>
      </c>
      <c r="K212" s="28">
        <v>78.333333333333329</v>
      </c>
      <c r="L212" s="28">
        <v>5.7499999999999991</v>
      </c>
      <c r="M212" s="28">
        <v>274.61538461538464</v>
      </c>
      <c r="N212" s="28">
        <v>19.899999999999999</v>
      </c>
      <c r="O212" s="28">
        <v>0.2</v>
      </c>
      <c r="P212" s="28">
        <v>0.13</v>
      </c>
      <c r="Q212" s="28">
        <v>1.27</v>
      </c>
      <c r="R212" s="28">
        <v>0.31</v>
      </c>
      <c r="S212" s="28">
        <v>532</v>
      </c>
      <c r="T212" s="28">
        <v>0.2</v>
      </c>
      <c r="U212" s="28">
        <v>0.3</v>
      </c>
      <c r="V212" s="28">
        <v>0.04</v>
      </c>
      <c r="W212" s="28">
        <v>3.82</v>
      </c>
      <c r="X212" s="28">
        <v>5.2682926829268296E-5</v>
      </c>
      <c r="Y212" s="28">
        <v>9.1999999999999998E-2</v>
      </c>
      <c r="Z212" s="28">
        <v>5.9142223079891923E-4</v>
      </c>
      <c r="AA212" s="28">
        <v>3.4385964912280707E-2</v>
      </c>
      <c r="AB212" s="28">
        <v>0.8</v>
      </c>
      <c r="AC212" s="28">
        <v>0.5</v>
      </c>
      <c r="AD212" s="28">
        <v>3</v>
      </c>
      <c r="AE212" s="28">
        <v>2280</v>
      </c>
      <c r="AF212" s="28">
        <v>6</v>
      </c>
      <c r="AG212" s="28">
        <v>21.8</v>
      </c>
      <c r="AH212" s="28">
        <v>5.2</v>
      </c>
      <c r="AI212" s="28">
        <v>50199.999999999993</v>
      </c>
      <c r="AJ212" s="28">
        <v>205000</v>
      </c>
      <c r="AK212" s="28">
        <v>400</v>
      </c>
      <c r="AL212" s="28">
        <v>780</v>
      </c>
      <c r="AM212" s="28">
        <v>9000</v>
      </c>
    </row>
    <row r="213" spans="1:39" ht="15.6" x14ac:dyDescent="0.3">
      <c r="A213" s="21">
        <v>687573</v>
      </c>
      <c r="B213" s="21">
        <v>846449</v>
      </c>
      <c r="C213" s="21">
        <v>389</v>
      </c>
      <c r="D213" s="20">
        <v>12</v>
      </c>
      <c r="E213" s="21">
        <v>2</v>
      </c>
      <c r="F213" s="23" t="s">
        <v>298</v>
      </c>
      <c r="G213" s="24">
        <v>4.0000000000000002E-4</v>
      </c>
      <c r="H213" s="24">
        <v>3</v>
      </c>
      <c r="I213" s="24">
        <v>0.22499999999999998</v>
      </c>
      <c r="J213" s="24">
        <v>1.2676056338028169E-3</v>
      </c>
      <c r="K213" s="24">
        <v>60</v>
      </c>
      <c r="L213" s="24">
        <v>0.60204081632653061</v>
      </c>
      <c r="M213" s="24">
        <v>6950</v>
      </c>
      <c r="N213" s="24">
        <v>2.48</v>
      </c>
      <c r="O213" s="24">
        <v>0.1</v>
      </c>
      <c r="P213" s="24">
        <v>0.01</v>
      </c>
      <c r="Q213" s="24">
        <v>0.04</v>
      </c>
      <c r="R213" s="24">
        <v>0.01</v>
      </c>
      <c r="S213" s="24">
        <v>877</v>
      </c>
      <c r="T213" s="24">
        <v>0.09</v>
      </c>
      <c r="U213" s="24">
        <v>0.09</v>
      </c>
      <c r="V213" s="24">
        <v>0.04</v>
      </c>
      <c r="W213" s="24">
        <v>1.88</v>
      </c>
      <c r="X213" s="24">
        <v>3.623188405797102E-5</v>
      </c>
      <c r="Y213" s="24">
        <v>7.0000000000000001E-3</v>
      </c>
      <c r="Z213" s="24">
        <v>3.1497368610770684E-3</v>
      </c>
      <c r="AA213" s="24">
        <v>8.0281690140845074E-2</v>
      </c>
      <c r="AB213" s="24">
        <v>0.09</v>
      </c>
      <c r="AC213" s="24">
        <v>0.01</v>
      </c>
      <c r="AD213" s="24">
        <v>0.4</v>
      </c>
      <c r="AE213" s="24">
        <v>71</v>
      </c>
      <c r="AF213" s="24">
        <v>0.3</v>
      </c>
      <c r="AG213" s="24">
        <v>4.2</v>
      </c>
      <c r="AH213" s="24">
        <v>0.4</v>
      </c>
      <c r="AI213" s="24">
        <v>10700</v>
      </c>
      <c r="AJ213" s="24">
        <v>13799.999999999998</v>
      </c>
      <c r="AK213" s="24">
        <v>90</v>
      </c>
      <c r="AL213" s="24">
        <v>40</v>
      </c>
      <c r="AM213" s="24">
        <v>9000</v>
      </c>
    </row>
  </sheetData>
  <hyperlinks>
    <hyperlink ref="A1" location="Menu!A1" display="ToC" xr:uid="{D33A686C-83EC-4F7E-9A8F-90BA1538D527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E0C9C-21C4-4C46-9496-A46D1BD59123}">
  <sheetPr>
    <tabColor rgb="FFFFFF00"/>
  </sheetPr>
  <dimension ref="A1:G114"/>
  <sheetViews>
    <sheetView showGridLines="0" workbookViewId="0">
      <selection activeCell="A3" sqref="A3:E129"/>
    </sheetView>
  </sheetViews>
  <sheetFormatPr defaultColWidth="9.109375" defaultRowHeight="14.4" x14ac:dyDescent="0.3"/>
  <cols>
    <col min="1" max="16384" width="9.109375" style="1"/>
  </cols>
  <sheetData>
    <row r="1" spans="1:7" ht="15.6" x14ac:dyDescent="0.3">
      <c r="A1" s="19" t="s">
        <v>461</v>
      </c>
    </row>
    <row r="3" spans="1:7" ht="15.6" x14ac:dyDescent="0.3">
      <c r="A3" s="35" t="s">
        <v>285</v>
      </c>
      <c r="B3" s="35" t="s">
        <v>1</v>
      </c>
      <c r="C3" s="35" t="s">
        <v>529</v>
      </c>
      <c r="D3" s="35" t="s">
        <v>284</v>
      </c>
      <c r="E3" s="35" t="s">
        <v>463</v>
      </c>
      <c r="F3" s="35" t="s">
        <v>284</v>
      </c>
      <c r="G3" s="39"/>
    </row>
    <row r="4" spans="1:7" ht="15.6" x14ac:dyDescent="0.3">
      <c r="A4" s="36">
        <v>686501</v>
      </c>
      <c r="B4" s="36">
        <v>846235</v>
      </c>
      <c r="C4" s="36">
        <v>378</v>
      </c>
      <c r="D4" s="36">
        <v>1</v>
      </c>
      <c r="E4" s="36" t="s">
        <v>307</v>
      </c>
      <c r="F4" s="36">
        <v>1</v>
      </c>
      <c r="G4" s="36"/>
    </row>
    <row r="5" spans="1:7" ht="15.6" x14ac:dyDescent="0.3">
      <c r="A5" s="36">
        <v>686650</v>
      </c>
      <c r="B5" s="36">
        <v>846235</v>
      </c>
      <c r="C5" s="36">
        <v>381</v>
      </c>
      <c r="D5" s="36">
        <v>5</v>
      </c>
      <c r="E5" s="36" t="s">
        <v>317</v>
      </c>
      <c r="F5" s="36">
        <v>5</v>
      </c>
      <c r="G5" s="36"/>
    </row>
    <row r="6" spans="1:7" ht="15.6" x14ac:dyDescent="0.3">
      <c r="A6" s="36">
        <v>687147</v>
      </c>
      <c r="B6" s="36">
        <v>846237</v>
      </c>
      <c r="C6" s="36">
        <v>371</v>
      </c>
      <c r="D6" s="36">
        <v>15</v>
      </c>
      <c r="E6" s="36" t="s">
        <v>327</v>
      </c>
      <c r="F6" s="36">
        <v>15</v>
      </c>
      <c r="G6" s="36"/>
    </row>
    <row r="7" spans="1:7" ht="15.6" x14ac:dyDescent="0.3">
      <c r="A7" s="36">
        <v>687246</v>
      </c>
      <c r="B7" s="36">
        <v>846237</v>
      </c>
      <c r="C7" s="36">
        <v>370</v>
      </c>
      <c r="D7" s="36">
        <v>17</v>
      </c>
      <c r="E7" s="36" t="s">
        <v>329</v>
      </c>
      <c r="F7" s="36">
        <v>17</v>
      </c>
      <c r="G7" s="36"/>
    </row>
    <row r="8" spans="1:7" ht="15.6" x14ac:dyDescent="0.3">
      <c r="A8" s="36">
        <v>686696</v>
      </c>
      <c r="B8" s="36">
        <v>846435</v>
      </c>
      <c r="C8" s="36">
        <v>369</v>
      </c>
      <c r="D8" s="36">
        <v>29</v>
      </c>
      <c r="E8" s="36" t="s">
        <v>342</v>
      </c>
      <c r="F8" s="36">
        <v>29</v>
      </c>
      <c r="G8" s="36"/>
    </row>
    <row r="9" spans="1:7" ht="15.6" x14ac:dyDescent="0.3">
      <c r="A9" s="36">
        <v>686746</v>
      </c>
      <c r="B9" s="36">
        <v>846434</v>
      </c>
      <c r="C9" s="36">
        <v>370</v>
      </c>
      <c r="D9" s="36">
        <v>30</v>
      </c>
      <c r="E9" s="36" t="s">
        <v>343</v>
      </c>
      <c r="F9" s="36">
        <v>30</v>
      </c>
      <c r="G9" s="36"/>
    </row>
    <row r="10" spans="1:7" ht="15.6" x14ac:dyDescent="0.3">
      <c r="A10" s="36">
        <v>687043</v>
      </c>
      <c r="B10" s="36">
        <v>846436</v>
      </c>
      <c r="C10" s="36">
        <v>371</v>
      </c>
      <c r="D10" s="36">
        <v>36</v>
      </c>
      <c r="E10" s="36" t="s">
        <v>349</v>
      </c>
      <c r="F10" s="36">
        <v>36</v>
      </c>
      <c r="G10" s="36"/>
    </row>
    <row r="11" spans="1:7" ht="15.6" x14ac:dyDescent="0.3">
      <c r="A11" s="36">
        <v>687341</v>
      </c>
      <c r="B11" s="36">
        <v>846437</v>
      </c>
      <c r="C11" s="36">
        <v>360</v>
      </c>
      <c r="D11" s="36">
        <v>43</v>
      </c>
      <c r="E11" s="36" t="s">
        <v>356</v>
      </c>
      <c r="F11" s="36">
        <v>43</v>
      </c>
      <c r="G11" s="36"/>
    </row>
    <row r="12" spans="1:7" ht="15.6" x14ac:dyDescent="0.3">
      <c r="A12" s="36">
        <v>687391</v>
      </c>
      <c r="B12" s="36">
        <v>846437</v>
      </c>
      <c r="C12" s="36">
        <v>364</v>
      </c>
      <c r="D12" s="36">
        <v>44</v>
      </c>
      <c r="E12" s="36" t="s">
        <v>357</v>
      </c>
      <c r="F12" s="36">
        <v>44</v>
      </c>
      <c r="G12" s="36"/>
    </row>
    <row r="13" spans="1:7" ht="15.6" x14ac:dyDescent="0.3">
      <c r="A13" s="36">
        <v>686496</v>
      </c>
      <c r="B13" s="36">
        <v>846632</v>
      </c>
      <c r="C13" s="36">
        <v>374</v>
      </c>
      <c r="D13" s="36">
        <v>48</v>
      </c>
      <c r="E13" s="36" t="s">
        <v>361</v>
      </c>
      <c r="F13" s="36">
        <v>48</v>
      </c>
      <c r="G13" s="36"/>
    </row>
    <row r="14" spans="1:7" ht="15.6" x14ac:dyDescent="0.3">
      <c r="A14" s="36">
        <v>686746</v>
      </c>
      <c r="B14" s="36">
        <v>846633</v>
      </c>
      <c r="C14" s="36">
        <v>361</v>
      </c>
      <c r="D14" s="36">
        <v>53</v>
      </c>
      <c r="E14" s="36" t="s">
        <v>366</v>
      </c>
      <c r="F14" s="36">
        <v>53</v>
      </c>
      <c r="G14" s="36"/>
    </row>
    <row r="15" spans="1:7" ht="15.6" x14ac:dyDescent="0.3">
      <c r="A15" s="36">
        <v>686845</v>
      </c>
      <c r="B15" s="36">
        <v>846634</v>
      </c>
      <c r="C15" s="36">
        <v>369</v>
      </c>
      <c r="D15" s="36">
        <v>55</v>
      </c>
      <c r="E15" s="36" t="s">
        <v>368</v>
      </c>
      <c r="F15" s="36">
        <v>55</v>
      </c>
      <c r="G15" s="36"/>
    </row>
    <row r="16" spans="1:7" ht="15.6" x14ac:dyDescent="0.3">
      <c r="A16" s="36">
        <v>686895</v>
      </c>
      <c r="B16" s="36">
        <v>846634</v>
      </c>
      <c r="C16" s="36">
        <v>371</v>
      </c>
      <c r="D16" s="36">
        <v>56</v>
      </c>
      <c r="E16" s="36" t="s">
        <v>369</v>
      </c>
      <c r="F16" s="36">
        <v>56</v>
      </c>
      <c r="G16" s="36"/>
    </row>
    <row r="17" spans="1:7" ht="15.6" x14ac:dyDescent="0.3">
      <c r="A17" s="36">
        <v>687191</v>
      </c>
      <c r="B17" s="36">
        <v>846635</v>
      </c>
      <c r="C17" s="36">
        <v>375</v>
      </c>
      <c r="D17" s="36">
        <v>62</v>
      </c>
      <c r="E17" s="36" t="s">
        <v>375</v>
      </c>
      <c r="F17" s="36">
        <v>62</v>
      </c>
      <c r="G17" s="36"/>
    </row>
    <row r="18" spans="1:7" ht="15.6" x14ac:dyDescent="0.3">
      <c r="A18" s="36">
        <v>687488</v>
      </c>
      <c r="B18" s="36">
        <v>846636</v>
      </c>
      <c r="C18" s="36">
        <v>356</v>
      </c>
      <c r="D18" s="36">
        <v>69</v>
      </c>
      <c r="E18" s="36" t="s">
        <v>382</v>
      </c>
      <c r="F18" s="36">
        <v>69</v>
      </c>
      <c r="G18" s="36"/>
    </row>
    <row r="19" spans="1:7" ht="15.6" x14ac:dyDescent="0.3">
      <c r="A19" s="36">
        <v>686740</v>
      </c>
      <c r="B19" s="36">
        <v>846831</v>
      </c>
      <c r="C19" s="36">
        <v>372</v>
      </c>
      <c r="D19" s="36">
        <v>76</v>
      </c>
      <c r="E19" s="36" t="s">
        <v>389</v>
      </c>
      <c r="F19" s="36">
        <v>76</v>
      </c>
      <c r="G19" s="36"/>
    </row>
    <row r="20" spans="1:7" ht="15.6" x14ac:dyDescent="0.3">
      <c r="A20" s="36">
        <v>687078</v>
      </c>
      <c r="B20" s="36">
        <v>846833</v>
      </c>
      <c r="C20" s="36">
        <v>371</v>
      </c>
      <c r="D20" s="36">
        <v>84</v>
      </c>
      <c r="E20" s="36" t="s">
        <v>397</v>
      </c>
      <c r="F20" s="36">
        <v>84</v>
      </c>
      <c r="G20" s="36"/>
    </row>
    <row r="21" spans="1:7" ht="15.6" x14ac:dyDescent="0.3">
      <c r="A21" s="36">
        <v>686736</v>
      </c>
      <c r="B21" s="36">
        <v>847031</v>
      </c>
      <c r="C21" s="36">
        <v>372</v>
      </c>
      <c r="D21" s="36">
        <v>99</v>
      </c>
      <c r="E21" s="36" t="s">
        <v>412</v>
      </c>
      <c r="F21" s="36">
        <v>99</v>
      </c>
      <c r="G21" s="36"/>
    </row>
    <row r="22" spans="1:7" ht="15.6" x14ac:dyDescent="0.3">
      <c r="A22" s="36">
        <v>686932</v>
      </c>
      <c r="B22" s="36">
        <v>847032</v>
      </c>
      <c r="C22" s="36">
        <v>366</v>
      </c>
      <c r="D22" s="36">
        <v>103</v>
      </c>
      <c r="E22" s="36" t="s">
        <v>416</v>
      </c>
      <c r="F22" s="36">
        <v>103</v>
      </c>
      <c r="G22" s="36"/>
    </row>
    <row r="23" spans="1:7" ht="15.6" x14ac:dyDescent="0.3">
      <c r="A23" s="36">
        <v>686981</v>
      </c>
      <c r="B23" s="36">
        <v>847033</v>
      </c>
      <c r="C23" s="36">
        <v>364</v>
      </c>
      <c r="D23" s="36">
        <v>104</v>
      </c>
      <c r="E23" s="36" t="s">
        <v>417</v>
      </c>
      <c r="F23" s="36">
        <v>104</v>
      </c>
      <c r="G23" s="36"/>
    </row>
    <row r="24" spans="1:7" ht="15.6" x14ac:dyDescent="0.3">
      <c r="A24" s="36">
        <v>687030</v>
      </c>
      <c r="B24" s="36">
        <v>847032</v>
      </c>
      <c r="C24" s="36">
        <v>362</v>
      </c>
      <c r="D24" s="36">
        <v>105</v>
      </c>
      <c r="E24" s="36" t="s">
        <v>418</v>
      </c>
      <c r="F24" s="36">
        <v>105</v>
      </c>
      <c r="G24" s="36"/>
    </row>
    <row r="25" spans="1:7" ht="15.6" x14ac:dyDescent="0.3">
      <c r="A25" s="36">
        <v>686539</v>
      </c>
      <c r="B25" s="36">
        <v>847229</v>
      </c>
      <c r="C25" s="36">
        <v>372</v>
      </c>
      <c r="D25" s="36">
        <v>118</v>
      </c>
      <c r="E25" s="36" t="s">
        <v>431</v>
      </c>
      <c r="F25" s="36">
        <v>118</v>
      </c>
      <c r="G25" s="36"/>
    </row>
    <row r="26" spans="1:7" ht="15.6" x14ac:dyDescent="0.3">
      <c r="A26" s="36">
        <v>686735</v>
      </c>
      <c r="B26" s="36">
        <v>847229</v>
      </c>
      <c r="C26" s="36">
        <v>379</v>
      </c>
      <c r="D26" s="36">
        <v>122</v>
      </c>
      <c r="E26" s="36" t="s">
        <v>435</v>
      </c>
      <c r="F26" s="36">
        <v>122</v>
      </c>
      <c r="G26" s="36"/>
    </row>
    <row r="27" spans="1:7" ht="15.6" x14ac:dyDescent="0.3">
      <c r="A27" s="36">
        <v>686781</v>
      </c>
      <c r="B27" s="36">
        <v>847229</v>
      </c>
      <c r="C27" s="36">
        <v>380</v>
      </c>
      <c r="D27" s="36">
        <v>123</v>
      </c>
      <c r="E27" s="36" t="s">
        <v>436</v>
      </c>
      <c r="F27" s="36">
        <v>123</v>
      </c>
      <c r="G27" s="36"/>
    </row>
    <row r="28" spans="1:7" ht="15.6" x14ac:dyDescent="0.3">
      <c r="A28" s="36">
        <v>686831</v>
      </c>
      <c r="B28" s="36">
        <v>847229</v>
      </c>
      <c r="C28" s="36">
        <v>383</v>
      </c>
      <c r="D28" s="36">
        <v>124</v>
      </c>
      <c r="E28" s="36" t="s">
        <v>437</v>
      </c>
      <c r="F28" s="36">
        <v>124</v>
      </c>
      <c r="G28" s="36"/>
    </row>
    <row r="29" spans="1:7" ht="15.6" x14ac:dyDescent="0.3">
      <c r="A29" s="36">
        <v>686880</v>
      </c>
      <c r="B29" s="36">
        <v>847230</v>
      </c>
      <c r="C29" s="36">
        <v>381</v>
      </c>
      <c r="D29" s="36">
        <v>125</v>
      </c>
      <c r="E29" s="36" t="s">
        <v>438</v>
      </c>
      <c r="F29" s="36">
        <v>125</v>
      </c>
      <c r="G29" s="36"/>
    </row>
    <row r="30" spans="1:7" ht="15.6" x14ac:dyDescent="0.3">
      <c r="A30" s="36">
        <v>686928</v>
      </c>
      <c r="B30" s="36">
        <v>847229</v>
      </c>
      <c r="C30" s="36">
        <v>380</v>
      </c>
      <c r="D30" s="36">
        <v>126</v>
      </c>
      <c r="E30" s="36" t="s">
        <v>439</v>
      </c>
      <c r="F30" s="36">
        <v>126</v>
      </c>
      <c r="G30" s="36"/>
    </row>
    <row r="31" spans="1:7" ht="15.6" x14ac:dyDescent="0.3">
      <c r="A31" s="36">
        <v>686977</v>
      </c>
      <c r="B31" s="36">
        <v>847230</v>
      </c>
      <c r="C31" s="36">
        <v>377</v>
      </c>
      <c r="D31" s="36">
        <v>127</v>
      </c>
      <c r="E31" s="36" t="s">
        <v>440</v>
      </c>
      <c r="F31" s="36">
        <v>127</v>
      </c>
      <c r="G31" s="36"/>
    </row>
    <row r="32" spans="1:7" ht="15.6" x14ac:dyDescent="0.3">
      <c r="A32" s="36">
        <v>687075</v>
      </c>
      <c r="B32" s="36">
        <v>847230</v>
      </c>
      <c r="C32" s="36">
        <v>375</v>
      </c>
      <c r="D32" s="36">
        <v>129</v>
      </c>
      <c r="E32" s="36" t="s">
        <v>442</v>
      </c>
      <c r="F32" s="36">
        <v>129</v>
      </c>
      <c r="G32" s="36"/>
    </row>
    <row r="33" spans="1:7" ht="15.6" x14ac:dyDescent="0.3">
      <c r="A33" s="36">
        <v>687126</v>
      </c>
      <c r="B33" s="36">
        <v>847229</v>
      </c>
      <c r="C33" s="36">
        <v>374</v>
      </c>
      <c r="D33" s="36">
        <v>130</v>
      </c>
      <c r="E33" s="36" t="s">
        <v>443</v>
      </c>
      <c r="F33" s="36">
        <v>130</v>
      </c>
      <c r="G33" s="36"/>
    </row>
    <row r="34" spans="1:7" ht="15.6" x14ac:dyDescent="0.3">
      <c r="A34" s="36">
        <v>687172</v>
      </c>
      <c r="B34" s="36">
        <v>847230</v>
      </c>
      <c r="C34" s="36">
        <v>372</v>
      </c>
      <c r="D34" s="36">
        <v>131</v>
      </c>
      <c r="E34" s="36" t="s">
        <v>444</v>
      </c>
      <c r="F34" s="36">
        <v>131</v>
      </c>
      <c r="G34" s="36"/>
    </row>
    <row r="35" spans="1:7" ht="15.6" x14ac:dyDescent="0.3">
      <c r="A35" s="36">
        <v>687221</v>
      </c>
      <c r="B35" s="36">
        <v>847230</v>
      </c>
      <c r="C35" s="36">
        <v>368</v>
      </c>
      <c r="D35" s="36">
        <v>132</v>
      </c>
      <c r="E35" s="36" t="s">
        <v>445</v>
      </c>
      <c r="F35" s="36">
        <v>132</v>
      </c>
      <c r="G35" s="36"/>
    </row>
    <row r="36" spans="1:7" ht="15.6" x14ac:dyDescent="0.3">
      <c r="A36" s="36">
        <v>687269</v>
      </c>
      <c r="B36" s="36">
        <v>847230</v>
      </c>
      <c r="C36" s="36">
        <v>346</v>
      </c>
      <c r="D36" s="36">
        <v>133</v>
      </c>
      <c r="E36" s="36" t="s">
        <v>446</v>
      </c>
      <c r="F36" s="36">
        <v>133</v>
      </c>
      <c r="G36" s="36"/>
    </row>
    <row r="37" spans="1:7" ht="15.6" x14ac:dyDescent="0.3">
      <c r="A37" s="36">
        <v>687318</v>
      </c>
      <c r="B37" s="36">
        <v>847231</v>
      </c>
      <c r="C37" s="36">
        <v>348</v>
      </c>
      <c r="D37" s="36">
        <v>135</v>
      </c>
      <c r="E37" s="36" t="s">
        <v>448</v>
      </c>
      <c r="F37" s="36">
        <v>135</v>
      </c>
      <c r="G37" s="36"/>
    </row>
    <row r="38" spans="1:7" ht="15.6" x14ac:dyDescent="0.3">
      <c r="A38" s="36">
        <v>687346</v>
      </c>
      <c r="B38" s="36">
        <v>847231</v>
      </c>
      <c r="C38" s="36">
        <v>355</v>
      </c>
      <c r="D38" s="36">
        <v>136</v>
      </c>
      <c r="E38" s="36" t="s">
        <v>449</v>
      </c>
      <c r="F38" s="36">
        <v>136</v>
      </c>
      <c r="G38" s="36"/>
    </row>
    <row r="39" spans="1:7" ht="15.6" x14ac:dyDescent="0.3">
      <c r="A39" s="36">
        <v>687437</v>
      </c>
      <c r="B39" s="36">
        <v>847229</v>
      </c>
      <c r="C39" s="36">
        <v>353</v>
      </c>
      <c r="D39" s="36">
        <v>137</v>
      </c>
      <c r="E39" s="36" t="s">
        <v>450</v>
      </c>
      <c r="F39" s="36">
        <v>137</v>
      </c>
      <c r="G39" s="36"/>
    </row>
    <row r="40" spans="1:7" ht="15.6" x14ac:dyDescent="0.3">
      <c r="A40" s="38">
        <v>687464</v>
      </c>
      <c r="B40" s="38">
        <v>847230</v>
      </c>
      <c r="C40" s="38">
        <v>351</v>
      </c>
      <c r="D40" s="38">
        <v>139</v>
      </c>
      <c r="E40" s="38" t="s">
        <v>452</v>
      </c>
      <c r="F40" s="38">
        <v>139</v>
      </c>
      <c r="G40" s="36"/>
    </row>
    <row r="41" spans="1:7" ht="15.6" x14ac:dyDescent="0.3">
      <c r="G41" s="36"/>
    </row>
    <row r="42" spans="1:7" ht="15.6" x14ac:dyDescent="0.3">
      <c r="G42" s="36"/>
    </row>
    <row r="43" spans="1:7" ht="15.6" x14ac:dyDescent="0.3">
      <c r="G43" s="36"/>
    </row>
    <row r="44" spans="1:7" ht="15.6" x14ac:dyDescent="0.3">
      <c r="G44" s="36"/>
    </row>
    <row r="45" spans="1:7" ht="15.6" x14ac:dyDescent="0.3">
      <c r="G45" s="36"/>
    </row>
    <row r="46" spans="1:7" ht="15.6" x14ac:dyDescent="0.3">
      <c r="G46" s="36"/>
    </row>
    <row r="47" spans="1:7" ht="15.6" x14ac:dyDescent="0.3">
      <c r="G47" s="36"/>
    </row>
    <row r="48" spans="1:7" ht="15.6" x14ac:dyDescent="0.3">
      <c r="G48" s="36"/>
    </row>
    <row r="49" spans="7:7" ht="15.6" x14ac:dyDescent="0.3">
      <c r="G49" s="36"/>
    </row>
    <row r="50" spans="7:7" ht="15.6" x14ac:dyDescent="0.3">
      <c r="G50" s="36"/>
    </row>
    <row r="51" spans="7:7" ht="15.6" x14ac:dyDescent="0.3">
      <c r="G51" s="36"/>
    </row>
    <row r="52" spans="7:7" ht="15.6" x14ac:dyDescent="0.3">
      <c r="G52" s="36"/>
    </row>
    <row r="53" spans="7:7" ht="15.6" x14ac:dyDescent="0.3">
      <c r="G53" s="36"/>
    </row>
    <row r="54" spans="7:7" ht="15.6" x14ac:dyDescent="0.3">
      <c r="G54" s="36"/>
    </row>
    <row r="55" spans="7:7" ht="15.6" x14ac:dyDescent="0.3">
      <c r="G55" s="36"/>
    </row>
    <row r="56" spans="7:7" ht="15.6" x14ac:dyDescent="0.3">
      <c r="G56" s="36"/>
    </row>
    <row r="57" spans="7:7" ht="15.6" x14ac:dyDescent="0.3">
      <c r="G57" s="36"/>
    </row>
    <row r="58" spans="7:7" ht="15.6" x14ac:dyDescent="0.3">
      <c r="G58" s="36"/>
    </row>
    <row r="59" spans="7:7" ht="15.6" x14ac:dyDescent="0.3">
      <c r="G59" s="36"/>
    </row>
    <row r="60" spans="7:7" ht="15.6" x14ac:dyDescent="0.3">
      <c r="G60" s="36"/>
    </row>
    <row r="61" spans="7:7" ht="15.6" x14ac:dyDescent="0.3">
      <c r="G61" s="36"/>
    </row>
    <row r="62" spans="7:7" ht="15.6" x14ac:dyDescent="0.3">
      <c r="G62" s="36"/>
    </row>
    <row r="63" spans="7:7" ht="15.6" x14ac:dyDescent="0.3">
      <c r="G63" s="36"/>
    </row>
    <row r="64" spans="7:7" ht="15.6" x14ac:dyDescent="0.3">
      <c r="G64" s="36"/>
    </row>
    <row r="65" spans="7:7" ht="15.6" x14ac:dyDescent="0.3">
      <c r="G65" s="36"/>
    </row>
    <row r="66" spans="7:7" ht="15.6" x14ac:dyDescent="0.3">
      <c r="G66" s="36"/>
    </row>
    <row r="67" spans="7:7" ht="15.6" x14ac:dyDescent="0.3">
      <c r="G67" s="36"/>
    </row>
    <row r="68" spans="7:7" ht="15.6" x14ac:dyDescent="0.3">
      <c r="G68" s="36"/>
    </row>
    <row r="69" spans="7:7" ht="15.6" x14ac:dyDescent="0.3">
      <c r="G69" s="36"/>
    </row>
    <row r="70" spans="7:7" ht="15.6" x14ac:dyDescent="0.3">
      <c r="G70" s="36"/>
    </row>
    <row r="71" spans="7:7" ht="15.6" x14ac:dyDescent="0.3">
      <c r="G71" s="36"/>
    </row>
    <row r="72" spans="7:7" ht="15.6" x14ac:dyDescent="0.3">
      <c r="G72" s="36"/>
    </row>
    <row r="73" spans="7:7" ht="15.6" x14ac:dyDescent="0.3">
      <c r="G73" s="36"/>
    </row>
    <row r="74" spans="7:7" ht="15.6" x14ac:dyDescent="0.3">
      <c r="G74" s="36"/>
    </row>
    <row r="75" spans="7:7" ht="15.6" x14ac:dyDescent="0.3">
      <c r="G75" s="36"/>
    </row>
    <row r="76" spans="7:7" ht="15.6" x14ac:dyDescent="0.3">
      <c r="G76" s="36"/>
    </row>
    <row r="77" spans="7:7" ht="15.6" x14ac:dyDescent="0.3">
      <c r="G77" s="36"/>
    </row>
    <row r="78" spans="7:7" ht="15.6" x14ac:dyDescent="0.3">
      <c r="G78" s="36"/>
    </row>
    <row r="79" spans="7:7" ht="15.6" x14ac:dyDescent="0.3">
      <c r="G79" s="36"/>
    </row>
    <row r="80" spans="7:7" ht="15.6" x14ac:dyDescent="0.3">
      <c r="G80" s="36"/>
    </row>
    <row r="81" spans="7:7" ht="15.6" x14ac:dyDescent="0.3">
      <c r="G81" s="36"/>
    </row>
    <row r="82" spans="7:7" ht="15.6" x14ac:dyDescent="0.3">
      <c r="G82" s="36"/>
    </row>
    <row r="83" spans="7:7" ht="15.6" x14ac:dyDescent="0.3">
      <c r="G83" s="36"/>
    </row>
    <row r="84" spans="7:7" ht="15.6" x14ac:dyDescent="0.3">
      <c r="G84" s="36"/>
    </row>
    <row r="85" spans="7:7" ht="15.6" x14ac:dyDescent="0.3">
      <c r="G85" s="36"/>
    </row>
    <row r="86" spans="7:7" ht="15.6" x14ac:dyDescent="0.3">
      <c r="G86" s="36"/>
    </row>
    <row r="87" spans="7:7" ht="15.6" x14ac:dyDescent="0.3">
      <c r="G87" s="36"/>
    </row>
    <row r="88" spans="7:7" ht="15.6" x14ac:dyDescent="0.3">
      <c r="G88" s="36"/>
    </row>
    <row r="89" spans="7:7" ht="15.6" x14ac:dyDescent="0.3">
      <c r="G89" s="36"/>
    </row>
    <row r="90" spans="7:7" ht="15.6" x14ac:dyDescent="0.3">
      <c r="G90" s="36"/>
    </row>
    <row r="91" spans="7:7" ht="15.6" x14ac:dyDescent="0.3">
      <c r="G91" s="36"/>
    </row>
    <row r="92" spans="7:7" ht="15.6" x14ac:dyDescent="0.3">
      <c r="G92" s="36"/>
    </row>
    <row r="93" spans="7:7" ht="15.6" x14ac:dyDescent="0.3">
      <c r="G93" s="36"/>
    </row>
    <row r="94" spans="7:7" ht="15.6" x14ac:dyDescent="0.3">
      <c r="G94" s="36"/>
    </row>
    <row r="95" spans="7:7" ht="15.6" x14ac:dyDescent="0.3">
      <c r="G95" s="36"/>
    </row>
    <row r="96" spans="7:7" ht="15.6" x14ac:dyDescent="0.3">
      <c r="G96" s="36"/>
    </row>
    <row r="97" spans="7:7" ht="15.6" x14ac:dyDescent="0.3">
      <c r="G97" s="36"/>
    </row>
    <row r="98" spans="7:7" ht="15.6" x14ac:dyDescent="0.3">
      <c r="G98" s="36"/>
    </row>
    <row r="99" spans="7:7" ht="15.6" x14ac:dyDescent="0.3">
      <c r="G99" s="36"/>
    </row>
    <row r="100" spans="7:7" ht="15.6" x14ac:dyDescent="0.3">
      <c r="G100" s="36"/>
    </row>
    <row r="101" spans="7:7" ht="15.6" x14ac:dyDescent="0.3">
      <c r="G101" s="36"/>
    </row>
    <row r="102" spans="7:7" ht="15.6" x14ac:dyDescent="0.3">
      <c r="G102" s="36"/>
    </row>
    <row r="103" spans="7:7" ht="15.6" x14ac:dyDescent="0.3">
      <c r="G103" s="36"/>
    </row>
    <row r="104" spans="7:7" ht="15.6" x14ac:dyDescent="0.3">
      <c r="G104" s="36"/>
    </row>
    <row r="105" spans="7:7" ht="15.6" x14ac:dyDescent="0.3">
      <c r="G105" s="36"/>
    </row>
    <row r="106" spans="7:7" ht="15.6" x14ac:dyDescent="0.3">
      <c r="G106" s="36"/>
    </row>
    <row r="107" spans="7:7" ht="15.6" x14ac:dyDescent="0.3">
      <c r="G107" s="36"/>
    </row>
    <row r="108" spans="7:7" ht="15.6" x14ac:dyDescent="0.3">
      <c r="G108" s="36"/>
    </row>
    <row r="109" spans="7:7" ht="15.6" x14ac:dyDescent="0.3">
      <c r="G109" s="36"/>
    </row>
    <row r="110" spans="7:7" ht="15.6" x14ac:dyDescent="0.3">
      <c r="G110" s="36"/>
    </row>
    <row r="111" spans="7:7" ht="15.6" x14ac:dyDescent="0.3">
      <c r="G111" s="36"/>
    </row>
    <row r="112" spans="7:7" ht="15.6" x14ac:dyDescent="0.3">
      <c r="G112" s="36"/>
    </row>
    <row r="113" spans="7:7" ht="15.6" x14ac:dyDescent="0.3">
      <c r="G113" s="36"/>
    </row>
    <row r="114" spans="7:7" ht="15.6" x14ac:dyDescent="0.3">
      <c r="G114" s="36"/>
    </row>
  </sheetData>
  <hyperlinks>
    <hyperlink ref="A1" location="Menu!A1" display="ToC" xr:uid="{31A3FC6C-B275-414F-B332-FB4561FBF7AA}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AEB58-8D56-4B56-B4EA-3F75B7DC49A9}">
  <sheetPr>
    <tabColor rgb="FFFFFF00"/>
  </sheetPr>
  <dimension ref="A1:AR116"/>
  <sheetViews>
    <sheetView showGridLines="0" topLeftCell="A80" zoomScale="83" zoomScaleNormal="83" workbookViewId="0">
      <selection activeCell="N84" sqref="N84:N87"/>
    </sheetView>
  </sheetViews>
  <sheetFormatPr defaultColWidth="9.109375" defaultRowHeight="15.6" x14ac:dyDescent="0.3"/>
  <cols>
    <col min="1" max="16384" width="9.109375" style="36"/>
  </cols>
  <sheetData>
    <row r="1" spans="1:1" x14ac:dyDescent="0.3">
      <c r="A1" s="19" t="s">
        <v>461</v>
      </c>
    </row>
    <row r="24" spans="1:44" x14ac:dyDescent="0.3">
      <c r="A24" s="94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</row>
    <row r="25" spans="1:44" ht="31.2" x14ac:dyDescent="0.3">
      <c r="A25" s="95" t="s">
        <v>540</v>
      </c>
      <c r="B25" s="96" t="s">
        <v>263</v>
      </c>
      <c r="C25" s="96" t="s">
        <v>211</v>
      </c>
      <c r="D25" s="96" t="s">
        <v>266</v>
      </c>
      <c r="E25" s="96" t="s">
        <v>267</v>
      </c>
      <c r="F25" s="96" t="s">
        <v>219</v>
      </c>
      <c r="G25" s="96" t="s">
        <v>223</v>
      </c>
      <c r="H25" s="96" t="s">
        <v>224</v>
      </c>
      <c r="I25" s="96" t="s">
        <v>227</v>
      </c>
      <c r="J25" s="96" t="s">
        <v>228</v>
      </c>
      <c r="K25" s="96" t="s">
        <v>237</v>
      </c>
      <c r="L25" s="96" t="s">
        <v>238</v>
      </c>
      <c r="M25" s="96" t="s">
        <v>264</v>
      </c>
      <c r="N25" s="96" t="s">
        <v>220</v>
      </c>
      <c r="O25" s="96" t="s">
        <v>259</v>
      </c>
      <c r="P25" s="96" t="s">
        <v>234</v>
      </c>
      <c r="Q25" s="96" t="s">
        <v>260</v>
      </c>
      <c r="R25" s="96" t="s">
        <v>232</v>
      </c>
      <c r="S25" s="96" t="s">
        <v>233</v>
      </c>
      <c r="T25" s="96" t="s">
        <v>206</v>
      </c>
      <c r="U25" s="96" t="s">
        <v>528</v>
      </c>
      <c r="V25" s="96" t="s">
        <v>242</v>
      </c>
      <c r="W25" s="96" t="s">
        <v>210</v>
      </c>
      <c r="X25" s="96" t="s">
        <v>241</v>
      </c>
      <c r="Y25" s="96" t="s">
        <v>209</v>
      </c>
      <c r="Z25" s="96" t="s">
        <v>221</v>
      </c>
      <c r="AA25" s="96" t="s">
        <v>230</v>
      </c>
      <c r="AB25" s="96" t="s">
        <v>218</v>
      </c>
      <c r="AC25" s="96" t="s">
        <v>231</v>
      </c>
      <c r="AD25" s="96" t="s">
        <v>214</v>
      </c>
      <c r="AE25" s="96" t="s">
        <v>222</v>
      </c>
      <c r="AF25" s="96" t="s">
        <v>215</v>
      </c>
      <c r="AG25" s="96" t="s">
        <v>208</v>
      </c>
      <c r="AH25" s="96" t="s">
        <v>207</v>
      </c>
      <c r="AI25" s="96" t="s">
        <v>541</v>
      </c>
      <c r="AJ25" s="40"/>
      <c r="AK25" s="40"/>
      <c r="AL25" s="40"/>
      <c r="AM25" s="40"/>
      <c r="AN25" s="40"/>
      <c r="AO25" s="40"/>
      <c r="AP25" s="40"/>
      <c r="AQ25" s="40"/>
      <c r="AR25" s="40"/>
    </row>
    <row r="26" spans="1:44" x14ac:dyDescent="0.3">
      <c r="A26" s="96" t="s">
        <v>542</v>
      </c>
      <c r="B26" s="97">
        <v>0.44350000000000001</v>
      </c>
      <c r="C26" s="97">
        <v>5.4100000000000002E-2</v>
      </c>
      <c r="D26" s="97">
        <v>4.0300000000000002E-2</v>
      </c>
      <c r="E26" s="97">
        <v>-9.7199999999999995E-2</v>
      </c>
      <c r="F26" s="97">
        <v>0.37519999999999998</v>
      </c>
      <c r="G26" s="97">
        <v>6.1600000000000002E-2</v>
      </c>
      <c r="H26" s="97">
        <v>0.2676</v>
      </c>
      <c r="I26" s="97">
        <v>-3.5900000000000001E-2</v>
      </c>
      <c r="J26" s="97">
        <v>8.8300000000000003E-2</v>
      </c>
      <c r="K26" s="97">
        <v>7.5700000000000003E-2</v>
      </c>
      <c r="L26" s="97">
        <v>-0.1163</v>
      </c>
      <c r="M26" s="97">
        <v>-7.17E-2</v>
      </c>
      <c r="N26" s="97">
        <v>0.33800000000000002</v>
      </c>
      <c r="O26" s="97">
        <v>-5.7999999999999996E-3</v>
      </c>
      <c r="P26" s="97">
        <v>-2.47E-2</v>
      </c>
      <c r="Q26" s="97">
        <v>3.0800000000000001E-2</v>
      </c>
      <c r="R26" s="97">
        <v>-0.1232</v>
      </c>
      <c r="S26" s="97">
        <v>-0.1767</v>
      </c>
      <c r="T26" s="97">
        <v>-0.1133</v>
      </c>
      <c r="U26" s="97">
        <v>-0.17330000000000001</v>
      </c>
      <c r="V26" s="97">
        <v>-0.2112</v>
      </c>
      <c r="W26" s="97">
        <v>5.4999999999999997E-3</v>
      </c>
      <c r="X26" s="97">
        <v>-0.28799999999999998</v>
      </c>
      <c r="Y26" s="97">
        <v>-0.14169999999999999</v>
      </c>
      <c r="Z26" s="97">
        <v>0.14180000000000001</v>
      </c>
      <c r="AA26" s="97">
        <v>-0.26979999999999998</v>
      </c>
      <c r="AB26" s="97">
        <v>6.2700000000000006E-2</v>
      </c>
      <c r="AC26" s="97">
        <v>-0.13100000000000001</v>
      </c>
      <c r="AD26" s="97">
        <v>-5.3400000000000003E-2</v>
      </c>
      <c r="AE26" s="97">
        <v>0.12939999999999999</v>
      </c>
      <c r="AF26" s="97">
        <v>-0.2087</v>
      </c>
      <c r="AG26" s="97">
        <v>9.2600000000000002E-2</v>
      </c>
      <c r="AH26" s="97">
        <v>3.5000000000000003E-2</v>
      </c>
      <c r="AI26" s="97">
        <v>0.26519999999999999</v>
      </c>
      <c r="AJ26" s="41"/>
      <c r="AK26" s="41"/>
      <c r="AL26" s="41"/>
      <c r="AM26" s="41"/>
      <c r="AN26" s="41"/>
      <c r="AO26" s="41"/>
      <c r="AP26" s="41"/>
      <c r="AQ26" s="41"/>
      <c r="AR26" s="41"/>
    </row>
    <row r="27" spans="1:44" x14ac:dyDescent="0.3">
      <c r="A27" s="96" t="s">
        <v>543</v>
      </c>
      <c r="B27" s="97">
        <v>-0.61719999999999997</v>
      </c>
      <c r="C27" s="97">
        <v>-5.62E-2</v>
      </c>
      <c r="D27" s="97">
        <v>0.24690000000000001</v>
      </c>
      <c r="E27" s="97">
        <v>0.11840000000000001</v>
      </c>
      <c r="F27" s="97">
        <v>0.2069</v>
      </c>
      <c r="G27" s="97">
        <v>0.31309999999999999</v>
      </c>
      <c r="H27" s="97">
        <v>0.24299999999999999</v>
      </c>
      <c r="I27" s="97">
        <v>1.4800000000000001E-2</v>
      </c>
      <c r="J27" s="97">
        <v>3.09E-2</v>
      </c>
      <c r="K27" s="97">
        <v>-0.14829999999999999</v>
      </c>
      <c r="L27" s="97">
        <v>-0.14610000000000001</v>
      </c>
      <c r="M27" s="97">
        <v>-0.2036</v>
      </c>
      <c r="N27" s="97">
        <v>0.10539999999999999</v>
      </c>
      <c r="O27" s="97">
        <v>0.10009999999999999</v>
      </c>
      <c r="P27" s="97">
        <v>7.17E-2</v>
      </c>
      <c r="Q27" s="97">
        <v>8.7400000000000005E-2</v>
      </c>
      <c r="R27" s="97">
        <v>-3.1099999999999999E-2</v>
      </c>
      <c r="S27" s="97">
        <v>6.2600000000000003E-2</v>
      </c>
      <c r="T27" s="97">
        <v>-7.4000000000000003E-3</v>
      </c>
      <c r="U27" s="97">
        <v>0.11890000000000001</v>
      </c>
      <c r="V27" s="97">
        <v>0.27789999999999998</v>
      </c>
      <c r="W27" s="97">
        <v>2.75E-2</v>
      </c>
      <c r="X27" s="97">
        <v>-0.20230000000000001</v>
      </c>
      <c r="Y27" s="97">
        <v>-0.12520000000000001</v>
      </c>
      <c r="Z27" s="97">
        <v>-5.0799999999999998E-2</v>
      </c>
      <c r="AA27" s="97">
        <v>-0.1163</v>
      </c>
      <c r="AB27" s="97">
        <v>2.8199999999999999E-2</v>
      </c>
      <c r="AC27" s="97">
        <v>-0.18340000000000001</v>
      </c>
      <c r="AD27" s="97">
        <v>1.6E-2</v>
      </c>
      <c r="AE27" s="97">
        <v>-1E-4</v>
      </c>
      <c r="AF27" s="97">
        <v>-0.115</v>
      </c>
      <c r="AG27" s="97">
        <v>-5.8700000000000002E-2</v>
      </c>
      <c r="AH27" s="97">
        <v>-8.0999999999999996E-3</v>
      </c>
      <c r="AI27" s="97">
        <v>0.49330000000000002</v>
      </c>
      <c r="AJ27" s="41"/>
      <c r="AK27" s="41"/>
      <c r="AL27" s="41"/>
      <c r="AM27" s="41"/>
      <c r="AN27" s="41"/>
      <c r="AO27" s="41"/>
      <c r="AP27" s="41"/>
      <c r="AQ27" s="41"/>
      <c r="AR27" s="41"/>
    </row>
    <row r="28" spans="1:44" x14ac:dyDescent="0.3">
      <c r="A28" s="96" t="s">
        <v>544</v>
      </c>
      <c r="B28" s="97">
        <v>0.314</v>
      </c>
      <c r="C28" s="97">
        <v>0.23319999999999999</v>
      </c>
      <c r="D28" s="97">
        <v>-9.9500000000000005E-2</v>
      </c>
      <c r="E28" s="97">
        <v>-0.17480000000000001</v>
      </c>
      <c r="F28" s="97">
        <v>-0.1908</v>
      </c>
      <c r="G28" s="97">
        <v>3.6299999999999999E-2</v>
      </c>
      <c r="H28" s="97">
        <v>0.27139999999999997</v>
      </c>
      <c r="I28" s="97">
        <v>-0.2198</v>
      </c>
      <c r="J28" s="97">
        <v>8.9599999999999999E-2</v>
      </c>
      <c r="K28" s="97">
        <v>-0.14710000000000001</v>
      </c>
      <c r="L28" s="97">
        <v>-9.1200000000000003E-2</v>
      </c>
      <c r="M28" s="97">
        <v>-4.0300000000000002E-2</v>
      </c>
      <c r="N28" s="97">
        <v>-0.1351</v>
      </c>
      <c r="O28" s="97">
        <v>0.15409999999999999</v>
      </c>
      <c r="P28" s="97">
        <v>0.20469999999999999</v>
      </c>
      <c r="Q28" s="97">
        <v>0.16250000000000001</v>
      </c>
      <c r="R28" s="97">
        <v>-9.2600000000000002E-2</v>
      </c>
      <c r="S28" s="97">
        <v>0.33689999999999998</v>
      </c>
      <c r="T28" s="97">
        <v>1.12E-2</v>
      </c>
      <c r="U28" s="97">
        <v>0.31730000000000003</v>
      </c>
      <c r="V28" s="97">
        <v>0.1384</v>
      </c>
      <c r="W28" s="97">
        <v>-0.10539999999999999</v>
      </c>
      <c r="X28" s="97">
        <v>-0.1613</v>
      </c>
      <c r="Y28" s="97">
        <v>-3.7400000000000003E-2</v>
      </c>
      <c r="Z28" s="97">
        <v>-3.1300000000000001E-2</v>
      </c>
      <c r="AA28" s="97">
        <v>-4.9599999999999998E-2</v>
      </c>
      <c r="AB28" s="97">
        <v>-0.1943</v>
      </c>
      <c r="AC28" s="97">
        <v>-3.32E-2</v>
      </c>
      <c r="AD28" s="97">
        <v>-0.1411</v>
      </c>
      <c r="AE28" s="97">
        <v>-0.34360000000000002</v>
      </c>
      <c r="AF28" s="97">
        <v>5.62E-2</v>
      </c>
      <c r="AG28" s="97">
        <v>-0.1457</v>
      </c>
      <c r="AH28" s="97">
        <v>0.10829999999999999</v>
      </c>
      <c r="AI28" s="97">
        <v>0.61799999999999999</v>
      </c>
      <c r="AJ28" s="41"/>
      <c r="AK28" s="41"/>
      <c r="AL28" s="41"/>
      <c r="AM28" s="41"/>
      <c r="AN28" s="41"/>
      <c r="AO28" s="41"/>
      <c r="AP28" s="41"/>
      <c r="AQ28" s="41"/>
      <c r="AR28" s="41"/>
    </row>
    <row r="29" spans="1:44" x14ac:dyDescent="0.3">
      <c r="A29" s="96" t="s">
        <v>545</v>
      </c>
      <c r="B29" s="97">
        <v>-0.3538</v>
      </c>
      <c r="C29" s="97">
        <v>0.1542</v>
      </c>
      <c r="D29" s="97">
        <v>-9.4600000000000004E-2</v>
      </c>
      <c r="E29" s="97">
        <v>-0.57450000000000001</v>
      </c>
      <c r="F29" s="97">
        <v>-0.14380000000000001</v>
      </c>
      <c r="G29" s="97">
        <v>6.2700000000000006E-2</v>
      </c>
      <c r="H29" s="97">
        <v>0.16520000000000001</v>
      </c>
      <c r="I29" s="97">
        <v>-5.3100000000000001E-2</v>
      </c>
      <c r="J29" s="97">
        <v>-9.5200000000000007E-2</v>
      </c>
      <c r="K29" s="97">
        <v>9.4000000000000004E-3</v>
      </c>
      <c r="L29" s="97">
        <v>-4.24E-2</v>
      </c>
      <c r="M29" s="97">
        <v>9.3899999999999997E-2</v>
      </c>
      <c r="N29" s="97">
        <v>5.4300000000000001E-2</v>
      </c>
      <c r="O29" s="97">
        <v>-0.11169999999999999</v>
      </c>
      <c r="P29" s="97">
        <v>0.20880000000000001</v>
      </c>
      <c r="Q29" s="97">
        <v>-1.17E-2</v>
      </c>
      <c r="R29" s="97">
        <v>2.63E-2</v>
      </c>
      <c r="S29" s="97">
        <v>-0.152</v>
      </c>
      <c r="T29" s="97">
        <v>8.4599999999999995E-2</v>
      </c>
      <c r="U29" s="97">
        <v>-2.9000000000000001E-2</v>
      </c>
      <c r="V29" s="97">
        <v>-0.19689999999999999</v>
      </c>
      <c r="W29" s="97">
        <v>-1.29E-2</v>
      </c>
      <c r="X29" s="97">
        <v>-0.1348</v>
      </c>
      <c r="Y29" s="97">
        <v>-2.8000000000000001E-2</v>
      </c>
      <c r="Z29" s="97">
        <v>0.39179999999999998</v>
      </c>
      <c r="AA29" s="97">
        <v>8.1299999999999997E-2</v>
      </c>
      <c r="AB29" s="97">
        <v>3.9100000000000003E-2</v>
      </c>
      <c r="AC29" s="97">
        <v>0.19869999999999999</v>
      </c>
      <c r="AD29" s="97">
        <v>8.9999999999999993E-3</v>
      </c>
      <c r="AE29" s="97">
        <v>3.1099999999999999E-2</v>
      </c>
      <c r="AF29" s="97">
        <v>0.19639999999999999</v>
      </c>
      <c r="AG29" s="97">
        <v>0.21890000000000001</v>
      </c>
      <c r="AH29" s="97">
        <v>8.6E-3</v>
      </c>
      <c r="AI29" s="97">
        <v>0.70530000000000004</v>
      </c>
      <c r="AJ29" s="41"/>
      <c r="AK29" s="41"/>
      <c r="AL29" s="41"/>
      <c r="AM29" s="41"/>
      <c r="AN29" s="41"/>
      <c r="AO29" s="41"/>
      <c r="AP29" s="41"/>
      <c r="AQ29" s="41"/>
      <c r="AR29" s="41"/>
    </row>
    <row r="30" spans="1:44" x14ac:dyDescent="0.3">
      <c r="A30" s="96" t="s">
        <v>546</v>
      </c>
      <c r="B30" s="97">
        <v>6.9900000000000004E-2</v>
      </c>
      <c r="C30" s="97">
        <v>0.1208</v>
      </c>
      <c r="D30" s="97">
        <v>0.3992</v>
      </c>
      <c r="E30" s="97">
        <v>0.161</v>
      </c>
      <c r="F30" s="97">
        <v>-1.34E-2</v>
      </c>
      <c r="G30" s="97">
        <v>-0.2258</v>
      </c>
      <c r="H30" s="97">
        <v>-0.2006</v>
      </c>
      <c r="I30" s="97">
        <v>-6.8099999999999994E-2</v>
      </c>
      <c r="J30" s="97">
        <v>-5.7799999999999997E-2</v>
      </c>
      <c r="K30" s="97">
        <v>6.4000000000000003E-3</v>
      </c>
      <c r="L30" s="97">
        <v>7.4700000000000003E-2</v>
      </c>
      <c r="M30" s="97">
        <v>-0.22620000000000001</v>
      </c>
      <c r="N30" s="97">
        <v>-0.1235</v>
      </c>
      <c r="O30" s="97">
        <v>-6.9099999999999995E-2</v>
      </c>
      <c r="P30" s="97">
        <v>0.3543</v>
      </c>
      <c r="Q30" s="97">
        <v>5.9499999999999997E-2</v>
      </c>
      <c r="R30" s="97">
        <v>-0.31240000000000001</v>
      </c>
      <c r="S30" s="97">
        <v>-5.4100000000000002E-2</v>
      </c>
      <c r="T30" s="97">
        <v>-1.38E-2</v>
      </c>
      <c r="U30" s="97">
        <v>-0.2074</v>
      </c>
      <c r="V30" s="97">
        <v>0.17879999999999999</v>
      </c>
      <c r="W30" s="97">
        <v>-5.57E-2</v>
      </c>
      <c r="X30" s="97">
        <v>-0.14749999999999999</v>
      </c>
      <c r="Y30" s="97">
        <v>-0.31319999999999998</v>
      </c>
      <c r="Z30" s="97">
        <v>-5.4300000000000001E-2</v>
      </c>
      <c r="AA30" s="97">
        <v>5.9200000000000003E-2</v>
      </c>
      <c r="AB30" s="97">
        <v>-0.10150000000000001</v>
      </c>
      <c r="AC30" s="97">
        <v>0.21790000000000001</v>
      </c>
      <c r="AD30" s="97">
        <v>-6.0299999999999999E-2</v>
      </c>
      <c r="AE30" s="97">
        <v>8.1000000000000003E-2</v>
      </c>
      <c r="AF30" s="97">
        <v>0.18970000000000001</v>
      </c>
      <c r="AG30" s="97">
        <v>0.27929999999999999</v>
      </c>
      <c r="AH30" s="97">
        <v>5.2999999999999999E-2</v>
      </c>
      <c r="AI30" s="97">
        <v>0.77559999999999996</v>
      </c>
      <c r="AJ30" s="41"/>
      <c r="AK30" s="41"/>
      <c r="AL30" s="41"/>
      <c r="AM30" s="41"/>
      <c r="AN30" s="41"/>
      <c r="AO30" s="41"/>
      <c r="AP30" s="41"/>
      <c r="AQ30" s="41"/>
      <c r="AR30" s="41"/>
    </row>
    <row r="31" spans="1:44" x14ac:dyDescent="0.3">
      <c r="A31" s="96" t="s">
        <v>547</v>
      </c>
      <c r="B31" s="97">
        <v>-0.29349999999999998</v>
      </c>
      <c r="C31" s="97">
        <v>0.1938</v>
      </c>
      <c r="D31" s="97">
        <v>-0.1326</v>
      </c>
      <c r="E31" s="97">
        <v>9.01E-2</v>
      </c>
      <c r="F31" s="97">
        <v>3.7499999999999999E-2</v>
      </c>
      <c r="G31" s="97">
        <v>-3.4299999999999997E-2</v>
      </c>
      <c r="H31" s="97">
        <v>-0.13100000000000001</v>
      </c>
      <c r="I31" s="97">
        <v>-0.11260000000000001</v>
      </c>
      <c r="J31" s="97">
        <v>0.10539999999999999</v>
      </c>
      <c r="K31" s="97">
        <v>0.1221</v>
      </c>
      <c r="L31" s="97">
        <v>0.1502</v>
      </c>
      <c r="M31" s="97">
        <v>0.16639999999999999</v>
      </c>
      <c r="N31" s="97">
        <v>0.1744</v>
      </c>
      <c r="O31" s="97">
        <v>0.4002</v>
      </c>
      <c r="P31" s="97">
        <v>-8.6999999999999994E-3</v>
      </c>
      <c r="Q31" s="97">
        <v>0.22270000000000001</v>
      </c>
      <c r="R31" s="97">
        <v>-0.34100000000000003</v>
      </c>
      <c r="S31" s="97">
        <v>0.24990000000000001</v>
      </c>
      <c r="T31" s="97">
        <v>-0.12559999999999999</v>
      </c>
      <c r="U31" s="97">
        <v>-0.2727</v>
      </c>
      <c r="V31" s="97">
        <v>-0.32490000000000002</v>
      </c>
      <c r="W31" s="97">
        <v>2.2000000000000001E-3</v>
      </c>
      <c r="X31" s="97">
        <v>0.1915</v>
      </c>
      <c r="Y31" s="97">
        <v>-1.9800000000000002E-2</v>
      </c>
      <c r="Z31" s="97">
        <v>5.1299999999999998E-2</v>
      </c>
      <c r="AA31" s="97">
        <v>1.47E-2</v>
      </c>
      <c r="AB31" s="97">
        <v>-0.1817</v>
      </c>
      <c r="AC31" s="97">
        <v>-0.11459999999999999</v>
      </c>
      <c r="AD31" s="97">
        <v>-0.1522</v>
      </c>
      <c r="AE31" s="97">
        <v>4.7999999999999996E-3</v>
      </c>
      <c r="AF31" s="97">
        <v>-3.2000000000000001E-2</v>
      </c>
      <c r="AG31" s="97">
        <v>-2.76E-2</v>
      </c>
      <c r="AH31" s="97">
        <v>0.12759999999999999</v>
      </c>
      <c r="AI31" s="97">
        <v>0.82809999999999995</v>
      </c>
      <c r="AJ31" s="41"/>
      <c r="AK31" s="41"/>
      <c r="AL31" s="41"/>
      <c r="AM31" s="41"/>
      <c r="AN31" s="41"/>
      <c r="AO31" s="41"/>
      <c r="AP31" s="41"/>
      <c r="AQ31" s="41"/>
      <c r="AR31" s="41"/>
    </row>
    <row r="32" spans="1:44" x14ac:dyDescent="0.3">
      <c r="A32" s="96" t="s">
        <v>548</v>
      </c>
      <c r="B32" s="97">
        <v>0.1857</v>
      </c>
      <c r="C32" s="97">
        <v>-0.3402</v>
      </c>
      <c r="D32" s="97">
        <v>-5.9999999999999995E-4</v>
      </c>
      <c r="E32" s="97">
        <v>-0.13819999999999999</v>
      </c>
      <c r="F32" s="97">
        <v>-0.16969999999999999</v>
      </c>
      <c r="G32" s="97">
        <v>0.1326</v>
      </c>
      <c r="H32" s="97">
        <v>-0.14699999999999999</v>
      </c>
      <c r="I32" s="97">
        <v>3.6400000000000002E-2</v>
      </c>
      <c r="J32" s="97">
        <v>-0.22650000000000001</v>
      </c>
      <c r="K32" s="97">
        <v>-0.22289999999999999</v>
      </c>
      <c r="L32" s="97">
        <v>-0.1143</v>
      </c>
      <c r="M32" s="97">
        <v>-6.0199999999999997E-2</v>
      </c>
      <c r="N32" s="97">
        <v>3.8399999999999997E-2</v>
      </c>
      <c r="O32" s="97">
        <v>0.53639999999999999</v>
      </c>
      <c r="P32" s="97">
        <v>0.32529999999999998</v>
      </c>
      <c r="Q32" s="97">
        <v>0.2407</v>
      </c>
      <c r="R32" s="97">
        <v>0.1038</v>
      </c>
      <c r="S32" s="97">
        <v>-0.17069999999999999</v>
      </c>
      <c r="T32" s="97">
        <v>-6.8500000000000005E-2</v>
      </c>
      <c r="U32" s="97">
        <v>-9.3399999999999997E-2</v>
      </c>
      <c r="V32" s="97">
        <v>3.7499999999999999E-2</v>
      </c>
      <c r="W32" s="97">
        <v>5.6399999999999999E-2</v>
      </c>
      <c r="X32" s="97">
        <v>9.8000000000000004E-2</v>
      </c>
      <c r="Y32" s="97">
        <v>3.1399999999999997E-2</v>
      </c>
      <c r="Z32" s="97">
        <v>3.4299999999999997E-2</v>
      </c>
      <c r="AA32" s="97">
        <v>0.11210000000000001</v>
      </c>
      <c r="AB32" s="97">
        <v>7.5499999999999998E-2</v>
      </c>
      <c r="AC32" s="97">
        <v>-0.13589999999999999</v>
      </c>
      <c r="AD32" s="97">
        <v>1.95E-2</v>
      </c>
      <c r="AE32" s="97">
        <v>5.0799999999999998E-2</v>
      </c>
      <c r="AF32" s="97">
        <v>-0.1077</v>
      </c>
      <c r="AG32" s="97">
        <v>0.1178</v>
      </c>
      <c r="AH32" s="97">
        <v>-0.23649999999999999</v>
      </c>
      <c r="AI32" s="97">
        <v>0.86019999999999996</v>
      </c>
      <c r="AJ32" s="41"/>
      <c r="AK32" s="41"/>
      <c r="AL32" s="41"/>
      <c r="AM32" s="41"/>
      <c r="AN32" s="41"/>
      <c r="AO32" s="41"/>
      <c r="AP32" s="41"/>
      <c r="AQ32" s="41"/>
      <c r="AR32" s="41"/>
    </row>
    <row r="33" spans="1:44" x14ac:dyDescent="0.3">
      <c r="A33" s="96" t="s">
        <v>549</v>
      </c>
      <c r="B33" s="97">
        <v>-8.7599999999999997E-2</v>
      </c>
      <c r="C33" s="97">
        <v>-5.0000000000000001E-3</v>
      </c>
      <c r="D33" s="97">
        <v>0.13170000000000001</v>
      </c>
      <c r="E33" s="97">
        <v>-6.4299999999999996E-2</v>
      </c>
      <c r="F33" s="97">
        <v>7.0499999999999993E-2</v>
      </c>
      <c r="G33" s="97">
        <v>-0.43120000000000003</v>
      </c>
      <c r="H33" s="97">
        <v>8.8200000000000001E-2</v>
      </c>
      <c r="I33" s="97">
        <v>5.0999999999999997E-2</v>
      </c>
      <c r="J33" s="97">
        <v>-5.16E-2</v>
      </c>
      <c r="K33" s="97">
        <v>0.1867</v>
      </c>
      <c r="L33" s="97">
        <v>-3.2599999999999997E-2</v>
      </c>
      <c r="M33" s="97">
        <v>-9.7699999999999995E-2</v>
      </c>
      <c r="N33" s="97">
        <v>-0.12570000000000001</v>
      </c>
      <c r="O33" s="97">
        <v>0.4234</v>
      </c>
      <c r="P33" s="97">
        <v>-0.33629999999999999</v>
      </c>
      <c r="Q33" s="97">
        <v>0.30930000000000002</v>
      </c>
      <c r="R33" s="97">
        <v>0.17680000000000001</v>
      </c>
      <c r="S33" s="97">
        <v>-0.16950000000000001</v>
      </c>
      <c r="T33" s="97">
        <v>0.25769999999999998</v>
      </c>
      <c r="U33" s="97">
        <v>0.1043</v>
      </c>
      <c r="V33" s="97">
        <v>-0.1115</v>
      </c>
      <c r="W33" s="97">
        <v>-0.128</v>
      </c>
      <c r="X33" s="97">
        <v>-0.21079999999999999</v>
      </c>
      <c r="Y33" s="97">
        <v>-8.8200000000000001E-2</v>
      </c>
      <c r="Z33" s="97">
        <v>-6.7699999999999996E-2</v>
      </c>
      <c r="AA33" s="97">
        <v>-9.2899999999999996E-2</v>
      </c>
      <c r="AB33" s="97">
        <v>9.0300000000000005E-2</v>
      </c>
      <c r="AC33" s="97">
        <v>0.2069</v>
      </c>
      <c r="AD33" s="97">
        <v>6.4799999999999996E-2</v>
      </c>
      <c r="AE33" s="97">
        <v>-2.5000000000000001E-2</v>
      </c>
      <c r="AF33" s="97">
        <v>8.9899999999999994E-2</v>
      </c>
      <c r="AG33" s="97">
        <v>-0.14729999999999999</v>
      </c>
      <c r="AH33" s="97">
        <v>2.12E-2</v>
      </c>
      <c r="AI33" s="97">
        <v>0.88690000000000002</v>
      </c>
      <c r="AJ33" s="41"/>
      <c r="AK33" s="41"/>
      <c r="AL33" s="41"/>
      <c r="AM33" s="41"/>
      <c r="AN33" s="41"/>
      <c r="AO33" s="41"/>
      <c r="AP33" s="41"/>
      <c r="AQ33" s="41"/>
      <c r="AR33" s="41"/>
    </row>
    <row r="34" spans="1:44" x14ac:dyDescent="0.3">
      <c r="A34" s="96" t="s">
        <v>550</v>
      </c>
      <c r="B34" s="97">
        <v>0.16170000000000001</v>
      </c>
      <c r="C34" s="97">
        <v>0.1132</v>
      </c>
      <c r="D34" s="97">
        <v>0.26669999999999999</v>
      </c>
      <c r="E34" s="97">
        <v>-9.4200000000000006E-2</v>
      </c>
      <c r="F34" s="97">
        <v>-5.6000000000000001E-2</v>
      </c>
      <c r="G34" s="97">
        <v>0.5544</v>
      </c>
      <c r="H34" s="97">
        <v>-0.22140000000000001</v>
      </c>
      <c r="I34" s="97">
        <v>-1.9900000000000001E-2</v>
      </c>
      <c r="J34" s="97">
        <v>-1.43E-2</v>
      </c>
      <c r="K34" s="97">
        <v>-0.1123</v>
      </c>
      <c r="L34" s="97">
        <v>-0.1069</v>
      </c>
      <c r="M34" s="97">
        <v>7.8600000000000003E-2</v>
      </c>
      <c r="N34" s="97">
        <v>-0.10829999999999999</v>
      </c>
      <c r="O34" s="97">
        <v>0.02</v>
      </c>
      <c r="P34" s="97">
        <v>-0.35649999999999998</v>
      </c>
      <c r="Q34" s="97">
        <v>6.93E-2</v>
      </c>
      <c r="R34" s="97">
        <v>-4.2000000000000003E-2</v>
      </c>
      <c r="S34" s="97">
        <v>-3.7400000000000003E-2</v>
      </c>
      <c r="T34" s="97">
        <v>0.1792</v>
      </c>
      <c r="U34" s="97">
        <v>-0.1714</v>
      </c>
      <c r="V34" s="97">
        <v>1.7600000000000001E-2</v>
      </c>
      <c r="W34" s="97">
        <v>-0.151</v>
      </c>
      <c r="X34" s="97">
        <v>3.4700000000000002E-2</v>
      </c>
      <c r="Y34" s="97">
        <v>-0.2011</v>
      </c>
      <c r="Z34" s="97">
        <v>0.17280000000000001</v>
      </c>
      <c r="AA34" s="97">
        <v>0.1027</v>
      </c>
      <c r="AB34" s="97">
        <v>-0.11360000000000001</v>
      </c>
      <c r="AC34" s="97">
        <v>9.9000000000000005E-2</v>
      </c>
      <c r="AD34" s="97">
        <v>-5.0599999999999999E-2</v>
      </c>
      <c r="AE34" s="97">
        <v>0.1542</v>
      </c>
      <c r="AF34" s="97">
        <v>0.1366</v>
      </c>
      <c r="AG34" s="97">
        <v>-0.32929999999999998</v>
      </c>
      <c r="AH34" s="97">
        <v>2.5399999999999999E-2</v>
      </c>
      <c r="AI34" s="97">
        <v>0.90759999999999996</v>
      </c>
      <c r="AJ34" s="41"/>
      <c r="AK34" s="41"/>
      <c r="AL34" s="41"/>
      <c r="AM34" s="41"/>
      <c r="AN34" s="41"/>
      <c r="AO34" s="41"/>
      <c r="AP34" s="41"/>
      <c r="AQ34" s="41"/>
      <c r="AR34" s="41"/>
    </row>
    <row r="35" spans="1:44" x14ac:dyDescent="0.3">
      <c r="A35" s="96" t="s">
        <v>551</v>
      </c>
      <c r="B35" s="97">
        <v>-6.7000000000000002E-3</v>
      </c>
      <c r="C35" s="97">
        <v>9.5999999999999992E-3</v>
      </c>
      <c r="D35" s="97">
        <v>0.1053</v>
      </c>
      <c r="E35" s="97">
        <v>-0.22320000000000001</v>
      </c>
      <c r="F35" s="97">
        <v>0.30009999999999998</v>
      </c>
      <c r="G35" s="97">
        <v>8.3900000000000002E-2</v>
      </c>
      <c r="H35" s="97">
        <v>-0.48580000000000001</v>
      </c>
      <c r="I35" s="97">
        <v>8.0399999999999999E-2</v>
      </c>
      <c r="J35" s="97">
        <v>9.8400000000000001E-2</v>
      </c>
      <c r="K35" s="97">
        <v>8.6999999999999994E-2</v>
      </c>
      <c r="L35" s="97">
        <v>4.58E-2</v>
      </c>
      <c r="M35" s="97">
        <v>-0.13139999999999999</v>
      </c>
      <c r="N35" s="97">
        <v>-0.15629999999999999</v>
      </c>
      <c r="O35" s="97">
        <v>4.9799999999999997E-2</v>
      </c>
      <c r="P35" s="97">
        <v>0.155</v>
      </c>
      <c r="Q35" s="97">
        <v>-0.15409999999999999</v>
      </c>
      <c r="R35" s="97">
        <v>-7.7799999999999994E-2</v>
      </c>
      <c r="S35" s="97">
        <v>0.25340000000000001</v>
      </c>
      <c r="T35" s="97">
        <v>0.29199999999999998</v>
      </c>
      <c r="U35" s="97">
        <v>0.21909999999999999</v>
      </c>
      <c r="V35" s="97">
        <v>-0.1578</v>
      </c>
      <c r="W35" s="97">
        <v>-9.1700000000000004E-2</v>
      </c>
      <c r="X35" s="97">
        <v>7.7999999999999996E-3</v>
      </c>
      <c r="Y35" s="97">
        <v>7.1800000000000003E-2</v>
      </c>
      <c r="Z35" s="97">
        <v>0.1208</v>
      </c>
      <c r="AA35" s="97">
        <v>-0.20100000000000001</v>
      </c>
      <c r="AB35" s="97">
        <v>0.13320000000000001</v>
      </c>
      <c r="AC35" s="97">
        <v>6.9599999999999995E-2</v>
      </c>
      <c r="AD35" s="97">
        <v>4.0800000000000003E-2</v>
      </c>
      <c r="AE35" s="97">
        <v>-0.1847</v>
      </c>
      <c r="AF35" s="97">
        <v>-0.33929999999999999</v>
      </c>
      <c r="AG35" s="97">
        <v>8.6300000000000002E-2</v>
      </c>
      <c r="AH35" s="97">
        <v>-0.1004</v>
      </c>
      <c r="AI35" s="97">
        <v>0.92379999999999995</v>
      </c>
      <c r="AJ35" s="41"/>
      <c r="AK35" s="41"/>
      <c r="AL35" s="41"/>
      <c r="AM35" s="41"/>
      <c r="AN35" s="41"/>
      <c r="AO35" s="41"/>
      <c r="AP35" s="41"/>
      <c r="AQ35" s="41"/>
      <c r="AR35" s="41"/>
    </row>
    <row r="36" spans="1:44" x14ac:dyDescent="0.3">
      <c r="A36" s="96" t="s">
        <v>552</v>
      </c>
      <c r="B36" s="97">
        <v>2.3199999999999998E-2</v>
      </c>
      <c r="C36" s="97">
        <v>0.17019999999999999</v>
      </c>
      <c r="D36" s="97">
        <v>-1.4200000000000001E-2</v>
      </c>
      <c r="E36" s="97">
        <v>3.5099999999999999E-2</v>
      </c>
      <c r="F36" s="97">
        <v>-5.5599999999999997E-2</v>
      </c>
      <c r="G36" s="97">
        <v>-7.9299999999999995E-2</v>
      </c>
      <c r="H36" s="97">
        <v>0.17660000000000001</v>
      </c>
      <c r="I36" s="97">
        <v>0.1285</v>
      </c>
      <c r="J36" s="97">
        <v>-0.10730000000000001</v>
      </c>
      <c r="K36" s="97">
        <v>-3.9E-2</v>
      </c>
      <c r="L36" s="97">
        <v>-0.13719999999999999</v>
      </c>
      <c r="M36" s="97">
        <v>-0.17879999999999999</v>
      </c>
      <c r="N36" s="97">
        <v>0.2339</v>
      </c>
      <c r="O36" s="97">
        <v>-4.99E-2</v>
      </c>
      <c r="P36" s="97">
        <v>0.2545</v>
      </c>
      <c r="Q36" s="97">
        <v>-0.15529999999999999</v>
      </c>
      <c r="R36" s="97">
        <v>-4.1500000000000002E-2</v>
      </c>
      <c r="S36" s="97">
        <v>0.1409</v>
      </c>
      <c r="T36" s="97">
        <v>0.47749999999999998</v>
      </c>
      <c r="U36" s="97">
        <v>-0.33339999999999997</v>
      </c>
      <c r="V36" s="97">
        <v>-0.14910000000000001</v>
      </c>
      <c r="W36" s="97">
        <v>-0.23769999999999999</v>
      </c>
      <c r="X36" s="97">
        <v>8.7800000000000003E-2</v>
      </c>
      <c r="Y36" s="97">
        <v>6.6900000000000001E-2</v>
      </c>
      <c r="Z36" s="97">
        <v>-0.22450000000000001</v>
      </c>
      <c r="AA36" s="97">
        <v>0.15060000000000001</v>
      </c>
      <c r="AB36" s="97">
        <v>0.1918</v>
      </c>
      <c r="AC36" s="97">
        <v>-0.16850000000000001</v>
      </c>
      <c r="AD36" s="97">
        <v>0.14080000000000001</v>
      </c>
      <c r="AE36" s="97">
        <v>-2.2200000000000001E-2</v>
      </c>
      <c r="AF36" s="97">
        <v>9.0800000000000006E-2</v>
      </c>
      <c r="AG36" s="97">
        <v>-0.26869999999999999</v>
      </c>
      <c r="AH36" s="97">
        <v>-0.1069</v>
      </c>
      <c r="AI36" s="97">
        <v>0.9385</v>
      </c>
      <c r="AJ36" s="41"/>
      <c r="AK36" s="41"/>
      <c r="AL36" s="41"/>
      <c r="AM36" s="41"/>
      <c r="AN36" s="41"/>
      <c r="AO36" s="41"/>
      <c r="AP36" s="41"/>
      <c r="AQ36" s="41"/>
      <c r="AR36" s="41"/>
    </row>
    <row r="37" spans="1:44" x14ac:dyDescent="0.3">
      <c r="A37" s="96" t="s">
        <v>553</v>
      </c>
      <c r="B37" s="97">
        <v>-2.1399999999999999E-2</v>
      </c>
      <c r="C37" s="97">
        <v>0.20100000000000001</v>
      </c>
      <c r="D37" s="97">
        <v>-0.28220000000000001</v>
      </c>
      <c r="E37" s="97">
        <v>2.12E-2</v>
      </c>
      <c r="F37" s="97">
        <v>-8.72E-2</v>
      </c>
      <c r="G37" s="97">
        <v>0.16450000000000001</v>
      </c>
      <c r="H37" s="97">
        <v>0.1009</v>
      </c>
      <c r="I37" s="97">
        <v>7.1599999999999997E-2</v>
      </c>
      <c r="J37" s="97">
        <v>0.55220000000000002</v>
      </c>
      <c r="K37" s="97">
        <v>-0.17949999999999999</v>
      </c>
      <c r="L37" s="97">
        <v>1.7399999999999999E-2</v>
      </c>
      <c r="M37" s="97">
        <v>-0.28799999999999998</v>
      </c>
      <c r="N37" s="97">
        <v>-0.32679999999999998</v>
      </c>
      <c r="O37" s="97">
        <v>0.1163</v>
      </c>
      <c r="P37" s="97">
        <v>-0.1036</v>
      </c>
      <c r="Q37" s="97">
        <v>3.5299999999999998E-2</v>
      </c>
      <c r="R37" s="97">
        <v>-4.9599999999999998E-2</v>
      </c>
      <c r="S37" s="97">
        <v>-0.22109999999999999</v>
      </c>
      <c r="T37" s="97">
        <v>9.9000000000000005E-2</v>
      </c>
      <c r="U37" s="97">
        <v>-0.246</v>
      </c>
      <c r="V37" s="97">
        <v>2.5100000000000001E-2</v>
      </c>
      <c r="W37" s="97">
        <v>6.8999999999999999E-3</v>
      </c>
      <c r="X37" s="97">
        <v>-1.7299999999999999E-2</v>
      </c>
      <c r="Y37" s="97">
        <v>0.15679999999999999</v>
      </c>
      <c r="Z37" s="97">
        <v>-0.14899999999999999</v>
      </c>
      <c r="AA37" s="97">
        <v>1.95E-2</v>
      </c>
      <c r="AB37" s="97">
        <v>2.6200000000000001E-2</v>
      </c>
      <c r="AC37" s="97">
        <v>0.10440000000000001</v>
      </c>
      <c r="AD37" s="97">
        <v>7.9299999999999995E-2</v>
      </c>
      <c r="AE37" s="97">
        <v>5.2900000000000003E-2</v>
      </c>
      <c r="AF37" s="97">
        <v>-0.106</v>
      </c>
      <c r="AG37" s="97">
        <v>0.27</v>
      </c>
      <c r="AH37" s="97">
        <v>-4.2799999999999998E-2</v>
      </c>
      <c r="AI37" s="97">
        <v>0.94789999999999996</v>
      </c>
      <c r="AJ37" s="41"/>
      <c r="AK37" s="41"/>
      <c r="AL37" s="41"/>
      <c r="AM37" s="41"/>
      <c r="AN37" s="41"/>
      <c r="AO37" s="41"/>
      <c r="AP37" s="41"/>
      <c r="AQ37" s="41"/>
      <c r="AR37" s="41"/>
    </row>
    <row r="38" spans="1:44" x14ac:dyDescent="0.3">
      <c r="A38" s="96" t="s">
        <v>554</v>
      </c>
      <c r="B38" s="97">
        <v>2.01E-2</v>
      </c>
      <c r="C38" s="97">
        <v>-0.26419999999999999</v>
      </c>
      <c r="D38" s="97">
        <v>-0.10680000000000001</v>
      </c>
      <c r="E38" s="97">
        <v>5.3999999999999999E-2</v>
      </c>
      <c r="F38" s="97">
        <v>6.0100000000000001E-2</v>
      </c>
      <c r="G38" s="97">
        <v>0.21790000000000001</v>
      </c>
      <c r="H38" s="97">
        <v>0.1069</v>
      </c>
      <c r="I38" s="97">
        <v>0.1166</v>
      </c>
      <c r="J38" s="97">
        <v>-0.1113</v>
      </c>
      <c r="K38" s="97">
        <v>0.29239999999999999</v>
      </c>
      <c r="L38" s="97">
        <v>0.23039999999999999</v>
      </c>
      <c r="M38" s="97">
        <v>0.21110000000000001</v>
      </c>
      <c r="N38" s="97">
        <v>-0.32090000000000002</v>
      </c>
      <c r="O38" s="97">
        <v>-0.13569999999999999</v>
      </c>
      <c r="P38" s="97">
        <v>0.15559999999999999</v>
      </c>
      <c r="Q38" s="97">
        <v>0.27739999999999998</v>
      </c>
      <c r="R38" s="97">
        <v>-0.38340000000000002</v>
      </c>
      <c r="S38" s="97">
        <v>-0.18809999999999999</v>
      </c>
      <c r="T38" s="97">
        <v>8.9899999999999994E-2</v>
      </c>
      <c r="U38" s="97">
        <v>-4.8399999999999999E-2</v>
      </c>
      <c r="V38" s="97">
        <v>-7.7999999999999996E-3</v>
      </c>
      <c r="W38" s="97">
        <v>-0.1094</v>
      </c>
      <c r="X38" s="97">
        <v>-0.1739</v>
      </c>
      <c r="Y38" s="97">
        <v>0.154</v>
      </c>
      <c r="Z38" s="97">
        <v>-1.49E-2</v>
      </c>
      <c r="AA38" s="97">
        <v>-0.10580000000000001</v>
      </c>
      <c r="AB38" s="97">
        <v>4.7999999999999996E-3</v>
      </c>
      <c r="AC38" s="97">
        <v>-0.17399999999999999</v>
      </c>
      <c r="AD38" s="97">
        <v>0.26579999999999998</v>
      </c>
      <c r="AE38" s="97">
        <v>-0.14699999999999999</v>
      </c>
      <c r="AF38" s="97">
        <v>0.1328</v>
      </c>
      <c r="AG38" s="97">
        <v>-0.1042</v>
      </c>
      <c r="AH38" s="97">
        <v>6.1000000000000004E-3</v>
      </c>
      <c r="AI38" s="97">
        <v>0.95640000000000003</v>
      </c>
      <c r="AJ38" s="41"/>
      <c r="AK38" s="41"/>
      <c r="AL38" s="41"/>
      <c r="AM38" s="41"/>
      <c r="AN38" s="41"/>
      <c r="AO38" s="41"/>
      <c r="AP38" s="41"/>
      <c r="AQ38" s="41"/>
      <c r="AR38" s="41"/>
    </row>
    <row r="39" spans="1:44" x14ac:dyDescent="0.3">
      <c r="A39" s="96" t="s">
        <v>555</v>
      </c>
      <c r="B39" s="97">
        <v>-3.3999999999999998E-3</v>
      </c>
      <c r="C39" s="97">
        <v>-0.29870000000000002</v>
      </c>
      <c r="D39" s="97">
        <v>0.23180000000000001</v>
      </c>
      <c r="E39" s="97">
        <v>-0.15029999999999999</v>
      </c>
      <c r="F39" s="97">
        <v>-3.5499999999999997E-2</v>
      </c>
      <c r="G39" s="97">
        <v>-0.31359999999999999</v>
      </c>
      <c r="H39" s="97">
        <v>-9.8599999999999993E-2</v>
      </c>
      <c r="I39" s="97">
        <v>-9.9900000000000003E-2</v>
      </c>
      <c r="J39" s="97">
        <v>0.52839999999999998</v>
      </c>
      <c r="K39" s="97">
        <v>-0.18229999999999999</v>
      </c>
      <c r="L39" s="97">
        <v>-6.0000000000000001E-3</v>
      </c>
      <c r="M39" s="97">
        <v>4.3099999999999999E-2</v>
      </c>
      <c r="N39" s="97">
        <v>0.16919999999999999</v>
      </c>
      <c r="O39" s="97">
        <v>-0.21160000000000001</v>
      </c>
      <c r="P39" s="97">
        <v>-5.1200000000000002E-2</v>
      </c>
      <c r="Q39" s="97">
        <v>0.2407</v>
      </c>
      <c r="R39" s="97">
        <v>-8.3799999999999999E-2</v>
      </c>
      <c r="S39" s="97">
        <v>-9.1000000000000004E-3</v>
      </c>
      <c r="T39" s="97">
        <v>0.17649999999999999</v>
      </c>
      <c r="U39" s="97">
        <v>-3.4200000000000001E-2</v>
      </c>
      <c r="V39" s="97">
        <v>0.10539999999999999</v>
      </c>
      <c r="W39" s="97">
        <v>5.9299999999999999E-2</v>
      </c>
      <c r="X39" s="97">
        <v>3.8199999999999998E-2</v>
      </c>
      <c r="Y39" s="97">
        <v>0.13239999999999999</v>
      </c>
      <c r="Z39" s="97">
        <v>0.25619999999999998</v>
      </c>
      <c r="AA39" s="97">
        <v>8.5199999999999998E-2</v>
      </c>
      <c r="AB39" s="97">
        <v>-3.8699999999999998E-2</v>
      </c>
      <c r="AC39" s="97">
        <v>-0.28449999999999998</v>
      </c>
      <c r="AD39" s="97">
        <v>-3.6799999999999999E-2</v>
      </c>
      <c r="AE39" s="97">
        <v>-5.3100000000000001E-2</v>
      </c>
      <c r="AF39" s="97">
        <v>0.1222</v>
      </c>
      <c r="AG39" s="97">
        <v>-9.4500000000000001E-2</v>
      </c>
      <c r="AH39" s="97">
        <v>-0.10249999999999999</v>
      </c>
      <c r="AI39" s="97">
        <v>0.96309999999999996</v>
      </c>
      <c r="AJ39" s="41"/>
      <c r="AK39" s="41"/>
      <c r="AL39" s="41"/>
      <c r="AM39" s="41"/>
      <c r="AN39" s="41"/>
      <c r="AO39" s="41"/>
      <c r="AP39" s="41"/>
      <c r="AQ39" s="41"/>
      <c r="AR39" s="41"/>
    </row>
    <row r="40" spans="1:44" x14ac:dyDescent="0.3">
      <c r="A40" s="96" t="s">
        <v>556</v>
      </c>
      <c r="B40" s="97">
        <v>4.82E-2</v>
      </c>
      <c r="C40" s="97">
        <v>0.33710000000000001</v>
      </c>
      <c r="D40" s="97">
        <v>-0.13400000000000001</v>
      </c>
      <c r="E40" s="97">
        <v>-0.14710000000000001</v>
      </c>
      <c r="F40" s="97">
        <v>4.6899999999999997E-2</v>
      </c>
      <c r="G40" s="97">
        <v>-9.8599999999999993E-2</v>
      </c>
      <c r="H40" s="97">
        <v>-0.2157</v>
      </c>
      <c r="I40" s="97">
        <v>0.18129999999999999</v>
      </c>
      <c r="J40" s="97">
        <v>-0.23449999999999999</v>
      </c>
      <c r="K40" s="97">
        <v>-0.1893</v>
      </c>
      <c r="L40" s="97">
        <v>7.0099999999999996E-2</v>
      </c>
      <c r="M40" s="97">
        <v>-0.11899999999999999</v>
      </c>
      <c r="N40" s="97">
        <v>9.2499999999999999E-2</v>
      </c>
      <c r="O40" s="97">
        <v>6.5799999999999997E-2</v>
      </c>
      <c r="P40" s="97">
        <v>-0.33500000000000002</v>
      </c>
      <c r="Q40" s="97">
        <v>1.5800000000000002E-2</v>
      </c>
      <c r="R40" s="97">
        <v>-0.21709999999999999</v>
      </c>
      <c r="S40" s="97">
        <v>0.1186</v>
      </c>
      <c r="T40" s="97">
        <v>-0.12959999999999999</v>
      </c>
      <c r="U40" s="97">
        <v>6.1899999999999997E-2</v>
      </c>
      <c r="V40" s="97">
        <v>0.24460000000000001</v>
      </c>
      <c r="W40" s="97">
        <v>7.6100000000000001E-2</v>
      </c>
      <c r="X40" s="97">
        <v>-0.12970000000000001</v>
      </c>
      <c r="Y40" s="97">
        <v>5.5199999999999999E-2</v>
      </c>
      <c r="Z40" s="97">
        <v>8.3500000000000005E-2</v>
      </c>
      <c r="AA40" s="97">
        <v>-1.89E-2</v>
      </c>
      <c r="AB40" s="97">
        <v>0.16750000000000001</v>
      </c>
      <c r="AC40" s="97">
        <v>-0.33900000000000002</v>
      </c>
      <c r="AD40" s="97">
        <v>0.3029</v>
      </c>
      <c r="AE40" s="97">
        <v>-9.7000000000000003E-3</v>
      </c>
      <c r="AF40" s="97">
        <v>0.26779999999999998</v>
      </c>
      <c r="AG40" s="97">
        <v>0.17</v>
      </c>
      <c r="AH40" s="97">
        <v>-8.8599999999999998E-2</v>
      </c>
      <c r="AI40" s="97">
        <v>0.96950000000000003</v>
      </c>
      <c r="AJ40" s="41"/>
      <c r="AK40" s="41"/>
      <c r="AL40" s="41"/>
      <c r="AM40" s="41"/>
      <c r="AN40" s="41"/>
      <c r="AO40" s="41"/>
      <c r="AP40" s="41"/>
      <c r="AQ40" s="41"/>
      <c r="AR40" s="41"/>
    </row>
    <row r="41" spans="1:44" x14ac:dyDescent="0.3">
      <c r="A41" s="96" t="s">
        <v>557</v>
      </c>
      <c r="B41" s="97">
        <v>-3.5900000000000001E-2</v>
      </c>
      <c r="C41" s="97">
        <v>0.19209999999999999</v>
      </c>
      <c r="D41" s="97">
        <v>-0.26419999999999999</v>
      </c>
      <c r="E41" s="97">
        <v>0.1071</v>
      </c>
      <c r="F41" s="97">
        <v>0.1086</v>
      </c>
      <c r="G41" s="97">
        <v>6.6100000000000006E-2</v>
      </c>
      <c r="H41" s="97">
        <v>-0.32069999999999999</v>
      </c>
      <c r="I41" s="97">
        <v>9.64E-2</v>
      </c>
      <c r="J41" s="97">
        <v>2.98E-2</v>
      </c>
      <c r="K41" s="97">
        <v>-0.1115</v>
      </c>
      <c r="L41" s="97">
        <v>-8.6099999999999996E-2</v>
      </c>
      <c r="M41" s="97">
        <v>-0.20810000000000001</v>
      </c>
      <c r="N41" s="97">
        <v>0.1966</v>
      </c>
      <c r="O41" s="97">
        <v>-0.28489999999999999</v>
      </c>
      <c r="P41" s="97">
        <v>0.21340000000000001</v>
      </c>
      <c r="Q41" s="97">
        <v>0.49259999999999998</v>
      </c>
      <c r="R41" s="97">
        <v>0.17910000000000001</v>
      </c>
      <c r="S41" s="97">
        <v>-0.2495</v>
      </c>
      <c r="T41" s="97">
        <v>-9.0300000000000005E-2</v>
      </c>
      <c r="U41" s="97">
        <v>0.23469999999999999</v>
      </c>
      <c r="V41" s="97">
        <v>-0.159</v>
      </c>
      <c r="W41" s="97">
        <v>-9.0800000000000006E-2</v>
      </c>
      <c r="X41" s="97">
        <v>0.1037</v>
      </c>
      <c r="Y41" s="97">
        <v>-8.2400000000000001E-2</v>
      </c>
      <c r="Z41" s="97">
        <v>-8.9800000000000005E-2</v>
      </c>
      <c r="AA41" s="97">
        <v>-6.8000000000000005E-2</v>
      </c>
      <c r="AB41" s="97">
        <v>3.0999999999999999E-3</v>
      </c>
      <c r="AC41" s="97">
        <v>0.04</v>
      </c>
      <c r="AD41" s="97">
        <v>1.6999999999999999E-3</v>
      </c>
      <c r="AE41" s="97">
        <v>-3.8999999999999998E-3</v>
      </c>
      <c r="AF41" s="97">
        <v>0.106</v>
      </c>
      <c r="AG41" s="97">
        <v>-0.16420000000000001</v>
      </c>
      <c r="AH41" s="97">
        <v>0.1381</v>
      </c>
      <c r="AI41" s="97">
        <v>0.97489999999999999</v>
      </c>
      <c r="AJ41" s="41"/>
      <c r="AK41" s="41"/>
      <c r="AL41" s="41"/>
      <c r="AM41" s="41"/>
      <c r="AN41" s="41"/>
      <c r="AO41" s="41"/>
      <c r="AP41" s="41"/>
      <c r="AQ41" s="41"/>
      <c r="AR41" s="41"/>
    </row>
    <row r="42" spans="1:44" x14ac:dyDescent="0.3">
      <c r="A42" s="96" t="s">
        <v>558</v>
      </c>
      <c r="B42" s="97">
        <v>1.7100000000000001E-2</v>
      </c>
      <c r="C42" s="97">
        <v>-2.5899999999999999E-2</v>
      </c>
      <c r="D42" s="97">
        <v>0.26200000000000001</v>
      </c>
      <c r="E42" s="97">
        <v>-2.0299999999999999E-2</v>
      </c>
      <c r="F42" s="97">
        <v>-0.13009999999999999</v>
      </c>
      <c r="G42" s="97">
        <v>-6.9500000000000006E-2</v>
      </c>
      <c r="H42" s="97">
        <v>0.30349999999999999</v>
      </c>
      <c r="I42" s="97">
        <v>0.21990000000000001</v>
      </c>
      <c r="J42" s="97">
        <v>-0.13730000000000001</v>
      </c>
      <c r="K42" s="97">
        <v>-0.30299999999999999</v>
      </c>
      <c r="L42" s="97">
        <v>0.21709999999999999</v>
      </c>
      <c r="M42" s="97">
        <v>-0.11219999999999999</v>
      </c>
      <c r="N42" s="97">
        <v>-7.0400000000000004E-2</v>
      </c>
      <c r="O42" s="97">
        <v>-0.16889999999999999</v>
      </c>
      <c r="P42" s="97">
        <v>-0.14560000000000001</v>
      </c>
      <c r="Q42" s="97">
        <v>0.21809999999999999</v>
      </c>
      <c r="R42" s="97">
        <v>-0.1484</v>
      </c>
      <c r="S42" s="97">
        <v>0.11899999999999999</v>
      </c>
      <c r="T42" s="97">
        <v>-0.15479999999999999</v>
      </c>
      <c r="U42" s="97">
        <v>0.1389</v>
      </c>
      <c r="V42" s="97">
        <v>-0.24390000000000001</v>
      </c>
      <c r="W42" s="97">
        <v>-0.3266</v>
      </c>
      <c r="X42" s="97">
        <v>0.28989999999999999</v>
      </c>
      <c r="Y42" s="97">
        <v>-5.7000000000000002E-3</v>
      </c>
      <c r="Z42" s="97">
        <v>9.64E-2</v>
      </c>
      <c r="AA42" s="97">
        <v>7.2900000000000006E-2</v>
      </c>
      <c r="AB42" s="97">
        <v>1.23E-2</v>
      </c>
      <c r="AC42" s="97">
        <v>6.59E-2</v>
      </c>
      <c r="AD42" s="97">
        <v>0.1401</v>
      </c>
      <c r="AE42" s="97">
        <v>7.2599999999999998E-2</v>
      </c>
      <c r="AF42" s="97">
        <v>-0.32600000000000001</v>
      </c>
      <c r="AG42" s="97">
        <v>0.12130000000000001</v>
      </c>
      <c r="AH42" s="97">
        <v>2.1700000000000001E-2</v>
      </c>
      <c r="AI42" s="97">
        <v>0.97960000000000003</v>
      </c>
      <c r="AJ42" s="41"/>
      <c r="AK42" s="41"/>
      <c r="AL42" s="41"/>
      <c r="AM42" s="41"/>
      <c r="AN42" s="41"/>
      <c r="AO42" s="41"/>
      <c r="AP42" s="41"/>
      <c r="AQ42" s="41"/>
      <c r="AR42" s="41"/>
    </row>
    <row r="43" spans="1:44" x14ac:dyDescent="0.3">
      <c r="A43" s="96" t="s">
        <v>559</v>
      </c>
      <c r="B43" s="97">
        <v>-1.6400000000000001E-2</v>
      </c>
      <c r="C43" s="97">
        <v>-0.21920000000000001</v>
      </c>
      <c r="D43" s="97">
        <v>-0.11899999999999999</v>
      </c>
      <c r="E43" s="97">
        <v>3.73E-2</v>
      </c>
      <c r="F43" s="97">
        <v>2.6499999999999999E-2</v>
      </c>
      <c r="G43" s="97">
        <v>-4.4999999999999997E-3</v>
      </c>
      <c r="H43" s="97">
        <v>-6.4600000000000005E-2</v>
      </c>
      <c r="I43" s="97">
        <v>0.13059999999999999</v>
      </c>
      <c r="J43" s="97">
        <v>0.27700000000000002</v>
      </c>
      <c r="K43" s="97">
        <v>-2.58E-2</v>
      </c>
      <c r="L43" s="97">
        <v>-0.1663</v>
      </c>
      <c r="M43" s="97">
        <v>0.14199999999999999</v>
      </c>
      <c r="N43" s="97">
        <v>0.1638</v>
      </c>
      <c r="O43" s="97">
        <v>0.21010000000000001</v>
      </c>
      <c r="P43" s="97">
        <v>3.73E-2</v>
      </c>
      <c r="Q43" s="97">
        <v>-0.29880000000000001</v>
      </c>
      <c r="R43" s="97">
        <v>-0.16980000000000001</v>
      </c>
      <c r="S43" s="97">
        <v>-7.3300000000000004E-2</v>
      </c>
      <c r="T43" s="97">
        <v>-0.22850000000000001</v>
      </c>
      <c r="U43" s="97">
        <v>0.18590000000000001</v>
      </c>
      <c r="V43" s="97">
        <v>7.3499999999999996E-2</v>
      </c>
      <c r="W43" s="97">
        <v>-0.6159</v>
      </c>
      <c r="X43" s="97">
        <v>-2.0000000000000001E-4</v>
      </c>
      <c r="Y43" s="97">
        <v>-9.2700000000000005E-2</v>
      </c>
      <c r="Z43" s="97">
        <v>1.5299999999999999E-2</v>
      </c>
      <c r="AA43" s="97">
        <v>5.04E-2</v>
      </c>
      <c r="AB43" s="97">
        <v>0.14940000000000001</v>
      </c>
      <c r="AC43" s="97">
        <v>0.108</v>
      </c>
      <c r="AD43" s="97">
        <v>7.7600000000000002E-2</v>
      </c>
      <c r="AE43" s="97">
        <v>2.01E-2</v>
      </c>
      <c r="AF43" s="97">
        <v>0.22700000000000001</v>
      </c>
      <c r="AG43" s="97">
        <v>3.15E-2</v>
      </c>
      <c r="AH43" s="97">
        <v>0.13170000000000001</v>
      </c>
      <c r="AI43" s="97">
        <v>0.98299999999999998</v>
      </c>
      <c r="AJ43" s="41"/>
      <c r="AK43" s="41"/>
      <c r="AL43" s="41"/>
      <c r="AM43" s="41"/>
      <c r="AN43" s="41"/>
      <c r="AO43" s="41"/>
      <c r="AP43" s="41"/>
      <c r="AQ43" s="41"/>
      <c r="AR43" s="41"/>
    </row>
    <row r="44" spans="1:44" x14ac:dyDescent="0.3">
      <c r="A44" s="96" t="s">
        <v>560</v>
      </c>
      <c r="B44" s="97">
        <v>8.6999999999999994E-3</v>
      </c>
      <c r="C44" s="97">
        <v>-0.26879999999999998</v>
      </c>
      <c r="D44" s="97">
        <v>-0.28079999999999999</v>
      </c>
      <c r="E44" s="97">
        <v>2.4400000000000002E-2</v>
      </c>
      <c r="F44" s="97">
        <v>0.17810000000000001</v>
      </c>
      <c r="G44" s="97">
        <v>7.7999999999999996E-3</v>
      </c>
      <c r="H44" s="97">
        <v>4.02E-2</v>
      </c>
      <c r="I44" s="97">
        <v>-0.106</v>
      </c>
      <c r="J44" s="97">
        <v>-0.21360000000000001</v>
      </c>
      <c r="K44" s="97">
        <v>-0.25340000000000001</v>
      </c>
      <c r="L44" s="97">
        <v>8.8800000000000004E-2</v>
      </c>
      <c r="M44" s="97">
        <v>-0.10539999999999999</v>
      </c>
      <c r="N44" s="97">
        <v>0.2898</v>
      </c>
      <c r="O44" s="97">
        <v>-2.18E-2</v>
      </c>
      <c r="P44" s="97">
        <v>-0.13009999999999999</v>
      </c>
      <c r="Q44" s="97">
        <v>7.2400000000000006E-2</v>
      </c>
      <c r="R44" s="97">
        <v>-0.1883</v>
      </c>
      <c r="S44" s="97">
        <v>8.5900000000000004E-2</v>
      </c>
      <c r="T44" s="97">
        <v>0.2366</v>
      </c>
      <c r="U44" s="97">
        <v>-0.15</v>
      </c>
      <c r="V44" s="97">
        <v>0.2676</v>
      </c>
      <c r="W44" s="97">
        <v>-1.52E-2</v>
      </c>
      <c r="X44" s="97">
        <v>8.2900000000000001E-2</v>
      </c>
      <c r="Y44" s="97">
        <v>0.18529999999999999</v>
      </c>
      <c r="Z44" s="97">
        <v>6.7799999999999999E-2</v>
      </c>
      <c r="AA44" s="97">
        <v>-0.2112</v>
      </c>
      <c r="AB44" s="97">
        <v>-0.1507</v>
      </c>
      <c r="AC44" s="97">
        <v>0.49880000000000002</v>
      </c>
      <c r="AD44" s="97">
        <v>-4.2700000000000002E-2</v>
      </c>
      <c r="AE44" s="97">
        <v>-9.0999999999999998E-2</v>
      </c>
      <c r="AF44" s="97">
        <v>3.3099999999999997E-2</v>
      </c>
      <c r="AG44" s="97">
        <v>3.0599999999999999E-2</v>
      </c>
      <c r="AH44" s="97">
        <v>3.0499999999999999E-2</v>
      </c>
      <c r="AI44" s="97">
        <v>0.98609999999999998</v>
      </c>
      <c r="AJ44" s="41"/>
      <c r="AK44" s="41"/>
      <c r="AL44" s="41"/>
      <c r="AM44" s="41"/>
      <c r="AN44" s="41"/>
      <c r="AO44" s="41"/>
      <c r="AP44" s="41"/>
      <c r="AQ44" s="41"/>
      <c r="AR44" s="41"/>
    </row>
    <row r="45" spans="1:44" x14ac:dyDescent="0.3">
      <c r="A45" s="96" t="s">
        <v>561</v>
      </c>
      <c r="B45" s="97">
        <v>-3.2899999999999999E-2</v>
      </c>
      <c r="C45" s="97">
        <v>0.24590000000000001</v>
      </c>
      <c r="D45" s="97">
        <v>2.7199999999999998E-2</v>
      </c>
      <c r="E45" s="97">
        <v>-0.1598</v>
      </c>
      <c r="F45" s="97">
        <v>0.11700000000000001</v>
      </c>
      <c r="G45" s="97">
        <v>-0.2026</v>
      </c>
      <c r="H45" s="97">
        <v>-3.5400000000000001E-2</v>
      </c>
      <c r="I45" s="97">
        <v>0.16639999999999999</v>
      </c>
      <c r="J45" s="97">
        <v>0.03</v>
      </c>
      <c r="K45" s="97">
        <v>-0.1517</v>
      </c>
      <c r="L45" s="97">
        <v>0.2311</v>
      </c>
      <c r="M45" s="97">
        <v>0.14269999999999999</v>
      </c>
      <c r="N45" s="97">
        <v>-7.6899999999999996E-2</v>
      </c>
      <c r="O45" s="97">
        <v>7.9000000000000001E-2</v>
      </c>
      <c r="P45" s="97">
        <v>0.24179999999999999</v>
      </c>
      <c r="Q45" s="97">
        <v>-8.8700000000000001E-2</v>
      </c>
      <c r="R45" s="97">
        <v>2.7400000000000001E-2</v>
      </c>
      <c r="S45" s="97">
        <v>-0.14030000000000001</v>
      </c>
      <c r="T45" s="97">
        <v>-0.23180000000000001</v>
      </c>
      <c r="U45" s="97">
        <v>-0.13980000000000001</v>
      </c>
      <c r="V45" s="97">
        <v>0.28339999999999999</v>
      </c>
      <c r="W45" s="97">
        <v>-5.1900000000000002E-2</v>
      </c>
      <c r="X45" s="97">
        <v>-0.122</v>
      </c>
      <c r="Y45" s="97">
        <v>0.2364</v>
      </c>
      <c r="Z45" s="97">
        <v>0.1037</v>
      </c>
      <c r="AA45" s="97">
        <v>-3.8800000000000001E-2</v>
      </c>
      <c r="AB45" s="97">
        <v>-5.9700000000000003E-2</v>
      </c>
      <c r="AC45" s="97">
        <v>0.12670000000000001</v>
      </c>
      <c r="AD45" s="97">
        <v>1.7000000000000001E-2</v>
      </c>
      <c r="AE45" s="97">
        <v>0.21909999999999999</v>
      </c>
      <c r="AF45" s="97">
        <v>-0.24779999999999999</v>
      </c>
      <c r="AG45" s="97">
        <v>-0.5131</v>
      </c>
      <c r="AH45" s="97">
        <v>-1.6000000000000001E-3</v>
      </c>
      <c r="AI45" s="97">
        <v>0.98870000000000002</v>
      </c>
      <c r="AJ45" s="41"/>
      <c r="AK45" s="41"/>
      <c r="AL45" s="41"/>
      <c r="AM45" s="41"/>
      <c r="AN45" s="41"/>
      <c r="AO45" s="41"/>
      <c r="AP45" s="41"/>
      <c r="AQ45" s="41"/>
      <c r="AR45" s="41"/>
    </row>
    <row r="46" spans="1:44" x14ac:dyDescent="0.3">
      <c r="A46" s="96" t="s">
        <v>562</v>
      </c>
      <c r="B46" s="97">
        <v>3.2199999999999999E-2</v>
      </c>
      <c r="C46" s="97">
        <v>-0.25159999999999999</v>
      </c>
      <c r="D46" s="97">
        <v>-3.6999999999999998E-2</v>
      </c>
      <c r="E46" s="97">
        <v>7.6399999999999996E-2</v>
      </c>
      <c r="F46" s="97">
        <v>5.5100000000000003E-2</v>
      </c>
      <c r="G46" s="97">
        <v>2.5700000000000001E-2</v>
      </c>
      <c r="H46" s="97">
        <v>3.6600000000000001E-2</v>
      </c>
      <c r="I46" s="97">
        <v>0.21890000000000001</v>
      </c>
      <c r="J46" s="97">
        <v>7.5200000000000003E-2</v>
      </c>
      <c r="K46" s="97">
        <v>-0.30280000000000001</v>
      </c>
      <c r="L46" s="97">
        <v>0.28210000000000002</v>
      </c>
      <c r="M46" s="97">
        <v>-0.247</v>
      </c>
      <c r="N46" s="97">
        <v>-9.0499999999999997E-2</v>
      </c>
      <c r="O46" s="97">
        <v>0.1174</v>
      </c>
      <c r="P46" s="97">
        <v>9.4700000000000006E-2</v>
      </c>
      <c r="Q46" s="97">
        <v>-0.24540000000000001</v>
      </c>
      <c r="R46" s="97">
        <v>7.3400000000000007E-2</v>
      </c>
      <c r="S46" s="97">
        <v>0.13700000000000001</v>
      </c>
      <c r="T46" s="97">
        <v>-2.87E-2</v>
      </c>
      <c r="U46" s="97">
        <v>5.7099999999999998E-2</v>
      </c>
      <c r="V46" s="97">
        <v>-0.4002</v>
      </c>
      <c r="W46" s="97">
        <v>0.27910000000000001</v>
      </c>
      <c r="X46" s="97">
        <v>-0.187</v>
      </c>
      <c r="Y46" s="97">
        <v>-0.1232</v>
      </c>
      <c r="Z46" s="97">
        <v>0.10680000000000001</v>
      </c>
      <c r="AA46" s="97">
        <v>-5.4399999999999997E-2</v>
      </c>
      <c r="AB46" s="97">
        <v>-0.17319999999999999</v>
      </c>
      <c r="AC46" s="97">
        <v>4.8999999999999998E-3</v>
      </c>
      <c r="AD46" s="97">
        <v>0.1016</v>
      </c>
      <c r="AE46" s="97">
        <v>7.5800000000000006E-2</v>
      </c>
      <c r="AF46" s="97">
        <v>0.34060000000000001</v>
      </c>
      <c r="AG46" s="97">
        <v>-0.18640000000000001</v>
      </c>
      <c r="AH46" s="97">
        <v>0.1371</v>
      </c>
      <c r="AI46" s="97">
        <v>0.99099999999999999</v>
      </c>
      <c r="AJ46" s="41"/>
      <c r="AK46" s="41"/>
      <c r="AL46" s="41"/>
      <c r="AM46" s="41"/>
      <c r="AN46" s="41"/>
      <c r="AO46" s="41"/>
      <c r="AP46" s="41"/>
      <c r="AQ46" s="41"/>
      <c r="AR46" s="41"/>
    </row>
    <row r="47" spans="1:44" x14ac:dyDescent="0.3">
      <c r="A47" s="96" t="s">
        <v>563</v>
      </c>
      <c r="B47" s="97">
        <v>-3.0999999999999999E-3</v>
      </c>
      <c r="C47" s="97">
        <v>-0.17749999999999999</v>
      </c>
      <c r="D47" s="97">
        <v>-8.0199999999999994E-2</v>
      </c>
      <c r="E47" s="97">
        <v>-2.5499999999999998E-2</v>
      </c>
      <c r="F47" s="97">
        <v>4.5999999999999999E-3</v>
      </c>
      <c r="G47" s="97">
        <v>-9.2999999999999992E-3</v>
      </c>
      <c r="H47" s="97">
        <v>-3.7199999999999997E-2</v>
      </c>
      <c r="I47" s="97">
        <v>0.12529999999999999</v>
      </c>
      <c r="J47" s="97">
        <v>1.7000000000000001E-2</v>
      </c>
      <c r="K47" s="97">
        <v>0.15</v>
      </c>
      <c r="L47" s="97">
        <v>-0.31809999999999999</v>
      </c>
      <c r="M47" s="97">
        <v>-0.12640000000000001</v>
      </c>
      <c r="N47" s="97">
        <v>-0.18770000000000001</v>
      </c>
      <c r="O47" s="97">
        <v>-0.14949999999999999</v>
      </c>
      <c r="P47" s="97">
        <v>-5.0000000000000001E-3</v>
      </c>
      <c r="Q47" s="97">
        <v>0.2525</v>
      </c>
      <c r="R47" s="97">
        <v>0.1348</v>
      </c>
      <c r="S47" s="97">
        <v>0.54700000000000004</v>
      </c>
      <c r="T47" s="97">
        <v>-0.29260000000000003</v>
      </c>
      <c r="U47" s="97">
        <v>-0.28079999999999999</v>
      </c>
      <c r="V47" s="97">
        <v>-1.3299999999999999E-2</v>
      </c>
      <c r="W47" s="97">
        <v>-6.7199999999999996E-2</v>
      </c>
      <c r="X47" s="97">
        <v>-0.2238</v>
      </c>
      <c r="Y47" s="97">
        <v>0.17150000000000001</v>
      </c>
      <c r="Z47" s="97">
        <v>7.4200000000000002E-2</v>
      </c>
      <c r="AA47" s="97">
        <v>1.6899999999999998E-2</v>
      </c>
      <c r="AB47" s="97">
        <v>0.19819999999999999</v>
      </c>
      <c r="AC47" s="97">
        <v>0.1426</v>
      </c>
      <c r="AD47" s="97">
        <v>-6.25E-2</v>
      </c>
      <c r="AE47" s="97">
        <v>0.20080000000000001</v>
      </c>
      <c r="AF47" s="97">
        <v>7.6899999999999996E-2</v>
      </c>
      <c r="AG47" s="97">
        <v>-2.5399999999999999E-2</v>
      </c>
      <c r="AH47" s="97">
        <v>-2.7199999999999998E-2</v>
      </c>
      <c r="AI47" s="97">
        <v>0.99299999999999999</v>
      </c>
      <c r="AJ47" s="41"/>
      <c r="AK47" s="41"/>
      <c r="AL47" s="41"/>
      <c r="AM47" s="41"/>
      <c r="AN47" s="41"/>
      <c r="AO47" s="41"/>
      <c r="AP47" s="41"/>
      <c r="AQ47" s="41"/>
      <c r="AR47" s="41"/>
    </row>
    <row r="48" spans="1:44" x14ac:dyDescent="0.3">
      <c r="A48" s="96" t="s">
        <v>564</v>
      </c>
      <c r="B48" s="97">
        <v>2.18E-2</v>
      </c>
      <c r="C48" s="97">
        <v>-5.2200000000000003E-2</v>
      </c>
      <c r="D48" s="97">
        <v>9.5399999999999999E-2</v>
      </c>
      <c r="E48" s="97">
        <v>-0.1192</v>
      </c>
      <c r="F48" s="97">
        <v>-0.32979999999999998</v>
      </c>
      <c r="G48" s="97">
        <v>0.13730000000000001</v>
      </c>
      <c r="H48" s="97">
        <v>-5.5300000000000002E-2</v>
      </c>
      <c r="I48" s="97">
        <v>0.21820000000000001</v>
      </c>
      <c r="J48" s="97">
        <v>8.5599999999999996E-2</v>
      </c>
      <c r="K48" s="97">
        <v>0.37740000000000001</v>
      </c>
      <c r="L48" s="97">
        <v>9.9299999999999999E-2</v>
      </c>
      <c r="M48" s="97">
        <v>-0.35389999999999999</v>
      </c>
      <c r="N48" s="97">
        <v>0.37580000000000002</v>
      </c>
      <c r="O48" s="97">
        <v>1.23E-2</v>
      </c>
      <c r="P48" s="97">
        <v>-9.5200000000000007E-2</v>
      </c>
      <c r="Q48" s="97">
        <v>-2.52E-2</v>
      </c>
      <c r="R48" s="97">
        <v>-0.2268</v>
      </c>
      <c r="S48" s="97">
        <v>-6.0999999999999999E-2</v>
      </c>
      <c r="T48" s="97">
        <v>-0.1489</v>
      </c>
      <c r="U48" s="97">
        <v>0.12740000000000001</v>
      </c>
      <c r="V48" s="97">
        <v>5.4999999999999997E-3</v>
      </c>
      <c r="W48" s="97">
        <v>0.15920000000000001</v>
      </c>
      <c r="X48" s="97">
        <v>-0.1714</v>
      </c>
      <c r="Y48" s="97">
        <v>0.14069999999999999</v>
      </c>
      <c r="Z48" s="97">
        <v>-9.1499999999999998E-2</v>
      </c>
      <c r="AA48" s="97">
        <v>0.26350000000000001</v>
      </c>
      <c r="AB48" s="97">
        <v>-6.8099999999999994E-2</v>
      </c>
      <c r="AC48" s="97">
        <v>0.20250000000000001</v>
      </c>
      <c r="AD48" s="97">
        <v>-1.8700000000000001E-2</v>
      </c>
      <c r="AE48" s="97">
        <v>-0.153</v>
      </c>
      <c r="AF48" s="97">
        <v>-0.11990000000000001</v>
      </c>
      <c r="AG48" s="97">
        <v>-0.153</v>
      </c>
      <c r="AH48" s="97">
        <v>-7.8799999999999995E-2</v>
      </c>
      <c r="AI48" s="97">
        <v>0.99460000000000004</v>
      </c>
      <c r="AJ48" s="41"/>
      <c r="AK48" s="41"/>
      <c r="AL48" s="41"/>
      <c r="AM48" s="41"/>
      <c r="AN48" s="41"/>
      <c r="AO48" s="41"/>
      <c r="AP48" s="41"/>
      <c r="AQ48" s="41"/>
      <c r="AR48" s="41"/>
    </row>
    <row r="49" spans="1:44" x14ac:dyDescent="0.3">
      <c r="A49" s="96" t="s">
        <v>565</v>
      </c>
      <c r="B49" s="97">
        <v>-1.5900000000000001E-2</v>
      </c>
      <c r="C49" s="97">
        <v>0.10970000000000001</v>
      </c>
      <c r="D49" s="97">
        <v>0.17549999999999999</v>
      </c>
      <c r="E49" s="97">
        <v>0.15479999999999999</v>
      </c>
      <c r="F49" s="97">
        <v>-0.15040000000000001</v>
      </c>
      <c r="G49" s="97">
        <v>4.0000000000000001E-3</v>
      </c>
      <c r="H49" s="97">
        <v>-3.4599999999999999E-2</v>
      </c>
      <c r="I49" s="97">
        <v>5.67E-2</v>
      </c>
      <c r="J49" s="97">
        <v>9.5500000000000002E-2</v>
      </c>
      <c r="K49" s="97">
        <v>-0.29139999999999999</v>
      </c>
      <c r="L49" s="97">
        <v>-0.24049999999999999</v>
      </c>
      <c r="M49" s="97">
        <v>0.42209999999999998</v>
      </c>
      <c r="N49" s="97">
        <v>0.08</v>
      </c>
      <c r="O49" s="97">
        <v>-1.77E-2</v>
      </c>
      <c r="P49" s="97">
        <v>2.1999999999999999E-2</v>
      </c>
      <c r="Q49" s="97">
        <v>4.7100000000000003E-2</v>
      </c>
      <c r="R49" s="97">
        <v>-0.18729999999999999</v>
      </c>
      <c r="S49" s="97">
        <v>2E-3</v>
      </c>
      <c r="T49" s="97">
        <v>-8.7999999999999995E-2</v>
      </c>
      <c r="U49" s="97">
        <v>9.7000000000000003E-3</v>
      </c>
      <c r="V49" s="97">
        <v>-0.22209999999999999</v>
      </c>
      <c r="W49" s="97">
        <v>0.27960000000000002</v>
      </c>
      <c r="X49" s="97">
        <v>-0.13170000000000001</v>
      </c>
      <c r="Y49" s="97">
        <v>0.01</v>
      </c>
      <c r="Z49" s="97">
        <v>-0.16700000000000001</v>
      </c>
      <c r="AA49" s="97">
        <v>-0.19439999999999999</v>
      </c>
      <c r="AB49" s="97">
        <v>0.24759999999999999</v>
      </c>
      <c r="AC49" s="97">
        <v>0.32690000000000002</v>
      </c>
      <c r="AD49" s="97">
        <v>0.1951</v>
      </c>
      <c r="AE49" s="97">
        <v>-0.20699999999999999</v>
      </c>
      <c r="AF49" s="97">
        <v>1.04E-2</v>
      </c>
      <c r="AG49" s="97">
        <v>-5.3900000000000003E-2</v>
      </c>
      <c r="AH49" s="97">
        <v>-0.24660000000000001</v>
      </c>
      <c r="AI49" s="97">
        <v>0.996</v>
      </c>
      <c r="AJ49" s="41"/>
      <c r="AK49" s="41"/>
      <c r="AL49" s="41"/>
      <c r="AM49" s="41"/>
      <c r="AN49" s="41"/>
      <c r="AO49" s="41"/>
      <c r="AP49" s="41"/>
      <c r="AQ49" s="41"/>
      <c r="AR49" s="41"/>
    </row>
    <row r="50" spans="1:44" x14ac:dyDescent="0.3">
      <c r="A50" s="96" t="s">
        <v>566</v>
      </c>
      <c r="B50" s="97">
        <v>1.7600000000000001E-2</v>
      </c>
      <c r="C50" s="97">
        <v>-9.0200000000000002E-2</v>
      </c>
      <c r="D50" s="97">
        <v>-0.11219999999999999</v>
      </c>
      <c r="E50" s="97">
        <v>-0.3382</v>
      </c>
      <c r="F50" s="97">
        <v>0.1326</v>
      </c>
      <c r="G50" s="97">
        <v>-6.83E-2</v>
      </c>
      <c r="H50" s="97">
        <v>0.1394</v>
      </c>
      <c r="I50" s="97">
        <v>0.1038</v>
      </c>
      <c r="J50" s="97">
        <v>0.1178</v>
      </c>
      <c r="K50" s="97">
        <v>0.16270000000000001</v>
      </c>
      <c r="L50" s="97">
        <v>-0.10630000000000001</v>
      </c>
      <c r="M50" s="97">
        <v>-8.1799999999999998E-2</v>
      </c>
      <c r="N50" s="97">
        <v>-0.1134</v>
      </c>
      <c r="O50" s="97">
        <v>-9.7999999999999997E-3</v>
      </c>
      <c r="P50" s="97">
        <v>3.2000000000000001E-2</v>
      </c>
      <c r="Q50" s="97">
        <v>1.26E-2</v>
      </c>
      <c r="R50" s="97">
        <v>-0.1565</v>
      </c>
      <c r="S50" s="97">
        <v>5.3900000000000003E-2</v>
      </c>
      <c r="T50" s="97">
        <v>-0.11260000000000001</v>
      </c>
      <c r="U50" s="97">
        <v>-5.4300000000000001E-2</v>
      </c>
      <c r="V50" s="97">
        <v>0.1739</v>
      </c>
      <c r="W50" s="97">
        <v>0.27279999999999999</v>
      </c>
      <c r="X50" s="97">
        <v>0.49630000000000002</v>
      </c>
      <c r="Y50" s="97">
        <v>-0.48230000000000001</v>
      </c>
      <c r="Z50" s="97">
        <v>-9.3299999999999994E-2</v>
      </c>
      <c r="AA50" s="97">
        <v>-8.0600000000000005E-2</v>
      </c>
      <c r="AB50" s="97">
        <v>0.109</v>
      </c>
      <c r="AC50" s="97">
        <v>9.2600000000000002E-2</v>
      </c>
      <c r="AD50" s="97">
        <v>0.19359999999999999</v>
      </c>
      <c r="AE50" s="97">
        <v>-1.7999999999999999E-2</v>
      </c>
      <c r="AF50" s="97">
        <v>3.0300000000000001E-2</v>
      </c>
      <c r="AG50" s="97">
        <v>-0.19470000000000001</v>
      </c>
      <c r="AH50" s="97">
        <v>-2.8400000000000002E-2</v>
      </c>
      <c r="AI50" s="97">
        <v>0.99719999999999998</v>
      </c>
      <c r="AJ50" s="41"/>
      <c r="AK50" s="41"/>
      <c r="AL50" s="41"/>
      <c r="AM50" s="41"/>
      <c r="AN50" s="41"/>
      <c r="AO50" s="41"/>
      <c r="AP50" s="41"/>
      <c r="AQ50" s="41"/>
      <c r="AR50" s="41"/>
    </row>
    <row r="51" spans="1:44" x14ac:dyDescent="0.3">
      <c r="A51" s="96" t="s">
        <v>567</v>
      </c>
      <c r="B51" s="97">
        <v>-8.5000000000000006E-3</v>
      </c>
      <c r="C51" s="97">
        <v>1.11E-2</v>
      </c>
      <c r="D51" s="97">
        <v>0.1171</v>
      </c>
      <c r="E51" s="97">
        <v>-7.1900000000000006E-2</v>
      </c>
      <c r="F51" s="97">
        <v>-0.2203</v>
      </c>
      <c r="G51" s="97">
        <v>0.13900000000000001</v>
      </c>
      <c r="H51" s="97">
        <v>-2.8899999999999999E-2</v>
      </c>
      <c r="I51" s="97">
        <v>-0.17630000000000001</v>
      </c>
      <c r="J51" s="97">
        <v>0.11890000000000001</v>
      </c>
      <c r="K51" s="97">
        <v>8.6300000000000002E-2</v>
      </c>
      <c r="L51" s="97">
        <v>0.48120000000000002</v>
      </c>
      <c r="M51" s="97">
        <v>-4.3700000000000003E-2</v>
      </c>
      <c r="N51" s="97">
        <v>0.1716</v>
      </c>
      <c r="O51" s="97">
        <v>-5.4999999999999997E-3</v>
      </c>
      <c r="P51" s="97">
        <v>8.0000000000000002E-3</v>
      </c>
      <c r="Q51" s="97">
        <v>3.1199999999999999E-2</v>
      </c>
      <c r="R51" s="97">
        <v>0.37440000000000001</v>
      </c>
      <c r="S51" s="97">
        <v>9.6199999999999994E-2</v>
      </c>
      <c r="T51" s="97">
        <v>-0.1593</v>
      </c>
      <c r="U51" s="97">
        <v>-0.24379999999999999</v>
      </c>
      <c r="V51" s="97">
        <v>6.88E-2</v>
      </c>
      <c r="W51" s="97">
        <v>-0.21629999999999999</v>
      </c>
      <c r="X51" s="97">
        <v>1.9199999999999998E-2</v>
      </c>
      <c r="Y51" s="97">
        <v>-0.12559999999999999</v>
      </c>
      <c r="Z51" s="97">
        <v>-7.3899999999999993E-2</v>
      </c>
      <c r="AA51" s="97">
        <v>-0.41199999999999998</v>
      </c>
      <c r="AB51" s="97">
        <v>0.156</v>
      </c>
      <c r="AC51" s="97">
        <v>-1.2999999999999999E-3</v>
      </c>
      <c r="AD51" s="97">
        <v>0.12479999999999999</v>
      </c>
      <c r="AE51" s="97">
        <v>-0.20019999999999999</v>
      </c>
      <c r="AF51" s="97">
        <v>0.1173</v>
      </c>
      <c r="AG51" s="97">
        <v>2.1899999999999999E-2</v>
      </c>
      <c r="AH51" s="97">
        <v>-0.1555</v>
      </c>
      <c r="AI51" s="97">
        <v>0.998</v>
      </c>
      <c r="AJ51" s="41"/>
      <c r="AK51" s="41"/>
      <c r="AL51" s="41"/>
      <c r="AM51" s="41"/>
      <c r="AN51" s="41"/>
      <c r="AO51" s="41"/>
      <c r="AP51" s="41"/>
      <c r="AQ51" s="41"/>
      <c r="AR51" s="41"/>
    </row>
    <row r="52" spans="1:44" x14ac:dyDescent="0.3">
      <c r="A52" s="96" t="s">
        <v>568</v>
      </c>
      <c r="B52" s="97">
        <v>1.5E-3</v>
      </c>
      <c r="C52" s="97">
        <v>-0.11990000000000001</v>
      </c>
      <c r="D52" s="97">
        <v>-0.20669999999999999</v>
      </c>
      <c r="E52" s="97">
        <v>-0.1852</v>
      </c>
      <c r="F52" s="97">
        <v>-1.1000000000000001E-3</v>
      </c>
      <c r="G52" s="97">
        <v>1.8E-3</v>
      </c>
      <c r="H52" s="97">
        <v>-9.0700000000000003E-2</v>
      </c>
      <c r="I52" s="97">
        <v>0.14580000000000001</v>
      </c>
      <c r="J52" s="97">
        <v>6.8599999999999994E-2</v>
      </c>
      <c r="K52" s="97">
        <v>-0.1115</v>
      </c>
      <c r="L52" s="97">
        <v>0.23699999999999999</v>
      </c>
      <c r="M52" s="97">
        <v>0.31940000000000002</v>
      </c>
      <c r="N52" s="97">
        <v>0.13719999999999999</v>
      </c>
      <c r="O52" s="97">
        <v>-8.6699999999999999E-2</v>
      </c>
      <c r="P52" s="97">
        <v>-2.8799999999999999E-2</v>
      </c>
      <c r="Q52" s="97">
        <v>0.13020000000000001</v>
      </c>
      <c r="R52" s="97">
        <v>7.51E-2</v>
      </c>
      <c r="S52" s="97">
        <v>0.19400000000000001</v>
      </c>
      <c r="T52" s="97">
        <v>0.19670000000000001</v>
      </c>
      <c r="U52" s="97">
        <v>4.1999999999999997E-3</v>
      </c>
      <c r="V52" s="97">
        <v>7.6700000000000004E-2</v>
      </c>
      <c r="W52" s="97">
        <v>-1.47E-2</v>
      </c>
      <c r="X52" s="97">
        <v>-0.33979999999999999</v>
      </c>
      <c r="Y52" s="97">
        <v>-0.38019999999999998</v>
      </c>
      <c r="Z52" s="97">
        <v>-0.36299999999999999</v>
      </c>
      <c r="AA52" s="97">
        <v>0.26379999999999998</v>
      </c>
      <c r="AB52" s="97">
        <v>-5.7599999999999998E-2</v>
      </c>
      <c r="AC52" s="97">
        <v>-1.1000000000000001E-3</v>
      </c>
      <c r="AD52" s="97">
        <v>2.6599999999999999E-2</v>
      </c>
      <c r="AE52" s="97">
        <v>0.18310000000000001</v>
      </c>
      <c r="AF52" s="97">
        <v>-0.23699999999999999</v>
      </c>
      <c r="AG52" s="97">
        <v>0.12130000000000001</v>
      </c>
      <c r="AH52" s="97">
        <v>4.1399999999999999E-2</v>
      </c>
      <c r="AI52" s="97">
        <v>0.99870000000000003</v>
      </c>
      <c r="AJ52" s="41"/>
      <c r="AK52" s="41"/>
      <c r="AL52" s="41"/>
      <c r="AM52" s="41"/>
      <c r="AN52" s="41"/>
      <c r="AO52" s="41"/>
      <c r="AP52" s="41"/>
      <c r="AQ52" s="41"/>
      <c r="AR52" s="41"/>
    </row>
    <row r="53" spans="1:44" x14ac:dyDescent="0.3">
      <c r="A53" s="96" t="s">
        <v>569</v>
      </c>
      <c r="B53" s="97">
        <v>-1.6999999999999999E-3</v>
      </c>
      <c r="C53" s="97">
        <v>3.9199999999999999E-2</v>
      </c>
      <c r="D53" s="97">
        <v>0.16109999999999999</v>
      </c>
      <c r="E53" s="97">
        <v>-0.18859999999999999</v>
      </c>
      <c r="F53" s="97">
        <v>8.8800000000000004E-2</v>
      </c>
      <c r="G53" s="97">
        <v>6.3E-3</v>
      </c>
      <c r="H53" s="97">
        <v>1.1999999999999999E-3</v>
      </c>
      <c r="I53" s="97">
        <v>0.1537</v>
      </c>
      <c r="J53" s="97">
        <v>4.1000000000000002E-2</v>
      </c>
      <c r="K53" s="97">
        <v>9.6100000000000005E-2</v>
      </c>
      <c r="L53" s="97">
        <v>-0.21260000000000001</v>
      </c>
      <c r="M53" s="97">
        <v>7.4999999999999997E-2</v>
      </c>
      <c r="N53" s="97">
        <v>7.2999999999999995E-2</v>
      </c>
      <c r="O53" s="97">
        <v>4.7999999999999996E-3</v>
      </c>
      <c r="P53" s="97">
        <v>2.8799999999999999E-2</v>
      </c>
      <c r="Q53" s="97">
        <v>-1.1999999999999999E-3</v>
      </c>
      <c r="R53" s="97">
        <v>0.1087</v>
      </c>
      <c r="S53" s="97">
        <v>5.6599999999999998E-2</v>
      </c>
      <c r="T53" s="97">
        <v>-3.8399999999999997E-2</v>
      </c>
      <c r="U53" s="97">
        <v>2.4299999999999999E-2</v>
      </c>
      <c r="V53" s="97">
        <v>-4.41E-2</v>
      </c>
      <c r="W53" s="97">
        <v>-9.35E-2</v>
      </c>
      <c r="X53" s="97">
        <v>8.43E-2</v>
      </c>
      <c r="Y53" s="97">
        <v>0.1923</v>
      </c>
      <c r="Z53" s="97">
        <v>-0.27439999999999998</v>
      </c>
      <c r="AA53" s="97">
        <v>-0.20069999999999999</v>
      </c>
      <c r="AB53" s="97">
        <v>-0.68240000000000001</v>
      </c>
      <c r="AC53" s="97">
        <v>-8.9999999999999993E-3</v>
      </c>
      <c r="AD53" s="97">
        <v>0.27079999999999999</v>
      </c>
      <c r="AE53" s="97">
        <v>0.15390000000000001</v>
      </c>
      <c r="AF53" s="97">
        <v>0.1394</v>
      </c>
      <c r="AG53" s="97">
        <v>0.156</v>
      </c>
      <c r="AH53" s="97">
        <v>-0.20860000000000001</v>
      </c>
      <c r="AI53" s="97">
        <v>0.99909999999999999</v>
      </c>
      <c r="AJ53" s="41"/>
      <c r="AK53" s="41"/>
      <c r="AL53" s="41"/>
      <c r="AM53" s="41"/>
      <c r="AN53" s="41"/>
      <c r="AO53" s="41"/>
      <c r="AP53" s="41"/>
      <c r="AQ53" s="41"/>
      <c r="AR53" s="41"/>
    </row>
    <row r="54" spans="1:44" x14ac:dyDescent="0.3">
      <c r="A54" s="96" t="s">
        <v>570</v>
      </c>
      <c r="B54" s="97">
        <v>5.7000000000000002E-3</v>
      </c>
      <c r="C54" s="97">
        <v>-4.8099999999999997E-2</v>
      </c>
      <c r="D54" s="97">
        <v>0.2268</v>
      </c>
      <c r="E54" s="97">
        <v>-0.35930000000000001</v>
      </c>
      <c r="F54" s="97">
        <v>0.30890000000000001</v>
      </c>
      <c r="G54" s="97">
        <v>9.4899999999999998E-2</v>
      </c>
      <c r="H54" s="97">
        <v>2.3400000000000001E-2</v>
      </c>
      <c r="I54" s="97">
        <v>-0.1351</v>
      </c>
      <c r="J54" s="97">
        <v>-3.6200000000000003E-2</v>
      </c>
      <c r="K54" s="97">
        <v>-0.1333</v>
      </c>
      <c r="L54" s="97">
        <v>0.14580000000000001</v>
      </c>
      <c r="M54" s="97">
        <v>-3.2000000000000002E-3</v>
      </c>
      <c r="N54" s="97">
        <v>-4.2500000000000003E-2</v>
      </c>
      <c r="O54" s="97">
        <v>-2.7000000000000001E-3</v>
      </c>
      <c r="P54" s="97">
        <v>-4.3200000000000002E-2</v>
      </c>
      <c r="Q54" s="97">
        <v>1.1900000000000001E-2</v>
      </c>
      <c r="R54" s="97">
        <v>-6.9500000000000006E-2</v>
      </c>
      <c r="S54" s="97">
        <v>-5.4699999999999999E-2</v>
      </c>
      <c r="T54" s="97">
        <v>-0.14130000000000001</v>
      </c>
      <c r="U54" s="97">
        <v>1.7399999999999999E-2</v>
      </c>
      <c r="V54" s="97">
        <v>-0.1099</v>
      </c>
      <c r="W54" s="97">
        <v>2.63E-2</v>
      </c>
      <c r="X54" s="97">
        <v>8.2600000000000007E-2</v>
      </c>
      <c r="Y54" s="97">
        <v>0.29420000000000002</v>
      </c>
      <c r="Z54" s="97">
        <v>-0.51500000000000001</v>
      </c>
      <c r="AA54" s="97">
        <v>0.12529999999999999</v>
      </c>
      <c r="AB54" s="97">
        <v>0.23449999999999999</v>
      </c>
      <c r="AC54" s="97">
        <v>9.4999999999999998E-3</v>
      </c>
      <c r="AD54" s="97">
        <v>-0.31240000000000001</v>
      </c>
      <c r="AE54" s="97">
        <v>-1.0699999999999999E-2</v>
      </c>
      <c r="AF54" s="97">
        <v>0.24890000000000001</v>
      </c>
      <c r="AG54" s="97">
        <v>2.2599999999999999E-2</v>
      </c>
      <c r="AH54" s="97">
        <v>0.13880000000000001</v>
      </c>
      <c r="AI54" s="97">
        <v>0.99939999999999996</v>
      </c>
      <c r="AJ54" s="41"/>
      <c r="AK54" s="41"/>
      <c r="AL54" s="41"/>
      <c r="AM54" s="41"/>
      <c r="AN54" s="41"/>
      <c r="AO54" s="41"/>
      <c r="AP54" s="41"/>
      <c r="AQ54" s="41"/>
      <c r="AR54" s="41"/>
    </row>
    <row r="55" spans="1:44" x14ac:dyDescent="0.3">
      <c r="A55" s="96" t="s">
        <v>571</v>
      </c>
      <c r="B55" s="97">
        <v>-5.0000000000000001E-3</v>
      </c>
      <c r="C55" s="97">
        <v>-6.8199999999999997E-2</v>
      </c>
      <c r="D55" s="97">
        <v>1E-4</v>
      </c>
      <c r="E55" s="97">
        <v>-6.5000000000000002E-2</v>
      </c>
      <c r="F55" s="97">
        <v>-0.29430000000000001</v>
      </c>
      <c r="G55" s="97">
        <v>-1.4E-3</v>
      </c>
      <c r="H55" s="97">
        <v>-8.5599999999999996E-2</v>
      </c>
      <c r="I55" s="97">
        <v>-0.46750000000000003</v>
      </c>
      <c r="J55" s="97">
        <v>4.4999999999999997E-3</v>
      </c>
      <c r="K55" s="97">
        <v>3.3500000000000002E-2</v>
      </c>
      <c r="L55" s="97">
        <v>-2.9100000000000001E-2</v>
      </c>
      <c r="M55" s="97">
        <v>-9.7199999999999995E-2</v>
      </c>
      <c r="N55" s="97">
        <v>4.1099999999999998E-2</v>
      </c>
      <c r="O55" s="97">
        <v>1.15E-2</v>
      </c>
      <c r="P55" s="97">
        <v>3.3399999999999999E-2</v>
      </c>
      <c r="Q55" s="97">
        <v>-2.3800000000000002E-2</v>
      </c>
      <c r="R55" s="97">
        <v>-0.1709</v>
      </c>
      <c r="S55" s="97">
        <v>4.48E-2</v>
      </c>
      <c r="T55" s="97">
        <v>8.5999999999999993E-2</v>
      </c>
      <c r="U55" s="97">
        <v>0.1908</v>
      </c>
      <c r="V55" s="97">
        <v>-4.07E-2</v>
      </c>
      <c r="W55" s="97">
        <v>6.4899999999999999E-2</v>
      </c>
      <c r="X55" s="97">
        <v>-1.44E-2</v>
      </c>
      <c r="Y55" s="97">
        <v>0.1162</v>
      </c>
      <c r="Z55" s="97">
        <v>-0.12670000000000001</v>
      </c>
      <c r="AA55" s="97">
        <v>-0.21809999999999999</v>
      </c>
      <c r="AB55" s="97">
        <v>0.13300000000000001</v>
      </c>
      <c r="AC55" s="97">
        <v>-1.3299999999999999E-2</v>
      </c>
      <c r="AD55" s="97">
        <v>0.32240000000000002</v>
      </c>
      <c r="AE55" s="97">
        <v>0.54859999999999998</v>
      </c>
      <c r="AF55" s="97">
        <v>-8.5199999999999998E-2</v>
      </c>
      <c r="AG55" s="97">
        <v>-8.5500000000000007E-2</v>
      </c>
      <c r="AH55" s="97">
        <v>0.26100000000000001</v>
      </c>
      <c r="AI55" s="97">
        <v>0.99960000000000004</v>
      </c>
      <c r="AJ55" s="41"/>
      <c r="AK55" s="41"/>
      <c r="AL55" s="41"/>
      <c r="AM55" s="41"/>
      <c r="AN55" s="41"/>
      <c r="AO55" s="41"/>
      <c r="AP55" s="41"/>
      <c r="AQ55" s="41"/>
      <c r="AR55" s="41"/>
    </row>
    <row r="56" spans="1:44" x14ac:dyDescent="0.3">
      <c r="A56" s="96" t="s">
        <v>572</v>
      </c>
      <c r="B56" s="97">
        <v>4.1999999999999997E-3</v>
      </c>
      <c r="C56" s="97">
        <v>4.8000000000000001E-2</v>
      </c>
      <c r="D56" s="97">
        <v>-0.13289999999999999</v>
      </c>
      <c r="E56" s="97">
        <v>0.1158</v>
      </c>
      <c r="F56" s="97">
        <v>0.26600000000000001</v>
      </c>
      <c r="G56" s="97">
        <v>2.4299999999999999E-2</v>
      </c>
      <c r="H56" s="97">
        <v>8.5500000000000007E-2</v>
      </c>
      <c r="I56" s="97">
        <v>-0.39410000000000001</v>
      </c>
      <c r="J56" s="97">
        <v>3.4599999999999999E-2</v>
      </c>
      <c r="K56" s="97">
        <v>3.3399999999999999E-2</v>
      </c>
      <c r="L56" s="97">
        <v>0.1585</v>
      </c>
      <c r="M56" s="97">
        <v>-7.9200000000000007E-2</v>
      </c>
      <c r="N56" s="97">
        <v>-3.1699999999999999E-2</v>
      </c>
      <c r="O56" s="97">
        <v>-9.7999999999999997E-3</v>
      </c>
      <c r="P56" s="97">
        <v>5.5999999999999999E-3</v>
      </c>
      <c r="Q56" s="97">
        <v>2.1399999999999999E-2</v>
      </c>
      <c r="R56" s="97">
        <v>-5.67E-2</v>
      </c>
      <c r="S56" s="97">
        <v>4.5699999999999998E-2</v>
      </c>
      <c r="T56" s="97">
        <v>-8.6599999999999996E-2</v>
      </c>
      <c r="U56" s="97">
        <v>0.19889999999999999</v>
      </c>
      <c r="V56" s="97">
        <v>-9.4899999999999998E-2</v>
      </c>
      <c r="W56" s="97">
        <v>-8.8300000000000003E-2</v>
      </c>
      <c r="X56" s="97">
        <v>-3.5900000000000001E-2</v>
      </c>
      <c r="Y56" s="97">
        <v>-6.6500000000000004E-2</v>
      </c>
      <c r="Z56" s="97">
        <v>4.7199999999999999E-2</v>
      </c>
      <c r="AA56" s="97">
        <v>0.2999</v>
      </c>
      <c r="AB56" s="97">
        <v>-2.9999999999999997E-4</v>
      </c>
      <c r="AC56" s="97">
        <v>0.11509999999999999</v>
      </c>
      <c r="AD56" s="97">
        <v>8.2799999999999999E-2</v>
      </c>
      <c r="AE56" s="97">
        <v>0.1797</v>
      </c>
      <c r="AF56" s="97">
        <v>8.9899999999999994E-2</v>
      </c>
      <c r="AG56" s="97">
        <v>-0.1019</v>
      </c>
      <c r="AH56" s="97">
        <v>-0.67779999999999996</v>
      </c>
      <c r="AI56" s="97">
        <v>0.99990000000000001</v>
      </c>
      <c r="AJ56" s="41"/>
      <c r="AK56" s="41"/>
      <c r="AL56" s="41"/>
      <c r="AM56" s="41"/>
      <c r="AN56" s="41"/>
      <c r="AO56" s="41"/>
      <c r="AP56" s="41"/>
      <c r="AQ56" s="41"/>
      <c r="AR56" s="41"/>
    </row>
    <row r="57" spans="1:44" x14ac:dyDescent="0.3">
      <c r="A57" s="96" t="s">
        <v>573</v>
      </c>
      <c r="B57" s="97">
        <v>-5.0000000000000001E-4</v>
      </c>
      <c r="C57" s="97">
        <v>3.6799999999999999E-2</v>
      </c>
      <c r="D57" s="97">
        <v>-7.0000000000000007E-2</v>
      </c>
      <c r="E57" s="97">
        <v>2.3400000000000001E-2</v>
      </c>
      <c r="F57" s="97">
        <v>-0.21590000000000001</v>
      </c>
      <c r="G57" s="97">
        <v>5.7999999999999996E-3</v>
      </c>
      <c r="H57" s="97">
        <v>6.7599999999999993E-2</v>
      </c>
      <c r="I57" s="97">
        <v>0.32250000000000001</v>
      </c>
      <c r="J57" s="97">
        <v>1.34E-2</v>
      </c>
      <c r="K57" s="97">
        <v>5.4600000000000003E-2</v>
      </c>
      <c r="L57" s="97">
        <v>9.1700000000000004E-2</v>
      </c>
      <c r="M57" s="97">
        <v>4.2799999999999998E-2</v>
      </c>
      <c r="N57" s="97">
        <v>-5.4000000000000003E-3</v>
      </c>
      <c r="O57" s="97">
        <v>-4.1999999999999997E-3</v>
      </c>
      <c r="P57" s="97">
        <v>2.0899999999999998E-2</v>
      </c>
      <c r="Q57" s="97">
        <v>1.3599999999999999E-2</v>
      </c>
      <c r="R57" s="97">
        <v>-0.16309999999999999</v>
      </c>
      <c r="S57" s="97">
        <v>1.3599999999999999E-2</v>
      </c>
      <c r="T57" s="97">
        <v>0.16650000000000001</v>
      </c>
      <c r="U57" s="97">
        <v>0.2049</v>
      </c>
      <c r="V57" s="97">
        <v>4.6600000000000003E-2</v>
      </c>
      <c r="W57" s="97">
        <v>-8.0000000000000004E-4</v>
      </c>
      <c r="X57" s="97">
        <v>7.4399999999999994E-2</v>
      </c>
      <c r="Y57" s="97">
        <v>-3.1800000000000002E-2</v>
      </c>
      <c r="Z57" s="97">
        <v>-2.2100000000000002E-2</v>
      </c>
      <c r="AA57" s="97">
        <v>-0.38500000000000001</v>
      </c>
      <c r="AB57" s="97">
        <v>9.4399999999999998E-2</v>
      </c>
      <c r="AC57" s="97">
        <v>-5.8900000000000001E-2</v>
      </c>
      <c r="AD57" s="97">
        <v>-0.55259999999999998</v>
      </c>
      <c r="AE57" s="97">
        <v>0.3649</v>
      </c>
      <c r="AF57" s="97">
        <v>0.1464</v>
      </c>
      <c r="AG57" s="97">
        <v>1.7399999999999999E-2</v>
      </c>
      <c r="AH57" s="97">
        <v>-0.31209999999999999</v>
      </c>
      <c r="AI57" s="97">
        <v>1</v>
      </c>
      <c r="AJ57" s="41"/>
      <c r="AK57" s="41"/>
      <c r="AL57" s="41"/>
      <c r="AM57" s="41"/>
      <c r="AN57" s="41"/>
      <c r="AO57" s="41"/>
      <c r="AP57" s="41"/>
      <c r="AQ57" s="41"/>
      <c r="AR57" s="41"/>
    </row>
    <row r="58" spans="1:44" x14ac:dyDescent="0.3">
      <c r="A58" s="40" t="s">
        <v>574</v>
      </c>
      <c r="B58" s="41">
        <v>6.4000000000000003E-3</v>
      </c>
      <c r="C58" s="41">
        <v>0.10059999999999999</v>
      </c>
      <c r="D58" s="41">
        <v>-5.8999999999999999E-3</v>
      </c>
      <c r="E58" s="41">
        <v>8.9800000000000005E-2</v>
      </c>
      <c r="F58" s="41">
        <v>-1.38E-2</v>
      </c>
      <c r="G58" s="41">
        <v>0.44529999999999997</v>
      </c>
      <c r="H58" s="41">
        <v>-1.72E-2</v>
      </c>
      <c r="I58" s="41">
        <v>-0.3407</v>
      </c>
      <c r="J58" s="41">
        <v>-2.8E-3</v>
      </c>
      <c r="K58" s="41">
        <v>-6.4000000000000001E-2</v>
      </c>
      <c r="L58" s="41">
        <v>2.5499999999999998E-2</v>
      </c>
      <c r="M58" s="41">
        <v>5.0000000000000001E-4</v>
      </c>
      <c r="N58" s="41">
        <v>6.6000000000000003E-2</v>
      </c>
      <c r="O58" s="41">
        <v>2.1100000000000001E-2</v>
      </c>
      <c r="P58" s="41">
        <v>1.2699999999999999E-2</v>
      </c>
      <c r="Q58" s="41">
        <v>-2.3800000000000002E-2</v>
      </c>
      <c r="R58" s="41">
        <v>-2.92E-2</v>
      </c>
      <c r="S58" s="41">
        <v>2.7E-2</v>
      </c>
      <c r="T58" s="41">
        <v>7.4999999999999997E-2</v>
      </c>
      <c r="U58" s="41">
        <v>0.29070000000000001</v>
      </c>
      <c r="V58" s="41">
        <v>-3.3399999999999999E-2</v>
      </c>
      <c r="W58" s="41">
        <v>8.3400000000000002E-2</v>
      </c>
      <c r="X58" s="41">
        <v>0.1414</v>
      </c>
      <c r="Y58" s="41">
        <v>-6.7000000000000004E-2</v>
      </c>
      <c r="Z58" s="41">
        <v>-0.37709999999999999</v>
      </c>
      <c r="AA58" s="41">
        <v>-0.11609999999999999</v>
      </c>
      <c r="AB58" s="41">
        <v>0.18110000000000001</v>
      </c>
      <c r="AC58" s="41">
        <v>0.14460000000000001</v>
      </c>
      <c r="AD58" s="41">
        <v>0.1192</v>
      </c>
      <c r="AE58" s="41">
        <v>-0.24540000000000001</v>
      </c>
      <c r="AF58" s="41">
        <v>-0.2177</v>
      </c>
      <c r="AG58" s="41">
        <v>0.18149999999999999</v>
      </c>
      <c r="AH58" s="41">
        <v>-0.1142</v>
      </c>
      <c r="AI58" s="41">
        <v>9.01E-2</v>
      </c>
      <c r="AJ58" s="41"/>
      <c r="AK58" s="41"/>
      <c r="AL58" s="41"/>
      <c r="AM58" s="41"/>
      <c r="AN58" s="41"/>
      <c r="AO58" s="41"/>
      <c r="AP58" s="41"/>
      <c r="AQ58" s="41"/>
      <c r="AR58" s="41"/>
    </row>
    <row r="59" spans="1:44" x14ac:dyDescent="0.3">
      <c r="A59" s="40" t="s">
        <v>575</v>
      </c>
      <c r="B59" s="41">
        <v>3.7199999999999997E-2</v>
      </c>
      <c r="C59" s="41">
        <v>2.06E-2</v>
      </c>
      <c r="D59" s="41">
        <v>-2.5999999999999999E-2</v>
      </c>
      <c r="E59" s="41">
        <v>4.3900000000000002E-2</v>
      </c>
      <c r="F59" s="41">
        <v>-9.8100000000000007E-2</v>
      </c>
      <c r="G59" s="41">
        <v>-0.621</v>
      </c>
      <c r="H59" s="41">
        <v>-1.2800000000000001E-2</v>
      </c>
      <c r="I59" s="41">
        <v>0.13900000000000001</v>
      </c>
      <c r="J59" s="41">
        <v>-6.5299999999999997E-2</v>
      </c>
      <c r="K59" s="41">
        <v>-3.1600000000000003E-2</v>
      </c>
      <c r="L59" s="41">
        <v>-1.3299999999999999E-2</v>
      </c>
      <c r="M59" s="41">
        <v>0.21290000000000001</v>
      </c>
      <c r="N59" s="41">
        <v>1.7600000000000001E-2</v>
      </c>
      <c r="O59" s="41">
        <v>-9.4000000000000004E-3</v>
      </c>
      <c r="P59" s="41">
        <v>5.5300000000000002E-2</v>
      </c>
      <c r="Q59" s="41">
        <v>-2.3199999999999998E-2</v>
      </c>
      <c r="R59" s="41">
        <v>-4.7600000000000003E-2</v>
      </c>
      <c r="S59" s="41">
        <v>0.1908</v>
      </c>
      <c r="T59" s="41">
        <v>0.2485</v>
      </c>
      <c r="U59" s="41">
        <v>5.8599999999999999E-2</v>
      </c>
      <c r="V59" s="41">
        <v>9.7000000000000003E-3</v>
      </c>
      <c r="W59" s="41">
        <v>-1.7299999999999999E-2</v>
      </c>
      <c r="X59" s="41">
        <v>0.24640000000000001</v>
      </c>
      <c r="Y59" s="41">
        <v>6.7500000000000004E-2</v>
      </c>
      <c r="Z59" s="41">
        <v>-0.13650000000000001</v>
      </c>
      <c r="AA59" s="41">
        <v>-4.2799999999999998E-2</v>
      </c>
      <c r="AB59" s="41">
        <v>0.22259999999999999</v>
      </c>
      <c r="AC59" s="41">
        <v>-0.1643</v>
      </c>
      <c r="AD59" s="41">
        <v>-1.01E-2</v>
      </c>
      <c r="AE59" s="41">
        <v>0.13639999999999999</v>
      </c>
      <c r="AF59" s="41">
        <v>-0.26400000000000001</v>
      </c>
      <c r="AG59" s="41">
        <v>7.9399999999999998E-2</v>
      </c>
      <c r="AH59" s="41">
        <v>-0.1066</v>
      </c>
      <c r="AI59" s="41">
        <v>3.6799999999999999E-2</v>
      </c>
      <c r="AJ59" s="41"/>
      <c r="AK59" s="41"/>
      <c r="AL59" s="41"/>
      <c r="AM59" s="41"/>
      <c r="AN59" s="41"/>
      <c r="AO59" s="41"/>
      <c r="AP59" s="41"/>
      <c r="AQ59" s="41"/>
      <c r="AR59" s="41"/>
    </row>
    <row r="60" spans="1:44" x14ac:dyDescent="0.3">
      <c r="A60" s="40" t="s">
        <v>576</v>
      </c>
      <c r="B60" s="41">
        <v>3.6900000000000002E-2</v>
      </c>
      <c r="C60" s="41">
        <v>2.1600000000000001E-2</v>
      </c>
      <c r="D60" s="41">
        <v>2.24E-2</v>
      </c>
      <c r="E60" s="41">
        <v>-1.4800000000000001E-2</v>
      </c>
      <c r="F60" s="41">
        <v>-3.0999999999999999E-3</v>
      </c>
      <c r="G60" s="41">
        <v>-0.2288</v>
      </c>
      <c r="H60" s="41">
        <v>-2.7000000000000001E-3</v>
      </c>
      <c r="I60" s="41">
        <v>-0.14710000000000001</v>
      </c>
      <c r="J60" s="41">
        <v>-3.5799999999999998E-2</v>
      </c>
      <c r="K60" s="41">
        <v>6.4000000000000001E-2</v>
      </c>
      <c r="L60" s="41">
        <v>6.5500000000000003E-2</v>
      </c>
      <c r="M60" s="41">
        <v>4.4999999999999998E-2</v>
      </c>
      <c r="N60" s="41">
        <v>4.1300000000000003E-2</v>
      </c>
      <c r="O60" s="41">
        <v>1.17E-2</v>
      </c>
      <c r="P60" s="41">
        <v>0.15790000000000001</v>
      </c>
      <c r="Q60" s="41">
        <v>-2.7799999999999998E-2</v>
      </c>
      <c r="R60" s="41">
        <v>2.5000000000000001E-3</v>
      </c>
      <c r="S60" s="41">
        <v>1.8200000000000001E-2</v>
      </c>
      <c r="T60" s="41">
        <v>-0.53280000000000005</v>
      </c>
      <c r="U60" s="41">
        <v>-0.18509999999999999</v>
      </c>
      <c r="V60" s="41">
        <v>0.20399999999999999</v>
      </c>
      <c r="W60" s="41">
        <v>0.1318</v>
      </c>
      <c r="X60" s="41">
        <v>0.1176</v>
      </c>
      <c r="Y60" s="41">
        <v>-0.2074</v>
      </c>
      <c r="Z60" s="41">
        <v>4.58E-2</v>
      </c>
      <c r="AA60" s="41">
        <v>-1.6299999999999999E-2</v>
      </c>
      <c r="AB60" s="41">
        <v>0.1055</v>
      </c>
      <c r="AC60" s="41">
        <v>0.1242</v>
      </c>
      <c r="AD60" s="41">
        <v>0.22040000000000001</v>
      </c>
      <c r="AE60" s="41">
        <v>-0.13589999999999999</v>
      </c>
      <c r="AF60" s="41">
        <v>-7.0499999999999993E-2</v>
      </c>
      <c r="AG60" s="41">
        <v>-4.8500000000000001E-2</v>
      </c>
      <c r="AH60" s="41">
        <v>-0.11550000000000001</v>
      </c>
      <c r="AI60" s="41">
        <v>6.7000000000000002E-3</v>
      </c>
      <c r="AJ60" s="41"/>
      <c r="AK60" s="41"/>
      <c r="AL60" s="41"/>
      <c r="AM60" s="41"/>
      <c r="AN60" s="41"/>
      <c r="AO60" s="41"/>
      <c r="AP60" s="41"/>
      <c r="AQ60" s="41"/>
      <c r="AR60" s="41"/>
    </row>
    <row r="61" spans="1:44" x14ac:dyDescent="0.3">
      <c r="A61" s="40" t="s">
        <v>577</v>
      </c>
      <c r="B61" s="41">
        <v>5.4999999999999997E-3</v>
      </c>
      <c r="C61" s="41">
        <v>-6.9800000000000001E-2</v>
      </c>
      <c r="D61" s="41">
        <v>1.14E-2</v>
      </c>
      <c r="E61" s="41">
        <v>2.9399999999999999E-2</v>
      </c>
      <c r="F61" s="41">
        <v>1.9E-3</v>
      </c>
      <c r="G61" s="41">
        <v>2.2200000000000001E-2</v>
      </c>
      <c r="H61" s="41">
        <v>-4.2799999999999998E-2</v>
      </c>
      <c r="I61" s="41">
        <v>-4.99E-2</v>
      </c>
      <c r="J61" s="41">
        <v>-3.8899999999999997E-2</v>
      </c>
      <c r="K61" s="41">
        <v>3.9100000000000003E-2</v>
      </c>
      <c r="L61" s="41">
        <v>7.22E-2</v>
      </c>
      <c r="M61" s="41">
        <v>2.8999999999999998E-3</v>
      </c>
      <c r="N61" s="41">
        <v>-2.8899999999999999E-2</v>
      </c>
      <c r="O61" s="41">
        <v>3.8E-3</v>
      </c>
      <c r="P61" s="41">
        <v>9.5600000000000004E-2</v>
      </c>
      <c r="Q61" s="41">
        <v>8.0000000000000004E-4</v>
      </c>
      <c r="R61" s="41">
        <v>-6.5799999999999997E-2</v>
      </c>
      <c r="S61" s="41">
        <v>4.0000000000000001E-3</v>
      </c>
      <c r="T61" s="41">
        <v>0.27889999999999998</v>
      </c>
      <c r="U61" s="41">
        <v>-0.26869999999999999</v>
      </c>
      <c r="V61" s="41">
        <v>0.4</v>
      </c>
      <c r="W61" s="41">
        <v>0.34599999999999997</v>
      </c>
      <c r="X61" s="41">
        <v>-1.46E-2</v>
      </c>
      <c r="Y61" s="41">
        <v>-0.11070000000000001</v>
      </c>
      <c r="Z61" s="41">
        <v>0.36449999999999999</v>
      </c>
      <c r="AA61" s="41">
        <v>-0.192</v>
      </c>
      <c r="AB61" s="41">
        <v>-0.37</v>
      </c>
      <c r="AC61" s="41">
        <v>0.106</v>
      </c>
      <c r="AD61" s="41">
        <v>-0.16220000000000001</v>
      </c>
      <c r="AE61" s="41">
        <v>-0.14979999999999999</v>
      </c>
      <c r="AF61" s="41">
        <v>-0.18590000000000001</v>
      </c>
      <c r="AG61" s="41">
        <v>0.20599999999999999</v>
      </c>
      <c r="AH61" s="41">
        <v>2.98E-2</v>
      </c>
      <c r="AI61" s="41">
        <v>-1.2800000000000001E-2</v>
      </c>
      <c r="AJ61" s="41"/>
      <c r="AK61" s="41"/>
      <c r="AL61" s="41"/>
      <c r="AM61" s="41"/>
      <c r="AN61" s="41"/>
      <c r="AO61" s="41"/>
      <c r="AP61" s="41"/>
      <c r="AQ61" s="41"/>
      <c r="AR61" s="41"/>
    </row>
    <row r="62" spans="1:44" x14ac:dyDescent="0.3">
      <c r="A62" s="40" t="s">
        <v>578</v>
      </c>
      <c r="B62" s="41">
        <v>8.7999999999999995E-2</v>
      </c>
      <c r="C62" s="41">
        <v>-5.45E-2</v>
      </c>
      <c r="D62" s="41">
        <v>3.0999999999999999E-3</v>
      </c>
      <c r="E62" s="41">
        <v>-0.1119</v>
      </c>
      <c r="F62" s="41">
        <v>-3.85E-2</v>
      </c>
      <c r="G62" s="41">
        <v>6.6400000000000001E-2</v>
      </c>
      <c r="H62" s="41">
        <v>-1.2E-2</v>
      </c>
      <c r="I62" s="41">
        <v>-0.1479</v>
      </c>
      <c r="J62" s="41">
        <v>5.1499999999999997E-2</v>
      </c>
      <c r="K62" s="41">
        <v>6.6799999999999998E-2</v>
      </c>
      <c r="L62" s="41">
        <v>-0.1366</v>
      </c>
      <c r="M62" s="41">
        <v>-5.4899999999999997E-2</v>
      </c>
      <c r="N62" s="41">
        <v>3.9399999999999998E-2</v>
      </c>
      <c r="O62" s="41">
        <v>4.4999999999999997E-3</v>
      </c>
      <c r="P62" s="41">
        <v>2.3900000000000001E-2</v>
      </c>
      <c r="Q62" s="41">
        <v>9.9000000000000008E-3</v>
      </c>
      <c r="R62" s="41">
        <v>-1.6000000000000001E-3</v>
      </c>
      <c r="S62" s="41">
        <v>-6.7000000000000004E-2</v>
      </c>
      <c r="T62" s="41">
        <v>0.15870000000000001</v>
      </c>
      <c r="U62" s="41">
        <v>2.8999999999999998E-3</v>
      </c>
      <c r="V62" s="41">
        <v>0.35270000000000001</v>
      </c>
      <c r="W62" s="41">
        <v>0.20710000000000001</v>
      </c>
      <c r="X62" s="41">
        <v>4.7300000000000002E-2</v>
      </c>
      <c r="Y62" s="41">
        <v>4.0099999999999997E-2</v>
      </c>
      <c r="Z62" s="41">
        <v>-0.17599999999999999</v>
      </c>
      <c r="AA62" s="41">
        <v>0.1225</v>
      </c>
      <c r="AB62" s="41">
        <v>8.77E-2</v>
      </c>
      <c r="AC62" s="41">
        <v>-6.93E-2</v>
      </c>
      <c r="AD62" s="41">
        <v>-1.6199999999999999E-2</v>
      </c>
      <c r="AE62" s="41">
        <v>3.8100000000000002E-2</v>
      </c>
      <c r="AF62" s="41">
        <v>9.4299999999999995E-2</v>
      </c>
      <c r="AG62" s="41">
        <v>-0.69799999999999995</v>
      </c>
      <c r="AH62" s="41">
        <v>1.6E-2</v>
      </c>
      <c r="AI62" s="41">
        <v>3.7900000000000003E-2</v>
      </c>
      <c r="AJ62" s="41"/>
      <c r="AK62" s="41"/>
      <c r="AL62" s="41"/>
      <c r="AM62" s="41"/>
      <c r="AN62" s="41"/>
      <c r="AO62" s="41"/>
      <c r="AP62" s="41"/>
      <c r="AQ62" s="41"/>
      <c r="AR62" s="41"/>
    </row>
    <row r="63" spans="1:44" x14ac:dyDescent="0.3">
      <c r="A63" s="40" t="s">
        <v>579</v>
      </c>
      <c r="B63" s="41">
        <v>-2.8199999999999999E-2</v>
      </c>
      <c r="C63" s="41">
        <v>-6.6E-3</v>
      </c>
      <c r="D63" s="41">
        <v>2.98E-2</v>
      </c>
      <c r="E63" s="41">
        <v>-0.11749999999999999</v>
      </c>
      <c r="F63" s="41">
        <v>-3.7400000000000003E-2</v>
      </c>
      <c r="G63" s="41">
        <v>-2.1899999999999999E-2</v>
      </c>
      <c r="H63" s="41">
        <v>-7.3000000000000001E-3</v>
      </c>
      <c r="I63" s="41">
        <v>-5.3E-3</v>
      </c>
      <c r="J63" s="41">
        <v>-2.0199999999999999E-2</v>
      </c>
      <c r="K63" s="41">
        <v>9.5500000000000002E-2</v>
      </c>
      <c r="L63" s="41">
        <v>-7.6999999999999999E-2</v>
      </c>
      <c r="M63" s="41">
        <v>2.76E-2</v>
      </c>
      <c r="N63" s="41">
        <v>-1.2699999999999999E-2</v>
      </c>
      <c r="O63" s="41">
        <v>-8.8000000000000005E-3</v>
      </c>
      <c r="P63" s="41">
        <v>-1.6299999999999999E-2</v>
      </c>
      <c r="Q63" s="41">
        <v>-1.1299999999999999E-2</v>
      </c>
      <c r="R63" s="41">
        <v>-3.95E-2</v>
      </c>
      <c r="S63" s="41">
        <v>5.6099999999999997E-2</v>
      </c>
      <c r="T63" s="41">
        <v>7.8299999999999995E-2</v>
      </c>
      <c r="U63" s="41">
        <v>-7.22E-2</v>
      </c>
      <c r="V63" s="41">
        <v>-2.06E-2</v>
      </c>
      <c r="W63" s="41">
        <v>0.22570000000000001</v>
      </c>
      <c r="X63" s="41">
        <v>5.7200000000000001E-2</v>
      </c>
      <c r="Y63" s="41">
        <v>3.39E-2</v>
      </c>
      <c r="Z63" s="41">
        <v>2.4199999999999999E-2</v>
      </c>
      <c r="AA63" s="41">
        <v>-0.1321</v>
      </c>
      <c r="AB63" s="41">
        <v>0.2147</v>
      </c>
      <c r="AC63" s="41">
        <v>-3.4299999999999997E-2</v>
      </c>
      <c r="AD63" s="41">
        <v>7.4899999999999994E-2</v>
      </c>
      <c r="AE63" s="41">
        <v>6.0199999999999997E-2</v>
      </c>
      <c r="AF63" s="41">
        <v>-0.18410000000000001</v>
      </c>
      <c r="AG63" s="41">
        <v>-0.28179999999999999</v>
      </c>
      <c r="AH63" s="41">
        <v>-9.9299999999999999E-2</v>
      </c>
      <c r="AI63" s="41">
        <v>7.5600000000000001E-2</v>
      </c>
      <c r="AJ63" s="41"/>
      <c r="AK63" s="41"/>
      <c r="AL63" s="41"/>
      <c r="AM63" s="41"/>
      <c r="AN63" s="41"/>
      <c r="AO63" s="41"/>
      <c r="AP63" s="41"/>
      <c r="AQ63" s="41"/>
      <c r="AR63" s="41"/>
    </row>
    <row r="64" spans="1:44" x14ac:dyDescent="0.3">
      <c r="A64" s="40" t="s">
        <v>580</v>
      </c>
      <c r="B64" s="41">
        <v>-2.8400000000000002E-2</v>
      </c>
      <c r="C64" s="41">
        <v>1.9099999999999999E-2</v>
      </c>
      <c r="D64" s="41">
        <v>1.0800000000000001E-2</v>
      </c>
      <c r="E64" s="41">
        <v>-2.23E-2</v>
      </c>
      <c r="F64" s="41">
        <v>-5.8000000000000003E-2</v>
      </c>
      <c r="G64" s="41">
        <v>8.6400000000000005E-2</v>
      </c>
      <c r="H64" s="41">
        <v>4.4699999999999997E-2</v>
      </c>
      <c r="I64" s="41">
        <v>4.6899999999999997E-2</v>
      </c>
      <c r="J64" s="41">
        <v>-2.47E-2</v>
      </c>
      <c r="K64" s="41">
        <v>1.4E-3</v>
      </c>
      <c r="L64" s="41">
        <v>-9.2100000000000001E-2</v>
      </c>
      <c r="M64" s="41">
        <v>-4.5400000000000003E-2</v>
      </c>
      <c r="N64" s="41">
        <v>-2.3699999999999999E-2</v>
      </c>
      <c r="O64" s="41">
        <v>-5.4000000000000003E-3</v>
      </c>
      <c r="P64" s="41">
        <v>-2.6499999999999999E-2</v>
      </c>
      <c r="Q64" s="41">
        <v>5.0000000000000001E-4</v>
      </c>
      <c r="R64" s="41">
        <v>-5.1999999999999998E-3</v>
      </c>
      <c r="S64" s="41">
        <v>-5.5599999999999997E-2</v>
      </c>
      <c r="T64" s="41">
        <v>-3.2000000000000001E-2</v>
      </c>
      <c r="U64" s="41">
        <v>0.1032</v>
      </c>
      <c r="V64" s="41">
        <v>0.16969999999999999</v>
      </c>
      <c r="W64" s="41">
        <v>-0.32290000000000002</v>
      </c>
      <c r="X64" s="41">
        <v>-3.7000000000000002E-3</v>
      </c>
      <c r="Y64" s="41">
        <v>2.81E-2</v>
      </c>
      <c r="Z64" s="41">
        <v>0.34420000000000001</v>
      </c>
      <c r="AA64" s="41">
        <v>-0.67979999999999996</v>
      </c>
      <c r="AB64" s="41">
        <v>0.434</v>
      </c>
      <c r="AC64" s="41">
        <v>2.0199999999999999E-2</v>
      </c>
      <c r="AD64" s="41">
        <v>-4.9500000000000002E-2</v>
      </c>
      <c r="AE64" s="41">
        <v>2.64E-2</v>
      </c>
      <c r="AF64" s="41">
        <v>6.5199999999999994E-2</v>
      </c>
      <c r="AG64" s="41">
        <v>-3.2800000000000003E-2</v>
      </c>
      <c r="AH64" s="41">
        <v>5.4899999999999997E-2</v>
      </c>
      <c r="AI64" s="41">
        <v>-1.1999999999999999E-3</v>
      </c>
      <c r="AJ64" s="41"/>
      <c r="AK64" s="41"/>
      <c r="AL64" s="41"/>
      <c r="AM64" s="41"/>
      <c r="AN64" s="41"/>
      <c r="AO64" s="41"/>
      <c r="AP64" s="41"/>
      <c r="AQ64" s="41"/>
      <c r="AR64" s="41"/>
    </row>
    <row r="65" spans="1:44" x14ac:dyDescent="0.3">
      <c r="A65" s="40" t="s">
        <v>581</v>
      </c>
      <c r="B65" s="41">
        <v>1.0800000000000001E-2</v>
      </c>
      <c r="C65" s="41">
        <v>1.8200000000000001E-2</v>
      </c>
      <c r="D65" s="41">
        <v>3.8E-3</v>
      </c>
      <c r="E65" s="41">
        <v>1.9E-2</v>
      </c>
      <c r="F65" s="41">
        <v>-8.6199999999999999E-2</v>
      </c>
      <c r="G65" s="41">
        <v>6.9800000000000001E-2</v>
      </c>
      <c r="H65" s="41">
        <v>-1.23E-2</v>
      </c>
      <c r="I65" s="41">
        <v>0.1212</v>
      </c>
      <c r="J65" s="41">
        <v>4.8399999999999999E-2</v>
      </c>
      <c r="K65" s="41">
        <v>5.0799999999999998E-2</v>
      </c>
      <c r="L65" s="41">
        <v>6.8400000000000002E-2</v>
      </c>
      <c r="M65" s="41">
        <v>4.4999999999999998E-2</v>
      </c>
      <c r="N65" s="41">
        <v>5.4999999999999997E-3</v>
      </c>
      <c r="O65" s="41">
        <v>-7.1999999999999998E-3</v>
      </c>
      <c r="P65" s="41">
        <v>-1.38E-2</v>
      </c>
      <c r="Q65" s="41">
        <v>1E-3</v>
      </c>
      <c r="R65" s="41">
        <v>-8.8000000000000005E-3</v>
      </c>
      <c r="S65" s="41">
        <v>-1.9400000000000001E-2</v>
      </c>
      <c r="T65" s="41">
        <v>-2.29E-2</v>
      </c>
      <c r="U65" s="41">
        <v>9.2200000000000004E-2</v>
      </c>
      <c r="V65" s="41">
        <v>-0.50590000000000002</v>
      </c>
      <c r="W65" s="41">
        <v>0.60509999999999997</v>
      </c>
      <c r="X65" s="41">
        <v>-4.19E-2</v>
      </c>
      <c r="Y65" s="41">
        <v>-2.8500000000000001E-2</v>
      </c>
      <c r="Z65" s="41">
        <v>0.12759999999999999</v>
      </c>
      <c r="AA65" s="41">
        <v>-0.32819999999999999</v>
      </c>
      <c r="AB65" s="41">
        <v>-5.9999999999999995E-4</v>
      </c>
      <c r="AC65" s="41">
        <v>-5.0099999999999999E-2</v>
      </c>
      <c r="AD65" s="41">
        <v>1.6400000000000001E-2</v>
      </c>
      <c r="AE65" s="41">
        <v>7.3599999999999999E-2</v>
      </c>
      <c r="AF65" s="41">
        <v>6.0400000000000002E-2</v>
      </c>
      <c r="AG65" s="41">
        <v>-0.1479</v>
      </c>
      <c r="AH65" s="41">
        <v>4.1999999999999997E-3</v>
      </c>
      <c r="AI65" s="41">
        <v>6.4000000000000003E-3</v>
      </c>
      <c r="AJ65" s="41"/>
      <c r="AK65" s="41"/>
      <c r="AL65" s="41"/>
      <c r="AM65" s="41"/>
      <c r="AN65" s="41"/>
      <c r="AO65" s="41"/>
      <c r="AP65" s="41"/>
      <c r="AQ65" s="41"/>
      <c r="AR65" s="41"/>
    </row>
    <row r="66" spans="1:44" x14ac:dyDescent="0.3">
      <c r="A66" s="40" t="s">
        <v>582</v>
      </c>
      <c r="B66" s="41">
        <v>3.0999999999999999E-3</v>
      </c>
      <c r="C66" s="41">
        <v>1.7299999999999999E-2</v>
      </c>
      <c r="D66" s="41">
        <v>-1.44E-2</v>
      </c>
      <c r="E66" s="41">
        <v>-1.11E-2</v>
      </c>
      <c r="F66" s="41">
        <v>-0.02</v>
      </c>
      <c r="G66" s="41">
        <v>0.16550000000000001</v>
      </c>
      <c r="H66" s="41">
        <v>1.9E-3</v>
      </c>
      <c r="I66" s="41">
        <v>9.1800000000000007E-2</v>
      </c>
      <c r="J66" s="41">
        <v>-5.0000000000000001E-3</v>
      </c>
      <c r="K66" s="41">
        <v>2.4E-2</v>
      </c>
      <c r="L66" s="41">
        <v>1.6799999999999999E-2</v>
      </c>
      <c r="M66" s="41">
        <v>2.9399999999999999E-2</v>
      </c>
      <c r="N66" s="41">
        <v>-1.9599999999999999E-2</v>
      </c>
      <c r="O66" s="41">
        <v>-7.3000000000000001E-3</v>
      </c>
      <c r="P66" s="41">
        <v>-2.87E-2</v>
      </c>
      <c r="Q66" s="41">
        <v>-4.7000000000000002E-3</v>
      </c>
      <c r="R66" s="41">
        <v>-8.8999999999999999E-3</v>
      </c>
      <c r="S66" s="41">
        <v>-4.7000000000000002E-3</v>
      </c>
      <c r="T66" s="41">
        <v>-2.87E-2</v>
      </c>
      <c r="U66" s="41">
        <v>4.99E-2</v>
      </c>
      <c r="V66" s="41">
        <v>0.44719999999999999</v>
      </c>
      <c r="W66" s="41">
        <v>-0.1082</v>
      </c>
      <c r="X66" s="41">
        <v>1.34E-2</v>
      </c>
      <c r="Y66" s="41">
        <v>-7.4000000000000003E-3</v>
      </c>
      <c r="Z66" s="41">
        <v>-3.56E-2</v>
      </c>
      <c r="AA66" s="41">
        <v>1.6000000000000001E-3</v>
      </c>
      <c r="AB66" s="41">
        <v>1.0800000000000001E-2</v>
      </c>
      <c r="AC66" s="41">
        <v>-7.0199999999999999E-2</v>
      </c>
      <c r="AD66" s="41">
        <v>5.5E-2</v>
      </c>
      <c r="AE66" s="41">
        <v>0.11700000000000001</v>
      </c>
      <c r="AF66" s="41">
        <v>5.2600000000000001E-2</v>
      </c>
      <c r="AG66" s="41">
        <v>-4.24E-2</v>
      </c>
      <c r="AH66" s="41">
        <v>-8.6999999999999994E-3</v>
      </c>
      <c r="AI66" s="41">
        <v>-1.4E-3</v>
      </c>
      <c r="AJ66" s="41"/>
      <c r="AK66" s="41"/>
      <c r="AL66" s="41"/>
      <c r="AM66" s="41"/>
      <c r="AN66" s="41"/>
      <c r="AO66" s="41"/>
      <c r="AP66" s="41"/>
      <c r="AQ66" s="41"/>
      <c r="AR66" s="41"/>
    </row>
    <row r="83" spans="1:14" x14ac:dyDescent="0.3">
      <c r="A83" s="95" t="s">
        <v>540</v>
      </c>
      <c r="B83" s="98" t="s">
        <v>542</v>
      </c>
      <c r="C83" s="98" t="s">
        <v>543</v>
      </c>
      <c r="D83" s="98" t="s">
        <v>544</v>
      </c>
      <c r="E83" s="98" t="s">
        <v>545</v>
      </c>
      <c r="F83" s="96" t="s">
        <v>546</v>
      </c>
      <c r="G83" s="96" t="s">
        <v>547</v>
      </c>
      <c r="H83" s="96" t="s">
        <v>548</v>
      </c>
      <c r="I83" s="96" t="s">
        <v>549</v>
      </c>
      <c r="J83" s="96" t="s">
        <v>550</v>
      </c>
      <c r="K83" s="96" t="s">
        <v>551</v>
      </c>
    </row>
    <row r="84" spans="1:14" x14ac:dyDescent="0.3">
      <c r="A84" s="96" t="s">
        <v>267</v>
      </c>
      <c r="B84" s="97">
        <v>-9.7199999999999995E-2</v>
      </c>
      <c r="C84" s="97">
        <v>0.11840000000000001</v>
      </c>
      <c r="D84" s="97">
        <v>-0.17480000000000001</v>
      </c>
      <c r="E84" s="102">
        <v>-0.57450000000000001</v>
      </c>
      <c r="F84" s="97">
        <v>0.161</v>
      </c>
      <c r="G84" s="97">
        <v>9.01E-2</v>
      </c>
      <c r="H84" s="97">
        <v>-0.13819999999999999</v>
      </c>
      <c r="I84" s="97">
        <v>-6.4299999999999996E-2</v>
      </c>
      <c r="J84" s="97">
        <v>-9.4200000000000006E-2</v>
      </c>
      <c r="K84" s="97">
        <v>-0.22320000000000001</v>
      </c>
      <c r="N84" s="36" t="s">
        <v>622</v>
      </c>
    </row>
    <row r="85" spans="1:14" x14ac:dyDescent="0.3">
      <c r="A85" s="99" t="s">
        <v>263</v>
      </c>
      <c r="B85" s="101">
        <v>0.44350000000000001</v>
      </c>
      <c r="C85" s="101">
        <v>-0.61719999999999997</v>
      </c>
      <c r="D85" s="101">
        <v>0.314</v>
      </c>
      <c r="E85" s="101">
        <v>-0.3538</v>
      </c>
      <c r="F85" s="100">
        <v>6.9900000000000004E-2</v>
      </c>
      <c r="G85" s="100">
        <v>-0.29349999999999998</v>
      </c>
      <c r="H85" s="100">
        <v>0.1857</v>
      </c>
      <c r="I85" s="100">
        <v>-8.7599999999999997E-2</v>
      </c>
      <c r="J85" s="100">
        <v>0.16170000000000001</v>
      </c>
      <c r="K85" s="100">
        <v>-6.7000000000000002E-3</v>
      </c>
      <c r="N85" s="36" t="s">
        <v>623</v>
      </c>
    </row>
    <row r="86" spans="1:14" x14ac:dyDescent="0.3">
      <c r="A86" s="96" t="s">
        <v>242</v>
      </c>
      <c r="B86" s="97">
        <v>-0.2112</v>
      </c>
      <c r="C86" s="97">
        <v>0.27789999999999998</v>
      </c>
      <c r="D86" s="97">
        <v>0.1384</v>
      </c>
      <c r="E86" s="97">
        <v>-0.19689999999999999</v>
      </c>
      <c r="F86" s="97">
        <v>0.17879999999999999</v>
      </c>
      <c r="G86" s="97">
        <v>-0.32490000000000002</v>
      </c>
      <c r="H86" s="97">
        <v>3.7499999999999999E-2</v>
      </c>
      <c r="I86" s="97">
        <v>-0.1115</v>
      </c>
      <c r="J86" s="97">
        <v>1.7600000000000001E-2</v>
      </c>
      <c r="K86" s="97">
        <v>-0.1578</v>
      </c>
      <c r="N86" s="36" t="s">
        <v>624</v>
      </c>
    </row>
    <row r="87" spans="1:14" x14ac:dyDescent="0.3">
      <c r="A87" s="96" t="s">
        <v>233</v>
      </c>
      <c r="B87" s="97">
        <v>-0.1767</v>
      </c>
      <c r="C87" s="97">
        <v>6.2600000000000003E-2</v>
      </c>
      <c r="D87" s="102">
        <v>0.33689999999999998</v>
      </c>
      <c r="E87" s="97">
        <v>-0.152</v>
      </c>
      <c r="F87" s="97">
        <v>-5.4100000000000002E-2</v>
      </c>
      <c r="G87" s="97">
        <v>0.24990000000000001</v>
      </c>
      <c r="H87" s="97">
        <v>-0.17069999999999999</v>
      </c>
      <c r="I87" s="97">
        <v>-0.16950000000000001</v>
      </c>
      <c r="J87" s="97">
        <v>-3.7400000000000003E-2</v>
      </c>
      <c r="K87" s="97">
        <v>0.25340000000000001</v>
      </c>
      <c r="N87" s="36" t="s">
        <v>625</v>
      </c>
    </row>
    <row r="88" spans="1:14" x14ac:dyDescent="0.3">
      <c r="A88" s="96" t="s">
        <v>219</v>
      </c>
      <c r="B88" s="102">
        <v>0.37519999999999998</v>
      </c>
      <c r="C88" s="97">
        <v>0.2069</v>
      </c>
      <c r="D88" s="97">
        <v>-0.1908</v>
      </c>
      <c r="E88" s="97">
        <v>-0.14380000000000001</v>
      </c>
      <c r="F88" s="97">
        <v>-1.34E-2</v>
      </c>
      <c r="G88" s="97">
        <v>3.7499999999999999E-2</v>
      </c>
      <c r="H88" s="97">
        <v>-0.16969999999999999</v>
      </c>
      <c r="I88" s="97">
        <v>7.0499999999999993E-2</v>
      </c>
      <c r="J88" s="97">
        <v>-5.6000000000000001E-2</v>
      </c>
      <c r="K88" s="97">
        <v>0.30009999999999998</v>
      </c>
    </row>
    <row r="89" spans="1:14" x14ac:dyDescent="0.3">
      <c r="A89" s="96" t="s">
        <v>241</v>
      </c>
      <c r="B89" s="102">
        <v>-0.28799999999999998</v>
      </c>
      <c r="C89" s="97">
        <v>-0.20230000000000001</v>
      </c>
      <c r="D89" s="97">
        <v>-0.1613</v>
      </c>
      <c r="E89" s="97">
        <v>-0.1348</v>
      </c>
      <c r="F89" s="97">
        <v>-0.14749999999999999</v>
      </c>
      <c r="G89" s="97">
        <v>0.1915</v>
      </c>
      <c r="H89" s="97">
        <v>9.8000000000000004E-2</v>
      </c>
      <c r="I89" s="97">
        <v>-0.21079999999999999</v>
      </c>
      <c r="J89" s="97">
        <v>3.4700000000000002E-2</v>
      </c>
      <c r="K89" s="97">
        <v>7.7999999999999996E-3</v>
      </c>
    </row>
    <row r="90" spans="1:14" x14ac:dyDescent="0.3">
      <c r="A90" s="96" t="s">
        <v>259</v>
      </c>
      <c r="B90" s="97">
        <v>-5.7999999999999996E-3</v>
      </c>
      <c r="C90" s="97">
        <v>0.10009999999999999</v>
      </c>
      <c r="D90" s="97">
        <v>0.15409999999999999</v>
      </c>
      <c r="E90" s="97">
        <v>-0.11169999999999999</v>
      </c>
      <c r="F90" s="97">
        <v>-6.9099999999999995E-2</v>
      </c>
      <c r="G90" s="97">
        <v>0.4002</v>
      </c>
      <c r="H90" s="97">
        <v>0.53639999999999999</v>
      </c>
      <c r="I90" s="97">
        <v>0.4234</v>
      </c>
      <c r="J90" s="97">
        <v>0.02</v>
      </c>
      <c r="K90" s="97">
        <v>4.9799999999999997E-2</v>
      </c>
    </row>
    <row r="91" spans="1:14" x14ac:dyDescent="0.3">
      <c r="A91" s="96" t="s">
        <v>228</v>
      </c>
      <c r="B91" s="97">
        <v>8.8300000000000003E-2</v>
      </c>
      <c r="C91" s="97">
        <v>3.09E-2</v>
      </c>
      <c r="D91" s="97">
        <v>8.9599999999999999E-2</v>
      </c>
      <c r="E91" s="97">
        <v>-9.5200000000000007E-2</v>
      </c>
      <c r="F91" s="97">
        <v>-5.7799999999999997E-2</v>
      </c>
      <c r="G91" s="97">
        <v>0.10539999999999999</v>
      </c>
      <c r="H91" s="97">
        <v>-0.22650000000000001</v>
      </c>
      <c r="I91" s="97">
        <v>-5.16E-2</v>
      </c>
      <c r="J91" s="97">
        <v>-1.43E-2</v>
      </c>
      <c r="K91" s="97">
        <v>9.8400000000000001E-2</v>
      </c>
    </row>
    <row r="92" spans="1:14" x14ac:dyDescent="0.3">
      <c r="A92" s="96" t="s">
        <v>266</v>
      </c>
      <c r="B92" s="97">
        <v>4.0300000000000002E-2</v>
      </c>
      <c r="C92" s="97">
        <v>0.24690000000000001</v>
      </c>
      <c r="D92" s="97">
        <v>-9.9500000000000005E-2</v>
      </c>
      <c r="E92" s="97">
        <v>-9.4600000000000004E-2</v>
      </c>
      <c r="F92" s="97">
        <v>0.3992</v>
      </c>
      <c r="G92" s="97">
        <v>-0.1326</v>
      </c>
      <c r="H92" s="97">
        <v>-5.9999999999999995E-4</v>
      </c>
      <c r="I92" s="97">
        <v>0.13170000000000001</v>
      </c>
      <c r="J92" s="97">
        <v>0.26669999999999999</v>
      </c>
      <c r="K92" s="97">
        <v>0.1053</v>
      </c>
    </row>
    <row r="93" spans="1:14" x14ac:dyDescent="0.3">
      <c r="A93" s="96" t="s">
        <v>227</v>
      </c>
      <c r="B93" s="97">
        <v>-3.5900000000000001E-2</v>
      </c>
      <c r="C93" s="97">
        <v>1.4800000000000001E-2</v>
      </c>
      <c r="D93" s="97">
        <v>-0.2198</v>
      </c>
      <c r="E93" s="97">
        <v>-5.3100000000000001E-2</v>
      </c>
      <c r="F93" s="97">
        <v>-6.8099999999999994E-2</v>
      </c>
      <c r="G93" s="97">
        <v>-0.11260000000000001</v>
      </c>
      <c r="H93" s="97">
        <v>3.6400000000000002E-2</v>
      </c>
      <c r="I93" s="97">
        <v>5.0999999999999997E-2</v>
      </c>
      <c r="J93" s="97">
        <v>-1.9900000000000001E-2</v>
      </c>
      <c r="K93" s="97">
        <v>8.0399999999999999E-2</v>
      </c>
    </row>
    <row r="94" spans="1:14" x14ac:dyDescent="0.3">
      <c r="A94" s="96" t="s">
        <v>238</v>
      </c>
      <c r="B94" s="97">
        <v>-0.1163</v>
      </c>
      <c r="C94" s="97">
        <v>-0.14610000000000001</v>
      </c>
      <c r="D94" s="97">
        <v>-9.1200000000000003E-2</v>
      </c>
      <c r="E94" s="97">
        <v>-4.24E-2</v>
      </c>
      <c r="F94" s="97">
        <v>7.4700000000000003E-2</v>
      </c>
      <c r="G94" s="97">
        <v>0.1502</v>
      </c>
      <c r="H94" s="97">
        <v>-0.1143</v>
      </c>
      <c r="I94" s="97">
        <v>-3.2599999999999997E-2</v>
      </c>
      <c r="J94" s="97">
        <v>-0.1069</v>
      </c>
      <c r="K94" s="97">
        <v>4.58E-2</v>
      </c>
    </row>
    <row r="95" spans="1:14" x14ac:dyDescent="0.3">
      <c r="A95" s="96" t="s">
        <v>528</v>
      </c>
      <c r="B95" s="97">
        <v>-0.17330000000000001</v>
      </c>
      <c r="C95" s="97">
        <v>0.11890000000000001</v>
      </c>
      <c r="D95" s="102">
        <v>0.31730000000000003</v>
      </c>
      <c r="E95" s="97">
        <v>-2.9000000000000001E-2</v>
      </c>
      <c r="F95" s="97">
        <v>-0.2074</v>
      </c>
      <c r="G95" s="97">
        <v>-0.2727</v>
      </c>
      <c r="H95" s="97">
        <v>-9.3399999999999997E-2</v>
      </c>
      <c r="I95" s="97">
        <v>0.1043</v>
      </c>
      <c r="J95" s="97">
        <v>-0.1714</v>
      </c>
      <c r="K95" s="97">
        <v>0.21909999999999999</v>
      </c>
    </row>
    <row r="96" spans="1:14" x14ac:dyDescent="0.3">
      <c r="A96" s="96" t="s">
        <v>209</v>
      </c>
      <c r="B96" s="97">
        <v>-0.14169999999999999</v>
      </c>
      <c r="C96" s="97">
        <v>-0.12520000000000001</v>
      </c>
      <c r="D96" s="97">
        <v>-3.7400000000000003E-2</v>
      </c>
      <c r="E96" s="97">
        <v>-2.8000000000000001E-2</v>
      </c>
      <c r="F96" s="97">
        <v>-0.31319999999999998</v>
      </c>
      <c r="G96" s="97">
        <v>-1.9800000000000002E-2</v>
      </c>
      <c r="H96" s="97">
        <v>3.1399999999999997E-2</v>
      </c>
      <c r="I96" s="97">
        <v>-8.8200000000000001E-2</v>
      </c>
      <c r="J96" s="97">
        <v>-0.2011</v>
      </c>
      <c r="K96" s="97">
        <v>7.1800000000000003E-2</v>
      </c>
    </row>
    <row r="97" spans="1:11" x14ac:dyDescent="0.3">
      <c r="A97" s="96" t="s">
        <v>210</v>
      </c>
      <c r="B97" s="97">
        <v>5.4999999999999997E-3</v>
      </c>
      <c r="C97" s="97">
        <v>2.75E-2</v>
      </c>
      <c r="D97" s="97">
        <v>-0.10539999999999999</v>
      </c>
      <c r="E97" s="97">
        <v>-1.29E-2</v>
      </c>
      <c r="F97" s="97">
        <v>-5.57E-2</v>
      </c>
      <c r="G97" s="97">
        <v>2.2000000000000001E-3</v>
      </c>
      <c r="H97" s="97">
        <v>5.6399999999999999E-2</v>
      </c>
      <c r="I97" s="97">
        <v>-0.128</v>
      </c>
      <c r="J97" s="97">
        <v>-0.151</v>
      </c>
      <c r="K97" s="97">
        <v>-9.1700000000000004E-2</v>
      </c>
    </row>
    <row r="98" spans="1:11" x14ac:dyDescent="0.3">
      <c r="A98" s="96" t="s">
        <v>260</v>
      </c>
      <c r="B98" s="97">
        <v>3.0800000000000001E-2</v>
      </c>
      <c r="C98" s="97">
        <v>8.7400000000000005E-2</v>
      </c>
      <c r="D98" s="97">
        <v>0.16250000000000001</v>
      </c>
      <c r="E98" s="97">
        <v>-1.17E-2</v>
      </c>
      <c r="F98" s="97">
        <v>5.9499999999999997E-2</v>
      </c>
      <c r="G98" s="97">
        <v>0.22270000000000001</v>
      </c>
      <c r="H98" s="97">
        <v>0.2407</v>
      </c>
      <c r="I98" s="97">
        <v>0.30930000000000002</v>
      </c>
      <c r="J98" s="97">
        <v>6.93E-2</v>
      </c>
      <c r="K98" s="97">
        <v>-0.15409999999999999</v>
      </c>
    </row>
    <row r="99" spans="1:11" x14ac:dyDescent="0.3">
      <c r="A99" s="96" t="s">
        <v>207</v>
      </c>
      <c r="B99" s="97">
        <v>3.5000000000000003E-2</v>
      </c>
      <c r="C99" s="97">
        <v>-8.0999999999999996E-3</v>
      </c>
      <c r="D99" s="97">
        <v>0.10829999999999999</v>
      </c>
      <c r="E99" s="97">
        <v>8.6E-3</v>
      </c>
      <c r="F99" s="97">
        <v>5.2999999999999999E-2</v>
      </c>
      <c r="G99" s="97">
        <v>0.12759999999999999</v>
      </c>
      <c r="H99" s="97">
        <v>-0.23649999999999999</v>
      </c>
      <c r="I99" s="97">
        <v>2.12E-2</v>
      </c>
      <c r="J99" s="97">
        <v>2.5399999999999999E-2</v>
      </c>
      <c r="K99" s="97">
        <v>-0.1004</v>
      </c>
    </row>
    <row r="100" spans="1:11" x14ac:dyDescent="0.3">
      <c r="A100" s="96" t="s">
        <v>214</v>
      </c>
      <c r="B100" s="97">
        <v>-5.3400000000000003E-2</v>
      </c>
      <c r="C100" s="97">
        <v>1.6E-2</v>
      </c>
      <c r="D100" s="97">
        <v>-0.1411</v>
      </c>
      <c r="E100" s="97">
        <v>8.9999999999999993E-3</v>
      </c>
      <c r="F100" s="97">
        <v>-6.0299999999999999E-2</v>
      </c>
      <c r="G100" s="97">
        <v>-0.1522</v>
      </c>
      <c r="H100" s="97">
        <v>1.95E-2</v>
      </c>
      <c r="I100" s="97">
        <v>6.4799999999999996E-2</v>
      </c>
      <c r="J100" s="97">
        <v>-5.0599999999999999E-2</v>
      </c>
      <c r="K100" s="97">
        <v>4.0800000000000003E-2</v>
      </c>
    </row>
    <row r="101" spans="1:11" x14ac:dyDescent="0.3">
      <c r="A101" s="96" t="s">
        <v>237</v>
      </c>
      <c r="B101" s="97">
        <v>7.5700000000000003E-2</v>
      </c>
      <c r="C101" s="97">
        <v>-0.14829999999999999</v>
      </c>
      <c r="D101" s="97">
        <v>-0.14710000000000001</v>
      </c>
      <c r="E101" s="97">
        <v>9.4000000000000004E-3</v>
      </c>
      <c r="F101" s="97">
        <v>6.4000000000000003E-3</v>
      </c>
      <c r="G101" s="97">
        <v>0.1221</v>
      </c>
      <c r="H101" s="97">
        <v>-0.22289999999999999</v>
      </c>
      <c r="I101" s="97">
        <v>0.1867</v>
      </c>
      <c r="J101" s="97">
        <v>-0.1123</v>
      </c>
      <c r="K101" s="97">
        <v>8.6999999999999994E-2</v>
      </c>
    </row>
    <row r="102" spans="1:11" x14ac:dyDescent="0.3">
      <c r="A102" s="96" t="s">
        <v>232</v>
      </c>
      <c r="B102" s="97">
        <v>-0.1232</v>
      </c>
      <c r="C102" s="97">
        <v>-3.1099999999999999E-2</v>
      </c>
      <c r="D102" s="97">
        <v>-9.2600000000000002E-2</v>
      </c>
      <c r="E102" s="97">
        <v>2.63E-2</v>
      </c>
      <c r="F102" s="97">
        <v>-0.31240000000000001</v>
      </c>
      <c r="G102" s="97">
        <v>-0.34100000000000003</v>
      </c>
      <c r="H102" s="97">
        <v>0.1038</v>
      </c>
      <c r="I102" s="97">
        <v>0.17680000000000001</v>
      </c>
      <c r="J102" s="97">
        <v>-4.2000000000000003E-2</v>
      </c>
      <c r="K102" s="97">
        <v>-7.7799999999999994E-2</v>
      </c>
    </row>
    <row r="103" spans="1:11" x14ac:dyDescent="0.3">
      <c r="A103" s="96" t="s">
        <v>222</v>
      </c>
      <c r="B103" s="97">
        <v>0.12939999999999999</v>
      </c>
      <c r="C103" s="97">
        <v>-1E-4</v>
      </c>
      <c r="D103" s="102">
        <v>-0.34360000000000002</v>
      </c>
      <c r="E103" s="97">
        <v>3.1099999999999999E-2</v>
      </c>
      <c r="F103" s="97">
        <v>8.1000000000000003E-2</v>
      </c>
      <c r="G103" s="97">
        <v>4.7999999999999996E-3</v>
      </c>
      <c r="H103" s="97">
        <v>5.0799999999999998E-2</v>
      </c>
      <c r="I103" s="97">
        <v>-2.5000000000000001E-2</v>
      </c>
      <c r="J103" s="97">
        <v>0.1542</v>
      </c>
      <c r="K103" s="97">
        <v>-0.1847</v>
      </c>
    </row>
    <row r="104" spans="1:11" x14ac:dyDescent="0.3">
      <c r="A104" s="96" t="s">
        <v>218</v>
      </c>
      <c r="B104" s="97">
        <v>6.2700000000000006E-2</v>
      </c>
      <c r="C104" s="97">
        <v>2.8199999999999999E-2</v>
      </c>
      <c r="D104" s="97">
        <v>-0.1943</v>
      </c>
      <c r="E104" s="97">
        <v>3.9100000000000003E-2</v>
      </c>
      <c r="F104" s="97">
        <v>-0.10150000000000001</v>
      </c>
      <c r="G104" s="97">
        <v>-0.1817</v>
      </c>
      <c r="H104" s="97">
        <v>7.5499999999999998E-2</v>
      </c>
      <c r="I104" s="97">
        <v>9.0300000000000005E-2</v>
      </c>
      <c r="J104" s="97">
        <v>-0.11360000000000001</v>
      </c>
      <c r="K104" s="97">
        <v>0.13320000000000001</v>
      </c>
    </row>
    <row r="105" spans="1:11" x14ac:dyDescent="0.3">
      <c r="A105" s="96" t="s">
        <v>220</v>
      </c>
      <c r="B105" s="97">
        <v>0.33800000000000002</v>
      </c>
      <c r="C105" s="97">
        <v>0.10539999999999999</v>
      </c>
      <c r="D105" s="97">
        <v>-0.1351</v>
      </c>
      <c r="E105" s="97">
        <v>5.4300000000000001E-2</v>
      </c>
      <c r="F105" s="97">
        <v>-0.1235</v>
      </c>
      <c r="G105" s="97">
        <v>0.1744</v>
      </c>
      <c r="H105" s="97">
        <v>3.8399999999999997E-2</v>
      </c>
      <c r="I105" s="97">
        <v>-0.12570000000000001</v>
      </c>
      <c r="J105" s="97">
        <v>-0.10829999999999999</v>
      </c>
      <c r="K105" s="97">
        <v>-0.15629999999999999</v>
      </c>
    </row>
    <row r="106" spans="1:11" x14ac:dyDescent="0.3">
      <c r="A106" s="96" t="s">
        <v>223</v>
      </c>
      <c r="B106" s="97">
        <v>6.1600000000000002E-2</v>
      </c>
      <c r="C106" s="102">
        <v>0.31309999999999999</v>
      </c>
      <c r="D106" s="97">
        <v>3.6299999999999999E-2</v>
      </c>
      <c r="E106" s="97">
        <v>6.2700000000000006E-2</v>
      </c>
      <c r="F106" s="97">
        <v>-0.2258</v>
      </c>
      <c r="G106" s="97">
        <v>-3.4299999999999997E-2</v>
      </c>
      <c r="H106" s="97">
        <v>0.1326</v>
      </c>
      <c r="I106" s="97">
        <v>-0.43120000000000003</v>
      </c>
      <c r="J106" s="97">
        <v>0.5544</v>
      </c>
      <c r="K106" s="97">
        <v>8.3900000000000002E-2</v>
      </c>
    </row>
    <row r="107" spans="1:11" x14ac:dyDescent="0.3">
      <c r="A107" s="96" t="s">
        <v>230</v>
      </c>
      <c r="B107" s="102">
        <v>-0.26979999999999998</v>
      </c>
      <c r="C107" s="97">
        <v>-0.1163</v>
      </c>
      <c r="D107" s="97">
        <v>-4.9599999999999998E-2</v>
      </c>
      <c r="E107" s="97">
        <v>8.1299999999999997E-2</v>
      </c>
      <c r="F107" s="97">
        <v>5.9200000000000003E-2</v>
      </c>
      <c r="G107" s="97">
        <v>1.47E-2</v>
      </c>
      <c r="H107" s="97">
        <v>0.11210000000000001</v>
      </c>
      <c r="I107" s="97">
        <v>-9.2899999999999996E-2</v>
      </c>
      <c r="J107" s="97">
        <v>0.1027</v>
      </c>
      <c r="K107" s="97">
        <v>-0.20100000000000001</v>
      </c>
    </row>
    <row r="108" spans="1:11" x14ac:dyDescent="0.3">
      <c r="A108" s="96" t="s">
        <v>206</v>
      </c>
      <c r="B108" s="97">
        <v>-0.1133</v>
      </c>
      <c r="C108" s="97">
        <v>-7.4000000000000003E-3</v>
      </c>
      <c r="D108" s="97">
        <v>1.12E-2</v>
      </c>
      <c r="E108" s="97">
        <v>8.4599999999999995E-2</v>
      </c>
      <c r="F108" s="97">
        <v>-1.38E-2</v>
      </c>
      <c r="G108" s="97">
        <v>-0.12559999999999999</v>
      </c>
      <c r="H108" s="97">
        <v>-6.8500000000000005E-2</v>
      </c>
      <c r="I108" s="97">
        <v>0.25769999999999998</v>
      </c>
      <c r="J108" s="97">
        <v>0.1792</v>
      </c>
      <c r="K108" s="97">
        <v>0.29199999999999998</v>
      </c>
    </row>
    <row r="109" spans="1:11" x14ac:dyDescent="0.3">
      <c r="A109" s="96" t="s">
        <v>264</v>
      </c>
      <c r="B109" s="97">
        <v>-7.17E-2</v>
      </c>
      <c r="C109" s="97">
        <v>-0.2036</v>
      </c>
      <c r="D109" s="97">
        <v>-4.0300000000000002E-2</v>
      </c>
      <c r="E109" s="97">
        <v>9.3899999999999997E-2</v>
      </c>
      <c r="F109" s="97">
        <v>-0.22620000000000001</v>
      </c>
      <c r="G109" s="97">
        <v>0.16639999999999999</v>
      </c>
      <c r="H109" s="97">
        <v>-6.0199999999999997E-2</v>
      </c>
      <c r="I109" s="97">
        <v>-9.7699999999999995E-2</v>
      </c>
      <c r="J109" s="97">
        <v>7.8600000000000003E-2</v>
      </c>
      <c r="K109" s="97">
        <v>-0.13139999999999999</v>
      </c>
    </row>
    <row r="110" spans="1:11" x14ac:dyDescent="0.3">
      <c r="A110" s="96" t="s">
        <v>211</v>
      </c>
      <c r="B110" s="97">
        <v>5.4100000000000002E-2</v>
      </c>
      <c r="C110" s="97">
        <v>-5.62E-2</v>
      </c>
      <c r="D110" s="97">
        <v>0.23319999999999999</v>
      </c>
      <c r="E110" s="97">
        <v>0.1542</v>
      </c>
      <c r="F110" s="97">
        <v>0.1208</v>
      </c>
      <c r="G110" s="97">
        <v>0.1938</v>
      </c>
      <c r="H110" s="97">
        <v>-0.3402</v>
      </c>
      <c r="I110" s="97">
        <v>-5.0000000000000001E-3</v>
      </c>
      <c r="J110" s="97">
        <v>0.1132</v>
      </c>
      <c r="K110" s="97">
        <v>9.5999999999999992E-3</v>
      </c>
    </row>
    <row r="111" spans="1:11" x14ac:dyDescent="0.3">
      <c r="A111" s="96" t="s">
        <v>224</v>
      </c>
      <c r="B111" s="97">
        <v>0.2676</v>
      </c>
      <c r="C111" s="97">
        <v>0.24299999999999999</v>
      </c>
      <c r="D111" s="97">
        <v>0.27139999999999997</v>
      </c>
      <c r="E111" s="97">
        <v>0.16520000000000001</v>
      </c>
      <c r="F111" s="97">
        <v>-0.2006</v>
      </c>
      <c r="G111" s="97">
        <v>-0.13100000000000001</v>
      </c>
      <c r="H111" s="97">
        <v>-0.14699999999999999</v>
      </c>
      <c r="I111" s="97">
        <v>8.8200000000000001E-2</v>
      </c>
      <c r="J111" s="97">
        <v>-0.22140000000000001</v>
      </c>
      <c r="K111" s="97">
        <v>-0.48580000000000001</v>
      </c>
    </row>
    <row r="112" spans="1:11" x14ac:dyDescent="0.3">
      <c r="A112" s="96" t="s">
        <v>215</v>
      </c>
      <c r="B112" s="97">
        <v>-0.2087</v>
      </c>
      <c r="C112" s="97">
        <v>-0.115</v>
      </c>
      <c r="D112" s="97">
        <v>5.62E-2</v>
      </c>
      <c r="E112" s="97">
        <v>0.19639999999999999</v>
      </c>
      <c r="F112" s="97">
        <v>0.18970000000000001</v>
      </c>
      <c r="G112" s="97">
        <v>-3.2000000000000001E-2</v>
      </c>
      <c r="H112" s="97">
        <v>-0.1077</v>
      </c>
      <c r="I112" s="97">
        <v>8.9899999999999994E-2</v>
      </c>
      <c r="J112" s="97">
        <v>0.1366</v>
      </c>
      <c r="K112" s="97">
        <v>-0.33929999999999999</v>
      </c>
    </row>
    <row r="113" spans="1:11" x14ac:dyDescent="0.3">
      <c r="A113" s="96" t="s">
        <v>231</v>
      </c>
      <c r="B113" s="97">
        <v>-0.13100000000000001</v>
      </c>
      <c r="C113" s="97">
        <v>-0.18340000000000001</v>
      </c>
      <c r="D113" s="97">
        <v>-3.32E-2</v>
      </c>
      <c r="E113" s="97">
        <v>0.19869999999999999</v>
      </c>
      <c r="F113" s="97">
        <v>0.21790000000000001</v>
      </c>
      <c r="G113" s="97">
        <v>-0.11459999999999999</v>
      </c>
      <c r="H113" s="97">
        <v>-0.13589999999999999</v>
      </c>
      <c r="I113" s="97">
        <v>0.2069</v>
      </c>
      <c r="J113" s="97">
        <v>9.9000000000000005E-2</v>
      </c>
      <c r="K113" s="97">
        <v>6.9599999999999995E-2</v>
      </c>
    </row>
    <row r="114" spans="1:11" x14ac:dyDescent="0.3">
      <c r="A114" s="96" t="s">
        <v>234</v>
      </c>
      <c r="B114" s="97">
        <v>-2.47E-2</v>
      </c>
      <c r="C114" s="97">
        <v>7.17E-2</v>
      </c>
      <c r="D114" s="97">
        <v>0.20469999999999999</v>
      </c>
      <c r="E114" s="97">
        <v>0.20880000000000001</v>
      </c>
      <c r="F114" s="97">
        <v>0.3543</v>
      </c>
      <c r="G114" s="97">
        <v>-8.6999999999999994E-3</v>
      </c>
      <c r="H114" s="97">
        <v>0.32529999999999998</v>
      </c>
      <c r="I114" s="97">
        <v>-0.33629999999999999</v>
      </c>
      <c r="J114" s="97">
        <v>-0.35649999999999998</v>
      </c>
      <c r="K114" s="97">
        <v>0.155</v>
      </c>
    </row>
    <row r="115" spans="1:11" x14ac:dyDescent="0.3">
      <c r="A115" s="96" t="s">
        <v>208</v>
      </c>
      <c r="B115" s="97">
        <v>9.2600000000000002E-2</v>
      </c>
      <c r="C115" s="97">
        <v>-5.8700000000000002E-2</v>
      </c>
      <c r="D115" s="97">
        <v>-0.1457</v>
      </c>
      <c r="E115" s="97">
        <v>0.21890000000000001</v>
      </c>
      <c r="F115" s="97">
        <v>0.27929999999999999</v>
      </c>
      <c r="G115" s="97">
        <v>-2.76E-2</v>
      </c>
      <c r="H115" s="97">
        <v>0.1178</v>
      </c>
      <c r="I115" s="97">
        <v>-0.14729999999999999</v>
      </c>
      <c r="J115" s="97">
        <v>-0.32929999999999998</v>
      </c>
      <c r="K115" s="97">
        <v>8.6300000000000002E-2</v>
      </c>
    </row>
    <row r="116" spans="1:11" x14ac:dyDescent="0.3">
      <c r="A116" s="96" t="s">
        <v>221</v>
      </c>
      <c r="B116" s="97">
        <v>0.14180000000000001</v>
      </c>
      <c r="C116" s="97">
        <v>-5.0799999999999998E-2</v>
      </c>
      <c r="D116" s="97">
        <v>-3.1300000000000001E-2</v>
      </c>
      <c r="E116" s="102">
        <v>0.39179999999999998</v>
      </c>
      <c r="F116" s="97">
        <v>-5.4300000000000001E-2</v>
      </c>
      <c r="G116" s="97">
        <v>5.1299999999999998E-2</v>
      </c>
      <c r="H116" s="97">
        <v>3.4299999999999997E-2</v>
      </c>
      <c r="I116" s="97">
        <v>-6.7699999999999996E-2</v>
      </c>
      <c r="J116" s="97">
        <v>0.17280000000000001</v>
      </c>
      <c r="K116" s="97">
        <v>0.1208</v>
      </c>
    </row>
  </sheetData>
  <sortState xmlns:xlrd2="http://schemas.microsoft.com/office/spreadsheetml/2017/richdata2" ref="A84:K116">
    <sortCondition ref="E83:E116"/>
  </sortState>
  <hyperlinks>
    <hyperlink ref="A1" location="Menu!A1" display="ToC" xr:uid="{BB70696B-5E28-49CF-BEB6-F8A674E9D012}"/>
  </hyperlink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21C63-1886-4229-9492-3DBA624C2AC8}">
  <sheetPr>
    <tabColor rgb="FFFFFF00"/>
  </sheetPr>
  <dimension ref="A1:A28"/>
  <sheetViews>
    <sheetView showGridLines="0" workbookViewId="0">
      <selection activeCell="A28" sqref="A28"/>
    </sheetView>
  </sheetViews>
  <sheetFormatPr defaultColWidth="9.109375" defaultRowHeight="14.4" x14ac:dyDescent="0.3"/>
  <cols>
    <col min="1" max="16384" width="9.109375" style="1"/>
  </cols>
  <sheetData>
    <row r="1" spans="1:1" ht="15.6" x14ac:dyDescent="0.3">
      <c r="A1" s="19" t="s">
        <v>461</v>
      </c>
    </row>
    <row r="28" spans="1:1" x14ac:dyDescent="0.3">
      <c r="A28" s="1" t="s">
        <v>626</v>
      </c>
    </row>
  </sheetData>
  <hyperlinks>
    <hyperlink ref="A1" location="Menu!A1" display="ToC" xr:uid="{28F7B371-A38B-43F8-B3C2-26A72F522640}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741CE-F2B6-45B5-B865-BA4334AB4F43}">
  <sheetPr>
    <tabColor rgb="FFFFFF00"/>
  </sheetPr>
  <dimension ref="A1:G214"/>
  <sheetViews>
    <sheetView showGridLines="0" workbookViewId="0">
      <selection activeCell="D4" sqref="D4"/>
    </sheetView>
  </sheetViews>
  <sheetFormatPr defaultColWidth="9.109375" defaultRowHeight="14.4" x14ac:dyDescent="0.3"/>
  <cols>
    <col min="1" max="16384" width="9.109375" style="1"/>
  </cols>
  <sheetData>
    <row r="1" spans="1:7" ht="15.6" x14ac:dyDescent="0.3">
      <c r="A1" s="19" t="s">
        <v>461</v>
      </c>
    </row>
    <row r="4" spans="1:7" ht="15.6" x14ac:dyDescent="0.3">
      <c r="A4" s="21" t="s">
        <v>0</v>
      </c>
      <c r="B4" s="21" t="s">
        <v>1</v>
      </c>
      <c r="C4" s="21" t="s">
        <v>282</v>
      </c>
      <c r="D4" s="20" t="s">
        <v>284</v>
      </c>
      <c r="E4" s="22" t="s">
        <v>462</v>
      </c>
      <c r="F4" s="23" t="s">
        <v>463</v>
      </c>
      <c r="G4" s="38" t="s">
        <v>621</v>
      </c>
    </row>
    <row r="5" spans="1:7" ht="15.6" x14ac:dyDescent="0.3">
      <c r="A5" s="26">
        <v>686944</v>
      </c>
      <c r="B5" s="26">
        <v>846949</v>
      </c>
      <c r="C5" s="26">
        <v>361</v>
      </c>
      <c r="D5" s="25">
        <v>1</v>
      </c>
      <c r="E5" s="26">
        <v>2</v>
      </c>
      <c r="F5" s="27" t="s">
        <v>286</v>
      </c>
      <c r="G5" s="7">
        <v>1</v>
      </c>
    </row>
    <row r="6" spans="1:7" ht="15.6" x14ac:dyDescent="0.3">
      <c r="A6" s="26">
        <v>687403</v>
      </c>
      <c r="B6" s="26">
        <v>846362</v>
      </c>
      <c r="C6" s="26">
        <v>370</v>
      </c>
      <c r="D6" s="25">
        <v>1</v>
      </c>
      <c r="E6" s="26">
        <v>1</v>
      </c>
      <c r="F6" s="27" t="s">
        <v>2</v>
      </c>
      <c r="G6" s="7">
        <v>5.5658635394778321E-3</v>
      </c>
    </row>
    <row r="7" spans="1:7" ht="15.6" x14ac:dyDescent="0.3">
      <c r="A7" s="26">
        <v>686937</v>
      </c>
      <c r="B7" s="26">
        <v>846945</v>
      </c>
      <c r="C7" s="26">
        <v>362</v>
      </c>
      <c r="D7" s="25">
        <v>2</v>
      </c>
      <c r="E7" s="26">
        <v>2</v>
      </c>
      <c r="F7" s="27" t="s">
        <v>287</v>
      </c>
      <c r="G7" s="7">
        <v>0.99998901754314706</v>
      </c>
    </row>
    <row r="8" spans="1:7" ht="15.6" x14ac:dyDescent="0.3">
      <c r="A8" s="26">
        <v>687404</v>
      </c>
      <c r="B8" s="26">
        <v>846462</v>
      </c>
      <c r="C8" s="26">
        <v>370</v>
      </c>
      <c r="D8" s="25">
        <v>2</v>
      </c>
      <c r="E8" s="26">
        <v>1</v>
      </c>
      <c r="F8" s="27" t="s">
        <v>3</v>
      </c>
      <c r="G8" s="7">
        <v>1.5642226724960757E-2</v>
      </c>
    </row>
    <row r="9" spans="1:7" ht="15.6" x14ac:dyDescent="0.3">
      <c r="A9" s="26">
        <v>686937</v>
      </c>
      <c r="B9" s="26">
        <v>846945</v>
      </c>
      <c r="C9" s="26">
        <v>362</v>
      </c>
      <c r="D9" s="25">
        <v>3</v>
      </c>
      <c r="E9" s="26">
        <v>2</v>
      </c>
      <c r="F9" s="27" t="s">
        <v>288</v>
      </c>
      <c r="G9" s="7">
        <v>0.87778564535070114</v>
      </c>
    </row>
    <row r="10" spans="1:7" ht="15.6" x14ac:dyDescent="0.3">
      <c r="A10" s="26">
        <v>687406</v>
      </c>
      <c r="B10" s="26">
        <v>846462</v>
      </c>
      <c r="C10" s="26">
        <v>370</v>
      </c>
      <c r="D10" s="25">
        <v>3</v>
      </c>
      <c r="E10" s="26">
        <v>1</v>
      </c>
      <c r="F10" s="27" t="s">
        <v>23</v>
      </c>
      <c r="G10" s="7">
        <v>2.6974423537817458E-2</v>
      </c>
    </row>
    <row r="11" spans="1:7" ht="15.6" x14ac:dyDescent="0.3">
      <c r="A11" s="26">
        <v>686883</v>
      </c>
      <c r="B11" s="26">
        <v>846460</v>
      </c>
      <c r="C11" s="26">
        <v>374</v>
      </c>
      <c r="D11" s="25">
        <v>4</v>
      </c>
      <c r="E11" s="26">
        <v>2</v>
      </c>
      <c r="F11" s="27" t="s">
        <v>289</v>
      </c>
      <c r="G11" s="7">
        <v>1</v>
      </c>
    </row>
    <row r="12" spans="1:7" ht="15.6" x14ac:dyDescent="0.3">
      <c r="A12" s="26">
        <v>687408</v>
      </c>
      <c r="B12" s="26">
        <v>846363</v>
      </c>
      <c r="C12" s="26">
        <v>370</v>
      </c>
      <c r="D12" s="25">
        <v>4</v>
      </c>
      <c r="E12" s="26">
        <v>1</v>
      </c>
      <c r="F12" s="27" t="s">
        <v>4</v>
      </c>
      <c r="G12" s="7">
        <v>1.6404084679592746E-2</v>
      </c>
    </row>
    <row r="13" spans="1:7" ht="15.6" x14ac:dyDescent="0.3">
      <c r="A13" s="26">
        <v>686855</v>
      </c>
      <c r="B13" s="26">
        <v>846452</v>
      </c>
      <c r="C13" s="26">
        <v>374</v>
      </c>
      <c r="D13" s="25">
        <v>5</v>
      </c>
      <c r="E13" s="26">
        <v>2</v>
      </c>
      <c r="F13" s="27" t="s">
        <v>290</v>
      </c>
      <c r="G13" s="7">
        <v>0.99999999999999456</v>
      </c>
    </row>
    <row r="14" spans="1:7" ht="15.6" x14ac:dyDescent="0.3">
      <c r="A14" s="26">
        <v>687410</v>
      </c>
      <c r="B14" s="26">
        <v>846363</v>
      </c>
      <c r="C14" s="26">
        <v>370</v>
      </c>
      <c r="D14" s="25">
        <v>5</v>
      </c>
      <c r="E14" s="26">
        <v>1</v>
      </c>
      <c r="F14" s="27" t="s">
        <v>5</v>
      </c>
      <c r="G14" s="7">
        <v>0.38421683593901762</v>
      </c>
    </row>
    <row r="15" spans="1:7" ht="15.6" x14ac:dyDescent="0.3">
      <c r="A15" s="26">
        <v>686855</v>
      </c>
      <c r="B15" s="26">
        <v>846450</v>
      </c>
      <c r="C15" s="26">
        <v>374</v>
      </c>
      <c r="D15" s="25">
        <v>6</v>
      </c>
      <c r="E15" s="26">
        <v>2</v>
      </c>
      <c r="F15" s="27" t="s">
        <v>291</v>
      </c>
      <c r="G15" s="7">
        <v>0.99999999909587811</v>
      </c>
    </row>
    <row r="16" spans="1:7" ht="15.6" x14ac:dyDescent="0.3">
      <c r="A16" s="26">
        <v>687411</v>
      </c>
      <c r="B16" s="26">
        <v>846363</v>
      </c>
      <c r="C16" s="26">
        <v>370</v>
      </c>
      <c r="D16" s="25">
        <v>6</v>
      </c>
      <c r="E16" s="26">
        <v>1</v>
      </c>
      <c r="F16" s="27" t="s">
        <v>6</v>
      </c>
      <c r="G16" s="7">
        <v>0.31272328431590213</v>
      </c>
    </row>
    <row r="17" spans="1:7" ht="15.6" x14ac:dyDescent="0.3">
      <c r="A17" s="26">
        <v>687564</v>
      </c>
      <c r="B17" s="26">
        <v>846573</v>
      </c>
      <c r="C17" s="26">
        <v>362</v>
      </c>
      <c r="D17" s="25">
        <v>7</v>
      </c>
      <c r="E17" s="26">
        <v>2</v>
      </c>
      <c r="F17" s="27" t="s">
        <v>292</v>
      </c>
      <c r="G17" s="7">
        <v>1</v>
      </c>
    </row>
    <row r="18" spans="1:7" ht="15.6" x14ac:dyDescent="0.3">
      <c r="A18" s="26">
        <v>687412</v>
      </c>
      <c r="B18" s="26">
        <v>846362</v>
      </c>
      <c r="C18" s="26">
        <v>370</v>
      </c>
      <c r="D18" s="25">
        <v>7</v>
      </c>
      <c r="E18" s="26">
        <v>1</v>
      </c>
      <c r="F18" s="27" t="s">
        <v>7</v>
      </c>
      <c r="G18" s="7">
        <v>0.24502592079947635</v>
      </c>
    </row>
    <row r="19" spans="1:7" ht="15.6" x14ac:dyDescent="0.3">
      <c r="A19" s="26">
        <v>687158</v>
      </c>
      <c r="B19" s="26">
        <v>846630</v>
      </c>
      <c r="C19" s="26">
        <v>378</v>
      </c>
      <c r="D19" s="25">
        <v>8</v>
      </c>
      <c r="E19" s="26">
        <v>2</v>
      </c>
      <c r="F19" s="27" t="s">
        <v>294</v>
      </c>
      <c r="G19" s="7">
        <v>1</v>
      </c>
    </row>
    <row r="20" spans="1:7" ht="15.6" x14ac:dyDescent="0.3">
      <c r="A20" s="26">
        <v>687447</v>
      </c>
      <c r="B20" s="26">
        <v>846362</v>
      </c>
      <c r="C20" s="26">
        <v>320</v>
      </c>
      <c r="D20" s="25">
        <v>8</v>
      </c>
      <c r="E20" s="26">
        <v>1</v>
      </c>
      <c r="F20" s="27" t="s">
        <v>8</v>
      </c>
      <c r="G20" s="7">
        <v>0.99999999667223238</v>
      </c>
    </row>
    <row r="21" spans="1:7" ht="15.6" x14ac:dyDescent="0.3">
      <c r="A21" s="26">
        <v>686533</v>
      </c>
      <c r="B21" s="26">
        <v>846623</v>
      </c>
      <c r="C21" s="26">
        <v>372</v>
      </c>
      <c r="D21" s="25">
        <v>9</v>
      </c>
      <c r="E21" s="26">
        <v>2</v>
      </c>
      <c r="F21" s="27" t="s">
        <v>295</v>
      </c>
      <c r="G21" s="7">
        <v>0.99243811528177495</v>
      </c>
    </row>
    <row r="22" spans="1:7" ht="15.6" x14ac:dyDescent="0.3">
      <c r="A22" s="26">
        <v>686809</v>
      </c>
      <c r="B22" s="26">
        <v>846560</v>
      </c>
      <c r="C22" s="26">
        <v>367</v>
      </c>
      <c r="D22" s="25">
        <v>9</v>
      </c>
      <c r="E22" s="26">
        <v>1</v>
      </c>
      <c r="F22" s="27" t="s">
        <v>9</v>
      </c>
      <c r="G22" s="7">
        <v>0.53879117031788304</v>
      </c>
    </row>
    <row r="23" spans="1:7" ht="15.6" x14ac:dyDescent="0.3">
      <c r="A23" s="26">
        <v>687469</v>
      </c>
      <c r="B23" s="26">
        <v>846814</v>
      </c>
      <c r="C23" s="26">
        <v>360</v>
      </c>
      <c r="D23" s="25">
        <v>10</v>
      </c>
      <c r="E23" s="26">
        <v>2</v>
      </c>
      <c r="F23" s="27" t="s">
        <v>296</v>
      </c>
      <c r="G23" s="7">
        <v>0.90623624574683637</v>
      </c>
    </row>
    <row r="24" spans="1:7" ht="15.6" x14ac:dyDescent="0.3">
      <c r="A24" s="26">
        <v>686810</v>
      </c>
      <c r="B24" s="26">
        <v>846560</v>
      </c>
      <c r="C24" s="26">
        <v>367</v>
      </c>
      <c r="D24" s="25">
        <v>10</v>
      </c>
      <c r="E24" s="26">
        <v>1</v>
      </c>
      <c r="F24" s="27" t="s">
        <v>10</v>
      </c>
      <c r="G24" s="7">
        <v>4.2710008700997185E-2</v>
      </c>
    </row>
    <row r="25" spans="1:7" ht="15.6" x14ac:dyDescent="0.3">
      <c r="A25" s="26">
        <v>686086</v>
      </c>
      <c r="B25" s="26">
        <v>846958</v>
      </c>
      <c r="C25" s="26">
        <v>366</v>
      </c>
      <c r="D25" s="25">
        <v>11</v>
      </c>
      <c r="E25" s="26">
        <v>2</v>
      </c>
      <c r="F25" s="27" t="s">
        <v>297</v>
      </c>
      <c r="G25" s="7">
        <v>0.99999999999995359</v>
      </c>
    </row>
    <row r="26" spans="1:7" ht="15.6" x14ac:dyDescent="0.3">
      <c r="A26" s="26">
        <v>686812</v>
      </c>
      <c r="B26" s="26">
        <v>846563</v>
      </c>
      <c r="C26" s="26">
        <v>367</v>
      </c>
      <c r="D26" s="25">
        <v>11</v>
      </c>
      <c r="E26" s="26">
        <v>1</v>
      </c>
      <c r="F26" s="27" t="s">
        <v>11</v>
      </c>
      <c r="G26" s="7">
        <v>2.7615245751269741E-2</v>
      </c>
    </row>
    <row r="27" spans="1:7" ht="15.6" x14ac:dyDescent="0.3">
      <c r="A27" s="26">
        <v>687573</v>
      </c>
      <c r="B27" s="26">
        <v>846449</v>
      </c>
      <c r="C27" s="26">
        <v>389</v>
      </c>
      <c r="D27" s="25">
        <v>12</v>
      </c>
      <c r="E27" s="26">
        <v>2</v>
      </c>
      <c r="F27" s="27" t="s">
        <v>298</v>
      </c>
      <c r="G27" s="7">
        <v>1</v>
      </c>
    </row>
    <row r="28" spans="1:7" ht="15.6" x14ac:dyDescent="0.3">
      <c r="A28" s="26">
        <v>686813</v>
      </c>
      <c r="B28" s="26">
        <v>846569</v>
      </c>
      <c r="C28" s="26">
        <v>367</v>
      </c>
      <c r="D28" s="25">
        <v>12</v>
      </c>
      <c r="E28" s="26">
        <v>1</v>
      </c>
      <c r="F28" s="27" t="s">
        <v>12</v>
      </c>
      <c r="G28" s="7">
        <v>0.99805291244328265</v>
      </c>
    </row>
    <row r="29" spans="1:7" ht="15.6" x14ac:dyDescent="0.3">
      <c r="A29" s="26">
        <v>686814</v>
      </c>
      <c r="B29" s="26">
        <v>846570</v>
      </c>
      <c r="C29" s="26">
        <v>367</v>
      </c>
      <c r="D29" s="25">
        <v>13</v>
      </c>
      <c r="E29" s="26">
        <v>1</v>
      </c>
      <c r="F29" s="27" t="s">
        <v>13</v>
      </c>
      <c r="G29" s="7">
        <v>0.18721567161217523</v>
      </c>
    </row>
    <row r="30" spans="1:7" ht="15.6" x14ac:dyDescent="0.3">
      <c r="A30" s="26">
        <v>686816</v>
      </c>
      <c r="B30" s="26">
        <v>846571</v>
      </c>
      <c r="C30" s="26">
        <v>367</v>
      </c>
      <c r="D30" s="25">
        <v>14</v>
      </c>
      <c r="E30" s="26">
        <v>1</v>
      </c>
      <c r="F30" s="27" t="s">
        <v>14</v>
      </c>
      <c r="G30" s="7">
        <v>0.21655516082992179</v>
      </c>
    </row>
    <row r="31" spans="1:7" ht="15.6" x14ac:dyDescent="0.3">
      <c r="A31" s="26">
        <v>686817</v>
      </c>
      <c r="B31" s="26">
        <v>846571</v>
      </c>
      <c r="C31" s="26">
        <v>367</v>
      </c>
      <c r="D31" s="25">
        <v>15</v>
      </c>
      <c r="E31" s="26">
        <v>1</v>
      </c>
      <c r="F31" s="27" t="s">
        <v>15</v>
      </c>
      <c r="G31" s="7">
        <v>0.99999546425137809</v>
      </c>
    </row>
    <row r="32" spans="1:7" ht="15.6" x14ac:dyDescent="0.3">
      <c r="A32" s="26">
        <v>686810</v>
      </c>
      <c r="B32" s="26">
        <v>846572</v>
      </c>
      <c r="C32" s="26">
        <v>366</v>
      </c>
      <c r="D32" s="25">
        <v>16</v>
      </c>
      <c r="E32" s="26">
        <v>1</v>
      </c>
      <c r="F32" s="27" t="s">
        <v>16</v>
      </c>
      <c r="G32" s="7">
        <v>5.2892587675568682E-2</v>
      </c>
    </row>
    <row r="33" spans="1:7" ht="15.6" x14ac:dyDescent="0.3">
      <c r="A33" s="26">
        <v>686809</v>
      </c>
      <c r="B33" s="26">
        <v>846572</v>
      </c>
      <c r="C33" s="26">
        <v>366</v>
      </c>
      <c r="D33" s="25">
        <v>17</v>
      </c>
      <c r="E33" s="26">
        <v>1</v>
      </c>
      <c r="F33" s="27" t="s">
        <v>17</v>
      </c>
      <c r="G33" s="7">
        <v>0.99907836395934446</v>
      </c>
    </row>
    <row r="34" spans="1:7" ht="15.6" x14ac:dyDescent="0.3">
      <c r="A34" s="26">
        <v>686804</v>
      </c>
      <c r="B34" s="26">
        <v>846573</v>
      </c>
      <c r="C34" s="26">
        <v>367</v>
      </c>
      <c r="D34" s="25">
        <v>18</v>
      </c>
      <c r="E34" s="26">
        <v>1</v>
      </c>
      <c r="F34" s="27" t="s">
        <v>18</v>
      </c>
      <c r="G34" s="7">
        <v>4.807631166139803E-2</v>
      </c>
    </row>
    <row r="35" spans="1:7" ht="15.6" x14ac:dyDescent="0.3">
      <c r="A35" s="26">
        <v>686803</v>
      </c>
      <c r="B35" s="26">
        <v>846573</v>
      </c>
      <c r="C35" s="26">
        <v>367</v>
      </c>
      <c r="D35" s="25">
        <v>19</v>
      </c>
      <c r="E35" s="26">
        <v>1</v>
      </c>
      <c r="F35" s="27" t="s">
        <v>19</v>
      </c>
      <c r="G35" s="7">
        <v>2.8930420732859699E-3</v>
      </c>
    </row>
    <row r="36" spans="1:7" ht="15.6" x14ac:dyDescent="0.3">
      <c r="A36" s="26">
        <v>686802</v>
      </c>
      <c r="B36" s="26">
        <v>846574</v>
      </c>
      <c r="C36" s="26">
        <v>367</v>
      </c>
      <c r="D36" s="25">
        <v>20</v>
      </c>
      <c r="E36" s="26">
        <v>1</v>
      </c>
      <c r="F36" s="27" t="s">
        <v>20</v>
      </c>
      <c r="G36" s="7">
        <v>6.3872672489777936E-5</v>
      </c>
    </row>
    <row r="37" spans="1:7" ht="15.6" x14ac:dyDescent="0.3">
      <c r="A37" s="26">
        <v>686801</v>
      </c>
      <c r="B37" s="26">
        <v>846574</v>
      </c>
      <c r="C37" s="26">
        <v>366</v>
      </c>
      <c r="D37" s="25">
        <v>21</v>
      </c>
      <c r="E37" s="26">
        <v>1</v>
      </c>
      <c r="F37" s="27" t="s">
        <v>21</v>
      </c>
      <c r="G37" s="7">
        <v>6.8277590119168166E-4</v>
      </c>
    </row>
    <row r="38" spans="1:7" ht="15.6" x14ac:dyDescent="0.3">
      <c r="A38" s="26">
        <v>687115</v>
      </c>
      <c r="B38" s="26">
        <v>846600</v>
      </c>
      <c r="C38" s="26">
        <v>379</v>
      </c>
      <c r="D38" s="25">
        <v>22</v>
      </c>
      <c r="E38" s="26">
        <v>1</v>
      </c>
      <c r="F38" s="27" t="s">
        <v>22</v>
      </c>
      <c r="G38" s="7">
        <v>0.73490373403985387</v>
      </c>
    </row>
    <row r="39" spans="1:7" ht="15.6" x14ac:dyDescent="0.3">
      <c r="A39" s="26">
        <v>687115</v>
      </c>
      <c r="B39" s="26">
        <v>846601</v>
      </c>
      <c r="C39" s="26">
        <v>379</v>
      </c>
      <c r="D39" s="25">
        <v>23</v>
      </c>
      <c r="E39" s="26">
        <v>1</v>
      </c>
      <c r="F39" s="27" t="s">
        <v>24</v>
      </c>
      <c r="G39" s="7">
        <v>0.24719618285004527</v>
      </c>
    </row>
    <row r="40" spans="1:7" ht="15.6" x14ac:dyDescent="0.3">
      <c r="A40" s="26">
        <v>687114</v>
      </c>
      <c r="B40" s="26">
        <v>846601</v>
      </c>
      <c r="C40" s="26">
        <v>379</v>
      </c>
      <c r="D40" s="25">
        <v>24</v>
      </c>
      <c r="E40" s="26">
        <v>1</v>
      </c>
      <c r="F40" s="27" t="s">
        <v>26</v>
      </c>
      <c r="G40" s="7">
        <v>0.73584614491497691</v>
      </c>
    </row>
    <row r="41" spans="1:7" ht="15.6" x14ac:dyDescent="0.3">
      <c r="A41" s="26">
        <v>687114</v>
      </c>
      <c r="B41" s="26">
        <v>846600</v>
      </c>
      <c r="C41" s="26">
        <v>379</v>
      </c>
      <c r="D41" s="25">
        <v>25</v>
      </c>
      <c r="E41" s="26">
        <v>1</v>
      </c>
      <c r="F41" s="27" t="s">
        <v>25</v>
      </c>
      <c r="G41" s="7">
        <v>0.98248665062951435</v>
      </c>
    </row>
    <row r="42" spans="1:7" ht="15.6" x14ac:dyDescent="0.3">
      <c r="A42" s="26">
        <v>687116</v>
      </c>
      <c r="B42" s="26">
        <v>846601</v>
      </c>
      <c r="C42" s="26">
        <v>379</v>
      </c>
      <c r="D42" s="25">
        <v>26</v>
      </c>
      <c r="E42" s="26">
        <v>1</v>
      </c>
      <c r="F42" s="27" t="s">
        <v>27</v>
      </c>
      <c r="G42" s="7">
        <v>0.53740040343459072</v>
      </c>
    </row>
    <row r="43" spans="1:7" ht="15.6" x14ac:dyDescent="0.3">
      <c r="A43" s="26">
        <v>687116</v>
      </c>
      <c r="B43" s="26">
        <v>846600</v>
      </c>
      <c r="C43" s="26">
        <v>379</v>
      </c>
      <c r="D43" s="25">
        <v>27</v>
      </c>
      <c r="E43" s="26">
        <v>1</v>
      </c>
      <c r="F43" s="27" t="s">
        <v>28</v>
      </c>
      <c r="G43" s="7">
        <v>0.99775484442443951</v>
      </c>
    </row>
    <row r="44" spans="1:7" ht="15.6" x14ac:dyDescent="0.3">
      <c r="A44" s="26">
        <v>687117</v>
      </c>
      <c r="B44" s="26">
        <v>846600</v>
      </c>
      <c r="C44" s="26">
        <v>379</v>
      </c>
      <c r="D44" s="25">
        <v>28</v>
      </c>
      <c r="E44" s="26">
        <v>1</v>
      </c>
      <c r="F44" s="27" t="s">
        <v>30</v>
      </c>
      <c r="G44" s="7">
        <v>0.99999884019208918</v>
      </c>
    </row>
    <row r="45" spans="1:7" ht="15.6" x14ac:dyDescent="0.3">
      <c r="A45" s="26">
        <v>687117</v>
      </c>
      <c r="B45" s="26">
        <v>846601</v>
      </c>
      <c r="C45" s="26">
        <v>379</v>
      </c>
      <c r="D45" s="25">
        <v>29</v>
      </c>
      <c r="E45" s="26">
        <v>1</v>
      </c>
      <c r="F45" s="27" t="s">
        <v>29</v>
      </c>
      <c r="G45" s="7">
        <v>0.99999905496358077</v>
      </c>
    </row>
    <row r="46" spans="1:7" ht="15.6" x14ac:dyDescent="0.3">
      <c r="A46" s="26">
        <v>687118</v>
      </c>
      <c r="B46" s="26">
        <v>846600</v>
      </c>
      <c r="C46" s="26">
        <v>379</v>
      </c>
      <c r="D46" s="25">
        <v>30</v>
      </c>
      <c r="E46" s="26">
        <v>1</v>
      </c>
      <c r="F46" s="27" t="s">
        <v>31</v>
      </c>
      <c r="G46" s="7">
        <v>0.35896074698407493</v>
      </c>
    </row>
    <row r="47" spans="1:7" ht="15.6" x14ac:dyDescent="0.3">
      <c r="A47" s="26">
        <v>687118</v>
      </c>
      <c r="B47" s="26">
        <v>846601</v>
      </c>
      <c r="C47" s="26">
        <v>379</v>
      </c>
      <c r="D47" s="25">
        <v>31</v>
      </c>
      <c r="E47" s="26">
        <v>1</v>
      </c>
      <c r="F47" s="27" t="s">
        <v>32</v>
      </c>
      <c r="G47" s="7">
        <v>0.91364427006984472</v>
      </c>
    </row>
    <row r="48" spans="1:7" ht="15.6" x14ac:dyDescent="0.3">
      <c r="A48" s="26">
        <v>687119</v>
      </c>
      <c r="B48" s="26">
        <v>846601</v>
      </c>
      <c r="C48" s="26">
        <v>379</v>
      </c>
      <c r="D48" s="25">
        <v>32</v>
      </c>
      <c r="E48" s="26">
        <v>1</v>
      </c>
      <c r="F48" s="27" t="s">
        <v>33</v>
      </c>
      <c r="G48" s="7">
        <v>0.13645746700774428</v>
      </c>
    </row>
    <row r="49" spans="1:7" ht="15.6" x14ac:dyDescent="0.3">
      <c r="A49" s="26">
        <v>687120</v>
      </c>
      <c r="B49" s="26">
        <v>846601</v>
      </c>
      <c r="C49" s="26">
        <v>379</v>
      </c>
      <c r="D49" s="25">
        <v>33</v>
      </c>
      <c r="E49" s="26">
        <v>1</v>
      </c>
      <c r="F49" s="27" t="s">
        <v>34</v>
      </c>
      <c r="G49" s="7">
        <v>0.13498624893115249</v>
      </c>
    </row>
    <row r="50" spans="1:7" ht="15.6" x14ac:dyDescent="0.3">
      <c r="A50" s="26">
        <v>686970</v>
      </c>
      <c r="B50" s="26">
        <v>846580</v>
      </c>
      <c r="C50" s="26">
        <v>379</v>
      </c>
      <c r="D50" s="25">
        <v>34</v>
      </c>
      <c r="E50" s="26">
        <v>1</v>
      </c>
      <c r="F50" s="27" t="s">
        <v>35</v>
      </c>
      <c r="G50" s="7">
        <v>0.99999999694246255</v>
      </c>
    </row>
    <row r="51" spans="1:7" ht="15.6" x14ac:dyDescent="0.3">
      <c r="A51" s="26">
        <v>686970</v>
      </c>
      <c r="B51" s="26">
        <v>846579</v>
      </c>
      <c r="C51" s="26">
        <v>379</v>
      </c>
      <c r="D51" s="25">
        <v>35</v>
      </c>
      <c r="E51" s="26">
        <v>1</v>
      </c>
      <c r="F51" s="27" t="s">
        <v>36</v>
      </c>
      <c r="G51" s="7">
        <v>0.99985694713087181</v>
      </c>
    </row>
    <row r="52" spans="1:7" ht="15.6" x14ac:dyDescent="0.3">
      <c r="A52" s="26">
        <v>686971</v>
      </c>
      <c r="B52" s="26">
        <v>846580</v>
      </c>
      <c r="C52" s="26">
        <v>379</v>
      </c>
      <c r="D52" s="25">
        <v>36</v>
      </c>
      <c r="E52" s="26">
        <v>1</v>
      </c>
      <c r="F52" s="27" t="s">
        <v>37</v>
      </c>
      <c r="G52" s="7">
        <v>0.99999889812966947</v>
      </c>
    </row>
    <row r="53" spans="1:7" ht="15.6" x14ac:dyDescent="0.3">
      <c r="A53" s="26">
        <v>686971</v>
      </c>
      <c r="B53" s="26">
        <v>846579</v>
      </c>
      <c r="C53" s="26">
        <v>379</v>
      </c>
      <c r="D53" s="25">
        <v>37</v>
      </c>
      <c r="E53" s="26">
        <v>1</v>
      </c>
      <c r="F53" s="27" t="s">
        <v>39</v>
      </c>
      <c r="G53" s="7">
        <v>0.77848990234700133</v>
      </c>
    </row>
    <row r="54" spans="1:7" ht="15.6" x14ac:dyDescent="0.3">
      <c r="A54" s="26">
        <v>686971</v>
      </c>
      <c r="B54" s="26">
        <v>846578</v>
      </c>
      <c r="C54" s="26">
        <v>379</v>
      </c>
      <c r="D54" s="25">
        <v>38</v>
      </c>
      <c r="E54" s="26">
        <v>1</v>
      </c>
      <c r="F54" s="27" t="s">
        <v>38</v>
      </c>
      <c r="G54" s="7">
        <v>0.45294877022469066</v>
      </c>
    </row>
    <row r="55" spans="1:7" ht="15.6" x14ac:dyDescent="0.3">
      <c r="A55" s="26">
        <v>686972</v>
      </c>
      <c r="B55" s="26">
        <v>846579</v>
      </c>
      <c r="C55" s="26">
        <v>379</v>
      </c>
      <c r="D55" s="25">
        <v>39</v>
      </c>
      <c r="E55" s="26">
        <v>1</v>
      </c>
      <c r="F55" s="27" t="s">
        <v>40</v>
      </c>
      <c r="G55" s="7">
        <v>0.98371555339159211</v>
      </c>
    </row>
    <row r="56" spans="1:7" ht="15.6" x14ac:dyDescent="0.3">
      <c r="A56" s="26">
        <v>686971</v>
      </c>
      <c r="B56" s="26">
        <v>846579</v>
      </c>
      <c r="C56" s="26">
        <v>379</v>
      </c>
      <c r="D56" s="25">
        <v>40</v>
      </c>
      <c r="E56" s="26">
        <v>1</v>
      </c>
      <c r="F56" s="27" t="s">
        <v>41</v>
      </c>
      <c r="G56" s="7">
        <v>0.90356450930305743</v>
      </c>
    </row>
    <row r="57" spans="1:7" ht="15.6" x14ac:dyDescent="0.3">
      <c r="A57" s="26">
        <v>686972</v>
      </c>
      <c r="B57" s="26">
        <v>846578</v>
      </c>
      <c r="C57" s="26">
        <v>379</v>
      </c>
      <c r="D57" s="25">
        <v>41</v>
      </c>
      <c r="E57" s="26">
        <v>1</v>
      </c>
      <c r="F57" s="27" t="s">
        <v>42</v>
      </c>
      <c r="G57" s="7">
        <v>0.52826040454636614</v>
      </c>
    </row>
    <row r="58" spans="1:7" ht="15.6" x14ac:dyDescent="0.3">
      <c r="A58" s="26">
        <v>686972</v>
      </c>
      <c r="B58" s="26">
        <v>846577</v>
      </c>
      <c r="C58" s="26">
        <v>379</v>
      </c>
      <c r="D58" s="25">
        <v>42</v>
      </c>
      <c r="E58" s="26">
        <v>1</v>
      </c>
      <c r="F58" s="27" t="s">
        <v>43</v>
      </c>
      <c r="G58" s="7">
        <v>0.99998528486851734</v>
      </c>
    </row>
    <row r="59" spans="1:7" ht="15.6" x14ac:dyDescent="0.3">
      <c r="A59" s="26">
        <v>686972</v>
      </c>
      <c r="B59" s="26">
        <v>846577</v>
      </c>
      <c r="C59" s="26">
        <v>379</v>
      </c>
      <c r="D59" s="25">
        <v>43</v>
      </c>
      <c r="E59" s="26">
        <v>1</v>
      </c>
      <c r="F59" s="27" t="s">
        <v>44</v>
      </c>
      <c r="G59" s="7">
        <v>0.89683477439108639</v>
      </c>
    </row>
    <row r="60" spans="1:7" ht="15.6" x14ac:dyDescent="0.3">
      <c r="A60" s="26">
        <v>686972</v>
      </c>
      <c r="B60" s="26">
        <v>846576</v>
      </c>
      <c r="C60" s="26">
        <v>379</v>
      </c>
      <c r="D60" s="25">
        <v>44</v>
      </c>
      <c r="E60" s="26">
        <v>1</v>
      </c>
      <c r="F60" s="27" t="s">
        <v>45</v>
      </c>
      <c r="G60" s="7">
        <v>0.89993951859383214</v>
      </c>
    </row>
    <row r="61" spans="1:7" ht="15.6" x14ac:dyDescent="0.3">
      <c r="A61" s="26">
        <v>686973</v>
      </c>
      <c r="B61" s="26">
        <v>846577</v>
      </c>
      <c r="C61" s="26">
        <v>379</v>
      </c>
      <c r="D61" s="25">
        <v>45</v>
      </c>
      <c r="E61" s="26">
        <v>1</v>
      </c>
      <c r="F61" s="27" t="s">
        <v>46</v>
      </c>
      <c r="G61" s="7">
        <v>0.93239022599351218</v>
      </c>
    </row>
    <row r="62" spans="1:7" ht="15.6" x14ac:dyDescent="0.3">
      <c r="A62" s="26">
        <v>686973</v>
      </c>
      <c r="B62" s="26">
        <v>846578</v>
      </c>
      <c r="C62" s="26">
        <v>379</v>
      </c>
      <c r="D62" s="25">
        <v>46</v>
      </c>
      <c r="E62" s="26">
        <v>1</v>
      </c>
      <c r="F62" s="27" t="s">
        <v>47</v>
      </c>
      <c r="G62" s="7">
        <v>0.74673208165299099</v>
      </c>
    </row>
    <row r="63" spans="1:7" ht="15.6" x14ac:dyDescent="0.3">
      <c r="A63" s="26">
        <v>686973</v>
      </c>
      <c r="B63" s="26">
        <v>846576</v>
      </c>
      <c r="C63" s="26">
        <v>379</v>
      </c>
      <c r="D63" s="25">
        <v>47</v>
      </c>
      <c r="E63" s="26">
        <v>1</v>
      </c>
      <c r="F63" s="27" t="s">
        <v>49</v>
      </c>
      <c r="G63" s="7">
        <v>0.9999999768398582</v>
      </c>
    </row>
    <row r="64" spans="1:7" ht="15.6" x14ac:dyDescent="0.3">
      <c r="A64" s="26">
        <v>686974</v>
      </c>
      <c r="B64" s="26">
        <v>846577</v>
      </c>
      <c r="C64" s="26">
        <v>379</v>
      </c>
      <c r="D64" s="25">
        <v>48</v>
      </c>
      <c r="E64" s="26">
        <v>1</v>
      </c>
      <c r="F64" s="27" t="s">
        <v>48</v>
      </c>
      <c r="G64" s="7">
        <v>0.57984494969327771</v>
      </c>
    </row>
    <row r="65" spans="1:7" ht="15.6" x14ac:dyDescent="0.3">
      <c r="A65" s="26">
        <v>686974</v>
      </c>
      <c r="B65" s="26">
        <v>846576</v>
      </c>
      <c r="C65" s="26">
        <v>379</v>
      </c>
      <c r="D65" s="25">
        <v>49</v>
      </c>
      <c r="E65" s="26">
        <v>1</v>
      </c>
      <c r="F65" s="27" t="s">
        <v>50</v>
      </c>
      <c r="G65" s="7">
        <v>0.99758613318370104</v>
      </c>
    </row>
    <row r="66" spans="1:7" ht="15.6" x14ac:dyDescent="0.3">
      <c r="A66" s="26">
        <v>686974</v>
      </c>
      <c r="B66" s="26">
        <v>846575</v>
      </c>
      <c r="C66" s="26">
        <v>379</v>
      </c>
      <c r="D66" s="25">
        <v>50</v>
      </c>
      <c r="E66" s="26">
        <v>1</v>
      </c>
      <c r="F66" s="27" t="s">
        <v>51</v>
      </c>
      <c r="G66" s="7">
        <v>0.99890042998754136</v>
      </c>
    </row>
    <row r="67" spans="1:7" ht="15.6" x14ac:dyDescent="0.3">
      <c r="A67" s="26">
        <v>686974</v>
      </c>
      <c r="B67" s="26">
        <v>846575</v>
      </c>
      <c r="C67" s="26">
        <v>379</v>
      </c>
      <c r="D67" s="25">
        <v>51</v>
      </c>
      <c r="E67" s="26">
        <v>1</v>
      </c>
      <c r="F67" s="27" t="s">
        <v>52</v>
      </c>
      <c r="G67" s="7">
        <v>0.9936877613120938</v>
      </c>
    </row>
    <row r="68" spans="1:7" ht="15.6" x14ac:dyDescent="0.3">
      <c r="A68" s="26">
        <v>687529</v>
      </c>
      <c r="B68" s="26">
        <v>846751</v>
      </c>
      <c r="C68" s="26">
        <v>359</v>
      </c>
      <c r="D68" s="25">
        <v>52</v>
      </c>
      <c r="E68" s="26">
        <v>1</v>
      </c>
      <c r="F68" s="27" t="s">
        <v>53</v>
      </c>
      <c r="G68" s="7">
        <v>0.28294065617261305</v>
      </c>
    </row>
    <row r="69" spans="1:7" ht="15.6" x14ac:dyDescent="0.3">
      <c r="A69" s="26">
        <v>687530</v>
      </c>
      <c r="B69" s="26">
        <v>846752</v>
      </c>
      <c r="C69" s="26">
        <v>359</v>
      </c>
      <c r="D69" s="25">
        <v>53</v>
      </c>
      <c r="E69" s="26">
        <v>1</v>
      </c>
      <c r="F69" s="27" t="s">
        <v>54</v>
      </c>
      <c r="G69" s="7">
        <v>0.3226202211645699</v>
      </c>
    </row>
    <row r="70" spans="1:7" ht="15.6" x14ac:dyDescent="0.3">
      <c r="A70" s="26">
        <v>687532</v>
      </c>
      <c r="B70" s="26">
        <v>846753</v>
      </c>
      <c r="C70" s="26">
        <v>359</v>
      </c>
      <c r="D70" s="25">
        <v>54</v>
      </c>
      <c r="E70" s="26">
        <v>1</v>
      </c>
      <c r="F70" s="27" t="s">
        <v>55</v>
      </c>
      <c r="G70" s="7">
        <v>0.31391055965209252</v>
      </c>
    </row>
    <row r="71" spans="1:7" ht="15.6" x14ac:dyDescent="0.3">
      <c r="A71" s="26">
        <v>687533</v>
      </c>
      <c r="B71" s="26">
        <v>846755</v>
      </c>
      <c r="C71" s="26">
        <v>359</v>
      </c>
      <c r="D71" s="25">
        <v>55</v>
      </c>
      <c r="E71" s="26">
        <v>1</v>
      </c>
      <c r="F71" s="27" t="s">
        <v>56</v>
      </c>
      <c r="G71" s="7">
        <v>0.98006209723260274</v>
      </c>
    </row>
    <row r="72" spans="1:7" ht="15.6" x14ac:dyDescent="0.3">
      <c r="A72" s="26">
        <v>687535</v>
      </c>
      <c r="B72" s="26">
        <v>846758</v>
      </c>
      <c r="C72" s="26">
        <v>359</v>
      </c>
      <c r="D72" s="25">
        <v>56</v>
      </c>
      <c r="E72" s="26">
        <v>1</v>
      </c>
      <c r="F72" s="27" t="s">
        <v>57</v>
      </c>
      <c r="G72" s="7">
        <v>0.33728341004665396</v>
      </c>
    </row>
    <row r="73" spans="1:7" ht="15.6" x14ac:dyDescent="0.3">
      <c r="A73" s="26">
        <v>687537</v>
      </c>
      <c r="B73" s="26">
        <v>846760</v>
      </c>
      <c r="C73" s="26">
        <v>359</v>
      </c>
      <c r="D73" s="25">
        <v>57</v>
      </c>
      <c r="E73" s="26">
        <v>1</v>
      </c>
      <c r="F73" s="27" t="s">
        <v>58</v>
      </c>
      <c r="G73" s="7">
        <v>0.62661997880729225</v>
      </c>
    </row>
    <row r="74" spans="1:7" ht="15.6" x14ac:dyDescent="0.3">
      <c r="A74" s="26">
        <v>687538</v>
      </c>
      <c r="B74" s="26">
        <v>846763</v>
      </c>
      <c r="C74" s="26">
        <v>359</v>
      </c>
      <c r="D74" s="25">
        <v>58</v>
      </c>
      <c r="E74" s="26">
        <v>1</v>
      </c>
      <c r="F74" s="27" t="s">
        <v>59</v>
      </c>
      <c r="G74" s="7">
        <v>0.54024697717516279</v>
      </c>
    </row>
    <row r="75" spans="1:7" ht="15.6" x14ac:dyDescent="0.3">
      <c r="A75" s="26">
        <v>687539</v>
      </c>
      <c r="B75" s="26">
        <v>846766</v>
      </c>
      <c r="C75" s="26">
        <v>359</v>
      </c>
      <c r="D75" s="25">
        <v>59</v>
      </c>
      <c r="E75" s="26">
        <v>1</v>
      </c>
      <c r="F75" s="27" t="s">
        <v>60</v>
      </c>
      <c r="G75" s="7">
        <v>0.99999999877371215</v>
      </c>
    </row>
    <row r="76" spans="1:7" ht="15.6" x14ac:dyDescent="0.3">
      <c r="A76" s="26">
        <v>687541</v>
      </c>
      <c r="B76" s="26">
        <v>846768</v>
      </c>
      <c r="C76" s="26">
        <v>359</v>
      </c>
      <c r="D76" s="25">
        <v>60</v>
      </c>
      <c r="E76" s="26">
        <v>1</v>
      </c>
      <c r="F76" s="27" t="s">
        <v>61</v>
      </c>
      <c r="G76" s="7">
        <v>3.1680251749168963E-2</v>
      </c>
    </row>
    <row r="77" spans="1:7" ht="15.6" x14ac:dyDescent="0.3">
      <c r="A77" s="26">
        <v>687544</v>
      </c>
      <c r="B77" s="26">
        <v>846771</v>
      </c>
      <c r="C77" s="26">
        <v>359</v>
      </c>
      <c r="D77" s="25">
        <v>61</v>
      </c>
      <c r="E77" s="26">
        <v>1</v>
      </c>
      <c r="F77" s="27" t="s">
        <v>62</v>
      </c>
      <c r="G77" s="7">
        <v>0.2367146382564832</v>
      </c>
    </row>
    <row r="78" spans="1:7" ht="15.6" x14ac:dyDescent="0.3">
      <c r="A78" s="26">
        <v>687547</v>
      </c>
      <c r="B78" s="26">
        <v>846773</v>
      </c>
      <c r="C78" s="26">
        <v>359</v>
      </c>
      <c r="D78" s="25">
        <v>62</v>
      </c>
      <c r="E78" s="26">
        <v>1</v>
      </c>
      <c r="F78" s="27" t="s">
        <v>63</v>
      </c>
      <c r="G78" s="7">
        <v>6.5777197261164086E-2</v>
      </c>
    </row>
    <row r="79" spans="1:7" ht="15.6" x14ac:dyDescent="0.3">
      <c r="A79" s="26">
        <v>687549</v>
      </c>
      <c r="B79" s="26">
        <v>846775</v>
      </c>
      <c r="C79" s="26">
        <v>359</v>
      </c>
      <c r="D79" s="25">
        <v>63</v>
      </c>
      <c r="E79" s="26">
        <v>1</v>
      </c>
      <c r="F79" s="27" t="s">
        <v>64</v>
      </c>
      <c r="G79" s="7">
        <v>0.99978143611375525</v>
      </c>
    </row>
    <row r="80" spans="1:7" ht="15.6" x14ac:dyDescent="0.3">
      <c r="A80" s="26">
        <v>687550</v>
      </c>
      <c r="B80" s="26">
        <v>846777</v>
      </c>
      <c r="C80" s="26">
        <v>359</v>
      </c>
      <c r="D80" s="25">
        <v>64</v>
      </c>
      <c r="E80" s="26">
        <v>1</v>
      </c>
      <c r="F80" s="27" t="s">
        <v>65</v>
      </c>
      <c r="G80" s="7">
        <v>1.0418421118289441E-2</v>
      </c>
    </row>
    <row r="81" spans="1:7" ht="15.6" x14ac:dyDescent="0.3">
      <c r="A81" s="26">
        <v>687553</v>
      </c>
      <c r="B81" s="26">
        <v>846779</v>
      </c>
      <c r="C81" s="26">
        <v>357</v>
      </c>
      <c r="D81" s="25">
        <v>65</v>
      </c>
      <c r="E81" s="26">
        <v>1</v>
      </c>
      <c r="F81" s="27" t="s">
        <v>66</v>
      </c>
      <c r="G81" s="7">
        <v>0.99160897777861645</v>
      </c>
    </row>
    <row r="82" spans="1:7" ht="15.6" x14ac:dyDescent="0.3">
      <c r="A82" s="26">
        <v>687555</v>
      </c>
      <c r="B82" s="26">
        <v>846782</v>
      </c>
      <c r="C82" s="26">
        <v>357</v>
      </c>
      <c r="D82" s="25">
        <v>66</v>
      </c>
      <c r="E82" s="26">
        <v>1</v>
      </c>
      <c r="F82" s="27" t="s">
        <v>67</v>
      </c>
      <c r="G82" s="7">
        <v>0.99999931022662791</v>
      </c>
    </row>
    <row r="83" spans="1:7" ht="15.6" x14ac:dyDescent="0.3">
      <c r="A83" s="26">
        <v>686911</v>
      </c>
      <c r="B83" s="26">
        <v>846777</v>
      </c>
      <c r="C83" s="26">
        <v>369</v>
      </c>
      <c r="D83" s="25">
        <v>67</v>
      </c>
      <c r="E83" s="26">
        <v>1</v>
      </c>
      <c r="F83" s="27" t="s">
        <v>68</v>
      </c>
      <c r="G83" s="7">
        <v>7.5068162529210532E-4</v>
      </c>
    </row>
    <row r="84" spans="1:7" ht="15.6" x14ac:dyDescent="0.3">
      <c r="A84" s="26">
        <v>686910</v>
      </c>
      <c r="B84" s="26">
        <v>846777</v>
      </c>
      <c r="C84" s="26">
        <v>369</v>
      </c>
      <c r="D84" s="25">
        <v>68</v>
      </c>
      <c r="E84" s="26">
        <v>1</v>
      </c>
      <c r="F84" s="27" t="s">
        <v>70</v>
      </c>
      <c r="G84" s="7">
        <v>4.3155498816254057E-4</v>
      </c>
    </row>
    <row r="85" spans="1:7" ht="15.6" x14ac:dyDescent="0.3">
      <c r="A85" s="26">
        <v>686909</v>
      </c>
      <c r="B85" s="26">
        <v>846778</v>
      </c>
      <c r="C85" s="26">
        <v>369</v>
      </c>
      <c r="D85" s="25">
        <v>69</v>
      </c>
      <c r="E85" s="26">
        <v>1</v>
      </c>
      <c r="F85" s="27" t="s">
        <v>69</v>
      </c>
      <c r="G85" s="7">
        <v>1.237377548207126E-3</v>
      </c>
    </row>
    <row r="86" spans="1:7" ht="15.6" x14ac:dyDescent="0.3">
      <c r="A86" s="26">
        <v>686908</v>
      </c>
      <c r="B86" s="26">
        <v>846778</v>
      </c>
      <c r="C86" s="26">
        <v>369</v>
      </c>
      <c r="D86" s="25">
        <v>70</v>
      </c>
      <c r="E86" s="26">
        <v>1</v>
      </c>
      <c r="F86" s="27" t="s">
        <v>71</v>
      </c>
      <c r="G86" s="7">
        <v>4.0260829840699138E-4</v>
      </c>
    </row>
    <row r="87" spans="1:7" ht="15.6" x14ac:dyDescent="0.3">
      <c r="A87" s="26">
        <v>686907</v>
      </c>
      <c r="B87" s="26">
        <v>846778</v>
      </c>
      <c r="C87" s="26">
        <v>369</v>
      </c>
      <c r="D87" s="25">
        <v>71</v>
      </c>
      <c r="E87" s="26">
        <v>1</v>
      </c>
      <c r="F87" s="27" t="s">
        <v>72</v>
      </c>
      <c r="G87" s="7">
        <v>1.0201796529074817E-3</v>
      </c>
    </row>
    <row r="88" spans="1:7" ht="15.6" x14ac:dyDescent="0.3">
      <c r="A88" s="26">
        <v>686906</v>
      </c>
      <c r="B88" s="26">
        <v>846779</v>
      </c>
      <c r="C88" s="26">
        <v>369</v>
      </c>
      <c r="D88" s="25">
        <v>72</v>
      </c>
      <c r="E88" s="26">
        <v>1</v>
      </c>
      <c r="F88" s="27" t="s">
        <v>73</v>
      </c>
      <c r="G88" s="7">
        <v>1.7249030107989487E-4</v>
      </c>
    </row>
    <row r="89" spans="1:7" ht="15.6" x14ac:dyDescent="0.3">
      <c r="A89" s="26">
        <v>686904</v>
      </c>
      <c r="B89" s="26">
        <v>846779</v>
      </c>
      <c r="C89" s="26">
        <v>369</v>
      </c>
      <c r="D89" s="25">
        <v>73</v>
      </c>
      <c r="E89" s="26">
        <v>1</v>
      </c>
      <c r="F89" s="27" t="s">
        <v>75</v>
      </c>
      <c r="G89" s="7">
        <v>0.55538264890375377</v>
      </c>
    </row>
    <row r="90" spans="1:7" ht="15.6" x14ac:dyDescent="0.3">
      <c r="A90" s="26">
        <v>686901</v>
      </c>
      <c r="B90" s="26">
        <v>846779</v>
      </c>
      <c r="C90" s="26">
        <v>369</v>
      </c>
      <c r="D90" s="25">
        <v>74</v>
      </c>
      <c r="E90" s="26">
        <v>1</v>
      </c>
      <c r="F90" s="27" t="s">
        <v>74</v>
      </c>
      <c r="G90" s="7">
        <v>4.5369693997126728E-3</v>
      </c>
    </row>
    <row r="91" spans="1:7" ht="15.6" x14ac:dyDescent="0.3">
      <c r="A91" s="26">
        <v>686899</v>
      </c>
      <c r="B91" s="26">
        <v>846778</v>
      </c>
      <c r="C91" s="26">
        <v>369</v>
      </c>
      <c r="D91" s="25">
        <v>75</v>
      </c>
      <c r="E91" s="26">
        <v>1</v>
      </c>
      <c r="F91" s="27" t="s">
        <v>76</v>
      </c>
      <c r="G91" s="7">
        <v>6.0557160174722936E-3</v>
      </c>
    </row>
    <row r="92" spans="1:7" ht="15.6" x14ac:dyDescent="0.3">
      <c r="A92" s="26">
        <v>686898</v>
      </c>
      <c r="B92" s="26">
        <v>846778</v>
      </c>
      <c r="C92" s="26">
        <v>369</v>
      </c>
      <c r="D92" s="25">
        <v>76</v>
      </c>
      <c r="E92" s="26">
        <v>1</v>
      </c>
      <c r="F92" s="27" t="s">
        <v>77</v>
      </c>
      <c r="G92" s="7">
        <v>2.9220501034447026E-4</v>
      </c>
    </row>
    <row r="93" spans="1:7" ht="15.6" x14ac:dyDescent="0.3">
      <c r="A93" s="26">
        <v>686897</v>
      </c>
      <c r="B93" s="26">
        <v>846777</v>
      </c>
      <c r="C93" s="26">
        <v>368</v>
      </c>
      <c r="D93" s="25">
        <v>77</v>
      </c>
      <c r="E93" s="26">
        <v>1</v>
      </c>
      <c r="F93" s="27" t="s">
        <v>78</v>
      </c>
      <c r="G93" s="7">
        <v>8.8436893787540403E-5</v>
      </c>
    </row>
    <row r="94" spans="1:7" ht="15.6" x14ac:dyDescent="0.3">
      <c r="A94" s="26">
        <v>686896</v>
      </c>
      <c r="B94" s="26">
        <v>846777</v>
      </c>
      <c r="C94" s="26">
        <v>368</v>
      </c>
      <c r="D94" s="25">
        <v>78</v>
      </c>
      <c r="E94" s="26">
        <v>1</v>
      </c>
      <c r="F94" s="27" t="s">
        <v>79</v>
      </c>
      <c r="G94" s="7">
        <v>9.4522594059852038E-5</v>
      </c>
    </row>
    <row r="95" spans="1:7" ht="15.6" x14ac:dyDescent="0.3">
      <c r="A95" s="26">
        <v>686803</v>
      </c>
      <c r="B95" s="26">
        <v>846974</v>
      </c>
      <c r="C95" s="26">
        <v>360</v>
      </c>
      <c r="D95" s="25">
        <v>79</v>
      </c>
      <c r="E95" s="26">
        <v>1</v>
      </c>
      <c r="F95" s="27" t="s">
        <v>80</v>
      </c>
      <c r="G95" s="7">
        <v>2.0732477331238657E-2</v>
      </c>
    </row>
    <row r="96" spans="1:7" ht="15.6" x14ac:dyDescent="0.3">
      <c r="A96" s="26">
        <v>686804</v>
      </c>
      <c r="B96" s="26">
        <v>846974</v>
      </c>
      <c r="C96" s="26">
        <v>360</v>
      </c>
      <c r="D96" s="25">
        <v>80</v>
      </c>
      <c r="E96" s="26">
        <v>1</v>
      </c>
      <c r="F96" s="27" t="s">
        <v>81</v>
      </c>
      <c r="G96" s="7">
        <v>1.010298911038461E-3</v>
      </c>
    </row>
    <row r="97" spans="1:7" ht="15.6" x14ac:dyDescent="0.3">
      <c r="A97" s="26">
        <v>686805</v>
      </c>
      <c r="B97" s="26">
        <v>846974</v>
      </c>
      <c r="C97" s="26">
        <v>360</v>
      </c>
      <c r="D97" s="25">
        <v>81</v>
      </c>
      <c r="E97" s="26">
        <v>1</v>
      </c>
      <c r="F97" s="27" t="s">
        <v>82</v>
      </c>
      <c r="G97" s="7">
        <v>8.1816556723429024E-2</v>
      </c>
    </row>
    <row r="98" spans="1:7" ht="15.6" x14ac:dyDescent="0.3">
      <c r="A98" s="26">
        <v>686806</v>
      </c>
      <c r="B98" s="26">
        <v>846973</v>
      </c>
      <c r="C98" s="26">
        <v>360</v>
      </c>
      <c r="D98" s="25">
        <v>82</v>
      </c>
      <c r="E98" s="26">
        <v>1</v>
      </c>
      <c r="F98" s="27" t="s">
        <v>83</v>
      </c>
      <c r="G98" s="7">
        <v>3.6704295742425391E-4</v>
      </c>
    </row>
    <row r="99" spans="1:7" ht="15.6" x14ac:dyDescent="0.3">
      <c r="A99" s="26">
        <v>686807</v>
      </c>
      <c r="B99" s="26">
        <v>846973</v>
      </c>
      <c r="C99" s="26">
        <v>360</v>
      </c>
      <c r="D99" s="25">
        <v>83</v>
      </c>
      <c r="E99" s="26">
        <v>1</v>
      </c>
      <c r="F99" s="27" t="s">
        <v>85</v>
      </c>
      <c r="G99" s="7">
        <v>0.99999999771427073</v>
      </c>
    </row>
    <row r="100" spans="1:7" ht="15.6" x14ac:dyDescent="0.3">
      <c r="A100" s="26">
        <v>686808</v>
      </c>
      <c r="B100" s="26">
        <v>846973</v>
      </c>
      <c r="C100" s="26">
        <v>360</v>
      </c>
      <c r="D100" s="25">
        <v>84</v>
      </c>
      <c r="E100" s="26">
        <v>1</v>
      </c>
      <c r="F100" s="27" t="s">
        <v>84</v>
      </c>
      <c r="G100" s="7">
        <v>0.30843182570203803</v>
      </c>
    </row>
    <row r="101" spans="1:7" ht="15.6" x14ac:dyDescent="0.3">
      <c r="A101" s="26">
        <v>686808</v>
      </c>
      <c r="B101" s="26">
        <v>846972</v>
      </c>
      <c r="C101" s="26">
        <v>360</v>
      </c>
      <c r="D101" s="25">
        <v>85</v>
      </c>
      <c r="E101" s="26">
        <v>1</v>
      </c>
      <c r="F101" s="27" t="s">
        <v>86</v>
      </c>
      <c r="G101" s="7">
        <v>5.1852032402114798E-4</v>
      </c>
    </row>
    <row r="102" spans="1:7" ht="15.6" x14ac:dyDescent="0.3">
      <c r="A102" s="26">
        <v>686809</v>
      </c>
      <c r="B102" s="26">
        <v>846972</v>
      </c>
      <c r="C102" s="26">
        <v>360</v>
      </c>
      <c r="D102" s="25">
        <v>86</v>
      </c>
      <c r="E102" s="26">
        <v>1</v>
      </c>
      <c r="F102" s="27" t="s">
        <v>87</v>
      </c>
      <c r="G102" s="7">
        <v>0.4153279410853033</v>
      </c>
    </row>
    <row r="103" spans="1:7" ht="15.6" x14ac:dyDescent="0.3">
      <c r="A103" s="26">
        <v>686810</v>
      </c>
      <c r="B103" s="26">
        <v>846972</v>
      </c>
      <c r="C103" s="26">
        <v>360</v>
      </c>
      <c r="D103" s="25">
        <v>87</v>
      </c>
      <c r="E103" s="26">
        <v>1</v>
      </c>
      <c r="F103" s="27" t="s">
        <v>88</v>
      </c>
      <c r="G103" s="7">
        <v>0.81915305257064119</v>
      </c>
    </row>
    <row r="104" spans="1:7" ht="15.6" x14ac:dyDescent="0.3">
      <c r="A104" s="26">
        <v>686811</v>
      </c>
      <c r="B104" s="26">
        <v>846972</v>
      </c>
      <c r="C104" s="26">
        <v>360</v>
      </c>
      <c r="D104" s="25">
        <v>88</v>
      </c>
      <c r="E104" s="26">
        <v>1</v>
      </c>
      <c r="F104" s="27" t="s">
        <v>89</v>
      </c>
      <c r="G104" s="7">
        <v>2.4715787061216229E-2</v>
      </c>
    </row>
    <row r="105" spans="1:7" ht="15.6" x14ac:dyDescent="0.3">
      <c r="A105" s="26">
        <v>686812</v>
      </c>
      <c r="B105" s="26">
        <v>846971</v>
      </c>
      <c r="C105" s="26">
        <v>360</v>
      </c>
      <c r="D105" s="25">
        <v>89</v>
      </c>
      <c r="E105" s="26">
        <v>1</v>
      </c>
      <c r="F105" s="27" t="s">
        <v>90</v>
      </c>
      <c r="G105" s="7">
        <v>3.4018681354432908E-5</v>
      </c>
    </row>
    <row r="106" spans="1:7" ht="15.6" x14ac:dyDescent="0.3">
      <c r="A106" s="26">
        <v>686813</v>
      </c>
      <c r="B106" s="26">
        <v>846971</v>
      </c>
      <c r="C106" s="26">
        <v>360</v>
      </c>
      <c r="D106" s="25">
        <v>90</v>
      </c>
      <c r="E106" s="26">
        <v>1</v>
      </c>
      <c r="F106" s="27" t="s">
        <v>91</v>
      </c>
      <c r="G106" s="7">
        <v>0.14271093562337359</v>
      </c>
    </row>
    <row r="107" spans="1:7" ht="15.6" x14ac:dyDescent="0.3">
      <c r="A107" s="26">
        <v>686814</v>
      </c>
      <c r="B107" s="26">
        <v>846971</v>
      </c>
      <c r="C107" s="26">
        <v>360</v>
      </c>
      <c r="D107" s="25">
        <v>91</v>
      </c>
      <c r="E107" s="26">
        <v>1</v>
      </c>
      <c r="F107" s="27" t="s">
        <v>109</v>
      </c>
      <c r="G107" s="7">
        <v>1</v>
      </c>
    </row>
    <row r="108" spans="1:7" ht="15.6" x14ac:dyDescent="0.3">
      <c r="A108" s="26">
        <v>686814</v>
      </c>
      <c r="B108" s="26">
        <v>846971</v>
      </c>
      <c r="C108" s="26">
        <v>360</v>
      </c>
      <c r="D108" s="25">
        <v>92</v>
      </c>
      <c r="E108" s="26">
        <v>1</v>
      </c>
      <c r="F108" s="27" t="s">
        <v>92</v>
      </c>
      <c r="G108" s="7">
        <v>0.17976912439288345</v>
      </c>
    </row>
    <row r="109" spans="1:7" ht="15.6" x14ac:dyDescent="0.3">
      <c r="A109" s="26">
        <v>686815</v>
      </c>
      <c r="B109" s="26">
        <v>846971</v>
      </c>
      <c r="C109" s="26">
        <v>361</v>
      </c>
      <c r="D109" s="25">
        <v>93</v>
      </c>
      <c r="E109" s="26">
        <v>1</v>
      </c>
      <c r="F109" s="27" t="s">
        <v>93</v>
      </c>
      <c r="G109" s="7">
        <v>2.6860966156837658E-4</v>
      </c>
    </row>
    <row r="110" spans="1:7" ht="15.6" x14ac:dyDescent="0.3">
      <c r="A110" s="26">
        <v>687901</v>
      </c>
      <c r="B110" s="26">
        <v>846364</v>
      </c>
      <c r="C110" s="26">
        <v>379</v>
      </c>
      <c r="D110" s="25">
        <v>94</v>
      </c>
      <c r="E110" s="26">
        <v>1</v>
      </c>
      <c r="F110" s="27" t="s">
        <v>94</v>
      </c>
      <c r="G110" s="7">
        <v>0.35609849374342378</v>
      </c>
    </row>
    <row r="111" spans="1:7" ht="15.6" x14ac:dyDescent="0.3">
      <c r="A111" s="26">
        <v>687902</v>
      </c>
      <c r="B111" s="26">
        <v>846364</v>
      </c>
      <c r="C111" s="26">
        <v>379</v>
      </c>
      <c r="D111" s="25">
        <v>95</v>
      </c>
      <c r="E111" s="26">
        <v>1</v>
      </c>
      <c r="F111" s="27" t="s">
        <v>95</v>
      </c>
      <c r="G111" s="7">
        <v>4.2078817897774996E-3</v>
      </c>
    </row>
    <row r="112" spans="1:7" ht="15.6" x14ac:dyDescent="0.3">
      <c r="A112" s="26">
        <v>687903</v>
      </c>
      <c r="B112" s="26">
        <v>846364</v>
      </c>
      <c r="C112" s="26">
        <v>379</v>
      </c>
      <c r="D112" s="25">
        <v>96</v>
      </c>
      <c r="E112" s="26">
        <v>1</v>
      </c>
      <c r="F112" s="27" t="s">
        <v>96</v>
      </c>
      <c r="G112" s="7">
        <v>1.9878170976408323E-2</v>
      </c>
    </row>
    <row r="113" spans="1:7" ht="15.6" x14ac:dyDescent="0.3">
      <c r="A113" s="26">
        <v>687905</v>
      </c>
      <c r="B113" s="26">
        <v>846363</v>
      </c>
      <c r="C113" s="26">
        <v>379</v>
      </c>
      <c r="D113" s="25">
        <v>97</v>
      </c>
      <c r="E113" s="26">
        <v>1</v>
      </c>
      <c r="F113" s="27" t="s">
        <v>97</v>
      </c>
      <c r="G113" s="7">
        <v>0.99859929839690131</v>
      </c>
    </row>
    <row r="114" spans="1:7" ht="15.6" x14ac:dyDescent="0.3">
      <c r="A114" s="26">
        <v>687906</v>
      </c>
      <c r="B114" s="26">
        <v>846363</v>
      </c>
      <c r="C114" s="26">
        <v>379</v>
      </c>
      <c r="D114" s="25">
        <v>98</v>
      </c>
      <c r="E114" s="26">
        <v>1</v>
      </c>
      <c r="F114" s="27" t="s">
        <v>98</v>
      </c>
      <c r="G114" s="7">
        <v>0.14356790999190039</v>
      </c>
    </row>
    <row r="115" spans="1:7" ht="15.6" x14ac:dyDescent="0.3">
      <c r="A115" s="26">
        <v>687907</v>
      </c>
      <c r="B115" s="26">
        <v>846363</v>
      </c>
      <c r="C115" s="26">
        <v>379</v>
      </c>
      <c r="D115" s="25">
        <v>99</v>
      </c>
      <c r="E115" s="26">
        <v>1</v>
      </c>
      <c r="F115" s="27" t="s">
        <v>99</v>
      </c>
      <c r="G115" s="7">
        <v>4.5808234969575172E-3</v>
      </c>
    </row>
    <row r="116" spans="1:7" ht="15.6" x14ac:dyDescent="0.3">
      <c r="A116" s="26">
        <v>687908</v>
      </c>
      <c r="B116" s="26">
        <v>846362</v>
      </c>
      <c r="C116" s="26">
        <v>379</v>
      </c>
      <c r="D116" s="25">
        <v>100</v>
      </c>
      <c r="E116" s="26">
        <v>1</v>
      </c>
      <c r="F116" s="27" t="s">
        <v>100</v>
      </c>
      <c r="G116" s="7">
        <v>4.9246790247430856E-3</v>
      </c>
    </row>
    <row r="117" spans="1:7" ht="15.6" x14ac:dyDescent="0.3">
      <c r="A117" s="26">
        <v>687909</v>
      </c>
      <c r="B117" s="26">
        <v>846362</v>
      </c>
      <c r="C117" s="26">
        <v>379</v>
      </c>
      <c r="D117" s="25">
        <v>101</v>
      </c>
      <c r="E117" s="26">
        <v>1</v>
      </c>
      <c r="F117" s="27" t="s">
        <v>101</v>
      </c>
      <c r="G117" s="7">
        <v>2.4586778159309832E-3</v>
      </c>
    </row>
    <row r="118" spans="1:7" ht="15.6" x14ac:dyDescent="0.3">
      <c r="A118" s="26">
        <v>687910</v>
      </c>
      <c r="B118" s="26">
        <v>846361</v>
      </c>
      <c r="C118" s="26">
        <v>379</v>
      </c>
      <c r="D118" s="25">
        <v>102</v>
      </c>
      <c r="E118" s="26">
        <v>1</v>
      </c>
      <c r="F118" s="27" t="s">
        <v>102</v>
      </c>
      <c r="G118" s="7">
        <v>7.344351600922823E-2</v>
      </c>
    </row>
    <row r="119" spans="1:7" ht="15.6" x14ac:dyDescent="0.3">
      <c r="A119" s="26">
        <v>687911</v>
      </c>
      <c r="B119" s="26">
        <v>846361</v>
      </c>
      <c r="C119" s="26">
        <v>379</v>
      </c>
      <c r="D119" s="25">
        <v>103</v>
      </c>
      <c r="E119" s="26">
        <v>1</v>
      </c>
      <c r="F119" s="27" t="s">
        <v>103</v>
      </c>
      <c r="G119" s="7">
        <v>2.4758956948940608E-3</v>
      </c>
    </row>
    <row r="120" spans="1:7" ht="15.6" x14ac:dyDescent="0.3">
      <c r="A120" s="26">
        <v>687912</v>
      </c>
      <c r="B120" s="26">
        <v>846360</v>
      </c>
      <c r="C120" s="26">
        <v>379</v>
      </c>
      <c r="D120" s="25">
        <v>104</v>
      </c>
      <c r="E120" s="26">
        <v>1</v>
      </c>
      <c r="F120" s="27" t="s">
        <v>104</v>
      </c>
      <c r="G120" s="7">
        <v>6.7598774993560924E-4</v>
      </c>
    </row>
    <row r="121" spans="1:7" ht="15.6" x14ac:dyDescent="0.3">
      <c r="A121" s="26">
        <v>687913</v>
      </c>
      <c r="B121" s="26">
        <v>846360</v>
      </c>
      <c r="C121" s="26">
        <v>379</v>
      </c>
      <c r="D121" s="25">
        <v>105</v>
      </c>
      <c r="E121" s="26">
        <v>1</v>
      </c>
      <c r="F121" s="27" t="s">
        <v>105</v>
      </c>
      <c r="G121" s="7">
        <v>6.6739661318752815E-3</v>
      </c>
    </row>
    <row r="122" spans="1:7" ht="15.6" x14ac:dyDescent="0.3">
      <c r="A122" s="26">
        <v>687915</v>
      </c>
      <c r="B122" s="26">
        <v>846359</v>
      </c>
      <c r="C122" s="26">
        <v>379</v>
      </c>
      <c r="D122" s="25">
        <v>106</v>
      </c>
      <c r="E122" s="26">
        <v>1</v>
      </c>
      <c r="F122" s="27" t="s">
        <v>106</v>
      </c>
      <c r="G122" s="7">
        <v>1.1304478288859537E-3</v>
      </c>
    </row>
    <row r="123" spans="1:7" ht="15.6" x14ac:dyDescent="0.3">
      <c r="A123" s="26">
        <v>687916</v>
      </c>
      <c r="B123" s="26">
        <v>846359</v>
      </c>
      <c r="C123" s="26">
        <v>379</v>
      </c>
      <c r="D123" s="25">
        <v>107</v>
      </c>
      <c r="E123" s="26">
        <v>1</v>
      </c>
      <c r="F123" s="27" t="s">
        <v>107</v>
      </c>
      <c r="G123" s="7">
        <v>2.9816570991979935E-4</v>
      </c>
    </row>
    <row r="124" spans="1:7" ht="15.6" x14ac:dyDescent="0.3">
      <c r="A124" s="26">
        <v>687917</v>
      </c>
      <c r="B124" s="26">
        <v>846358</v>
      </c>
      <c r="C124" s="26">
        <v>379</v>
      </c>
      <c r="D124" s="25">
        <v>108</v>
      </c>
      <c r="E124" s="26">
        <v>1</v>
      </c>
      <c r="F124" s="27" t="s">
        <v>108</v>
      </c>
      <c r="G124" s="7">
        <v>1.6305097073931101E-3</v>
      </c>
    </row>
    <row r="125" spans="1:7" ht="15.6" x14ac:dyDescent="0.3">
      <c r="A125" s="26">
        <v>687918</v>
      </c>
      <c r="B125" s="26">
        <v>846358</v>
      </c>
      <c r="C125" s="26">
        <v>379</v>
      </c>
      <c r="D125" s="25">
        <v>109</v>
      </c>
      <c r="E125" s="26">
        <v>1</v>
      </c>
      <c r="F125" s="27" t="s">
        <v>110</v>
      </c>
      <c r="G125" s="7">
        <v>0.59878002113181705</v>
      </c>
    </row>
    <row r="126" spans="1:7" ht="15.6" x14ac:dyDescent="0.3">
      <c r="A126" s="26">
        <v>687316</v>
      </c>
      <c r="B126" s="26">
        <v>846238</v>
      </c>
      <c r="C126" s="26">
        <v>371</v>
      </c>
      <c r="D126" s="25">
        <v>110</v>
      </c>
      <c r="E126" s="26">
        <v>1</v>
      </c>
      <c r="F126" s="27" t="s">
        <v>111</v>
      </c>
      <c r="G126" s="7">
        <v>8.9027438163876982E-2</v>
      </c>
    </row>
    <row r="127" spans="1:7" ht="15.6" x14ac:dyDescent="0.3">
      <c r="A127" s="26">
        <v>687319</v>
      </c>
      <c r="B127" s="26">
        <v>846238</v>
      </c>
      <c r="C127" s="26">
        <v>371</v>
      </c>
      <c r="D127" s="25">
        <v>111</v>
      </c>
      <c r="E127" s="26">
        <v>1</v>
      </c>
      <c r="F127" s="27" t="s">
        <v>112</v>
      </c>
      <c r="G127" s="7">
        <v>3.211973103295334E-2</v>
      </c>
    </row>
    <row r="128" spans="1:7" ht="15.6" x14ac:dyDescent="0.3">
      <c r="A128" s="26">
        <v>687320</v>
      </c>
      <c r="B128" s="26">
        <v>846238</v>
      </c>
      <c r="C128" s="26">
        <v>371</v>
      </c>
      <c r="D128" s="25">
        <v>112</v>
      </c>
      <c r="E128" s="26">
        <v>1</v>
      </c>
      <c r="F128" s="27" t="s">
        <v>113</v>
      </c>
      <c r="G128" s="7">
        <v>8.0302433524717769E-3</v>
      </c>
    </row>
    <row r="129" spans="1:7" ht="15.6" x14ac:dyDescent="0.3">
      <c r="A129" s="26">
        <v>687322</v>
      </c>
      <c r="B129" s="26">
        <v>846238</v>
      </c>
      <c r="C129" s="26">
        <v>371</v>
      </c>
      <c r="D129" s="25">
        <v>113</v>
      </c>
      <c r="E129" s="26">
        <v>1</v>
      </c>
      <c r="F129" s="27" t="s">
        <v>127</v>
      </c>
      <c r="G129" s="7">
        <v>2.5266440609074677E-2</v>
      </c>
    </row>
    <row r="130" spans="1:7" ht="15.6" x14ac:dyDescent="0.3">
      <c r="A130" s="26">
        <v>687323</v>
      </c>
      <c r="B130" s="26">
        <v>846238</v>
      </c>
      <c r="C130" s="26">
        <v>371</v>
      </c>
      <c r="D130" s="25">
        <v>114</v>
      </c>
      <c r="E130" s="26">
        <v>1</v>
      </c>
      <c r="F130" s="27" t="s">
        <v>114</v>
      </c>
      <c r="G130" s="7">
        <v>0.99995350506651826</v>
      </c>
    </row>
    <row r="131" spans="1:7" ht="15.6" x14ac:dyDescent="0.3">
      <c r="A131" s="26">
        <v>687324</v>
      </c>
      <c r="B131" s="26">
        <v>846238</v>
      </c>
      <c r="C131" s="26">
        <v>371</v>
      </c>
      <c r="D131" s="25">
        <v>115</v>
      </c>
      <c r="E131" s="26">
        <v>1</v>
      </c>
      <c r="F131" s="27" t="s">
        <v>115</v>
      </c>
      <c r="G131" s="7">
        <v>2.4796116849647551E-3</v>
      </c>
    </row>
    <row r="132" spans="1:7" ht="15.6" x14ac:dyDescent="0.3">
      <c r="A132" s="26">
        <v>687325</v>
      </c>
      <c r="B132" s="26">
        <v>846238</v>
      </c>
      <c r="C132" s="26">
        <v>371</v>
      </c>
      <c r="D132" s="25">
        <v>116</v>
      </c>
      <c r="E132" s="26">
        <v>1</v>
      </c>
      <c r="F132" s="27" t="s">
        <v>116</v>
      </c>
      <c r="G132" s="7">
        <v>6.6645009018440185E-2</v>
      </c>
    </row>
    <row r="133" spans="1:7" ht="15.6" x14ac:dyDescent="0.3">
      <c r="A133" s="26">
        <v>687326</v>
      </c>
      <c r="B133" s="26">
        <v>846238</v>
      </c>
      <c r="C133" s="26">
        <v>371</v>
      </c>
      <c r="D133" s="25">
        <v>117</v>
      </c>
      <c r="E133" s="26">
        <v>1</v>
      </c>
      <c r="F133" s="27" t="s">
        <v>117</v>
      </c>
      <c r="G133" s="7">
        <v>2.5005446483438134E-2</v>
      </c>
    </row>
    <row r="134" spans="1:7" ht="15.6" x14ac:dyDescent="0.3">
      <c r="A134" s="26">
        <v>687327</v>
      </c>
      <c r="B134" s="26">
        <v>846238</v>
      </c>
      <c r="C134" s="26">
        <v>371</v>
      </c>
      <c r="D134" s="25">
        <v>118</v>
      </c>
      <c r="E134" s="26">
        <v>1</v>
      </c>
      <c r="F134" s="27" t="s">
        <v>118</v>
      </c>
      <c r="G134" s="7">
        <v>3.1300877037389013E-2</v>
      </c>
    </row>
    <row r="135" spans="1:7" ht="15.6" x14ac:dyDescent="0.3">
      <c r="A135" s="26">
        <v>687328</v>
      </c>
      <c r="B135" s="26">
        <v>846238</v>
      </c>
      <c r="C135" s="26">
        <v>371</v>
      </c>
      <c r="D135" s="25">
        <v>119</v>
      </c>
      <c r="E135" s="26">
        <v>1</v>
      </c>
      <c r="F135" s="27" t="s">
        <v>119</v>
      </c>
      <c r="G135" s="7">
        <v>2.0067563795575324E-2</v>
      </c>
    </row>
    <row r="136" spans="1:7" ht="15.6" x14ac:dyDescent="0.3">
      <c r="A136" s="26">
        <v>687329</v>
      </c>
      <c r="B136" s="26">
        <v>846238</v>
      </c>
      <c r="C136" s="26">
        <v>371</v>
      </c>
      <c r="D136" s="25">
        <v>120</v>
      </c>
      <c r="E136" s="26">
        <v>1</v>
      </c>
      <c r="F136" s="27" t="s">
        <v>120</v>
      </c>
      <c r="G136" s="7">
        <v>3.0338542002413405E-4</v>
      </c>
    </row>
    <row r="137" spans="1:7" ht="15.6" x14ac:dyDescent="0.3">
      <c r="A137" s="26">
        <v>687330</v>
      </c>
      <c r="B137" s="26">
        <v>846238</v>
      </c>
      <c r="C137" s="26">
        <v>371</v>
      </c>
      <c r="D137" s="25">
        <v>121</v>
      </c>
      <c r="E137" s="26">
        <v>1</v>
      </c>
      <c r="F137" s="27" t="s">
        <v>121</v>
      </c>
      <c r="G137" s="7">
        <v>2.1158560199979679E-2</v>
      </c>
    </row>
    <row r="138" spans="1:7" ht="15.6" x14ac:dyDescent="0.3">
      <c r="A138" s="26">
        <v>687331</v>
      </c>
      <c r="B138" s="26">
        <v>846239</v>
      </c>
      <c r="C138" s="26">
        <v>371</v>
      </c>
      <c r="D138" s="25">
        <v>122</v>
      </c>
      <c r="E138" s="26">
        <v>1</v>
      </c>
      <c r="F138" s="27" t="s">
        <v>122</v>
      </c>
      <c r="G138" s="7">
        <v>3.5460461898330436E-2</v>
      </c>
    </row>
    <row r="139" spans="1:7" ht="15.6" x14ac:dyDescent="0.3">
      <c r="A139" s="26">
        <v>687333</v>
      </c>
      <c r="B139" s="26">
        <v>846239</v>
      </c>
      <c r="C139" s="26">
        <v>371</v>
      </c>
      <c r="D139" s="25">
        <v>123</v>
      </c>
      <c r="E139" s="26">
        <v>1</v>
      </c>
      <c r="F139" s="27" t="s">
        <v>123</v>
      </c>
      <c r="G139" s="7">
        <v>6.4570691882293849E-2</v>
      </c>
    </row>
    <row r="140" spans="1:7" ht="15.6" x14ac:dyDescent="0.3">
      <c r="A140" s="26">
        <v>687336</v>
      </c>
      <c r="B140" s="26">
        <v>846239</v>
      </c>
      <c r="C140" s="26">
        <v>371</v>
      </c>
      <c r="D140" s="25">
        <v>124</v>
      </c>
      <c r="E140" s="26">
        <v>1</v>
      </c>
      <c r="F140" s="27" t="s">
        <v>124</v>
      </c>
      <c r="G140" s="7">
        <v>1.010728365801917E-2</v>
      </c>
    </row>
    <row r="141" spans="1:7" ht="15.6" x14ac:dyDescent="0.3">
      <c r="A141" s="26">
        <v>687338</v>
      </c>
      <c r="B141" s="26">
        <v>846239</v>
      </c>
      <c r="C141" s="26">
        <v>371</v>
      </c>
      <c r="D141" s="25">
        <v>125</v>
      </c>
      <c r="E141" s="26">
        <v>1</v>
      </c>
      <c r="F141" s="27" t="s">
        <v>125</v>
      </c>
      <c r="G141" s="7">
        <v>6.5391162867099277E-3</v>
      </c>
    </row>
    <row r="142" spans="1:7" ht="15.6" x14ac:dyDescent="0.3">
      <c r="A142" s="26">
        <v>687340</v>
      </c>
      <c r="B142" s="26">
        <v>846239</v>
      </c>
      <c r="C142" s="26">
        <v>371</v>
      </c>
      <c r="D142" s="25">
        <v>126</v>
      </c>
      <c r="E142" s="26">
        <v>1</v>
      </c>
      <c r="F142" s="27" t="s">
        <v>126</v>
      </c>
      <c r="G142" s="7">
        <v>4.7322535594137493E-3</v>
      </c>
    </row>
    <row r="143" spans="1:7" ht="15.6" x14ac:dyDescent="0.3">
      <c r="A143" s="26">
        <v>687342</v>
      </c>
      <c r="B143" s="26">
        <v>846239</v>
      </c>
      <c r="C143" s="26">
        <v>371</v>
      </c>
      <c r="D143" s="25">
        <v>127</v>
      </c>
      <c r="E143" s="26">
        <v>1</v>
      </c>
      <c r="F143" s="27" t="s">
        <v>128</v>
      </c>
      <c r="G143" s="7">
        <v>2.4546514556265123E-4</v>
      </c>
    </row>
    <row r="144" spans="1:7" ht="15.6" x14ac:dyDescent="0.3">
      <c r="A144" s="26">
        <v>687343</v>
      </c>
      <c r="B144" s="26">
        <v>846239</v>
      </c>
      <c r="C144" s="26">
        <v>371</v>
      </c>
      <c r="D144" s="25">
        <v>128</v>
      </c>
      <c r="E144" s="26">
        <v>1</v>
      </c>
      <c r="F144" s="27" t="s">
        <v>129</v>
      </c>
      <c r="G144" s="7">
        <v>1.9595287765110721E-2</v>
      </c>
    </row>
    <row r="145" spans="1:7" ht="15.6" x14ac:dyDescent="0.3">
      <c r="A145" s="26">
        <v>687345</v>
      </c>
      <c r="B145" s="26">
        <v>846239</v>
      </c>
      <c r="C145" s="26">
        <v>371</v>
      </c>
      <c r="D145" s="25">
        <v>129</v>
      </c>
      <c r="E145" s="26">
        <v>1</v>
      </c>
      <c r="F145" s="27" t="s">
        <v>130</v>
      </c>
      <c r="G145" s="7">
        <v>0.12482733015928628</v>
      </c>
    </row>
    <row r="146" spans="1:7" ht="15.6" x14ac:dyDescent="0.3">
      <c r="A146" s="26">
        <v>687348</v>
      </c>
      <c r="B146" s="26">
        <v>846239</v>
      </c>
      <c r="C146" s="26">
        <v>371</v>
      </c>
      <c r="D146" s="25">
        <v>130</v>
      </c>
      <c r="E146" s="26">
        <v>1</v>
      </c>
      <c r="F146" s="27" t="s">
        <v>131</v>
      </c>
      <c r="G146" s="7">
        <v>1.6305774612792613E-3</v>
      </c>
    </row>
    <row r="147" spans="1:7" ht="15.6" x14ac:dyDescent="0.3">
      <c r="A147" s="26">
        <v>687351</v>
      </c>
      <c r="B147" s="26">
        <v>846239</v>
      </c>
      <c r="C147" s="26">
        <v>371</v>
      </c>
      <c r="D147" s="25">
        <v>131</v>
      </c>
      <c r="E147" s="26">
        <v>1</v>
      </c>
      <c r="F147" s="27" t="s">
        <v>132</v>
      </c>
      <c r="G147" s="7">
        <v>7.950666261230975E-2</v>
      </c>
    </row>
    <row r="148" spans="1:7" ht="15.6" x14ac:dyDescent="0.3">
      <c r="A148" s="26">
        <v>687352</v>
      </c>
      <c r="B148" s="26">
        <v>846239</v>
      </c>
      <c r="C148" s="26">
        <v>371</v>
      </c>
      <c r="D148" s="25">
        <v>132</v>
      </c>
      <c r="E148" s="26">
        <v>1</v>
      </c>
      <c r="F148" s="27" t="s">
        <v>133</v>
      </c>
      <c r="G148" s="7">
        <v>0.1640558273580163</v>
      </c>
    </row>
    <row r="149" spans="1:7" ht="15.6" x14ac:dyDescent="0.3">
      <c r="A149" s="26">
        <v>687353</v>
      </c>
      <c r="B149" s="26">
        <v>846239</v>
      </c>
      <c r="C149" s="26">
        <v>371</v>
      </c>
      <c r="D149" s="25">
        <v>133</v>
      </c>
      <c r="E149" s="26">
        <v>1</v>
      </c>
      <c r="F149" s="27" t="s">
        <v>134</v>
      </c>
      <c r="G149" s="7">
        <v>0.22767090624322658</v>
      </c>
    </row>
    <row r="150" spans="1:7" ht="15.6" x14ac:dyDescent="0.3">
      <c r="A150" s="26">
        <v>687355</v>
      </c>
      <c r="B150" s="26">
        <v>846239</v>
      </c>
      <c r="C150" s="26">
        <v>371</v>
      </c>
      <c r="D150" s="25">
        <v>134</v>
      </c>
      <c r="E150" s="26">
        <v>1</v>
      </c>
      <c r="F150" s="27" t="s">
        <v>138</v>
      </c>
      <c r="G150" s="7">
        <v>7.0760162933467527E-2</v>
      </c>
    </row>
    <row r="151" spans="1:7" ht="15.6" x14ac:dyDescent="0.3">
      <c r="A151" s="26">
        <v>687356</v>
      </c>
      <c r="B151" s="26">
        <v>846239</v>
      </c>
      <c r="C151" s="26">
        <v>371</v>
      </c>
      <c r="D151" s="25">
        <v>135</v>
      </c>
      <c r="E151" s="26">
        <v>1</v>
      </c>
      <c r="F151" s="27" t="s">
        <v>135</v>
      </c>
      <c r="G151" s="7">
        <v>2.3796449266308361E-3</v>
      </c>
    </row>
    <row r="152" spans="1:7" ht="15.6" x14ac:dyDescent="0.3">
      <c r="A152" s="26">
        <v>687357</v>
      </c>
      <c r="B152" s="26">
        <v>846237</v>
      </c>
      <c r="C152" s="26">
        <v>371</v>
      </c>
      <c r="D152" s="25">
        <v>136</v>
      </c>
      <c r="E152" s="26">
        <v>1</v>
      </c>
      <c r="F152" s="27" t="s">
        <v>136</v>
      </c>
      <c r="G152" s="7">
        <v>6.3474738055895583E-2</v>
      </c>
    </row>
    <row r="153" spans="1:7" ht="15.6" x14ac:dyDescent="0.3">
      <c r="A153" s="26">
        <v>687358</v>
      </c>
      <c r="B153" s="26">
        <v>846237</v>
      </c>
      <c r="C153" s="26">
        <v>371</v>
      </c>
      <c r="D153" s="25">
        <v>137</v>
      </c>
      <c r="E153" s="26">
        <v>1</v>
      </c>
      <c r="F153" s="27" t="s">
        <v>137</v>
      </c>
      <c r="G153" s="7">
        <v>0.99923931406483479</v>
      </c>
    </row>
    <row r="154" spans="1:7" ht="15.6" x14ac:dyDescent="0.3">
      <c r="A154" s="26">
        <v>687359</v>
      </c>
      <c r="B154" s="26">
        <v>846237</v>
      </c>
      <c r="C154" s="26">
        <v>371</v>
      </c>
      <c r="D154" s="25">
        <v>138</v>
      </c>
      <c r="E154" s="26">
        <v>1</v>
      </c>
      <c r="F154" s="27" t="s">
        <v>139</v>
      </c>
      <c r="G154" s="7">
        <v>0.46970793425092561</v>
      </c>
    </row>
    <row r="155" spans="1:7" ht="15.6" x14ac:dyDescent="0.3">
      <c r="A155" s="26">
        <v>687360</v>
      </c>
      <c r="B155" s="26">
        <v>846237</v>
      </c>
      <c r="C155" s="26">
        <v>371</v>
      </c>
      <c r="D155" s="25">
        <v>139</v>
      </c>
      <c r="E155" s="26">
        <v>1</v>
      </c>
      <c r="F155" s="27" t="s">
        <v>140</v>
      </c>
      <c r="G155" s="7">
        <v>4.6471291864389593E-2</v>
      </c>
    </row>
    <row r="156" spans="1:7" ht="15.6" x14ac:dyDescent="0.3">
      <c r="A156" s="26">
        <v>687361</v>
      </c>
      <c r="B156" s="26">
        <v>846237</v>
      </c>
      <c r="C156" s="26">
        <v>371</v>
      </c>
      <c r="D156" s="25">
        <v>140</v>
      </c>
      <c r="E156" s="26">
        <v>1</v>
      </c>
      <c r="F156" s="27" t="s">
        <v>141</v>
      </c>
      <c r="G156" s="7">
        <v>0.45711053810749996</v>
      </c>
    </row>
    <row r="157" spans="1:7" ht="15.6" x14ac:dyDescent="0.3">
      <c r="A157" s="26">
        <v>687363</v>
      </c>
      <c r="B157" s="26">
        <v>846237</v>
      </c>
      <c r="C157" s="26">
        <v>371</v>
      </c>
      <c r="D157" s="25">
        <v>141</v>
      </c>
      <c r="E157" s="26">
        <v>1</v>
      </c>
      <c r="F157" s="27" t="s">
        <v>142</v>
      </c>
      <c r="G157" s="7">
        <v>1.0425561412459922E-3</v>
      </c>
    </row>
    <row r="158" spans="1:7" ht="15.6" x14ac:dyDescent="0.3">
      <c r="A158" s="26">
        <v>687366</v>
      </c>
      <c r="B158" s="26">
        <v>846237</v>
      </c>
      <c r="C158" s="26">
        <v>371</v>
      </c>
      <c r="D158" s="25">
        <v>142</v>
      </c>
      <c r="E158" s="26">
        <v>1</v>
      </c>
      <c r="F158" s="27" t="s">
        <v>143</v>
      </c>
      <c r="G158" s="7">
        <v>9.6635692940551701E-2</v>
      </c>
    </row>
    <row r="159" spans="1:7" ht="15.6" x14ac:dyDescent="0.3">
      <c r="A159" s="26">
        <v>687367</v>
      </c>
      <c r="B159" s="26">
        <v>846237</v>
      </c>
      <c r="C159" s="26">
        <v>371</v>
      </c>
      <c r="D159" s="25">
        <v>143</v>
      </c>
      <c r="E159" s="26">
        <v>1</v>
      </c>
      <c r="F159" s="27" t="s">
        <v>144</v>
      </c>
      <c r="G159" s="7">
        <v>1.643690271670218E-2</v>
      </c>
    </row>
    <row r="160" spans="1:7" ht="15.6" x14ac:dyDescent="0.3">
      <c r="A160" s="26">
        <v>687369</v>
      </c>
      <c r="B160" s="26">
        <v>846237</v>
      </c>
      <c r="C160" s="26">
        <v>371</v>
      </c>
      <c r="D160" s="25">
        <v>144</v>
      </c>
      <c r="E160" s="26">
        <v>1</v>
      </c>
      <c r="F160" s="27" t="s">
        <v>145</v>
      </c>
      <c r="G160" s="7">
        <v>2.2570663106822636E-3</v>
      </c>
    </row>
    <row r="161" spans="1:7" ht="15.6" x14ac:dyDescent="0.3">
      <c r="A161" s="26">
        <v>687404</v>
      </c>
      <c r="B161" s="26">
        <v>846636</v>
      </c>
      <c r="C161" s="26">
        <v>359</v>
      </c>
      <c r="D161" s="25">
        <v>145</v>
      </c>
      <c r="E161" s="26">
        <v>1</v>
      </c>
      <c r="F161" s="27" t="s">
        <v>146</v>
      </c>
      <c r="G161" s="7">
        <v>6.6644113891537693E-6</v>
      </c>
    </row>
    <row r="162" spans="1:7" ht="15.6" x14ac:dyDescent="0.3">
      <c r="A162" s="26">
        <v>687405</v>
      </c>
      <c r="B162" s="26">
        <v>846636</v>
      </c>
      <c r="C162" s="26">
        <v>359</v>
      </c>
      <c r="D162" s="25">
        <v>146</v>
      </c>
      <c r="E162" s="26">
        <v>1</v>
      </c>
      <c r="F162" s="27" t="s">
        <v>147</v>
      </c>
      <c r="G162" s="7">
        <v>0.93184015517997887</v>
      </c>
    </row>
    <row r="163" spans="1:7" ht="15.6" x14ac:dyDescent="0.3">
      <c r="A163" s="26">
        <v>687407</v>
      </c>
      <c r="B163" s="26">
        <v>846636</v>
      </c>
      <c r="C163" s="26">
        <v>359</v>
      </c>
      <c r="D163" s="25">
        <v>147</v>
      </c>
      <c r="E163" s="26">
        <v>1</v>
      </c>
      <c r="F163" s="27" t="s">
        <v>148</v>
      </c>
      <c r="G163" s="7">
        <v>7.5703957801506359E-4</v>
      </c>
    </row>
    <row r="164" spans="1:7" ht="15.6" x14ac:dyDescent="0.3">
      <c r="A164" s="26">
        <v>687409</v>
      </c>
      <c r="B164" s="26">
        <v>846636</v>
      </c>
      <c r="C164" s="26">
        <v>359</v>
      </c>
      <c r="D164" s="25">
        <v>148</v>
      </c>
      <c r="E164" s="26">
        <v>1</v>
      </c>
      <c r="F164" s="27" t="s">
        <v>149</v>
      </c>
      <c r="G164" s="7">
        <v>0.57088835499918233</v>
      </c>
    </row>
    <row r="165" spans="1:7" ht="15.6" x14ac:dyDescent="0.3">
      <c r="A165" s="26">
        <v>687411</v>
      </c>
      <c r="B165" s="26">
        <v>846636</v>
      </c>
      <c r="C165" s="26">
        <v>359</v>
      </c>
      <c r="D165" s="25">
        <v>149</v>
      </c>
      <c r="E165" s="26">
        <v>1</v>
      </c>
      <c r="F165" s="27" t="s">
        <v>150</v>
      </c>
      <c r="G165" s="7">
        <v>1.8464904266389068E-4</v>
      </c>
    </row>
    <row r="166" spans="1:7" ht="15.6" x14ac:dyDescent="0.3">
      <c r="A166" s="26">
        <v>687412</v>
      </c>
      <c r="B166" s="26">
        <v>846636</v>
      </c>
      <c r="C166" s="26">
        <v>359</v>
      </c>
      <c r="D166" s="25">
        <v>150</v>
      </c>
      <c r="E166" s="26">
        <v>1</v>
      </c>
      <c r="F166" s="27" t="s">
        <v>151</v>
      </c>
      <c r="G166" s="7">
        <v>1.4270423770399848E-5</v>
      </c>
    </row>
    <row r="167" spans="1:7" ht="15.6" x14ac:dyDescent="0.3">
      <c r="A167" s="26">
        <v>687413</v>
      </c>
      <c r="B167" s="26">
        <v>846636</v>
      </c>
      <c r="C167" s="26">
        <v>359</v>
      </c>
      <c r="D167" s="25">
        <v>151</v>
      </c>
      <c r="E167" s="26">
        <v>1</v>
      </c>
      <c r="F167" s="27" t="s">
        <v>152</v>
      </c>
      <c r="G167" s="7">
        <v>8.7595384212736568E-5</v>
      </c>
    </row>
    <row r="168" spans="1:7" ht="15.6" x14ac:dyDescent="0.3">
      <c r="A168" s="26">
        <v>687415</v>
      </c>
      <c r="B168" s="26">
        <v>846636</v>
      </c>
      <c r="C168" s="26">
        <v>359</v>
      </c>
      <c r="D168" s="25">
        <v>152</v>
      </c>
      <c r="E168" s="26">
        <v>1</v>
      </c>
      <c r="F168" s="27" t="s">
        <v>153</v>
      </c>
      <c r="G168" s="7">
        <v>1.5457290878184374E-5</v>
      </c>
    </row>
    <row r="169" spans="1:7" ht="15.6" x14ac:dyDescent="0.3">
      <c r="A169" s="26">
        <v>687416</v>
      </c>
      <c r="B169" s="26">
        <v>846636</v>
      </c>
      <c r="C169" s="26">
        <v>359</v>
      </c>
      <c r="D169" s="25">
        <v>153</v>
      </c>
      <c r="E169" s="26">
        <v>1</v>
      </c>
      <c r="F169" s="27" t="s">
        <v>154</v>
      </c>
      <c r="G169" s="7">
        <v>2.4799639619563284E-4</v>
      </c>
    </row>
    <row r="170" spans="1:7" ht="15.6" x14ac:dyDescent="0.3">
      <c r="A170" s="26">
        <v>687417</v>
      </c>
      <c r="B170" s="26">
        <v>846636</v>
      </c>
      <c r="C170" s="26">
        <v>359</v>
      </c>
      <c r="D170" s="25">
        <v>154</v>
      </c>
      <c r="E170" s="26">
        <v>1</v>
      </c>
      <c r="F170" s="27" t="s">
        <v>155</v>
      </c>
      <c r="G170" s="7">
        <v>1.228676385232637E-4</v>
      </c>
    </row>
    <row r="171" spans="1:7" ht="15.6" x14ac:dyDescent="0.3">
      <c r="A171" s="26">
        <v>687419</v>
      </c>
      <c r="B171" s="26">
        <v>846636</v>
      </c>
      <c r="C171" s="26">
        <v>359</v>
      </c>
      <c r="D171" s="25">
        <v>155</v>
      </c>
      <c r="E171" s="26">
        <v>1</v>
      </c>
      <c r="F171" s="27" t="s">
        <v>156</v>
      </c>
      <c r="G171" s="7">
        <v>2.3870114388323444E-2</v>
      </c>
    </row>
    <row r="172" spans="1:7" ht="15.6" x14ac:dyDescent="0.3">
      <c r="A172" s="26">
        <v>687420</v>
      </c>
      <c r="B172" s="26">
        <v>846636</v>
      </c>
      <c r="C172" s="26">
        <v>359</v>
      </c>
      <c r="D172" s="25">
        <v>156</v>
      </c>
      <c r="E172" s="26">
        <v>1</v>
      </c>
      <c r="F172" s="27" t="s">
        <v>157</v>
      </c>
      <c r="G172" s="7">
        <v>1.0114694228347727E-2</v>
      </c>
    </row>
    <row r="173" spans="1:7" ht="15.6" x14ac:dyDescent="0.3">
      <c r="A173" s="26">
        <v>687422</v>
      </c>
      <c r="B173" s="26">
        <v>846636</v>
      </c>
      <c r="C173" s="26">
        <v>359</v>
      </c>
      <c r="D173" s="25">
        <v>157</v>
      </c>
      <c r="E173" s="26">
        <v>1</v>
      </c>
      <c r="F173" s="27" t="s">
        <v>158</v>
      </c>
      <c r="G173" s="7">
        <v>4.1636103422987916E-3</v>
      </c>
    </row>
    <row r="174" spans="1:7" ht="15.6" x14ac:dyDescent="0.3">
      <c r="A174" s="26">
        <v>687423</v>
      </c>
      <c r="B174" s="26">
        <v>846636</v>
      </c>
      <c r="C174" s="26">
        <v>359</v>
      </c>
      <c r="D174" s="25">
        <v>158</v>
      </c>
      <c r="E174" s="26">
        <v>1</v>
      </c>
      <c r="F174" s="27" t="s">
        <v>159</v>
      </c>
      <c r="G174" s="7">
        <v>1.0176916310253199E-2</v>
      </c>
    </row>
    <row r="175" spans="1:7" ht="15.6" x14ac:dyDescent="0.3">
      <c r="A175" s="26">
        <v>687425</v>
      </c>
      <c r="B175" s="26">
        <v>846636</v>
      </c>
      <c r="C175" s="26">
        <v>359</v>
      </c>
      <c r="D175" s="25">
        <v>159</v>
      </c>
      <c r="E175" s="26">
        <v>1</v>
      </c>
      <c r="F175" s="27" t="s">
        <v>160</v>
      </c>
      <c r="G175" s="7">
        <v>4.1102889869855525E-2</v>
      </c>
    </row>
    <row r="176" spans="1:7" ht="15.6" x14ac:dyDescent="0.3">
      <c r="A176" s="26">
        <v>687427</v>
      </c>
      <c r="B176" s="26">
        <v>846636</v>
      </c>
      <c r="C176" s="26">
        <v>358</v>
      </c>
      <c r="D176" s="25">
        <v>160</v>
      </c>
      <c r="E176" s="26">
        <v>1</v>
      </c>
      <c r="F176" s="27" t="s">
        <v>161</v>
      </c>
      <c r="G176" s="7">
        <v>0.9999999999999889</v>
      </c>
    </row>
    <row r="177" spans="1:7" ht="15.6" x14ac:dyDescent="0.3">
      <c r="A177" s="26">
        <v>687428</v>
      </c>
      <c r="B177" s="26">
        <v>846636</v>
      </c>
      <c r="C177" s="26">
        <v>358</v>
      </c>
      <c r="D177" s="25">
        <v>161</v>
      </c>
      <c r="E177" s="26">
        <v>1</v>
      </c>
      <c r="F177" s="27" t="s">
        <v>162</v>
      </c>
      <c r="G177" s="7">
        <v>1.3694239548585957E-2</v>
      </c>
    </row>
    <row r="178" spans="1:7" ht="15.6" x14ac:dyDescent="0.3">
      <c r="A178" s="26">
        <v>687185</v>
      </c>
      <c r="B178" s="26">
        <v>847230</v>
      </c>
      <c r="C178" s="26">
        <v>368</v>
      </c>
      <c r="D178" s="25">
        <v>162</v>
      </c>
      <c r="E178" s="26">
        <v>1</v>
      </c>
      <c r="F178" s="27" t="s">
        <v>163</v>
      </c>
      <c r="G178" s="7">
        <v>0.16890937019880931</v>
      </c>
    </row>
    <row r="179" spans="1:7" ht="15.6" x14ac:dyDescent="0.3">
      <c r="A179" s="26">
        <v>687186</v>
      </c>
      <c r="B179" s="26">
        <v>847230</v>
      </c>
      <c r="C179" s="26">
        <v>368</v>
      </c>
      <c r="D179" s="25">
        <v>163</v>
      </c>
      <c r="E179" s="26">
        <v>1</v>
      </c>
      <c r="F179" s="27" t="s">
        <v>164</v>
      </c>
      <c r="G179" s="7">
        <v>0.99683681914750599</v>
      </c>
    </row>
    <row r="180" spans="1:7" ht="15.6" x14ac:dyDescent="0.3">
      <c r="A180" s="26">
        <v>687187</v>
      </c>
      <c r="B180" s="26">
        <v>847230</v>
      </c>
      <c r="C180" s="26">
        <v>368</v>
      </c>
      <c r="D180" s="25">
        <v>164</v>
      </c>
      <c r="E180" s="26">
        <v>1</v>
      </c>
      <c r="F180" s="27" t="s">
        <v>165</v>
      </c>
      <c r="G180" s="7">
        <v>0.16137768529633617</v>
      </c>
    </row>
    <row r="181" spans="1:7" ht="15.6" x14ac:dyDescent="0.3">
      <c r="A181" s="26">
        <v>687188</v>
      </c>
      <c r="B181" s="26">
        <v>847230</v>
      </c>
      <c r="C181" s="26">
        <v>368</v>
      </c>
      <c r="D181" s="25">
        <v>165</v>
      </c>
      <c r="E181" s="26">
        <v>1</v>
      </c>
      <c r="F181" s="27" t="s">
        <v>166</v>
      </c>
      <c r="G181" s="7">
        <v>1.1570181896112471E-2</v>
      </c>
    </row>
    <row r="182" spans="1:7" ht="15.6" x14ac:dyDescent="0.3">
      <c r="A182" s="26">
        <v>687189</v>
      </c>
      <c r="B182" s="26">
        <v>847230</v>
      </c>
      <c r="C182" s="26">
        <v>368</v>
      </c>
      <c r="D182" s="25">
        <v>166</v>
      </c>
      <c r="E182" s="26">
        <v>1</v>
      </c>
      <c r="F182" s="27" t="s">
        <v>167</v>
      </c>
      <c r="G182" s="7">
        <v>4.7022672150803221E-4</v>
      </c>
    </row>
    <row r="183" spans="1:7" ht="15.6" x14ac:dyDescent="0.3">
      <c r="A183" s="26">
        <v>687190</v>
      </c>
      <c r="B183" s="26">
        <v>847230</v>
      </c>
      <c r="C183" s="26">
        <v>368</v>
      </c>
      <c r="D183" s="25">
        <v>167</v>
      </c>
      <c r="E183" s="26">
        <v>1</v>
      </c>
      <c r="F183" s="27" t="s">
        <v>168</v>
      </c>
      <c r="G183" s="7">
        <v>1.9885055690980815E-4</v>
      </c>
    </row>
    <row r="184" spans="1:7" ht="15.6" x14ac:dyDescent="0.3">
      <c r="A184" s="26">
        <v>687191</v>
      </c>
      <c r="B184" s="26">
        <v>847230</v>
      </c>
      <c r="C184" s="26">
        <v>368</v>
      </c>
      <c r="D184" s="25">
        <v>168</v>
      </c>
      <c r="E184" s="26">
        <v>1</v>
      </c>
      <c r="F184" s="27" t="s">
        <v>169</v>
      </c>
      <c r="G184" s="7">
        <v>6.4516162304350125E-3</v>
      </c>
    </row>
    <row r="185" spans="1:7" ht="15.6" x14ac:dyDescent="0.3">
      <c r="A185" s="26">
        <v>687192</v>
      </c>
      <c r="B185" s="26">
        <v>847230</v>
      </c>
      <c r="C185" s="26">
        <v>368</v>
      </c>
      <c r="D185" s="25">
        <v>169</v>
      </c>
      <c r="E185" s="26">
        <v>1</v>
      </c>
      <c r="F185" s="27" t="s">
        <v>170</v>
      </c>
      <c r="G185" s="7">
        <v>4.2113998422034097E-3</v>
      </c>
    </row>
    <row r="186" spans="1:7" ht="15.6" x14ac:dyDescent="0.3">
      <c r="A186" s="26">
        <v>687193</v>
      </c>
      <c r="B186" s="26">
        <v>847230</v>
      </c>
      <c r="C186" s="26">
        <v>368</v>
      </c>
      <c r="D186" s="25">
        <v>170</v>
      </c>
      <c r="E186" s="26">
        <v>1</v>
      </c>
      <c r="F186" s="27" t="s">
        <v>171</v>
      </c>
      <c r="G186" s="7">
        <v>0.17419186692284325</v>
      </c>
    </row>
    <row r="187" spans="1:7" ht="15.6" x14ac:dyDescent="0.3">
      <c r="A187" s="26">
        <v>687194</v>
      </c>
      <c r="B187" s="26">
        <v>847230</v>
      </c>
      <c r="C187" s="26">
        <v>368</v>
      </c>
      <c r="D187" s="25">
        <v>171</v>
      </c>
      <c r="E187" s="26">
        <v>1</v>
      </c>
      <c r="F187" s="27" t="s">
        <v>172</v>
      </c>
      <c r="G187" s="7">
        <v>1.8575856858408883E-3</v>
      </c>
    </row>
    <row r="188" spans="1:7" ht="15.6" x14ac:dyDescent="0.3">
      <c r="A188" s="26">
        <v>687195</v>
      </c>
      <c r="B188" s="26">
        <v>847230</v>
      </c>
      <c r="C188" s="26">
        <v>368</v>
      </c>
      <c r="D188" s="25">
        <v>172</v>
      </c>
      <c r="E188" s="26">
        <v>1</v>
      </c>
      <c r="F188" s="27" t="s">
        <v>173</v>
      </c>
      <c r="G188" s="7">
        <v>7.2054990017809701E-5</v>
      </c>
    </row>
    <row r="189" spans="1:7" ht="15.6" x14ac:dyDescent="0.3">
      <c r="A189" s="26">
        <v>687196</v>
      </c>
      <c r="B189" s="26">
        <v>847230</v>
      </c>
      <c r="C189" s="26">
        <v>368</v>
      </c>
      <c r="D189" s="25">
        <v>173</v>
      </c>
      <c r="E189" s="26">
        <v>1</v>
      </c>
      <c r="F189" s="27" t="s">
        <v>174</v>
      </c>
      <c r="G189" s="7">
        <v>8.7103565931525798E-3</v>
      </c>
    </row>
    <row r="190" spans="1:7" ht="15.6" x14ac:dyDescent="0.3">
      <c r="A190" s="26">
        <v>687197</v>
      </c>
      <c r="B190" s="26">
        <v>847230</v>
      </c>
      <c r="C190" s="26">
        <v>368</v>
      </c>
      <c r="D190" s="25">
        <v>174</v>
      </c>
      <c r="E190" s="26">
        <v>1</v>
      </c>
      <c r="F190" s="27" t="s">
        <v>175</v>
      </c>
      <c r="G190" s="7">
        <v>1.0694769255941317E-3</v>
      </c>
    </row>
    <row r="191" spans="1:7" ht="15.6" x14ac:dyDescent="0.3">
      <c r="A191" s="26">
        <v>687199</v>
      </c>
      <c r="B191" s="26">
        <v>847230</v>
      </c>
      <c r="C191" s="26">
        <v>368</v>
      </c>
      <c r="D191" s="25">
        <v>175</v>
      </c>
      <c r="E191" s="26">
        <v>1</v>
      </c>
      <c r="F191" s="27" t="s">
        <v>176</v>
      </c>
      <c r="G191" s="7">
        <v>5.6002476576581207E-3</v>
      </c>
    </row>
    <row r="192" spans="1:7" ht="15.6" x14ac:dyDescent="0.3">
      <c r="A192" s="26">
        <v>687120</v>
      </c>
      <c r="B192" s="26">
        <v>847230</v>
      </c>
      <c r="C192" s="26">
        <v>368</v>
      </c>
      <c r="D192" s="25">
        <v>176</v>
      </c>
      <c r="E192" s="26">
        <v>1</v>
      </c>
      <c r="F192" s="27" t="s">
        <v>177</v>
      </c>
      <c r="G192" s="7">
        <v>4.2574680858098452E-4</v>
      </c>
    </row>
    <row r="193" spans="1:7" ht="15.6" x14ac:dyDescent="0.3">
      <c r="A193" s="26">
        <v>687122</v>
      </c>
      <c r="B193" s="26">
        <v>847230</v>
      </c>
      <c r="C193" s="26">
        <v>368</v>
      </c>
      <c r="D193" s="25">
        <v>177</v>
      </c>
      <c r="E193" s="26">
        <v>1</v>
      </c>
      <c r="F193" s="27" t="s">
        <v>178</v>
      </c>
      <c r="G193" s="7">
        <v>9.7470257891690631E-4</v>
      </c>
    </row>
    <row r="194" spans="1:7" ht="15.6" x14ac:dyDescent="0.3">
      <c r="A194" s="26">
        <v>687124</v>
      </c>
      <c r="B194" s="26">
        <v>847230</v>
      </c>
      <c r="C194" s="26">
        <v>368</v>
      </c>
      <c r="D194" s="25">
        <v>178</v>
      </c>
      <c r="E194" s="26">
        <v>1</v>
      </c>
      <c r="F194" s="27" t="s">
        <v>197</v>
      </c>
      <c r="G194" s="7">
        <v>4.0697836324932461E-4</v>
      </c>
    </row>
    <row r="195" spans="1:7" ht="15.6" x14ac:dyDescent="0.3">
      <c r="A195" s="26">
        <v>687126</v>
      </c>
      <c r="B195" s="26">
        <v>847230</v>
      </c>
      <c r="C195" s="26">
        <v>368</v>
      </c>
      <c r="D195" s="25">
        <v>179</v>
      </c>
      <c r="E195" s="26">
        <v>1</v>
      </c>
      <c r="F195" s="27" t="s">
        <v>179</v>
      </c>
      <c r="G195" s="7">
        <v>0.13181796061728054</v>
      </c>
    </row>
    <row r="196" spans="1:7" ht="15.6" x14ac:dyDescent="0.3">
      <c r="A196" s="26">
        <v>687208</v>
      </c>
      <c r="B196" s="26">
        <v>847230</v>
      </c>
      <c r="C196" s="26">
        <v>368</v>
      </c>
      <c r="D196" s="25">
        <v>180</v>
      </c>
      <c r="E196" s="26">
        <v>1</v>
      </c>
      <c r="F196" s="27" t="s">
        <v>180</v>
      </c>
      <c r="G196" s="7">
        <v>2.3205995641575567E-2</v>
      </c>
    </row>
    <row r="197" spans="1:7" ht="15.6" x14ac:dyDescent="0.3">
      <c r="A197" s="26">
        <v>687210</v>
      </c>
      <c r="B197" s="26">
        <v>847230</v>
      </c>
      <c r="C197" s="26">
        <v>368</v>
      </c>
      <c r="D197" s="25">
        <v>181</v>
      </c>
      <c r="E197" s="26">
        <v>1</v>
      </c>
      <c r="F197" s="27" t="s">
        <v>181</v>
      </c>
      <c r="G197" s="7">
        <v>4.454347470602766E-3</v>
      </c>
    </row>
    <row r="198" spans="1:7" ht="15.6" x14ac:dyDescent="0.3">
      <c r="A198" s="26">
        <v>687211</v>
      </c>
      <c r="B198" s="26">
        <v>847230</v>
      </c>
      <c r="C198" s="26">
        <v>368</v>
      </c>
      <c r="D198" s="25">
        <v>182</v>
      </c>
      <c r="E198" s="26">
        <v>1</v>
      </c>
      <c r="F198" s="27" t="s">
        <v>198</v>
      </c>
      <c r="G198" s="7">
        <v>0.87592286035801548</v>
      </c>
    </row>
    <row r="199" spans="1:7" ht="15.6" x14ac:dyDescent="0.3">
      <c r="A199" s="26">
        <v>687213</v>
      </c>
      <c r="B199" s="26">
        <v>847230</v>
      </c>
      <c r="C199" s="26">
        <v>368</v>
      </c>
      <c r="D199" s="25">
        <v>183</v>
      </c>
      <c r="E199" s="26">
        <v>1</v>
      </c>
      <c r="F199" s="27" t="s">
        <v>182</v>
      </c>
      <c r="G199" s="7">
        <v>4.7986638991921911E-3</v>
      </c>
    </row>
    <row r="200" spans="1:7" ht="15.6" x14ac:dyDescent="0.3">
      <c r="A200" s="26">
        <v>687215</v>
      </c>
      <c r="B200" s="26">
        <v>847230</v>
      </c>
      <c r="C200" s="26">
        <v>368</v>
      </c>
      <c r="D200" s="25">
        <v>184</v>
      </c>
      <c r="E200" s="26">
        <v>1</v>
      </c>
      <c r="F200" s="27" t="s">
        <v>183</v>
      </c>
      <c r="G200" s="7">
        <v>1.5138129659821762E-3</v>
      </c>
    </row>
    <row r="201" spans="1:7" ht="15.6" x14ac:dyDescent="0.3">
      <c r="A201" s="26">
        <v>687217</v>
      </c>
      <c r="B201" s="26">
        <v>847230</v>
      </c>
      <c r="C201" s="26">
        <v>368</v>
      </c>
      <c r="D201" s="25">
        <v>185</v>
      </c>
      <c r="E201" s="26">
        <v>1</v>
      </c>
      <c r="F201" s="27" t="s">
        <v>184</v>
      </c>
      <c r="G201" s="7">
        <v>1.798696801352688E-2</v>
      </c>
    </row>
    <row r="202" spans="1:7" ht="15.6" x14ac:dyDescent="0.3">
      <c r="A202" s="26">
        <v>687218</v>
      </c>
      <c r="B202" s="26">
        <v>847230</v>
      </c>
      <c r="C202" s="26">
        <v>368</v>
      </c>
      <c r="D202" s="25">
        <v>186</v>
      </c>
      <c r="E202" s="26">
        <v>1</v>
      </c>
      <c r="F202" s="27" t="s">
        <v>185</v>
      </c>
      <c r="G202" s="7">
        <v>2.4609934997668522E-4</v>
      </c>
    </row>
    <row r="203" spans="1:7" ht="15.6" x14ac:dyDescent="0.3">
      <c r="A203" s="26">
        <v>687220</v>
      </c>
      <c r="B203" s="26">
        <v>847230</v>
      </c>
      <c r="C203" s="26">
        <v>368</v>
      </c>
      <c r="D203" s="25">
        <v>187</v>
      </c>
      <c r="E203" s="26">
        <v>1</v>
      </c>
      <c r="F203" s="27" t="s">
        <v>186</v>
      </c>
      <c r="G203" s="7">
        <v>2.5997488225916596E-5</v>
      </c>
    </row>
    <row r="204" spans="1:7" ht="15.6" x14ac:dyDescent="0.3">
      <c r="A204" s="26">
        <v>687222</v>
      </c>
      <c r="B204" s="26">
        <v>847230</v>
      </c>
      <c r="C204" s="26">
        <v>368</v>
      </c>
      <c r="D204" s="25">
        <v>188</v>
      </c>
      <c r="E204" s="26">
        <v>1</v>
      </c>
      <c r="F204" s="27" t="s">
        <v>187</v>
      </c>
      <c r="G204" s="7">
        <v>1.391632943918414E-2</v>
      </c>
    </row>
    <row r="205" spans="1:7" ht="15.6" x14ac:dyDescent="0.3">
      <c r="A205" s="26">
        <v>687223</v>
      </c>
      <c r="B205" s="26">
        <v>847230</v>
      </c>
      <c r="C205" s="26">
        <v>368</v>
      </c>
      <c r="D205" s="25">
        <v>189</v>
      </c>
      <c r="E205" s="26">
        <v>1</v>
      </c>
      <c r="F205" s="27" t="s">
        <v>188</v>
      </c>
      <c r="G205" s="7">
        <v>3.5414962266444756E-3</v>
      </c>
    </row>
    <row r="206" spans="1:7" ht="15.6" x14ac:dyDescent="0.3">
      <c r="A206" s="26">
        <v>687224</v>
      </c>
      <c r="B206" s="26">
        <v>847230</v>
      </c>
      <c r="C206" s="26">
        <v>368</v>
      </c>
      <c r="D206" s="25">
        <v>190</v>
      </c>
      <c r="E206" s="26">
        <v>1</v>
      </c>
      <c r="F206" s="27" t="s">
        <v>189</v>
      </c>
      <c r="G206" s="7">
        <v>0.80051641153578879</v>
      </c>
    </row>
    <row r="207" spans="1:7" ht="15.6" x14ac:dyDescent="0.3">
      <c r="A207" s="26">
        <v>687225</v>
      </c>
      <c r="B207" s="26">
        <v>847230</v>
      </c>
      <c r="C207" s="26">
        <v>368</v>
      </c>
      <c r="D207" s="25">
        <v>191</v>
      </c>
      <c r="E207" s="26">
        <v>1</v>
      </c>
      <c r="F207" s="27" t="s">
        <v>190</v>
      </c>
      <c r="G207" s="7">
        <v>3.6874565117624124E-3</v>
      </c>
    </row>
    <row r="208" spans="1:7" ht="15.6" x14ac:dyDescent="0.3">
      <c r="A208" s="26">
        <v>687227</v>
      </c>
      <c r="B208" s="26">
        <v>847230</v>
      </c>
      <c r="C208" s="26">
        <v>368</v>
      </c>
      <c r="D208" s="25">
        <v>192</v>
      </c>
      <c r="E208" s="26">
        <v>1</v>
      </c>
      <c r="F208" s="27" t="s">
        <v>191</v>
      </c>
      <c r="G208" s="7">
        <v>1.8506938597487969E-3</v>
      </c>
    </row>
    <row r="209" spans="1:7" ht="15.6" x14ac:dyDescent="0.3">
      <c r="A209" s="26">
        <v>687228</v>
      </c>
      <c r="B209" s="26">
        <v>847230</v>
      </c>
      <c r="C209" s="26">
        <v>368</v>
      </c>
      <c r="D209" s="25">
        <v>193</v>
      </c>
      <c r="E209" s="26">
        <v>1</v>
      </c>
      <c r="F209" s="27" t="s">
        <v>199</v>
      </c>
      <c r="G209" s="7">
        <v>0.99981023280680359</v>
      </c>
    </row>
    <row r="210" spans="1:7" ht="15.6" x14ac:dyDescent="0.3">
      <c r="A210" s="26">
        <v>687229</v>
      </c>
      <c r="B210" s="26">
        <v>847230</v>
      </c>
      <c r="C210" s="26">
        <v>368</v>
      </c>
      <c r="D210" s="25">
        <v>194</v>
      </c>
      <c r="E210" s="26">
        <v>1</v>
      </c>
      <c r="F210" s="27" t="s">
        <v>192</v>
      </c>
      <c r="G210" s="7">
        <v>0.85968644874511302</v>
      </c>
    </row>
    <row r="211" spans="1:7" ht="15.6" x14ac:dyDescent="0.3">
      <c r="A211" s="26">
        <v>687230</v>
      </c>
      <c r="B211" s="26">
        <v>847230</v>
      </c>
      <c r="C211" s="26">
        <v>368</v>
      </c>
      <c r="D211" s="25">
        <v>195</v>
      </c>
      <c r="E211" s="26">
        <v>1</v>
      </c>
      <c r="F211" s="27" t="s">
        <v>193</v>
      </c>
      <c r="G211" s="7">
        <v>0.12307216594822985</v>
      </c>
    </row>
    <row r="212" spans="1:7" ht="15.6" x14ac:dyDescent="0.3">
      <c r="A212" s="26">
        <v>687232</v>
      </c>
      <c r="B212" s="26">
        <v>847230</v>
      </c>
      <c r="C212" s="26">
        <v>368</v>
      </c>
      <c r="D212" s="25">
        <v>196</v>
      </c>
      <c r="E212" s="26">
        <v>1</v>
      </c>
      <c r="F212" s="27" t="s">
        <v>194</v>
      </c>
      <c r="G212" s="7">
        <v>0.3942830839681345</v>
      </c>
    </row>
    <row r="213" spans="1:7" ht="15.6" x14ac:dyDescent="0.3">
      <c r="A213" s="26">
        <v>687234</v>
      </c>
      <c r="B213" s="26">
        <v>847230</v>
      </c>
      <c r="C213" s="26">
        <v>368</v>
      </c>
      <c r="D213" s="25">
        <v>197</v>
      </c>
      <c r="E213" s="26">
        <v>1</v>
      </c>
      <c r="F213" s="27" t="s">
        <v>195</v>
      </c>
      <c r="G213" s="7">
        <v>5.5490670636341366E-3</v>
      </c>
    </row>
    <row r="214" spans="1:7" ht="15.6" x14ac:dyDescent="0.3">
      <c r="A214" s="21">
        <v>687235</v>
      </c>
      <c r="B214" s="21">
        <v>847230</v>
      </c>
      <c r="C214" s="21">
        <v>367</v>
      </c>
      <c r="D214" s="20">
        <v>198</v>
      </c>
      <c r="E214" s="21">
        <v>1</v>
      </c>
      <c r="F214" s="23" t="s">
        <v>196</v>
      </c>
      <c r="G214" s="7">
        <v>4.4824137971979594E-2</v>
      </c>
    </row>
  </sheetData>
  <sortState xmlns:xlrd2="http://schemas.microsoft.com/office/spreadsheetml/2017/richdata2" ref="A5:G214">
    <sortCondition ref="D4:D214"/>
  </sortState>
  <hyperlinks>
    <hyperlink ref="A1" location="Menu!A1" display="ToC" xr:uid="{2AE2C649-1FA8-44BF-83B2-5783387B5EA1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7945E-2C42-4DB8-8811-3430B5105434}">
  <sheetPr>
    <tabColor rgb="FFFFFF00"/>
  </sheetPr>
  <dimension ref="A1:F214"/>
  <sheetViews>
    <sheetView showGridLines="0" workbookViewId="0">
      <selection activeCell="A4" sqref="A4:F214"/>
    </sheetView>
  </sheetViews>
  <sheetFormatPr defaultColWidth="9.109375" defaultRowHeight="14.4" x14ac:dyDescent="0.3"/>
  <cols>
    <col min="1" max="16384" width="9.109375" style="1"/>
  </cols>
  <sheetData>
    <row r="1" spans="1:6" ht="15.6" x14ac:dyDescent="0.3">
      <c r="A1" s="19" t="s">
        <v>461</v>
      </c>
    </row>
    <row r="4" spans="1:6" ht="15.6" x14ac:dyDescent="0.3">
      <c r="A4" s="21" t="s">
        <v>0</v>
      </c>
      <c r="B4" s="21" t="s">
        <v>1</v>
      </c>
      <c r="C4" s="21" t="s">
        <v>529</v>
      </c>
      <c r="D4" s="20" t="s">
        <v>284</v>
      </c>
      <c r="E4" s="22" t="s">
        <v>462</v>
      </c>
      <c r="F4" s="23" t="s">
        <v>463</v>
      </c>
    </row>
    <row r="5" spans="1:6" ht="15.6" x14ac:dyDescent="0.3">
      <c r="A5" s="26">
        <v>686944</v>
      </c>
      <c r="B5" s="26">
        <v>846949</v>
      </c>
      <c r="C5" s="26">
        <v>361</v>
      </c>
      <c r="D5" s="25">
        <v>1</v>
      </c>
      <c r="E5" s="26">
        <v>2</v>
      </c>
      <c r="F5" s="27" t="s">
        <v>286</v>
      </c>
    </row>
    <row r="6" spans="1:6" ht="15.6" x14ac:dyDescent="0.3">
      <c r="A6" s="26">
        <v>687403</v>
      </c>
      <c r="B6" s="26">
        <v>846362</v>
      </c>
      <c r="C6" s="26">
        <v>370</v>
      </c>
      <c r="D6" s="25">
        <v>1</v>
      </c>
      <c r="E6" s="26">
        <v>1</v>
      </c>
      <c r="F6" s="27" t="s">
        <v>2</v>
      </c>
    </row>
    <row r="7" spans="1:6" ht="15.6" x14ac:dyDescent="0.3">
      <c r="A7" s="26">
        <v>686937</v>
      </c>
      <c r="B7" s="26">
        <v>846945</v>
      </c>
      <c r="C7" s="26">
        <v>362</v>
      </c>
      <c r="D7" s="25">
        <v>2</v>
      </c>
      <c r="E7" s="26">
        <v>2</v>
      </c>
      <c r="F7" s="27" t="s">
        <v>287</v>
      </c>
    </row>
    <row r="8" spans="1:6" ht="15.6" x14ac:dyDescent="0.3">
      <c r="A8" s="26">
        <v>687404</v>
      </c>
      <c r="B8" s="26">
        <v>846462</v>
      </c>
      <c r="C8" s="26">
        <v>370</v>
      </c>
      <c r="D8" s="25">
        <v>2</v>
      </c>
      <c r="E8" s="26">
        <v>1</v>
      </c>
      <c r="F8" s="27" t="s">
        <v>3</v>
      </c>
    </row>
    <row r="9" spans="1:6" ht="15.6" x14ac:dyDescent="0.3">
      <c r="A9" s="26">
        <v>686937</v>
      </c>
      <c r="B9" s="26">
        <v>846945</v>
      </c>
      <c r="C9" s="26">
        <v>362</v>
      </c>
      <c r="D9" s="25">
        <v>3</v>
      </c>
      <c r="E9" s="26">
        <v>2</v>
      </c>
      <c r="F9" s="27" t="s">
        <v>288</v>
      </c>
    </row>
    <row r="10" spans="1:6" ht="15.6" x14ac:dyDescent="0.3">
      <c r="A10" s="26">
        <v>687406</v>
      </c>
      <c r="B10" s="26">
        <v>846462</v>
      </c>
      <c r="C10" s="26">
        <v>370</v>
      </c>
      <c r="D10" s="25">
        <v>3</v>
      </c>
      <c r="E10" s="26">
        <v>1</v>
      </c>
      <c r="F10" s="27" t="s">
        <v>23</v>
      </c>
    </row>
    <row r="11" spans="1:6" ht="15.6" x14ac:dyDescent="0.3">
      <c r="A11" s="26">
        <v>686883</v>
      </c>
      <c r="B11" s="26">
        <v>846460</v>
      </c>
      <c r="C11" s="26">
        <v>374</v>
      </c>
      <c r="D11" s="25">
        <v>4</v>
      </c>
      <c r="E11" s="26">
        <v>2</v>
      </c>
      <c r="F11" s="27" t="s">
        <v>289</v>
      </c>
    </row>
    <row r="12" spans="1:6" ht="15.6" x14ac:dyDescent="0.3">
      <c r="A12" s="26">
        <v>687408</v>
      </c>
      <c r="B12" s="26">
        <v>846363</v>
      </c>
      <c r="C12" s="26">
        <v>370</v>
      </c>
      <c r="D12" s="25">
        <v>4</v>
      </c>
      <c r="E12" s="26">
        <v>1</v>
      </c>
      <c r="F12" s="27" t="s">
        <v>4</v>
      </c>
    </row>
    <row r="13" spans="1:6" ht="15.6" x14ac:dyDescent="0.3">
      <c r="A13" s="26">
        <v>686855</v>
      </c>
      <c r="B13" s="26">
        <v>846452</v>
      </c>
      <c r="C13" s="26">
        <v>374</v>
      </c>
      <c r="D13" s="25">
        <v>5</v>
      </c>
      <c r="E13" s="26">
        <v>2</v>
      </c>
      <c r="F13" s="27" t="s">
        <v>290</v>
      </c>
    </row>
    <row r="14" spans="1:6" ht="15.6" x14ac:dyDescent="0.3">
      <c r="A14" s="26">
        <v>687410</v>
      </c>
      <c r="B14" s="26">
        <v>846363</v>
      </c>
      <c r="C14" s="26">
        <v>370</v>
      </c>
      <c r="D14" s="25">
        <v>5</v>
      </c>
      <c r="E14" s="26">
        <v>1</v>
      </c>
      <c r="F14" s="27" t="s">
        <v>5</v>
      </c>
    </row>
    <row r="15" spans="1:6" ht="15.6" x14ac:dyDescent="0.3">
      <c r="A15" s="26">
        <v>686855</v>
      </c>
      <c r="B15" s="26">
        <v>846450</v>
      </c>
      <c r="C15" s="26">
        <v>374</v>
      </c>
      <c r="D15" s="25">
        <v>6</v>
      </c>
      <c r="E15" s="26">
        <v>2</v>
      </c>
      <c r="F15" s="27" t="s">
        <v>291</v>
      </c>
    </row>
    <row r="16" spans="1:6" ht="15.6" x14ac:dyDescent="0.3">
      <c r="A16" s="26">
        <v>687411</v>
      </c>
      <c r="B16" s="26">
        <v>846363</v>
      </c>
      <c r="C16" s="26">
        <v>370</v>
      </c>
      <c r="D16" s="25">
        <v>6</v>
      </c>
      <c r="E16" s="26">
        <v>1</v>
      </c>
      <c r="F16" s="27" t="s">
        <v>6</v>
      </c>
    </row>
    <row r="17" spans="1:6" ht="15.6" x14ac:dyDescent="0.3">
      <c r="A17" s="26">
        <v>687564</v>
      </c>
      <c r="B17" s="26">
        <v>846573</v>
      </c>
      <c r="C17" s="26">
        <v>362</v>
      </c>
      <c r="D17" s="25">
        <v>7</v>
      </c>
      <c r="E17" s="26">
        <v>2</v>
      </c>
      <c r="F17" s="27" t="s">
        <v>292</v>
      </c>
    </row>
    <row r="18" spans="1:6" ht="15.6" x14ac:dyDescent="0.3">
      <c r="A18" s="26">
        <v>687412</v>
      </c>
      <c r="B18" s="26">
        <v>846362</v>
      </c>
      <c r="C18" s="26">
        <v>370</v>
      </c>
      <c r="D18" s="25">
        <v>7</v>
      </c>
      <c r="E18" s="26">
        <v>1</v>
      </c>
      <c r="F18" s="27" t="s">
        <v>7</v>
      </c>
    </row>
    <row r="19" spans="1:6" ht="15.6" x14ac:dyDescent="0.3">
      <c r="A19" s="26">
        <v>687158</v>
      </c>
      <c r="B19" s="26">
        <v>846630</v>
      </c>
      <c r="C19" s="26">
        <v>378</v>
      </c>
      <c r="D19" s="25">
        <v>8</v>
      </c>
      <c r="E19" s="26">
        <v>2</v>
      </c>
      <c r="F19" s="27" t="s">
        <v>294</v>
      </c>
    </row>
    <row r="20" spans="1:6" ht="15.6" x14ac:dyDescent="0.3">
      <c r="A20" s="26">
        <v>687447</v>
      </c>
      <c r="B20" s="26">
        <v>846362</v>
      </c>
      <c r="C20" s="26">
        <v>320</v>
      </c>
      <c r="D20" s="25">
        <v>8</v>
      </c>
      <c r="E20" s="26">
        <v>1</v>
      </c>
      <c r="F20" s="27" t="s">
        <v>8</v>
      </c>
    </row>
    <row r="21" spans="1:6" ht="15.6" x14ac:dyDescent="0.3">
      <c r="A21" s="26">
        <v>686533</v>
      </c>
      <c r="B21" s="26">
        <v>846623</v>
      </c>
      <c r="C21" s="26">
        <v>372</v>
      </c>
      <c r="D21" s="25">
        <v>9</v>
      </c>
      <c r="E21" s="26">
        <v>2</v>
      </c>
      <c r="F21" s="27" t="s">
        <v>295</v>
      </c>
    </row>
    <row r="22" spans="1:6" ht="15.6" x14ac:dyDescent="0.3">
      <c r="A22" s="26">
        <v>686809</v>
      </c>
      <c r="B22" s="26">
        <v>846560</v>
      </c>
      <c r="C22" s="26">
        <v>367</v>
      </c>
      <c r="D22" s="25">
        <v>9</v>
      </c>
      <c r="E22" s="26">
        <v>1</v>
      </c>
      <c r="F22" s="27" t="s">
        <v>9</v>
      </c>
    </row>
    <row r="23" spans="1:6" ht="15.6" x14ac:dyDescent="0.3">
      <c r="A23" s="26">
        <v>687469</v>
      </c>
      <c r="B23" s="26">
        <v>846814</v>
      </c>
      <c r="C23" s="26">
        <v>360</v>
      </c>
      <c r="D23" s="25">
        <v>10</v>
      </c>
      <c r="E23" s="26">
        <v>2</v>
      </c>
      <c r="F23" s="27" t="s">
        <v>296</v>
      </c>
    </row>
    <row r="24" spans="1:6" ht="15.6" x14ac:dyDescent="0.3">
      <c r="A24" s="26">
        <v>686810</v>
      </c>
      <c r="B24" s="26">
        <v>846560</v>
      </c>
      <c r="C24" s="26">
        <v>367</v>
      </c>
      <c r="D24" s="25">
        <v>10</v>
      </c>
      <c r="E24" s="26">
        <v>1</v>
      </c>
      <c r="F24" s="27" t="s">
        <v>10</v>
      </c>
    </row>
    <row r="25" spans="1:6" ht="15.6" x14ac:dyDescent="0.3">
      <c r="A25" s="26">
        <v>686086</v>
      </c>
      <c r="B25" s="26">
        <v>846958</v>
      </c>
      <c r="C25" s="26">
        <v>366</v>
      </c>
      <c r="D25" s="25">
        <v>11</v>
      </c>
      <c r="E25" s="26">
        <v>2</v>
      </c>
      <c r="F25" s="27" t="s">
        <v>297</v>
      </c>
    </row>
    <row r="26" spans="1:6" ht="15.6" x14ac:dyDescent="0.3">
      <c r="A26" s="26">
        <v>686812</v>
      </c>
      <c r="B26" s="26">
        <v>846563</v>
      </c>
      <c r="C26" s="26">
        <v>367</v>
      </c>
      <c r="D26" s="25">
        <v>11</v>
      </c>
      <c r="E26" s="26">
        <v>1</v>
      </c>
      <c r="F26" s="27" t="s">
        <v>11</v>
      </c>
    </row>
    <row r="27" spans="1:6" ht="15.6" x14ac:dyDescent="0.3">
      <c r="A27" s="26">
        <v>687573</v>
      </c>
      <c r="B27" s="26">
        <v>846449</v>
      </c>
      <c r="C27" s="26">
        <v>389</v>
      </c>
      <c r="D27" s="25">
        <v>12</v>
      </c>
      <c r="E27" s="26">
        <v>2</v>
      </c>
      <c r="F27" s="27" t="s">
        <v>298</v>
      </c>
    </row>
    <row r="28" spans="1:6" ht="15.6" x14ac:dyDescent="0.3">
      <c r="A28" s="26">
        <v>686813</v>
      </c>
      <c r="B28" s="26">
        <v>846569</v>
      </c>
      <c r="C28" s="26">
        <v>367</v>
      </c>
      <c r="D28" s="25">
        <v>12</v>
      </c>
      <c r="E28" s="26">
        <v>1</v>
      </c>
      <c r="F28" s="27" t="s">
        <v>12</v>
      </c>
    </row>
    <row r="29" spans="1:6" ht="15.6" x14ac:dyDescent="0.3">
      <c r="A29" s="26">
        <v>686814</v>
      </c>
      <c r="B29" s="26">
        <v>846570</v>
      </c>
      <c r="C29" s="26">
        <v>367</v>
      </c>
      <c r="D29" s="25">
        <v>13</v>
      </c>
      <c r="E29" s="26">
        <v>1</v>
      </c>
      <c r="F29" s="27" t="s">
        <v>13</v>
      </c>
    </row>
    <row r="30" spans="1:6" ht="15.6" x14ac:dyDescent="0.3">
      <c r="A30" s="26">
        <v>686816</v>
      </c>
      <c r="B30" s="26">
        <v>846571</v>
      </c>
      <c r="C30" s="26">
        <v>367</v>
      </c>
      <c r="D30" s="25">
        <v>14</v>
      </c>
      <c r="E30" s="26">
        <v>1</v>
      </c>
      <c r="F30" s="27" t="s">
        <v>14</v>
      </c>
    </row>
    <row r="31" spans="1:6" ht="15.6" x14ac:dyDescent="0.3">
      <c r="A31" s="26">
        <v>686817</v>
      </c>
      <c r="B31" s="26">
        <v>846571</v>
      </c>
      <c r="C31" s="26">
        <v>367</v>
      </c>
      <c r="D31" s="25">
        <v>15</v>
      </c>
      <c r="E31" s="26">
        <v>1</v>
      </c>
      <c r="F31" s="27" t="s">
        <v>15</v>
      </c>
    </row>
    <row r="32" spans="1:6" ht="15.6" x14ac:dyDescent="0.3">
      <c r="A32" s="26">
        <v>686810</v>
      </c>
      <c r="B32" s="26">
        <v>846572</v>
      </c>
      <c r="C32" s="26">
        <v>366</v>
      </c>
      <c r="D32" s="25">
        <v>16</v>
      </c>
      <c r="E32" s="26">
        <v>1</v>
      </c>
      <c r="F32" s="27" t="s">
        <v>16</v>
      </c>
    </row>
    <row r="33" spans="1:6" ht="15.6" x14ac:dyDescent="0.3">
      <c r="A33" s="26">
        <v>686809</v>
      </c>
      <c r="B33" s="26">
        <v>846572</v>
      </c>
      <c r="C33" s="26">
        <v>366</v>
      </c>
      <c r="D33" s="25">
        <v>17</v>
      </c>
      <c r="E33" s="26">
        <v>1</v>
      </c>
      <c r="F33" s="27" t="s">
        <v>17</v>
      </c>
    </row>
    <row r="34" spans="1:6" ht="15.6" x14ac:dyDescent="0.3">
      <c r="A34" s="26">
        <v>686804</v>
      </c>
      <c r="B34" s="26">
        <v>846573</v>
      </c>
      <c r="C34" s="26">
        <v>367</v>
      </c>
      <c r="D34" s="25">
        <v>18</v>
      </c>
      <c r="E34" s="26">
        <v>1</v>
      </c>
      <c r="F34" s="27" t="s">
        <v>18</v>
      </c>
    </row>
    <row r="35" spans="1:6" ht="15.6" x14ac:dyDescent="0.3">
      <c r="A35" s="26">
        <v>686803</v>
      </c>
      <c r="B35" s="26">
        <v>846573</v>
      </c>
      <c r="C35" s="26">
        <v>367</v>
      </c>
      <c r="D35" s="25">
        <v>19</v>
      </c>
      <c r="E35" s="26">
        <v>1</v>
      </c>
      <c r="F35" s="27" t="s">
        <v>19</v>
      </c>
    </row>
    <row r="36" spans="1:6" ht="15.6" x14ac:dyDescent="0.3">
      <c r="A36" s="26">
        <v>686802</v>
      </c>
      <c r="B36" s="26">
        <v>846574</v>
      </c>
      <c r="C36" s="26">
        <v>367</v>
      </c>
      <c r="D36" s="25">
        <v>20</v>
      </c>
      <c r="E36" s="26">
        <v>1</v>
      </c>
      <c r="F36" s="27" t="s">
        <v>20</v>
      </c>
    </row>
    <row r="37" spans="1:6" ht="15.6" x14ac:dyDescent="0.3">
      <c r="A37" s="26">
        <v>686801</v>
      </c>
      <c r="B37" s="26">
        <v>846574</v>
      </c>
      <c r="C37" s="26">
        <v>366</v>
      </c>
      <c r="D37" s="25">
        <v>21</v>
      </c>
      <c r="E37" s="26">
        <v>1</v>
      </c>
      <c r="F37" s="27" t="s">
        <v>21</v>
      </c>
    </row>
    <row r="38" spans="1:6" ht="15.6" x14ac:dyDescent="0.3">
      <c r="A38" s="26">
        <v>687115</v>
      </c>
      <c r="B38" s="26">
        <v>846600</v>
      </c>
      <c r="C38" s="26">
        <v>379</v>
      </c>
      <c r="D38" s="25">
        <v>22</v>
      </c>
      <c r="E38" s="26">
        <v>1</v>
      </c>
      <c r="F38" s="27" t="s">
        <v>22</v>
      </c>
    </row>
    <row r="39" spans="1:6" ht="15.6" x14ac:dyDescent="0.3">
      <c r="A39" s="26">
        <v>687115</v>
      </c>
      <c r="B39" s="26">
        <v>846601</v>
      </c>
      <c r="C39" s="26">
        <v>379</v>
      </c>
      <c r="D39" s="25">
        <v>23</v>
      </c>
      <c r="E39" s="26">
        <v>1</v>
      </c>
      <c r="F39" s="27" t="s">
        <v>24</v>
      </c>
    </row>
    <row r="40" spans="1:6" ht="15.6" x14ac:dyDescent="0.3">
      <c r="A40" s="26">
        <v>687114</v>
      </c>
      <c r="B40" s="26">
        <v>846601</v>
      </c>
      <c r="C40" s="26">
        <v>379</v>
      </c>
      <c r="D40" s="25">
        <v>24</v>
      </c>
      <c r="E40" s="26">
        <v>1</v>
      </c>
      <c r="F40" s="27" t="s">
        <v>26</v>
      </c>
    </row>
    <row r="41" spans="1:6" ht="15.6" x14ac:dyDescent="0.3">
      <c r="A41" s="26">
        <v>687114</v>
      </c>
      <c r="B41" s="26">
        <v>846600</v>
      </c>
      <c r="C41" s="26">
        <v>379</v>
      </c>
      <c r="D41" s="25">
        <v>25</v>
      </c>
      <c r="E41" s="26">
        <v>1</v>
      </c>
      <c r="F41" s="27" t="s">
        <v>25</v>
      </c>
    </row>
    <row r="42" spans="1:6" ht="15.6" x14ac:dyDescent="0.3">
      <c r="A42" s="26">
        <v>687116</v>
      </c>
      <c r="B42" s="26">
        <v>846601</v>
      </c>
      <c r="C42" s="26">
        <v>379</v>
      </c>
      <c r="D42" s="25">
        <v>26</v>
      </c>
      <c r="E42" s="26">
        <v>1</v>
      </c>
      <c r="F42" s="27" t="s">
        <v>27</v>
      </c>
    </row>
    <row r="43" spans="1:6" ht="15.6" x14ac:dyDescent="0.3">
      <c r="A43" s="26">
        <v>687116</v>
      </c>
      <c r="B43" s="26">
        <v>846600</v>
      </c>
      <c r="C43" s="26">
        <v>379</v>
      </c>
      <c r="D43" s="25">
        <v>27</v>
      </c>
      <c r="E43" s="26">
        <v>1</v>
      </c>
      <c r="F43" s="27" t="s">
        <v>28</v>
      </c>
    </row>
    <row r="44" spans="1:6" ht="15.6" x14ac:dyDescent="0.3">
      <c r="A44" s="26">
        <v>687117</v>
      </c>
      <c r="B44" s="26">
        <v>846600</v>
      </c>
      <c r="C44" s="26">
        <v>379</v>
      </c>
      <c r="D44" s="25">
        <v>28</v>
      </c>
      <c r="E44" s="26">
        <v>1</v>
      </c>
      <c r="F44" s="27" t="s">
        <v>30</v>
      </c>
    </row>
    <row r="45" spans="1:6" ht="15.6" x14ac:dyDescent="0.3">
      <c r="A45" s="26">
        <v>687117</v>
      </c>
      <c r="B45" s="26">
        <v>846601</v>
      </c>
      <c r="C45" s="26">
        <v>379</v>
      </c>
      <c r="D45" s="25">
        <v>29</v>
      </c>
      <c r="E45" s="26">
        <v>1</v>
      </c>
      <c r="F45" s="27" t="s">
        <v>29</v>
      </c>
    </row>
    <row r="46" spans="1:6" ht="15.6" x14ac:dyDescent="0.3">
      <c r="A46" s="26">
        <v>687118</v>
      </c>
      <c r="B46" s="26">
        <v>846600</v>
      </c>
      <c r="C46" s="26">
        <v>379</v>
      </c>
      <c r="D46" s="25">
        <v>30</v>
      </c>
      <c r="E46" s="26">
        <v>1</v>
      </c>
      <c r="F46" s="27" t="s">
        <v>31</v>
      </c>
    </row>
    <row r="47" spans="1:6" ht="15.6" x14ac:dyDescent="0.3">
      <c r="A47" s="26">
        <v>687118</v>
      </c>
      <c r="B47" s="26">
        <v>846601</v>
      </c>
      <c r="C47" s="26">
        <v>379</v>
      </c>
      <c r="D47" s="25">
        <v>31</v>
      </c>
      <c r="E47" s="26">
        <v>1</v>
      </c>
      <c r="F47" s="27" t="s">
        <v>32</v>
      </c>
    </row>
    <row r="48" spans="1:6" ht="15.6" x14ac:dyDescent="0.3">
      <c r="A48" s="26">
        <v>687119</v>
      </c>
      <c r="B48" s="26">
        <v>846601</v>
      </c>
      <c r="C48" s="26">
        <v>379</v>
      </c>
      <c r="D48" s="25">
        <v>32</v>
      </c>
      <c r="E48" s="26">
        <v>1</v>
      </c>
      <c r="F48" s="27" t="s">
        <v>33</v>
      </c>
    </row>
    <row r="49" spans="1:6" ht="15.6" x14ac:dyDescent="0.3">
      <c r="A49" s="26">
        <v>687120</v>
      </c>
      <c r="B49" s="26">
        <v>846601</v>
      </c>
      <c r="C49" s="26">
        <v>379</v>
      </c>
      <c r="D49" s="25">
        <v>33</v>
      </c>
      <c r="E49" s="26">
        <v>1</v>
      </c>
      <c r="F49" s="27" t="s">
        <v>34</v>
      </c>
    </row>
    <row r="50" spans="1:6" ht="15.6" x14ac:dyDescent="0.3">
      <c r="A50" s="26">
        <v>686970</v>
      </c>
      <c r="B50" s="26">
        <v>846580</v>
      </c>
      <c r="C50" s="26">
        <v>379</v>
      </c>
      <c r="D50" s="25">
        <v>34</v>
      </c>
      <c r="E50" s="26">
        <v>1</v>
      </c>
      <c r="F50" s="27" t="s">
        <v>35</v>
      </c>
    </row>
    <row r="51" spans="1:6" ht="15.6" x14ac:dyDescent="0.3">
      <c r="A51" s="26">
        <v>686970</v>
      </c>
      <c r="B51" s="26">
        <v>846579</v>
      </c>
      <c r="C51" s="26">
        <v>379</v>
      </c>
      <c r="D51" s="25">
        <v>35</v>
      </c>
      <c r="E51" s="26">
        <v>1</v>
      </c>
      <c r="F51" s="27" t="s">
        <v>36</v>
      </c>
    </row>
    <row r="52" spans="1:6" ht="15.6" x14ac:dyDescent="0.3">
      <c r="A52" s="26">
        <v>686971</v>
      </c>
      <c r="B52" s="26">
        <v>846580</v>
      </c>
      <c r="C52" s="26">
        <v>379</v>
      </c>
      <c r="D52" s="25">
        <v>36</v>
      </c>
      <c r="E52" s="26">
        <v>1</v>
      </c>
      <c r="F52" s="27" t="s">
        <v>37</v>
      </c>
    </row>
    <row r="53" spans="1:6" ht="15.6" x14ac:dyDescent="0.3">
      <c r="A53" s="26">
        <v>686971</v>
      </c>
      <c r="B53" s="26">
        <v>846579</v>
      </c>
      <c r="C53" s="26">
        <v>379</v>
      </c>
      <c r="D53" s="25">
        <v>37</v>
      </c>
      <c r="E53" s="26">
        <v>1</v>
      </c>
      <c r="F53" s="27" t="s">
        <v>39</v>
      </c>
    </row>
    <row r="54" spans="1:6" ht="15.6" x14ac:dyDescent="0.3">
      <c r="A54" s="26">
        <v>686971</v>
      </c>
      <c r="B54" s="26">
        <v>846578</v>
      </c>
      <c r="C54" s="26">
        <v>379</v>
      </c>
      <c r="D54" s="25">
        <v>38</v>
      </c>
      <c r="E54" s="26">
        <v>1</v>
      </c>
      <c r="F54" s="27" t="s">
        <v>38</v>
      </c>
    </row>
    <row r="55" spans="1:6" ht="15.6" x14ac:dyDescent="0.3">
      <c r="A55" s="26">
        <v>686972</v>
      </c>
      <c r="B55" s="26">
        <v>846579</v>
      </c>
      <c r="C55" s="26">
        <v>379</v>
      </c>
      <c r="D55" s="25">
        <v>39</v>
      </c>
      <c r="E55" s="26">
        <v>1</v>
      </c>
      <c r="F55" s="27" t="s">
        <v>40</v>
      </c>
    </row>
    <row r="56" spans="1:6" ht="15.6" x14ac:dyDescent="0.3">
      <c r="A56" s="26">
        <v>686971</v>
      </c>
      <c r="B56" s="26">
        <v>846579</v>
      </c>
      <c r="C56" s="26">
        <v>379</v>
      </c>
      <c r="D56" s="25">
        <v>40</v>
      </c>
      <c r="E56" s="26">
        <v>1</v>
      </c>
      <c r="F56" s="27" t="s">
        <v>41</v>
      </c>
    </row>
    <row r="57" spans="1:6" ht="15.6" x14ac:dyDescent="0.3">
      <c r="A57" s="26">
        <v>686972</v>
      </c>
      <c r="B57" s="26">
        <v>846578</v>
      </c>
      <c r="C57" s="26">
        <v>379</v>
      </c>
      <c r="D57" s="25">
        <v>41</v>
      </c>
      <c r="E57" s="26">
        <v>1</v>
      </c>
      <c r="F57" s="27" t="s">
        <v>42</v>
      </c>
    </row>
    <row r="58" spans="1:6" ht="15.6" x14ac:dyDescent="0.3">
      <c r="A58" s="26">
        <v>686972</v>
      </c>
      <c r="B58" s="26">
        <v>846577</v>
      </c>
      <c r="C58" s="26">
        <v>379</v>
      </c>
      <c r="D58" s="25">
        <v>42</v>
      </c>
      <c r="E58" s="26">
        <v>1</v>
      </c>
      <c r="F58" s="27" t="s">
        <v>43</v>
      </c>
    </row>
    <row r="59" spans="1:6" ht="15.6" x14ac:dyDescent="0.3">
      <c r="A59" s="26">
        <v>686972</v>
      </c>
      <c r="B59" s="26">
        <v>846577</v>
      </c>
      <c r="C59" s="26">
        <v>379</v>
      </c>
      <c r="D59" s="25">
        <v>43</v>
      </c>
      <c r="E59" s="26">
        <v>1</v>
      </c>
      <c r="F59" s="27" t="s">
        <v>44</v>
      </c>
    </row>
    <row r="60" spans="1:6" ht="15.6" x14ac:dyDescent="0.3">
      <c r="A60" s="26">
        <v>686972</v>
      </c>
      <c r="B60" s="26">
        <v>846576</v>
      </c>
      <c r="C60" s="26">
        <v>379</v>
      </c>
      <c r="D60" s="25">
        <v>44</v>
      </c>
      <c r="E60" s="26">
        <v>1</v>
      </c>
      <c r="F60" s="27" t="s">
        <v>45</v>
      </c>
    </row>
    <row r="61" spans="1:6" ht="15.6" x14ac:dyDescent="0.3">
      <c r="A61" s="26">
        <v>686973</v>
      </c>
      <c r="B61" s="26">
        <v>846577</v>
      </c>
      <c r="C61" s="26">
        <v>379</v>
      </c>
      <c r="D61" s="25">
        <v>45</v>
      </c>
      <c r="E61" s="26">
        <v>1</v>
      </c>
      <c r="F61" s="27" t="s">
        <v>46</v>
      </c>
    </row>
    <row r="62" spans="1:6" ht="15.6" x14ac:dyDescent="0.3">
      <c r="A62" s="26">
        <v>686973</v>
      </c>
      <c r="B62" s="26">
        <v>846578</v>
      </c>
      <c r="C62" s="26">
        <v>379</v>
      </c>
      <c r="D62" s="25">
        <v>46</v>
      </c>
      <c r="E62" s="26">
        <v>1</v>
      </c>
      <c r="F62" s="27" t="s">
        <v>47</v>
      </c>
    </row>
    <row r="63" spans="1:6" ht="15.6" x14ac:dyDescent="0.3">
      <c r="A63" s="26">
        <v>686973</v>
      </c>
      <c r="B63" s="26">
        <v>846576</v>
      </c>
      <c r="C63" s="26">
        <v>379</v>
      </c>
      <c r="D63" s="25">
        <v>47</v>
      </c>
      <c r="E63" s="26">
        <v>1</v>
      </c>
      <c r="F63" s="27" t="s">
        <v>49</v>
      </c>
    </row>
    <row r="64" spans="1:6" ht="15.6" x14ac:dyDescent="0.3">
      <c r="A64" s="26">
        <v>686974</v>
      </c>
      <c r="B64" s="26">
        <v>846577</v>
      </c>
      <c r="C64" s="26">
        <v>379</v>
      </c>
      <c r="D64" s="25">
        <v>48</v>
      </c>
      <c r="E64" s="26">
        <v>1</v>
      </c>
      <c r="F64" s="27" t="s">
        <v>48</v>
      </c>
    </row>
    <row r="65" spans="1:6" ht="15.6" x14ac:dyDescent="0.3">
      <c r="A65" s="26">
        <v>686974</v>
      </c>
      <c r="B65" s="26">
        <v>846576</v>
      </c>
      <c r="C65" s="26">
        <v>379</v>
      </c>
      <c r="D65" s="25">
        <v>49</v>
      </c>
      <c r="E65" s="26">
        <v>1</v>
      </c>
      <c r="F65" s="27" t="s">
        <v>50</v>
      </c>
    </row>
    <row r="66" spans="1:6" ht="15.6" x14ac:dyDescent="0.3">
      <c r="A66" s="26">
        <v>686974</v>
      </c>
      <c r="B66" s="26">
        <v>846575</v>
      </c>
      <c r="C66" s="26">
        <v>379</v>
      </c>
      <c r="D66" s="25">
        <v>50</v>
      </c>
      <c r="E66" s="26">
        <v>1</v>
      </c>
      <c r="F66" s="27" t="s">
        <v>51</v>
      </c>
    </row>
    <row r="67" spans="1:6" ht="15.6" x14ac:dyDescent="0.3">
      <c r="A67" s="26">
        <v>686974</v>
      </c>
      <c r="B67" s="26">
        <v>846575</v>
      </c>
      <c r="C67" s="26">
        <v>379</v>
      </c>
      <c r="D67" s="25">
        <v>51</v>
      </c>
      <c r="E67" s="26">
        <v>1</v>
      </c>
      <c r="F67" s="27" t="s">
        <v>52</v>
      </c>
    </row>
    <row r="68" spans="1:6" ht="15.6" x14ac:dyDescent="0.3">
      <c r="A68" s="26">
        <v>687529</v>
      </c>
      <c r="B68" s="26">
        <v>846751</v>
      </c>
      <c r="C68" s="26">
        <v>359</v>
      </c>
      <c r="D68" s="25">
        <v>52</v>
      </c>
      <c r="E68" s="26">
        <v>1</v>
      </c>
      <c r="F68" s="27" t="s">
        <v>53</v>
      </c>
    </row>
    <row r="69" spans="1:6" ht="15.6" x14ac:dyDescent="0.3">
      <c r="A69" s="26">
        <v>687530</v>
      </c>
      <c r="B69" s="26">
        <v>846752</v>
      </c>
      <c r="C69" s="26">
        <v>359</v>
      </c>
      <c r="D69" s="25">
        <v>53</v>
      </c>
      <c r="E69" s="26">
        <v>1</v>
      </c>
      <c r="F69" s="27" t="s">
        <v>54</v>
      </c>
    </row>
    <row r="70" spans="1:6" ht="15.6" x14ac:dyDescent="0.3">
      <c r="A70" s="26">
        <v>687532</v>
      </c>
      <c r="B70" s="26">
        <v>846753</v>
      </c>
      <c r="C70" s="26">
        <v>359</v>
      </c>
      <c r="D70" s="25">
        <v>54</v>
      </c>
      <c r="E70" s="26">
        <v>1</v>
      </c>
      <c r="F70" s="27" t="s">
        <v>55</v>
      </c>
    </row>
    <row r="71" spans="1:6" ht="15.6" x14ac:dyDescent="0.3">
      <c r="A71" s="26">
        <v>687533</v>
      </c>
      <c r="B71" s="26">
        <v>846755</v>
      </c>
      <c r="C71" s="26">
        <v>359</v>
      </c>
      <c r="D71" s="25">
        <v>55</v>
      </c>
      <c r="E71" s="26">
        <v>1</v>
      </c>
      <c r="F71" s="27" t="s">
        <v>56</v>
      </c>
    </row>
    <row r="72" spans="1:6" ht="15.6" x14ac:dyDescent="0.3">
      <c r="A72" s="26">
        <v>687535</v>
      </c>
      <c r="B72" s="26">
        <v>846758</v>
      </c>
      <c r="C72" s="26">
        <v>359</v>
      </c>
      <c r="D72" s="25">
        <v>56</v>
      </c>
      <c r="E72" s="26">
        <v>1</v>
      </c>
      <c r="F72" s="27" t="s">
        <v>57</v>
      </c>
    </row>
    <row r="73" spans="1:6" ht="15.6" x14ac:dyDescent="0.3">
      <c r="A73" s="26">
        <v>687537</v>
      </c>
      <c r="B73" s="26">
        <v>846760</v>
      </c>
      <c r="C73" s="26">
        <v>359</v>
      </c>
      <c r="D73" s="25">
        <v>57</v>
      </c>
      <c r="E73" s="26">
        <v>1</v>
      </c>
      <c r="F73" s="27" t="s">
        <v>58</v>
      </c>
    </row>
    <row r="74" spans="1:6" ht="15.6" x14ac:dyDescent="0.3">
      <c r="A74" s="26">
        <v>687538</v>
      </c>
      <c r="B74" s="26">
        <v>846763</v>
      </c>
      <c r="C74" s="26">
        <v>359</v>
      </c>
      <c r="D74" s="25">
        <v>58</v>
      </c>
      <c r="E74" s="26">
        <v>1</v>
      </c>
      <c r="F74" s="27" t="s">
        <v>59</v>
      </c>
    </row>
    <row r="75" spans="1:6" ht="15.6" x14ac:dyDescent="0.3">
      <c r="A75" s="26">
        <v>687539</v>
      </c>
      <c r="B75" s="26">
        <v>846766</v>
      </c>
      <c r="C75" s="26">
        <v>359</v>
      </c>
      <c r="D75" s="25">
        <v>59</v>
      </c>
      <c r="E75" s="26">
        <v>1</v>
      </c>
      <c r="F75" s="27" t="s">
        <v>60</v>
      </c>
    </row>
    <row r="76" spans="1:6" ht="15.6" x14ac:dyDescent="0.3">
      <c r="A76" s="26">
        <v>687541</v>
      </c>
      <c r="B76" s="26">
        <v>846768</v>
      </c>
      <c r="C76" s="26">
        <v>359</v>
      </c>
      <c r="D76" s="25">
        <v>60</v>
      </c>
      <c r="E76" s="26">
        <v>1</v>
      </c>
      <c r="F76" s="27" t="s">
        <v>61</v>
      </c>
    </row>
    <row r="77" spans="1:6" ht="15.6" x14ac:dyDescent="0.3">
      <c r="A77" s="26">
        <v>687544</v>
      </c>
      <c r="B77" s="26">
        <v>846771</v>
      </c>
      <c r="C77" s="26">
        <v>359</v>
      </c>
      <c r="D77" s="25">
        <v>61</v>
      </c>
      <c r="E77" s="26">
        <v>1</v>
      </c>
      <c r="F77" s="27" t="s">
        <v>62</v>
      </c>
    </row>
    <row r="78" spans="1:6" ht="15.6" x14ac:dyDescent="0.3">
      <c r="A78" s="26">
        <v>687547</v>
      </c>
      <c r="B78" s="26">
        <v>846773</v>
      </c>
      <c r="C78" s="26">
        <v>359</v>
      </c>
      <c r="D78" s="25">
        <v>62</v>
      </c>
      <c r="E78" s="26">
        <v>1</v>
      </c>
      <c r="F78" s="27" t="s">
        <v>63</v>
      </c>
    </row>
    <row r="79" spans="1:6" ht="15.6" x14ac:dyDescent="0.3">
      <c r="A79" s="26">
        <v>687549</v>
      </c>
      <c r="B79" s="26">
        <v>846775</v>
      </c>
      <c r="C79" s="26">
        <v>359</v>
      </c>
      <c r="D79" s="25">
        <v>63</v>
      </c>
      <c r="E79" s="26">
        <v>1</v>
      </c>
      <c r="F79" s="27" t="s">
        <v>64</v>
      </c>
    </row>
    <row r="80" spans="1:6" ht="15.6" x14ac:dyDescent="0.3">
      <c r="A80" s="26">
        <v>687550</v>
      </c>
      <c r="B80" s="26">
        <v>846777</v>
      </c>
      <c r="C80" s="26">
        <v>359</v>
      </c>
      <c r="D80" s="25">
        <v>64</v>
      </c>
      <c r="E80" s="26">
        <v>1</v>
      </c>
      <c r="F80" s="27" t="s">
        <v>65</v>
      </c>
    </row>
    <row r="81" spans="1:6" ht="15.6" x14ac:dyDescent="0.3">
      <c r="A81" s="26">
        <v>687553</v>
      </c>
      <c r="B81" s="26">
        <v>846779</v>
      </c>
      <c r="C81" s="26">
        <v>357</v>
      </c>
      <c r="D81" s="25">
        <v>65</v>
      </c>
      <c r="E81" s="26">
        <v>1</v>
      </c>
      <c r="F81" s="27" t="s">
        <v>66</v>
      </c>
    </row>
    <row r="82" spans="1:6" ht="15.6" x14ac:dyDescent="0.3">
      <c r="A82" s="26">
        <v>687555</v>
      </c>
      <c r="B82" s="26">
        <v>846782</v>
      </c>
      <c r="C82" s="26">
        <v>357</v>
      </c>
      <c r="D82" s="25">
        <v>66</v>
      </c>
      <c r="E82" s="26">
        <v>1</v>
      </c>
      <c r="F82" s="27" t="s">
        <v>67</v>
      </c>
    </row>
    <row r="83" spans="1:6" ht="15.6" x14ac:dyDescent="0.3">
      <c r="A83" s="26">
        <v>686911</v>
      </c>
      <c r="B83" s="26">
        <v>846777</v>
      </c>
      <c r="C83" s="26">
        <v>369</v>
      </c>
      <c r="D83" s="25">
        <v>67</v>
      </c>
      <c r="E83" s="26">
        <v>1</v>
      </c>
      <c r="F83" s="27" t="s">
        <v>68</v>
      </c>
    </row>
    <row r="84" spans="1:6" ht="15.6" x14ac:dyDescent="0.3">
      <c r="A84" s="26">
        <v>686910</v>
      </c>
      <c r="B84" s="26">
        <v>846777</v>
      </c>
      <c r="C84" s="26">
        <v>369</v>
      </c>
      <c r="D84" s="25">
        <v>68</v>
      </c>
      <c r="E84" s="26">
        <v>1</v>
      </c>
      <c r="F84" s="27" t="s">
        <v>70</v>
      </c>
    </row>
    <row r="85" spans="1:6" ht="15.6" x14ac:dyDescent="0.3">
      <c r="A85" s="26">
        <v>686909</v>
      </c>
      <c r="B85" s="26">
        <v>846778</v>
      </c>
      <c r="C85" s="26">
        <v>369</v>
      </c>
      <c r="D85" s="25">
        <v>69</v>
      </c>
      <c r="E85" s="26">
        <v>1</v>
      </c>
      <c r="F85" s="27" t="s">
        <v>69</v>
      </c>
    </row>
    <row r="86" spans="1:6" ht="15.6" x14ac:dyDescent="0.3">
      <c r="A86" s="26">
        <v>686908</v>
      </c>
      <c r="B86" s="26">
        <v>846778</v>
      </c>
      <c r="C86" s="26">
        <v>369</v>
      </c>
      <c r="D86" s="25">
        <v>70</v>
      </c>
      <c r="E86" s="26">
        <v>1</v>
      </c>
      <c r="F86" s="27" t="s">
        <v>71</v>
      </c>
    </row>
    <row r="87" spans="1:6" ht="15.6" x14ac:dyDescent="0.3">
      <c r="A87" s="26">
        <v>686907</v>
      </c>
      <c r="B87" s="26">
        <v>846778</v>
      </c>
      <c r="C87" s="26">
        <v>369</v>
      </c>
      <c r="D87" s="25">
        <v>71</v>
      </c>
      <c r="E87" s="26">
        <v>1</v>
      </c>
      <c r="F87" s="27" t="s">
        <v>72</v>
      </c>
    </row>
    <row r="88" spans="1:6" ht="15.6" x14ac:dyDescent="0.3">
      <c r="A88" s="26">
        <v>686906</v>
      </c>
      <c r="B88" s="26">
        <v>846779</v>
      </c>
      <c r="C88" s="26">
        <v>369</v>
      </c>
      <c r="D88" s="25">
        <v>72</v>
      </c>
      <c r="E88" s="26">
        <v>1</v>
      </c>
      <c r="F88" s="27" t="s">
        <v>73</v>
      </c>
    </row>
    <row r="89" spans="1:6" ht="15.6" x14ac:dyDescent="0.3">
      <c r="A89" s="26">
        <v>686904</v>
      </c>
      <c r="B89" s="26">
        <v>846779</v>
      </c>
      <c r="C89" s="26">
        <v>369</v>
      </c>
      <c r="D89" s="25">
        <v>73</v>
      </c>
      <c r="E89" s="26">
        <v>1</v>
      </c>
      <c r="F89" s="27" t="s">
        <v>75</v>
      </c>
    </row>
    <row r="90" spans="1:6" ht="15.6" x14ac:dyDescent="0.3">
      <c r="A90" s="26">
        <v>686901</v>
      </c>
      <c r="B90" s="26">
        <v>846779</v>
      </c>
      <c r="C90" s="26">
        <v>369</v>
      </c>
      <c r="D90" s="25">
        <v>74</v>
      </c>
      <c r="E90" s="26">
        <v>1</v>
      </c>
      <c r="F90" s="27" t="s">
        <v>74</v>
      </c>
    </row>
    <row r="91" spans="1:6" ht="15.6" x14ac:dyDescent="0.3">
      <c r="A91" s="26">
        <v>686899</v>
      </c>
      <c r="B91" s="26">
        <v>846778</v>
      </c>
      <c r="C91" s="26">
        <v>369</v>
      </c>
      <c r="D91" s="25">
        <v>75</v>
      </c>
      <c r="E91" s="26">
        <v>1</v>
      </c>
      <c r="F91" s="27" t="s">
        <v>76</v>
      </c>
    </row>
    <row r="92" spans="1:6" ht="15.6" x14ac:dyDescent="0.3">
      <c r="A92" s="26">
        <v>686898</v>
      </c>
      <c r="B92" s="26">
        <v>846778</v>
      </c>
      <c r="C92" s="26">
        <v>369</v>
      </c>
      <c r="D92" s="25">
        <v>76</v>
      </c>
      <c r="E92" s="26">
        <v>1</v>
      </c>
      <c r="F92" s="27" t="s">
        <v>77</v>
      </c>
    </row>
    <row r="93" spans="1:6" ht="15.6" x14ac:dyDescent="0.3">
      <c r="A93" s="26">
        <v>686897</v>
      </c>
      <c r="B93" s="26">
        <v>846777</v>
      </c>
      <c r="C93" s="26">
        <v>368</v>
      </c>
      <c r="D93" s="25">
        <v>77</v>
      </c>
      <c r="E93" s="26">
        <v>1</v>
      </c>
      <c r="F93" s="27" t="s">
        <v>78</v>
      </c>
    </row>
    <row r="94" spans="1:6" ht="15.6" x14ac:dyDescent="0.3">
      <c r="A94" s="26">
        <v>686896</v>
      </c>
      <c r="B94" s="26">
        <v>846777</v>
      </c>
      <c r="C94" s="26">
        <v>368</v>
      </c>
      <c r="D94" s="25">
        <v>78</v>
      </c>
      <c r="E94" s="26">
        <v>1</v>
      </c>
      <c r="F94" s="27" t="s">
        <v>79</v>
      </c>
    </row>
    <row r="95" spans="1:6" ht="15.6" x14ac:dyDescent="0.3">
      <c r="A95" s="26">
        <v>686803</v>
      </c>
      <c r="B95" s="26">
        <v>846974</v>
      </c>
      <c r="C95" s="26">
        <v>360</v>
      </c>
      <c r="D95" s="25">
        <v>79</v>
      </c>
      <c r="E95" s="26">
        <v>1</v>
      </c>
      <c r="F95" s="27" t="s">
        <v>80</v>
      </c>
    </row>
    <row r="96" spans="1:6" ht="15.6" x14ac:dyDescent="0.3">
      <c r="A96" s="26">
        <v>686804</v>
      </c>
      <c r="B96" s="26">
        <v>846974</v>
      </c>
      <c r="C96" s="26">
        <v>360</v>
      </c>
      <c r="D96" s="25">
        <v>80</v>
      </c>
      <c r="E96" s="26">
        <v>1</v>
      </c>
      <c r="F96" s="27" t="s">
        <v>81</v>
      </c>
    </row>
    <row r="97" spans="1:6" ht="15.6" x14ac:dyDescent="0.3">
      <c r="A97" s="26">
        <v>686805</v>
      </c>
      <c r="B97" s="26">
        <v>846974</v>
      </c>
      <c r="C97" s="26">
        <v>360</v>
      </c>
      <c r="D97" s="25">
        <v>81</v>
      </c>
      <c r="E97" s="26">
        <v>1</v>
      </c>
      <c r="F97" s="27" t="s">
        <v>82</v>
      </c>
    </row>
    <row r="98" spans="1:6" ht="15.6" x14ac:dyDescent="0.3">
      <c r="A98" s="26">
        <v>686806</v>
      </c>
      <c r="B98" s="26">
        <v>846973</v>
      </c>
      <c r="C98" s="26">
        <v>360</v>
      </c>
      <c r="D98" s="25">
        <v>82</v>
      </c>
      <c r="E98" s="26">
        <v>1</v>
      </c>
      <c r="F98" s="27" t="s">
        <v>83</v>
      </c>
    </row>
    <row r="99" spans="1:6" ht="15.6" x14ac:dyDescent="0.3">
      <c r="A99" s="26">
        <v>686807</v>
      </c>
      <c r="B99" s="26">
        <v>846973</v>
      </c>
      <c r="C99" s="26">
        <v>360</v>
      </c>
      <c r="D99" s="25">
        <v>83</v>
      </c>
      <c r="E99" s="26">
        <v>1</v>
      </c>
      <c r="F99" s="27" t="s">
        <v>85</v>
      </c>
    </row>
    <row r="100" spans="1:6" ht="15.6" x14ac:dyDescent="0.3">
      <c r="A100" s="26">
        <v>686808</v>
      </c>
      <c r="B100" s="26">
        <v>846973</v>
      </c>
      <c r="C100" s="26">
        <v>360</v>
      </c>
      <c r="D100" s="25">
        <v>84</v>
      </c>
      <c r="E100" s="26">
        <v>1</v>
      </c>
      <c r="F100" s="27" t="s">
        <v>84</v>
      </c>
    </row>
    <row r="101" spans="1:6" ht="15.6" x14ac:dyDescent="0.3">
      <c r="A101" s="26">
        <v>686808</v>
      </c>
      <c r="B101" s="26">
        <v>846972</v>
      </c>
      <c r="C101" s="26">
        <v>360</v>
      </c>
      <c r="D101" s="25">
        <v>85</v>
      </c>
      <c r="E101" s="26">
        <v>1</v>
      </c>
      <c r="F101" s="27" t="s">
        <v>86</v>
      </c>
    </row>
    <row r="102" spans="1:6" ht="15.6" x14ac:dyDescent="0.3">
      <c r="A102" s="26">
        <v>686809</v>
      </c>
      <c r="B102" s="26">
        <v>846972</v>
      </c>
      <c r="C102" s="26">
        <v>360</v>
      </c>
      <c r="D102" s="25">
        <v>86</v>
      </c>
      <c r="E102" s="26">
        <v>1</v>
      </c>
      <c r="F102" s="27" t="s">
        <v>87</v>
      </c>
    </row>
    <row r="103" spans="1:6" ht="15.6" x14ac:dyDescent="0.3">
      <c r="A103" s="26">
        <v>686810</v>
      </c>
      <c r="B103" s="26">
        <v>846972</v>
      </c>
      <c r="C103" s="26">
        <v>360</v>
      </c>
      <c r="D103" s="25">
        <v>87</v>
      </c>
      <c r="E103" s="26">
        <v>1</v>
      </c>
      <c r="F103" s="27" t="s">
        <v>88</v>
      </c>
    </row>
    <row r="104" spans="1:6" ht="15.6" x14ac:dyDescent="0.3">
      <c r="A104" s="26">
        <v>686811</v>
      </c>
      <c r="B104" s="26">
        <v>846972</v>
      </c>
      <c r="C104" s="26">
        <v>360</v>
      </c>
      <c r="D104" s="25">
        <v>88</v>
      </c>
      <c r="E104" s="26">
        <v>1</v>
      </c>
      <c r="F104" s="27" t="s">
        <v>89</v>
      </c>
    </row>
    <row r="105" spans="1:6" ht="15.6" x14ac:dyDescent="0.3">
      <c r="A105" s="26">
        <v>686812</v>
      </c>
      <c r="B105" s="26">
        <v>846971</v>
      </c>
      <c r="C105" s="26">
        <v>360</v>
      </c>
      <c r="D105" s="25">
        <v>89</v>
      </c>
      <c r="E105" s="26">
        <v>1</v>
      </c>
      <c r="F105" s="27" t="s">
        <v>90</v>
      </c>
    </row>
    <row r="106" spans="1:6" ht="15.6" x14ac:dyDescent="0.3">
      <c r="A106" s="26">
        <v>686813</v>
      </c>
      <c r="B106" s="26">
        <v>846971</v>
      </c>
      <c r="C106" s="26">
        <v>360</v>
      </c>
      <c r="D106" s="25">
        <v>90</v>
      </c>
      <c r="E106" s="26">
        <v>1</v>
      </c>
      <c r="F106" s="27" t="s">
        <v>91</v>
      </c>
    </row>
    <row r="107" spans="1:6" ht="15.6" x14ac:dyDescent="0.3">
      <c r="A107" s="26">
        <v>686814</v>
      </c>
      <c r="B107" s="26">
        <v>846971</v>
      </c>
      <c r="C107" s="26">
        <v>360</v>
      </c>
      <c r="D107" s="25">
        <v>91</v>
      </c>
      <c r="E107" s="26">
        <v>1</v>
      </c>
      <c r="F107" s="27" t="s">
        <v>109</v>
      </c>
    </row>
    <row r="108" spans="1:6" ht="15.6" x14ac:dyDescent="0.3">
      <c r="A108" s="26">
        <v>686814</v>
      </c>
      <c r="B108" s="26">
        <v>846971</v>
      </c>
      <c r="C108" s="26">
        <v>360</v>
      </c>
      <c r="D108" s="25">
        <v>92</v>
      </c>
      <c r="E108" s="26">
        <v>1</v>
      </c>
      <c r="F108" s="27" t="s">
        <v>92</v>
      </c>
    </row>
    <row r="109" spans="1:6" ht="15.6" x14ac:dyDescent="0.3">
      <c r="A109" s="26">
        <v>686815</v>
      </c>
      <c r="B109" s="26">
        <v>846971</v>
      </c>
      <c r="C109" s="26">
        <v>361</v>
      </c>
      <c r="D109" s="25">
        <v>93</v>
      </c>
      <c r="E109" s="26">
        <v>1</v>
      </c>
      <c r="F109" s="27" t="s">
        <v>93</v>
      </c>
    </row>
    <row r="110" spans="1:6" ht="15.6" x14ac:dyDescent="0.3">
      <c r="A110" s="26">
        <v>687901</v>
      </c>
      <c r="B110" s="26">
        <v>846364</v>
      </c>
      <c r="C110" s="26">
        <v>379</v>
      </c>
      <c r="D110" s="25">
        <v>94</v>
      </c>
      <c r="E110" s="26">
        <v>1</v>
      </c>
      <c r="F110" s="27" t="s">
        <v>94</v>
      </c>
    </row>
    <row r="111" spans="1:6" ht="15.6" x14ac:dyDescent="0.3">
      <c r="A111" s="26">
        <v>687902</v>
      </c>
      <c r="B111" s="26">
        <v>846364</v>
      </c>
      <c r="C111" s="26">
        <v>379</v>
      </c>
      <c r="D111" s="25">
        <v>95</v>
      </c>
      <c r="E111" s="26">
        <v>1</v>
      </c>
      <c r="F111" s="27" t="s">
        <v>95</v>
      </c>
    </row>
    <row r="112" spans="1:6" ht="15.6" x14ac:dyDescent="0.3">
      <c r="A112" s="26">
        <v>687903</v>
      </c>
      <c r="B112" s="26">
        <v>846364</v>
      </c>
      <c r="C112" s="26">
        <v>379</v>
      </c>
      <c r="D112" s="25">
        <v>96</v>
      </c>
      <c r="E112" s="26">
        <v>1</v>
      </c>
      <c r="F112" s="27" t="s">
        <v>96</v>
      </c>
    </row>
    <row r="113" spans="1:6" ht="15.6" x14ac:dyDescent="0.3">
      <c r="A113" s="26">
        <v>687905</v>
      </c>
      <c r="B113" s="26">
        <v>846363</v>
      </c>
      <c r="C113" s="26">
        <v>379</v>
      </c>
      <c r="D113" s="25">
        <v>97</v>
      </c>
      <c r="E113" s="26">
        <v>1</v>
      </c>
      <c r="F113" s="27" t="s">
        <v>97</v>
      </c>
    </row>
    <row r="114" spans="1:6" ht="15.6" x14ac:dyDescent="0.3">
      <c r="A114" s="26">
        <v>687906</v>
      </c>
      <c r="B114" s="26">
        <v>846363</v>
      </c>
      <c r="C114" s="26">
        <v>379</v>
      </c>
      <c r="D114" s="25">
        <v>98</v>
      </c>
      <c r="E114" s="26">
        <v>1</v>
      </c>
      <c r="F114" s="27" t="s">
        <v>98</v>
      </c>
    </row>
    <row r="115" spans="1:6" ht="15.6" x14ac:dyDescent="0.3">
      <c r="A115" s="26">
        <v>687907</v>
      </c>
      <c r="B115" s="26">
        <v>846363</v>
      </c>
      <c r="C115" s="26">
        <v>379</v>
      </c>
      <c r="D115" s="25">
        <v>99</v>
      </c>
      <c r="E115" s="26">
        <v>1</v>
      </c>
      <c r="F115" s="27" t="s">
        <v>99</v>
      </c>
    </row>
    <row r="116" spans="1:6" ht="15.6" x14ac:dyDescent="0.3">
      <c r="A116" s="26">
        <v>687908</v>
      </c>
      <c r="B116" s="26">
        <v>846362</v>
      </c>
      <c r="C116" s="26">
        <v>379</v>
      </c>
      <c r="D116" s="25">
        <v>100</v>
      </c>
      <c r="E116" s="26">
        <v>1</v>
      </c>
      <c r="F116" s="27" t="s">
        <v>100</v>
      </c>
    </row>
    <row r="117" spans="1:6" ht="15.6" x14ac:dyDescent="0.3">
      <c r="A117" s="26">
        <v>687909</v>
      </c>
      <c r="B117" s="26">
        <v>846362</v>
      </c>
      <c r="C117" s="26">
        <v>379</v>
      </c>
      <c r="D117" s="25">
        <v>101</v>
      </c>
      <c r="E117" s="26">
        <v>1</v>
      </c>
      <c r="F117" s="27" t="s">
        <v>101</v>
      </c>
    </row>
    <row r="118" spans="1:6" ht="15.6" x14ac:dyDescent="0.3">
      <c r="A118" s="26">
        <v>687910</v>
      </c>
      <c r="B118" s="26">
        <v>846361</v>
      </c>
      <c r="C118" s="26">
        <v>379</v>
      </c>
      <c r="D118" s="25">
        <v>102</v>
      </c>
      <c r="E118" s="26">
        <v>1</v>
      </c>
      <c r="F118" s="27" t="s">
        <v>102</v>
      </c>
    </row>
    <row r="119" spans="1:6" ht="15.6" x14ac:dyDescent="0.3">
      <c r="A119" s="26">
        <v>687911</v>
      </c>
      <c r="B119" s="26">
        <v>846361</v>
      </c>
      <c r="C119" s="26">
        <v>379</v>
      </c>
      <c r="D119" s="25">
        <v>103</v>
      </c>
      <c r="E119" s="26">
        <v>1</v>
      </c>
      <c r="F119" s="27" t="s">
        <v>103</v>
      </c>
    </row>
    <row r="120" spans="1:6" ht="15.6" x14ac:dyDescent="0.3">
      <c r="A120" s="26">
        <v>687912</v>
      </c>
      <c r="B120" s="26">
        <v>846360</v>
      </c>
      <c r="C120" s="26">
        <v>379</v>
      </c>
      <c r="D120" s="25">
        <v>104</v>
      </c>
      <c r="E120" s="26">
        <v>1</v>
      </c>
      <c r="F120" s="27" t="s">
        <v>104</v>
      </c>
    </row>
    <row r="121" spans="1:6" ht="15.6" x14ac:dyDescent="0.3">
      <c r="A121" s="26">
        <v>687913</v>
      </c>
      <c r="B121" s="26">
        <v>846360</v>
      </c>
      <c r="C121" s="26">
        <v>379</v>
      </c>
      <c r="D121" s="25">
        <v>105</v>
      </c>
      <c r="E121" s="26">
        <v>1</v>
      </c>
      <c r="F121" s="27" t="s">
        <v>105</v>
      </c>
    </row>
    <row r="122" spans="1:6" ht="15.6" x14ac:dyDescent="0.3">
      <c r="A122" s="26">
        <v>687915</v>
      </c>
      <c r="B122" s="26">
        <v>846359</v>
      </c>
      <c r="C122" s="26">
        <v>379</v>
      </c>
      <c r="D122" s="25">
        <v>106</v>
      </c>
      <c r="E122" s="26">
        <v>1</v>
      </c>
      <c r="F122" s="27" t="s">
        <v>106</v>
      </c>
    </row>
    <row r="123" spans="1:6" ht="15.6" x14ac:dyDescent="0.3">
      <c r="A123" s="26">
        <v>687916</v>
      </c>
      <c r="B123" s="26">
        <v>846359</v>
      </c>
      <c r="C123" s="26">
        <v>379</v>
      </c>
      <c r="D123" s="25">
        <v>107</v>
      </c>
      <c r="E123" s="26">
        <v>1</v>
      </c>
      <c r="F123" s="27" t="s">
        <v>107</v>
      </c>
    </row>
    <row r="124" spans="1:6" ht="15.6" x14ac:dyDescent="0.3">
      <c r="A124" s="26">
        <v>687917</v>
      </c>
      <c r="B124" s="26">
        <v>846358</v>
      </c>
      <c r="C124" s="26">
        <v>379</v>
      </c>
      <c r="D124" s="25">
        <v>108</v>
      </c>
      <c r="E124" s="26">
        <v>1</v>
      </c>
      <c r="F124" s="27" t="s">
        <v>108</v>
      </c>
    </row>
    <row r="125" spans="1:6" ht="15.6" x14ac:dyDescent="0.3">
      <c r="A125" s="26">
        <v>687918</v>
      </c>
      <c r="B125" s="26">
        <v>846358</v>
      </c>
      <c r="C125" s="26">
        <v>379</v>
      </c>
      <c r="D125" s="25">
        <v>109</v>
      </c>
      <c r="E125" s="26">
        <v>1</v>
      </c>
      <c r="F125" s="27" t="s">
        <v>110</v>
      </c>
    </row>
    <row r="126" spans="1:6" ht="15.6" x14ac:dyDescent="0.3">
      <c r="A126" s="26">
        <v>687316</v>
      </c>
      <c r="B126" s="26">
        <v>846238</v>
      </c>
      <c r="C126" s="26">
        <v>371</v>
      </c>
      <c r="D126" s="25">
        <v>110</v>
      </c>
      <c r="E126" s="26">
        <v>1</v>
      </c>
      <c r="F126" s="27" t="s">
        <v>111</v>
      </c>
    </row>
    <row r="127" spans="1:6" ht="15.6" x14ac:dyDescent="0.3">
      <c r="A127" s="26">
        <v>687319</v>
      </c>
      <c r="B127" s="26">
        <v>846238</v>
      </c>
      <c r="C127" s="26">
        <v>371</v>
      </c>
      <c r="D127" s="25">
        <v>111</v>
      </c>
      <c r="E127" s="26">
        <v>1</v>
      </c>
      <c r="F127" s="27" t="s">
        <v>112</v>
      </c>
    </row>
    <row r="128" spans="1:6" ht="15.6" x14ac:dyDescent="0.3">
      <c r="A128" s="26">
        <v>687320</v>
      </c>
      <c r="B128" s="26">
        <v>846238</v>
      </c>
      <c r="C128" s="26">
        <v>371</v>
      </c>
      <c r="D128" s="25">
        <v>112</v>
      </c>
      <c r="E128" s="26">
        <v>1</v>
      </c>
      <c r="F128" s="27" t="s">
        <v>113</v>
      </c>
    </row>
    <row r="129" spans="1:6" ht="15.6" x14ac:dyDescent="0.3">
      <c r="A129" s="26">
        <v>687322</v>
      </c>
      <c r="B129" s="26">
        <v>846238</v>
      </c>
      <c r="C129" s="26">
        <v>371</v>
      </c>
      <c r="D129" s="25">
        <v>113</v>
      </c>
      <c r="E129" s="26">
        <v>1</v>
      </c>
      <c r="F129" s="27" t="s">
        <v>127</v>
      </c>
    </row>
    <row r="130" spans="1:6" ht="15.6" x14ac:dyDescent="0.3">
      <c r="A130" s="26">
        <v>687323</v>
      </c>
      <c r="B130" s="26">
        <v>846238</v>
      </c>
      <c r="C130" s="26">
        <v>371</v>
      </c>
      <c r="D130" s="25">
        <v>114</v>
      </c>
      <c r="E130" s="26">
        <v>1</v>
      </c>
      <c r="F130" s="27" t="s">
        <v>114</v>
      </c>
    </row>
    <row r="131" spans="1:6" ht="15.6" x14ac:dyDescent="0.3">
      <c r="A131" s="26">
        <v>687324</v>
      </c>
      <c r="B131" s="26">
        <v>846238</v>
      </c>
      <c r="C131" s="26">
        <v>371</v>
      </c>
      <c r="D131" s="25">
        <v>115</v>
      </c>
      <c r="E131" s="26">
        <v>1</v>
      </c>
      <c r="F131" s="27" t="s">
        <v>115</v>
      </c>
    </row>
    <row r="132" spans="1:6" ht="15.6" x14ac:dyDescent="0.3">
      <c r="A132" s="26">
        <v>687325</v>
      </c>
      <c r="B132" s="26">
        <v>846238</v>
      </c>
      <c r="C132" s="26">
        <v>371</v>
      </c>
      <c r="D132" s="25">
        <v>116</v>
      </c>
      <c r="E132" s="26">
        <v>1</v>
      </c>
      <c r="F132" s="27" t="s">
        <v>116</v>
      </c>
    </row>
    <row r="133" spans="1:6" ht="15.6" x14ac:dyDescent="0.3">
      <c r="A133" s="26">
        <v>687326</v>
      </c>
      <c r="B133" s="26">
        <v>846238</v>
      </c>
      <c r="C133" s="26">
        <v>371</v>
      </c>
      <c r="D133" s="25">
        <v>117</v>
      </c>
      <c r="E133" s="26">
        <v>1</v>
      </c>
      <c r="F133" s="27" t="s">
        <v>117</v>
      </c>
    </row>
    <row r="134" spans="1:6" ht="15.6" x14ac:dyDescent="0.3">
      <c r="A134" s="26">
        <v>687327</v>
      </c>
      <c r="B134" s="26">
        <v>846238</v>
      </c>
      <c r="C134" s="26">
        <v>371</v>
      </c>
      <c r="D134" s="25">
        <v>118</v>
      </c>
      <c r="E134" s="26">
        <v>1</v>
      </c>
      <c r="F134" s="27" t="s">
        <v>118</v>
      </c>
    </row>
    <row r="135" spans="1:6" ht="15.6" x14ac:dyDescent="0.3">
      <c r="A135" s="26">
        <v>687328</v>
      </c>
      <c r="B135" s="26">
        <v>846238</v>
      </c>
      <c r="C135" s="26">
        <v>371</v>
      </c>
      <c r="D135" s="25">
        <v>119</v>
      </c>
      <c r="E135" s="26">
        <v>1</v>
      </c>
      <c r="F135" s="27" t="s">
        <v>119</v>
      </c>
    </row>
    <row r="136" spans="1:6" ht="15.6" x14ac:dyDescent="0.3">
      <c r="A136" s="26">
        <v>687329</v>
      </c>
      <c r="B136" s="26">
        <v>846238</v>
      </c>
      <c r="C136" s="26">
        <v>371</v>
      </c>
      <c r="D136" s="25">
        <v>120</v>
      </c>
      <c r="E136" s="26">
        <v>1</v>
      </c>
      <c r="F136" s="27" t="s">
        <v>120</v>
      </c>
    </row>
    <row r="137" spans="1:6" ht="15.6" x14ac:dyDescent="0.3">
      <c r="A137" s="26">
        <v>687330</v>
      </c>
      <c r="B137" s="26">
        <v>846238</v>
      </c>
      <c r="C137" s="26">
        <v>371</v>
      </c>
      <c r="D137" s="25">
        <v>121</v>
      </c>
      <c r="E137" s="26">
        <v>1</v>
      </c>
      <c r="F137" s="27" t="s">
        <v>121</v>
      </c>
    </row>
    <row r="138" spans="1:6" ht="15.6" x14ac:dyDescent="0.3">
      <c r="A138" s="26">
        <v>687331</v>
      </c>
      <c r="B138" s="26">
        <v>846239</v>
      </c>
      <c r="C138" s="26">
        <v>371</v>
      </c>
      <c r="D138" s="25">
        <v>122</v>
      </c>
      <c r="E138" s="26">
        <v>1</v>
      </c>
      <c r="F138" s="27" t="s">
        <v>122</v>
      </c>
    </row>
    <row r="139" spans="1:6" ht="15.6" x14ac:dyDescent="0.3">
      <c r="A139" s="26">
        <v>687333</v>
      </c>
      <c r="B139" s="26">
        <v>846239</v>
      </c>
      <c r="C139" s="26">
        <v>371</v>
      </c>
      <c r="D139" s="25">
        <v>123</v>
      </c>
      <c r="E139" s="26">
        <v>1</v>
      </c>
      <c r="F139" s="27" t="s">
        <v>123</v>
      </c>
    </row>
    <row r="140" spans="1:6" ht="15.6" x14ac:dyDescent="0.3">
      <c r="A140" s="26">
        <v>687336</v>
      </c>
      <c r="B140" s="26">
        <v>846239</v>
      </c>
      <c r="C140" s="26">
        <v>371</v>
      </c>
      <c r="D140" s="25">
        <v>124</v>
      </c>
      <c r="E140" s="26">
        <v>1</v>
      </c>
      <c r="F140" s="27" t="s">
        <v>124</v>
      </c>
    </row>
    <row r="141" spans="1:6" ht="15.6" x14ac:dyDescent="0.3">
      <c r="A141" s="26">
        <v>687338</v>
      </c>
      <c r="B141" s="26">
        <v>846239</v>
      </c>
      <c r="C141" s="26">
        <v>371</v>
      </c>
      <c r="D141" s="25">
        <v>125</v>
      </c>
      <c r="E141" s="26">
        <v>1</v>
      </c>
      <c r="F141" s="27" t="s">
        <v>125</v>
      </c>
    </row>
    <row r="142" spans="1:6" ht="15.6" x14ac:dyDescent="0.3">
      <c r="A142" s="26">
        <v>687340</v>
      </c>
      <c r="B142" s="26">
        <v>846239</v>
      </c>
      <c r="C142" s="26">
        <v>371</v>
      </c>
      <c r="D142" s="25">
        <v>126</v>
      </c>
      <c r="E142" s="26">
        <v>1</v>
      </c>
      <c r="F142" s="27" t="s">
        <v>126</v>
      </c>
    </row>
    <row r="143" spans="1:6" ht="15.6" x14ac:dyDescent="0.3">
      <c r="A143" s="26">
        <v>687342</v>
      </c>
      <c r="B143" s="26">
        <v>846239</v>
      </c>
      <c r="C143" s="26">
        <v>371</v>
      </c>
      <c r="D143" s="25">
        <v>127</v>
      </c>
      <c r="E143" s="26">
        <v>1</v>
      </c>
      <c r="F143" s="27" t="s">
        <v>128</v>
      </c>
    </row>
    <row r="144" spans="1:6" ht="15.6" x14ac:dyDescent="0.3">
      <c r="A144" s="26">
        <v>687343</v>
      </c>
      <c r="B144" s="26">
        <v>846239</v>
      </c>
      <c r="C144" s="26">
        <v>371</v>
      </c>
      <c r="D144" s="25">
        <v>128</v>
      </c>
      <c r="E144" s="26">
        <v>1</v>
      </c>
      <c r="F144" s="27" t="s">
        <v>129</v>
      </c>
    </row>
    <row r="145" spans="1:6" ht="15.6" x14ac:dyDescent="0.3">
      <c r="A145" s="26">
        <v>687345</v>
      </c>
      <c r="B145" s="26">
        <v>846239</v>
      </c>
      <c r="C145" s="26">
        <v>371</v>
      </c>
      <c r="D145" s="25">
        <v>129</v>
      </c>
      <c r="E145" s="26">
        <v>1</v>
      </c>
      <c r="F145" s="27" t="s">
        <v>130</v>
      </c>
    </row>
    <row r="146" spans="1:6" ht="15.6" x14ac:dyDescent="0.3">
      <c r="A146" s="26">
        <v>687348</v>
      </c>
      <c r="B146" s="26">
        <v>846239</v>
      </c>
      <c r="C146" s="26">
        <v>371</v>
      </c>
      <c r="D146" s="25">
        <v>130</v>
      </c>
      <c r="E146" s="26">
        <v>1</v>
      </c>
      <c r="F146" s="27" t="s">
        <v>131</v>
      </c>
    </row>
    <row r="147" spans="1:6" ht="15.6" x14ac:dyDescent="0.3">
      <c r="A147" s="26">
        <v>687351</v>
      </c>
      <c r="B147" s="26">
        <v>846239</v>
      </c>
      <c r="C147" s="26">
        <v>371</v>
      </c>
      <c r="D147" s="25">
        <v>131</v>
      </c>
      <c r="E147" s="26">
        <v>1</v>
      </c>
      <c r="F147" s="27" t="s">
        <v>132</v>
      </c>
    </row>
    <row r="148" spans="1:6" ht="15.6" x14ac:dyDescent="0.3">
      <c r="A148" s="26">
        <v>687352</v>
      </c>
      <c r="B148" s="26">
        <v>846239</v>
      </c>
      <c r="C148" s="26">
        <v>371</v>
      </c>
      <c r="D148" s="25">
        <v>132</v>
      </c>
      <c r="E148" s="26">
        <v>1</v>
      </c>
      <c r="F148" s="27" t="s">
        <v>133</v>
      </c>
    </row>
    <row r="149" spans="1:6" ht="15.6" x14ac:dyDescent="0.3">
      <c r="A149" s="26">
        <v>687353</v>
      </c>
      <c r="B149" s="26">
        <v>846239</v>
      </c>
      <c r="C149" s="26">
        <v>371</v>
      </c>
      <c r="D149" s="25">
        <v>133</v>
      </c>
      <c r="E149" s="26">
        <v>1</v>
      </c>
      <c r="F149" s="27" t="s">
        <v>134</v>
      </c>
    </row>
    <row r="150" spans="1:6" ht="15.6" x14ac:dyDescent="0.3">
      <c r="A150" s="26">
        <v>687355</v>
      </c>
      <c r="B150" s="26">
        <v>846239</v>
      </c>
      <c r="C150" s="26">
        <v>371</v>
      </c>
      <c r="D150" s="25">
        <v>134</v>
      </c>
      <c r="E150" s="26">
        <v>1</v>
      </c>
      <c r="F150" s="27" t="s">
        <v>138</v>
      </c>
    </row>
    <row r="151" spans="1:6" ht="15.6" x14ac:dyDescent="0.3">
      <c r="A151" s="26">
        <v>687356</v>
      </c>
      <c r="B151" s="26">
        <v>846239</v>
      </c>
      <c r="C151" s="26">
        <v>371</v>
      </c>
      <c r="D151" s="25">
        <v>135</v>
      </c>
      <c r="E151" s="26">
        <v>1</v>
      </c>
      <c r="F151" s="27" t="s">
        <v>135</v>
      </c>
    </row>
    <row r="152" spans="1:6" ht="15.6" x14ac:dyDescent="0.3">
      <c r="A152" s="26">
        <v>687357</v>
      </c>
      <c r="B152" s="26">
        <v>846237</v>
      </c>
      <c r="C152" s="26">
        <v>371</v>
      </c>
      <c r="D152" s="25">
        <v>136</v>
      </c>
      <c r="E152" s="26">
        <v>1</v>
      </c>
      <c r="F152" s="27" t="s">
        <v>136</v>
      </c>
    </row>
    <row r="153" spans="1:6" ht="15.6" x14ac:dyDescent="0.3">
      <c r="A153" s="26">
        <v>687358</v>
      </c>
      <c r="B153" s="26">
        <v>846237</v>
      </c>
      <c r="C153" s="26">
        <v>371</v>
      </c>
      <c r="D153" s="25">
        <v>137</v>
      </c>
      <c r="E153" s="26">
        <v>1</v>
      </c>
      <c r="F153" s="27" t="s">
        <v>137</v>
      </c>
    </row>
    <row r="154" spans="1:6" ht="15.6" x14ac:dyDescent="0.3">
      <c r="A154" s="26">
        <v>687359</v>
      </c>
      <c r="B154" s="26">
        <v>846237</v>
      </c>
      <c r="C154" s="26">
        <v>371</v>
      </c>
      <c r="D154" s="25">
        <v>138</v>
      </c>
      <c r="E154" s="26">
        <v>1</v>
      </c>
      <c r="F154" s="27" t="s">
        <v>139</v>
      </c>
    </row>
    <row r="155" spans="1:6" ht="15.6" x14ac:dyDescent="0.3">
      <c r="A155" s="26">
        <v>687360</v>
      </c>
      <c r="B155" s="26">
        <v>846237</v>
      </c>
      <c r="C155" s="26">
        <v>371</v>
      </c>
      <c r="D155" s="25">
        <v>139</v>
      </c>
      <c r="E155" s="26">
        <v>1</v>
      </c>
      <c r="F155" s="27" t="s">
        <v>140</v>
      </c>
    </row>
    <row r="156" spans="1:6" ht="15.6" x14ac:dyDescent="0.3">
      <c r="A156" s="26">
        <v>687361</v>
      </c>
      <c r="B156" s="26">
        <v>846237</v>
      </c>
      <c r="C156" s="26">
        <v>371</v>
      </c>
      <c r="D156" s="25">
        <v>140</v>
      </c>
      <c r="E156" s="26">
        <v>1</v>
      </c>
      <c r="F156" s="27" t="s">
        <v>141</v>
      </c>
    </row>
    <row r="157" spans="1:6" ht="15.6" x14ac:dyDescent="0.3">
      <c r="A157" s="26">
        <v>687363</v>
      </c>
      <c r="B157" s="26">
        <v>846237</v>
      </c>
      <c r="C157" s="26">
        <v>371</v>
      </c>
      <c r="D157" s="25">
        <v>141</v>
      </c>
      <c r="E157" s="26">
        <v>1</v>
      </c>
      <c r="F157" s="27" t="s">
        <v>142</v>
      </c>
    </row>
    <row r="158" spans="1:6" ht="15.6" x14ac:dyDescent="0.3">
      <c r="A158" s="26">
        <v>687366</v>
      </c>
      <c r="B158" s="26">
        <v>846237</v>
      </c>
      <c r="C158" s="26">
        <v>371</v>
      </c>
      <c r="D158" s="25">
        <v>142</v>
      </c>
      <c r="E158" s="26">
        <v>1</v>
      </c>
      <c r="F158" s="27" t="s">
        <v>143</v>
      </c>
    </row>
    <row r="159" spans="1:6" ht="15.6" x14ac:dyDescent="0.3">
      <c r="A159" s="26">
        <v>687367</v>
      </c>
      <c r="B159" s="26">
        <v>846237</v>
      </c>
      <c r="C159" s="26">
        <v>371</v>
      </c>
      <c r="D159" s="25">
        <v>143</v>
      </c>
      <c r="E159" s="26">
        <v>1</v>
      </c>
      <c r="F159" s="27" t="s">
        <v>144</v>
      </c>
    </row>
    <row r="160" spans="1:6" ht="15.6" x14ac:dyDescent="0.3">
      <c r="A160" s="26">
        <v>687369</v>
      </c>
      <c r="B160" s="26">
        <v>846237</v>
      </c>
      <c r="C160" s="26">
        <v>371</v>
      </c>
      <c r="D160" s="25">
        <v>144</v>
      </c>
      <c r="E160" s="26">
        <v>1</v>
      </c>
      <c r="F160" s="27" t="s">
        <v>145</v>
      </c>
    </row>
    <row r="161" spans="1:6" ht="15.6" x14ac:dyDescent="0.3">
      <c r="A161" s="26">
        <v>687404</v>
      </c>
      <c r="B161" s="26">
        <v>846636</v>
      </c>
      <c r="C161" s="26">
        <v>359</v>
      </c>
      <c r="D161" s="25">
        <v>145</v>
      </c>
      <c r="E161" s="26">
        <v>1</v>
      </c>
      <c r="F161" s="27" t="s">
        <v>146</v>
      </c>
    </row>
    <row r="162" spans="1:6" ht="15.6" x14ac:dyDescent="0.3">
      <c r="A162" s="26">
        <v>687405</v>
      </c>
      <c r="B162" s="26">
        <v>846636</v>
      </c>
      <c r="C162" s="26">
        <v>359</v>
      </c>
      <c r="D162" s="25">
        <v>146</v>
      </c>
      <c r="E162" s="26">
        <v>1</v>
      </c>
      <c r="F162" s="27" t="s">
        <v>147</v>
      </c>
    </row>
    <row r="163" spans="1:6" ht="15.6" x14ac:dyDescent="0.3">
      <c r="A163" s="26">
        <v>687407</v>
      </c>
      <c r="B163" s="26">
        <v>846636</v>
      </c>
      <c r="C163" s="26">
        <v>359</v>
      </c>
      <c r="D163" s="25">
        <v>147</v>
      </c>
      <c r="E163" s="26">
        <v>1</v>
      </c>
      <c r="F163" s="27" t="s">
        <v>148</v>
      </c>
    </row>
    <row r="164" spans="1:6" ht="15.6" x14ac:dyDescent="0.3">
      <c r="A164" s="26">
        <v>687409</v>
      </c>
      <c r="B164" s="26">
        <v>846636</v>
      </c>
      <c r="C164" s="26">
        <v>359</v>
      </c>
      <c r="D164" s="25">
        <v>148</v>
      </c>
      <c r="E164" s="26">
        <v>1</v>
      </c>
      <c r="F164" s="27" t="s">
        <v>149</v>
      </c>
    </row>
    <row r="165" spans="1:6" ht="15.6" x14ac:dyDescent="0.3">
      <c r="A165" s="26">
        <v>687411</v>
      </c>
      <c r="B165" s="26">
        <v>846636</v>
      </c>
      <c r="C165" s="26">
        <v>359</v>
      </c>
      <c r="D165" s="25">
        <v>149</v>
      </c>
      <c r="E165" s="26">
        <v>1</v>
      </c>
      <c r="F165" s="27" t="s">
        <v>150</v>
      </c>
    </row>
    <row r="166" spans="1:6" ht="15.6" x14ac:dyDescent="0.3">
      <c r="A166" s="26">
        <v>687412</v>
      </c>
      <c r="B166" s="26">
        <v>846636</v>
      </c>
      <c r="C166" s="26">
        <v>359</v>
      </c>
      <c r="D166" s="25">
        <v>150</v>
      </c>
      <c r="E166" s="26">
        <v>1</v>
      </c>
      <c r="F166" s="27" t="s">
        <v>151</v>
      </c>
    </row>
    <row r="167" spans="1:6" ht="15.6" x14ac:dyDescent="0.3">
      <c r="A167" s="26">
        <v>687413</v>
      </c>
      <c r="B167" s="26">
        <v>846636</v>
      </c>
      <c r="C167" s="26">
        <v>359</v>
      </c>
      <c r="D167" s="25">
        <v>151</v>
      </c>
      <c r="E167" s="26">
        <v>1</v>
      </c>
      <c r="F167" s="27" t="s">
        <v>152</v>
      </c>
    </row>
    <row r="168" spans="1:6" ht="15.6" x14ac:dyDescent="0.3">
      <c r="A168" s="26">
        <v>687415</v>
      </c>
      <c r="B168" s="26">
        <v>846636</v>
      </c>
      <c r="C168" s="26">
        <v>359</v>
      </c>
      <c r="D168" s="25">
        <v>152</v>
      </c>
      <c r="E168" s="26">
        <v>1</v>
      </c>
      <c r="F168" s="27" t="s">
        <v>153</v>
      </c>
    </row>
    <row r="169" spans="1:6" ht="15.6" x14ac:dyDescent="0.3">
      <c r="A169" s="26">
        <v>687416</v>
      </c>
      <c r="B169" s="26">
        <v>846636</v>
      </c>
      <c r="C169" s="26">
        <v>359</v>
      </c>
      <c r="D169" s="25">
        <v>153</v>
      </c>
      <c r="E169" s="26">
        <v>1</v>
      </c>
      <c r="F169" s="27" t="s">
        <v>154</v>
      </c>
    </row>
    <row r="170" spans="1:6" ht="15.6" x14ac:dyDescent="0.3">
      <c r="A170" s="26">
        <v>687417</v>
      </c>
      <c r="B170" s="26">
        <v>846636</v>
      </c>
      <c r="C170" s="26">
        <v>359</v>
      </c>
      <c r="D170" s="25">
        <v>154</v>
      </c>
      <c r="E170" s="26">
        <v>1</v>
      </c>
      <c r="F170" s="27" t="s">
        <v>155</v>
      </c>
    </row>
    <row r="171" spans="1:6" ht="15.6" x14ac:dyDescent="0.3">
      <c r="A171" s="26">
        <v>687419</v>
      </c>
      <c r="B171" s="26">
        <v>846636</v>
      </c>
      <c r="C171" s="26">
        <v>359</v>
      </c>
      <c r="D171" s="25">
        <v>155</v>
      </c>
      <c r="E171" s="26">
        <v>1</v>
      </c>
      <c r="F171" s="27" t="s">
        <v>156</v>
      </c>
    </row>
    <row r="172" spans="1:6" ht="15.6" x14ac:dyDescent="0.3">
      <c r="A172" s="26">
        <v>687420</v>
      </c>
      <c r="B172" s="26">
        <v>846636</v>
      </c>
      <c r="C172" s="26">
        <v>359</v>
      </c>
      <c r="D172" s="25">
        <v>156</v>
      </c>
      <c r="E172" s="26">
        <v>1</v>
      </c>
      <c r="F172" s="27" t="s">
        <v>157</v>
      </c>
    </row>
    <row r="173" spans="1:6" ht="15.6" x14ac:dyDescent="0.3">
      <c r="A173" s="26">
        <v>687422</v>
      </c>
      <c r="B173" s="26">
        <v>846636</v>
      </c>
      <c r="C173" s="26">
        <v>359</v>
      </c>
      <c r="D173" s="25">
        <v>157</v>
      </c>
      <c r="E173" s="26">
        <v>1</v>
      </c>
      <c r="F173" s="27" t="s">
        <v>158</v>
      </c>
    </row>
    <row r="174" spans="1:6" ht="15.6" x14ac:dyDescent="0.3">
      <c r="A174" s="26">
        <v>687423</v>
      </c>
      <c r="B174" s="26">
        <v>846636</v>
      </c>
      <c r="C174" s="26">
        <v>359</v>
      </c>
      <c r="D174" s="25">
        <v>158</v>
      </c>
      <c r="E174" s="26">
        <v>1</v>
      </c>
      <c r="F174" s="27" t="s">
        <v>159</v>
      </c>
    </row>
    <row r="175" spans="1:6" ht="15.6" x14ac:dyDescent="0.3">
      <c r="A175" s="26">
        <v>687425</v>
      </c>
      <c r="B175" s="26">
        <v>846636</v>
      </c>
      <c r="C175" s="26">
        <v>359</v>
      </c>
      <c r="D175" s="25">
        <v>159</v>
      </c>
      <c r="E175" s="26">
        <v>1</v>
      </c>
      <c r="F175" s="27" t="s">
        <v>160</v>
      </c>
    </row>
    <row r="176" spans="1:6" ht="15.6" x14ac:dyDescent="0.3">
      <c r="A176" s="26">
        <v>687427</v>
      </c>
      <c r="B176" s="26">
        <v>846636</v>
      </c>
      <c r="C176" s="26">
        <v>358</v>
      </c>
      <c r="D176" s="25">
        <v>160</v>
      </c>
      <c r="E176" s="26">
        <v>1</v>
      </c>
      <c r="F176" s="27" t="s">
        <v>161</v>
      </c>
    </row>
    <row r="177" spans="1:6" ht="15.6" x14ac:dyDescent="0.3">
      <c r="A177" s="26">
        <v>687428</v>
      </c>
      <c r="B177" s="26">
        <v>846636</v>
      </c>
      <c r="C177" s="26">
        <v>358</v>
      </c>
      <c r="D177" s="25">
        <v>161</v>
      </c>
      <c r="E177" s="26">
        <v>1</v>
      </c>
      <c r="F177" s="27" t="s">
        <v>162</v>
      </c>
    </row>
    <row r="178" spans="1:6" ht="15.6" x14ac:dyDescent="0.3">
      <c r="A178" s="26">
        <v>687185</v>
      </c>
      <c r="B178" s="26">
        <v>847230</v>
      </c>
      <c r="C178" s="26">
        <v>368</v>
      </c>
      <c r="D178" s="25">
        <v>162</v>
      </c>
      <c r="E178" s="26">
        <v>1</v>
      </c>
      <c r="F178" s="27" t="s">
        <v>163</v>
      </c>
    </row>
    <row r="179" spans="1:6" ht="15.6" x14ac:dyDescent="0.3">
      <c r="A179" s="26">
        <v>687186</v>
      </c>
      <c r="B179" s="26">
        <v>847230</v>
      </c>
      <c r="C179" s="26">
        <v>368</v>
      </c>
      <c r="D179" s="25">
        <v>163</v>
      </c>
      <c r="E179" s="26">
        <v>1</v>
      </c>
      <c r="F179" s="27" t="s">
        <v>164</v>
      </c>
    </row>
    <row r="180" spans="1:6" ht="15.6" x14ac:dyDescent="0.3">
      <c r="A180" s="26">
        <v>687187</v>
      </c>
      <c r="B180" s="26">
        <v>847230</v>
      </c>
      <c r="C180" s="26">
        <v>368</v>
      </c>
      <c r="D180" s="25">
        <v>164</v>
      </c>
      <c r="E180" s="26">
        <v>1</v>
      </c>
      <c r="F180" s="27" t="s">
        <v>165</v>
      </c>
    </row>
    <row r="181" spans="1:6" ht="15.6" x14ac:dyDescent="0.3">
      <c r="A181" s="26">
        <v>687188</v>
      </c>
      <c r="B181" s="26">
        <v>847230</v>
      </c>
      <c r="C181" s="26">
        <v>368</v>
      </c>
      <c r="D181" s="25">
        <v>165</v>
      </c>
      <c r="E181" s="26">
        <v>1</v>
      </c>
      <c r="F181" s="27" t="s">
        <v>166</v>
      </c>
    </row>
    <row r="182" spans="1:6" ht="15.6" x14ac:dyDescent="0.3">
      <c r="A182" s="26">
        <v>687189</v>
      </c>
      <c r="B182" s="26">
        <v>847230</v>
      </c>
      <c r="C182" s="26">
        <v>368</v>
      </c>
      <c r="D182" s="25">
        <v>166</v>
      </c>
      <c r="E182" s="26">
        <v>1</v>
      </c>
      <c r="F182" s="27" t="s">
        <v>167</v>
      </c>
    </row>
    <row r="183" spans="1:6" ht="15.6" x14ac:dyDescent="0.3">
      <c r="A183" s="26">
        <v>687190</v>
      </c>
      <c r="B183" s="26">
        <v>847230</v>
      </c>
      <c r="C183" s="26">
        <v>368</v>
      </c>
      <c r="D183" s="25">
        <v>167</v>
      </c>
      <c r="E183" s="26">
        <v>1</v>
      </c>
      <c r="F183" s="27" t="s">
        <v>168</v>
      </c>
    </row>
    <row r="184" spans="1:6" ht="15.6" x14ac:dyDescent="0.3">
      <c r="A184" s="26">
        <v>687191</v>
      </c>
      <c r="B184" s="26">
        <v>847230</v>
      </c>
      <c r="C184" s="26">
        <v>368</v>
      </c>
      <c r="D184" s="25">
        <v>168</v>
      </c>
      <c r="E184" s="26">
        <v>1</v>
      </c>
      <c r="F184" s="27" t="s">
        <v>169</v>
      </c>
    </row>
    <row r="185" spans="1:6" ht="15.6" x14ac:dyDescent="0.3">
      <c r="A185" s="26">
        <v>687192</v>
      </c>
      <c r="B185" s="26">
        <v>847230</v>
      </c>
      <c r="C185" s="26">
        <v>368</v>
      </c>
      <c r="D185" s="25">
        <v>169</v>
      </c>
      <c r="E185" s="26">
        <v>1</v>
      </c>
      <c r="F185" s="27" t="s">
        <v>170</v>
      </c>
    </row>
    <row r="186" spans="1:6" ht="15.6" x14ac:dyDescent="0.3">
      <c r="A186" s="26">
        <v>687193</v>
      </c>
      <c r="B186" s="26">
        <v>847230</v>
      </c>
      <c r="C186" s="26">
        <v>368</v>
      </c>
      <c r="D186" s="25">
        <v>170</v>
      </c>
      <c r="E186" s="26">
        <v>1</v>
      </c>
      <c r="F186" s="27" t="s">
        <v>171</v>
      </c>
    </row>
    <row r="187" spans="1:6" ht="15.6" x14ac:dyDescent="0.3">
      <c r="A187" s="26">
        <v>687194</v>
      </c>
      <c r="B187" s="26">
        <v>847230</v>
      </c>
      <c r="C187" s="26">
        <v>368</v>
      </c>
      <c r="D187" s="25">
        <v>171</v>
      </c>
      <c r="E187" s="26">
        <v>1</v>
      </c>
      <c r="F187" s="27" t="s">
        <v>172</v>
      </c>
    </row>
    <row r="188" spans="1:6" ht="15.6" x14ac:dyDescent="0.3">
      <c r="A188" s="26">
        <v>687195</v>
      </c>
      <c r="B188" s="26">
        <v>847230</v>
      </c>
      <c r="C188" s="26">
        <v>368</v>
      </c>
      <c r="D188" s="25">
        <v>172</v>
      </c>
      <c r="E188" s="26">
        <v>1</v>
      </c>
      <c r="F188" s="27" t="s">
        <v>173</v>
      </c>
    </row>
    <row r="189" spans="1:6" ht="15.6" x14ac:dyDescent="0.3">
      <c r="A189" s="26">
        <v>687196</v>
      </c>
      <c r="B189" s="26">
        <v>847230</v>
      </c>
      <c r="C189" s="26">
        <v>368</v>
      </c>
      <c r="D189" s="25">
        <v>173</v>
      </c>
      <c r="E189" s="26">
        <v>1</v>
      </c>
      <c r="F189" s="27" t="s">
        <v>174</v>
      </c>
    </row>
    <row r="190" spans="1:6" ht="15.6" x14ac:dyDescent="0.3">
      <c r="A190" s="26">
        <v>687197</v>
      </c>
      <c r="B190" s="26">
        <v>847230</v>
      </c>
      <c r="C190" s="26">
        <v>368</v>
      </c>
      <c r="D190" s="25">
        <v>174</v>
      </c>
      <c r="E190" s="26">
        <v>1</v>
      </c>
      <c r="F190" s="27" t="s">
        <v>175</v>
      </c>
    </row>
    <row r="191" spans="1:6" ht="15.6" x14ac:dyDescent="0.3">
      <c r="A191" s="26">
        <v>687199</v>
      </c>
      <c r="B191" s="26">
        <v>847230</v>
      </c>
      <c r="C191" s="26">
        <v>368</v>
      </c>
      <c r="D191" s="25">
        <v>175</v>
      </c>
      <c r="E191" s="26">
        <v>1</v>
      </c>
      <c r="F191" s="27" t="s">
        <v>176</v>
      </c>
    </row>
    <row r="192" spans="1:6" ht="15.6" x14ac:dyDescent="0.3">
      <c r="A192" s="26">
        <v>687120</v>
      </c>
      <c r="B192" s="26">
        <v>847230</v>
      </c>
      <c r="C192" s="26">
        <v>368</v>
      </c>
      <c r="D192" s="25">
        <v>176</v>
      </c>
      <c r="E192" s="26">
        <v>1</v>
      </c>
      <c r="F192" s="27" t="s">
        <v>177</v>
      </c>
    </row>
    <row r="193" spans="1:6" ht="15.6" x14ac:dyDescent="0.3">
      <c r="A193" s="26">
        <v>687122</v>
      </c>
      <c r="B193" s="26">
        <v>847230</v>
      </c>
      <c r="C193" s="26">
        <v>368</v>
      </c>
      <c r="D193" s="25">
        <v>177</v>
      </c>
      <c r="E193" s="26">
        <v>1</v>
      </c>
      <c r="F193" s="27" t="s">
        <v>178</v>
      </c>
    </row>
    <row r="194" spans="1:6" ht="15.6" x14ac:dyDescent="0.3">
      <c r="A194" s="26">
        <v>687124</v>
      </c>
      <c r="B194" s="26">
        <v>847230</v>
      </c>
      <c r="C194" s="26">
        <v>368</v>
      </c>
      <c r="D194" s="25">
        <v>178</v>
      </c>
      <c r="E194" s="26">
        <v>1</v>
      </c>
      <c r="F194" s="27" t="s">
        <v>197</v>
      </c>
    </row>
    <row r="195" spans="1:6" ht="15.6" x14ac:dyDescent="0.3">
      <c r="A195" s="26">
        <v>687126</v>
      </c>
      <c r="B195" s="26">
        <v>847230</v>
      </c>
      <c r="C195" s="26">
        <v>368</v>
      </c>
      <c r="D195" s="25">
        <v>179</v>
      </c>
      <c r="E195" s="26">
        <v>1</v>
      </c>
      <c r="F195" s="27" t="s">
        <v>179</v>
      </c>
    </row>
    <row r="196" spans="1:6" ht="15.6" x14ac:dyDescent="0.3">
      <c r="A196" s="26">
        <v>687208</v>
      </c>
      <c r="B196" s="26">
        <v>847230</v>
      </c>
      <c r="C196" s="26">
        <v>368</v>
      </c>
      <c r="D196" s="25">
        <v>180</v>
      </c>
      <c r="E196" s="26">
        <v>1</v>
      </c>
      <c r="F196" s="27" t="s">
        <v>180</v>
      </c>
    </row>
    <row r="197" spans="1:6" ht="15.6" x14ac:dyDescent="0.3">
      <c r="A197" s="26">
        <v>687210</v>
      </c>
      <c r="B197" s="26">
        <v>847230</v>
      </c>
      <c r="C197" s="26">
        <v>368</v>
      </c>
      <c r="D197" s="25">
        <v>181</v>
      </c>
      <c r="E197" s="26">
        <v>1</v>
      </c>
      <c r="F197" s="27" t="s">
        <v>181</v>
      </c>
    </row>
    <row r="198" spans="1:6" ht="15.6" x14ac:dyDescent="0.3">
      <c r="A198" s="26">
        <v>687211</v>
      </c>
      <c r="B198" s="26">
        <v>847230</v>
      </c>
      <c r="C198" s="26">
        <v>368</v>
      </c>
      <c r="D198" s="25">
        <v>182</v>
      </c>
      <c r="E198" s="26">
        <v>1</v>
      </c>
      <c r="F198" s="27" t="s">
        <v>198</v>
      </c>
    </row>
    <row r="199" spans="1:6" ht="15.6" x14ac:dyDescent="0.3">
      <c r="A199" s="26">
        <v>687213</v>
      </c>
      <c r="B199" s="26">
        <v>847230</v>
      </c>
      <c r="C199" s="26">
        <v>368</v>
      </c>
      <c r="D199" s="25">
        <v>183</v>
      </c>
      <c r="E199" s="26">
        <v>1</v>
      </c>
      <c r="F199" s="27" t="s">
        <v>182</v>
      </c>
    </row>
    <row r="200" spans="1:6" ht="15.6" x14ac:dyDescent="0.3">
      <c r="A200" s="26">
        <v>687215</v>
      </c>
      <c r="B200" s="26">
        <v>847230</v>
      </c>
      <c r="C200" s="26">
        <v>368</v>
      </c>
      <c r="D200" s="25">
        <v>184</v>
      </c>
      <c r="E200" s="26">
        <v>1</v>
      </c>
      <c r="F200" s="27" t="s">
        <v>183</v>
      </c>
    </row>
    <row r="201" spans="1:6" ht="15.6" x14ac:dyDescent="0.3">
      <c r="A201" s="26">
        <v>687217</v>
      </c>
      <c r="B201" s="26">
        <v>847230</v>
      </c>
      <c r="C201" s="26">
        <v>368</v>
      </c>
      <c r="D201" s="25">
        <v>185</v>
      </c>
      <c r="E201" s="26">
        <v>1</v>
      </c>
      <c r="F201" s="27" t="s">
        <v>184</v>
      </c>
    </row>
    <row r="202" spans="1:6" ht="15.6" x14ac:dyDescent="0.3">
      <c r="A202" s="26">
        <v>687218</v>
      </c>
      <c r="B202" s="26">
        <v>847230</v>
      </c>
      <c r="C202" s="26">
        <v>368</v>
      </c>
      <c r="D202" s="25">
        <v>186</v>
      </c>
      <c r="E202" s="26">
        <v>1</v>
      </c>
      <c r="F202" s="27" t="s">
        <v>185</v>
      </c>
    </row>
    <row r="203" spans="1:6" ht="15.6" x14ac:dyDescent="0.3">
      <c r="A203" s="26">
        <v>687220</v>
      </c>
      <c r="B203" s="26">
        <v>847230</v>
      </c>
      <c r="C203" s="26">
        <v>368</v>
      </c>
      <c r="D203" s="25">
        <v>187</v>
      </c>
      <c r="E203" s="26">
        <v>1</v>
      </c>
      <c r="F203" s="27" t="s">
        <v>186</v>
      </c>
    </row>
    <row r="204" spans="1:6" ht="15.6" x14ac:dyDescent="0.3">
      <c r="A204" s="26">
        <v>687222</v>
      </c>
      <c r="B204" s="26">
        <v>847230</v>
      </c>
      <c r="C204" s="26">
        <v>368</v>
      </c>
      <c r="D204" s="25">
        <v>188</v>
      </c>
      <c r="E204" s="26">
        <v>1</v>
      </c>
      <c r="F204" s="27" t="s">
        <v>187</v>
      </c>
    </row>
    <row r="205" spans="1:6" ht="15.6" x14ac:dyDescent="0.3">
      <c r="A205" s="26">
        <v>687223</v>
      </c>
      <c r="B205" s="26">
        <v>847230</v>
      </c>
      <c r="C205" s="26">
        <v>368</v>
      </c>
      <c r="D205" s="25">
        <v>189</v>
      </c>
      <c r="E205" s="26">
        <v>1</v>
      </c>
      <c r="F205" s="27" t="s">
        <v>188</v>
      </c>
    </row>
    <row r="206" spans="1:6" ht="15.6" x14ac:dyDescent="0.3">
      <c r="A206" s="26">
        <v>687224</v>
      </c>
      <c r="B206" s="26">
        <v>847230</v>
      </c>
      <c r="C206" s="26">
        <v>368</v>
      </c>
      <c r="D206" s="25">
        <v>190</v>
      </c>
      <c r="E206" s="26">
        <v>1</v>
      </c>
      <c r="F206" s="27" t="s">
        <v>189</v>
      </c>
    </row>
    <row r="207" spans="1:6" ht="15.6" x14ac:dyDescent="0.3">
      <c r="A207" s="26">
        <v>687225</v>
      </c>
      <c r="B207" s="26">
        <v>847230</v>
      </c>
      <c r="C207" s="26">
        <v>368</v>
      </c>
      <c r="D207" s="25">
        <v>191</v>
      </c>
      <c r="E207" s="26">
        <v>1</v>
      </c>
      <c r="F207" s="27" t="s">
        <v>190</v>
      </c>
    </row>
    <row r="208" spans="1:6" ht="15.6" x14ac:dyDescent="0.3">
      <c r="A208" s="26">
        <v>687227</v>
      </c>
      <c r="B208" s="26">
        <v>847230</v>
      </c>
      <c r="C208" s="26">
        <v>368</v>
      </c>
      <c r="D208" s="25">
        <v>192</v>
      </c>
      <c r="E208" s="26">
        <v>1</v>
      </c>
      <c r="F208" s="27" t="s">
        <v>191</v>
      </c>
    </row>
    <row r="209" spans="1:6" ht="15.6" x14ac:dyDescent="0.3">
      <c r="A209" s="26">
        <v>687228</v>
      </c>
      <c r="B209" s="26">
        <v>847230</v>
      </c>
      <c r="C209" s="26">
        <v>368</v>
      </c>
      <c r="D209" s="25">
        <v>193</v>
      </c>
      <c r="E209" s="26">
        <v>1</v>
      </c>
      <c r="F209" s="27" t="s">
        <v>199</v>
      </c>
    </row>
    <row r="210" spans="1:6" ht="15.6" x14ac:dyDescent="0.3">
      <c r="A210" s="26">
        <v>687229</v>
      </c>
      <c r="B210" s="26">
        <v>847230</v>
      </c>
      <c r="C210" s="26">
        <v>368</v>
      </c>
      <c r="D210" s="25">
        <v>194</v>
      </c>
      <c r="E210" s="26">
        <v>1</v>
      </c>
      <c r="F210" s="27" t="s">
        <v>192</v>
      </c>
    </row>
    <row r="211" spans="1:6" ht="15.6" x14ac:dyDescent="0.3">
      <c r="A211" s="26">
        <v>687230</v>
      </c>
      <c r="B211" s="26">
        <v>847230</v>
      </c>
      <c r="C211" s="26">
        <v>368</v>
      </c>
      <c r="D211" s="25">
        <v>195</v>
      </c>
      <c r="E211" s="26">
        <v>1</v>
      </c>
      <c r="F211" s="27" t="s">
        <v>193</v>
      </c>
    </row>
    <row r="212" spans="1:6" ht="15.6" x14ac:dyDescent="0.3">
      <c r="A212" s="26">
        <v>687232</v>
      </c>
      <c r="B212" s="26">
        <v>847230</v>
      </c>
      <c r="C212" s="26">
        <v>368</v>
      </c>
      <c r="D212" s="25">
        <v>196</v>
      </c>
      <c r="E212" s="26">
        <v>1</v>
      </c>
      <c r="F212" s="27" t="s">
        <v>194</v>
      </c>
    </row>
    <row r="213" spans="1:6" ht="15.6" x14ac:dyDescent="0.3">
      <c r="A213" s="26">
        <v>687234</v>
      </c>
      <c r="B213" s="26">
        <v>847230</v>
      </c>
      <c r="C213" s="26">
        <v>368</v>
      </c>
      <c r="D213" s="25">
        <v>197</v>
      </c>
      <c r="E213" s="26">
        <v>1</v>
      </c>
      <c r="F213" s="27" t="s">
        <v>195</v>
      </c>
    </row>
    <row r="214" spans="1:6" ht="15.6" x14ac:dyDescent="0.3">
      <c r="A214" s="21">
        <v>687235</v>
      </c>
      <c r="B214" s="21">
        <v>847230</v>
      </c>
      <c r="C214" s="21">
        <v>367</v>
      </c>
      <c r="D214" s="20">
        <v>198</v>
      </c>
      <c r="E214" s="21">
        <v>1</v>
      </c>
      <c r="F214" s="23" t="s">
        <v>196</v>
      </c>
    </row>
  </sheetData>
  <hyperlinks>
    <hyperlink ref="A1" location="Menu!A1" display="ToC" xr:uid="{2E85F662-618D-4748-8786-B58AB7EA7D47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FC23C-CB4F-46CB-B6F6-64AC9D307A99}">
  <sheetPr>
    <tabColor rgb="FFFFFF00"/>
  </sheetPr>
  <dimension ref="A1:AT214"/>
  <sheetViews>
    <sheetView showGridLines="0" workbookViewId="0">
      <selection activeCell="G4" sqref="G4:AL214"/>
    </sheetView>
  </sheetViews>
  <sheetFormatPr defaultColWidth="9.109375" defaultRowHeight="14.4" x14ac:dyDescent="0.3"/>
  <cols>
    <col min="1" max="16384" width="9.109375" style="1"/>
  </cols>
  <sheetData>
    <row r="1" spans="1:46" ht="15.6" x14ac:dyDescent="0.3">
      <c r="A1" s="19" t="s">
        <v>461</v>
      </c>
    </row>
    <row r="4" spans="1:46" s="104" customFormat="1" ht="15.6" x14ac:dyDescent="0.3">
      <c r="A4" s="105" t="s">
        <v>0</v>
      </c>
      <c r="B4" s="105" t="s">
        <v>1</v>
      </c>
      <c r="C4" s="105" t="s">
        <v>529</v>
      </c>
      <c r="D4" s="105" t="s">
        <v>284</v>
      </c>
      <c r="E4" s="106" t="s">
        <v>462</v>
      </c>
      <c r="F4" s="106" t="s">
        <v>463</v>
      </c>
      <c r="G4" s="105" t="s">
        <v>263</v>
      </c>
      <c r="H4" s="105" t="s">
        <v>211</v>
      </c>
      <c r="I4" s="105" t="s">
        <v>266</v>
      </c>
      <c r="J4" s="105" t="s">
        <v>267</v>
      </c>
      <c r="K4" s="105" t="s">
        <v>219</v>
      </c>
      <c r="L4" s="105" t="s">
        <v>223</v>
      </c>
      <c r="M4" s="105" t="s">
        <v>224</v>
      </c>
      <c r="N4" s="105" t="s">
        <v>227</v>
      </c>
      <c r="O4" s="105" t="s">
        <v>228</v>
      </c>
      <c r="P4" s="105" t="s">
        <v>237</v>
      </c>
      <c r="Q4" s="105" t="s">
        <v>238</v>
      </c>
      <c r="R4" s="105" t="s">
        <v>264</v>
      </c>
      <c r="S4" s="105" t="s">
        <v>220</v>
      </c>
      <c r="T4" s="105" t="s">
        <v>259</v>
      </c>
      <c r="U4" s="105" t="s">
        <v>234</v>
      </c>
      <c r="V4" s="105" t="s">
        <v>260</v>
      </c>
      <c r="W4" s="105" t="s">
        <v>232</v>
      </c>
      <c r="X4" s="105" t="s">
        <v>233</v>
      </c>
      <c r="Y4" s="105" t="s">
        <v>206</v>
      </c>
      <c r="Z4" s="105" t="s">
        <v>528</v>
      </c>
      <c r="AA4" s="105" t="s">
        <v>242</v>
      </c>
      <c r="AB4" s="105" t="s">
        <v>210</v>
      </c>
      <c r="AC4" s="105" t="s">
        <v>241</v>
      </c>
      <c r="AD4" s="105" t="s">
        <v>209</v>
      </c>
      <c r="AE4" s="105" t="s">
        <v>221</v>
      </c>
      <c r="AF4" s="105" t="s">
        <v>230</v>
      </c>
      <c r="AG4" s="105" t="s">
        <v>218</v>
      </c>
      <c r="AH4" s="105" t="s">
        <v>231</v>
      </c>
      <c r="AI4" s="105" t="s">
        <v>214</v>
      </c>
      <c r="AJ4" s="105" t="s">
        <v>222</v>
      </c>
      <c r="AK4" s="105" t="s">
        <v>215</v>
      </c>
      <c r="AL4" s="105" t="s">
        <v>208</v>
      </c>
      <c r="AM4" s="103"/>
      <c r="AN4" s="103"/>
      <c r="AO4" s="103"/>
      <c r="AP4" s="103"/>
      <c r="AQ4" s="103"/>
      <c r="AR4" s="103"/>
      <c r="AS4" s="103"/>
      <c r="AT4" s="103"/>
    </row>
    <row r="5" spans="1:46" ht="15.6" x14ac:dyDescent="0.3">
      <c r="A5" s="26">
        <v>687403</v>
      </c>
      <c r="B5" s="26">
        <v>846362</v>
      </c>
      <c r="C5" s="26">
        <v>370</v>
      </c>
      <c r="D5" s="25">
        <v>1</v>
      </c>
      <c r="E5" s="26">
        <v>1</v>
      </c>
      <c r="F5" s="27" t="s">
        <v>2</v>
      </c>
      <c r="G5" s="30">
        <v>-14.818812666828059</v>
      </c>
      <c r="H5" s="30">
        <v>-8.0063675676502459</v>
      </c>
      <c r="I5" s="30">
        <v>-8.3130978350727229</v>
      </c>
      <c r="J5" s="30">
        <v>-13.996268392782046</v>
      </c>
      <c r="K5" s="30">
        <v>-6.5203465085907863</v>
      </c>
      <c r="L5" s="30">
        <v>-10.690607120058738</v>
      </c>
      <c r="M5" s="30">
        <v>-3.2929837970219227</v>
      </c>
      <c r="N5" s="30">
        <v>-6.4803112641551976</v>
      </c>
      <c r="O5" s="30">
        <v>-11.512925464970229</v>
      </c>
      <c r="P5" s="30">
        <v>-11.630708500626612</v>
      </c>
      <c r="Q5" s="30">
        <v>-9.2442419236518649</v>
      </c>
      <c r="R5" s="30">
        <v>-11.312254769508078</v>
      </c>
      <c r="S5" s="30">
        <v>-4.0298060410845293</v>
      </c>
      <c r="T5" s="30">
        <v>-11.407564949312402</v>
      </c>
      <c r="U5" s="30">
        <v>-11.407564949312402</v>
      </c>
      <c r="V5" s="30">
        <v>-12.323855681186558</v>
      </c>
      <c r="W5" s="30">
        <v>-6.6453910145146464</v>
      </c>
      <c r="X5" s="30">
        <v>-18.6895327928986</v>
      </c>
      <c r="Y5" s="30">
        <v>-11.935197691394775</v>
      </c>
      <c r="Z5" s="30">
        <v>-15.056279504172911</v>
      </c>
      <c r="AA5" s="30">
        <v>-10.308952660644293</v>
      </c>
      <c r="AB5" s="30">
        <v>-10.021270588192511</v>
      </c>
      <c r="AC5" s="30">
        <v>-9.4760435377091881</v>
      </c>
      <c r="AD5" s="30">
        <v>-7.4372730357602803</v>
      </c>
      <c r="AE5" s="30">
        <v>-3.7436876906089314</v>
      </c>
      <c r="AF5" s="30">
        <v>-6.9189285795802622</v>
      </c>
      <c r="AG5" s="30">
        <v>-6.465922526703098</v>
      </c>
      <c r="AH5" s="30">
        <v>-6.5097251493614907</v>
      </c>
      <c r="AI5" s="30">
        <v>1.659285718161668</v>
      </c>
      <c r="AJ5" s="30">
        <v>2.1282317058492679</v>
      </c>
      <c r="AK5" s="30">
        <v>-2.1972245773362196</v>
      </c>
      <c r="AL5" s="30">
        <v>-3.6243409329763652</v>
      </c>
      <c r="AM5" s="36"/>
      <c r="AN5" s="36"/>
      <c r="AO5" s="36"/>
      <c r="AP5" s="36"/>
      <c r="AQ5" s="36"/>
      <c r="AR5" s="36"/>
      <c r="AS5" s="36"/>
      <c r="AT5" s="36"/>
    </row>
    <row r="6" spans="1:46" ht="15.6" x14ac:dyDescent="0.3">
      <c r="A6" s="26">
        <v>687404</v>
      </c>
      <c r="B6" s="26">
        <v>846462</v>
      </c>
      <c r="C6" s="26">
        <v>370</v>
      </c>
      <c r="D6" s="25">
        <v>2</v>
      </c>
      <c r="E6" s="26">
        <v>1</v>
      </c>
      <c r="F6" s="27" t="s">
        <v>3</v>
      </c>
      <c r="G6" s="30">
        <v>-14.914122846632385</v>
      </c>
      <c r="H6" s="30">
        <v>-8.4118326757584114</v>
      </c>
      <c r="I6" s="30">
        <v>-8.2346262196312274</v>
      </c>
      <c r="J6" s="30">
        <v>-14.089347223594002</v>
      </c>
      <c r="K6" s="30">
        <v>-6.4277013138829</v>
      </c>
      <c r="L6" s="30">
        <v>-10.598519747791844</v>
      </c>
      <c r="M6" s="30">
        <v>-3.2844731073540139</v>
      </c>
      <c r="N6" s="30">
        <v>-6.3706123468987732</v>
      </c>
      <c r="O6" s="30">
        <v>-11.512925464970229</v>
      </c>
      <c r="P6" s="30">
        <v>-11.630708500626612</v>
      </c>
      <c r="Q6" s="30">
        <v>-9.1883614652574082</v>
      </c>
      <c r="R6" s="30">
        <v>-11.312254769508078</v>
      </c>
      <c r="S6" s="30">
        <v>-4.3258563632068272</v>
      </c>
      <c r="T6" s="30">
        <v>-11.407564949312402</v>
      </c>
      <c r="U6" s="30">
        <v>-11.407564949312402</v>
      </c>
      <c r="V6" s="30">
        <v>-12.323855681186558</v>
      </c>
      <c r="W6" s="30">
        <v>-6.3016194754118215</v>
      </c>
      <c r="X6" s="30">
        <v>-18.971755174742224</v>
      </c>
      <c r="Y6" s="30">
        <v>-11.750055258259179</v>
      </c>
      <c r="Z6" s="30">
        <v>-15.00506962166261</v>
      </c>
      <c r="AA6" s="30">
        <v>-10.283920064431674</v>
      </c>
      <c r="AB6" s="30">
        <v>-10.021270588192511</v>
      </c>
      <c r="AC6" s="30">
        <v>-9.4906423371303408</v>
      </c>
      <c r="AD6" s="30">
        <v>-7.5157446512017758</v>
      </c>
      <c r="AE6" s="30">
        <v>-3.5328258241405921</v>
      </c>
      <c r="AF6" s="30">
        <v>-6.9302281348341959</v>
      </c>
      <c r="AG6" s="30">
        <v>-6.4036186433669426</v>
      </c>
      <c r="AH6" s="30">
        <v>-6.4803112641551976</v>
      </c>
      <c r="AI6" s="30">
        <v>1.8334699578094253</v>
      </c>
      <c r="AJ6" s="30">
        <v>2.2204104848050297</v>
      </c>
      <c r="AK6" s="30">
        <v>-1.9348603128687285</v>
      </c>
      <c r="AL6" s="30">
        <v>-3.7578723256008879</v>
      </c>
      <c r="AM6" s="36"/>
      <c r="AN6" s="36"/>
      <c r="AO6" s="36"/>
      <c r="AP6" s="36"/>
      <c r="AQ6" s="36"/>
      <c r="AR6" s="36"/>
      <c r="AS6" s="36"/>
      <c r="AT6" s="36"/>
    </row>
    <row r="7" spans="1:46" ht="15.6" x14ac:dyDescent="0.3">
      <c r="A7" s="26">
        <v>687406</v>
      </c>
      <c r="B7" s="26">
        <v>846462</v>
      </c>
      <c r="C7" s="26">
        <v>370</v>
      </c>
      <c r="D7" s="25">
        <v>3</v>
      </c>
      <c r="E7" s="26">
        <v>1</v>
      </c>
      <c r="F7" s="27" t="s">
        <v>23</v>
      </c>
      <c r="G7" s="30">
        <v>-14.601748161590232</v>
      </c>
      <c r="H7" s="30">
        <v>-8.4118326757584114</v>
      </c>
      <c r="I7" s="30">
        <v>-8.2054962427605833</v>
      </c>
      <c r="J7" s="30">
        <v>-14.14650563743395</v>
      </c>
      <c r="K7" s="30">
        <v>-6.4514178405002163</v>
      </c>
      <c r="L7" s="30">
        <v>-10.472226022467552</v>
      </c>
      <c r="M7" s="30">
        <v>-3.2593671862229376</v>
      </c>
      <c r="N7" s="30">
        <v>-6.3836844284661254</v>
      </c>
      <c r="O7" s="30">
        <v>-11.512925464970229</v>
      </c>
      <c r="P7" s="30">
        <v>-11.512925464970229</v>
      </c>
      <c r="Q7" s="30">
        <v>-9.1883614652574082</v>
      </c>
      <c r="R7" s="30">
        <v>-11.312254769508078</v>
      </c>
      <c r="S7" s="30">
        <v>-4.3600477279551066</v>
      </c>
      <c r="T7" s="30">
        <v>-11.407564949312402</v>
      </c>
      <c r="U7" s="30">
        <v>-11.407564949312402</v>
      </c>
      <c r="V7" s="30">
        <v>-12.323855681186558</v>
      </c>
      <c r="W7" s="30">
        <v>-6.2895711368956473</v>
      </c>
      <c r="X7" s="30">
        <v>-18.93350437038103</v>
      </c>
      <c r="Y7" s="30">
        <v>-11.66892971344681</v>
      </c>
      <c r="Z7" s="30">
        <v>-15.014895830993289</v>
      </c>
      <c r="AA7" s="30">
        <v>-10.242752023488311</v>
      </c>
      <c r="AB7" s="30">
        <v>-10.021270588192511</v>
      </c>
      <c r="AC7" s="30">
        <v>-9.5512669589467762</v>
      </c>
      <c r="AD7" s="30">
        <v>-7.5363639384045111</v>
      </c>
      <c r="AE7" s="30">
        <v>-3.5328258241405921</v>
      </c>
      <c r="AF7" s="30">
        <v>-6.9302281348341959</v>
      </c>
      <c r="AG7" s="30">
        <v>-6.4447203190524949</v>
      </c>
      <c r="AH7" s="30">
        <v>-6.4171323625336658</v>
      </c>
      <c r="AI7" s="30">
        <v>1.8580325961778343</v>
      </c>
      <c r="AJ7" s="30">
        <v>2.2276220545205905</v>
      </c>
      <c r="AK7" s="30">
        <v>-1.9348603128687285</v>
      </c>
      <c r="AL7" s="30">
        <v>-3.8579557841578702</v>
      </c>
      <c r="AM7" s="36"/>
      <c r="AN7" s="36"/>
      <c r="AO7" s="36"/>
      <c r="AP7" s="36"/>
      <c r="AQ7" s="36"/>
      <c r="AR7" s="36"/>
      <c r="AS7" s="36"/>
      <c r="AT7" s="36"/>
    </row>
    <row r="8" spans="1:46" ht="15.6" x14ac:dyDescent="0.3">
      <c r="A8" s="26">
        <v>687408</v>
      </c>
      <c r="B8" s="26">
        <v>846363</v>
      </c>
      <c r="C8" s="26">
        <v>370</v>
      </c>
      <c r="D8" s="25">
        <v>4</v>
      </c>
      <c r="E8" s="26">
        <v>1</v>
      </c>
      <c r="F8" s="27" t="s">
        <v>4</v>
      </c>
      <c r="G8" s="30">
        <v>-15.057223690273057</v>
      </c>
      <c r="H8" s="30">
        <v>-8.4118326757584114</v>
      </c>
      <c r="I8" s="30">
        <v>-8.1457230885607572</v>
      </c>
      <c r="J8" s="30">
        <v>-13.972514306773938</v>
      </c>
      <c r="K8" s="30">
        <v>-6.2507471450380647</v>
      </c>
      <c r="L8" s="30">
        <v>-10.591622191272529</v>
      </c>
      <c r="M8" s="30">
        <v>-3.1517365220305722</v>
      </c>
      <c r="N8" s="30">
        <v>-6.4447203190524949</v>
      </c>
      <c r="O8" s="30">
        <v>-11.512925464970229</v>
      </c>
      <c r="P8" s="30">
        <v>-11.764239893251135</v>
      </c>
      <c r="Q8" s="30">
        <v>-9.2913094345098504</v>
      </c>
      <c r="R8" s="30">
        <v>-11.512925464970229</v>
      </c>
      <c r="S8" s="30">
        <v>-4.4510195061608329</v>
      </c>
      <c r="T8" s="30">
        <v>-11.512925464970229</v>
      </c>
      <c r="U8" s="30">
        <v>-11.512925464970229</v>
      </c>
      <c r="V8" s="30">
        <v>-12.323855681186558</v>
      </c>
      <c r="W8" s="30">
        <v>-6.3449699162854349</v>
      </c>
      <c r="X8" s="30">
        <v>-19.113301470170065</v>
      </c>
      <c r="Y8" s="30">
        <v>-11.778628630703235</v>
      </c>
      <c r="Z8" s="30">
        <v>-15.12224881061484</v>
      </c>
      <c r="AA8" s="30">
        <v>-9.8938475572710676</v>
      </c>
      <c r="AB8" s="30">
        <v>-10.021270588192511</v>
      </c>
      <c r="AC8" s="30">
        <v>-9.6158054800843473</v>
      </c>
      <c r="AD8" s="30">
        <v>-7.6939928826080948</v>
      </c>
      <c r="AE8" s="30">
        <v>-3.8319802977546096</v>
      </c>
      <c r="AF8" s="30">
        <v>-7.1308988302963465</v>
      </c>
      <c r="AG8" s="30">
        <v>-6.5400304988568196</v>
      </c>
      <c r="AH8" s="30">
        <v>-6.4949100635763504</v>
      </c>
      <c r="AI8" s="30">
        <v>1.7462970951512977</v>
      </c>
      <c r="AJ8" s="30">
        <v>2.238342824265692</v>
      </c>
      <c r="AK8" s="30">
        <v>-2.1019143975318944</v>
      </c>
      <c r="AL8" s="30">
        <v>-3.912023005428146</v>
      </c>
      <c r="AM8" s="36"/>
      <c r="AN8" s="36"/>
      <c r="AO8" s="36"/>
      <c r="AP8" s="36"/>
      <c r="AQ8" s="36"/>
      <c r="AR8" s="36"/>
      <c r="AS8" s="36"/>
      <c r="AT8" s="36"/>
    </row>
    <row r="9" spans="1:46" ht="15.6" x14ac:dyDescent="0.3">
      <c r="A9" s="26">
        <v>687410</v>
      </c>
      <c r="B9" s="26">
        <v>846363</v>
      </c>
      <c r="C9" s="26">
        <v>370</v>
      </c>
      <c r="D9" s="25">
        <v>5</v>
      </c>
      <c r="E9" s="26">
        <v>1</v>
      </c>
      <c r="F9" s="27" t="s">
        <v>5</v>
      </c>
      <c r="G9" s="30">
        <v>-15.270797790571116</v>
      </c>
      <c r="H9" s="30">
        <v>-9.1049798563183568</v>
      </c>
      <c r="I9" s="30">
        <v>-8.0796988407357961</v>
      </c>
      <c r="J9" s="30">
        <v>-14.103419877320794</v>
      </c>
      <c r="K9" s="30">
        <v>-6.376310368013411</v>
      </c>
      <c r="L9" s="30">
        <v>-10.645424897265505</v>
      </c>
      <c r="M9" s="30">
        <v>-3.0986266967166238</v>
      </c>
      <c r="N9" s="30">
        <v>-6.6117744037156614</v>
      </c>
      <c r="O9" s="30">
        <v>-11.512925464970229</v>
      </c>
      <c r="P9" s="30">
        <v>-11.918390573078392</v>
      </c>
      <c r="Q9" s="30">
        <v>-9.4060849491022775</v>
      </c>
      <c r="R9" s="30">
        <v>-11.630708500626612</v>
      </c>
      <c r="S9" s="30">
        <v>-4.6623285998280402</v>
      </c>
      <c r="T9" s="30">
        <v>-11.512925464970229</v>
      </c>
      <c r="U9" s="30">
        <v>-11.512925464970229</v>
      </c>
      <c r="V9" s="30">
        <v>-12.323855681186558</v>
      </c>
      <c r="W9" s="30">
        <v>-6.4103526755482871</v>
      </c>
      <c r="X9" s="30">
        <v>-19.142415381364223</v>
      </c>
      <c r="Y9" s="30">
        <v>-11.86960040890896</v>
      </c>
      <c r="Z9" s="30">
        <v>-14.974512389023609</v>
      </c>
      <c r="AA9" s="30">
        <v>-9.436556122327362</v>
      </c>
      <c r="AB9" s="30">
        <v>-10.308952660644293</v>
      </c>
      <c r="AC9" s="30">
        <v>-9.8815086458173536</v>
      </c>
      <c r="AD9" s="30">
        <v>-7.9110573878459221</v>
      </c>
      <c r="AE9" s="30">
        <v>-4.0112296555115936</v>
      </c>
      <c r="AF9" s="30">
        <v>-7.2486818659527303</v>
      </c>
      <c r="AG9" s="30">
        <v>-6.7162170670832584</v>
      </c>
      <c r="AH9" s="30">
        <v>-6.6801771306000619</v>
      </c>
      <c r="AI9" s="30">
        <v>1.5982646118359751</v>
      </c>
      <c r="AJ9" s="30">
        <v>2.0310679573956203</v>
      </c>
      <c r="AK9" s="30">
        <v>-2.0149030205422647</v>
      </c>
      <c r="AL9" s="30">
        <v>-4.0943445622221004</v>
      </c>
      <c r="AM9" s="36"/>
      <c r="AN9" s="36"/>
      <c r="AO9" s="36"/>
      <c r="AP9" s="36"/>
      <c r="AQ9" s="36"/>
      <c r="AR9" s="36"/>
      <c r="AS9" s="36"/>
      <c r="AT9" s="36"/>
    </row>
    <row r="10" spans="1:46" ht="15.6" x14ac:dyDescent="0.3">
      <c r="A10" s="26">
        <v>687411</v>
      </c>
      <c r="B10" s="26">
        <v>846363</v>
      </c>
      <c r="C10" s="26">
        <v>370</v>
      </c>
      <c r="D10" s="25">
        <v>6</v>
      </c>
      <c r="E10" s="26">
        <v>1</v>
      </c>
      <c r="F10" s="27" t="s">
        <v>6</v>
      </c>
      <c r="G10" s="30">
        <v>-15.67626289867928</v>
      </c>
      <c r="H10" s="30">
        <v>-8.4118326757584114</v>
      </c>
      <c r="I10" s="30">
        <v>-8.1241506033066297</v>
      </c>
      <c r="J10" s="30">
        <v>-14.308986543395152</v>
      </c>
      <c r="K10" s="30">
        <v>-6.5324751472123701</v>
      </c>
      <c r="L10" s="30">
        <v>-10.554990031824355</v>
      </c>
      <c r="M10" s="30">
        <v>-3.1337180165278937</v>
      </c>
      <c r="N10" s="30">
        <v>-6.6801771306000619</v>
      </c>
      <c r="O10" s="30">
        <v>-11.512925464970229</v>
      </c>
      <c r="P10" s="30">
        <v>-12.100712129872347</v>
      </c>
      <c r="Q10" s="30">
        <v>-9.353441215616856</v>
      </c>
      <c r="R10" s="30">
        <v>-11.512925464970229</v>
      </c>
      <c r="S10" s="30">
        <v>-4.6982606090541035</v>
      </c>
      <c r="T10" s="30">
        <v>-11.512925464970229</v>
      </c>
      <c r="U10" s="30">
        <v>-11.407564949312402</v>
      </c>
      <c r="V10" s="30">
        <v>-12.323855681186558</v>
      </c>
      <c r="W10" s="30">
        <v>-6.3969296552161463</v>
      </c>
      <c r="X10" s="30">
        <v>-18.962096191672362</v>
      </c>
      <c r="Y10" s="30">
        <v>-11.501875628783644</v>
      </c>
      <c r="Z10" s="30">
        <v>-14.842989170276589</v>
      </c>
      <c r="AA10" s="30">
        <v>-9.2152363425883888</v>
      </c>
      <c r="AB10" s="30">
        <v>-10.308952660644293</v>
      </c>
      <c r="AC10" s="30">
        <v>-9.8815086458173536</v>
      </c>
      <c r="AD10" s="30">
        <v>-7.8240460108562919</v>
      </c>
      <c r="AE10" s="30">
        <v>-3.9009731692415612</v>
      </c>
      <c r="AF10" s="30">
        <v>-7.1448850722710864</v>
      </c>
      <c r="AG10" s="30">
        <v>-6.7631740501710294</v>
      </c>
      <c r="AH10" s="30">
        <v>-6.5400304988568196</v>
      </c>
      <c r="AI10" s="30">
        <v>1.6422277352570913</v>
      </c>
      <c r="AJ10" s="30">
        <v>1.9152872888413301</v>
      </c>
      <c r="AK10" s="30">
        <v>-1.7272209480904839</v>
      </c>
      <c r="AL10" s="30">
        <v>-4.2374454058627737</v>
      </c>
      <c r="AM10" s="36"/>
      <c r="AN10" s="36"/>
      <c r="AO10" s="36"/>
      <c r="AP10" s="36"/>
      <c r="AQ10" s="36"/>
      <c r="AR10" s="36"/>
      <c r="AS10" s="36"/>
      <c r="AT10" s="36"/>
    </row>
    <row r="11" spans="1:46" ht="15.6" x14ac:dyDescent="0.3">
      <c r="A11" s="26">
        <v>687412</v>
      </c>
      <c r="B11" s="26">
        <v>846362</v>
      </c>
      <c r="C11" s="26">
        <v>370</v>
      </c>
      <c r="D11" s="25">
        <v>7</v>
      </c>
      <c r="E11" s="26">
        <v>1</v>
      </c>
      <c r="F11" s="27" t="s">
        <v>7</v>
      </c>
      <c r="G11" s="30">
        <v>-15.482106884238323</v>
      </c>
      <c r="H11" s="30">
        <v>-9.1049798563183568</v>
      </c>
      <c r="I11" s="30">
        <v>-8.2133817370345721</v>
      </c>
      <c r="J11" s="30">
        <v>-14.087444273447916</v>
      </c>
      <c r="K11" s="30">
        <v>-6.410722977348482</v>
      </c>
      <c r="L11" s="30">
        <v>-10.553265893466214</v>
      </c>
      <c r="M11" s="30">
        <v>-3.0365542680742461</v>
      </c>
      <c r="N11" s="30">
        <v>-6.451737891711141</v>
      </c>
      <c r="O11" s="30">
        <v>-11.512925464970229</v>
      </c>
      <c r="P11" s="30">
        <v>-11.764239893251135</v>
      </c>
      <c r="Q11" s="30">
        <v>-9.2913094345098504</v>
      </c>
      <c r="R11" s="30">
        <v>-11.512925464970229</v>
      </c>
      <c r="S11" s="30">
        <v>-4.6623285998280402</v>
      </c>
      <c r="T11" s="30">
        <v>-11.512925464970229</v>
      </c>
      <c r="U11" s="30">
        <v>-11.512925464970229</v>
      </c>
      <c r="V11" s="30">
        <v>-12.323855681186558</v>
      </c>
      <c r="W11" s="30">
        <v>-6.4036186433669426</v>
      </c>
      <c r="X11" s="30">
        <v>-19.53488512738031</v>
      </c>
      <c r="Y11" s="30">
        <v>-11.656026308610901</v>
      </c>
      <c r="Z11" s="30">
        <v>-14.943186039217164</v>
      </c>
      <c r="AA11" s="30">
        <v>-9.786763278227987</v>
      </c>
      <c r="AB11" s="30">
        <v>-10.021270588192511</v>
      </c>
      <c r="AC11" s="30">
        <v>-9.7211659957421741</v>
      </c>
      <c r="AD11" s="30">
        <v>-7.6939928826080948</v>
      </c>
      <c r="AE11" s="30">
        <v>-3.9401938823948424</v>
      </c>
      <c r="AF11" s="30">
        <v>-7.1171055081640109</v>
      </c>
      <c r="AG11" s="30">
        <v>-6.5247630267260313</v>
      </c>
      <c r="AH11" s="30">
        <v>-6.7070845835199862</v>
      </c>
      <c r="AI11" s="30">
        <v>1.8191584434161694</v>
      </c>
      <c r="AJ11" s="30">
        <v>2.066862759472976</v>
      </c>
      <c r="AK11" s="30">
        <v>-1.8607523407150062</v>
      </c>
      <c r="AL11" s="30">
        <v>-4.0943445622221004</v>
      </c>
      <c r="AM11" s="36"/>
      <c r="AN11" s="36"/>
      <c r="AO11" s="36"/>
      <c r="AP11" s="36"/>
      <c r="AQ11" s="36"/>
      <c r="AR11" s="36"/>
      <c r="AS11" s="36"/>
      <c r="AT11" s="36"/>
    </row>
    <row r="12" spans="1:46" ht="15.6" x14ac:dyDescent="0.3">
      <c r="A12" s="26">
        <v>687447</v>
      </c>
      <c r="B12" s="26">
        <v>846362</v>
      </c>
      <c r="C12" s="26">
        <v>320</v>
      </c>
      <c r="D12" s="25">
        <v>8</v>
      </c>
      <c r="E12" s="26">
        <v>1</v>
      </c>
      <c r="F12" s="27" t="s">
        <v>8</v>
      </c>
      <c r="G12" s="30">
        <v>-15.370881249128098</v>
      </c>
      <c r="H12" s="30">
        <v>-8.0063675676502459</v>
      </c>
      <c r="I12" s="30">
        <v>-8.2176766613174532</v>
      </c>
      <c r="J12" s="30">
        <v>-16.154234697574193</v>
      </c>
      <c r="K12" s="30">
        <v>-8.5725551207489037</v>
      </c>
      <c r="L12" s="30">
        <v>-10.380411624626438</v>
      </c>
      <c r="M12" s="30">
        <v>-2.8837272151774962</v>
      </c>
      <c r="N12" s="30">
        <v>-7.2885277744999302</v>
      </c>
      <c r="O12" s="30">
        <v>-11.512925464970229</v>
      </c>
      <c r="P12" s="30">
        <v>-12.323855681186558</v>
      </c>
      <c r="Q12" s="30">
        <v>-9.5512669589467762</v>
      </c>
      <c r="R12" s="30">
        <v>-11.225243392518447</v>
      </c>
      <c r="S12" s="30">
        <v>-5.1346879427662344</v>
      </c>
      <c r="T12" s="30">
        <v>-8.1494684112909201</v>
      </c>
      <c r="U12" s="30">
        <v>-9.2103403719761818</v>
      </c>
      <c r="V12" s="30">
        <v>-9.4760435377091881</v>
      </c>
      <c r="W12" s="30">
        <v>-6.7162170670832584</v>
      </c>
      <c r="X12" s="30">
        <v>-18.397070878313233</v>
      </c>
      <c r="Y12" s="30">
        <v>-10.729531406562504</v>
      </c>
      <c r="Z12" s="30">
        <v>-14.78285894002571</v>
      </c>
      <c r="AA12" s="30">
        <v>-10.609057253094631</v>
      </c>
      <c r="AB12" s="30">
        <v>-10.714417768752456</v>
      </c>
      <c r="AC12" s="30">
        <v>-10.021270588192511</v>
      </c>
      <c r="AD12" s="30">
        <v>-7.8522168878229888</v>
      </c>
      <c r="AE12" s="30">
        <v>-2.7488721956224653</v>
      </c>
      <c r="AF12" s="30">
        <v>-5.9738429457581628</v>
      </c>
      <c r="AG12" s="30">
        <v>-7.2804305642673102</v>
      </c>
      <c r="AH12" s="30">
        <v>-6.8225974706418304</v>
      </c>
      <c r="AI12" s="30">
        <v>1.1769441319380167</v>
      </c>
      <c r="AJ12" s="30">
        <v>1.1803629386868022</v>
      </c>
      <c r="AK12" s="30">
        <v>-0.81093021621632877</v>
      </c>
      <c r="AL12" s="30">
        <v>-4.1633374337090521</v>
      </c>
      <c r="AM12" s="36"/>
      <c r="AN12" s="36"/>
      <c r="AO12" s="36"/>
      <c r="AP12" s="36"/>
      <c r="AQ12" s="36"/>
      <c r="AR12" s="36"/>
      <c r="AS12" s="36"/>
      <c r="AT12" s="36"/>
    </row>
    <row r="13" spans="1:46" ht="15.6" x14ac:dyDescent="0.3">
      <c r="A13" s="26">
        <v>686809</v>
      </c>
      <c r="B13" s="26">
        <v>846560</v>
      </c>
      <c r="C13" s="26">
        <v>367</v>
      </c>
      <c r="D13" s="25">
        <v>9</v>
      </c>
      <c r="E13" s="26">
        <v>1</v>
      </c>
      <c r="F13" s="27" t="s">
        <v>9</v>
      </c>
      <c r="G13" s="30">
        <v>-14.881333023809393</v>
      </c>
      <c r="H13" s="30">
        <v>-8.4118326757584114</v>
      </c>
      <c r="I13" s="30">
        <v>-8.1762666044456438</v>
      </c>
      <c r="J13" s="30">
        <v>-13.12361259680476</v>
      </c>
      <c r="K13" s="30">
        <v>-5.6436139531897478</v>
      </c>
      <c r="L13" s="30">
        <v>-10.882140526125259</v>
      </c>
      <c r="M13" s="30">
        <v>-3.2413486807202592</v>
      </c>
      <c r="N13" s="30">
        <v>-6.3706123468987732</v>
      </c>
      <c r="O13" s="30">
        <v>-11.512925464970229</v>
      </c>
      <c r="P13" s="30">
        <v>-11.407564949312402</v>
      </c>
      <c r="Q13" s="30">
        <v>-8.9479761075086923</v>
      </c>
      <c r="R13" s="30">
        <v>-11.918390573078392</v>
      </c>
      <c r="S13" s="30">
        <v>-4.4800070430340853</v>
      </c>
      <c r="T13" s="30">
        <v>-11.512925464970229</v>
      </c>
      <c r="U13" s="30">
        <v>-11.512925464970229</v>
      </c>
      <c r="V13" s="30">
        <v>-12.323855681186558</v>
      </c>
      <c r="W13" s="30">
        <v>-7.0330665810593116</v>
      </c>
      <c r="X13" s="30">
        <v>-19.370129894304256</v>
      </c>
      <c r="Y13" s="30">
        <v>-11.448386943832658</v>
      </c>
      <c r="Z13" s="30">
        <v>-15.485997325722881</v>
      </c>
      <c r="AA13" s="30">
        <v>-10.172616217092161</v>
      </c>
      <c r="AB13" s="30">
        <v>-10.021270588192511</v>
      </c>
      <c r="AC13" s="30">
        <v>-10.126631103850338</v>
      </c>
      <c r="AD13" s="30">
        <v>-7.9418290465126757</v>
      </c>
      <c r="AE13" s="30">
        <v>-4.6163434865862163</v>
      </c>
      <c r="AF13" s="30">
        <v>-7.6463648336188399</v>
      </c>
      <c r="AG13" s="30">
        <v>-6.5555346853927849</v>
      </c>
      <c r="AH13" s="30">
        <v>-6.603543904579146</v>
      </c>
      <c r="AI13" s="30">
        <v>1.7326383462202577</v>
      </c>
      <c r="AJ13" s="30">
        <v>2.1897895988487011</v>
      </c>
      <c r="AK13" s="30">
        <v>-2.890371757896165</v>
      </c>
      <c r="AL13" s="30">
        <v>-3.9691814192680948</v>
      </c>
      <c r="AM13" s="36"/>
      <c r="AN13" s="36"/>
      <c r="AO13" s="36"/>
      <c r="AP13" s="36"/>
      <c r="AQ13" s="36"/>
      <c r="AR13" s="36"/>
      <c r="AS13" s="36"/>
      <c r="AT13" s="36"/>
    </row>
    <row r="14" spans="1:46" ht="15.6" x14ac:dyDescent="0.3">
      <c r="A14" s="26">
        <v>686810</v>
      </c>
      <c r="B14" s="26">
        <v>846560</v>
      </c>
      <c r="C14" s="26">
        <v>367</v>
      </c>
      <c r="D14" s="25">
        <v>10</v>
      </c>
      <c r="E14" s="26">
        <v>1</v>
      </c>
      <c r="F14" s="27" t="s">
        <v>10</v>
      </c>
      <c r="G14" s="30">
        <v>-16.929025867174648</v>
      </c>
      <c r="H14" s="30">
        <v>-9.1049798563183568</v>
      </c>
      <c r="I14" s="30">
        <v>-8.3486537741368796</v>
      </c>
      <c r="J14" s="30">
        <v>-13.279367126213993</v>
      </c>
      <c r="K14" s="30">
        <v>-5.9836702753811633</v>
      </c>
      <c r="L14" s="30">
        <v>-10.82428424633099</v>
      </c>
      <c r="M14" s="30">
        <v>-3.186982461092247</v>
      </c>
      <c r="N14" s="30">
        <v>-6.2035582622356067</v>
      </c>
      <c r="O14" s="30">
        <v>-11.512925464970229</v>
      </c>
      <c r="P14" s="30">
        <v>-11.145200684844911</v>
      </c>
      <c r="Q14" s="30">
        <v>-8.7129377685423322</v>
      </c>
      <c r="R14" s="30">
        <v>-11.407564949312402</v>
      </c>
      <c r="S14" s="30">
        <v>-4.2071400563674448</v>
      </c>
      <c r="T14" s="30">
        <v>-11.407564949312402</v>
      </c>
      <c r="U14" s="30">
        <v>-11.512925464970229</v>
      </c>
      <c r="V14" s="30">
        <v>-12.323855681186558</v>
      </c>
      <c r="W14" s="30">
        <v>-6.7441258552003349</v>
      </c>
      <c r="X14" s="30">
        <v>-19.304205182138482</v>
      </c>
      <c r="Y14" s="30">
        <v>-11.630708500626612</v>
      </c>
      <c r="Z14" s="30">
        <v>-15.544284335358757</v>
      </c>
      <c r="AA14" s="30">
        <v>-10.314666961907731</v>
      </c>
      <c r="AB14" s="30">
        <v>-10.021270588192511</v>
      </c>
      <c r="AC14" s="30">
        <v>-9.5512669589467762</v>
      </c>
      <c r="AD14" s="30">
        <v>-7.5789235528233077</v>
      </c>
      <c r="AE14" s="30">
        <v>-4.3428059215206005</v>
      </c>
      <c r="AF14" s="30">
        <v>-7.1448850722710864</v>
      </c>
      <c r="AG14" s="30">
        <v>-6.4171323625336658</v>
      </c>
      <c r="AH14" s="30">
        <v>-7.0008457020481494</v>
      </c>
      <c r="AI14" s="30">
        <v>1.8614928072427301</v>
      </c>
      <c r="AJ14" s="30">
        <v>2.318020901123885</v>
      </c>
      <c r="AK14" s="30">
        <v>-2.5538995212749516</v>
      </c>
      <c r="AL14" s="30">
        <v>-3.912023005428146</v>
      </c>
      <c r="AM14" s="36"/>
      <c r="AN14" s="36"/>
      <c r="AO14" s="36"/>
      <c r="AP14" s="36"/>
      <c r="AQ14" s="36"/>
      <c r="AR14" s="36"/>
      <c r="AS14" s="36"/>
      <c r="AT14" s="36"/>
    </row>
    <row r="15" spans="1:46" ht="15.6" x14ac:dyDescent="0.3">
      <c r="A15" s="26">
        <v>686812</v>
      </c>
      <c r="B15" s="26">
        <v>846563</v>
      </c>
      <c r="C15" s="26">
        <v>367</v>
      </c>
      <c r="D15" s="25">
        <v>11</v>
      </c>
      <c r="E15" s="26">
        <v>1</v>
      </c>
      <c r="F15" s="27" t="s">
        <v>11</v>
      </c>
      <c r="G15" s="30">
        <v>-15.179826012365389</v>
      </c>
      <c r="H15" s="30">
        <v>-8.4118326757584114</v>
      </c>
      <c r="I15" s="30">
        <v>-8.3006070406481864</v>
      </c>
      <c r="J15" s="30">
        <v>-13.456792712395741</v>
      </c>
      <c r="K15" s="30">
        <v>-6.0044686315311884</v>
      </c>
      <c r="L15" s="30">
        <v>-10.830489940005211</v>
      </c>
      <c r="M15" s="30">
        <v>-3.3684075588391647</v>
      </c>
      <c r="N15" s="30">
        <v>-6.1872091242340774</v>
      </c>
      <c r="O15" s="30">
        <v>-11.512925464970229</v>
      </c>
      <c r="P15" s="30">
        <v>-11.145200684844911</v>
      </c>
      <c r="Q15" s="30">
        <v>-8.5626555654929941</v>
      </c>
      <c r="R15" s="30">
        <v>-11.312254769508078</v>
      </c>
      <c r="S15" s="30">
        <v>-3.9344958612802046</v>
      </c>
      <c r="T15" s="30">
        <v>-11.512925464970229</v>
      </c>
      <c r="U15" s="30">
        <v>-11.512925464970229</v>
      </c>
      <c r="V15" s="30">
        <v>-12.323855681186558</v>
      </c>
      <c r="W15" s="30">
        <v>-7.0419217938890446</v>
      </c>
      <c r="X15" s="30">
        <v>-19.145668530367971</v>
      </c>
      <c r="Y15" s="30">
        <v>-11.793227430124388</v>
      </c>
      <c r="Z15" s="30">
        <v>-15.982993134837589</v>
      </c>
      <c r="AA15" s="30">
        <v>-10.699196774742102</v>
      </c>
      <c r="AB15" s="30">
        <v>-9.7981270368783022</v>
      </c>
      <c r="AC15" s="30">
        <v>-9.4334839232903924</v>
      </c>
      <c r="AD15" s="30">
        <v>-7.4757393165880766</v>
      </c>
      <c r="AE15" s="30">
        <v>-4.0112296555115936</v>
      </c>
      <c r="AF15" s="30">
        <v>-6.9532176530588945</v>
      </c>
      <c r="AG15" s="30">
        <v>-6.3706123468987732</v>
      </c>
      <c r="AH15" s="30">
        <v>-7.4185809027481273</v>
      </c>
      <c r="AI15" s="30">
        <v>1.8683775160202274</v>
      </c>
      <c r="AJ15" s="30">
        <v>2.5649493574615367</v>
      </c>
      <c r="AK15" s="30">
        <v>-2.5538995212749516</v>
      </c>
      <c r="AL15" s="30">
        <v>-3.7578723256008879</v>
      </c>
      <c r="AM15" s="36"/>
      <c r="AN15" s="36"/>
      <c r="AO15" s="36"/>
      <c r="AP15" s="36"/>
      <c r="AQ15" s="36"/>
      <c r="AR15" s="36"/>
      <c r="AS15" s="36"/>
      <c r="AT15" s="36"/>
    </row>
    <row r="16" spans="1:46" ht="15.6" x14ac:dyDescent="0.3">
      <c r="A16" s="26">
        <v>686813</v>
      </c>
      <c r="B16" s="26">
        <v>846569</v>
      </c>
      <c r="C16" s="26">
        <v>367</v>
      </c>
      <c r="D16" s="25">
        <v>12</v>
      </c>
      <c r="E16" s="26">
        <v>1</v>
      </c>
      <c r="F16" s="27" t="s">
        <v>12</v>
      </c>
      <c r="G16" s="30">
        <v>-16.235878686614704</v>
      </c>
      <c r="H16" s="30">
        <v>-9.1049798563183568</v>
      </c>
      <c r="I16" s="30">
        <v>-8.0796988407357961</v>
      </c>
      <c r="J16" s="30">
        <v>-12.526796525183247</v>
      </c>
      <c r="K16" s="30">
        <v>-6.7085760081066557</v>
      </c>
      <c r="L16" s="30">
        <v>-10.966472663561087</v>
      </c>
      <c r="M16" s="30">
        <v>-3.171409287629277</v>
      </c>
      <c r="N16" s="30">
        <v>-6.4447203190524949</v>
      </c>
      <c r="O16" s="30">
        <v>-11.512925464970229</v>
      </c>
      <c r="P16" s="30">
        <v>-12.100712129872347</v>
      </c>
      <c r="Q16" s="30">
        <v>-8.7062037363609885</v>
      </c>
      <c r="R16" s="30">
        <v>-11.764239893251135</v>
      </c>
      <c r="S16" s="30">
        <v>-5.2548322546082975</v>
      </c>
      <c r="T16" s="30">
        <v>-11.512925464970229</v>
      </c>
      <c r="U16" s="30">
        <v>-11.512925464970229</v>
      </c>
      <c r="V16" s="30">
        <v>-12.323855681186558</v>
      </c>
      <c r="W16" s="30">
        <v>-7.3402490594782206</v>
      </c>
      <c r="X16" s="30">
        <v>-19.226893970290554</v>
      </c>
      <c r="Y16" s="30">
        <v>-12.375148975574108</v>
      </c>
      <c r="Z16" s="30">
        <v>-15.283846259108799</v>
      </c>
      <c r="AA16" s="30">
        <v>-9.71213658902278</v>
      </c>
      <c r="AB16" s="30">
        <v>-10.308952660644293</v>
      </c>
      <c r="AC16" s="30">
        <v>-10.021270588192511</v>
      </c>
      <c r="AD16" s="30">
        <v>-7.9110573878459221</v>
      </c>
      <c r="AE16" s="30">
        <v>-5.2131595582077299</v>
      </c>
      <c r="AF16" s="30">
        <v>-7.2966910851390914</v>
      </c>
      <c r="AG16" s="30">
        <v>-6.9189285795802622</v>
      </c>
      <c r="AH16" s="30">
        <v>-7.8240460108562919</v>
      </c>
      <c r="AI16" s="30">
        <v>1.7127964254212535</v>
      </c>
      <c r="AJ16" s="30">
        <v>1.5475625087160132</v>
      </c>
      <c r="AK16" s="30">
        <v>-2.4203681286504293</v>
      </c>
      <c r="AL16" s="30">
        <v>-4.8564846142689975</v>
      </c>
      <c r="AM16" s="36"/>
      <c r="AN16" s="36"/>
      <c r="AO16" s="36"/>
      <c r="AP16" s="36"/>
      <c r="AQ16" s="36"/>
      <c r="AR16" s="36"/>
      <c r="AS16" s="36"/>
      <c r="AT16" s="36"/>
    </row>
    <row r="17" spans="1:46" ht="15.6" x14ac:dyDescent="0.3">
      <c r="A17" s="26">
        <v>686814</v>
      </c>
      <c r="B17" s="26">
        <v>846570</v>
      </c>
      <c r="C17" s="26">
        <v>367</v>
      </c>
      <c r="D17" s="25">
        <v>13</v>
      </c>
      <c r="E17" s="26">
        <v>1</v>
      </c>
      <c r="F17" s="27" t="s">
        <v>13</v>
      </c>
      <c r="G17" s="30">
        <v>-15.750370870833002</v>
      </c>
      <c r="H17" s="30">
        <v>-9.1049798563183568</v>
      </c>
      <c r="I17" s="30">
        <v>-8.1933511375500121</v>
      </c>
      <c r="J17" s="30">
        <v>-12.847926531702569</v>
      </c>
      <c r="K17" s="30">
        <v>-6.6787808073571338</v>
      </c>
      <c r="L17" s="30">
        <v>-10.985292722887857</v>
      </c>
      <c r="M17" s="30">
        <v>-3.088822696620003</v>
      </c>
      <c r="N17" s="30">
        <v>-6.4377516497364011</v>
      </c>
      <c r="O17" s="30">
        <v>-11.512925464970229</v>
      </c>
      <c r="P17" s="30">
        <v>-11.764239893251135</v>
      </c>
      <c r="Q17" s="30">
        <v>-8.7129377685423322</v>
      </c>
      <c r="R17" s="30">
        <v>-11.512925464970229</v>
      </c>
      <c r="S17" s="30">
        <v>-4.7742465160320258</v>
      </c>
      <c r="T17" s="30">
        <v>-11.512925464970229</v>
      </c>
      <c r="U17" s="30">
        <v>-11.512925464970229</v>
      </c>
      <c r="V17" s="30">
        <v>-12.323855681186558</v>
      </c>
      <c r="W17" s="30">
        <v>-7.0508561226228101</v>
      </c>
      <c r="X17" s="30">
        <v>-18.858348992555165</v>
      </c>
      <c r="Y17" s="30">
        <v>-12.120914837189867</v>
      </c>
      <c r="Z17" s="30">
        <v>-15.381714776803623</v>
      </c>
      <c r="AA17" s="30">
        <v>-9.5707817987103923</v>
      </c>
      <c r="AB17" s="30">
        <v>-10.308952660644293</v>
      </c>
      <c r="AC17" s="30">
        <v>-9.7211659957421741</v>
      </c>
      <c r="AD17" s="30">
        <v>-7.6463648336188399</v>
      </c>
      <c r="AE17" s="30">
        <v>-4.7742465160320258</v>
      </c>
      <c r="AF17" s="30">
        <v>-7.0768316090260708</v>
      </c>
      <c r="AG17" s="30">
        <v>-6.8536880577118611</v>
      </c>
      <c r="AH17" s="30">
        <v>-7.2028723299214361</v>
      </c>
      <c r="AI17" s="30">
        <v>1.7654915424074447</v>
      </c>
      <c r="AJ17" s="30">
        <v>1.8423117483908862</v>
      </c>
      <c r="AK17" s="30">
        <v>-2.1019143975318944</v>
      </c>
      <c r="AL17" s="30">
        <v>-4.4044994905259403</v>
      </c>
      <c r="AM17" s="36"/>
      <c r="AN17" s="36"/>
      <c r="AO17" s="36"/>
      <c r="AP17" s="36"/>
      <c r="AQ17" s="36"/>
      <c r="AR17" s="36"/>
      <c r="AS17" s="36"/>
      <c r="AT17" s="36"/>
    </row>
    <row r="18" spans="1:46" ht="15.6" x14ac:dyDescent="0.3">
      <c r="A18" s="26">
        <v>686816</v>
      </c>
      <c r="B18" s="26">
        <v>846571</v>
      </c>
      <c r="C18" s="26">
        <v>367</v>
      </c>
      <c r="D18" s="25">
        <v>14</v>
      </c>
      <c r="E18" s="26">
        <v>1</v>
      </c>
      <c r="F18" s="27" t="s">
        <v>14</v>
      </c>
      <c r="G18" s="30">
        <v>-15.270797790571116</v>
      </c>
      <c r="H18" s="30">
        <v>-8.4118326757584114</v>
      </c>
      <c r="I18" s="30">
        <v>-8.172815775287912</v>
      </c>
      <c r="J18" s="30">
        <v>-13.458835614025542</v>
      </c>
      <c r="K18" s="30">
        <v>-6.4875840234842777</v>
      </c>
      <c r="L18" s="30">
        <v>-10.632179670515484</v>
      </c>
      <c r="M18" s="30">
        <v>-3.4836736034863938</v>
      </c>
      <c r="N18" s="30">
        <v>-6.2257813990203168</v>
      </c>
      <c r="O18" s="30">
        <v>-11.512925464970229</v>
      </c>
      <c r="P18" s="30">
        <v>-11.512925464970229</v>
      </c>
      <c r="Q18" s="30">
        <v>-8.5227642364656937</v>
      </c>
      <c r="R18" s="30">
        <v>-11.145200684844911</v>
      </c>
      <c r="S18" s="30">
        <v>-4.2927955009459389</v>
      </c>
      <c r="T18" s="30">
        <v>-10.714417768752456</v>
      </c>
      <c r="U18" s="30">
        <v>-11.512925464970229</v>
      </c>
      <c r="V18" s="30">
        <v>-12.323855681186558</v>
      </c>
      <c r="W18" s="30">
        <v>-7.1434776125032071</v>
      </c>
      <c r="X18" s="30">
        <v>-18.963420230963887</v>
      </c>
      <c r="Y18" s="30">
        <v>-12.080909502576167</v>
      </c>
      <c r="Z18" s="30">
        <v>-15.617767499246444</v>
      </c>
      <c r="AA18" s="30">
        <v>-10.179596639430251</v>
      </c>
      <c r="AB18" s="30">
        <v>-10.308952660644293</v>
      </c>
      <c r="AC18" s="30">
        <v>-9.2913094345098504</v>
      </c>
      <c r="AD18" s="30">
        <v>-7.4955419438842563</v>
      </c>
      <c r="AE18" s="30">
        <v>-4.1633374337090521</v>
      </c>
      <c r="AF18" s="30">
        <v>-6.8023947633243109</v>
      </c>
      <c r="AG18" s="30">
        <v>-6.6626328209491517</v>
      </c>
      <c r="AH18" s="30">
        <v>-7.1171055081640109</v>
      </c>
      <c r="AI18" s="30">
        <v>1.9250593535751226</v>
      </c>
      <c r="AJ18" s="30">
        <v>2.1885450436164966</v>
      </c>
      <c r="AK18" s="30">
        <v>-2.1972245773362196</v>
      </c>
      <c r="AL18" s="30">
        <v>-4.1633374337090521</v>
      </c>
      <c r="AM18" s="36"/>
      <c r="AN18" s="36"/>
      <c r="AO18" s="36"/>
      <c r="AP18" s="36"/>
      <c r="AQ18" s="36"/>
      <c r="AR18" s="36"/>
      <c r="AS18" s="36"/>
      <c r="AT18" s="36"/>
    </row>
    <row r="19" spans="1:46" ht="15.6" x14ac:dyDescent="0.3">
      <c r="A19" s="26">
        <v>686817</v>
      </c>
      <c r="B19" s="26">
        <v>846571</v>
      </c>
      <c r="C19" s="26">
        <v>367</v>
      </c>
      <c r="D19" s="25">
        <v>15</v>
      </c>
      <c r="E19" s="26">
        <v>1</v>
      </c>
      <c r="F19" s="27" t="s">
        <v>15</v>
      </c>
      <c r="G19" s="30">
        <v>-16.369410079239227</v>
      </c>
      <c r="H19" s="30">
        <v>-8.4118326757584114</v>
      </c>
      <c r="I19" s="30">
        <v>-8.0463729022639452</v>
      </c>
      <c r="J19" s="30">
        <v>-13.639532475092494</v>
      </c>
      <c r="K19" s="30">
        <v>-6.0148378982932904</v>
      </c>
      <c r="L19" s="30">
        <v>-10.816974357077548</v>
      </c>
      <c r="M19" s="30">
        <v>-3.5485808870948294</v>
      </c>
      <c r="N19" s="30">
        <v>-6.2659013928097425</v>
      </c>
      <c r="O19" s="30">
        <v>-11.407564949312402</v>
      </c>
      <c r="P19" s="30">
        <v>-11.225243392518447</v>
      </c>
      <c r="Q19" s="30">
        <v>-8.6225537070740632</v>
      </c>
      <c r="R19" s="30">
        <v>-11.07109271269119</v>
      </c>
      <c r="S19" s="30">
        <v>-3.1388331171946642</v>
      </c>
      <c r="T19" s="30">
        <v>-8.1494684112909201</v>
      </c>
      <c r="U19" s="30">
        <v>-10.308952660644293</v>
      </c>
      <c r="V19" s="30">
        <v>-9.4760435377091881</v>
      </c>
      <c r="W19" s="30">
        <v>-7.9263248599767104</v>
      </c>
      <c r="X19" s="30">
        <v>-18.621845388547801</v>
      </c>
      <c r="Y19" s="30">
        <v>-11.952292124754074</v>
      </c>
      <c r="Z19" s="30">
        <v>-16.424811241703726</v>
      </c>
      <c r="AA19" s="30">
        <v>-10.819778284410283</v>
      </c>
      <c r="AB19" s="30">
        <v>-10.021270588192511</v>
      </c>
      <c r="AC19" s="30">
        <v>-9.3794167020201176</v>
      </c>
      <c r="AD19" s="30">
        <v>-7.4757393165880766</v>
      </c>
      <c r="AE19" s="30">
        <v>-3.7819698771799484</v>
      </c>
      <c r="AF19" s="30">
        <v>-6.792444432471143</v>
      </c>
      <c r="AG19" s="30">
        <v>-6.4875840234842777</v>
      </c>
      <c r="AH19" s="30">
        <v>-7.2804305642673102</v>
      </c>
      <c r="AI19" s="30">
        <v>1.7936096085162165</v>
      </c>
      <c r="AJ19" s="30">
        <v>2.6310891599660819</v>
      </c>
      <c r="AK19" s="30">
        <v>-2.4203681286504293</v>
      </c>
      <c r="AL19" s="30">
        <v>-3.5065578973199818</v>
      </c>
      <c r="AM19" s="36"/>
      <c r="AN19" s="36"/>
      <c r="AO19" s="36"/>
      <c r="AP19" s="36"/>
      <c r="AQ19" s="36"/>
      <c r="AR19" s="36"/>
      <c r="AS19" s="36"/>
      <c r="AT19" s="36"/>
    </row>
    <row r="20" spans="1:46" ht="15.6" x14ac:dyDescent="0.3">
      <c r="A20" s="26">
        <v>686810</v>
      </c>
      <c r="B20" s="26">
        <v>846572</v>
      </c>
      <c r="C20" s="26">
        <v>366</v>
      </c>
      <c r="D20" s="25">
        <v>16</v>
      </c>
      <c r="E20" s="26">
        <v>1</v>
      </c>
      <c r="F20" s="27" t="s">
        <v>16</v>
      </c>
      <c r="G20" s="30">
        <v>-15.917424955496168</v>
      </c>
      <c r="H20" s="30">
        <v>-8.4118326757584114</v>
      </c>
      <c r="I20" s="30">
        <v>-7.9263248599767104</v>
      </c>
      <c r="J20" s="30">
        <v>-13.456792712395741</v>
      </c>
      <c r="K20" s="30">
        <v>-6.0564493971973947</v>
      </c>
      <c r="L20" s="30">
        <v>-10.835370379170119</v>
      </c>
      <c r="M20" s="30">
        <v>-3.4804467533162962</v>
      </c>
      <c r="N20" s="30">
        <v>-6.3836844284661254</v>
      </c>
      <c r="O20" s="30">
        <v>-11.512925464970229</v>
      </c>
      <c r="P20" s="30">
        <v>-11.512925464970229</v>
      </c>
      <c r="Q20" s="30">
        <v>-8.7473054120465399</v>
      </c>
      <c r="R20" s="30">
        <v>-11.407564949312402</v>
      </c>
      <c r="S20" s="30">
        <v>-3.5102684767165173</v>
      </c>
      <c r="T20" s="30">
        <v>-10.714417768752456</v>
      </c>
      <c r="U20" s="30">
        <v>-10.714417768752456</v>
      </c>
      <c r="V20" s="30">
        <v>-12.323855681186558</v>
      </c>
      <c r="W20" s="30">
        <v>-7.7236980370220101</v>
      </c>
      <c r="X20" s="30">
        <v>-18.649833600430419</v>
      </c>
      <c r="Y20" s="30">
        <v>-12.061491416719067</v>
      </c>
      <c r="Z20" s="30">
        <v>-16.363750322131111</v>
      </c>
      <c r="AA20" s="30">
        <v>-10.723662826896508</v>
      </c>
      <c r="AB20" s="30">
        <v>-10.308952660644293</v>
      </c>
      <c r="AC20" s="30">
        <v>-9.6670987744718975</v>
      </c>
      <c r="AD20" s="30">
        <v>-7.718685495198466</v>
      </c>
      <c r="AE20" s="30">
        <v>-4.0112296555115936</v>
      </c>
      <c r="AF20" s="30">
        <v>-6.9887243415158045</v>
      </c>
      <c r="AG20" s="30">
        <v>-6.6117744037156614</v>
      </c>
      <c r="AH20" s="30">
        <v>-7.4757393165880766</v>
      </c>
      <c r="AI20" s="30">
        <v>1.7006995037124251</v>
      </c>
      <c r="AJ20" s="30">
        <v>2.4277482359480516</v>
      </c>
      <c r="AK20" s="30">
        <v>-2.4203681286504293</v>
      </c>
      <c r="AL20" s="30">
        <v>-3.912023005428146</v>
      </c>
      <c r="AM20" s="36"/>
      <c r="AN20" s="36"/>
      <c r="AO20" s="36"/>
      <c r="AP20" s="36"/>
      <c r="AQ20" s="36"/>
      <c r="AR20" s="36"/>
      <c r="AS20" s="36"/>
      <c r="AT20" s="36"/>
    </row>
    <row r="21" spans="1:46" ht="15.6" x14ac:dyDescent="0.3">
      <c r="A21" s="26">
        <v>686809</v>
      </c>
      <c r="B21" s="26">
        <v>846572</v>
      </c>
      <c r="C21" s="26">
        <v>366</v>
      </c>
      <c r="D21" s="25">
        <v>17</v>
      </c>
      <c r="E21" s="26">
        <v>1</v>
      </c>
      <c r="F21" s="27" t="s">
        <v>17</v>
      </c>
      <c r="G21" s="30">
        <v>-15.319587954740548</v>
      </c>
      <c r="H21" s="30">
        <v>-8.0063675676502459</v>
      </c>
      <c r="I21" s="30">
        <v>-8.0884325207045507</v>
      </c>
      <c r="J21" s="30">
        <v>-13.756867666873907</v>
      </c>
      <c r="K21" s="30">
        <v>-6.2241278587627873</v>
      </c>
      <c r="L21" s="30">
        <v>-12.522984356296893</v>
      </c>
      <c r="M21" s="30">
        <v>-3.4274653084827658</v>
      </c>
      <c r="N21" s="30">
        <v>-6.2600704724989491</v>
      </c>
      <c r="O21" s="30">
        <v>-11.407564949312402</v>
      </c>
      <c r="P21" s="30">
        <v>-11.312254769508078</v>
      </c>
      <c r="Q21" s="30">
        <v>-8.6862695214601722</v>
      </c>
      <c r="R21" s="30">
        <v>-11.07109271269119</v>
      </c>
      <c r="S21" s="30">
        <v>-3.1235656450638758</v>
      </c>
      <c r="T21" s="30">
        <v>-11.407564949312402</v>
      </c>
      <c r="U21" s="30">
        <v>-10.308952660644293</v>
      </c>
      <c r="V21" s="30">
        <v>-12.323855681186558</v>
      </c>
      <c r="W21" s="30">
        <v>-7.726213761619257</v>
      </c>
      <c r="X21" s="30">
        <v>-18.540481943764988</v>
      </c>
      <c r="Y21" s="30">
        <v>-11.708670042096324</v>
      </c>
      <c r="Z21" s="30">
        <v>-16.527520585363263</v>
      </c>
      <c r="AA21" s="30">
        <v>-10.498771128852425</v>
      </c>
      <c r="AB21" s="30">
        <v>-9.7981270368783022</v>
      </c>
      <c r="AC21" s="30">
        <v>-9.2215136725743072</v>
      </c>
      <c r="AD21" s="30">
        <v>-7.4002317640799316</v>
      </c>
      <c r="AE21" s="30">
        <v>-3.6201829228277016</v>
      </c>
      <c r="AF21" s="30">
        <v>-6.5477525449507299</v>
      </c>
      <c r="AG21" s="30">
        <v>-6.4103526755482871</v>
      </c>
      <c r="AH21" s="30">
        <v>-7.0900768357760917</v>
      </c>
      <c r="AI21" s="30">
        <v>1.9632197865904049</v>
      </c>
      <c r="AJ21" s="30">
        <v>2.6230569882688175</v>
      </c>
      <c r="AK21" s="30">
        <v>-1.8607523407150062</v>
      </c>
      <c r="AL21" s="30">
        <v>-3.5065578973199818</v>
      </c>
      <c r="AM21" s="36"/>
      <c r="AN21" s="36"/>
      <c r="AO21" s="36"/>
      <c r="AP21" s="36"/>
      <c r="AQ21" s="36"/>
      <c r="AR21" s="36"/>
      <c r="AS21" s="36"/>
      <c r="AT21" s="36"/>
    </row>
    <row r="22" spans="1:46" ht="15.6" x14ac:dyDescent="0.3">
      <c r="A22" s="26">
        <v>686804</v>
      </c>
      <c r="B22" s="26">
        <v>846573</v>
      </c>
      <c r="C22" s="26">
        <v>367</v>
      </c>
      <c r="D22" s="25">
        <v>18</v>
      </c>
      <c r="E22" s="26">
        <v>1</v>
      </c>
      <c r="F22" s="27" t="s">
        <v>18</v>
      </c>
      <c r="G22" s="30">
        <v>-16.929025867174648</v>
      </c>
      <c r="H22" s="30">
        <v>-8.4118326757584114</v>
      </c>
      <c r="I22" s="30">
        <v>-8.0723255354420438</v>
      </c>
      <c r="J22" s="30">
        <v>-13.112313041550827</v>
      </c>
      <c r="K22" s="30">
        <v>-6.2492936564100816</v>
      </c>
      <c r="L22" s="30">
        <v>-10.750597425329959</v>
      </c>
      <c r="M22" s="30">
        <v>-3.4400372149784193</v>
      </c>
      <c r="N22" s="30">
        <v>-6.2717665122621407</v>
      </c>
      <c r="O22" s="30">
        <v>-11.512925464970229</v>
      </c>
      <c r="P22" s="30">
        <v>-11.512925464970229</v>
      </c>
      <c r="Q22" s="30">
        <v>-8.6163998414996854</v>
      </c>
      <c r="R22" s="30">
        <v>-11.312254769508078</v>
      </c>
      <c r="S22" s="30">
        <v>-3.9990343824177756</v>
      </c>
      <c r="T22" s="30">
        <v>-11.407564949312402</v>
      </c>
      <c r="U22" s="30">
        <v>-11.512925464970229</v>
      </c>
      <c r="V22" s="30">
        <v>-12.323855681186558</v>
      </c>
      <c r="W22" s="30">
        <v>-7.420434471397451</v>
      </c>
      <c r="X22" s="30">
        <v>-19.005201211067863</v>
      </c>
      <c r="Y22" s="30">
        <v>-12.005401950068023</v>
      </c>
      <c r="Z22" s="30">
        <v>-16.056603917419302</v>
      </c>
      <c r="AA22" s="30">
        <v>-10.234647934923778</v>
      </c>
      <c r="AB22" s="30">
        <v>-10.021270588192511</v>
      </c>
      <c r="AC22" s="30">
        <v>-9.505457422915482</v>
      </c>
      <c r="AD22" s="30">
        <v>-7.5574173476023434</v>
      </c>
      <c r="AE22" s="30">
        <v>-4.3091893107216155</v>
      </c>
      <c r="AF22" s="30">
        <v>-6.9302281348341959</v>
      </c>
      <c r="AG22" s="30">
        <v>-6.5792512120101012</v>
      </c>
      <c r="AH22" s="30">
        <v>-7.5574173476023434</v>
      </c>
      <c r="AI22" s="30">
        <v>1.892107443062337</v>
      </c>
      <c r="AJ22" s="30">
        <v>2.3212978019261996</v>
      </c>
      <c r="AK22" s="30">
        <v>-2.1972245773362196</v>
      </c>
      <c r="AL22" s="30">
        <v>-4.2374454058627737</v>
      </c>
      <c r="AM22" s="36"/>
      <c r="AN22" s="36"/>
      <c r="AO22" s="36"/>
      <c r="AP22" s="36"/>
      <c r="AQ22" s="36"/>
      <c r="AR22" s="36"/>
      <c r="AS22" s="36"/>
      <c r="AT22" s="36"/>
    </row>
    <row r="23" spans="1:46" ht="15.6" x14ac:dyDescent="0.3">
      <c r="A23" s="26">
        <v>686803</v>
      </c>
      <c r="B23" s="26">
        <v>846573</v>
      </c>
      <c r="C23" s="26">
        <v>367</v>
      </c>
      <c r="D23" s="25">
        <v>19</v>
      </c>
      <c r="E23" s="26">
        <v>1</v>
      </c>
      <c r="F23" s="27" t="s">
        <v>19</v>
      </c>
      <c r="G23" s="30">
        <v>-15.270797790571116</v>
      </c>
      <c r="H23" s="30">
        <v>-8.4118326757584114</v>
      </c>
      <c r="I23" s="30">
        <v>-8.1109403715698232</v>
      </c>
      <c r="J23" s="30">
        <v>-13.60014914709212</v>
      </c>
      <c r="K23" s="30">
        <v>-6.0456564799828341</v>
      </c>
      <c r="L23" s="30">
        <v>-10.646797581077477</v>
      </c>
      <c r="M23" s="30">
        <v>-3.6014566391427771</v>
      </c>
      <c r="N23" s="30">
        <v>-6.3449699162854349</v>
      </c>
      <c r="O23" s="30">
        <v>-11.407564949312402</v>
      </c>
      <c r="P23" s="30">
        <v>-11.312254769508078</v>
      </c>
      <c r="Q23" s="30">
        <v>-8.740336742730447</v>
      </c>
      <c r="R23" s="30">
        <v>-11.225243392518447</v>
      </c>
      <c r="S23" s="30">
        <v>-3.4560056181571501</v>
      </c>
      <c r="T23" s="30">
        <v>-11.512925464970229</v>
      </c>
      <c r="U23" s="30">
        <v>-10.714417768752456</v>
      </c>
      <c r="V23" s="30">
        <v>-12.323855681186558</v>
      </c>
      <c r="W23" s="30">
        <v>-7.6371055082060426</v>
      </c>
      <c r="X23" s="30">
        <v>-18.843387658495036</v>
      </c>
      <c r="Y23" s="30">
        <v>-11.901861271127181</v>
      </c>
      <c r="Z23" s="30">
        <v>-16.388984824080332</v>
      </c>
      <c r="AA23" s="30">
        <v>-10.660105779398718</v>
      </c>
      <c r="AB23" s="30">
        <v>-9.7981270368783022</v>
      </c>
      <c r="AC23" s="30">
        <v>-9.4196906011580559</v>
      </c>
      <c r="AD23" s="30">
        <v>-7.5574173476023434</v>
      </c>
      <c r="AE23" s="30">
        <v>-3.7343418281906935</v>
      </c>
      <c r="AF23" s="30">
        <v>-6.812445099177812</v>
      </c>
      <c r="AG23" s="30">
        <v>-6.4036186433669426</v>
      </c>
      <c r="AH23" s="30">
        <v>-7.1308988302963465</v>
      </c>
      <c r="AI23" s="30">
        <v>1.7385149547092427</v>
      </c>
      <c r="AJ23" s="30">
        <v>2.5649493574615367</v>
      </c>
      <c r="AK23" s="30">
        <v>-2.3025850929940455</v>
      </c>
      <c r="AL23" s="30">
        <v>-3.6243409329763652</v>
      </c>
      <c r="AM23" s="36"/>
      <c r="AN23" s="36"/>
      <c r="AO23" s="36"/>
      <c r="AP23" s="36"/>
      <c r="AQ23" s="36"/>
      <c r="AR23" s="36"/>
      <c r="AS23" s="36"/>
      <c r="AT23" s="36"/>
    </row>
    <row r="24" spans="1:46" ht="15.6" x14ac:dyDescent="0.3">
      <c r="A24" s="26">
        <v>686802</v>
      </c>
      <c r="B24" s="26">
        <v>846574</v>
      </c>
      <c r="C24" s="26">
        <v>367</v>
      </c>
      <c r="D24" s="25">
        <v>20</v>
      </c>
      <c r="E24" s="26">
        <v>1</v>
      </c>
      <c r="F24" s="27" t="s">
        <v>20</v>
      </c>
      <c r="G24" s="30">
        <v>-16.235878686614704</v>
      </c>
      <c r="H24" s="30">
        <v>-8.4118326757584114</v>
      </c>
      <c r="I24" s="30">
        <v>-7.9587395186609919</v>
      </c>
      <c r="J24" s="30">
        <v>-13.536878321032411</v>
      </c>
      <c r="K24" s="30">
        <v>-6.0458257563268694</v>
      </c>
      <c r="L24" s="30">
        <v>-10.723467604272374</v>
      </c>
      <c r="M24" s="30">
        <v>-3.4550000876551317</v>
      </c>
      <c r="N24" s="30">
        <v>-6.3771270279199666</v>
      </c>
      <c r="O24" s="30">
        <v>-11.407564949312402</v>
      </c>
      <c r="P24" s="30">
        <v>-11.407564949312402</v>
      </c>
      <c r="Q24" s="30">
        <v>-8.7334162998858726</v>
      </c>
      <c r="R24" s="30">
        <v>-11.312254769508078</v>
      </c>
      <c r="S24" s="30">
        <v>-3.6800298388369539</v>
      </c>
      <c r="T24" s="30">
        <v>-11.407564949312402</v>
      </c>
      <c r="U24" s="30">
        <v>-10.714417768752456</v>
      </c>
      <c r="V24" s="30">
        <v>-12.323855681186558</v>
      </c>
      <c r="W24" s="30">
        <v>-7.3804291367837518</v>
      </c>
      <c r="X24" s="30">
        <v>-18.903106893196657</v>
      </c>
      <c r="Y24" s="30">
        <v>-11.901861271127181</v>
      </c>
      <c r="Z24" s="30">
        <v>-16.229520976081428</v>
      </c>
      <c r="AA24" s="30">
        <v>-10.541146047478421</v>
      </c>
      <c r="AB24" s="30">
        <v>-10.021270588192511</v>
      </c>
      <c r="AC24" s="30">
        <v>-9.5204953002800217</v>
      </c>
      <c r="AD24" s="30">
        <v>-7.6939928826080948</v>
      </c>
      <c r="AE24" s="30">
        <v>-3.8846240312400315</v>
      </c>
      <c r="AF24" s="30">
        <v>-6.9767481504690885</v>
      </c>
      <c r="AG24" s="30">
        <v>-6.5247630267260313</v>
      </c>
      <c r="AH24" s="30">
        <v>-7.233177679416765</v>
      </c>
      <c r="AI24" s="30">
        <v>1.720780499769474</v>
      </c>
      <c r="AJ24" s="30">
        <v>2.4849066497880004</v>
      </c>
      <c r="AK24" s="30">
        <v>-2.3025850929940455</v>
      </c>
      <c r="AL24" s="30">
        <v>-3.8066624897703196</v>
      </c>
      <c r="AM24" s="36"/>
      <c r="AN24" s="36"/>
      <c r="AO24" s="36"/>
      <c r="AP24" s="36"/>
      <c r="AQ24" s="36"/>
      <c r="AR24" s="36"/>
      <c r="AS24" s="36"/>
      <c r="AT24" s="36"/>
    </row>
    <row r="25" spans="1:46" ht="15.6" x14ac:dyDescent="0.3">
      <c r="A25" s="26">
        <v>686801</v>
      </c>
      <c r="B25" s="26">
        <v>846574</v>
      </c>
      <c r="C25" s="26">
        <v>366</v>
      </c>
      <c r="D25" s="25">
        <v>21</v>
      </c>
      <c r="E25" s="26">
        <v>1</v>
      </c>
      <c r="F25" s="27" t="s">
        <v>21</v>
      </c>
      <c r="G25" s="30">
        <v>-14.508657738524219</v>
      </c>
      <c r="H25" s="30">
        <v>-8.4118326757584114</v>
      </c>
      <c r="I25" s="30">
        <v>-7.9510174725670817</v>
      </c>
      <c r="J25" s="30">
        <v>-13.31710745419684</v>
      </c>
      <c r="K25" s="30">
        <v>-6.0117492182794878</v>
      </c>
      <c r="L25" s="30">
        <v>-10.788221743335818</v>
      </c>
      <c r="M25" s="30">
        <v>-3.4400372149784193</v>
      </c>
      <c r="N25" s="30">
        <v>-6.3577089420628647</v>
      </c>
      <c r="O25" s="30">
        <v>-11.407564949312402</v>
      </c>
      <c r="P25" s="30">
        <v>-11.512925464970229</v>
      </c>
      <c r="Q25" s="30">
        <v>-8.7197174555277108</v>
      </c>
      <c r="R25" s="30">
        <v>-11.407564949312402</v>
      </c>
      <c r="S25" s="30">
        <v>-3.5404594489956631</v>
      </c>
      <c r="T25" s="30">
        <v>-11.512925464970229</v>
      </c>
      <c r="U25" s="30">
        <v>-10.714417768752456</v>
      </c>
      <c r="V25" s="30">
        <v>-12.323855681186558</v>
      </c>
      <c r="W25" s="30">
        <v>-7.348847564733453</v>
      </c>
      <c r="X25" s="30">
        <v>-18.850463159711236</v>
      </c>
      <c r="Y25" s="30">
        <v>-12.005401950068023</v>
      </c>
      <c r="Z25" s="30">
        <v>-16.2373370820983</v>
      </c>
      <c r="AA25" s="30">
        <v>-10.476568070048552</v>
      </c>
      <c r="AB25" s="30">
        <v>-9.7981270368783022</v>
      </c>
      <c r="AC25" s="30">
        <v>-9.5512669589467762</v>
      </c>
      <c r="AD25" s="30">
        <v>-7.6939928826080948</v>
      </c>
      <c r="AE25" s="30">
        <v>-4.0173835210859723</v>
      </c>
      <c r="AF25" s="30">
        <v>-6.9887243415158045</v>
      </c>
      <c r="AG25" s="30">
        <v>-6.4239583276040655</v>
      </c>
      <c r="AH25" s="30">
        <v>-7.2644302229208693</v>
      </c>
      <c r="AI25" s="30">
        <v>1.710790406694388</v>
      </c>
      <c r="AJ25" s="30">
        <v>2.5123056239761148</v>
      </c>
      <c r="AK25" s="30">
        <v>-2.3025850929940455</v>
      </c>
      <c r="AL25" s="30">
        <v>-3.5835189384561099</v>
      </c>
      <c r="AM25" s="36"/>
      <c r="AN25" s="36"/>
      <c r="AO25" s="36"/>
      <c r="AP25" s="36"/>
      <c r="AQ25" s="36"/>
      <c r="AR25" s="36"/>
      <c r="AS25" s="36"/>
      <c r="AT25" s="36"/>
    </row>
    <row r="26" spans="1:46" ht="15.6" x14ac:dyDescent="0.3">
      <c r="A26" s="26">
        <v>687115</v>
      </c>
      <c r="B26" s="26">
        <v>846600</v>
      </c>
      <c r="C26" s="26">
        <v>379</v>
      </c>
      <c r="D26" s="25">
        <v>22</v>
      </c>
      <c r="E26" s="26">
        <v>1</v>
      </c>
      <c r="F26" s="27" t="s">
        <v>22</v>
      </c>
      <c r="G26" s="30">
        <v>-15.830413578506539</v>
      </c>
      <c r="H26" s="30">
        <v>-8.0063675676502459</v>
      </c>
      <c r="I26" s="30">
        <v>-7.5491261900183622</v>
      </c>
      <c r="J26" s="30">
        <v>-14.569870422692208</v>
      </c>
      <c r="K26" s="30">
        <v>-6.0139374029600408</v>
      </c>
      <c r="L26" s="30">
        <v>-10.818487128646662</v>
      </c>
      <c r="M26" s="30">
        <v>-2.6833575885118388</v>
      </c>
      <c r="N26" s="30">
        <v>-6.5953805939399848</v>
      </c>
      <c r="O26" s="30">
        <v>-11.512925464970229</v>
      </c>
      <c r="P26" s="30">
        <v>-12.100712129872347</v>
      </c>
      <c r="Q26" s="30">
        <v>-9.0188021600773034</v>
      </c>
      <c r="R26" s="30">
        <v>-12.323855681186558</v>
      </c>
      <c r="S26" s="30">
        <v>-4.62764304184015</v>
      </c>
      <c r="T26" s="30">
        <v>-11.407564949312402</v>
      </c>
      <c r="U26" s="30">
        <v>-10.714417768752456</v>
      </c>
      <c r="V26" s="30">
        <v>-12.323855681186558</v>
      </c>
      <c r="W26" s="30">
        <v>-7.2471205853857779</v>
      </c>
      <c r="X26" s="30">
        <v>-19.105751922962526</v>
      </c>
      <c r="Y26" s="30">
        <v>-11.35877478514297</v>
      </c>
      <c r="Z26" s="30">
        <v>-15.002169095682479</v>
      </c>
      <c r="AA26" s="30">
        <v>-9.8808187527234157</v>
      </c>
      <c r="AB26" s="30">
        <v>-10.021270588192511</v>
      </c>
      <c r="AC26" s="30">
        <v>-11.145200684844911</v>
      </c>
      <c r="AD26" s="30">
        <v>-8.2720707333832522</v>
      </c>
      <c r="AE26" s="30">
        <v>-3.8632328412587138</v>
      </c>
      <c r="AF26" s="30">
        <v>-7.718685495198466</v>
      </c>
      <c r="AG26" s="30">
        <v>-6.5400304988568196</v>
      </c>
      <c r="AH26" s="30">
        <v>-6.1243612205744133</v>
      </c>
      <c r="AI26" s="30">
        <v>1.7346010553881064</v>
      </c>
      <c r="AJ26" s="30">
        <v>1.7287013332609182</v>
      </c>
      <c r="AK26" s="30">
        <v>-2.1972245773362196</v>
      </c>
      <c r="AL26" s="30">
        <v>-3.3058872018578307</v>
      </c>
      <c r="AM26" s="36"/>
      <c r="AN26" s="36"/>
      <c r="AO26" s="36"/>
      <c r="AP26" s="36"/>
      <c r="AQ26" s="36"/>
      <c r="AR26" s="36"/>
      <c r="AS26" s="36"/>
      <c r="AT26" s="36"/>
    </row>
    <row r="27" spans="1:46" ht="15.6" x14ac:dyDescent="0.3">
      <c r="A27" s="26">
        <v>687115</v>
      </c>
      <c r="B27" s="26">
        <v>846601</v>
      </c>
      <c r="C27" s="26">
        <v>379</v>
      </c>
      <c r="D27" s="25">
        <v>23</v>
      </c>
      <c r="E27" s="26">
        <v>1</v>
      </c>
      <c r="F27" s="27" t="s">
        <v>24</v>
      </c>
      <c r="G27" s="30">
        <v>-13.596821356999445</v>
      </c>
      <c r="H27" s="30">
        <v>-7.718685495198466</v>
      </c>
      <c r="I27" s="30">
        <v>-7.9212097593099395</v>
      </c>
      <c r="J27" s="30">
        <v>-14.869386952790991</v>
      </c>
      <c r="K27" s="30">
        <v>-6.2010551320174887</v>
      </c>
      <c r="L27" s="30">
        <v>-10.768261000773279</v>
      </c>
      <c r="M27" s="30">
        <v>-2.6860712943834351</v>
      </c>
      <c r="N27" s="30">
        <v>-6.5323676261112507</v>
      </c>
      <c r="O27" s="30">
        <v>-11.512925464970229</v>
      </c>
      <c r="P27" s="30">
        <v>-11.918390573078392</v>
      </c>
      <c r="Q27" s="30">
        <v>-9.0561896921489247</v>
      </c>
      <c r="R27" s="30">
        <v>-12.100712129872347</v>
      </c>
      <c r="S27" s="30">
        <v>-4.2766661190160553</v>
      </c>
      <c r="T27" s="30">
        <v>-11.407564949312402</v>
      </c>
      <c r="U27" s="30">
        <v>-10.021270588192511</v>
      </c>
      <c r="V27" s="30">
        <v>-12.323855681186558</v>
      </c>
      <c r="W27" s="30">
        <v>-7.2486818659527303</v>
      </c>
      <c r="X27" s="30">
        <v>-18.803023434639677</v>
      </c>
      <c r="Y27" s="30">
        <v>-11.208714090567238</v>
      </c>
      <c r="Z27" s="30">
        <v>-15.1996628123132</v>
      </c>
      <c r="AA27" s="30">
        <v>-9.9828043073647148</v>
      </c>
      <c r="AB27" s="30">
        <v>-10.021270588192511</v>
      </c>
      <c r="AC27" s="30">
        <v>-10.765711063140007</v>
      </c>
      <c r="AD27" s="30">
        <v>-8.0063675676502459</v>
      </c>
      <c r="AE27" s="30">
        <v>-3.5637163111599302</v>
      </c>
      <c r="AF27" s="30">
        <v>-7.3645136814778516</v>
      </c>
      <c r="AG27" s="30">
        <v>-6.4803112641551976</v>
      </c>
      <c r="AH27" s="30">
        <v>-6.1926291917034169</v>
      </c>
      <c r="AI27" s="30">
        <v>1.8545603704670854</v>
      </c>
      <c r="AJ27" s="30">
        <v>1.8458266904983307</v>
      </c>
      <c r="AK27" s="30">
        <v>-1.9348603128687285</v>
      </c>
      <c r="AL27" s="30">
        <v>-3.2188758248682006</v>
      </c>
      <c r="AM27" s="36"/>
      <c r="AN27" s="36"/>
      <c r="AO27" s="36"/>
      <c r="AP27" s="36"/>
      <c r="AQ27" s="36"/>
      <c r="AR27" s="36"/>
      <c r="AS27" s="36"/>
      <c r="AT27" s="36"/>
    </row>
    <row r="28" spans="1:46" ht="15.6" x14ac:dyDescent="0.3">
      <c r="A28" s="26">
        <v>687114</v>
      </c>
      <c r="B28" s="26">
        <v>846601</v>
      </c>
      <c r="C28" s="26">
        <v>379</v>
      </c>
      <c r="D28" s="25">
        <v>24</v>
      </c>
      <c r="E28" s="26">
        <v>1</v>
      </c>
      <c r="F28" s="27" t="s">
        <v>26</v>
      </c>
      <c r="G28" s="30">
        <v>-16.929025867174648</v>
      </c>
      <c r="H28" s="30">
        <v>-7.718685495198466</v>
      </c>
      <c r="I28" s="30">
        <v>-8.0274209768480791</v>
      </c>
      <c r="J28" s="30">
        <v>-14.919110388143423</v>
      </c>
      <c r="K28" s="30">
        <v>-6.3489204360297853</v>
      </c>
      <c r="L28" s="30">
        <v>-10.980120934485463</v>
      </c>
      <c r="M28" s="30">
        <v>-2.7248573194185912</v>
      </c>
      <c r="N28" s="30">
        <v>-6.5633778628538106</v>
      </c>
      <c r="O28" s="30">
        <v>-11.407564949312402</v>
      </c>
      <c r="P28" s="30">
        <v>-11.512925464970229</v>
      </c>
      <c r="Q28" s="30">
        <v>-9.0561896921489247</v>
      </c>
      <c r="R28" s="30">
        <v>-12.100712129872347</v>
      </c>
      <c r="S28" s="30">
        <v>-4.1777261711611517</v>
      </c>
      <c r="T28" s="30">
        <v>-11.512925464970229</v>
      </c>
      <c r="U28" s="30">
        <v>-10.308952660644293</v>
      </c>
      <c r="V28" s="30">
        <v>-12.323855681186558</v>
      </c>
      <c r="W28" s="30">
        <v>-7.023041434439933</v>
      </c>
      <c r="X28" s="30">
        <v>-18.714260027767782</v>
      </c>
      <c r="Y28" s="30">
        <v>-11.114895335349582</v>
      </c>
      <c r="Z28" s="30">
        <v>-15.261320276439029</v>
      </c>
      <c r="AA28" s="30">
        <v>-9.9685790181168734</v>
      </c>
      <c r="AB28" s="30">
        <v>-10.021270588192511</v>
      </c>
      <c r="AC28" s="30">
        <v>-10.714417768752456</v>
      </c>
      <c r="AD28" s="30">
        <v>-7.9418290465126757</v>
      </c>
      <c r="AE28" s="30">
        <v>-3.5139928758074999</v>
      </c>
      <c r="AF28" s="30">
        <v>-7.2966910851390914</v>
      </c>
      <c r="AG28" s="30">
        <v>-6.4949100635763504</v>
      </c>
      <c r="AH28" s="30">
        <v>-6.1552915212657719</v>
      </c>
      <c r="AI28" s="30">
        <v>1.8387844078729179</v>
      </c>
      <c r="AJ28" s="30">
        <v>1.9152872888413301</v>
      </c>
      <c r="AK28" s="30">
        <v>-1.7272209480904839</v>
      </c>
      <c r="AL28" s="30">
        <v>-3.0647251450409425</v>
      </c>
      <c r="AM28" s="36"/>
      <c r="AN28" s="36"/>
      <c r="AO28" s="36"/>
      <c r="AP28" s="36"/>
      <c r="AQ28" s="36"/>
      <c r="AR28" s="36"/>
      <c r="AS28" s="36"/>
      <c r="AT28" s="36"/>
    </row>
    <row r="29" spans="1:46" ht="15.6" x14ac:dyDescent="0.3">
      <c r="A29" s="26">
        <v>687114</v>
      </c>
      <c r="B29" s="26">
        <v>846600</v>
      </c>
      <c r="C29" s="26">
        <v>379</v>
      </c>
      <c r="D29" s="25">
        <v>25</v>
      </c>
      <c r="E29" s="26">
        <v>1</v>
      </c>
      <c r="F29" s="27" t="s">
        <v>25</v>
      </c>
      <c r="G29" s="30">
        <v>-16.929025867174648</v>
      </c>
      <c r="H29" s="30">
        <v>-8.4118326757584114</v>
      </c>
      <c r="I29" s="30">
        <v>-6.7589096513845721</v>
      </c>
      <c r="J29" s="30">
        <v>-14.877199492527787</v>
      </c>
      <c r="K29" s="30">
        <v>-5.6374074057113281</v>
      </c>
      <c r="L29" s="30">
        <v>-10.343354087361625</v>
      </c>
      <c r="M29" s="30">
        <v>-2.6915208991509996</v>
      </c>
      <c r="N29" s="30">
        <v>-6.620073206530356</v>
      </c>
      <c r="O29" s="30">
        <v>-11.407564949312402</v>
      </c>
      <c r="P29" s="30">
        <v>-11.764239893251135</v>
      </c>
      <c r="Q29" s="30">
        <v>-9.2913094345098504</v>
      </c>
      <c r="R29" s="30">
        <v>-12.323855681186558</v>
      </c>
      <c r="S29" s="30">
        <v>-4.4228486291941369</v>
      </c>
      <c r="T29" s="30">
        <v>-11.512925464970229</v>
      </c>
      <c r="U29" s="30">
        <v>-10.308952660644293</v>
      </c>
      <c r="V29" s="30">
        <v>-12.323855681186558</v>
      </c>
      <c r="W29" s="30">
        <v>-7.4816390387152643</v>
      </c>
      <c r="X29" s="30">
        <v>-19.18318436626322</v>
      </c>
      <c r="Y29" s="30">
        <v>-11.312254769508078</v>
      </c>
      <c r="Z29" s="30">
        <v>-15.252692602803647</v>
      </c>
      <c r="AA29" s="30">
        <v>-10.506170612063446</v>
      </c>
      <c r="AB29" s="30">
        <v>-10.714417768752456</v>
      </c>
      <c r="AC29" s="30">
        <v>-11.225243392518447</v>
      </c>
      <c r="AD29" s="30">
        <v>-8.5171931914162382</v>
      </c>
      <c r="AE29" s="30">
        <v>-3.5559037714231367</v>
      </c>
      <c r="AF29" s="30">
        <v>-7.8812044246962412</v>
      </c>
      <c r="AG29" s="30">
        <v>-6.5953805939399848</v>
      </c>
      <c r="AH29" s="30">
        <v>-6.6117744037156614</v>
      </c>
      <c r="AI29" s="30">
        <v>1.4482253188503809</v>
      </c>
      <c r="AJ29" s="30">
        <v>1.761682013990777</v>
      </c>
      <c r="AK29" s="30">
        <v>-2.890371757896165</v>
      </c>
      <c r="AL29" s="30">
        <v>-3.3058872018578307</v>
      </c>
      <c r="AM29" s="36"/>
      <c r="AN29" s="36"/>
      <c r="AO29" s="36"/>
      <c r="AP29" s="36"/>
      <c r="AQ29" s="36"/>
      <c r="AR29" s="36"/>
      <c r="AS29" s="36"/>
      <c r="AT29" s="36"/>
    </row>
    <row r="30" spans="1:46" ht="15.6" x14ac:dyDescent="0.3">
      <c r="A30" s="26">
        <v>687116</v>
      </c>
      <c r="B30" s="26">
        <v>846601</v>
      </c>
      <c r="C30" s="26">
        <v>379</v>
      </c>
      <c r="D30" s="25">
        <v>26</v>
      </c>
      <c r="E30" s="26">
        <v>1</v>
      </c>
      <c r="F30" s="27" t="s">
        <v>27</v>
      </c>
      <c r="G30" s="30">
        <v>-15.057223690273057</v>
      </c>
      <c r="H30" s="30">
        <v>-8.4118326757584114</v>
      </c>
      <c r="I30" s="30">
        <v>-7.3788176695761143</v>
      </c>
      <c r="J30" s="30">
        <v>-14.456837989794423</v>
      </c>
      <c r="K30" s="30">
        <v>-5.4478491005190008</v>
      </c>
      <c r="L30" s="30">
        <v>-10.529740498266044</v>
      </c>
      <c r="M30" s="30">
        <v>-2.4266377416640244</v>
      </c>
      <c r="N30" s="30">
        <v>-6.4949100635763504</v>
      </c>
      <c r="O30" s="30">
        <v>-11.512925464970229</v>
      </c>
      <c r="P30" s="30">
        <v>-11.312254769508078</v>
      </c>
      <c r="Q30" s="30">
        <v>-9.4906423371303408</v>
      </c>
      <c r="R30" s="30">
        <v>-12.323855681186558</v>
      </c>
      <c r="S30" s="30">
        <v>-4.3687814079238612</v>
      </c>
      <c r="T30" s="30">
        <v>-11.512925464970229</v>
      </c>
      <c r="U30" s="30">
        <v>-10.308952660644293</v>
      </c>
      <c r="V30" s="30">
        <v>-12.323855681186558</v>
      </c>
      <c r="W30" s="30">
        <v>-7.1034998561082325</v>
      </c>
      <c r="X30" s="30">
        <v>-19.335970975492938</v>
      </c>
      <c r="Y30" s="30">
        <v>-11.407564949312402</v>
      </c>
      <c r="Z30" s="30">
        <v>-14.944684980918714</v>
      </c>
      <c r="AA30" s="30">
        <v>-10.154125161840266</v>
      </c>
      <c r="AB30" s="30">
        <v>-10.308952660644293</v>
      </c>
      <c r="AC30" s="30">
        <v>-11.07109271269119</v>
      </c>
      <c r="AD30" s="30">
        <v>-8.3630425115889793</v>
      </c>
      <c r="AE30" s="30">
        <v>-3.7531217228422897</v>
      </c>
      <c r="AF30" s="30">
        <v>-7.9418290465126757</v>
      </c>
      <c r="AG30" s="30">
        <v>-6.2485096500978736</v>
      </c>
      <c r="AH30" s="30">
        <v>-5.8941362031474203</v>
      </c>
      <c r="AI30" s="30">
        <v>1.6204877486206852</v>
      </c>
      <c r="AJ30" s="30">
        <v>2.0014800002101243</v>
      </c>
      <c r="AK30" s="30">
        <v>-3.1135153092103742</v>
      </c>
      <c r="AL30" s="30">
        <v>-2.952247161614252</v>
      </c>
      <c r="AM30" s="36"/>
      <c r="AN30" s="36"/>
      <c r="AO30" s="36"/>
      <c r="AP30" s="36"/>
      <c r="AQ30" s="36"/>
      <c r="AR30" s="36"/>
      <c r="AS30" s="36"/>
      <c r="AT30" s="36"/>
    </row>
    <row r="31" spans="1:46" ht="15.6" x14ac:dyDescent="0.3">
      <c r="A31" s="26">
        <v>687116</v>
      </c>
      <c r="B31" s="26">
        <v>846600</v>
      </c>
      <c r="C31" s="26">
        <v>379</v>
      </c>
      <c r="D31" s="25">
        <v>27</v>
      </c>
      <c r="E31" s="26">
        <v>1</v>
      </c>
      <c r="F31" s="27" t="s">
        <v>28</v>
      </c>
      <c r="G31" s="30">
        <v>-15.67626289867928</v>
      </c>
      <c r="H31" s="30">
        <v>-8.0063675676502459</v>
      </c>
      <c r="I31" s="30">
        <v>-7.9308600151421018</v>
      </c>
      <c r="J31" s="30">
        <v>-15.478299645895369</v>
      </c>
      <c r="K31" s="30">
        <v>-6.5510803350434044</v>
      </c>
      <c r="L31" s="30">
        <v>-10.814501227309439</v>
      </c>
      <c r="M31" s="30">
        <v>-2.8041940616551124</v>
      </c>
      <c r="N31" s="30">
        <v>-7.1350742017068276</v>
      </c>
      <c r="O31" s="30">
        <v>-11.407564949312402</v>
      </c>
      <c r="P31" s="30">
        <v>-11.918390573078392</v>
      </c>
      <c r="Q31" s="30">
        <v>-9.6158054800843473</v>
      </c>
      <c r="R31" s="30">
        <v>-12.611537753638338</v>
      </c>
      <c r="S31" s="30">
        <v>-4.470250868088721</v>
      </c>
      <c r="T31" s="30">
        <v>-10.714417768752456</v>
      </c>
      <c r="U31" s="30">
        <v>-9.2103403719761818</v>
      </c>
      <c r="V31" s="30">
        <v>-12.323855681186558</v>
      </c>
      <c r="W31" s="30">
        <v>-7.5322059282558476</v>
      </c>
      <c r="X31" s="30">
        <v>-19.621193022103856</v>
      </c>
      <c r="Y31" s="30">
        <v>-11.558387839046986</v>
      </c>
      <c r="Z31" s="30">
        <v>-14.904299959429661</v>
      </c>
      <c r="AA31" s="30">
        <v>-10.548151602711799</v>
      </c>
      <c r="AB31" s="30">
        <v>-10.714417768752456</v>
      </c>
      <c r="AC31" s="30">
        <v>-11.002099841204238</v>
      </c>
      <c r="AD31" s="30">
        <v>-8.5743516052561866</v>
      </c>
      <c r="AE31" s="30">
        <v>-3.4248072473012892</v>
      </c>
      <c r="AF31" s="30">
        <v>-7.3822132585772531</v>
      </c>
      <c r="AG31" s="30">
        <v>-6.8857763722633623</v>
      </c>
      <c r="AH31" s="30">
        <v>-6.4103526755482871</v>
      </c>
      <c r="AI31" s="30">
        <v>1.1349799328389845</v>
      </c>
      <c r="AJ31" s="30">
        <v>1.5065434892714673</v>
      </c>
      <c r="AK31" s="30">
        <v>-2.890371757896165</v>
      </c>
      <c r="AL31" s="30">
        <v>-3.0182051294060495</v>
      </c>
      <c r="AM31" s="36"/>
      <c r="AN31" s="36"/>
      <c r="AO31" s="36"/>
      <c r="AP31" s="36"/>
      <c r="AQ31" s="36"/>
      <c r="AR31" s="36"/>
      <c r="AS31" s="36"/>
      <c r="AT31" s="36"/>
    </row>
    <row r="32" spans="1:46" ht="15.6" x14ac:dyDescent="0.3">
      <c r="A32" s="26">
        <v>687117</v>
      </c>
      <c r="B32" s="26">
        <v>846600</v>
      </c>
      <c r="C32" s="26">
        <v>379</v>
      </c>
      <c r="D32" s="25">
        <v>28</v>
      </c>
      <c r="E32" s="26">
        <v>1</v>
      </c>
      <c r="F32" s="27" t="s">
        <v>30</v>
      </c>
      <c r="G32" s="30">
        <v>-10.595635232762989</v>
      </c>
      <c r="H32" s="30">
        <v>-7.4185809027481282</v>
      </c>
      <c r="I32" s="30">
        <v>-12.506177237980513</v>
      </c>
      <c r="J32" s="30">
        <v>-17.381708635477754</v>
      </c>
      <c r="K32" s="30">
        <v>-8.880713340259522</v>
      </c>
      <c r="L32" s="30">
        <v>-15.011240528058499</v>
      </c>
      <c r="M32" s="30">
        <v>-5.1744132731780415</v>
      </c>
      <c r="N32" s="30">
        <v>-8.4252979267119823</v>
      </c>
      <c r="O32" s="30">
        <v>-12.206072645530174</v>
      </c>
      <c r="P32" s="30">
        <v>-10.510457036855021</v>
      </c>
      <c r="Q32" s="30">
        <v>-8.9595816536289998</v>
      </c>
      <c r="R32" s="30">
        <v>-10.03701894516065</v>
      </c>
      <c r="S32" s="30">
        <v>-5.1984720315783202</v>
      </c>
      <c r="T32" s="30">
        <v>-13.004580341747946</v>
      </c>
      <c r="U32" s="30">
        <v>-13.004580341747946</v>
      </c>
      <c r="V32" s="30">
        <v>-13.815510557964274</v>
      </c>
      <c r="W32" s="30">
        <v>-8.4636524244882079</v>
      </c>
      <c r="X32" s="30">
        <v>-20.195952839071399</v>
      </c>
      <c r="Y32" s="30">
        <v>-12.919422533407639</v>
      </c>
      <c r="Z32" s="30">
        <v>-17.922668474763846</v>
      </c>
      <c r="AA32" s="30">
        <v>-16.018403792582561</v>
      </c>
      <c r="AB32" s="30">
        <v>-11.512925464970229</v>
      </c>
      <c r="AC32" s="30">
        <v>-9.7946331476240456</v>
      </c>
      <c r="AD32" s="30">
        <v>-7.9939450476516898</v>
      </c>
      <c r="AE32" s="30">
        <v>-3.7162506509100681</v>
      </c>
      <c r="AF32" s="30">
        <v>-7.7174362757980335</v>
      </c>
      <c r="AG32" s="30">
        <v>-8.1630213776956229</v>
      </c>
      <c r="AH32" s="30">
        <v>-6.0501535434566618</v>
      </c>
      <c r="AI32" s="30">
        <v>-9.9820335282210904E-2</v>
      </c>
      <c r="AJ32" s="30">
        <v>0.67039019343732908</v>
      </c>
      <c r="AK32" s="30">
        <v>-2.120263536200091</v>
      </c>
      <c r="AL32" s="30">
        <v>-4.5804775733977197</v>
      </c>
      <c r="AM32" s="36"/>
      <c r="AN32" s="36"/>
      <c r="AO32" s="36"/>
      <c r="AP32" s="36"/>
      <c r="AQ32" s="36"/>
      <c r="AR32" s="36"/>
      <c r="AS32" s="36"/>
      <c r="AT32" s="36"/>
    </row>
    <row r="33" spans="1:46" ht="15.6" x14ac:dyDescent="0.3">
      <c r="A33" s="26">
        <v>687117</v>
      </c>
      <c r="B33" s="26">
        <v>846601</v>
      </c>
      <c r="C33" s="26">
        <v>379</v>
      </c>
      <c r="D33" s="25">
        <v>29</v>
      </c>
      <c r="E33" s="26">
        <v>1</v>
      </c>
      <c r="F33" s="27" t="s">
        <v>29</v>
      </c>
      <c r="G33" s="30">
        <v>-11.794699100735842</v>
      </c>
      <c r="H33" s="30">
        <v>-8.0063675676502459</v>
      </c>
      <c r="I33" s="30">
        <v>-7.3733243111600073</v>
      </c>
      <c r="J33" s="30">
        <v>-15.777012801779424</v>
      </c>
      <c r="K33" s="30">
        <v>-5.2280481707014808</v>
      </c>
      <c r="L33" s="30">
        <v>-10.639828911761384</v>
      </c>
      <c r="M33" s="30">
        <v>-3.0296338252296726</v>
      </c>
      <c r="N33" s="30">
        <v>-6.5953805939399848</v>
      </c>
      <c r="O33" s="30">
        <v>-11.512925464970229</v>
      </c>
      <c r="P33" s="30">
        <v>-11.407564949312402</v>
      </c>
      <c r="Q33" s="30">
        <v>-9.5357627724108109</v>
      </c>
      <c r="R33" s="30">
        <v>-11.002099841204238</v>
      </c>
      <c r="S33" s="30">
        <v>-4.1010335503728976</v>
      </c>
      <c r="T33" s="30">
        <v>-11.512925464970229</v>
      </c>
      <c r="U33" s="30">
        <v>-10.714417768752456</v>
      </c>
      <c r="V33" s="30">
        <v>-12.323855681186558</v>
      </c>
      <c r="W33" s="30">
        <v>-7.096765823926888</v>
      </c>
      <c r="X33" s="30">
        <v>-19.338303921060298</v>
      </c>
      <c r="Y33" s="30">
        <v>-11.312254769508078</v>
      </c>
      <c r="Z33" s="30">
        <v>-14.995388831889727</v>
      </c>
      <c r="AA33" s="30">
        <v>-10.509154642716096</v>
      </c>
      <c r="AB33" s="30">
        <v>-10.308952660644293</v>
      </c>
      <c r="AC33" s="30">
        <v>-11.312254769508078</v>
      </c>
      <c r="AD33" s="30">
        <v>-8.4118326757584114</v>
      </c>
      <c r="AE33" s="30">
        <v>-2.4329469108572894</v>
      </c>
      <c r="AF33" s="30">
        <v>-8.0402691193259272</v>
      </c>
      <c r="AG33" s="30">
        <v>-6.1552915212657719</v>
      </c>
      <c r="AH33" s="30">
        <v>-6.2717665122621407</v>
      </c>
      <c r="AI33" s="30">
        <v>1.7167964307545998</v>
      </c>
      <c r="AJ33" s="30">
        <v>2.1215959814338698</v>
      </c>
      <c r="AK33" s="30">
        <v>-2.890371757896165</v>
      </c>
      <c r="AL33" s="30">
        <v>-3.1135153092103742</v>
      </c>
      <c r="AM33" s="36"/>
      <c r="AN33" s="36"/>
      <c r="AO33" s="36"/>
      <c r="AP33" s="36"/>
      <c r="AQ33" s="36"/>
      <c r="AR33" s="36"/>
      <c r="AS33" s="36"/>
      <c r="AT33" s="36"/>
    </row>
    <row r="34" spans="1:46" ht="15.6" x14ac:dyDescent="0.3">
      <c r="A34" s="26">
        <v>687118</v>
      </c>
      <c r="B34" s="26">
        <v>846600</v>
      </c>
      <c r="C34" s="26">
        <v>379</v>
      </c>
      <c r="D34" s="25">
        <v>30</v>
      </c>
      <c r="E34" s="26">
        <v>1</v>
      </c>
      <c r="F34" s="27" t="s">
        <v>31</v>
      </c>
      <c r="G34" s="30">
        <v>-14.011255135090369</v>
      </c>
      <c r="H34" s="30">
        <v>-7.718685495198466</v>
      </c>
      <c r="I34" s="30">
        <v>-8.070906088787817</v>
      </c>
      <c r="J34" s="30">
        <v>-15.062542851750656</v>
      </c>
      <c r="K34" s="30">
        <v>-6.3453248828631432</v>
      </c>
      <c r="L34" s="30">
        <v>-11.08263870368825</v>
      </c>
      <c r="M34" s="30">
        <v>-2.8853842163851255</v>
      </c>
      <c r="N34" s="30">
        <v>-6.6626328209491517</v>
      </c>
      <c r="O34" s="30">
        <v>-11.512925464970229</v>
      </c>
      <c r="P34" s="30">
        <v>-11.407564949312402</v>
      </c>
      <c r="Q34" s="30">
        <v>-9.1354390638030658</v>
      </c>
      <c r="R34" s="30">
        <v>-11.918390573078392</v>
      </c>
      <c r="S34" s="30">
        <v>-3.7868598624741399</v>
      </c>
      <c r="T34" s="30">
        <v>-11.512925464970229</v>
      </c>
      <c r="U34" s="30">
        <v>-9.6158054800843473</v>
      </c>
      <c r="V34" s="30">
        <v>-12.323855681186558</v>
      </c>
      <c r="W34" s="30">
        <v>-7.0180662997998198</v>
      </c>
      <c r="X34" s="30">
        <v>-19.610642811208702</v>
      </c>
      <c r="Y34" s="30">
        <v>-11.618285980628055</v>
      </c>
      <c r="Z34" s="30">
        <v>-15.549100442994629</v>
      </c>
      <c r="AA34" s="30">
        <v>-10.443031548491907</v>
      </c>
      <c r="AB34" s="30">
        <v>-10.021270588192511</v>
      </c>
      <c r="AC34" s="30">
        <v>-10.308952660644293</v>
      </c>
      <c r="AD34" s="30">
        <v>-7.9418290465126757</v>
      </c>
      <c r="AE34" s="30">
        <v>-3.2527773765438819</v>
      </c>
      <c r="AF34" s="30">
        <v>-6.7347361148504961</v>
      </c>
      <c r="AG34" s="30">
        <v>-6.231415216738573</v>
      </c>
      <c r="AH34" s="30">
        <v>-6.0943589702706147</v>
      </c>
      <c r="AI34" s="30">
        <v>1.5982646118359751</v>
      </c>
      <c r="AJ34" s="30">
        <v>2.2335922215070942</v>
      </c>
      <c r="AK34" s="30">
        <v>-2.1019143975318944</v>
      </c>
      <c r="AL34" s="30">
        <v>-2.3480474670708031</v>
      </c>
      <c r="AM34" s="36"/>
      <c r="AN34" s="36"/>
      <c r="AO34" s="36"/>
      <c r="AP34" s="36"/>
      <c r="AQ34" s="36"/>
      <c r="AR34" s="36"/>
      <c r="AS34" s="36"/>
      <c r="AT34" s="36"/>
    </row>
    <row r="35" spans="1:46" ht="15.6" x14ac:dyDescent="0.3">
      <c r="A35" s="26">
        <v>687118</v>
      </c>
      <c r="B35" s="26">
        <v>846601</v>
      </c>
      <c r="C35" s="26">
        <v>379</v>
      </c>
      <c r="D35" s="25">
        <v>31</v>
      </c>
      <c r="E35" s="26">
        <v>1</v>
      </c>
      <c r="F35" s="27" t="s">
        <v>32</v>
      </c>
      <c r="G35" s="30">
        <v>-11.858550572722375</v>
      </c>
      <c r="H35" s="30">
        <v>-7.718685495198466</v>
      </c>
      <c r="I35" s="30">
        <v>-8.0933789446398769</v>
      </c>
      <c r="J35" s="30">
        <v>-15.220556574134369</v>
      </c>
      <c r="K35" s="30">
        <v>-6.678342114654332</v>
      </c>
      <c r="L35" s="30">
        <v>-11.283512300642423</v>
      </c>
      <c r="M35" s="30">
        <v>-3.2701691192557512</v>
      </c>
      <c r="N35" s="30">
        <v>-6.9439583276460972</v>
      </c>
      <c r="O35" s="30">
        <v>-11.512925464970229</v>
      </c>
      <c r="P35" s="30">
        <v>-11.630708500626612</v>
      </c>
      <c r="Q35" s="30">
        <v>-9.2328132278282418</v>
      </c>
      <c r="R35" s="30">
        <v>-12.100712129872347</v>
      </c>
      <c r="S35" s="30">
        <v>-3.7674417766170385</v>
      </c>
      <c r="T35" s="30">
        <v>-11.512925464970229</v>
      </c>
      <c r="U35" s="30">
        <v>-9.1049798563183568</v>
      </c>
      <c r="V35" s="30">
        <v>-12.323855681186558</v>
      </c>
      <c r="W35" s="30">
        <v>-7.324955643308722</v>
      </c>
      <c r="X35" s="30">
        <v>-19.719107746861948</v>
      </c>
      <c r="Y35" s="30">
        <v>-11.606015888036239</v>
      </c>
      <c r="Z35" s="30">
        <v>-15.636220051022391</v>
      </c>
      <c r="AA35" s="30">
        <v>-10.331282137042381</v>
      </c>
      <c r="AB35" s="30">
        <v>-10.308952660644293</v>
      </c>
      <c r="AC35" s="30">
        <v>-10.126631103850338</v>
      </c>
      <c r="AD35" s="30">
        <v>-8.0753604391371976</v>
      </c>
      <c r="AE35" s="30">
        <v>-3.3460780824410756</v>
      </c>
      <c r="AF35" s="30">
        <v>-6.7441258552003349</v>
      </c>
      <c r="AG35" s="30">
        <v>-6.5712830423609239</v>
      </c>
      <c r="AH35" s="30">
        <v>-6.070026869611084</v>
      </c>
      <c r="AI35" s="30">
        <v>1.3408319870431333</v>
      </c>
      <c r="AJ35" s="30">
        <v>2.0397762852874046</v>
      </c>
      <c r="AK35" s="30">
        <v>-2.0149030205422647</v>
      </c>
      <c r="AL35" s="30">
        <v>-2.3480474670708031</v>
      </c>
      <c r="AM35" s="36"/>
      <c r="AN35" s="36"/>
      <c r="AO35" s="36"/>
      <c r="AP35" s="36"/>
      <c r="AQ35" s="36"/>
      <c r="AR35" s="36"/>
      <c r="AS35" s="36"/>
      <c r="AT35" s="36"/>
    </row>
    <row r="36" spans="1:46" ht="15.6" x14ac:dyDescent="0.3">
      <c r="A36" s="26">
        <v>687119</v>
      </c>
      <c r="B36" s="26">
        <v>846601</v>
      </c>
      <c r="C36" s="26">
        <v>379</v>
      </c>
      <c r="D36" s="25">
        <v>32</v>
      </c>
      <c r="E36" s="26">
        <v>1</v>
      </c>
      <c r="F36" s="27" t="s">
        <v>33</v>
      </c>
      <c r="G36" s="30">
        <v>-15.057223690273057</v>
      </c>
      <c r="H36" s="30">
        <v>-8.0063675676502459</v>
      </c>
      <c r="I36" s="30">
        <v>-7.5543824439071896</v>
      </c>
      <c r="J36" s="30">
        <v>-14.684709682304579</v>
      </c>
      <c r="K36" s="30">
        <v>-5.688034117688062</v>
      </c>
      <c r="L36" s="30">
        <v>-10.752699955323473</v>
      </c>
      <c r="M36" s="30">
        <v>-2.6357295395225839</v>
      </c>
      <c r="N36" s="30">
        <v>-6.6890660780173077</v>
      </c>
      <c r="O36" s="30">
        <v>-11.512925464970229</v>
      </c>
      <c r="P36" s="30">
        <v>-11.512925464970229</v>
      </c>
      <c r="Q36" s="30">
        <v>-9.6670987744718975</v>
      </c>
      <c r="R36" s="30">
        <v>-12.100712129872347</v>
      </c>
      <c r="S36" s="30">
        <v>-4.1351665567423561</v>
      </c>
      <c r="T36" s="30">
        <v>-11.512925464970229</v>
      </c>
      <c r="U36" s="30">
        <v>-9.6158054800843473</v>
      </c>
      <c r="V36" s="30">
        <v>-12.323855681186558</v>
      </c>
      <c r="W36" s="30">
        <v>-7.2836615848487574</v>
      </c>
      <c r="X36" s="30">
        <v>-19.192330986000254</v>
      </c>
      <c r="Y36" s="30">
        <v>-11.458858243699952</v>
      </c>
      <c r="Z36" s="30">
        <v>-15.183556311555574</v>
      </c>
      <c r="AA36" s="30">
        <v>-10.104857304300777</v>
      </c>
      <c r="AB36" s="30">
        <v>-10.308952660644293</v>
      </c>
      <c r="AC36" s="30">
        <v>-11.07109271269119</v>
      </c>
      <c r="AD36" s="30">
        <v>-8.3630425115889793</v>
      </c>
      <c r="AE36" s="30">
        <v>-3.7483935816463441</v>
      </c>
      <c r="AF36" s="30">
        <v>-7.6698953310290339</v>
      </c>
      <c r="AG36" s="30">
        <v>-6.4103526755482871</v>
      </c>
      <c r="AH36" s="30">
        <v>-6.129450290081885</v>
      </c>
      <c r="AI36" s="30">
        <v>1.5356717621944913</v>
      </c>
      <c r="AJ36" s="30">
        <v>1.9756230463738249</v>
      </c>
      <c r="AK36" s="30">
        <v>-2.7080502011022101</v>
      </c>
      <c r="AL36" s="30">
        <v>-2.9737533668352159</v>
      </c>
      <c r="AM36" s="36"/>
      <c r="AN36" s="36"/>
      <c r="AO36" s="36"/>
      <c r="AP36" s="36"/>
      <c r="AQ36" s="36"/>
      <c r="AR36" s="36"/>
      <c r="AS36" s="36"/>
      <c r="AT36" s="36"/>
    </row>
    <row r="37" spans="1:46" ht="15.6" x14ac:dyDescent="0.3">
      <c r="A37" s="26">
        <v>687120</v>
      </c>
      <c r="B37" s="26">
        <v>846601</v>
      </c>
      <c r="C37" s="26">
        <v>379</v>
      </c>
      <c r="D37" s="25">
        <v>33</v>
      </c>
      <c r="E37" s="26">
        <v>1</v>
      </c>
      <c r="F37" s="27" t="s">
        <v>34</v>
      </c>
      <c r="G37" s="30">
        <v>-14.403297222866394</v>
      </c>
      <c r="H37" s="30">
        <v>-8.0063675676502459</v>
      </c>
      <c r="I37" s="30">
        <v>-7.3326384729474032</v>
      </c>
      <c r="J37" s="30">
        <v>-14.502388125510624</v>
      </c>
      <c r="K37" s="30">
        <v>-5.6335782159829524</v>
      </c>
      <c r="L37" s="30">
        <v>-10.794170158525855</v>
      </c>
      <c r="M37" s="30">
        <v>-2.736221078068906</v>
      </c>
      <c r="N37" s="30">
        <v>-6.4171323625336658</v>
      </c>
      <c r="O37" s="30">
        <v>-11.512925464970229</v>
      </c>
      <c r="P37" s="30">
        <v>-11.225243392518447</v>
      </c>
      <c r="Q37" s="30">
        <v>-9.3281234076325656</v>
      </c>
      <c r="R37" s="30">
        <v>-11.918390573078392</v>
      </c>
      <c r="S37" s="30">
        <v>-3.7483935816463441</v>
      </c>
      <c r="T37" s="30">
        <v>-11.512925464970229</v>
      </c>
      <c r="U37" s="30">
        <v>-10.021270588192511</v>
      </c>
      <c r="V37" s="30">
        <v>-12.323855681186558</v>
      </c>
      <c r="W37" s="30">
        <v>-7.0534235181280565</v>
      </c>
      <c r="X37" s="30">
        <v>-19.378917999117547</v>
      </c>
      <c r="Y37" s="30">
        <v>-11.35877478514297</v>
      </c>
      <c r="Z37" s="30">
        <v>-15.050706957233929</v>
      </c>
      <c r="AA37" s="30">
        <v>-10.040318783163206</v>
      </c>
      <c r="AB37" s="30">
        <v>-10.021270588192511</v>
      </c>
      <c r="AC37" s="30">
        <v>-10.819778284410283</v>
      </c>
      <c r="AD37" s="30">
        <v>-8.1494684112909201</v>
      </c>
      <c r="AE37" s="30">
        <v>-3.5252500303321344</v>
      </c>
      <c r="AF37" s="30">
        <v>-7.4002317640799316</v>
      </c>
      <c r="AG37" s="30">
        <v>-6.0094022477946494</v>
      </c>
      <c r="AH37" s="30">
        <v>-6.2035582622356067</v>
      </c>
      <c r="AI37" s="30">
        <v>1.730671777248217</v>
      </c>
      <c r="AJ37" s="30">
        <v>2.3003603979719345</v>
      </c>
      <c r="AK37" s="30">
        <v>-2.5538995212749516</v>
      </c>
      <c r="AL37" s="30">
        <v>-2.6752603782792193</v>
      </c>
      <c r="AM37" s="36"/>
      <c r="AN37" s="36"/>
      <c r="AO37" s="36"/>
      <c r="AP37" s="36"/>
      <c r="AQ37" s="36"/>
      <c r="AR37" s="36"/>
      <c r="AS37" s="36"/>
      <c r="AT37" s="36"/>
    </row>
    <row r="38" spans="1:46" ht="15.6" x14ac:dyDescent="0.3">
      <c r="A38" s="26">
        <v>686970</v>
      </c>
      <c r="B38" s="26">
        <v>846580</v>
      </c>
      <c r="C38" s="26">
        <v>379</v>
      </c>
      <c r="D38" s="25">
        <v>34</v>
      </c>
      <c r="E38" s="26">
        <v>1</v>
      </c>
      <c r="F38" s="27" t="s">
        <v>35</v>
      </c>
      <c r="G38" s="30">
        <v>-14.140932958398903</v>
      </c>
      <c r="H38" s="30">
        <v>-7.4955419438842563</v>
      </c>
      <c r="I38" s="30">
        <v>-8.6194720405366549</v>
      </c>
      <c r="J38" s="30">
        <v>-15.080696046458199</v>
      </c>
      <c r="K38" s="30">
        <v>-7.5884880563937003</v>
      </c>
      <c r="L38" s="30">
        <v>-11.124888250199691</v>
      </c>
      <c r="M38" s="30">
        <v>-2.476057034511018</v>
      </c>
      <c r="N38" s="30">
        <v>-7.3523077757983479</v>
      </c>
      <c r="O38" s="30">
        <v>-10.714417768752456</v>
      </c>
      <c r="P38" s="30">
        <v>-11.918390573078392</v>
      </c>
      <c r="Q38" s="30">
        <v>-9.505457422915482</v>
      </c>
      <c r="R38" s="30">
        <v>-11.630708500626612</v>
      </c>
      <c r="S38" s="30">
        <v>-4.2927955009459389</v>
      </c>
      <c r="T38" s="30">
        <v>-11.512925464970229</v>
      </c>
      <c r="U38" s="30">
        <v>-9.2103403719761818</v>
      </c>
      <c r="V38" s="30">
        <v>-12.323855681186558</v>
      </c>
      <c r="W38" s="30">
        <v>-6.3577089420628647</v>
      </c>
      <c r="X38" s="30">
        <v>-20.261230377349854</v>
      </c>
      <c r="Y38" s="30">
        <v>-12.005401950068023</v>
      </c>
      <c r="Z38" s="30">
        <v>-16.19565062214695</v>
      </c>
      <c r="AA38" s="30">
        <v>-10.148022293831655</v>
      </c>
      <c r="AB38" s="30">
        <v>-9.7981270368783022</v>
      </c>
      <c r="AC38" s="30">
        <v>-10.377945532131244</v>
      </c>
      <c r="AD38" s="30">
        <v>-7.9418290465126757</v>
      </c>
      <c r="AE38" s="30">
        <v>-3.3524072174927233</v>
      </c>
      <c r="AF38" s="30">
        <v>-6.2776662343893284</v>
      </c>
      <c r="AG38" s="30">
        <v>-6.4239583276040655</v>
      </c>
      <c r="AH38" s="30">
        <v>-5.8054461284327008</v>
      </c>
      <c r="AI38" s="30">
        <v>1.1205911953868848</v>
      </c>
      <c r="AJ38" s="30">
        <v>2.6390573296152584</v>
      </c>
      <c r="AK38" s="30">
        <v>-1.5553706911638245</v>
      </c>
      <c r="AL38" s="30">
        <v>-1.4271163556401458</v>
      </c>
      <c r="AM38" s="36"/>
      <c r="AN38" s="36"/>
      <c r="AO38" s="36"/>
      <c r="AP38" s="36"/>
      <c r="AQ38" s="36"/>
      <c r="AR38" s="36"/>
      <c r="AS38" s="36"/>
      <c r="AT38" s="36"/>
    </row>
    <row r="39" spans="1:46" ht="15.6" x14ac:dyDescent="0.3">
      <c r="A39" s="26">
        <v>686970</v>
      </c>
      <c r="B39" s="26">
        <v>846579</v>
      </c>
      <c r="C39" s="26">
        <v>379</v>
      </c>
      <c r="D39" s="25">
        <v>35</v>
      </c>
      <c r="E39" s="26">
        <v>1</v>
      </c>
      <c r="F39" s="27" t="s">
        <v>36</v>
      </c>
      <c r="G39" s="30">
        <v>-13.958611401604948</v>
      </c>
      <c r="H39" s="30">
        <v>-8.0063675676502459</v>
      </c>
      <c r="I39" s="30">
        <v>-8.5331935327626791</v>
      </c>
      <c r="J39" s="30">
        <v>-15.379951104467638</v>
      </c>
      <c r="K39" s="30">
        <v>-5.5957938365921054</v>
      </c>
      <c r="L39" s="30">
        <v>-10.00610236671934</v>
      </c>
      <c r="M39" s="30">
        <v>-1.1747736496336738</v>
      </c>
      <c r="N39" s="30">
        <v>-6.8185241452541945</v>
      </c>
      <c r="O39" s="30">
        <v>-11.512925464970229</v>
      </c>
      <c r="P39" s="30">
        <v>-11.918390573078392</v>
      </c>
      <c r="Q39" s="30">
        <v>-9.8600024405963893</v>
      </c>
      <c r="R39" s="30">
        <v>-11.512925464970229</v>
      </c>
      <c r="S39" s="30">
        <v>-2.50239196412902</v>
      </c>
      <c r="T39" s="30">
        <v>-8.1494684112909201</v>
      </c>
      <c r="U39" s="30">
        <v>-10.308952660644293</v>
      </c>
      <c r="V39" s="30">
        <v>-9.4906423371303408</v>
      </c>
      <c r="W39" s="30">
        <v>-7.0559975221232287</v>
      </c>
      <c r="X39" s="30">
        <v>-19.493975224636184</v>
      </c>
      <c r="Y39" s="30">
        <v>-12.080909502576167</v>
      </c>
      <c r="Z39" s="30">
        <v>-15.353416833949426</v>
      </c>
      <c r="AA39" s="30">
        <v>-11.294908934907852</v>
      </c>
      <c r="AB39" s="30">
        <v>-10.021270588192511</v>
      </c>
      <c r="AC39" s="30">
        <v>-10.574655826377297</v>
      </c>
      <c r="AD39" s="30">
        <v>-7.8522168878229888</v>
      </c>
      <c r="AE39" s="30">
        <v>-2.9353691238269004</v>
      </c>
      <c r="AF39" s="30">
        <v>-7.7699787895860162</v>
      </c>
      <c r="AG39" s="30">
        <v>-6.3641398323931559</v>
      </c>
      <c r="AH39" s="30">
        <v>-7.2804305642673102</v>
      </c>
      <c r="AI39" s="30">
        <v>1.4000876832522264</v>
      </c>
      <c r="AJ39" s="30">
        <v>1.9771626925594177</v>
      </c>
      <c r="AK39" s="30">
        <v>-3.1135153092103742</v>
      </c>
      <c r="AL39" s="30">
        <v>-3.7113523099659949</v>
      </c>
      <c r="AM39" s="36"/>
      <c r="AN39" s="36"/>
      <c r="AO39" s="36"/>
      <c r="AP39" s="36"/>
      <c r="AQ39" s="36"/>
      <c r="AR39" s="36"/>
      <c r="AS39" s="36"/>
      <c r="AT39" s="36"/>
    </row>
    <row r="40" spans="1:46" ht="15.6" x14ac:dyDescent="0.3">
      <c r="A40" s="26">
        <v>686971</v>
      </c>
      <c r="B40" s="26">
        <v>846580</v>
      </c>
      <c r="C40" s="26">
        <v>379</v>
      </c>
      <c r="D40" s="25">
        <v>36</v>
      </c>
      <c r="E40" s="26">
        <v>1</v>
      </c>
      <c r="F40" s="27" t="s">
        <v>37</v>
      </c>
      <c r="G40" s="30">
        <v>-13.772025446024536</v>
      </c>
      <c r="H40" s="30">
        <v>-8.4118326757584114</v>
      </c>
      <c r="I40" s="30">
        <v>-8.1241506033066297</v>
      </c>
      <c r="J40" s="30">
        <v>-14.481940350185507</v>
      </c>
      <c r="K40" s="30">
        <v>-3.8145885550427403</v>
      </c>
      <c r="L40" s="30">
        <v>-11.053229187726842</v>
      </c>
      <c r="M40" s="30">
        <v>-2.1260673830198913</v>
      </c>
      <c r="N40" s="30">
        <v>-6.1658179342527601</v>
      </c>
      <c r="O40" s="30">
        <v>-11.407564949312402</v>
      </c>
      <c r="P40" s="30">
        <v>-10.819778284410283</v>
      </c>
      <c r="Q40" s="30">
        <v>-9.3926619287701367</v>
      </c>
      <c r="R40" s="30">
        <v>-11.512925464970229</v>
      </c>
      <c r="S40" s="30">
        <v>-2.4795874883104001</v>
      </c>
      <c r="T40" s="30">
        <v>-11.407564949312402</v>
      </c>
      <c r="U40" s="30">
        <v>-11.512925464970229</v>
      </c>
      <c r="V40" s="30">
        <v>-12.323855681186558</v>
      </c>
      <c r="W40" s="30">
        <v>-6.9719975477104912</v>
      </c>
      <c r="X40" s="30">
        <v>-19.701614589414429</v>
      </c>
      <c r="Y40" s="30">
        <v>-12.162587533590434</v>
      </c>
      <c r="Z40" s="30">
        <v>-15.250895722594199</v>
      </c>
      <c r="AA40" s="30">
        <v>-10.963633560376442</v>
      </c>
      <c r="AB40" s="30">
        <v>-10.021270588192511</v>
      </c>
      <c r="AC40" s="30">
        <v>-11.225243392518447</v>
      </c>
      <c r="AD40" s="30">
        <v>-8.2295111189644565</v>
      </c>
      <c r="AE40" s="30">
        <v>-3.6327091826468818</v>
      </c>
      <c r="AF40" s="30">
        <v>-8.4631259701459616</v>
      </c>
      <c r="AG40" s="30">
        <v>-5.952243833954701</v>
      </c>
      <c r="AH40" s="30">
        <v>-8.2295111189644565</v>
      </c>
      <c r="AI40" s="30">
        <v>1.5686159179138452</v>
      </c>
      <c r="AJ40" s="30">
        <v>2.4471663218051534</v>
      </c>
      <c r="AK40" s="30">
        <v>-3.8066624897703196</v>
      </c>
      <c r="AL40" s="30">
        <v>-4.1633374337090521</v>
      </c>
      <c r="AM40" s="36"/>
      <c r="AN40" s="36"/>
      <c r="AO40" s="36"/>
      <c r="AP40" s="36"/>
      <c r="AQ40" s="36"/>
      <c r="AR40" s="36"/>
      <c r="AS40" s="36"/>
      <c r="AT40" s="36"/>
    </row>
    <row r="41" spans="1:46" ht="15.6" x14ac:dyDescent="0.3">
      <c r="A41" s="26">
        <v>686971</v>
      </c>
      <c r="B41" s="26">
        <v>846579</v>
      </c>
      <c r="C41" s="26">
        <v>379</v>
      </c>
      <c r="D41" s="25">
        <v>37</v>
      </c>
      <c r="E41" s="26">
        <v>1</v>
      </c>
      <c r="F41" s="27" t="s">
        <v>39</v>
      </c>
      <c r="G41" s="30">
        <v>-14.06682498624518</v>
      </c>
      <c r="H41" s="30">
        <v>-8.4118326757584114</v>
      </c>
      <c r="I41" s="30">
        <v>-9.1199055065350318</v>
      </c>
      <c r="J41" s="30">
        <v>-13.990452007460606</v>
      </c>
      <c r="K41" s="30">
        <v>-7.9830202036532558</v>
      </c>
      <c r="L41" s="30">
        <v>-11.09986400997013</v>
      </c>
      <c r="M41" s="30">
        <v>-4.3820266346738812</v>
      </c>
      <c r="N41" s="30">
        <v>-6.5022901708739722</v>
      </c>
      <c r="O41" s="30">
        <v>-11.512925464970229</v>
      </c>
      <c r="P41" s="30">
        <v>-11.918390573078392</v>
      </c>
      <c r="Q41" s="30">
        <v>-8.2048185063740853</v>
      </c>
      <c r="R41" s="30">
        <v>-10.491274217438248</v>
      </c>
      <c r="S41" s="30">
        <v>-4.9778454712732652</v>
      </c>
      <c r="T41" s="30">
        <v>-11.512925464970229</v>
      </c>
      <c r="U41" s="30">
        <v>-9.3281234076325656</v>
      </c>
      <c r="V41" s="30">
        <v>-12.323855681186558</v>
      </c>
      <c r="W41" s="30">
        <v>-6.7631740501710294</v>
      </c>
      <c r="X41" s="30">
        <v>-18.221009548823297</v>
      </c>
      <c r="Y41" s="30">
        <v>-12.546999232500767</v>
      </c>
      <c r="Z41" s="30">
        <v>-14.749019324953032</v>
      </c>
      <c r="AA41" s="30">
        <v>-9.7589063237250198</v>
      </c>
      <c r="AB41" s="30">
        <v>-9.4616548002570884</v>
      </c>
      <c r="AC41" s="30">
        <v>-8.3488578765970232</v>
      </c>
      <c r="AD41" s="30">
        <v>-6.5022901708739722</v>
      </c>
      <c r="AE41" s="30">
        <v>-3.6888794541139363</v>
      </c>
      <c r="AF41" s="30">
        <v>-5.8702306822938652</v>
      </c>
      <c r="AG41" s="30">
        <v>-6.8536880577118611</v>
      </c>
      <c r="AH41" s="30">
        <v>-6.5247630267260313</v>
      </c>
      <c r="AI41" s="30">
        <v>1.7167964307545998</v>
      </c>
      <c r="AJ41" s="30">
        <v>1.6204877486206852</v>
      </c>
      <c r="AK41" s="30">
        <v>-1.5040773967762742</v>
      </c>
      <c r="AL41" s="30">
        <v>-2.582887058148204</v>
      </c>
      <c r="AM41" s="36"/>
      <c r="AN41" s="36"/>
      <c r="AO41" s="36"/>
      <c r="AP41" s="36"/>
      <c r="AQ41" s="36"/>
      <c r="AR41" s="36"/>
      <c r="AS41" s="36"/>
      <c r="AT41" s="36"/>
    </row>
    <row r="42" spans="1:46" ht="15.6" x14ac:dyDescent="0.3">
      <c r="A42" s="26">
        <v>686971</v>
      </c>
      <c r="B42" s="26">
        <v>846578</v>
      </c>
      <c r="C42" s="26">
        <v>379</v>
      </c>
      <c r="D42" s="25">
        <v>38</v>
      </c>
      <c r="E42" s="26">
        <v>1</v>
      </c>
      <c r="F42" s="27" t="s">
        <v>38</v>
      </c>
      <c r="G42" s="30">
        <v>-13.503135872922122</v>
      </c>
      <c r="H42" s="30">
        <v>-8.4118326757584114</v>
      </c>
      <c r="I42" s="30">
        <v>-7.9087290980863312</v>
      </c>
      <c r="J42" s="30">
        <v>-14.098808032098232</v>
      </c>
      <c r="K42" s="30">
        <v>-4.5227991885549637</v>
      </c>
      <c r="L42" s="30">
        <v>-10.701535142921443</v>
      </c>
      <c r="M42" s="30">
        <v>-1.455287232606842</v>
      </c>
      <c r="N42" s="30">
        <v>-6.5792512120101012</v>
      </c>
      <c r="O42" s="30">
        <v>-10.714417768752456</v>
      </c>
      <c r="P42" s="30">
        <v>-11.225243392518447</v>
      </c>
      <c r="Q42" s="30">
        <v>-9.9034875525361272</v>
      </c>
      <c r="R42" s="30">
        <v>-11.630708500626612</v>
      </c>
      <c r="S42" s="30">
        <v>-2.4141375788997932</v>
      </c>
      <c r="T42" s="30">
        <v>-11.512925464970229</v>
      </c>
      <c r="U42" s="30">
        <v>-11.407564949312402</v>
      </c>
      <c r="V42" s="30">
        <v>-12.323855681186558</v>
      </c>
      <c r="W42" s="30">
        <v>-6.6801771306000619</v>
      </c>
      <c r="X42" s="30">
        <v>-19.41393251696265</v>
      </c>
      <c r="Y42" s="30">
        <v>-12.275065517017126</v>
      </c>
      <c r="Z42" s="30">
        <v>-15.401515966150724</v>
      </c>
      <c r="AA42" s="30">
        <v>-11.208436274202066</v>
      </c>
      <c r="AB42" s="30">
        <v>-9.6158054800843473</v>
      </c>
      <c r="AC42" s="30">
        <v>-11.07109271269119</v>
      </c>
      <c r="AD42" s="30">
        <v>-8.1494684112909201</v>
      </c>
      <c r="AE42" s="30">
        <v>-3.6411480512927463</v>
      </c>
      <c r="AF42" s="30">
        <v>-8.3165224959540858</v>
      </c>
      <c r="AG42" s="30">
        <v>-5.9395048081772712</v>
      </c>
      <c r="AH42" s="30">
        <v>-8.2720707333832522</v>
      </c>
      <c r="AI42" s="30">
        <v>1.6270595137839199</v>
      </c>
      <c r="AJ42" s="30">
        <v>2.5389738710582761</v>
      </c>
      <c r="AK42" s="30">
        <v>-3.4011973816621555</v>
      </c>
      <c r="AL42" s="30">
        <v>-3.7578723256008879</v>
      </c>
      <c r="AM42" s="36"/>
      <c r="AN42" s="36"/>
      <c r="AO42" s="36"/>
      <c r="AP42" s="36"/>
      <c r="AQ42" s="36"/>
      <c r="AR42" s="36"/>
      <c r="AS42" s="36"/>
      <c r="AT42" s="36"/>
    </row>
    <row r="43" spans="1:46" ht="15.6" x14ac:dyDescent="0.3">
      <c r="A43" s="26">
        <v>686972</v>
      </c>
      <c r="B43" s="26">
        <v>846579</v>
      </c>
      <c r="C43" s="26">
        <v>379</v>
      </c>
      <c r="D43" s="25">
        <v>39</v>
      </c>
      <c r="E43" s="26">
        <v>1</v>
      </c>
      <c r="F43" s="27" t="s">
        <v>40</v>
      </c>
      <c r="G43" s="30">
        <v>-14.403297222866394</v>
      </c>
      <c r="H43" s="30">
        <v>-8.4118326757584114</v>
      </c>
      <c r="I43" s="30">
        <v>-7.5022309320350526</v>
      </c>
      <c r="J43" s="30">
        <v>-14.032233541475561</v>
      </c>
      <c r="K43" s="30">
        <v>-4.6910598578685212</v>
      </c>
      <c r="L43" s="30">
        <v>-10.781557071590086</v>
      </c>
      <c r="M43" s="30">
        <v>-1.1856236656577395</v>
      </c>
      <c r="N43" s="30">
        <v>-6.4447203190524949</v>
      </c>
      <c r="O43" s="30">
        <v>-10.714417768752456</v>
      </c>
      <c r="P43" s="30">
        <v>-11.07109271269119</v>
      </c>
      <c r="Q43" s="30">
        <v>-9.7589063237250198</v>
      </c>
      <c r="R43" s="30">
        <v>-11.764239893251135</v>
      </c>
      <c r="S43" s="30">
        <v>-2.4067118022029437</v>
      </c>
      <c r="T43" s="30">
        <v>-11.512925464970229</v>
      </c>
      <c r="U43" s="30">
        <v>-11.407564949312402</v>
      </c>
      <c r="V43" s="30">
        <v>-12.323855681186558</v>
      </c>
      <c r="W43" s="30">
        <v>-7.0020659584533789</v>
      </c>
      <c r="X43" s="30">
        <v>-19.24586782079356</v>
      </c>
      <c r="Y43" s="30">
        <v>-12.162587533590434</v>
      </c>
      <c r="Z43" s="30">
        <v>-15.120410792247363</v>
      </c>
      <c r="AA43" s="30">
        <v>-11.087794562309121</v>
      </c>
      <c r="AB43" s="30">
        <v>-10.021270588192511</v>
      </c>
      <c r="AC43" s="30">
        <v>-10.714417768752456</v>
      </c>
      <c r="AD43" s="30">
        <v>-8.0063675676502459</v>
      </c>
      <c r="AE43" s="30">
        <v>-3.7722610630529876</v>
      </c>
      <c r="AF43" s="30">
        <v>-8.1117280833080727</v>
      </c>
      <c r="AG43" s="30">
        <v>-6.027667595771943</v>
      </c>
      <c r="AH43" s="30">
        <v>-8.1886891244442008</v>
      </c>
      <c r="AI43" s="30">
        <v>1.6656081839011549</v>
      </c>
      <c r="AJ43" s="30">
        <v>2.396884661292447</v>
      </c>
      <c r="AK43" s="30">
        <v>-3.4011973816621555</v>
      </c>
      <c r="AL43" s="30">
        <v>-3.6669005473951608</v>
      </c>
      <c r="AM43" s="36"/>
      <c r="AN43" s="36"/>
      <c r="AO43" s="36"/>
      <c r="AP43" s="36"/>
      <c r="AQ43" s="36"/>
      <c r="AR43" s="36"/>
      <c r="AS43" s="36"/>
      <c r="AT43" s="36"/>
    </row>
    <row r="44" spans="1:46" ht="15.6" x14ac:dyDescent="0.3">
      <c r="A44" s="26">
        <v>686971</v>
      </c>
      <c r="B44" s="26">
        <v>846579</v>
      </c>
      <c r="C44" s="26">
        <v>379</v>
      </c>
      <c r="D44" s="25">
        <v>40</v>
      </c>
      <c r="E44" s="26">
        <v>1</v>
      </c>
      <c r="F44" s="27" t="s">
        <v>41</v>
      </c>
      <c r="G44" s="30">
        <v>-14.508657738524219</v>
      </c>
      <c r="H44" s="30">
        <v>-8.4118326757584114</v>
      </c>
      <c r="I44" s="30">
        <v>-7.9167554089605598</v>
      </c>
      <c r="J44" s="30">
        <v>-14.289352963517176</v>
      </c>
      <c r="K44" s="30">
        <v>-4.8507865931543597</v>
      </c>
      <c r="L44" s="30">
        <v>-10.631941546928218</v>
      </c>
      <c r="M44" s="30">
        <v>-1.4375876555074412</v>
      </c>
      <c r="N44" s="30">
        <v>-6.6980347480000679</v>
      </c>
      <c r="O44" s="30">
        <v>-10.714417768752456</v>
      </c>
      <c r="P44" s="30">
        <v>-11.407564949312402</v>
      </c>
      <c r="Q44" s="30">
        <v>-9.7981270368783022</v>
      </c>
      <c r="R44" s="30">
        <v>-11.630708500626612</v>
      </c>
      <c r="S44" s="30">
        <v>-2.4664120671518361</v>
      </c>
      <c r="T44" s="30">
        <v>-11.512925464970229</v>
      </c>
      <c r="U44" s="30">
        <v>-10.714417768752456</v>
      </c>
      <c r="V44" s="30">
        <v>-12.323855681186558</v>
      </c>
      <c r="W44" s="30">
        <v>-7.0860848145065543</v>
      </c>
      <c r="X44" s="30">
        <v>-19.083110951850252</v>
      </c>
      <c r="Y44" s="30">
        <v>-12.080909502576167</v>
      </c>
      <c r="Z44" s="30">
        <v>-15.060000732103816</v>
      </c>
      <c r="AA44" s="30">
        <v>-11.025356703368505</v>
      </c>
      <c r="AB44" s="30">
        <v>-10.021270588192511</v>
      </c>
      <c r="AC44" s="30">
        <v>-10.819778284410283</v>
      </c>
      <c r="AD44" s="30">
        <v>-7.9418290465126757</v>
      </c>
      <c r="AE44" s="30">
        <v>-3.6582424846520465</v>
      </c>
      <c r="AF44" s="30">
        <v>-8.1886891244442008</v>
      </c>
      <c r="AG44" s="30">
        <v>-6.1552915212657719</v>
      </c>
      <c r="AH44" s="30">
        <v>-8.3165224959540858</v>
      </c>
      <c r="AI44" s="30">
        <v>1.5065434892714673</v>
      </c>
      <c r="AJ44" s="30">
        <v>2.2594456003334278</v>
      </c>
      <c r="AK44" s="30">
        <v>-3.4011973816621555</v>
      </c>
      <c r="AL44" s="30">
        <v>-3.912023005428146</v>
      </c>
      <c r="AM44" s="36"/>
      <c r="AN44" s="36"/>
      <c r="AO44" s="36"/>
      <c r="AP44" s="36"/>
      <c r="AQ44" s="36"/>
      <c r="AR44" s="36"/>
      <c r="AS44" s="36"/>
      <c r="AT44" s="36"/>
    </row>
    <row r="45" spans="1:46" ht="15.6" x14ac:dyDescent="0.3">
      <c r="A45" s="26">
        <v>686972</v>
      </c>
      <c r="B45" s="26">
        <v>846578</v>
      </c>
      <c r="C45" s="26">
        <v>379</v>
      </c>
      <c r="D45" s="25">
        <v>41</v>
      </c>
      <c r="E45" s="26">
        <v>1</v>
      </c>
      <c r="F45" s="27" t="s">
        <v>42</v>
      </c>
      <c r="G45" s="30">
        <v>-13.651881134182473</v>
      </c>
      <c r="H45" s="30">
        <v>-8.4118326757584114</v>
      </c>
      <c r="I45" s="30">
        <v>-7.8204681895084081</v>
      </c>
      <c r="J45" s="30">
        <v>-13.940327620278037</v>
      </c>
      <c r="K45" s="30">
        <v>-4.2157054192263681</v>
      </c>
      <c r="L45" s="30">
        <v>-10.674752512360026</v>
      </c>
      <c r="M45" s="30">
        <v>-1.2039728043259361</v>
      </c>
      <c r="N45" s="30">
        <v>-6.3902851124974775</v>
      </c>
      <c r="O45" s="30">
        <v>-10.714417768752456</v>
      </c>
      <c r="P45" s="30">
        <v>-11.07109271269119</v>
      </c>
      <c r="Q45" s="30">
        <v>-9.8600024405963893</v>
      </c>
      <c r="R45" s="30">
        <v>-11.630708500626612</v>
      </c>
      <c r="S45" s="30">
        <v>-2.2537949288246137</v>
      </c>
      <c r="T45" s="30">
        <v>-11.512925464970229</v>
      </c>
      <c r="U45" s="30">
        <v>-11.512925464970229</v>
      </c>
      <c r="V45" s="30">
        <v>-12.323855681186558</v>
      </c>
      <c r="W45" s="30">
        <v>-6.6284414562008731</v>
      </c>
      <c r="X45" s="30">
        <v>-19.687628347439691</v>
      </c>
      <c r="Y45" s="30">
        <v>-12.299163068596185</v>
      </c>
      <c r="Z45" s="30">
        <v>-15.603624905111094</v>
      </c>
      <c r="AA45" s="30">
        <v>-11.186292305934003</v>
      </c>
      <c r="AB45" s="30">
        <v>-9.6158054800843473</v>
      </c>
      <c r="AC45" s="30">
        <v>-11.145200684844911</v>
      </c>
      <c r="AD45" s="30">
        <v>-7.9735777448272556</v>
      </c>
      <c r="AE45" s="30">
        <v>-3.7390038412965052</v>
      </c>
      <c r="AF45" s="30">
        <v>-8.3630425115889793</v>
      </c>
      <c r="AG45" s="30">
        <v>-5.7308111470441201</v>
      </c>
      <c r="AH45" s="30">
        <v>-8.1886891244442008</v>
      </c>
      <c r="AI45" s="30">
        <v>1.6966344574642556</v>
      </c>
      <c r="AJ45" s="30">
        <v>2.7586024802650413</v>
      </c>
      <c r="AK45" s="30">
        <v>-3.4011973816621555</v>
      </c>
      <c r="AL45" s="30">
        <v>-3.5065578973199818</v>
      </c>
      <c r="AM45" s="36"/>
      <c r="AN45" s="36"/>
      <c r="AO45" s="36"/>
      <c r="AP45" s="36"/>
      <c r="AQ45" s="36"/>
      <c r="AR45" s="36"/>
      <c r="AS45" s="36"/>
      <c r="AT45" s="36"/>
    </row>
    <row r="46" spans="1:46" ht="15.6" x14ac:dyDescent="0.3">
      <c r="A46" s="26">
        <v>686972</v>
      </c>
      <c r="B46" s="26">
        <v>846577</v>
      </c>
      <c r="C46" s="26">
        <v>379</v>
      </c>
      <c r="D46" s="25">
        <v>42</v>
      </c>
      <c r="E46" s="26">
        <v>1</v>
      </c>
      <c r="F46" s="27" t="s">
        <v>43</v>
      </c>
      <c r="G46" s="30">
        <v>-14.23778278438882</v>
      </c>
      <c r="H46" s="30">
        <v>-8.4118326757584114</v>
      </c>
      <c r="I46" s="30">
        <v>-8.9453497107264734</v>
      </c>
      <c r="J46" s="30">
        <v>-15.65606019136176</v>
      </c>
      <c r="K46" s="30">
        <v>-4.2839654214976672</v>
      </c>
      <c r="L46" s="30">
        <v>-9.6965472440603815</v>
      </c>
      <c r="M46" s="30">
        <v>-1.4916548767777169</v>
      </c>
      <c r="N46" s="30">
        <v>-6.4308312068918276</v>
      </c>
      <c r="O46" s="30">
        <v>-10.714417768752456</v>
      </c>
      <c r="P46" s="30">
        <v>-11.407564949312402</v>
      </c>
      <c r="Q46" s="30">
        <v>-9.8389490313985561</v>
      </c>
      <c r="R46" s="30">
        <v>-11.07109271269119</v>
      </c>
      <c r="S46" s="30">
        <v>-2.2266533880270316</v>
      </c>
      <c r="T46" s="30">
        <v>-8.768507619697143</v>
      </c>
      <c r="U46" s="30">
        <v>-11.407564949312402</v>
      </c>
      <c r="V46" s="30">
        <v>-12.323855681186558</v>
      </c>
      <c r="W46" s="30">
        <v>-6.6980347480000679</v>
      </c>
      <c r="X46" s="30">
        <v>-19.582267831781863</v>
      </c>
      <c r="Y46" s="30">
        <v>-12.184093738811399</v>
      </c>
      <c r="Z46" s="30">
        <v>-15.08393555373463</v>
      </c>
      <c r="AA46" s="30">
        <v>-11.533776260450418</v>
      </c>
      <c r="AB46" s="30">
        <v>-9.7981270368783022</v>
      </c>
      <c r="AC46" s="30">
        <v>-11.145200684844911</v>
      </c>
      <c r="AD46" s="30">
        <v>-7.4563212307309747</v>
      </c>
      <c r="AE46" s="30">
        <v>-2.5538995212749516</v>
      </c>
      <c r="AF46" s="30">
        <v>-8.3165224959540858</v>
      </c>
      <c r="AG46" s="30">
        <v>-6.0369269211847394</v>
      </c>
      <c r="AH46" s="30">
        <v>-7.8240460108562919</v>
      </c>
      <c r="AI46" s="30">
        <v>1.44561093827631</v>
      </c>
      <c r="AJ46" s="30">
        <v>2.4019275363263088</v>
      </c>
      <c r="AK46" s="30">
        <v>-3.8066624897703196</v>
      </c>
      <c r="AL46" s="30">
        <v>-3.6669005473951608</v>
      </c>
      <c r="AM46" s="36"/>
      <c r="AN46" s="36"/>
      <c r="AO46" s="36"/>
      <c r="AP46" s="36"/>
      <c r="AQ46" s="36"/>
      <c r="AR46" s="36"/>
      <c r="AS46" s="36"/>
      <c r="AT46" s="36"/>
    </row>
    <row r="47" spans="1:46" ht="15.6" x14ac:dyDescent="0.3">
      <c r="A47" s="26">
        <v>686972</v>
      </c>
      <c r="B47" s="26">
        <v>846577</v>
      </c>
      <c r="C47" s="26">
        <v>379</v>
      </c>
      <c r="D47" s="25">
        <v>43</v>
      </c>
      <c r="E47" s="26">
        <v>1</v>
      </c>
      <c r="F47" s="27" t="s">
        <v>44</v>
      </c>
      <c r="G47" s="30">
        <v>-13.579121779900044</v>
      </c>
      <c r="H47" s="30">
        <v>-8.4118326757584114</v>
      </c>
      <c r="I47" s="30">
        <v>-9.5304456311331904</v>
      </c>
      <c r="J47" s="30">
        <v>-15.965482250449949</v>
      </c>
      <c r="K47" s="30">
        <v>-4.6779295402705197</v>
      </c>
      <c r="L47" s="30">
        <v>-9.153770020487789</v>
      </c>
      <c r="M47" s="30">
        <v>-0.70807283077662087</v>
      </c>
      <c r="N47" s="30">
        <v>-6.5323676261112507</v>
      </c>
      <c r="O47" s="30">
        <v>-10.714417768752456</v>
      </c>
      <c r="P47" s="30">
        <v>-11.407564949312402</v>
      </c>
      <c r="Q47" s="30">
        <v>-9.9034875525361272</v>
      </c>
      <c r="R47" s="30">
        <v>-10.619107588948133</v>
      </c>
      <c r="S47" s="30">
        <v>-1.6038977320584851</v>
      </c>
      <c r="T47" s="30">
        <v>-11.512925464970229</v>
      </c>
      <c r="U47" s="30">
        <v>-11.512925464970229</v>
      </c>
      <c r="V47" s="30">
        <v>-12.323855681186558</v>
      </c>
      <c r="W47" s="30">
        <v>-6.4730910161817103</v>
      </c>
      <c r="X47" s="30">
        <v>-19.596254073756604</v>
      </c>
      <c r="Y47" s="30">
        <v>-12.349173489170846</v>
      </c>
      <c r="Z47" s="30">
        <v>-15.362513802454044</v>
      </c>
      <c r="AA47" s="30">
        <v>-11.703886384354892</v>
      </c>
      <c r="AB47" s="30">
        <v>-9.6158054800843473</v>
      </c>
      <c r="AC47" s="30">
        <v>-11.145200684844911</v>
      </c>
      <c r="AD47" s="30">
        <v>-6.792444432471143</v>
      </c>
      <c r="AE47" s="30">
        <v>-1.9821131977192739</v>
      </c>
      <c r="AF47" s="30">
        <v>-8.4631259701459616</v>
      </c>
      <c r="AG47" s="30">
        <v>-5.8354109171346371</v>
      </c>
      <c r="AH47" s="30">
        <v>-8.1494684112909201</v>
      </c>
      <c r="AI47" s="30">
        <v>1.499126891616418</v>
      </c>
      <c r="AJ47" s="30">
        <v>2.4849066497880004</v>
      </c>
      <c r="AK47" s="30">
        <v>-3.8066624897703196</v>
      </c>
      <c r="AL47" s="30">
        <v>-3.8066624897703196</v>
      </c>
      <c r="AM47" s="36"/>
      <c r="AN47" s="36"/>
      <c r="AO47" s="36"/>
      <c r="AP47" s="36"/>
      <c r="AQ47" s="36"/>
      <c r="AR47" s="36"/>
      <c r="AS47" s="36"/>
      <c r="AT47" s="36"/>
    </row>
    <row r="48" spans="1:46" ht="15.6" x14ac:dyDescent="0.3">
      <c r="A48" s="26">
        <v>686972</v>
      </c>
      <c r="B48" s="26">
        <v>846576</v>
      </c>
      <c r="C48" s="26">
        <v>379</v>
      </c>
      <c r="D48" s="25">
        <v>44</v>
      </c>
      <c r="E48" s="26">
        <v>1</v>
      </c>
      <c r="F48" s="27" t="s">
        <v>45</v>
      </c>
      <c r="G48" s="30">
        <v>-13.958611401604948</v>
      </c>
      <c r="H48" s="30">
        <v>-8.4118326757584114</v>
      </c>
      <c r="I48" s="30">
        <v>-9.1656044781347905</v>
      </c>
      <c r="J48" s="30">
        <v>-15.576810819707621</v>
      </c>
      <c r="K48" s="30">
        <v>-4.3701318470217325</v>
      </c>
      <c r="L48" s="30">
        <v>-9.4543854517960586</v>
      </c>
      <c r="M48" s="30">
        <v>-0.57783633404895096</v>
      </c>
      <c r="N48" s="30">
        <v>-6.7162170670832584</v>
      </c>
      <c r="O48" s="30">
        <v>-10.714417768752456</v>
      </c>
      <c r="P48" s="30">
        <v>-11.630708500626612</v>
      </c>
      <c r="Q48" s="30">
        <v>-10.377945532131244</v>
      </c>
      <c r="R48" s="30">
        <v>-11.225243392518447</v>
      </c>
      <c r="S48" s="30">
        <v>-1.8971199848858813</v>
      </c>
      <c r="T48" s="30">
        <v>-11.512925464970229</v>
      </c>
      <c r="U48" s="30">
        <v>-11.512925464970229</v>
      </c>
      <c r="V48" s="30">
        <v>-12.323855681186558</v>
      </c>
      <c r="W48" s="30">
        <v>-6.8781964767405928</v>
      </c>
      <c r="X48" s="30">
        <v>-19.621488544935143</v>
      </c>
      <c r="Y48" s="30">
        <v>-12.578747930815346</v>
      </c>
      <c r="Z48" s="30">
        <v>-15.787032470322025</v>
      </c>
      <c r="AA48" s="30">
        <v>-11.417927736347949</v>
      </c>
      <c r="AB48" s="30">
        <v>-10.021270588192511</v>
      </c>
      <c r="AC48" s="30">
        <v>-11.312254769508078</v>
      </c>
      <c r="AD48" s="30">
        <v>-7.4757393165880766</v>
      </c>
      <c r="AE48" s="30">
        <v>-2.7385094085869186</v>
      </c>
      <c r="AF48" s="30">
        <v>-8.8426155918508655</v>
      </c>
      <c r="AG48" s="30">
        <v>-6.1192979186178666</v>
      </c>
      <c r="AH48" s="30">
        <v>-8.3630425115889793</v>
      </c>
      <c r="AI48" s="30">
        <v>1.2870877110364425</v>
      </c>
      <c r="AJ48" s="30">
        <v>2.3278195641725872</v>
      </c>
      <c r="AK48" s="30">
        <v>-4.499809670330265</v>
      </c>
      <c r="AL48" s="30">
        <v>-4.2374454058627737</v>
      </c>
      <c r="AM48" s="36"/>
      <c r="AN48" s="36"/>
      <c r="AO48" s="36"/>
      <c r="AP48" s="36"/>
      <c r="AQ48" s="36"/>
      <c r="AR48" s="36"/>
      <c r="AS48" s="36"/>
      <c r="AT48" s="36"/>
    </row>
    <row r="49" spans="1:46" ht="15.6" x14ac:dyDescent="0.3">
      <c r="A49" s="26">
        <v>686973</v>
      </c>
      <c r="B49" s="26">
        <v>846577</v>
      </c>
      <c r="C49" s="26">
        <v>379</v>
      </c>
      <c r="D49" s="25">
        <v>45</v>
      </c>
      <c r="E49" s="26">
        <v>1</v>
      </c>
      <c r="F49" s="27" t="s">
        <v>46</v>
      </c>
      <c r="G49" s="30">
        <v>-11.808042515909527</v>
      </c>
      <c r="H49" s="30">
        <v>-8.4118326757584114</v>
      </c>
      <c r="I49" s="30">
        <v>-9.346141913135245</v>
      </c>
      <c r="J49" s="30">
        <v>-15.805095770522248</v>
      </c>
      <c r="K49" s="30">
        <v>-5.1077990425499031</v>
      </c>
      <c r="L49" s="30">
        <v>-9.4065832672887453</v>
      </c>
      <c r="M49" s="30">
        <v>-1.6807118316381289E-2</v>
      </c>
      <c r="N49" s="30">
        <v>-7.4524824544238095</v>
      </c>
      <c r="O49" s="30">
        <v>-10.714417768752456</v>
      </c>
      <c r="P49" s="30">
        <v>-12.323855681186558</v>
      </c>
      <c r="Q49" s="30">
        <v>-10.574655826377297</v>
      </c>
      <c r="R49" s="30">
        <v>-11.918390573078392</v>
      </c>
      <c r="S49" s="30">
        <v>-2.1972245773362196</v>
      </c>
      <c r="T49" s="30">
        <v>-11.407564949312402</v>
      </c>
      <c r="U49" s="30">
        <v>-11.512925464970229</v>
      </c>
      <c r="V49" s="30">
        <v>-12.323855681186558</v>
      </c>
      <c r="W49" s="30">
        <v>-7.3947920407841128</v>
      </c>
      <c r="X49" s="30">
        <v>-19.578235568253927</v>
      </c>
      <c r="Y49" s="30">
        <v>-12.877240919371344</v>
      </c>
      <c r="Z49" s="30">
        <v>-15.780023853278401</v>
      </c>
      <c r="AA49" s="30">
        <v>-11.585588065346142</v>
      </c>
      <c r="AB49" s="30">
        <v>-10.308952660644293</v>
      </c>
      <c r="AC49" s="30">
        <v>-12.100712129872347</v>
      </c>
      <c r="AD49" s="30">
        <v>-8.0753604391371976</v>
      </c>
      <c r="AE49" s="30">
        <v>-3.3211546739886191</v>
      </c>
      <c r="AF49" s="30">
        <v>-9.2103403719761818</v>
      </c>
      <c r="AG49" s="30">
        <v>-6.7347361148504961</v>
      </c>
      <c r="AH49" s="30">
        <v>-8.5743516052561866</v>
      </c>
      <c r="AI49" s="30">
        <v>0.65348192416751394</v>
      </c>
      <c r="AJ49" s="30">
        <v>1.7047480922384253</v>
      </c>
      <c r="AK49" s="30">
        <v>-4.6051701859880909</v>
      </c>
      <c r="AL49" s="30">
        <v>-4.6051701859880909</v>
      </c>
      <c r="AM49" s="36"/>
      <c r="AN49" s="36"/>
      <c r="AO49" s="36"/>
      <c r="AP49" s="36"/>
      <c r="AQ49" s="36"/>
      <c r="AR49" s="36"/>
      <c r="AS49" s="36"/>
      <c r="AT49" s="36"/>
    </row>
    <row r="50" spans="1:46" ht="15.6" x14ac:dyDescent="0.3">
      <c r="A50" s="26">
        <v>686973</v>
      </c>
      <c r="B50" s="26">
        <v>846578</v>
      </c>
      <c r="C50" s="26">
        <v>379</v>
      </c>
      <c r="D50" s="25">
        <v>46</v>
      </c>
      <c r="E50" s="26">
        <v>1</v>
      </c>
      <c r="F50" s="27" t="s">
        <v>47</v>
      </c>
      <c r="G50" s="30">
        <v>-12.669873330651301</v>
      </c>
      <c r="H50" s="30">
        <v>-8.4118326757584114</v>
      </c>
      <c r="I50" s="30">
        <v>-8.8844370867042048</v>
      </c>
      <c r="J50" s="30">
        <v>-15.441805587464797</v>
      </c>
      <c r="K50" s="30">
        <v>-4.7067803623988738</v>
      </c>
      <c r="L50" s="30">
        <v>-9.5242186326639455</v>
      </c>
      <c r="M50" s="30">
        <v>-0.24774936211640991</v>
      </c>
      <c r="N50" s="30">
        <v>-6.6117744037156614</v>
      </c>
      <c r="O50" s="30">
        <v>-10.714417768752456</v>
      </c>
      <c r="P50" s="30">
        <v>-11.512925464970229</v>
      </c>
      <c r="Q50" s="30">
        <v>-9.7589063237250198</v>
      </c>
      <c r="R50" s="30">
        <v>-11.145200684844911</v>
      </c>
      <c r="S50" s="30">
        <v>-1.8325814637483102</v>
      </c>
      <c r="T50" s="30">
        <v>-11.407564949312402</v>
      </c>
      <c r="U50" s="30">
        <v>-11.407564949312402</v>
      </c>
      <c r="V50" s="30">
        <v>-12.323855681186558</v>
      </c>
      <c r="W50" s="30">
        <v>-6.2600704724989491</v>
      </c>
      <c r="X50" s="30">
        <v>-19.596254073756604</v>
      </c>
      <c r="Y50" s="30">
        <v>-12.206072645530174</v>
      </c>
      <c r="Z50" s="30">
        <v>-15.738629598271007</v>
      </c>
      <c r="AA50" s="30">
        <v>-11.696723036792303</v>
      </c>
      <c r="AB50" s="30">
        <v>-9.3281234076325656</v>
      </c>
      <c r="AC50" s="30">
        <v>-11.07109271269119</v>
      </c>
      <c r="AD50" s="30">
        <v>-7.0637595274587186</v>
      </c>
      <c r="AE50" s="30">
        <v>-2.2981504959261798</v>
      </c>
      <c r="AF50" s="30">
        <v>-8.2720707333832522</v>
      </c>
      <c r="AG50" s="30">
        <v>-5.8821120101806184</v>
      </c>
      <c r="AH50" s="30">
        <v>-7.8522168878229888</v>
      </c>
      <c r="AI50" s="30">
        <v>1.4841266103569255</v>
      </c>
      <c r="AJ50" s="30">
        <v>2.7725887222397811</v>
      </c>
      <c r="AK50" s="30">
        <v>-3.8066624897703196</v>
      </c>
      <c r="AL50" s="30">
        <v>-3.3058872018578307</v>
      </c>
      <c r="AM50" s="36"/>
      <c r="AN50" s="36"/>
      <c r="AO50" s="36"/>
      <c r="AP50" s="36"/>
      <c r="AQ50" s="36"/>
      <c r="AR50" s="36"/>
      <c r="AS50" s="36"/>
      <c r="AT50" s="36"/>
    </row>
    <row r="51" spans="1:46" ht="15.6" x14ac:dyDescent="0.3">
      <c r="A51" s="26">
        <v>686973</v>
      </c>
      <c r="B51" s="26">
        <v>846576</v>
      </c>
      <c r="C51" s="26">
        <v>379</v>
      </c>
      <c r="D51" s="25">
        <v>47</v>
      </c>
      <c r="E51" s="26">
        <v>1</v>
      </c>
      <c r="F51" s="27" t="s">
        <v>49</v>
      </c>
      <c r="G51" s="30">
        <v>-13.284882306902103</v>
      </c>
      <c r="H51" s="30">
        <v>-8.4118326757584114</v>
      </c>
      <c r="I51" s="30">
        <v>-9.9295494656280034</v>
      </c>
      <c r="J51" s="30">
        <v>-16.358096319338951</v>
      </c>
      <c r="K51" s="30">
        <v>-4.7281751656256263</v>
      </c>
      <c r="L51" s="30">
        <v>-8.9013809010771165</v>
      </c>
      <c r="M51" s="30">
        <v>-0.28620168728134671</v>
      </c>
      <c r="N51" s="30">
        <v>-6.6117744037156614</v>
      </c>
      <c r="O51" s="30">
        <v>-10.714417768752456</v>
      </c>
      <c r="P51" s="30">
        <v>-11.512925464970229</v>
      </c>
      <c r="Q51" s="30">
        <v>-9.8389490313985561</v>
      </c>
      <c r="R51" s="30">
        <v>-10.046588396176801</v>
      </c>
      <c r="S51" s="30">
        <v>-1.7272209480904839</v>
      </c>
      <c r="T51" s="30">
        <v>-11.512925464970229</v>
      </c>
      <c r="U51" s="30">
        <v>-11.407564949312402</v>
      </c>
      <c r="V51" s="30">
        <v>-12.323855681186558</v>
      </c>
      <c r="W51" s="30">
        <v>-6.451737891711141</v>
      </c>
      <c r="X51" s="30">
        <v>-19.42165456305656</v>
      </c>
      <c r="Y51" s="30">
        <v>-12.299163068596185</v>
      </c>
      <c r="Z51" s="30">
        <v>-15.577425959217461</v>
      </c>
      <c r="AA51" s="30">
        <v>-11.844493326876352</v>
      </c>
      <c r="AB51" s="30">
        <v>-9.4616548002570884</v>
      </c>
      <c r="AC51" s="30">
        <v>-10.937561320066667</v>
      </c>
      <c r="AD51" s="30">
        <v>-6.0943589702706147</v>
      </c>
      <c r="AE51" s="30">
        <v>-1.3818597640520249</v>
      </c>
      <c r="AF51" s="30">
        <v>-8.2295111189644565</v>
      </c>
      <c r="AG51" s="30">
        <v>-5.8091429903140277</v>
      </c>
      <c r="AH51" s="30">
        <v>-7.6939928826080948</v>
      </c>
      <c r="AI51" s="30">
        <v>1.5546296759391054</v>
      </c>
      <c r="AJ51" s="30">
        <v>2.6703098731193631</v>
      </c>
      <c r="AK51" s="30">
        <v>-3.4011973816621555</v>
      </c>
      <c r="AL51" s="30">
        <v>-3.4701902531491067</v>
      </c>
      <c r="AM51" s="36"/>
      <c r="AN51" s="36"/>
      <c r="AO51" s="36"/>
      <c r="AP51" s="36"/>
      <c r="AQ51" s="36"/>
      <c r="AR51" s="36"/>
      <c r="AS51" s="36"/>
      <c r="AT51" s="36"/>
    </row>
    <row r="52" spans="1:46" ht="15.6" x14ac:dyDescent="0.3">
      <c r="A52" s="26">
        <v>686974</v>
      </c>
      <c r="B52" s="26">
        <v>846577</v>
      </c>
      <c r="C52" s="26">
        <v>379</v>
      </c>
      <c r="D52" s="25">
        <v>48</v>
      </c>
      <c r="E52" s="26">
        <v>1</v>
      </c>
      <c r="F52" s="27" t="s">
        <v>48</v>
      </c>
      <c r="G52" s="30">
        <v>-12.316383666347857</v>
      </c>
      <c r="H52" s="30">
        <v>-8.4118326757584114</v>
      </c>
      <c r="I52" s="30">
        <v>-8.1558993016212114</v>
      </c>
      <c r="J52" s="30">
        <v>-15.033808832434854</v>
      </c>
      <c r="K52" s="30">
        <v>-5.5311697319892072</v>
      </c>
      <c r="L52" s="30">
        <v>-10.130969505448936</v>
      </c>
      <c r="M52" s="30">
        <v>-1.2950327698415658</v>
      </c>
      <c r="N52" s="30">
        <v>-7.1295109050214984</v>
      </c>
      <c r="O52" s="30">
        <v>-10.714417768752456</v>
      </c>
      <c r="P52" s="30">
        <v>-12.100712129872347</v>
      </c>
      <c r="Q52" s="30">
        <v>-9.9965779756021398</v>
      </c>
      <c r="R52" s="30">
        <v>-12.100712129872347</v>
      </c>
      <c r="S52" s="30">
        <v>-2.7770430725891617</v>
      </c>
      <c r="T52" s="30">
        <v>-11.512925464970229</v>
      </c>
      <c r="U52" s="30">
        <v>-10.021270588192511</v>
      </c>
      <c r="V52" s="30">
        <v>-12.323855681186558</v>
      </c>
      <c r="W52" s="30">
        <v>-7.1880572441362958</v>
      </c>
      <c r="X52" s="30">
        <v>-19.207690776451042</v>
      </c>
      <c r="Y52" s="30">
        <v>-12.323855681186558</v>
      </c>
      <c r="Z52" s="30">
        <v>-15.370195829096263</v>
      </c>
      <c r="AA52" s="30">
        <v>-11.252871233902969</v>
      </c>
      <c r="AB52" s="30">
        <v>-10.308952660644293</v>
      </c>
      <c r="AC52" s="30">
        <v>-11.002099841204238</v>
      </c>
      <c r="AD52" s="30">
        <v>-8.2295111189644565</v>
      </c>
      <c r="AE52" s="30">
        <v>-3.5328258241405921</v>
      </c>
      <c r="AF52" s="30">
        <v>-8.2720707333832522</v>
      </c>
      <c r="AG52" s="30">
        <v>-6.6801771306000619</v>
      </c>
      <c r="AH52" s="30">
        <v>-7.6233753153941404</v>
      </c>
      <c r="AI52" s="30">
        <v>1.0453677741492975</v>
      </c>
      <c r="AJ52" s="30">
        <v>1.7861884241785997</v>
      </c>
      <c r="AK52" s="30">
        <v>-3.8066624897703196</v>
      </c>
      <c r="AL52" s="30">
        <v>-3.9691814192680948</v>
      </c>
      <c r="AM52" s="36"/>
      <c r="AN52" s="36"/>
      <c r="AO52" s="36"/>
      <c r="AP52" s="36"/>
      <c r="AQ52" s="36"/>
      <c r="AR52" s="36"/>
      <c r="AS52" s="36"/>
      <c r="AT52" s="36"/>
    </row>
    <row r="53" spans="1:46" ht="15.6" x14ac:dyDescent="0.3">
      <c r="A53" s="26">
        <v>686974</v>
      </c>
      <c r="B53" s="26">
        <v>846576</v>
      </c>
      <c r="C53" s="26">
        <v>379</v>
      </c>
      <c r="D53" s="25">
        <v>49</v>
      </c>
      <c r="E53" s="26">
        <v>1</v>
      </c>
      <c r="F53" s="27" t="s">
        <v>50</v>
      </c>
      <c r="G53" s="30">
        <v>-13.424971100072785</v>
      </c>
      <c r="H53" s="30">
        <v>-8.4118326757584114</v>
      </c>
      <c r="I53" s="30">
        <v>-8.1355792991302529</v>
      </c>
      <c r="J53" s="30">
        <v>-14.608503073493935</v>
      </c>
      <c r="K53" s="30">
        <v>-5.2809256238361675</v>
      </c>
      <c r="L53" s="30">
        <v>-10.507172803506045</v>
      </c>
      <c r="M53" s="30">
        <v>4.3485111939738891E-2</v>
      </c>
      <c r="N53" s="30">
        <v>-7.0330665810593116</v>
      </c>
      <c r="O53" s="30">
        <v>-10.714417768752456</v>
      </c>
      <c r="P53" s="30">
        <v>-11.918390573078392</v>
      </c>
      <c r="Q53" s="30">
        <v>-9.7981270368783022</v>
      </c>
      <c r="R53" s="30">
        <v>-12.100712129872347</v>
      </c>
      <c r="S53" s="30">
        <v>-2.5091993423570451</v>
      </c>
      <c r="T53" s="30">
        <v>-11.512925464970229</v>
      </c>
      <c r="U53" s="30">
        <v>-10.308952660644293</v>
      </c>
      <c r="V53" s="30">
        <v>-12.323855681186558</v>
      </c>
      <c r="W53" s="30">
        <v>-6.9359261559488337</v>
      </c>
      <c r="X53" s="30">
        <v>-19.343385643608965</v>
      </c>
      <c r="Y53" s="30">
        <v>-12.162587533590434</v>
      </c>
      <c r="Z53" s="30">
        <v>-15.657937310458408</v>
      </c>
      <c r="AA53" s="30">
        <v>-11.245046019814627</v>
      </c>
      <c r="AB53" s="30">
        <v>-10.021270588192511</v>
      </c>
      <c r="AC53" s="30">
        <v>-11.407564949312402</v>
      </c>
      <c r="AD53" s="30">
        <v>-8.3165224959540858</v>
      </c>
      <c r="AE53" s="30">
        <v>-3.7068171548006035</v>
      </c>
      <c r="AF53" s="30">
        <v>-8.4631259701459616</v>
      </c>
      <c r="AG53" s="30">
        <v>-6.5323676261112507</v>
      </c>
      <c r="AH53" s="30">
        <v>-7.8522168878229888</v>
      </c>
      <c r="AI53" s="30">
        <v>1.0799201556559572</v>
      </c>
      <c r="AJ53" s="30">
        <v>1.9663350539073543</v>
      </c>
      <c r="AK53" s="30">
        <v>-3.8066624897703196</v>
      </c>
      <c r="AL53" s="30">
        <v>-4.1633374337090521</v>
      </c>
      <c r="AM53" s="36"/>
      <c r="AN53" s="36"/>
      <c r="AO53" s="36"/>
      <c r="AP53" s="36"/>
      <c r="AQ53" s="36"/>
      <c r="AR53" s="36"/>
      <c r="AS53" s="36"/>
      <c r="AT53" s="36"/>
    </row>
    <row r="54" spans="1:46" ht="15.6" x14ac:dyDescent="0.3">
      <c r="A54" s="26">
        <v>686974</v>
      </c>
      <c r="B54" s="26">
        <v>846575</v>
      </c>
      <c r="C54" s="26">
        <v>379</v>
      </c>
      <c r="D54" s="25">
        <v>50</v>
      </c>
      <c r="E54" s="26">
        <v>1</v>
      </c>
      <c r="F54" s="27" t="s">
        <v>51</v>
      </c>
      <c r="G54" s="30">
        <v>-14.403297222866394</v>
      </c>
      <c r="H54" s="30">
        <v>-8.4118326757584114</v>
      </c>
      <c r="I54" s="30">
        <v>-7.7699787895860162</v>
      </c>
      <c r="J54" s="30">
        <v>-14.849584325494813</v>
      </c>
      <c r="K54" s="30">
        <v>-5.1682642382998392</v>
      </c>
      <c r="L54" s="30">
        <v>-10.435089229159443</v>
      </c>
      <c r="M54" s="30">
        <v>-1.2039728043259361</v>
      </c>
      <c r="N54" s="30">
        <v>-6.7162170670832584</v>
      </c>
      <c r="O54" s="30">
        <v>-10.714417768752456</v>
      </c>
      <c r="P54" s="30">
        <v>-11.512925464970229</v>
      </c>
      <c r="Q54" s="30">
        <v>-9.7981270368783022</v>
      </c>
      <c r="R54" s="30">
        <v>-11.630708500626612</v>
      </c>
      <c r="S54" s="30">
        <v>-2.4431251157730451</v>
      </c>
      <c r="T54" s="30">
        <v>-8.1494684112909201</v>
      </c>
      <c r="U54" s="30">
        <v>-10.308952660644293</v>
      </c>
      <c r="V54" s="30">
        <v>-9.4616548002570884</v>
      </c>
      <c r="W54" s="30">
        <v>-6.8442589674230092</v>
      </c>
      <c r="X54" s="30">
        <v>-19.501129061992803</v>
      </c>
      <c r="Y54" s="30">
        <v>-12.061491416719067</v>
      </c>
      <c r="Z54" s="30">
        <v>-15.788932404893886</v>
      </c>
      <c r="AA54" s="30">
        <v>-11.190305341157167</v>
      </c>
      <c r="AB54" s="30">
        <v>-9.7981270368783022</v>
      </c>
      <c r="AC54" s="30">
        <v>-10.665627604583024</v>
      </c>
      <c r="AD54" s="30">
        <v>-8.0063675676502459</v>
      </c>
      <c r="AE54" s="30">
        <v>-3.1780538303479458</v>
      </c>
      <c r="AF54" s="30">
        <v>-7.9418290465126757</v>
      </c>
      <c r="AG54" s="30">
        <v>-6.1711229864824526</v>
      </c>
      <c r="AH54" s="30">
        <v>-7.5157446512017758</v>
      </c>
      <c r="AI54" s="30">
        <v>1.4190841839428816</v>
      </c>
      <c r="AJ54" s="30">
        <v>2.3897816380242007</v>
      </c>
      <c r="AK54" s="30">
        <v>-3.4011973816621555</v>
      </c>
      <c r="AL54" s="30">
        <v>-3.5442982253028288</v>
      </c>
      <c r="AM54" s="36"/>
      <c r="AN54" s="36"/>
      <c r="AO54" s="36"/>
      <c r="AP54" s="36"/>
      <c r="AQ54" s="36"/>
      <c r="AR54" s="36"/>
      <c r="AS54" s="36"/>
      <c r="AT54" s="36"/>
    </row>
    <row r="55" spans="1:46" ht="15.6" x14ac:dyDescent="0.3">
      <c r="A55" s="26">
        <v>686974</v>
      </c>
      <c r="B55" s="26">
        <v>846575</v>
      </c>
      <c r="C55" s="26">
        <v>379</v>
      </c>
      <c r="D55" s="25">
        <v>51</v>
      </c>
      <c r="E55" s="26">
        <v>1</v>
      </c>
      <c r="F55" s="27" t="s">
        <v>52</v>
      </c>
      <c r="G55" s="30">
        <v>-14.486678831805444</v>
      </c>
      <c r="H55" s="30">
        <v>-7.718685495198466</v>
      </c>
      <c r="I55" s="30">
        <v>-7.90100705199242</v>
      </c>
      <c r="J55" s="30">
        <v>-14.808762330974558</v>
      </c>
      <c r="K55" s="30">
        <v>-5.4601603919984507</v>
      </c>
      <c r="L55" s="30">
        <v>-10.709186719334904</v>
      </c>
      <c r="M55" s="30">
        <v>-1.0986122886681098</v>
      </c>
      <c r="N55" s="30">
        <v>-6.7347361148504961</v>
      </c>
      <c r="O55" s="30">
        <v>-10.714417768752456</v>
      </c>
      <c r="P55" s="30">
        <v>-11.764239893251135</v>
      </c>
      <c r="Q55" s="30">
        <v>-9.7589063237250198</v>
      </c>
      <c r="R55" s="30">
        <v>-11.764239893251135</v>
      </c>
      <c r="S55" s="30">
        <v>-2.6357295395225839</v>
      </c>
      <c r="T55" s="30">
        <v>-10.714417768752456</v>
      </c>
      <c r="U55" s="30">
        <v>-9.7981270368783022</v>
      </c>
      <c r="V55" s="30">
        <v>-12.323855681186558</v>
      </c>
      <c r="W55" s="30">
        <v>-6.8934141617114788</v>
      </c>
      <c r="X55" s="30">
        <v>-19.256628723143983</v>
      </c>
      <c r="Y55" s="30">
        <v>-12.251535019606932</v>
      </c>
      <c r="Z55" s="30">
        <v>-15.570366095780559</v>
      </c>
      <c r="AA55" s="30">
        <v>-10.976176156194446</v>
      </c>
      <c r="AB55" s="30">
        <v>-9.7981270368783022</v>
      </c>
      <c r="AC55" s="30">
        <v>-11.002099841204238</v>
      </c>
      <c r="AD55" s="30">
        <v>-8.0063675676502459</v>
      </c>
      <c r="AE55" s="30">
        <v>-3.3058872018578307</v>
      </c>
      <c r="AF55" s="30">
        <v>-8.0402691193259272</v>
      </c>
      <c r="AG55" s="30">
        <v>-6.3199686140800182</v>
      </c>
      <c r="AH55" s="30">
        <v>-7.1448850722710864</v>
      </c>
      <c r="AI55" s="30">
        <v>1.4866423349541726</v>
      </c>
      <c r="AJ55" s="30">
        <v>2.1452812991753789</v>
      </c>
      <c r="AK55" s="30">
        <v>-3.4011973816621555</v>
      </c>
      <c r="AL55" s="30">
        <v>-3.4701902531491067</v>
      </c>
      <c r="AM55" s="36"/>
      <c r="AN55" s="36"/>
      <c r="AO55" s="36"/>
      <c r="AP55" s="36"/>
      <c r="AQ55" s="36"/>
      <c r="AR55" s="36"/>
      <c r="AS55" s="36"/>
      <c r="AT55" s="36"/>
    </row>
    <row r="56" spans="1:46" ht="15.6" x14ac:dyDescent="0.3">
      <c r="A56" s="26">
        <v>687529</v>
      </c>
      <c r="B56" s="26">
        <v>846751</v>
      </c>
      <c r="C56" s="26">
        <v>359</v>
      </c>
      <c r="D56" s="25">
        <v>52</v>
      </c>
      <c r="E56" s="26">
        <v>1</v>
      </c>
      <c r="F56" s="27" t="s">
        <v>53</v>
      </c>
      <c r="G56" s="30">
        <v>-15.60727002719233</v>
      </c>
      <c r="H56" s="30">
        <v>-8.0063675676502459</v>
      </c>
      <c r="I56" s="30">
        <v>-8.659240849072253</v>
      </c>
      <c r="J56" s="30">
        <v>-14.028603773424983</v>
      </c>
      <c r="K56" s="30">
        <v>-7.278734211019132</v>
      </c>
      <c r="L56" s="30">
        <v>-10.505458852430204</v>
      </c>
      <c r="M56" s="30">
        <v>-2.9395620020869364</v>
      </c>
      <c r="N56" s="30">
        <v>-7.0834322930574229</v>
      </c>
      <c r="O56" s="30">
        <v>-11.407564949312402</v>
      </c>
      <c r="P56" s="30">
        <v>-12.323855681186558</v>
      </c>
      <c r="Q56" s="30">
        <v>-9.3663446204527645</v>
      </c>
      <c r="R56" s="30">
        <v>-11.225243392518447</v>
      </c>
      <c r="S56" s="30">
        <v>-4.5098600061837661</v>
      </c>
      <c r="T56" s="30">
        <v>-11.407564949312402</v>
      </c>
      <c r="U56" s="30">
        <v>-10.308952660644293</v>
      </c>
      <c r="V56" s="30">
        <v>-12.323855681186558</v>
      </c>
      <c r="W56" s="30">
        <v>-6.8632069027210685</v>
      </c>
      <c r="X56" s="30">
        <v>-17.225182566617402</v>
      </c>
      <c r="Y56" s="30">
        <v>-10.937561320066667</v>
      </c>
      <c r="Z56" s="30">
        <v>-14.151773304692608</v>
      </c>
      <c r="AA56" s="30">
        <v>-9.8854690470334496</v>
      </c>
      <c r="AB56" s="30">
        <v>-10.308952660644293</v>
      </c>
      <c r="AC56" s="30">
        <v>-9.3794167020201176</v>
      </c>
      <c r="AD56" s="30">
        <v>-7.1171055081640109</v>
      </c>
      <c r="AE56" s="30">
        <v>-4.4044994905259403</v>
      </c>
      <c r="AF56" s="30">
        <v>-6.8536880577118611</v>
      </c>
      <c r="AG56" s="30">
        <v>-7.0131157946399636</v>
      </c>
      <c r="AH56" s="30">
        <v>-7.4563212307309747</v>
      </c>
      <c r="AI56" s="30">
        <v>1.3053252985862236</v>
      </c>
      <c r="AJ56" s="30">
        <v>0.56278536269670176</v>
      </c>
      <c r="AK56" s="30">
        <v>-2.3025850929940455</v>
      </c>
      <c r="AL56" s="30">
        <v>-5.1929568508902104</v>
      </c>
      <c r="AM56" s="36"/>
      <c r="AN56" s="36"/>
      <c r="AO56" s="36"/>
      <c r="AP56" s="36"/>
      <c r="AQ56" s="36"/>
      <c r="AR56" s="36"/>
      <c r="AS56" s="36"/>
      <c r="AT56" s="36"/>
    </row>
    <row r="57" spans="1:46" ht="15.6" x14ac:dyDescent="0.3">
      <c r="A57" s="26">
        <v>687530</v>
      </c>
      <c r="B57" s="26">
        <v>846752</v>
      </c>
      <c r="C57" s="26">
        <v>359</v>
      </c>
      <c r="D57" s="25">
        <v>53</v>
      </c>
      <c r="E57" s="26">
        <v>1</v>
      </c>
      <c r="F57" s="27" t="s">
        <v>54</v>
      </c>
      <c r="G57" s="30">
        <v>-15.917424955496168</v>
      </c>
      <c r="H57" s="30">
        <v>-8.4118326757584114</v>
      </c>
      <c r="I57" s="30">
        <v>-8.7383545815264565</v>
      </c>
      <c r="J57" s="30">
        <v>-14.115615150414612</v>
      </c>
      <c r="K57" s="30">
        <v>-7.3062999442457279</v>
      </c>
      <c r="L57" s="30">
        <v>-10.589254625798452</v>
      </c>
      <c r="M57" s="30">
        <v>-2.9694149652366177</v>
      </c>
      <c r="N57" s="30">
        <v>-7.0887443905423133</v>
      </c>
      <c r="O57" s="30">
        <v>-10.714417768752456</v>
      </c>
      <c r="P57" s="30">
        <v>-11.918390573078392</v>
      </c>
      <c r="Q57" s="30">
        <v>-9.4196906011580559</v>
      </c>
      <c r="R57" s="30">
        <v>-11.225243392518447</v>
      </c>
      <c r="S57" s="30">
        <v>-4.8283137373023015</v>
      </c>
      <c r="T57" s="30">
        <v>-11.407564949312402</v>
      </c>
      <c r="U57" s="30">
        <v>-10.714417768752456</v>
      </c>
      <c r="V57" s="30">
        <v>-12.323855681186558</v>
      </c>
      <c r="W57" s="30">
        <v>-6.9684493476543929</v>
      </c>
      <c r="X57" s="30">
        <v>-17.141884147828684</v>
      </c>
      <c r="Y57" s="30">
        <v>-11.002099841204238</v>
      </c>
      <c r="Z57" s="30">
        <v>-14.028510528984615</v>
      </c>
      <c r="AA57" s="30">
        <v>-9.8449191983850604</v>
      </c>
      <c r="AB57" s="30">
        <v>-10.714417768752456</v>
      </c>
      <c r="AC57" s="30">
        <v>-9.3926619287701367</v>
      </c>
      <c r="AD57" s="30">
        <v>-7.1590697072630434</v>
      </c>
      <c r="AE57" s="30">
        <v>-4.4510195061608329</v>
      </c>
      <c r="AF57" s="30">
        <v>-6.8432167578445657</v>
      </c>
      <c r="AG57" s="30">
        <v>-7.0131157946399636</v>
      </c>
      <c r="AH57" s="30">
        <v>-7.4002317640799316</v>
      </c>
      <c r="AI57" s="30">
        <v>1.2653814324545796</v>
      </c>
      <c r="AJ57" s="30">
        <v>0.39053945789148875</v>
      </c>
      <c r="AK57" s="30">
        <v>-2.3025850929940455</v>
      </c>
      <c r="AL57" s="30">
        <v>-5.1929568508902104</v>
      </c>
      <c r="AM57" s="36"/>
      <c r="AN57" s="36"/>
      <c r="AO57" s="36"/>
      <c r="AP57" s="36"/>
      <c r="AQ57" s="36"/>
      <c r="AR57" s="36"/>
      <c r="AS57" s="36"/>
      <c r="AT57" s="36"/>
    </row>
    <row r="58" spans="1:46" ht="15.6" x14ac:dyDescent="0.3">
      <c r="A58" s="26">
        <v>687532</v>
      </c>
      <c r="B58" s="26">
        <v>846753</v>
      </c>
      <c r="C58" s="26">
        <v>359</v>
      </c>
      <c r="D58" s="25">
        <v>54</v>
      </c>
      <c r="E58" s="26">
        <v>1</v>
      </c>
      <c r="F58" s="27" t="s">
        <v>55</v>
      </c>
      <c r="G58" s="30">
        <v>-16.369410079239227</v>
      </c>
      <c r="H58" s="30">
        <v>-8.4118326757584114</v>
      </c>
      <c r="I58" s="30">
        <v>-8.7541188822450433</v>
      </c>
      <c r="J58" s="30">
        <v>-14.269765830241871</v>
      </c>
      <c r="K58" s="30">
        <v>-7.1761111731178948</v>
      </c>
      <c r="L58" s="30">
        <v>-10.381273322223919</v>
      </c>
      <c r="M58" s="30">
        <v>-2.9395620020869364</v>
      </c>
      <c r="N58" s="30">
        <v>-7.0781482649108183</v>
      </c>
      <c r="O58" s="30">
        <v>-10.714417768752456</v>
      </c>
      <c r="P58" s="30">
        <v>-11.918390573078392</v>
      </c>
      <c r="Q58" s="30">
        <v>-9.3926619287701367</v>
      </c>
      <c r="R58" s="30">
        <v>-11.225243392518447</v>
      </c>
      <c r="S58" s="30">
        <v>-4.7874917427820458</v>
      </c>
      <c r="T58" s="30">
        <v>-10.714417768752456</v>
      </c>
      <c r="U58" s="30">
        <v>-10.714417768752456</v>
      </c>
      <c r="V58" s="30">
        <v>-12.323855681186558</v>
      </c>
      <c r="W58" s="30">
        <v>-7.1048521213582463</v>
      </c>
      <c r="X58" s="30">
        <v>-17.047325565203671</v>
      </c>
      <c r="Y58" s="30">
        <v>-11.002099841204238</v>
      </c>
      <c r="Z58" s="30">
        <v>-13.986399694685462</v>
      </c>
      <c r="AA58" s="30">
        <v>-9.8712098936167791</v>
      </c>
      <c r="AB58" s="30">
        <v>-10.714417768752456</v>
      </c>
      <c r="AC58" s="30">
        <v>-9.3663446204527645</v>
      </c>
      <c r="AD58" s="30">
        <v>-7.173458444715143</v>
      </c>
      <c r="AE58" s="30">
        <v>-4.4510195061608329</v>
      </c>
      <c r="AF58" s="30">
        <v>-6.8749654561591464</v>
      </c>
      <c r="AG58" s="30">
        <v>-7.1448850722710864</v>
      </c>
      <c r="AH58" s="30">
        <v>-7.5574173476023434</v>
      </c>
      <c r="AI58" s="30">
        <v>1.2431935174792172</v>
      </c>
      <c r="AJ58" s="30">
        <v>0.2959808752664761</v>
      </c>
      <c r="AK58" s="30">
        <v>-2.4203681286504293</v>
      </c>
      <c r="AL58" s="30">
        <v>-5.1929568508902104</v>
      </c>
      <c r="AM58" s="36"/>
      <c r="AN58" s="36"/>
      <c r="AO58" s="36"/>
      <c r="AP58" s="36"/>
      <c r="AQ58" s="36"/>
      <c r="AR58" s="36"/>
      <c r="AS58" s="36"/>
      <c r="AT58" s="36"/>
    </row>
    <row r="59" spans="1:46" ht="15.6" x14ac:dyDescent="0.3">
      <c r="A59" s="26">
        <v>687533</v>
      </c>
      <c r="B59" s="26">
        <v>846755</v>
      </c>
      <c r="C59" s="26">
        <v>359</v>
      </c>
      <c r="D59" s="25">
        <v>55</v>
      </c>
      <c r="E59" s="26">
        <v>1</v>
      </c>
      <c r="F59" s="27" t="s">
        <v>56</v>
      </c>
      <c r="G59" s="30">
        <v>-15.542731506054757</v>
      </c>
      <c r="H59" s="30">
        <v>-8.0063675676502459</v>
      </c>
      <c r="I59" s="30">
        <v>-8.6073994593023855</v>
      </c>
      <c r="J59" s="30">
        <v>-14.0376536089449</v>
      </c>
      <c r="K59" s="30">
        <v>-7.2292739659362919</v>
      </c>
      <c r="L59" s="30">
        <v>-10.381840376392786</v>
      </c>
      <c r="M59" s="30">
        <v>-2.9737533668352159</v>
      </c>
      <c r="N59" s="30">
        <v>-6.8792758076602682</v>
      </c>
      <c r="O59" s="30">
        <v>-10.714417768752456</v>
      </c>
      <c r="P59" s="30">
        <v>-11.630708500626612</v>
      </c>
      <c r="Q59" s="30">
        <v>-9.1458018508386107</v>
      </c>
      <c r="R59" s="30">
        <v>-11.002099841204238</v>
      </c>
      <c r="S59" s="30">
        <v>-4.5098600061837661</v>
      </c>
      <c r="T59" s="30">
        <v>-9.2103403719761818</v>
      </c>
      <c r="U59" s="30">
        <v>-10.308952660644293</v>
      </c>
      <c r="V59" s="30">
        <v>-12.323855681186558</v>
      </c>
      <c r="W59" s="30">
        <v>-7.3984152331535329</v>
      </c>
      <c r="X59" s="30">
        <v>-17.338120743333391</v>
      </c>
      <c r="Y59" s="30">
        <v>-11.100080249564442</v>
      </c>
      <c r="Z59" s="30">
        <v>-14.727002333094642</v>
      </c>
      <c r="AA59" s="30">
        <v>-9.7302158312620914</v>
      </c>
      <c r="AB59" s="30">
        <v>-10.308952660644293</v>
      </c>
      <c r="AC59" s="30">
        <v>-9.1251825636358763</v>
      </c>
      <c r="AD59" s="30">
        <v>-7.0768316090260708</v>
      </c>
      <c r="AE59" s="30">
        <v>-4.395449655006022</v>
      </c>
      <c r="AF59" s="30">
        <v>-6.6368803248467376</v>
      </c>
      <c r="AG59" s="30">
        <v>-6.8857763722633623</v>
      </c>
      <c r="AH59" s="30">
        <v>-7.1880572441362958</v>
      </c>
      <c r="AI59" s="30">
        <v>1.4508328822574619</v>
      </c>
      <c r="AJ59" s="30">
        <v>0.83290912293510388</v>
      </c>
      <c r="AK59" s="30">
        <v>-2.1972245773362196</v>
      </c>
      <c r="AL59" s="30">
        <v>-4.8564846142689975</v>
      </c>
      <c r="AM59" s="36"/>
      <c r="AN59" s="36"/>
      <c r="AO59" s="36"/>
      <c r="AP59" s="36"/>
      <c r="AQ59" s="36"/>
      <c r="AR59" s="36"/>
      <c r="AS59" s="36"/>
      <c r="AT59" s="36"/>
    </row>
    <row r="60" spans="1:46" ht="15.6" x14ac:dyDescent="0.3">
      <c r="A60" s="26">
        <v>687535</v>
      </c>
      <c r="B60" s="26">
        <v>846758</v>
      </c>
      <c r="C60" s="26">
        <v>359</v>
      </c>
      <c r="D60" s="25">
        <v>56</v>
      </c>
      <c r="E60" s="26">
        <v>1</v>
      </c>
      <c r="F60" s="27" t="s">
        <v>57</v>
      </c>
      <c r="G60" s="30">
        <v>-15.482106884238323</v>
      </c>
      <c r="H60" s="30">
        <v>-8.0063675676502459</v>
      </c>
      <c r="I60" s="30">
        <v>-8.6050239047892703</v>
      </c>
      <c r="J60" s="30">
        <v>-13.989463865087712</v>
      </c>
      <c r="K60" s="30">
        <v>-7.3389728831927163</v>
      </c>
      <c r="L60" s="30">
        <v>-10.336081328032545</v>
      </c>
      <c r="M60" s="30">
        <v>-2.9810261261642954</v>
      </c>
      <c r="N60" s="30">
        <v>-6.9000075921913115</v>
      </c>
      <c r="O60" s="30">
        <v>-11.407564949312402</v>
      </c>
      <c r="P60" s="30">
        <v>-12.100712129872347</v>
      </c>
      <c r="Q60" s="30">
        <v>-9.2913094345098504</v>
      </c>
      <c r="R60" s="30">
        <v>-11.07109271269119</v>
      </c>
      <c r="S60" s="30">
        <v>-4.3174881135363101</v>
      </c>
      <c r="T60" s="30">
        <v>-10.714417768752456</v>
      </c>
      <c r="U60" s="30">
        <v>-10.308952660644293</v>
      </c>
      <c r="V60" s="30">
        <v>-12.323855681186558</v>
      </c>
      <c r="W60" s="30">
        <v>-7.348847564733453</v>
      </c>
      <c r="X60" s="30">
        <v>-17.381010990917705</v>
      </c>
      <c r="Y60" s="30">
        <v>-10.90074734694395</v>
      </c>
      <c r="Z60" s="30">
        <v>-14.802677530914671</v>
      </c>
      <c r="AA60" s="30">
        <v>-9.7066438804972783</v>
      </c>
      <c r="AB60" s="30">
        <v>-10.308952660644293</v>
      </c>
      <c r="AC60" s="30">
        <v>-9.2103403719761818</v>
      </c>
      <c r="AD60" s="30">
        <v>-7.1034998561082325</v>
      </c>
      <c r="AE60" s="30">
        <v>-4.3258563632068272</v>
      </c>
      <c r="AF60" s="30">
        <v>-6.6368803248467376</v>
      </c>
      <c r="AG60" s="30">
        <v>-6.8536880577118611</v>
      </c>
      <c r="AH60" s="30">
        <v>-7.2179102072859767</v>
      </c>
      <c r="AI60" s="30">
        <v>1.5114575040738967</v>
      </c>
      <c r="AJ60" s="30">
        <v>0.8938178760220965</v>
      </c>
      <c r="AK60" s="30">
        <v>-1.9348603128687285</v>
      </c>
      <c r="AL60" s="30">
        <v>-4.8564846142689975</v>
      </c>
      <c r="AM60" s="36"/>
      <c r="AN60" s="36"/>
      <c r="AO60" s="36"/>
      <c r="AP60" s="36"/>
      <c r="AQ60" s="36"/>
      <c r="AR60" s="36"/>
      <c r="AS60" s="36"/>
      <c r="AT60" s="36"/>
    </row>
    <row r="61" spans="1:46" ht="15.6" x14ac:dyDescent="0.3">
      <c r="A61" s="26">
        <v>687537</v>
      </c>
      <c r="B61" s="26">
        <v>846760</v>
      </c>
      <c r="C61" s="26">
        <v>359</v>
      </c>
      <c r="D61" s="25">
        <v>57</v>
      </c>
      <c r="E61" s="26">
        <v>1</v>
      </c>
      <c r="F61" s="27" t="s">
        <v>58</v>
      </c>
      <c r="G61" s="30">
        <v>-15.542731506054757</v>
      </c>
      <c r="H61" s="30">
        <v>-8.0063675676502459</v>
      </c>
      <c r="I61" s="30">
        <v>-8.7648975074730444</v>
      </c>
      <c r="J61" s="30">
        <v>-14.046622278927661</v>
      </c>
      <c r="K61" s="30">
        <v>-7.1804608972443607</v>
      </c>
      <c r="L61" s="30">
        <v>-10.331767338410463</v>
      </c>
      <c r="M61" s="30">
        <v>-2.9957322735539909</v>
      </c>
      <c r="N61" s="30">
        <v>-6.9189285795802622</v>
      </c>
      <c r="O61" s="30">
        <v>-11.407564949312402</v>
      </c>
      <c r="P61" s="30">
        <v>-11.918390573078392</v>
      </c>
      <c r="Q61" s="30">
        <v>-9.267498785816132</v>
      </c>
      <c r="R61" s="30">
        <v>-11.07109271269119</v>
      </c>
      <c r="S61" s="30">
        <v>-4.6861392485217586</v>
      </c>
      <c r="T61" s="30">
        <v>-11.407564949312402</v>
      </c>
      <c r="U61" s="30">
        <v>-10.714417768752456</v>
      </c>
      <c r="V61" s="30">
        <v>-12.323855681186558</v>
      </c>
      <c r="W61" s="30">
        <v>-7.0368520745387935</v>
      </c>
      <c r="X61" s="30">
        <v>-17.09029401477077</v>
      </c>
      <c r="Y61" s="30">
        <v>-11.085481450143289</v>
      </c>
      <c r="Z61" s="30">
        <v>-14.121584473899013</v>
      </c>
      <c r="AA61" s="30">
        <v>-9.7158889386413296</v>
      </c>
      <c r="AB61" s="30">
        <v>-10.714417768752456</v>
      </c>
      <c r="AC61" s="30">
        <v>-9.1883614652574082</v>
      </c>
      <c r="AD61" s="30">
        <v>-7.0381170968453803</v>
      </c>
      <c r="AE61" s="30">
        <v>-4.5200123776477845</v>
      </c>
      <c r="AF61" s="30">
        <v>-6.7254337221881819</v>
      </c>
      <c r="AG61" s="30">
        <v>-6.9077552789821368</v>
      </c>
      <c r="AH61" s="30">
        <v>-7.2804305642673102</v>
      </c>
      <c r="AI61" s="30">
        <v>1.4190841839428816</v>
      </c>
      <c r="AJ61" s="30">
        <v>0.44895022004790319</v>
      </c>
      <c r="AK61" s="30">
        <v>-2.1972245773362196</v>
      </c>
      <c r="AL61" s="30">
        <v>-5.4161004022044201</v>
      </c>
      <c r="AM61" s="36"/>
      <c r="AN61" s="36"/>
      <c r="AO61" s="36"/>
      <c r="AP61" s="36"/>
      <c r="AQ61" s="36"/>
      <c r="AR61" s="36"/>
      <c r="AS61" s="36"/>
      <c r="AT61" s="36"/>
    </row>
    <row r="62" spans="1:46" ht="15.6" x14ac:dyDescent="0.3">
      <c r="A62" s="26">
        <v>687538</v>
      </c>
      <c r="B62" s="26">
        <v>846763</v>
      </c>
      <c r="C62" s="26">
        <v>359</v>
      </c>
      <c r="D62" s="25">
        <v>58</v>
      </c>
      <c r="E62" s="26">
        <v>1</v>
      </c>
      <c r="F62" s="27" t="s">
        <v>59</v>
      </c>
      <c r="G62" s="30">
        <v>-15.60727002719233</v>
      </c>
      <c r="H62" s="30">
        <v>-8.0063675676502459</v>
      </c>
      <c r="I62" s="30">
        <v>-8.6995147482101913</v>
      </c>
      <c r="J62" s="30">
        <v>-14.19051645858773</v>
      </c>
      <c r="K62" s="30">
        <v>-7.201033906362075</v>
      </c>
      <c r="L62" s="30">
        <v>-10.491274217438248</v>
      </c>
      <c r="M62" s="30">
        <v>-2.962942450731</v>
      </c>
      <c r="N62" s="30">
        <v>-7.256525043413756</v>
      </c>
      <c r="O62" s="30">
        <v>-11.407564949312402</v>
      </c>
      <c r="P62" s="30">
        <v>-12.323855681186558</v>
      </c>
      <c r="Q62" s="30">
        <v>-9.5830156572613561</v>
      </c>
      <c r="R62" s="30">
        <v>-11.512925464970229</v>
      </c>
      <c r="S62" s="30">
        <v>-4.9305925864227191</v>
      </c>
      <c r="T62" s="30">
        <v>-11.407564949312402</v>
      </c>
      <c r="U62" s="30">
        <v>-10.714417768752456</v>
      </c>
      <c r="V62" s="30">
        <v>-12.323855681186558</v>
      </c>
      <c r="W62" s="30">
        <v>-6.8094193782612749</v>
      </c>
      <c r="X62" s="30">
        <v>-17.393059329433878</v>
      </c>
      <c r="Y62" s="30">
        <v>-10.975782532886864</v>
      </c>
      <c r="Z62" s="30">
        <v>-14.160172456881657</v>
      </c>
      <c r="AA62" s="30">
        <v>-10.076914079761215</v>
      </c>
      <c r="AB62" s="30">
        <v>-10.714417768752456</v>
      </c>
      <c r="AC62" s="30">
        <v>-9.6497070317600286</v>
      </c>
      <c r="AD62" s="30">
        <v>-7.3471219387659827</v>
      </c>
      <c r="AE62" s="30">
        <v>-4.5302688778149731</v>
      </c>
      <c r="AF62" s="30">
        <v>-7.1171055081640109</v>
      </c>
      <c r="AG62" s="30">
        <v>-7.1590697072630434</v>
      </c>
      <c r="AH62" s="30">
        <v>-7.6698953310290339</v>
      </c>
      <c r="AI62" s="30">
        <v>1.0911773101805917</v>
      </c>
      <c r="AJ62" s="30">
        <v>0.61818414208649008</v>
      </c>
      <c r="AK62" s="30">
        <v>-2.5538995212749516</v>
      </c>
      <c r="AL62" s="30">
        <v>-5.0106352940962555</v>
      </c>
      <c r="AM62" s="36"/>
      <c r="AN62" s="36"/>
      <c r="AO62" s="36"/>
      <c r="AP62" s="36"/>
      <c r="AQ62" s="36"/>
      <c r="AR62" s="36"/>
      <c r="AS62" s="36"/>
      <c r="AT62" s="36"/>
    </row>
    <row r="63" spans="1:46" ht="15.6" x14ac:dyDescent="0.3">
      <c r="A63" s="26">
        <v>687539</v>
      </c>
      <c r="B63" s="26">
        <v>846766</v>
      </c>
      <c r="C63" s="26">
        <v>359</v>
      </c>
      <c r="D63" s="25">
        <v>59</v>
      </c>
      <c r="E63" s="26">
        <v>1</v>
      </c>
      <c r="F63" s="27" t="s">
        <v>60</v>
      </c>
      <c r="G63" s="30">
        <v>-16.929025867174648</v>
      </c>
      <c r="H63" s="30">
        <v>-8.4118326757584114</v>
      </c>
      <c r="I63" s="30">
        <v>-8.95576745813168</v>
      </c>
      <c r="J63" s="30">
        <v>-14.352003928478842</v>
      </c>
      <c r="K63" s="30">
        <v>-8.0113551091612862</v>
      </c>
      <c r="L63" s="30">
        <v>-10.823979971263983</v>
      </c>
      <c r="M63" s="30">
        <v>-3.3211546739886191</v>
      </c>
      <c r="N63" s="30">
        <v>-7.4130407223725125</v>
      </c>
      <c r="O63" s="30">
        <v>-11.407564949312402</v>
      </c>
      <c r="P63" s="30">
        <v>-12.323855681186558</v>
      </c>
      <c r="Q63" s="30">
        <v>-9.7028168570739766</v>
      </c>
      <c r="R63" s="30">
        <v>-11.764239893251135</v>
      </c>
      <c r="S63" s="30">
        <v>-5.1537361377369288</v>
      </c>
      <c r="T63" s="30">
        <v>-10.714417768752456</v>
      </c>
      <c r="U63" s="30">
        <v>-11.512925464970229</v>
      </c>
      <c r="V63" s="30">
        <v>-12.323855681186558</v>
      </c>
      <c r="W63" s="30">
        <v>-6.4803112641551976</v>
      </c>
      <c r="X63" s="30">
        <v>-16.399508110396507</v>
      </c>
      <c r="Y63" s="30">
        <v>-11.259144944194128</v>
      </c>
      <c r="Z63" s="30">
        <v>-13.00058334333885</v>
      </c>
      <c r="AA63" s="30">
        <v>-9.5855655948946286</v>
      </c>
      <c r="AB63" s="30">
        <v>-10.714417768752456</v>
      </c>
      <c r="AC63" s="30">
        <v>-9.8600024405963893</v>
      </c>
      <c r="AD63" s="30">
        <v>-6.9416568306578181</v>
      </c>
      <c r="AE63" s="30">
        <v>-4.7742465160320258</v>
      </c>
      <c r="AF63" s="30">
        <v>-7.2028723299214361</v>
      </c>
      <c r="AG63" s="30">
        <v>-7.5157446512017758</v>
      </c>
      <c r="AH63" s="30">
        <v>-7.3645136814778516</v>
      </c>
      <c r="AI63" s="30">
        <v>0.96402213469534503</v>
      </c>
      <c r="AJ63" s="30">
        <v>-0.52951775677814317</v>
      </c>
      <c r="AK63" s="30">
        <v>-2.4203681286504293</v>
      </c>
      <c r="AL63" s="30">
        <v>-5.1929568508902104</v>
      </c>
      <c r="AM63" s="36"/>
      <c r="AN63" s="36"/>
      <c r="AO63" s="36"/>
      <c r="AP63" s="36"/>
      <c r="AQ63" s="36"/>
      <c r="AR63" s="36"/>
      <c r="AS63" s="36"/>
      <c r="AT63" s="36"/>
    </row>
    <row r="64" spans="1:46" ht="15.6" x14ac:dyDescent="0.3">
      <c r="A64" s="26">
        <v>687541</v>
      </c>
      <c r="B64" s="26">
        <v>846768</v>
      </c>
      <c r="C64" s="26">
        <v>359</v>
      </c>
      <c r="D64" s="25">
        <v>60</v>
      </c>
      <c r="E64" s="26">
        <v>1</v>
      </c>
      <c r="F64" s="27" t="s">
        <v>61</v>
      </c>
      <c r="G64" s="30">
        <v>-15.750370870833002</v>
      </c>
      <c r="H64" s="30">
        <v>-8.0063675676502459</v>
      </c>
      <c r="I64" s="30">
        <v>-8.5751577318617098</v>
      </c>
      <c r="J64" s="30">
        <v>-14.010254634756786</v>
      </c>
      <c r="K64" s="30">
        <v>-7.2970910051604179</v>
      </c>
      <c r="L64" s="30">
        <v>-10.485157990420811</v>
      </c>
      <c r="M64" s="30">
        <v>-3.0144244065661434</v>
      </c>
      <c r="N64" s="30">
        <v>-6.8195409221592813</v>
      </c>
      <c r="O64" s="30">
        <v>-10.714417768752456</v>
      </c>
      <c r="P64" s="30">
        <v>-12.100712129872347</v>
      </c>
      <c r="Q64" s="30">
        <v>-9.2442419236518649</v>
      </c>
      <c r="R64" s="30">
        <v>-11.002099841204238</v>
      </c>
      <c r="S64" s="30">
        <v>-4.6390717376637722</v>
      </c>
      <c r="T64" s="30">
        <v>-11.407564949312402</v>
      </c>
      <c r="U64" s="30">
        <v>-10.714417768752456</v>
      </c>
      <c r="V64" s="30">
        <v>-12.323855681186558</v>
      </c>
      <c r="W64" s="30">
        <v>-7.096765823926888</v>
      </c>
      <c r="X64" s="30">
        <v>-17.640522186402791</v>
      </c>
      <c r="Y64" s="30">
        <v>-11.160704871380876</v>
      </c>
      <c r="Z64" s="30">
        <v>-14.843441070842612</v>
      </c>
      <c r="AA64" s="30">
        <v>-9.6680739086301042</v>
      </c>
      <c r="AB64" s="30">
        <v>-10.308952660644293</v>
      </c>
      <c r="AC64" s="30">
        <v>-9.1354390638030658</v>
      </c>
      <c r="AD64" s="30">
        <v>-7.1171055081640109</v>
      </c>
      <c r="AE64" s="30">
        <v>-4.4228486291941369</v>
      </c>
      <c r="AF64" s="30">
        <v>-6.5953805939399848</v>
      </c>
      <c r="AG64" s="30">
        <v>-6.8857763722633623</v>
      </c>
      <c r="AH64" s="30">
        <v>-6.9767481504690885</v>
      </c>
      <c r="AI64" s="30">
        <v>1.5428231633521163</v>
      </c>
      <c r="AJ64" s="30">
        <v>1.1169614273363062</v>
      </c>
      <c r="AK64" s="30">
        <v>-2.0149030205422647</v>
      </c>
      <c r="AL64" s="30">
        <v>-4.8564846142689975</v>
      </c>
      <c r="AM64" s="36"/>
      <c r="AN64" s="36"/>
      <c r="AO64" s="36"/>
      <c r="AP64" s="36"/>
      <c r="AQ64" s="36"/>
      <c r="AR64" s="36"/>
      <c r="AS64" s="36"/>
      <c r="AT64" s="36"/>
    </row>
    <row r="65" spans="1:46" ht="15.6" x14ac:dyDescent="0.3">
      <c r="A65" s="26">
        <v>687544</v>
      </c>
      <c r="B65" s="26">
        <v>846771</v>
      </c>
      <c r="C65" s="26">
        <v>359</v>
      </c>
      <c r="D65" s="25">
        <v>61</v>
      </c>
      <c r="E65" s="26">
        <v>1</v>
      </c>
      <c r="F65" s="27" t="s">
        <v>62</v>
      </c>
      <c r="G65" s="30">
        <v>-15.67626289867928</v>
      </c>
      <c r="H65" s="30">
        <v>-8.4118326757584114</v>
      </c>
      <c r="I65" s="30">
        <v>-8.6227276049964221</v>
      </c>
      <c r="J65" s="30">
        <v>-13.880495408053687</v>
      </c>
      <c r="K65" s="30">
        <v>-7.014238759384587</v>
      </c>
      <c r="L65" s="30">
        <v>-10.477287975463508</v>
      </c>
      <c r="M65" s="30">
        <v>-3.0220002003746012</v>
      </c>
      <c r="N65" s="30">
        <v>-6.8453022643355874</v>
      </c>
      <c r="O65" s="30">
        <v>-10.714417768752456</v>
      </c>
      <c r="P65" s="30">
        <v>-11.918390573078392</v>
      </c>
      <c r="Q65" s="30">
        <v>-9.2558027460529395</v>
      </c>
      <c r="R65" s="30">
        <v>-11.07109271269119</v>
      </c>
      <c r="S65" s="30">
        <v>-4.6163434865862163</v>
      </c>
      <c r="T65" s="30">
        <v>-10.714417768752456</v>
      </c>
      <c r="U65" s="30">
        <v>-11.407564949312402</v>
      </c>
      <c r="V65" s="30">
        <v>-12.323855681186558</v>
      </c>
      <c r="W65" s="30">
        <v>-6.6890660780173077</v>
      </c>
      <c r="X65" s="30">
        <v>-17.733877037314596</v>
      </c>
      <c r="Y65" s="30">
        <v>-11.330603908176274</v>
      </c>
      <c r="Z65" s="30">
        <v>-14.45411512720665</v>
      </c>
      <c r="AA65" s="30">
        <v>-9.5919948313906289</v>
      </c>
      <c r="AB65" s="30">
        <v>-10.021270588192511</v>
      </c>
      <c r="AC65" s="30">
        <v>-9.2328132278282418</v>
      </c>
      <c r="AD65" s="30">
        <v>-7.1448850722710864</v>
      </c>
      <c r="AE65" s="30">
        <v>-4.6861392485217586</v>
      </c>
      <c r="AF65" s="30">
        <v>-6.7070845835199862</v>
      </c>
      <c r="AG65" s="30">
        <v>-6.8967054427955521</v>
      </c>
      <c r="AH65" s="30">
        <v>-7.1308988302963465</v>
      </c>
      <c r="AI65" s="30">
        <v>1.4637696732881811</v>
      </c>
      <c r="AJ65" s="30">
        <v>1.0055218656020977</v>
      </c>
      <c r="AK65" s="30">
        <v>-2.3025850929940455</v>
      </c>
      <c r="AL65" s="30">
        <v>-4.8564846142689975</v>
      </c>
      <c r="AM65" s="36"/>
      <c r="AN65" s="36"/>
      <c r="AO65" s="36"/>
      <c r="AP65" s="36"/>
      <c r="AQ65" s="36"/>
      <c r="AR65" s="36"/>
      <c r="AS65" s="36"/>
      <c r="AT65" s="36"/>
    </row>
    <row r="66" spans="1:46" ht="15.6" x14ac:dyDescent="0.3">
      <c r="A66" s="26">
        <v>687547</v>
      </c>
      <c r="B66" s="26">
        <v>846773</v>
      </c>
      <c r="C66" s="26">
        <v>359</v>
      </c>
      <c r="D66" s="25">
        <v>62</v>
      </c>
      <c r="E66" s="26">
        <v>1</v>
      </c>
      <c r="F66" s="27" t="s">
        <v>63</v>
      </c>
      <c r="G66" s="30">
        <v>-15.370881249128098</v>
      </c>
      <c r="H66" s="30">
        <v>-8.4118326757584114</v>
      </c>
      <c r="I66" s="30">
        <v>-8.5207267639975477</v>
      </c>
      <c r="J66" s="30">
        <v>-13.98208375779009</v>
      </c>
      <c r="K66" s="30">
        <v>-7.1853870155804165</v>
      </c>
      <c r="L66" s="30">
        <v>-10.465956409453957</v>
      </c>
      <c r="M66" s="30">
        <v>-3.1560749236291703</v>
      </c>
      <c r="N66" s="30">
        <v>-6.9178056148356388</v>
      </c>
      <c r="O66" s="30">
        <v>-10.714417768752456</v>
      </c>
      <c r="P66" s="30">
        <v>-11.918390573078392</v>
      </c>
      <c r="Q66" s="30">
        <v>-9.267498785816132</v>
      </c>
      <c r="R66" s="30">
        <v>-11.07109271269119</v>
      </c>
      <c r="S66" s="30">
        <v>-4.7105307016459177</v>
      </c>
      <c r="T66" s="30">
        <v>-11.407564949312402</v>
      </c>
      <c r="U66" s="30">
        <v>-10.308952660644293</v>
      </c>
      <c r="V66" s="30">
        <v>-12.323855681186558</v>
      </c>
      <c r="W66" s="30">
        <v>-6.9520555378787172</v>
      </c>
      <c r="X66" s="30">
        <v>-17.839143739941722</v>
      </c>
      <c r="Y66" s="30">
        <v>-11.387762322016222</v>
      </c>
      <c r="Z66" s="30">
        <v>-14.940333866988141</v>
      </c>
      <c r="AA66" s="30">
        <v>-9.6546453134006107</v>
      </c>
      <c r="AB66" s="30">
        <v>-10.308952660644293</v>
      </c>
      <c r="AC66" s="30">
        <v>-9.1775505491531923</v>
      </c>
      <c r="AD66" s="30">
        <v>-7.2644302229208693</v>
      </c>
      <c r="AE66" s="30">
        <v>-4.4510195061608329</v>
      </c>
      <c r="AF66" s="30">
        <v>-6.7070845835199862</v>
      </c>
      <c r="AG66" s="30">
        <v>-6.9302281348341959</v>
      </c>
      <c r="AH66" s="30">
        <v>-6.9649136928220861</v>
      </c>
      <c r="AI66" s="30">
        <v>1.4190841839428816</v>
      </c>
      <c r="AJ66" s="30">
        <v>1.2778426528923914</v>
      </c>
      <c r="AK66" s="30">
        <v>-2.3025850929940455</v>
      </c>
      <c r="AL66" s="30">
        <v>-4.6051701859880909</v>
      </c>
      <c r="AM66" s="36"/>
      <c r="AN66" s="36"/>
      <c r="AO66" s="36"/>
      <c r="AP66" s="36"/>
      <c r="AQ66" s="36"/>
      <c r="AR66" s="36"/>
      <c r="AS66" s="36"/>
      <c r="AT66" s="36"/>
    </row>
    <row r="67" spans="1:46" ht="15.6" x14ac:dyDescent="0.3">
      <c r="A67" s="26">
        <v>687549</v>
      </c>
      <c r="B67" s="26">
        <v>846775</v>
      </c>
      <c r="C67" s="26">
        <v>359</v>
      </c>
      <c r="D67" s="25">
        <v>63</v>
      </c>
      <c r="E67" s="26">
        <v>1</v>
      </c>
      <c r="F67" s="27" t="s">
        <v>64</v>
      </c>
      <c r="G67" s="30">
        <v>-14.759972166805126</v>
      </c>
      <c r="H67" s="30">
        <v>-8.4118326757584114</v>
      </c>
      <c r="I67" s="30">
        <v>-8.6305218767232414</v>
      </c>
      <c r="J67" s="30">
        <v>-14.423099850162572</v>
      </c>
      <c r="K67" s="30">
        <v>-7.3342737962881337</v>
      </c>
      <c r="L67" s="30">
        <v>-10.783410640239408</v>
      </c>
      <c r="M67" s="30">
        <v>-2.8754831454024141</v>
      </c>
      <c r="N67" s="30">
        <v>-7.1778157500840987</v>
      </c>
      <c r="O67" s="30">
        <v>-11.407564949312402</v>
      </c>
      <c r="P67" s="30">
        <v>-12.323855681186558</v>
      </c>
      <c r="Q67" s="30">
        <v>-9.5670153159149152</v>
      </c>
      <c r="R67" s="30">
        <v>-11.407564949312402</v>
      </c>
      <c r="S67" s="30">
        <v>-4.9305925864227191</v>
      </c>
      <c r="T67" s="30">
        <v>-8.1117280833080727</v>
      </c>
      <c r="U67" s="30">
        <v>-10.714417768752456</v>
      </c>
      <c r="V67" s="30">
        <v>-9.4616548002570884</v>
      </c>
      <c r="W67" s="30">
        <v>-6.7536045991548788</v>
      </c>
      <c r="X67" s="30">
        <v>-17.094105617534098</v>
      </c>
      <c r="Y67" s="30">
        <v>-10.92513880006811</v>
      </c>
      <c r="Z67" s="30">
        <v>-13.740959410699892</v>
      </c>
      <c r="AA67" s="30">
        <v>-9.9828043073647148</v>
      </c>
      <c r="AB67" s="30">
        <v>-10.308952660644293</v>
      </c>
      <c r="AC67" s="30">
        <v>-9.505457422915482</v>
      </c>
      <c r="AD67" s="30">
        <v>-7.3822132585772531</v>
      </c>
      <c r="AE67" s="30">
        <v>-4.4800070430340853</v>
      </c>
      <c r="AF67" s="30">
        <v>-7.0255383146385206</v>
      </c>
      <c r="AG67" s="30">
        <v>-7.1308988302963465</v>
      </c>
      <c r="AH67" s="30">
        <v>-7.4185809027481273</v>
      </c>
      <c r="AI67" s="30">
        <v>1.1871656860095547</v>
      </c>
      <c r="AJ67" s="30">
        <v>0.24512245803298491</v>
      </c>
      <c r="AK67" s="30">
        <v>-2.4203681286504293</v>
      </c>
      <c r="AL67" s="30">
        <v>-5.4161004022044201</v>
      </c>
      <c r="AM67" s="36"/>
      <c r="AN67" s="36"/>
      <c r="AO67" s="36"/>
      <c r="AP67" s="36"/>
      <c r="AQ67" s="36"/>
      <c r="AR67" s="36"/>
      <c r="AS67" s="36"/>
      <c r="AT67" s="36"/>
    </row>
    <row r="68" spans="1:46" ht="15.6" x14ac:dyDescent="0.3">
      <c r="A68" s="26">
        <v>687550</v>
      </c>
      <c r="B68" s="26">
        <v>846777</v>
      </c>
      <c r="C68" s="26">
        <v>359</v>
      </c>
      <c r="D68" s="25">
        <v>64</v>
      </c>
      <c r="E68" s="26">
        <v>1</v>
      </c>
      <c r="F68" s="27" t="s">
        <v>65</v>
      </c>
      <c r="G68" s="30">
        <v>-15.096444403426338</v>
      </c>
      <c r="H68" s="30">
        <v>-8.0063675676502459</v>
      </c>
      <c r="I68" s="30">
        <v>-8.5407663591343042</v>
      </c>
      <c r="J68" s="30">
        <v>-13.943243924473826</v>
      </c>
      <c r="K68" s="30">
        <v>-7.1804608972443607</v>
      </c>
      <c r="L68" s="30">
        <v>-10.443646168448993</v>
      </c>
      <c r="M68" s="30">
        <v>-2.8744984087398748</v>
      </c>
      <c r="N68" s="30">
        <v>-6.8484387018257173</v>
      </c>
      <c r="O68" s="30">
        <v>-10.714417768752456</v>
      </c>
      <c r="P68" s="30">
        <v>-12.100712129872347</v>
      </c>
      <c r="Q68" s="30">
        <v>-9.2442419236518649</v>
      </c>
      <c r="R68" s="30">
        <v>-11.07109271269119</v>
      </c>
      <c r="S68" s="30">
        <v>-4.6506325600648486</v>
      </c>
      <c r="T68" s="30">
        <v>-10.714417768752456</v>
      </c>
      <c r="U68" s="30">
        <v>-10.714417768752456</v>
      </c>
      <c r="V68" s="30">
        <v>-12.323855681186558</v>
      </c>
      <c r="W68" s="30">
        <v>-6.9755583823334995</v>
      </c>
      <c r="X68" s="30">
        <v>-17.921489307467716</v>
      </c>
      <c r="Y68" s="30">
        <v>-11.407564949312402</v>
      </c>
      <c r="Z68" s="30">
        <v>-14.942864398561264</v>
      </c>
      <c r="AA68" s="30">
        <v>-9.7218996714904176</v>
      </c>
      <c r="AB68" s="30">
        <v>-10.308952660644293</v>
      </c>
      <c r="AC68" s="30">
        <v>-9.267498785816132</v>
      </c>
      <c r="AD68" s="30">
        <v>-7.2804305642673102</v>
      </c>
      <c r="AE68" s="30">
        <v>-4.4898593394770971</v>
      </c>
      <c r="AF68" s="30">
        <v>-6.7254337221881819</v>
      </c>
      <c r="AG68" s="30">
        <v>-6.8857763722633623</v>
      </c>
      <c r="AH68" s="30">
        <v>-7.0255383146385206</v>
      </c>
      <c r="AI68" s="30">
        <v>1.4586150226995167</v>
      </c>
      <c r="AJ68" s="30">
        <v>1.2590921035470155</v>
      </c>
      <c r="AK68" s="30">
        <v>-2.3025850929940455</v>
      </c>
      <c r="AL68" s="30">
        <v>-4.8564846142689975</v>
      </c>
      <c r="AM68" s="36"/>
      <c r="AN68" s="36"/>
      <c r="AO68" s="36"/>
      <c r="AP68" s="36"/>
      <c r="AQ68" s="36"/>
      <c r="AR68" s="36"/>
      <c r="AS68" s="36"/>
      <c r="AT68" s="36"/>
    </row>
    <row r="69" spans="1:46" ht="15.6" x14ac:dyDescent="0.3">
      <c r="A69" s="26">
        <v>687553</v>
      </c>
      <c r="B69" s="26">
        <v>846779</v>
      </c>
      <c r="C69" s="26">
        <v>357</v>
      </c>
      <c r="D69" s="25">
        <v>65</v>
      </c>
      <c r="E69" s="26">
        <v>1</v>
      </c>
      <c r="F69" s="27" t="s">
        <v>66</v>
      </c>
      <c r="G69" s="30">
        <v>-15.224277774936223</v>
      </c>
      <c r="H69" s="30">
        <v>-8.4118326757584114</v>
      </c>
      <c r="I69" s="30">
        <v>-9.1656044781347923</v>
      </c>
      <c r="J69" s="30">
        <v>-13.860722900785822</v>
      </c>
      <c r="K69" s="30">
        <v>-7.3530418812769724</v>
      </c>
      <c r="L69" s="30">
        <v>-10.677753784380865</v>
      </c>
      <c r="M69" s="30">
        <v>-2.8863797366266271</v>
      </c>
      <c r="N69" s="30">
        <v>-6.9279579862996563</v>
      </c>
      <c r="O69" s="30">
        <v>-11.512925464970229</v>
      </c>
      <c r="P69" s="30">
        <v>-11.764239893251135</v>
      </c>
      <c r="Q69" s="30">
        <v>-9.267498785816132</v>
      </c>
      <c r="R69" s="30">
        <v>-11.07109271269119</v>
      </c>
      <c r="S69" s="30">
        <v>-4.7229532216444747</v>
      </c>
      <c r="T69" s="30">
        <v>-11.407564949312402</v>
      </c>
      <c r="U69" s="30">
        <v>-11.407564949312402</v>
      </c>
      <c r="V69" s="30">
        <v>-12.323855681186558</v>
      </c>
      <c r="W69" s="30">
        <v>-5.2296208352618017</v>
      </c>
      <c r="X69" s="30">
        <v>-17.622173047734595</v>
      </c>
      <c r="Y69" s="30">
        <v>-11.349296041188426</v>
      </c>
      <c r="Z69" s="30">
        <v>-13.140024676259165</v>
      </c>
      <c r="AA69" s="30">
        <v>-9.5120591697810628</v>
      </c>
      <c r="AB69" s="30">
        <v>-9.2103403719761818</v>
      </c>
      <c r="AC69" s="30">
        <v>-9.3663446204527645</v>
      </c>
      <c r="AD69" s="30">
        <v>-6.6284414562008731</v>
      </c>
      <c r="AE69" s="30">
        <v>-4.5723803631651005</v>
      </c>
      <c r="AF69" s="30">
        <v>-6.6980347480000679</v>
      </c>
      <c r="AG69" s="30">
        <v>-6.8857763722633623</v>
      </c>
      <c r="AH69" s="30">
        <v>-6.772835961082766</v>
      </c>
      <c r="AI69" s="30">
        <v>1.3890682880026159</v>
      </c>
      <c r="AJ69" s="30">
        <v>0.77318988823348167</v>
      </c>
      <c r="AK69" s="30">
        <v>-2.1972245773362196</v>
      </c>
      <c r="AL69" s="30">
        <v>-4.6051701859880909</v>
      </c>
      <c r="AM69" s="36"/>
      <c r="AN69" s="36"/>
      <c r="AO69" s="36"/>
      <c r="AP69" s="36"/>
      <c r="AQ69" s="36"/>
      <c r="AR69" s="36"/>
      <c r="AS69" s="36"/>
      <c r="AT69" s="36"/>
    </row>
    <row r="70" spans="1:46" ht="15.6" x14ac:dyDescent="0.3">
      <c r="A70" s="26">
        <v>687555</v>
      </c>
      <c r="B70" s="26">
        <v>846782</v>
      </c>
      <c r="C70" s="26">
        <v>357</v>
      </c>
      <c r="D70" s="25">
        <v>66</v>
      </c>
      <c r="E70" s="26">
        <v>1</v>
      </c>
      <c r="F70" s="27" t="s">
        <v>67</v>
      </c>
      <c r="G70" s="30">
        <v>-14.914122846632385</v>
      </c>
      <c r="H70" s="30">
        <v>-8.4118326757584114</v>
      </c>
      <c r="I70" s="30">
        <v>-8.8172977838665751</v>
      </c>
      <c r="J70" s="30">
        <v>-13.868374047521343</v>
      </c>
      <c r="K70" s="30">
        <v>-7.1907654380731749</v>
      </c>
      <c r="L70" s="30">
        <v>-10.514441276719781</v>
      </c>
      <c r="M70" s="30">
        <v>-2.9575805075896149</v>
      </c>
      <c r="N70" s="30">
        <v>-7.0927470643319701</v>
      </c>
      <c r="O70" s="30">
        <v>-10.714417768752456</v>
      </c>
      <c r="P70" s="30">
        <v>-12.611537753638338</v>
      </c>
      <c r="Q70" s="30">
        <v>-9.4906423371303408</v>
      </c>
      <c r="R70" s="30">
        <v>-11.312254769508078</v>
      </c>
      <c r="S70" s="30">
        <v>-4.9618451299268234</v>
      </c>
      <c r="T70" s="30">
        <v>-8.5743516052561866</v>
      </c>
      <c r="U70" s="30">
        <v>-11.407564949312402</v>
      </c>
      <c r="V70" s="30">
        <v>-12.323855681186558</v>
      </c>
      <c r="W70" s="30">
        <v>-6.3138147485056395</v>
      </c>
      <c r="X70" s="30">
        <v>-18.03463119133373</v>
      </c>
      <c r="Y70" s="30">
        <v>-11.285347316588153</v>
      </c>
      <c r="Z70" s="30">
        <v>-14.389563871519735</v>
      </c>
      <c r="AA70" s="30">
        <v>-9.7050366138122897</v>
      </c>
      <c r="AB70" s="30">
        <v>-10.021270588192511</v>
      </c>
      <c r="AC70" s="30">
        <v>-9.5204953002800217</v>
      </c>
      <c r="AD70" s="30">
        <v>-7.2179102072859767</v>
      </c>
      <c r="AE70" s="30">
        <v>-4.6982606090541035</v>
      </c>
      <c r="AF70" s="30">
        <v>-6.9416568306578181</v>
      </c>
      <c r="AG70" s="30">
        <v>-7.0008457020481494</v>
      </c>
      <c r="AH70" s="30">
        <v>-7.4757393165880766</v>
      </c>
      <c r="AI70" s="30">
        <v>1.2653814324545796</v>
      </c>
      <c r="AJ70" s="30">
        <v>1.1596725454293562</v>
      </c>
      <c r="AK70" s="30">
        <v>-2.4203681286504293</v>
      </c>
      <c r="AL70" s="30">
        <v>-4.499809670330265</v>
      </c>
      <c r="AM70" s="36"/>
      <c r="AN70" s="36"/>
      <c r="AO70" s="36"/>
      <c r="AP70" s="36"/>
      <c r="AQ70" s="36"/>
      <c r="AR70" s="36"/>
      <c r="AS70" s="36"/>
      <c r="AT70" s="36"/>
    </row>
    <row r="71" spans="1:46" ht="15.6" x14ac:dyDescent="0.3">
      <c r="A71" s="26">
        <v>686911</v>
      </c>
      <c r="B71" s="26">
        <v>846777</v>
      </c>
      <c r="C71" s="26">
        <v>369</v>
      </c>
      <c r="D71" s="25">
        <v>67</v>
      </c>
      <c r="E71" s="26">
        <v>1</v>
      </c>
      <c r="F71" s="27" t="s">
        <v>68</v>
      </c>
      <c r="G71" s="30">
        <v>-16.929025867174648</v>
      </c>
      <c r="H71" s="30">
        <v>-7.718685495198466</v>
      </c>
      <c r="I71" s="30">
        <v>-8.9508291764910979</v>
      </c>
      <c r="J71" s="30">
        <v>-14.585618779660347</v>
      </c>
      <c r="K71" s="30">
        <v>-6.9578796661647058</v>
      </c>
      <c r="L71" s="30">
        <v>-10.113979986296778</v>
      </c>
      <c r="M71" s="30">
        <v>-2.9234116119743647</v>
      </c>
      <c r="N71" s="30">
        <v>-6.4171323625336658</v>
      </c>
      <c r="O71" s="30">
        <v>-11.512925464970229</v>
      </c>
      <c r="P71" s="30">
        <v>-12.100712129872347</v>
      </c>
      <c r="Q71" s="30">
        <v>-9.0950295254651881</v>
      </c>
      <c r="R71" s="30">
        <v>-11.225243392518447</v>
      </c>
      <c r="S71" s="30">
        <v>-4.2146307280966022</v>
      </c>
      <c r="T71" s="30">
        <v>-10.714417768752456</v>
      </c>
      <c r="U71" s="30">
        <v>-10.714417768752456</v>
      </c>
      <c r="V71" s="30">
        <v>-12.323855681186558</v>
      </c>
      <c r="W71" s="30">
        <v>-6.6453910145146464</v>
      </c>
      <c r="X71" s="30">
        <v>-18.273060419004658</v>
      </c>
      <c r="Y71" s="30">
        <v>-11.58191833645718</v>
      </c>
      <c r="Z71" s="30">
        <v>-14.94165918632943</v>
      </c>
      <c r="AA71" s="30">
        <v>-10.494984796834784</v>
      </c>
      <c r="AB71" s="30">
        <v>-10.021270588192511</v>
      </c>
      <c r="AC71" s="30">
        <v>-9.0754210540768128</v>
      </c>
      <c r="AD71" s="30">
        <v>-7.0508561226228101</v>
      </c>
      <c r="AE71" s="30">
        <v>-3.7297014486341915</v>
      </c>
      <c r="AF71" s="30">
        <v>-6.5792512120101012</v>
      </c>
      <c r="AG71" s="30">
        <v>-6.5400304988568196</v>
      </c>
      <c r="AH71" s="30">
        <v>-6.9887243415158045</v>
      </c>
      <c r="AI71" s="30">
        <v>1.7047480922384253</v>
      </c>
      <c r="AJ71" s="30">
        <v>1.8209586239203173</v>
      </c>
      <c r="AK71" s="30">
        <v>-2.4203681286504293</v>
      </c>
      <c r="AL71" s="30">
        <v>-4.0298060410845293</v>
      </c>
      <c r="AM71" s="36"/>
      <c r="AN71" s="36"/>
      <c r="AO71" s="36"/>
      <c r="AP71" s="36"/>
      <c r="AQ71" s="36"/>
      <c r="AR71" s="36"/>
      <c r="AS71" s="36"/>
      <c r="AT71" s="36"/>
    </row>
    <row r="72" spans="1:46" ht="15.6" x14ac:dyDescent="0.3">
      <c r="A72" s="26">
        <v>686910</v>
      </c>
      <c r="B72" s="26">
        <v>846777</v>
      </c>
      <c r="C72" s="26">
        <v>369</v>
      </c>
      <c r="D72" s="25">
        <v>68</v>
      </c>
      <c r="E72" s="26">
        <v>1</v>
      </c>
      <c r="F72" s="27" t="s">
        <v>70</v>
      </c>
      <c r="G72" s="30">
        <v>-16.929025867174648</v>
      </c>
      <c r="H72" s="30">
        <v>-8.0063675676502459</v>
      </c>
      <c r="I72" s="30">
        <v>-8.78119277922446</v>
      </c>
      <c r="J72" s="30">
        <v>-14.552674623940995</v>
      </c>
      <c r="K72" s="30">
        <v>-6.8204132688269894</v>
      </c>
      <c r="L72" s="30">
        <v>-10.229300501696674</v>
      </c>
      <c r="M72" s="30">
        <v>-2.9193592947694169</v>
      </c>
      <c r="N72" s="30">
        <v>-6.4875840234842777</v>
      </c>
      <c r="O72" s="30">
        <v>-11.512925464970229</v>
      </c>
      <c r="P72" s="30">
        <v>-11.764239893251135</v>
      </c>
      <c r="Q72" s="30">
        <v>-9.0561896921489247</v>
      </c>
      <c r="R72" s="30">
        <v>-11.312254769508078</v>
      </c>
      <c r="S72" s="30">
        <v>-4.2146307280966022</v>
      </c>
      <c r="T72" s="30">
        <v>-10.714417768752456</v>
      </c>
      <c r="U72" s="30">
        <v>-10.714417768752456</v>
      </c>
      <c r="V72" s="30">
        <v>-12.323855681186558</v>
      </c>
      <c r="W72" s="30">
        <v>-6.620073206530356</v>
      </c>
      <c r="X72" s="30">
        <v>-18.256231311924534</v>
      </c>
      <c r="Y72" s="30">
        <v>-11.695247021764184</v>
      </c>
      <c r="Z72" s="30">
        <v>-15.011265730592253</v>
      </c>
      <c r="AA72" s="30">
        <v>-10.56575031033973</v>
      </c>
      <c r="AB72" s="30">
        <v>-10.021270588192511</v>
      </c>
      <c r="AC72" s="30">
        <v>-9.2103403719761818</v>
      </c>
      <c r="AD72" s="30">
        <v>-7.1880572441362958</v>
      </c>
      <c r="AE72" s="30">
        <v>-3.7626456043535454</v>
      </c>
      <c r="AF72" s="30">
        <v>-6.6890660780173077</v>
      </c>
      <c r="AG72" s="30">
        <v>-6.620073206530356</v>
      </c>
      <c r="AH72" s="30">
        <v>-7.0381170968453803</v>
      </c>
      <c r="AI72" s="30">
        <v>1.5846897427449065</v>
      </c>
      <c r="AJ72" s="30">
        <v>1.8545603704670854</v>
      </c>
      <c r="AK72" s="30">
        <v>-2.7080502011022101</v>
      </c>
      <c r="AL72" s="30">
        <v>-4.1633374337090521</v>
      </c>
      <c r="AM72" s="36"/>
      <c r="AN72" s="36"/>
      <c r="AO72" s="36"/>
      <c r="AP72" s="36"/>
      <c r="AQ72" s="36"/>
      <c r="AR72" s="36"/>
      <c r="AS72" s="36"/>
      <c r="AT72" s="36"/>
    </row>
    <row r="73" spans="1:46" ht="15.6" x14ac:dyDescent="0.3">
      <c r="A73" s="26">
        <v>686909</v>
      </c>
      <c r="B73" s="26">
        <v>846778</v>
      </c>
      <c r="C73" s="26">
        <v>369</v>
      </c>
      <c r="D73" s="25">
        <v>69</v>
      </c>
      <c r="E73" s="26">
        <v>1</v>
      </c>
      <c r="F73" s="27" t="s">
        <v>69</v>
      </c>
      <c r="G73" s="30">
        <v>-16.929025867174648</v>
      </c>
      <c r="H73" s="30">
        <v>-8.0063675676502459</v>
      </c>
      <c r="I73" s="30">
        <v>-8.7456058554104601</v>
      </c>
      <c r="J73" s="30">
        <v>-14.4884550312067</v>
      </c>
      <c r="K73" s="30">
        <v>-6.7312184848564156</v>
      </c>
      <c r="L73" s="30">
        <v>-10.340648391454424</v>
      </c>
      <c r="M73" s="30">
        <v>-3.0915364024915992</v>
      </c>
      <c r="N73" s="30">
        <v>-6.3449699162854349</v>
      </c>
      <c r="O73" s="30">
        <v>-11.512925464970229</v>
      </c>
      <c r="P73" s="30">
        <v>-11.630708500626612</v>
      </c>
      <c r="Q73" s="30">
        <v>-8.9479761075086923</v>
      </c>
      <c r="R73" s="30">
        <v>-11.002099841204238</v>
      </c>
      <c r="S73" s="30">
        <v>-4.1145472695396199</v>
      </c>
      <c r="T73" s="30">
        <v>-10.714417768752456</v>
      </c>
      <c r="U73" s="30">
        <v>-11.512925464970229</v>
      </c>
      <c r="V73" s="30">
        <v>-12.323855681186558</v>
      </c>
      <c r="W73" s="30">
        <v>-6.2600704724989491</v>
      </c>
      <c r="X73" s="30">
        <v>-18.477669651901579</v>
      </c>
      <c r="Y73" s="30">
        <v>-11.643287282833471</v>
      </c>
      <c r="Z73" s="30">
        <v>-14.954129354197129</v>
      </c>
      <c r="AA73" s="30">
        <v>-10.401545447472117</v>
      </c>
      <c r="AB73" s="30">
        <v>-10.021270588192511</v>
      </c>
      <c r="AC73" s="30">
        <v>-9.0657591431650744</v>
      </c>
      <c r="AD73" s="30">
        <v>-7.1034998561082325</v>
      </c>
      <c r="AE73" s="30">
        <v>-3.8268651970878391</v>
      </c>
      <c r="AF73" s="30">
        <v>-6.603543904579146</v>
      </c>
      <c r="AG73" s="30">
        <v>-6.4949100635763504</v>
      </c>
      <c r="AH73" s="30">
        <v>-6.9189285795802622</v>
      </c>
      <c r="AI73" s="30">
        <v>1.7227665977411035</v>
      </c>
      <c r="AJ73" s="30">
        <v>2.0426622901765397</v>
      </c>
      <c r="AK73" s="30">
        <v>-2.5538995212749516</v>
      </c>
      <c r="AL73" s="30">
        <v>-4.0943445622221004</v>
      </c>
      <c r="AM73" s="36"/>
      <c r="AN73" s="36"/>
      <c r="AO73" s="36"/>
      <c r="AP73" s="36"/>
      <c r="AQ73" s="36"/>
      <c r="AR73" s="36"/>
      <c r="AS73" s="36"/>
      <c r="AT73" s="36"/>
    </row>
    <row r="74" spans="1:46" ht="15.6" x14ac:dyDescent="0.3">
      <c r="A74" s="26">
        <v>686908</v>
      </c>
      <c r="B74" s="26">
        <v>846778</v>
      </c>
      <c r="C74" s="26">
        <v>369</v>
      </c>
      <c r="D74" s="25">
        <v>70</v>
      </c>
      <c r="E74" s="26">
        <v>1</v>
      </c>
      <c r="F74" s="27" t="s">
        <v>71</v>
      </c>
      <c r="G74" s="30">
        <v>-14.140932958398903</v>
      </c>
      <c r="H74" s="30">
        <v>-8.0063675676502459</v>
      </c>
      <c r="I74" s="30">
        <v>-8.7853461840599731</v>
      </c>
      <c r="J74" s="30">
        <v>-14.447314108283168</v>
      </c>
      <c r="K74" s="30">
        <v>-6.7794052450996123</v>
      </c>
      <c r="L74" s="30">
        <v>-10.305721640062846</v>
      </c>
      <c r="M74" s="30">
        <v>-3.0463760063727459</v>
      </c>
      <c r="N74" s="30">
        <v>-6.3449699162854349</v>
      </c>
      <c r="O74" s="30">
        <v>-11.512925464970229</v>
      </c>
      <c r="P74" s="30">
        <v>-11.764239893251135</v>
      </c>
      <c r="Q74" s="30">
        <v>-8.9479761075086923</v>
      </c>
      <c r="R74" s="30">
        <v>-10.876936698250232</v>
      </c>
      <c r="S74" s="30">
        <v>-4.0810993354720804</v>
      </c>
      <c r="T74" s="30">
        <v>-10.714417768752456</v>
      </c>
      <c r="U74" s="30">
        <v>-11.407564949312402</v>
      </c>
      <c r="V74" s="30">
        <v>-12.323855681186558</v>
      </c>
      <c r="W74" s="30">
        <v>-6.3199686140800182</v>
      </c>
      <c r="X74" s="30">
        <v>-18.394630066752423</v>
      </c>
      <c r="Y74" s="30">
        <v>-11.66892971344681</v>
      </c>
      <c r="Z74" s="30">
        <v>-14.939922163672581</v>
      </c>
      <c r="AA74" s="30">
        <v>-10.386871097736748</v>
      </c>
      <c r="AB74" s="30">
        <v>-9.7981270368783022</v>
      </c>
      <c r="AC74" s="30">
        <v>-9.0188021600773034</v>
      </c>
      <c r="AD74" s="30">
        <v>-7.0637595274587186</v>
      </c>
      <c r="AE74" s="30">
        <v>-3.7626456043535454</v>
      </c>
      <c r="AF74" s="30">
        <v>-6.5477525449507299</v>
      </c>
      <c r="AG74" s="30">
        <v>-6.4588050589342334</v>
      </c>
      <c r="AH74" s="30">
        <v>-6.9077552789821368</v>
      </c>
      <c r="AI74" s="30">
        <v>1.761682013990777</v>
      </c>
      <c r="AJ74" s="30">
        <v>2.0252199875131969</v>
      </c>
      <c r="AK74" s="30">
        <v>-2.4203681286504293</v>
      </c>
      <c r="AL74" s="30">
        <v>-4.1633374337090521</v>
      </c>
      <c r="AM74" s="36"/>
      <c r="AN74" s="36"/>
      <c r="AO74" s="36"/>
      <c r="AP74" s="36"/>
      <c r="AQ74" s="36"/>
      <c r="AR74" s="36"/>
      <c r="AS74" s="36"/>
      <c r="AT74" s="36"/>
    </row>
    <row r="75" spans="1:46" ht="15.6" x14ac:dyDescent="0.3">
      <c r="A75" s="26">
        <v>686907</v>
      </c>
      <c r="B75" s="26">
        <v>846778</v>
      </c>
      <c r="C75" s="26">
        <v>369</v>
      </c>
      <c r="D75" s="25">
        <v>71</v>
      </c>
      <c r="E75" s="26">
        <v>1</v>
      </c>
      <c r="F75" s="27" t="s">
        <v>72</v>
      </c>
      <c r="G75" s="30">
        <v>-16.929025867174648</v>
      </c>
      <c r="H75" s="30">
        <v>-8.0063675676502459</v>
      </c>
      <c r="I75" s="30">
        <v>-8.9165792534480204</v>
      </c>
      <c r="J75" s="30">
        <v>-14.708020761173026</v>
      </c>
      <c r="K75" s="30">
        <v>-7.1251681555873621</v>
      </c>
      <c r="L75" s="30">
        <v>-10.428753860456913</v>
      </c>
      <c r="M75" s="30">
        <v>-2.7927914295573006</v>
      </c>
      <c r="N75" s="30">
        <v>-6.3513191439640941</v>
      </c>
      <c r="O75" s="30">
        <v>-11.512925464970229</v>
      </c>
      <c r="P75" s="30">
        <v>-11.764239893251135</v>
      </c>
      <c r="Q75" s="30">
        <v>-8.9652179139431976</v>
      </c>
      <c r="R75" s="30">
        <v>-10.937561320066667</v>
      </c>
      <c r="S75" s="30">
        <v>-4.142135226058449</v>
      </c>
      <c r="T75" s="30">
        <v>-10.714417768752456</v>
      </c>
      <c r="U75" s="30">
        <v>-11.407564949312402</v>
      </c>
      <c r="V75" s="30">
        <v>-12.323855681186558</v>
      </c>
      <c r="W75" s="30">
        <v>-6.3386607470921703</v>
      </c>
      <c r="X75" s="30">
        <v>-18.182228299531186</v>
      </c>
      <c r="Y75" s="30">
        <v>-11.480135642147237</v>
      </c>
      <c r="Z75" s="30">
        <v>-14.787404767885642</v>
      </c>
      <c r="AA75" s="30">
        <v>-10.304354951395663</v>
      </c>
      <c r="AB75" s="30">
        <v>-9.7981270368783022</v>
      </c>
      <c r="AC75" s="30">
        <v>-9.0096696765140312</v>
      </c>
      <c r="AD75" s="30">
        <v>-7.0008457020481494</v>
      </c>
      <c r="AE75" s="30">
        <v>-3.7250825027778971</v>
      </c>
      <c r="AF75" s="30">
        <v>-6.4308312068918276</v>
      </c>
      <c r="AG75" s="30">
        <v>-6.4949100635763504</v>
      </c>
      <c r="AH75" s="30">
        <v>-7.0008457020481494</v>
      </c>
      <c r="AI75" s="30">
        <v>1.831692179563426</v>
      </c>
      <c r="AJ75" s="30">
        <v>1.844070763796066</v>
      </c>
      <c r="AK75" s="30">
        <v>-2.1972245773362196</v>
      </c>
      <c r="AL75" s="30">
        <v>-4.1633374337090521</v>
      </c>
      <c r="AM75" s="36"/>
      <c r="AN75" s="36"/>
      <c r="AO75" s="36"/>
      <c r="AP75" s="36"/>
      <c r="AQ75" s="36"/>
      <c r="AR75" s="36"/>
      <c r="AS75" s="36"/>
      <c r="AT75" s="36"/>
    </row>
    <row r="76" spans="1:46" ht="15.6" x14ac:dyDescent="0.3">
      <c r="A76" s="26">
        <v>686906</v>
      </c>
      <c r="B76" s="26">
        <v>846779</v>
      </c>
      <c r="C76" s="26">
        <v>369</v>
      </c>
      <c r="D76" s="25">
        <v>72</v>
      </c>
      <c r="E76" s="26">
        <v>1</v>
      </c>
      <c r="F76" s="27" t="s">
        <v>73</v>
      </c>
      <c r="G76" s="30">
        <v>-16.929025867174648</v>
      </c>
      <c r="H76" s="30">
        <v>-8.0063675676502459</v>
      </c>
      <c r="I76" s="30">
        <v>-8.7219876040622513</v>
      </c>
      <c r="J76" s="30">
        <v>-14.560300971676059</v>
      </c>
      <c r="K76" s="30">
        <v>-6.7042027371450974</v>
      </c>
      <c r="L76" s="30">
        <v>-10.268130666124037</v>
      </c>
      <c r="M76" s="30">
        <v>-2.9957322735539909</v>
      </c>
      <c r="N76" s="30">
        <v>-6.3016194754118215</v>
      </c>
      <c r="O76" s="30">
        <v>-11.512925464970229</v>
      </c>
      <c r="P76" s="30">
        <v>-11.764239893251135</v>
      </c>
      <c r="Q76" s="30">
        <v>-9.0006198409941138</v>
      </c>
      <c r="R76" s="30">
        <v>-10.876936698250232</v>
      </c>
      <c r="S76" s="30">
        <v>-4.0423848232913899</v>
      </c>
      <c r="T76" s="30">
        <v>-10.714417768752456</v>
      </c>
      <c r="U76" s="30">
        <v>-11.512925464970229</v>
      </c>
      <c r="V76" s="30">
        <v>-12.323855681186558</v>
      </c>
      <c r="W76" s="30">
        <v>-6.2201791434716469</v>
      </c>
      <c r="X76" s="30">
        <v>-18.594328427601543</v>
      </c>
      <c r="Y76" s="30">
        <v>-11.656026308610901</v>
      </c>
      <c r="Z76" s="30">
        <v>-14.899162327005877</v>
      </c>
      <c r="AA76" s="30">
        <v>-10.522526760942352</v>
      </c>
      <c r="AB76" s="30">
        <v>-9.7981270368783022</v>
      </c>
      <c r="AC76" s="30">
        <v>-9.1049798563183568</v>
      </c>
      <c r="AD76" s="30">
        <v>-7.0900768357760917</v>
      </c>
      <c r="AE76" s="30">
        <v>-3.6496587409606551</v>
      </c>
      <c r="AF76" s="30">
        <v>-6.5712830423609239</v>
      </c>
      <c r="AG76" s="30">
        <v>-6.4377516497364011</v>
      </c>
      <c r="AH76" s="30">
        <v>-6.9532176530588945</v>
      </c>
      <c r="AI76" s="30">
        <v>1.7635885922613586</v>
      </c>
      <c r="AJ76" s="30">
        <v>2.0891168072032542</v>
      </c>
      <c r="AK76" s="30">
        <v>-2.4203681286504293</v>
      </c>
      <c r="AL76" s="30">
        <v>-4.2374454058627737</v>
      </c>
      <c r="AM76" s="36"/>
      <c r="AN76" s="36"/>
      <c r="AO76" s="36"/>
      <c r="AP76" s="36"/>
      <c r="AQ76" s="36"/>
      <c r="AR76" s="36"/>
      <c r="AS76" s="36"/>
      <c r="AT76" s="36"/>
    </row>
    <row r="77" spans="1:46" ht="15.6" x14ac:dyDescent="0.3">
      <c r="A77" s="26">
        <v>686904</v>
      </c>
      <c r="B77" s="26">
        <v>846779</v>
      </c>
      <c r="C77" s="26">
        <v>369</v>
      </c>
      <c r="D77" s="25">
        <v>73</v>
      </c>
      <c r="E77" s="26">
        <v>1</v>
      </c>
      <c r="F77" s="27" t="s">
        <v>75</v>
      </c>
      <c r="G77" s="30">
        <v>-15.830413578506539</v>
      </c>
      <c r="H77" s="30">
        <v>-8.0063675676502459</v>
      </c>
      <c r="I77" s="30">
        <v>-9.0414664505960296</v>
      </c>
      <c r="J77" s="30">
        <v>-14.086014680638321</v>
      </c>
      <c r="K77" s="30">
        <v>-7.9512688867733088</v>
      </c>
      <c r="L77" s="30">
        <v>-11.258276642801258</v>
      </c>
      <c r="M77" s="30">
        <v>-4.0666611334736835</v>
      </c>
      <c r="N77" s="30">
        <v>-6.3016194754118215</v>
      </c>
      <c r="O77" s="30">
        <v>-11.512925464970229</v>
      </c>
      <c r="P77" s="30">
        <v>-11.630708500626612</v>
      </c>
      <c r="Q77" s="30">
        <v>-8.2378793686349727</v>
      </c>
      <c r="R77" s="30">
        <v>-10.574655826377297</v>
      </c>
      <c r="S77" s="30">
        <v>-4.8708733517210971</v>
      </c>
      <c r="T77" s="30">
        <v>-11.407564949312402</v>
      </c>
      <c r="U77" s="30">
        <v>-9.2103403719761818</v>
      </c>
      <c r="V77" s="30">
        <v>-12.323855681186558</v>
      </c>
      <c r="W77" s="30">
        <v>-6.7347361148504961</v>
      </c>
      <c r="X77" s="30">
        <v>-18.186765095656245</v>
      </c>
      <c r="Y77" s="30">
        <v>-12.375148975574108</v>
      </c>
      <c r="Z77" s="30">
        <v>-14.791353233295975</v>
      </c>
      <c r="AA77" s="30">
        <v>-9.6360373840559319</v>
      </c>
      <c r="AB77" s="30">
        <v>-9.6158054800843473</v>
      </c>
      <c r="AC77" s="30">
        <v>-8.4320353830759309</v>
      </c>
      <c r="AD77" s="30">
        <v>-6.603543904579146</v>
      </c>
      <c r="AE77" s="30">
        <v>-3.6539414027526558</v>
      </c>
      <c r="AF77" s="30">
        <v>-5.6839798473600212</v>
      </c>
      <c r="AG77" s="30">
        <v>-6.603543904579146</v>
      </c>
      <c r="AH77" s="30">
        <v>-6.1243612205744133</v>
      </c>
      <c r="AI77" s="30">
        <v>1.8632184332102</v>
      </c>
      <c r="AJ77" s="30">
        <v>1.8173550164170187</v>
      </c>
      <c r="AK77" s="30">
        <v>-1.4087672169719492</v>
      </c>
      <c r="AL77" s="30">
        <v>-2.5538995212749516</v>
      </c>
      <c r="AM77" s="36"/>
      <c r="AN77" s="36"/>
      <c r="AO77" s="36"/>
      <c r="AP77" s="36"/>
      <c r="AQ77" s="36"/>
      <c r="AR77" s="36"/>
      <c r="AS77" s="36"/>
      <c r="AT77" s="36"/>
    </row>
    <row r="78" spans="1:46" ht="15.6" x14ac:dyDescent="0.3">
      <c r="A78" s="26">
        <v>686901</v>
      </c>
      <c r="B78" s="26">
        <v>846779</v>
      </c>
      <c r="C78" s="26">
        <v>369</v>
      </c>
      <c r="D78" s="25">
        <v>74</v>
      </c>
      <c r="E78" s="26">
        <v>1</v>
      </c>
      <c r="F78" s="27" t="s">
        <v>74</v>
      </c>
      <c r="G78" s="30">
        <v>-16.929025867174648</v>
      </c>
      <c r="H78" s="30">
        <v>-8.0063675676502459</v>
      </c>
      <c r="I78" s="30">
        <v>-8.8266001765288884</v>
      </c>
      <c r="J78" s="30">
        <v>-14.679981541108633</v>
      </c>
      <c r="K78" s="30">
        <v>-7.0405511070277056</v>
      </c>
      <c r="L78" s="30">
        <v>-10.390178100566878</v>
      </c>
      <c r="M78" s="30">
        <v>-2.6706626690305897</v>
      </c>
      <c r="N78" s="30">
        <v>-6.2836009699091431</v>
      </c>
      <c r="O78" s="30">
        <v>-11.512925464970229</v>
      </c>
      <c r="P78" s="30">
        <v>-11.764239893251135</v>
      </c>
      <c r="Q78" s="30">
        <v>-8.9827622235941078</v>
      </c>
      <c r="R78" s="30">
        <v>-10.937561320066667</v>
      </c>
      <c r="S78" s="30">
        <v>-4.06155473939911</v>
      </c>
      <c r="T78" s="30">
        <v>-10.714417768752456</v>
      </c>
      <c r="U78" s="30">
        <v>-11.407564949312402</v>
      </c>
      <c r="V78" s="30">
        <v>-12.323855681186558</v>
      </c>
      <c r="W78" s="30">
        <v>-6.2427789753888883</v>
      </c>
      <c r="X78" s="30">
        <v>-18.348630207176072</v>
      </c>
      <c r="Y78" s="30">
        <v>-11.630708500626612</v>
      </c>
      <c r="Z78" s="30">
        <v>-14.844230240256104</v>
      </c>
      <c r="AA78" s="30">
        <v>-10.273262293844379</v>
      </c>
      <c r="AB78" s="30">
        <v>-10.021270588192511</v>
      </c>
      <c r="AC78" s="30">
        <v>-9.0006198409941138</v>
      </c>
      <c r="AD78" s="30">
        <v>-7.0131157946399636</v>
      </c>
      <c r="AE78" s="30">
        <v>-3.7531217228422897</v>
      </c>
      <c r="AF78" s="30">
        <v>-6.3902851124974775</v>
      </c>
      <c r="AG78" s="30">
        <v>-6.3969296552161463</v>
      </c>
      <c r="AH78" s="30">
        <v>-6.9649136928220861</v>
      </c>
      <c r="AI78" s="30">
        <v>1.8887517352153647</v>
      </c>
      <c r="AJ78" s="30">
        <v>1.9632197865904049</v>
      </c>
      <c r="AK78" s="30">
        <v>-2.0149030205422647</v>
      </c>
      <c r="AL78" s="30">
        <v>-4.0943445622221004</v>
      </c>
      <c r="AM78" s="36"/>
      <c r="AN78" s="36"/>
      <c r="AO78" s="36"/>
      <c r="AP78" s="36"/>
      <c r="AQ78" s="36"/>
      <c r="AR78" s="36"/>
      <c r="AS78" s="36"/>
      <c r="AT78" s="36"/>
    </row>
    <row r="79" spans="1:46" ht="15.6" x14ac:dyDescent="0.3">
      <c r="A79" s="26">
        <v>686899</v>
      </c>
      <c r="B79" s="26">
        <v>846778</v>
      </c>
      <c r="C79" s="26">
        <v>369</v>
      </c>
      <c r="D79" s="25">
        <v>75</v>
      </c>
      <c r="E79" s="26">
        <v>1</v>
      </c>
      <c r="F79" s="27" t="s">
        <v>76</v>
      </c>
      <c r="G79" s="30">
        <v>-14.272268960459989</v>
      </c>
      <c r="H79" s="30">
        <v>-8.0063675676502459</v>
      </c>
      <c r="I79" s="30">
        <v>-8.8657501672525232</v>
      </c>
      <c r="J79" s="30">
        <v>-14.690979295318174</v>
      </c>
      <c r="K79" s="30">
        <v>-6.9603990124675592</v>
      </c>
      <c r="L79" s="30">
        <v>-10.176923897904304</v>
      </c>
      <c r="M79" s="30">
        <v>-2.9390369298774459</v>
      </c>
      <c r="N79" s="30">
        <v>-6.4588050589342334</v>
      </c>
      <c r="O79" s="30">
        <v>-11.512925464970229</v>
      </c>
      <c r="P79" s="30">
        <v>-11.630708500626612</v>
      </c>
      <c r="Q79" s="30">
        <v>-9.0006198409941138</v>
      </c>
      <c r="R79" s="30">
        <v>-11.002099841204238</v>
      </c>
      <c r="S79" s="30">
        <v>-4.2374454058627737</v>
      </c>
      <c r="T79" s="30">
        <v>-10.714417768752456</v>
      </c>
      <c r="U79" s="30">
        <v>-10.714417768752456</v>
      </c>
      <c r="V79" s="30">
        <v>-12.323855681186558</v>
      </c>
      <c r="W79" s="30">
        <v>-6.5400304988568196</v>
      </c>
      <c r="X79" s="30">
        <v>-18.031051128439</v>
      </c>
      <c r="Y79" s="30">
        <v>-11.524098765568354</v>
      </c>
      <c r="Z79" s="30">
        <v>-14.943506344706613</v>
      </c>
      <c r="AA79" s="30">
        <v>-10.501324553291749</v>
      </c>
      <c r="AB79" s="30">
        <v>-9.7981270368783022</v>
      </c>
      <c r="AC79" s="30">
        <v>-9.0950295254651881</v>
      </c>
      <c r="AD79" s="30">
        <v>-7.1034998561082325</v>
      </c>
      <c r="AE79" s="30">
        <v>-3.6243409329763652</v>
      </c>
      <c r="AF79" s="30">
        <v>-6.5400304988568196</v>
      </c>
      <c r="AG79" s="30">
        <v>-6.5953805939399848</v>
      </c>
      <c r="AH79" s="30">
        <v>-7.0255383146385206</v>
      </c>
      <c r="AI79" s="30">
        <v>1.7227665977411035</v>
      </c>
      <c r="AJ79" s="30">
        <v>1.8752151494978313</v>
      </c>
      <c r="AK79" s="30">
        <v>-2.3025850929940455</v>
      </c>
      <c r="AL79" s="30">
        <v>-4.1633374337090521</v>
      </c>
      <c r="AM79" s="36"/>
      <c r="AN79" s="36"/>
      <c r="AO79" s="36"/>
      <c r="AP79" s="36"/>
      <c r="AQ79" s="36"/>
      <c r="AR79" s="36"/>
      <c r="AS79" s="36"/>
      <c r="AT79" s="36"/>
    </row>
    <row r="80" spans="1:46" ht="15.6" x14ac:dyDescent="0.3">
      <c r="A80" s="26">
        <v>686898</v>
      </c>
      <c r="B80" s="26">
        <v>846778</v>
      </c>
      <c r="C80" s="26">
        <v>369</v>
      </c>
      <c r="D80" s="25">
        <v>76</v>
      </c>
      <c r="E80" s="26">
        <v>1</v>
      </c>
      <c r="F80" s="27" t="s">
        <v>77</v>
      </c>
      <c r="G80" s="30">
        <v>-14.983115718119334</v>
      </c>
      <c r="H80" s="30">
        <v>-8.0063675676502459</v>
      </c>
      <c r="I80" s="30">
        <v>-8.8740742996686581</v>
      </c>
      <c r="J80" s="30">
        <v>-14.698761435760229</v>
      </c>
      <c r="K80" s="30">
        <v>-7.0632786426213681</v>
      </c>
      <c r="L80" s="30">
        <v>-10.276617280001355</v>
      </c>
      <c r="M80" s="30">
        <v>-2.9259989355393157</v>
      </c>
      <c r="N80" s="30">
        <v>-6.4103526755482871</v>
      </c>
      <c r="O80" s="30">
        <v>-11.512925464970229</v>
      </c>
      <c r="P80" s="30">
        <v>-11.630708500626612</v>
      </c>
      <c r="Q80" s="30">
        <v>-9.0006198409941138</v>
      </c>
      <c r="R80" s="30">
        <v>-10.937561320066667</v>
      </c>
      <c r="S80" s="30">
        <v>-4.2927955009459389</v>
      </c>
      <c r="T80" s="30">
        <v>-10.714417768752456</v>
      </c>
      <c r="U80" s="30">
        <v>-10.714417768752456</v>
      </c>
      <c r="V80" s="30">
        <v>-12.323855681186558</v>
      </c>
      <c r="W80" s="30">
        <v>-6.4588050589342334</v>
      </c>
      <c r="X80" s="30">
        <v>-18.048374054321936</v>
      </c>
      <c r="Y80" s="30">
        <v>-11.682001795014163</v>
      </c>
      <c r="Z80" s="30">
        <v>-14.777391154437304</v>
      </c>
      <c r="AA80" s="30">
        <v>-10.47741718277682</v>
      </c>
      <c r="AB80" s="30">
        <v>-10.308952660644293</v>
      </c>
      <c r="AC80" s="30">
        <v>-9.1150301921718579</v>
      </c>
      <c r="AD80" s="30">
        <v>-7.0637595274587186</v>
      </c>
      <c r="AE80" s="30">
        <v>-3.7343418281906935</v>
      </c>
      <c r="AF80" s="30">
        <v>-6.5022901708739722</v>
      </c>
      <c r="AG80" s="30">
        <v>-6.5172158210906481</v>
      </c>
      <c r="AH80" s="30">
        <v>-6.9767481504690885</v>
      </c>
      <c r="AI80" s="30">
        <v>1.6802069833223074</v>
      </c>
      <c r="AJ80" s="30">
        <v>1.7843244907405369</v>
      </c>
      <c r="AK80" s="30">
        <v>-2.4203681286504293</v>
      </c>
      <c r="AL80" s="30">
        <v>-4.0943445622221004</v>
      </c>
      <c r="AM80" s="36"/>
      <c r="AN80" s="36"/>
      <c r="AO80" s="36"/>
      <c r="AP80" s="36"/>
      <c r="AQ80" s="36"/>
      <c r="AR80" s="36"/>
      <c r="AS80" s="36"/>
      <c r="AT80" s="36"/>
    </row>
    <row r="81" spans="1:46" ht="15.6" x14ac:dyDescent="0.3">
      <c r="A81" s="26">
        <v>686897</v>
      </c>
      <c r="B81" s="26">
        <v>846777</v>
      </c>
      <c r="C81" s="26">
        <v>368</v>
      </c>
      <c r="D81" s="25">
        <v>77</v>
      </c>
      <c r="E81" s="26">
        <v>1</v>
      </c>
      <c r="F81" s="27" t="s">
        <v>78</v>
      </c>
      <c r="G81" s="30">
        <v>-16.929025867174648</v>
      </c>
      <c r="H81" s="30">
        <v>-8.0063675676502459</v>
      </c>
      <c r="I81" s="30">
        <v>-8.9761469844753883</v>
      </c>
      <c r="J81" s="30">
        <v>-14.846149863046177</v>
      </c>
      <c r="K81" s="30">
        <v>-7.2264132793282227</v>
      </c>
      <c r="L81" s="30">
        <v>-10.343144025392572</v>
      </c>
      <c r="M81" s="30">
        <v>-2.7056720786972428</v>
      </c>
      <c r="N81" s="30">
        <v>-6.451737891711141</v>
      </c>
      <c r="O81" s="30">
        <v>-11.512925464970229</v>
      </c>
      <c r="P81" s="30">
        <v>-11.918390573078392</v>
      </c>
      <c r="Q81" s="30">
        <v>-9.0188021600773034</v>
      </c>
      <c r="R81" s="30">
        <v>-11.07109271269119</v>
      </c>
      <c r="S81" s="30">
        <v>-4.2846982907133198</v>
      </c>
      <c r="T81" s="30">
        <v>-10.714417768752456</v>
      </c>
      <c r="U81" s="30">
        <v>-10.714417768752456</v>
      </c>
      <c r="V81" s="30">
        <v>-12.323855681186558</v>
      </c>
      <c r="W81" s="30">
        <v>-6.5477525449507299</v>
      </c>
      <c r="X81" s="30">
        <v>-17.929231399149515</v>
      </c>
      <c r="Y81" s="30">
        <v>-11.524098765568354</v>
      </c>
      <c r="Z81" s="30">
        <v>-14.710366032199726</v>
      </c>
      <c r="AA81" s="30">
        <v>-10.423872825750999</v>
      </c>
      <c r="AB81" s="30">
        <v>-10.021270588192511</v>
      </c>
      <c r="AC81" s="30">
        <v>-9.1150301921718579</v>
      </c>
      <c r="AD81" s="30">
        <v>-7.0255383146385206</v>
      </c>
      <c r="AE81" s="30">
        <v>-3.7204847935292675</v>
      </c>
      <c r="AF81" s="30">
        <v>-6.4949100635763504</v>
      </c>
      <c r="AG81" s="30">
        <v>-6.5477525449507299</v>
      </c>
      <c r="AH81" s="30">
        <v>-6.9077552789821368</v>
      </c>
      <c r="AI81" s="30">
        <v>1.7326383462202577</v>
      </c>
      <c r="AJ81" s="30">
        <v>1.6507930981160146</v>
      </c>
      <c r="AK81" s="30">
        <v>-2.3025850929940455</v>
      </c>
      <c r="AL81" s="30">
        <v>-4.0943445622221004</v>
      </c>
      <c r="AM81" s="36"/>
      <c r="AN81" s="36"/>
      <c r="AO81" s="36"/>
      <c r="AP81" s="36"/>
      <c r="AQ81" s="36"/>
      <c r="AR81" s="36"/>
      <c r="AS81" s="36"/>
      <c r="AT81" s="36"/>
    </row>
    <row r="82" spans="1:46" ht="15.6" x14ac:dyDescent="0.3">
      <c r="A82" s="26">
        <v>686896</v>
      </c>
      <c r="B82" s="26">
        <v>846777</v>
      </c>
      <c r="C82" s="26">
        <v>368</v>
      </c>
      <c r="D82" s="25">
        <v>78</v>
      </c>
      <c r="E82" s="26">
        <v>1</v>
      </c>
      <c r="F82" s="27" t="s">
        <v>79</v>
      </c>
      <c r="G82" s="30">
        <v>-16.929025867174648</v>
      </c>
      <c r="H82" s="30">
        <v>-8.0063675676502459</v>
      </c>
      <c r="I82" s="30">
        <v>-8.9437117087222333</v>
      </c>
      <c r="J82" s="30">
        <v>-14.766202716555762</v>
      </c>
      <c r="K82" s="30">
        <v>-7.2670075439351702</v>
      </c>
      <c r="L82" s="30">
        <v>-10.195117517995493</v>
      </c>
      <c r="M82" s="30">
        <v>-2.6127400212978853</v>
      </c>
      <c r="N82" s="30">
        <v>-6.4588050589342334</v>
      </c>
      <c r="O82" s="30">
        <v>-11.512925464970229</v>
      </c>
      <c r="P82" s="30">
        <v>-12.100712129872347</v>
      </c>
      <c r="Q82" s="30">
        <v>-9.0561896921489247</v>
      </c>
      <c r="R82" s="30">
        <v>-11.002099841204238</v>
      </c>
      <c r="S82" s="30">
        <v>-4.1705059231876644</v>
      </c>
      <c r="T82" s="30">
        <v>-10.714417768752456</v>
      </c>
      <c r="U82" s="30">
        <v>-10.714417768752456</v>
      </c>
      <c r="V82" s="30">
        <v>-12.323855681186558</v>
      </c>
      <c r="W82" s="30">
        <v>-6.4239583276040655</v>
      </c>
      <c r="X82" s="30">
        <v>-18.094127897111591</v>
      </c>
      <c r="Y82" s="30">
        <v>-11.66892971344681</v>
      </c>
      <c r="Z82" s="30">
        <v>-14.805662154106743</v>
      </c>
      <c r="AA82" s="30">
        <v>-10.420775234330209</v>
      </c>
      <c r="AB82" s="30">
        <v>-9.7981270368783022</v>
      </c>
      <c r="AC82" s="30">
        <v>-9.1775505491531923</v>
      </c>
      <c r="AD82" s="30">
        <v>-7.0255383146385206</v>
      </c>
      <c r="AE82" s="30">
        <v>-3.6669005473951608</v>
      </c>
      <c r="AF82" s="30">
        <v>-6.4103526755482871</v>
      </c>
      <c r="AG82" s="30">
        <v>-6.5247630267260313</v>
      </c>
      <c r="AH82" s="30">
        <v>-6.9649136928220861</v>
      </c>
      <c r="AI82" s="30">
        <v>1.6843392206072183</v>
      </c>
      <c r="AJ82" s="30">
        <v>1.7404661748405046</v>
      </c>
      <c r="AK82" s="30">
        <v>-2.1019143975318944</v>
      </c>
      <c r="AL82" s="30">
        <v>-4.1633374337090521</v>
      </c>
      <c r="AM82" s="36"/>
      <c r="AN82" s="36"/>
      <c r="AO82" s="36"/>
      <c r="AP82" s="36"/>
      <c r="AQ82" s="36"/>
      <c r="AR82" s="36"/>
      <c r="AS82" s="36"/>
      <c r="AT82" s="36"/>
    </row>
    <row r="83" spans="1:46" ht="15.6" x14ac:dyDescent="0.3">
      <c r="A83" s="26">
        <v>686803</v>
      </c>
      <c r="B83" s="26">
        <v>846974</v>
      </c>
      <c r="C83" s="26">
        <v>360</v>
      </c>
      <c r="D83" s="25">
        <v>79</v>
      </c>
      <c r="E83" s="26">
        <v>1</v>
      </c>
      <c r="F83" s="27" t="s">
        <v>80</v>
      </c>
      <c r="G83" s="30">
        <v>-15.01948336229021</v>
      </c>
      <c r="H83" s="30">
        <v>-8.0063675676502459</v>
      </c>
      <c r="I83" s="30">
        <v>-8.382845138885159</v>
      </c>
      <c r="J83" s="30">
        <v>-15.482678149606615</v>
      </c>
      <c r="K83" s="30">
        <v>-6.700612069014368</v>
      </c>
      <c r="L83" s="30">
        <v>-10.407892608499196</v>
      </c>
      <c r="M83" s="30">
        <v>-2.8673064849651686</v>
      </c>
      <c r="N83" s="30">
        <v>-6.6980347480000679</v>
      </c>
      <c r="O83" s="30">
        <v>-11.512925464970229</v>
      </c>
      <c r="P83" s="30">
        <v>-11.630708500626612</v>
      </c>
      <c r="Q83" s="30">
        <v>-9.4906423371303408</v>
      </c>
      <c r="R83" s="30">
        <v>-11.407564949312402</v>
      </c>
      <c r="S83" s="30">
        <v>-3.6453943421741974</v>
      </c>
      <c r="T83" s="30">
        <v>-11.407564949312402</v>
      </c>
      <c r="U83" s="30">
        <v>-9.7981270368783022</v>
      </c>
      <c r="V83" s="30">
        <v>-12.323855681186558</v>
      </c>
      <c r="W83" s="30">
        <v>-6.5477525449507299</v>
      </c>
      <c r="X83" s="30">
        <v>-18.684121352031113</v>
      </c>
      <c r="Y83" s="30">
        <v>-11.558387839046986</v>
      </c>
      <c r="Z83" s="30">
        <v>-15.276019158515236</v>
      </c>
      <c r="AA83" s="30">
        <v>-10.897710670936043</v>
      </c>
      <c r="AB83" s="30">
        <v>-10.021270588192511</v>
      </c>
      <c r="AC83" s="30">
        <v>-9.8389490313985561</v>
      </c>
      <c r="AD83" s="30">
        <v>-7.8812044246962412</v>
      </c>
      <c r="AE83" s="30">
        <v>-3.0839565069688302</v>
      </c>
      <c r="AF83" s="30">
        <v>-6.6890660780173077</v>
      </c>
      <c r="AG83" s="30">
        <v>-6.2542733548146234</v>
      </c>
      <c r="AH83" s="30">
        <v>-6.5097251493614907</v>
      </c>
      <c r="AI83" s="30">
        <v>1.4916548767777169</v>
      </c>
      <c r="AJ83" s="30">
        <v>2.0835995518284998</v>
      </c>
      <c r="AK83" s="30">
        <v>-2.1019143975318944</v>
      </c>
      <c r="AL83" s="30">
        <v>-3.4011973816621555</v>
      </c>
      <c r="AM83" s="36"/>
      <c r="AN83" s="36"/>
      <c r="AO83" s="36"/>
      <c r="AP83" s="36"/>
      <c r="AQ83" s="36"/>
      <c r="AR83" s="36"/>
      <c r="AS83" s="36"/>
      <c r="AT83" s="36"/>
    </row>
    <row r="84" spans="1:46" ht="15.6" x14ac:dyDescent="0.3">
      <c r="A84" s="26">
        <v>686804</v>
      </c>
      <c r="B84" s="26">
        <v>846974</v>
      </c>
      <c r="C84" s="26">
        <v>360</v>
      </c>
      <c r="D84" s="25">
        <v>80</v>
      </c>
      <c r="E84" s="26">
        <v>1</v>
      </c>
      <c r="F84" s="27" t="s">
        <v>81</v>
      </c>
      <c r="G84" s="30">
        <v>-16.929025867174648</v>
      </c>
      <c r="H84" s="30">
        <v>-8.0063675676502459</v>
      </c>
      <c r="I84" s="30">
        <v>-8.3920300484622317</v>
      </c>
      <c r="J84" s="30">
        <v>-15.667894649008764</v>
      </c>
      <c r="K84" s="30">
        <v>-6.7410258169480191</v>
      </c>
      <c r="L84" s="30">
        <v>-10.147178055706375</v>
      </c>
      <c r="M84" s="30">
        <v>-2.8705691305999852</v>
      </c>
      <c r="N84" s="30">
        <v>-7.1295109050214984</v>
      </c>
      <c r="O84" s="30">
        <v>-11.407564949312402</v>
      </c>
      <c r="P84" s="30">
        <v>-12.100712129872347</v>
      </c>
      <c r="Q84" s="30">
        <v>-9.7589063237250198</v>
      </c>
      <c r="R84" s="30">
        <v>-11.407564949312402</v>
      </c>
      <c r="S84" s="30">
        <v>-3.7297014486341915</v>
      </c>
      <c r="T84" s="30">
        <v>-11.512925464970229</v>
      </c>
      <c r="U84" s="30">
        <v>-10.021270588192511</v>
      </c>
      <c r="V84" s="30">
        <v>-12.323855681186558</v>
      </c>
      <c r="W84" s="30">
        <v>-7.1505348048132058</v>
      </c>
      <c r="X84" s="30">
        <v>-18.712911279971799</v>
      </c>
      <c r="Y84" s="30">
        <v>-11.736069016284437</v>
      </c>
      <c r="Z84" s="30">
        <v>-15.326964432741764</v>
      </c>
      <c r="AA84" s="30">
        <v>-10.703885196252564</v>
      </c>
      <c r="AB84" s="30">
        <v>-10.308952660644293</v>
      </c>
      <c r="AC84" s="30">
        <v>-10.072563882580061</v>
      </c>
      <c r="AD84" s="30">
        <v>-8.1886891244442008</v>
      </c>
      <c r="AE84" s="30">
        <v>-3.0528906873939397</v>
      </c>
      <c r="AF84" s="30">
        <v>-7.0381170968453803</v>
      </c>
      <c r="AG84" s="30">
        <v>-6.7441258552003349</v>
      </c>
      <c r="AH84" s="30">
        <v>-6.864270167042398</v>
      </c>
      <c r="AI84" s="30">
        <v>1.0911773101805917</v>
      </c>
      <c r="AJ84" s="30">
        <v>1.7267269989572005</v>
      </c>
      <c r="AK84" s="30">
        <v>-2.3025850929940455</v>
      </c>
      <c r="AL84" s="30">
        <v>-3.5835189384561099</v>
      </c>
      <c r="AM84" s="36"/>
      <c r="AN84" s="36"/>
      <c r="AO84" s="36"/>
      <c r="AP84" s="36"/>
      <c r="AQ84" s="36"/>
      <c r="AR84" s="36"/>
      <c r="AS84" s="36"/>
      <c r="AT84" s="36"/>
    </row>
    <row r="85" spans="1:46" ht="15.6" x14ac:dyDescent="0.3">
      <c r="A85" s="26">
        <v>686805</v>
      </c>
      <c r="B85" s="26">
        <v>846974</v>
      </c>
      <c r="C85" s="26">
        <v>360</v>
      </c>
      <c r="D85" s="25">
        <v>81</v>
      </c>
      <c r="E85" s="26">
        <v>1</v>
      </c>
      <c r="F85" s="27" t="s">
        <v>82</v>
      </c>
      <c r="G85" s="30">
        <v>-16.11809565095832</v>
      </c>
      <c r="H85" s="30">
        <v>-8.0063675676502459</v>
      </c>
      <c r="I85" s="30">
        <v>-8.3091785216983283</v>
      </c>
      <c r="J85" s="30">
        <v>-15.347758831707244</v>
      </c>
      <c r="K85" s="30">
        <v>-6.3692051072012914</v>
      </c>
      <c r="L85" s="30">
        <v>-10.518673191626361</v>
      </c>
      <c r="M85" s="30">
        <v>-2.6624396898501579</v>
      </c>
      <c r="N85" s="30">
        <v>-6.5477525449507299</v>
      </c>
      <c r="O85" s="30">
        <v>-11.512925464970229</v>
      </c>
      <c r="P85" s="30">
        <v>-11.764239893251135</v>
      </c>
      <c r="Q85" s="30">
        <v>-9.4196906011580559</v>
      </c>
      <c r="R85" s="30">
        <v>-11.407564949312402</v>
      </c>
      <c r="S85" s="30">
        <v>-3.9401938823948424</v>
      </c>
      <c r="T85" s="30">
        <v>-11.407564949312402</v>
      </c>
      <c r="U85" s="30">
        <v>-10.714417768752456</v>
      </c>
      <c r="V85" s="30">
        <v>-12.323855681186558</v>
      </c>
      <c r="W85" s="30">
        <v>-6.3771270279199666</v>
      </c>
      <c r="X85" s="30">
        <v>-18.734299055569426</v>
      </c>
      <c r="Y85" s="30">
        <v>-11.58191833645718</v>
      </c>
      <c r="Z85" s="30">
        <v>-15.148821007218707</v>
      </c>
      <c r="AA85" s="30">
        <v>-10.669603752962665</v>
      </c>
      <c r="AB85" s="30">
        <v>-9.7981270368783022</v>
      </c>
      <c r="AC85" s="30">
        <v>-9.8600024405963893</v>
      </c>
      <c r="AD85" s="30">
        <v>-7.7966470366681779</v>
      </c>
      <c r="AE85" s="30">
        <v>-3.2188758248682006</v>
      </c>
      <c r="AF85" s="30">
        <v>-6.9887243415158045</v>
      </c>
      <c r="AG85" s="30">
        <v>-6.1397067902490736</v>
      </c>
      <c r="AH85" s="30">
        <v>-6.3449699162854349</v>
      </c>
      <c r="AI85" s="30">
        <v>1.5937600997148706</v>
      </c>
      <c r="AJ85" s="30">
        <v>2.1135745480492947</v>
      </c>
      <c r="AK85" s="30">
        <v>-2.1972245773362196</v>
      </c>
      <c r="AL85" s="30">
        <v>-3.4350989333378368</v>
      </c>
      <c r="AM85" s="36"/>
      <c r="AN85" s="36"/>
      <c r="AO85" s="36"/>
      <c r="AP85" s="36"/>
      <c r="AQ85" s="36"/>
      <c r="AR85" s="36"/>
      <c r="AS85" s="36"/>
      <c r="AT85" s="36"/>
    </row>
    <row r="86" spans="1:46" ht="15.6" x14ac:dyDescent="0.3">
      <c r="A86" s="26">
        <v>686806</v>
      </c>
      <c r="B86" s="26">
        <v>846973</v>
      </c>
      <c r="C86" s="26">
        <v>360</v>
      </c>
      <c r="D86" s="25">
        <v>82</v>
      </c>
      <c r="E86" s="26">
        <v>1</v>
      </c>
      <c r="F86" s="27" t="s">
        <v>83</v>
      </c>
      <c r="G86" s="30">
        <v>-14.364076509713112</v>
      </c>
      <c r="H86" s="30">
        <v>-8.0063675676502459</v>
      </c>
      <c r="I86" s="30">
        <v>-8.5147806450108536</v>
      </c>
      <c r="J86" s="30">
        <v>-15.492340060518352</v>
      </c>
      <c r="K86" s="30">
        <v>-7.0738163149043114</v>
      </c>
      <c r="L86" s="30">
        <v>-10.464245545050328</v>
      </c>
      <c r="M86" s="30">
        <v>-3.0144244065661434</v>
      </c>
      <c r="N86" s="30">
        <v>-6.6368803248467376</v>
      </c>
      <c r="O86" s="30">
        <v>-11.512925464970229</v>
      </c>
      <c r="P86" s="30">
        <v>-11.918390573078392</v>
      </c>
      <c r="Q86" s="30">
        <v>-9.3281234076325656</v>
      </c>
      <c r="R86" s="30">
        <v>-11.225243392518447</v>
      </c>
      <c r="S86" s="30">
        <v>-4.2846982907133198</v>
      </c>
      <c r="T86" s="30">
        <v>-11.407564949312402</v>
      </c>
      <c r="U86" s="30">
        <v>-9.7981270368783022</v>
      </c>
      <c r="V86" s="30">
        <v>-12.323855681186558</v>
      </c>
      <c r="W86" s="30">
        <v>-6.7070845835199862</v>
      </c>
      <c r="X86" s="30">
        <v>-18.479359740251045</v>
      </c>
      <c r="Y86" s="30">
        <v>-11.469440353030489</v>
      </c>
      <c r="Z86" s="30">
        <v>-14.95490720535224</v>
      </c>
      <c r="AA86" s="30">
        <v>-10.794460476425993</v>
      </c>
      <c r="AB86" s="30">
        <v>-10.308952660644293</v>
      </c>
      <c r="AC86" s="30">
        <v>-9.5670153159149152</v>
      </c>
      <c r="AD86" s="30">
        <v>-7.5789235528233077</v>
      </c>
      <c r="AE86" s="30">
        <v>-3.0742945960570931</v>
      </c>
      <c r="AF86" s="30">
        <v>-6.603543904579146</v>
      </c>
      <c r="AG86" s="30">
        <v>-6.5323676261112507</v>
      </c>
      <c r="AH86" s="30">
        <v>-6.5712830423609239</v>
      </c>
      <c r="AI86" s="30">
        <v>1.5428231633521163</v>
      </c>
      <c r="AJ86" s="30">
        <v>1.7954563311093812</v>
      </c>
      <c r="AK86" s="30">
        <v>-2.1019143975318944</v>
      </c>
      <c r="AL86" s="30">
        <v>-3.7113523099659949</v>
      </c>
      <c r="AM86" s="36"/>
      <c r="AN86" s="36"/>
      <c r="AO86" s="36"/>
      <c r="AP86" s="36"/>
      <c r="AQ86" s="36"/>
      <c r="AR86" s="36"/>
      <c r="AS86" s="36"/>
      <c r="AT86" s="36"/>
    </row>
    <row r="87" spans="1:46" ht="15.6" x14ac:dyDescent="0.3">
      <c r="A87" s="26">
        <v>686807</v>
      </c>
      <c r="B87" s="26">
        <v>846973</v>
      </c>
      <c r="C87" s="26">
        <v>360</v>
      </c>
      <c r="D87" s="25">
        <v>83</v>
      </c>
      <c r="E87" s="26">
        <v>1</v>
      </c>
      <c r="F87" s="27" t="s">
        <v>85</v>
      </c>
      <c r="G87" s="30">
        <v>-10.595635232762989</v>
      </c>
      <c r="H87" s="30">
        <v>-7.7634213890398573</v>
      </c>
      <c r="I87" s="30">
        <v>-12.454769271269001</v>
      </c>
      <c r="J87" s="30">
        <v>-17.556745242412138</v>
      </c>
      <c r="K87" s="30">
        <v>-8.455892665552442</v>
      </c>
      <c r="L87" s="30">
        <v>-15.120812994443297</v>
      </c>
      <c r="M87" s="30">
        <v>-5.0349937379282963</v>
      </c>
      <c r="N87" s="30">
        <v>-8.8233787354325788</v>
      </c>
      <c r="O87" s="30">
        <v>-11.80060753742201</v>
      </c>
      <c r="P87" s="30">
        <v>-10.448214727977801</v>
      </c>
      <c r="Q87" s="30">
        <v>-9.06192036685791</v>
      </c>
      <c r="R87" s="30">
        <v>-10.158379802164918</v>
      </c>
      <c r="S87" s="30">
        <v>-5.3762789080177482</v>
      </c>
      <c r="T87" s="30">
        <v>-12.899219826090119</v>
      </c>
      <c r="U87" s="30">
        <v>-13.004580341747946</v>
      </c>
      <c r="V87" s="30">
        <v>-13.815510557964274</v>
      </c>
      <c r="W87" s="30">
        <v>-8.8918866408576474</v>
      </c>
      <c r="X87" s="30">
        <v>-20.398722171190471</v>
      </c>
      <c r="Y87" s="30">
        <v>-13.147681185388619</v>
      </c>
      <c r="Z87" s="30">
        <v>-18.17541042895288</v>
      </c>
      <c r="AA87" s="30">
        <v>-15.786039182381916</v>
      </c>
      <c r="AB87" s="30">
        <v>-12.206072645530174</v>
      </c>
      <c r="AC87" s="30">
        <v>-10.060141362581504</v>
      </c>
      <c r="AD87" s="30">
        <v>-8.207871943860976</v>
      </c>
      <c r="AE87" s="30">
        <v>-3.8596677750942181</v>
      </c>
      <c r="AF87" s="30">
        <v>-8.4333117074355357</v>
      </c>
      <c r="AG87" s="30">
        <v>-8.8561685582555683</v>
      </c>
      <c r="AH87" s="30">
        <v>-6.291219200794032</v>
      </c>
      <c r="AI87" s="30">
        <v>-0.70319751641344674</v>
      </c>
      <c r="AJ87" s="30">
        <v>0.64053723028764797</v>
      </c>
      <c r="AK87" s="30">
        <v>-3.0470255679415414</v>
      </c>
      <c r="AL87" s="30">
        <v>-4.5563800218186596</v>
      </c>
      <c r="AM87" s="36"/>
      <c r="AN87" s="36"/>
      <c r="AO87" s="36"/>
      <c r="AP87" s="36"/>
      <c r="AQ87" s="36"/>
      <c r="AR87" s="36"/>
      <c r="AS87" s="36"/>
      <c r="AT87" s="36"/>
    </row>
    <row r="88" spans="1:46" ht="15.6" x14ac:dyDescent="0.3">
      <c r="A88" s="26">
        <v>686808</v>
      </c>
      <c r="B88" s="26">
        <v>846973</v>
      </c>
      <c r="C88" s="26">
        <v>360</v>
      </c>
      <c r="D88" s="25">
        <v>84</v>
      </c>
      <c r="E88" s="26">
        <v>1</v>
      </c>
      <c r="F88" s="27" t="s">
        <v>84</v>
      </c>
      <c r="G88" s="30">
        <v>-12.53457671250221</v>
      </c>
      <c r="H88" s="30">
        <v>-7.718685495198466</v>
      </c>
      <c r="I88" s="30">
        <v>-8.3934835370902139</v>
      </c>
      <c r="J88" s="30">
        <v>-15.329538285593717</v>
      </c>
      <c r="K88" s="30">
        <v>-6.670467220281763</v>
      </c>
      <c r="L88" s="30">
        <v>-10.668554351959276</v>
      </c>
      <c r="M88" s="30">
        <v>-2.9824870468039704</v>
      </c>
      <c r="N88" s="30">
        <v>-6.914444267132934</v>
      </c>
      <c r="O88" s="30">
        <v>-11.407564949312402</v>
      </c>
      <c r="P88" s="30">
        <v>-11.918390573078392</v>
      </c>
      <c r="Q88" s="30">
        <v>-9.5992761781331364</v>
      </c>
      <c r="R88" s="30">
        <v>-11.918390573078392</v>
      </c>
      <c r="S88" s="30">
        <v>-3.8846240312400315</v>
      </c>
      <c r="T88" s="30">
        <v>-11.512925464970229</v>
      </c>
      <c r="U88" s="30">
        <v>-10.021270588192511</v>
      </c>
      <c r="V88" s="30">
        <v>-12.323855681186558</v>
      </c>
      <c r="W88" s="30">
        <v>-7.1143695283451365</v>
      </c>
      <c r="X88" s="30">
        <v>-18.835195687580448</v>
      </c>
      <c r="Y88" s="30">
        <v>-11.570083878810177</v>
      </c>
      <c r="Z88" s="30">
        <v>-15.74514508776241</v>
      </c>
      <c r="AA88" s="30">
        <v>-10.661393300444237</v>
      </c>
      <c r="AB88" s="30">
        <v>-10.714417768752456</v>
      </c>
      <c r="AC88" s="30">
        <v>-10.213642480839967</v>
      </c>
      <c r="AD88" s="30">
        <v>-8.1117280833080727</v>
      </c>
      <c r="AE88" s="30">
        <v>-3.3912470508089876</v>
      </c>
      <c r="AF88" s="30">
        <v>-7.0508561226228101</v>
      </c>
      <c r="AG88" s="30">
        <v>-6.6801771306000619</v>
      </c>
      <c r="AH88" s="30">
        <v>-6.8857763722633623</v>
      </c>
      <c r="AI88" s="30">
        <v>1.2205021062771466</v>
      </c>
      <c r="AJ88" s="30">
        <v>2.1068405158679502</v>
      </c>
      <c r="AK88" s="30">
        <v>-2.1972245773362196</v>
      </c>
      <c r="AL88" s="30">
        <v>-3.6669005473951608</v>
      </c>
      <c r="AM88" s="36"/>
      <c r="AN88" s="36"/>
      <c r="AO88" s="36"/>
      <c r="AP88" s="36"/>
      <c r="AQ88" s="36"/>
      <c r="AR88" s="36"/>
      <c r="AS88" s="36"/>
      <c r="AT88" s="36"/>
    </row>
    <row r="89" spans="1:46" ht="15.6" x14ac:dyDescent="0.3">
      <c r="A89" s="26">
        <v>686808</v>
      </c>
      <c r="B89" s="26">
        <v>846972</v>
      </c>
      <c r="C89" s="26">
        <v>360</v>
      </c>
      <c r="D89" s="25">
        <v>85</v>
      </c>
      <c r="E89" s="26">
        <v>1</v>
      </c>
      <c r="F89" s="27" t="s">
        <v>86</v>
      </c>
      <c r="G89" s="30">
        <v>-13.945872375827518</v>
      </c>
      <c r="H89" s="30">
        <v>-8.0063675676502459</v>
      </c>
      <c r="I89" s="30">
        <v>-8.1421691088093091</v>
      </c>
      <c r="J89" s="30">
        <v>-15.018482861956626</v>
      </c>
      <c r="K89" s="30">
        <v>-6.4976182575132295</v>
      </c>
      <c r="L89" s="30">
        <v>-10.763207932921889</v>
      </c>
      <c r="M89" s="30">
        <v>-2.7350788734901292</v>
      </c>
      <c r="N89" s="30">
        <v>-6.5097251493614907</v>
      </c>
      <c r="O89" s="30">
        <v>-11.512925464970229</v>
      </c>
      <c r="P89" s="30">
        <v>-11.764239893251135</v>
      </c>
      <c r="Q89" s="30">
        <v>-9.3157008876340086</v>
      </c>
      <c r="R89" s="30">
        <v>-11.407564949312402</v>
      </c>
      <c r="S89" s="30">
        <v>-3.6160421301616701</v>
      </c>
      <c r="T89" s="30">
        <v>-11.407564949312402</v>
      </c>
      <c r="U89" s="30">
        <v>-10.714417768752456</v>
      </c>
      <c r="V89" s="30">
        <v>-12.323855681186558</v>
      </c>
      <c r="W89" s="30">
        <v>-6.5792512120101012</v>
      </c>
      <c r="X89" s="30">
        <v>-18.81397911330065</v>
      </c>
      <c r="Y89" s="30">
        <v>-11.490946558251453</v>
      </c>
      <c r="Z89" s="30">
        <v>-15.086591003808335</v>
      </c>
      <c r="AA89" s="30">
        <v>-10.400890155969979</v>
      </c>
      <c r="AB89" s="30">
        <v>-10.021270588192511</v>
      </c>
      <c r="AC89" s="30">
        <v>-9.9489499266128849</v>
      </c>
      <c r="AD89" s="30">
        <v>-7.6698953310290339</v>
      </c>
      <c r="AE89" s="30">
        <v>-3.4146204019942958</v>
      </c>
      <c r="AF89" s="30">
        <v>-6.9416568306578181</v>
      </c>
      <c r="AG89" s="30">
        <v>-6.4308312068918276</v>
      </c>
      <c r="AH89" s="30">
        <v>-6.4171323625336658</v>
      </c>
      <c r="AI89" s="30">
        <v>1.6357552207514738</v>
      </c>
      <c r="AJ89" s="30">
        <v>2.0626344233634546</v>
      </c>
      <c r="AK89" s="30">
        <v>-2.0149030205422647</v>
      </c>
      <c r="AL89" s="30">
        <v>-3.6243409329763652</v>
      </c>
      <c r="AM89" s="36"/>
      <c r="AN89" s="36"/>
      <c r="AO89" s="36"/>
      <c r="AP89" s="36"/>
      <c r="AQ89" s="36"/>
      <c r="AR89" s="36"/>
      <c r="AS89" s="36"/>
      <c r="AT89" s="36"/>
    </row>
    <row r="90" spans="1:46" ht="15.6" x14ac:dyDescent="0.3">
      <c r="A90" s="26">
        <v>686809</v>
      </c>
      <c r="B90" s="26">
        <v>846972</v>
      </c>
      <c r="C90" s="26">
        <v>360</v>
      </c>
      <c r="D90" s="25">
        <v>86</v>
      </c>
      <c r="E90" s="26">
        <v>1</v>
      </c>
      <c r="F90" s="27" t="s">
        <v>87</v>
      </c>
      <c r="G90" s="30">
        <v>-16.929025867174648</v>
      </c>
      <c r="H90" s="30">
        <v>-8.0063675676502459</v>
      </c>
      <c r="I90" s="30">
        <v>-8.0245498867334373</v>
      </c>
      <c r="J90" s="30">
        <v>-16.16973888411016</v>
      </c>
      <c r="K90" s="30">
        <v>-6.4470540423987153</v>
      </c>
      <c r="L90" s="30">
        <v>-10.494176977096208</v>
      </c>
      <c r="M90" s="30">
        <v>-2.8097138548787099</v>
      </c>
      <c r="N90" s="30">
        <v>-6.6368803248467376</v>
      </c>
      <c r="O90" s="30">
        <v>-11.512925464970229</v>
      </c>
      <c r="P90" s="30">
        <v>-11.764239893251135</v>
      </c>
      <c r="Q90" s="30">
        <v>-9.4906423371303408</v>
      </c>
      <c r="R90" s="30">
        <v>-11.07109271269119</v>
      </c>
      <c r="S90" s="30">
        <v>-3.8422896674134708</v>
      </c>
      <c r="T90" s="30">
        <v>-11.407564949312402</v>
      </c>
      <c r="U90" s="30">
        <v>-10.714417768752456</v>
      </c>
      <c r="V90" s="30">
        <v>-12.323855681186558</v>
      </c>
      <c r="W90" s="30">
        <v>-6.6626328209491517</v>
      </c>
      <c r="X90" s="30">
        <v>-18.90893781350745</v>
      </c>
      <c r="Y90" s="30">
        <v>-11.469440353030489</v>
      </c>
      <c r="Z90" s="30">
        <v>-14.985478427801334</v>
      </c>
      <c r="AA90" s="30">
        <v>-10.828601520379193</v>
      </c>
      <c r="AB90" s="30">
        <v>-9.7981270368783022</v>
      </c>
      <c r="AC90" s="30">
        <v>-10.183789517690286</v>
      </c>
      <c r="AD90" s="30">
        <v>-7.7966470366681779</v>
      </c>
      <c r="AE90" s="30">
        <v>-2.2633643798407643</v>
      </c>
      <c r="AF90" s="30">
        <v>-7.0900768357760917</v>
      </c>
      <c r="AG90" s="30">
        <v>-6.5097251493614907</v>
      </c>
      <c r="AH90" s="30">
        <v>-6.4447203190524949</v>
      </c>
      <c r="AI90" s="30">
        <v>1.6335883726663833</v>
      </c>
      <c r="AJ90" s="30">
        <v>2.0339791676030785</v>
      </c>
      <c r="AK90" s="30">
        <v>-1.8607523407150062</v>
      </c>
      <c r="AL90" s="30">
        <v>-3.5442982253028288</v>
      </c>
      <c r="AM90" s="36"/>
      <c r="AN90" s="36"/>
      <c r="AO90" s="36"/>
      <c r="AP90" s="36"/>
      <c r="AQ90" s="36"/>
      <c r="AR90" s="36"/>
      <c r="AS90" s="36"/>
      <c r="AT90" s="36"/>
    </row>
    <row r="91" spans="1:46" ht="15.6" x14ac:dyDescent="0.3">
      <c r="A91" s="26">
        <v>686810</v>
      </c>
      <c r="B91" s="26">
        <v>846972</v>
      </c>
      <c r="C91" s="26">
        <v>360</v>
      </c>
      <c r="D91" s="25">
        <v>87</v>
      </c>
      <c r="E91" s="26">
        <v>1</v>
      </c>
      <c r="F91" s="27" t="s">
        <v>88</v>
      </c>
      <c r="G91" s="30">
        <v>-16.929025867174648</v>
      </c>
      <c r="H91" s="30">
        <v>-8.0063675676502459</v>
      </c>
      <c r="I91" s="30">
        <v>-8.4416856389080923</v>
      </c>
      <c r="J91" s="30">
        <v>-15.597219691338827</v>
      </c>
      <c r="K91" s="30">
        <v>-6.9050489173843941</v>
      </c>
      <c r="L91" s="30">
        <v>-9.9522777167055594</v>
      </c>
      <c r="M91" s="30">
        <v>-3.0031672520415089</v>
      </c>
      <c r="N91" s="30">
        <v>-7.6009024595420822</v>
      </c>
      <c r="O91" s="30">
        <v>-11.407564949312402</v>
      </c>
      <c r="P91" s="30">
        <v>-13.017002861746503</v>
      </c>
      <c r="Q91" s="30">
        <v>-9.9724804240230789</v>
      </c>
      <c r="R91" s="30">
        <v>-12.100712129872347</v>
      </c>
      <c r="S91" s="30">
        <v>-4.1923249705823045</v>
      </c>
      <c r="T91" s="30">
        <v>-11.512925464970229</v>
      </c>
      <c r="U91" s="30">
        <v>-10.308952660644293</v>
      </c>
      <c r="V91" s="30">
        <v>-12.323855681186558</v>
      </c>
      <c r="W91" s="30">
        <v>-7.7363404304371866</v>
      </c>
      <c r="X91" s="30">
        <v>-18.435121428107159</v>
      </c>
      <c r="Y91" s="30">
        <v>-11.823080393274068</v>
      </c>
      <c r="Z91" s="30">
        <v>-15.209219597646253</v>
      </c>
      <c r="AA91" s="30">
        <v>-10.400565978567291</v>
      </c>
      <c r="AB91" s="30">
        <v>-11.407564949312402</v>
      </c>
      <c r="AC91" s="30">
        <v>-10.765711063140007</v>
      </c>
      <c r="AD91" s="30">
        <v>-8.5743516052561866</v>
      </c>
      <c r="AE91" s="30">
        <v>-3.8167128256238212</v>
      </c>
      <c r="AF91" s="30">
        <v>-7.6939928826080948</v>
      </c>
      <c r="AG91" s="30">
        <v>-7.5157446512017758</v>
      </c>
      <c r="AH91" s="30">
        <v>-7.330027505406683</v>
      </c>
      <c r="AI91" s="30">
        <v>0.64768480648318805</v>
      </c>
      <c r="AJ91" s="30">
        <v>1.013619075834717</v>
      </c>
      <c r="AK91" s="30">
        <v>-2.4203681286504293</v>
      </c>
      <c r="AL91" s="30">
        <v>-5.0106352940962555</v>
      </c>
      <c r="AM91" s="36"/>
      <c r="AN91" s="36"/>
      <c r="AO91" s="36"/>
      <c r="AP91" s="36"/>
      <c r="AQ91" s="36"/>
      <c r="AR91" s="36"/>
      <c r="AS91" s="36"/>
      <c r="AT91" s="36"/>
    </row>
    <row r="92" spans="1:46" ht="15.6" x14ac:dyDescent="0.3">
      <c r="A92" s="26">
        <v>686811</v>
      </c>
      <c r="B92" s="26">
        <v>846972</v>
      </c>
      <c r="C92" s="26">
        <v>360</v>
      </c>
      <c r="D92" s="25">
        <v>88</v>
      </c>
      <c r="E92" s="26">
        <v>1</v>
      </c>
      <c r="F92" s="27" t="s">
        <v>89</v>
      </c>
      <c r="G92" s="30">
        <v>-14.849584325494812</v>
      </c>
      <c r="H92" s="30">
        <v>-8.4118326757584114</v>
      </c>
      <c r="I92" s="30">
        <v>-8.2295111189644565</v>
      </c>
      <c r="J92" s="30">
        <v>-15.217001365965446</v>
      </c>
      <c r="K92" s="30">
        <v>-6.670467220281763</v>
      </c>
      <c r="L92" s="30">
        <v>-9.8613059384998341</v>
      </c>
      <c r="M92" s="30">
        <v>-2.5865703035645007</v>
      </c>
      <c r="N92" s="30">
        <v>-6.6626328209491517</v>
      </c>
      <c r="O92" s="30">
        <v>-11.512925464970229</v>
      </c>
      <c r="P92" s="30">
        <v>-11.918390573078392</v>
      </c>
      <c r="Q92" s="30">
        <v>-9.4906423371303408</v>
      </c>
      <c r="R92" s="30">
        <v>-11.407564949312402</v>
      </c>
      <c r="S92" s="30">
        <v>-4.0173835210859723</v>
      </c>
      <c r="T92" s="30">
        <v>-11.512925464970229</v>
      </c>
      <c r="U92" s="30">
        <v>-10.308952660644293</v>
      </c>
      <c r="V92" s="30">
        <v>-12.323855681186558</v>
      </c>
      <c r="W92" s="30">
        <v>-6.7631740501710294</v>
      </c>
      <c r="X92" s="30">
        <v>-18.754446618975834</v>
      </c>
      <c r="Y92" s="30">
        <v>-11.54682701664591</v>
      </c>
      <c r="Z92" s="30">
        <v>-14.935016770514405</v>
      </c>
      <c r="AA92" s="30">
        <v>-10.491828387582659</v>
      </c>
      <c r="AB92" s="30">
        <v>-10.021270588192511</v>
      </c>
      <c r="AC92" s="30">
        <v>-10.046588396176801</v>
      </c>
      <c r="AD92" s="30">
        <v>-7.718685495198466</v>
      </c>
      <c r="AE92" s="30">
        <v>-3.2161018979854754</v>
      </c>
      <c r="AF92" s="30">
        <v>-7.0508561226228101</v>
      </c>
      <c r="AG92" s="30">
        <v>-6.6980347480000679</v>
      </c>
      <c r="AH92" s="30">
        <v>-6.5477525449507299</v>
      </c>
      <c r="AI92" s="30">
        <v>1.4966424182887559</v>
      </c>
      <c r="AJ92" s="30">
        <v>1.8528197259893013</v>
      </c>
      <c r="AK92" s="30">
        <v>-2.0149030205422647</v>
      </c>
      <c r="AL92" s="30">
        <v>-3.7113523099659949</v>
      </c>
      <c r="AM92" s="36"/>
      <c r="AN92" s="36"/>
      <c r="AO92" s="36"/>
      <c r="AP92" s="36"/>
      <c r="AQ92" s="36"/>
      <c r="AR92" s="36"/>
      <c r="AS92" s="36"/>
      <c r="AT92" s="36"/>
    </row>
    <row r="93" spans="1:46" ht="15.6" x14ac:dyDescent="0.3">
      <c r="A93" s="26">
        <v>686812</v>
      </c>
      <c r="B93" s="26">
        <v>846971</v>
      </c>
      <c r="C93" s="26">
        <v>360</v>
      </c>
      <c r="D93" s="25">
        <v>89</v>
      </c>
      <c r="E93" s="26">
        <v>1</v>
      </c>
      <c r="F93" s="27" t="s">
        <v>90</v>
      </c>
      <c r="G93" s="30">
        <v>-15.917424955496168</v>
      </c>
      <c r="H93" s="30">
        <v>-8.0063675676502459</v>
      </c>
      <c r="I93" s="30">
        <v>-8.0590113011356692</v>
      </c>
      <c r="J93" s="30">
        <v>-15.036340479356634</v>
      </c>
      <c r="K93" s="30">
        <v>-6.4505507466552441</v>
      </c>
      <c r="L93" s="30">
        <v>-10.519109016431692</v>
      </c>
      <c r="M93" s="30">
        <v>-2.9846824373674057</v>
      </c>
      <c r="N93" s="30">
        <v>-6.5323676261112507</v>
      </c>
      <c r="O93" s="30">
        <v>-11.512925464970229</v>
      </c>
      <c r="P93" s="30">
        <v>-11.512925464970229</v>
      </c>
      <c r="Q93" s="30">
        <v>-9.3407021898394262</v>
      </c>
      <c r="R93" s="30">
        <v>-11.312254769508078</v>
      </c>
      <c r="S93" s="30">
        <v>-3.7113523099659949</v>
      </c>
      <c r="T93" s="30">
        <v>-11.407564949312402</v>
      </c>
      <c r="U93" s="30">
        <v>-10.714417768752456</v>
      </c>
      <c r="V93" s="30">
        <v>-12.323855681186558</v>
      </c>
      <c r="W93" s="30">
        <v>-6.6453910145146464</v>
      </c>
      <c r="X93" s="30">
        <v>-18.80404290664152</v>
      </c>
      <c r="Y93" s="30">
        <v>-11.593894527503895</v>
      </c>
      <c r="Z93" s="30">
        <v>-15.117664864118861</v>
      </c>
      <c r="AA93" s="30">
        <v>-10.588474087187208</v>
      </c>
      <c r="AB93" s="30">
        <v>-10.021270588192511</v>
      </c>
      <c r="AC93" s="30">
        <v>-9.8815086458173536</v>
      </c>
      <c r="AD93" s="30">
        <v>-7.7440033031827555</v>
      </c>
      <c r="AE93" s="30">
        <v>-3.278979748937906</v>
      </c>
      <c r="AF93" s="30">
        <v>-6.9887243415158045</v>
      </c>
      <c r="AG93" s="30">
        <v>-6.4875840234842777</v>
      </c>
      <c r="AH93" s="30">
        <v>-6.6626328209491517</v>
      </c>
      <c r="AI93" s="30">
        <v>1.5616472485977519</v>
      </c>
      <c r="AJ93" s="30">
        <v>2.0526982167043251</v>
      </c>
      <c r="AK93" s="30">
        <v>-2.1972245773362196</v>
      </c>
      <c r="AL93" s="30">
        <v>-3.6243409329763652</v>
      </c>
      <c r="AM93" s="36"/>
      <c r="AN93" s="36"/>
      <c r="AO93" s="36"/>
      <c r="AP93" s="36"/>
      <c r="AQ93" s="36"/>
      <c r="AR93" s="36"/>
      <c r="AS93" s="36"/>
      <c r="AT93" s="36"/>
    </row>
    <row r="94" spans="1:46" ht="15.6" x14ac:dyDescent="0.3">
      <c r="A94" s="26">
        <v>686813</v>
      </c>
      <c r="B94" s="26">
        <v>846971</v>
      </c>
      <c r="C94" s="26">
        <v>360</v>
      </c>
      <c r="D94" s="25">
        <v>90</v>
      </c>
      <c r="E94" s="26">
        <v>1</v>
      </c>
      <c r="F94" s="27" t="s">
        <v>91</v>
      </c>
      <c r="G94" s="30">
        <v>-16.929025867174648</v>
      </c>
      <c r="H94" s="30">
        <v>-7.718685495198466</v>
      </c>
      <c r="I94" s="30">
        <v>-7.8927082491777254</v>
      </c>
      <c r="J94" s="30">
        <v>-14.971447913251653</v>
      </c>
      <c r="K94" s="30">
        <v>-6.1284174988720856</v>
      </c>
      <c r="L94" s="30">
        <v>-10.645424897265505</v>
      </c>
      <c r="M94" s="30">
        <v>-3.1648086035979248</v>
      </c>
      <c r="N94" s="30">
        <v>-6.5022901708739722</v>
      </c>
      <c r="O94" s="30">
        <v>-11.512925464970229</v>
      </c>
      <c r="P94" s="30">
        <v>-11.630708500626612</v>
      </c>
      <c r="Q94" s="30">
        <v>-9.3281234076325656</v>
      </c>
      <c r="R94" s="30">
        <v>-11.512925464970229</v>
      </c>
      <c r="S94" s="30">
        <v>-3.0576076772720784</v>
      </c>
      <c r="T94" s="30">
        <v>-11.512925464970229</v>
      </c>
      <c r="U94" s="30">
        <v>-10.714417768752456</v>
      </c>
      <c r="V94" s="30">
        <v>-12.323855681186558</v>
      </c>
      <c r="W94" s="30">
        <v>-6.9382144864668458</v>
      </c>
      <c r="X94" s="30">
        <v>-19.151484915689409</v>
      </c>
      <c r="Y94" s="30">
        <v>-11.66892971344681</v>
      </c>
      <c r="Z94" s="30">
        <v>-15.547768291652217</v>
      </c>
      <c r="AA94" s="30">
        <v>-10.599471614431273</v>
      </c>
      <c r="AB94" s="30">
        <v>-10.021270588192511</v>
      </c>
      <c r="AC94" s="30">
        <v>-9.9489499266128849</v>
      </c>
      <c r="AD94" s="30">
        <v>-7.8240460108562919</v>
      </c>
      <c r="AE94" s="30">
        <v>-3.2385117993850598</v>
      </c>
      <c r="AF94" s="30">
        <v>-7.0381170968453803</v>
      </c>
      <c r="AG94" s="30">
        <v>-6.4103526755482871</v>
      </c>
      <c r="AH94" s="30">
        <v>-6.7631740501710294</v>
      </c>
      <c r="AI94" s="30">
        <v>1.530875589930998</v>
      </c>
      <c r="AJ94" s="30">
        <v>2.3278195641725872</v>
      </c>
      <c r="AK94" s="30">
        <v>-2.1019143975318944</v>
      </c>
      <c r="AL94" s="30">
        <v>-3.5835189384561099</v>
      </c>
      <c r="AM94" s="36"/>
      <c r="AN94" s="36"/>
      <c r="AO94" s="36"/>
      <c r="AP94" s="36"/>
      <c r="AQ94" s="36"/>
      <c r="AR94" s="36"/>
      <c r="AS94" s="36"/>
      <c r="AT94" s="36"/>
    </row>
    <row r="95" spans="1:46" ht="15.6" x14ac:dyDescent="0.3">
      <c r="A95" s="26">
        <v>686814</v>
      </c>
      <c r="B95" s="26">
        <v>846971</v>
      </c>
      <c r="C95" s="26">
        <v>360</v>
      </c>
      <c r="D95" s="25">
        <v>91</v>
      </c>
      <c r="E95" s="26">
        <v>1</v>
      </c>
      <c r="F95" s="27" t="s">
        <v>109</v>
      </c>
      <c r="G95" s="30">
        <v>-16.929025867174648</v>
      </c>
      <c r="H95" s="30">
        <v>-8.0063675676502459</v>
      </c>
      <c r="I95" s="30">
        <v>-8.0430689345006741</v>
      </c>
      <c r="J95" s="30">
        <v>-16.952282729338915</v>
      </c>
      <c r="K95" s="30">
        <v>-6.0799199676698459</v>
      </c>
      <c r="L95" s="30">
        <v>-8.6047693806208265</v>
      </c>
      <c r="M95" s="30">
        <v>-2.2113235017157211</v>
      </c>
      <c r="N95" s="30">
        <v>-7.4679267768512831</v>
      </c>
      <c r="O95" s="30">
        <v>-11.407564949312402</v>
      </c>
      <c r="P95" s="30">
        <v>-11.407564949312402</v>
      </c>
      <c r="Q95" s="30">
        <v>-9.4060849491022775</v>
      </c>
      <c r="R95" s="30">
        <v>-9.4060849491022775</v>
      </c>
      <c r="S95" s="30">
        <v>-2.9802964654241517</v>
      </c>
      <c r="T95" s="30">
        <v>-11.512925464970229</v>
      </c>
      <c r="U95" s="30">
        <v>-10.714417768752456</v>
      </c>
      <c r="V95" s="30">
        <v>-12.323855681186558</v>
      </c>
      <c r="W95" s="30">
        <v>-6.4377516497364011</v>
      </c>
      <c r="X95" s="30">
        <v>-19.493975224636184</v>
      </c>
      <c r="Y95" s="30">
        <v>-11.935197691394775</v>
      </c>
      <c r="Z95" s="30">
        <v>-15.033768427062634</v>
      </c>
      <c r="AA95" s="30">
        <v>-10.479845521614624</v>
      </c>
      <c r="AB95" s="30">
        <v>-9.1049798563183568</v>
      </c>
      <c r="AC95" s="30">
        <v>-9.9259604083881872</v>
      </c>
      <c r="AD95" s="30">
        <v>-7.7966470366681779</v>
      </c>
      <c r="AE95" s="30">
        <v>-0.7270487322356266</v>
      </c>
      <c r="AF95" s="30">
        <v>-6.9767481504690885</v>
      </c>
      <c r="AG95" s="30">
        <v>-6.074846156047033</v>
      </c>
      <c r="AH95" s="30">
        <v>-6.4239583276040655</v>
      </c>
      <c r="AI95" s="30">
        <v>1.6160824551527688</v>
      </c>
      <c r="AJ95" s="30">
        <v>2.6703098731193631</v>
      </c>
      <c r="AK95" s="30">
        <v>-1.9348603128687285</v>
      </c>
      <c r="AL95" s="30">
        <v>-2.3480474670708031</v>
      </c>
      <c r="AM95" s="36"/>
      <c r="AN95" s="36"/>
      <c r="AO95" s="36"/>
      <c r="AP95" s="36"/>
      <c r="AQ95" s="36"/>
      <c r="AR95" s="36"/>
      <c r="AS95" s="36"/>
      <c r="AT95" s="36"/>
    </row>
    <row r="96" spans="1:46" ht="15.6" x14ac:dyDescent="0.3">
      <c r="A96" s="26">
        <v>686814</v>
      </c>
      <c r="B96" s="26">
        <v>846971</v>
      </c>
      <c r="C96" s="26">
        <v>360</v>
      </c>
      <c r="D96" s="25">
        <v>92</v>
      </c>
      <c r="E96" s="26">
        <v>1</v>
      </c>
      <c r="F96" s="27" t="s">
        <v>92</v>
      </c>
      <c r="G96" s="30">
        <v>-13.997832114758229</v>
      </c>
      <c r="H96" s="30">
        <v>-8.0063675676502459</v>
      </c>
      <c r="I96" s="30">
        <v>-8.1155668596152388</v>
      </c>
      <c r="J96" s="30">
        <v>-14.747674638994718</v>
      </c>
      <c r="K96" s="30">
        <v>-6.3679421183428939</v>
      </c>
      <c r="L96" s="30">
        <v>-10.659357991569429</v>
      </c>
      <c r="M96" s="30">
        <v>-2.7699256048202976</v>
      </c>
      <c r="N96" s="30">
        <v>-6.6890660780173077</v>
      </c>
      <c r="O96" s="30">
        <v>-11.407564949312402</v>
      </c>
      <c r="P96" s="30">
        <v>-12.323855681186558</v>
      </c>
      <c r="Q96" s="30">
        <v>-9.5670153159149152</v>
      </c>
      <c r="R96" s="30">
        <v>-11.764239893251135</v>
      </c>
      <c r="S96" s="30">
        <v>-3.3912470508089876</v>
      </c>
      <c r="T96" s="30">
        <v>-11.512925464970229</v>
      </c>
      <c r="U96" s="30">
        <v>-10.714417768752456</v>
      </c>
      <c r="V96" s="30">
        <v>-12.323855681186558</v>
      </c>
      <c r="W96" s="30">
        <v>-7.1021494170103612</v>
      </c>
      <c r="X96" s="30">
        <v>-18.790864037915892</v>
      </c>
      <c r="Y96" s="30">
        <v>-11.918390573078392</v>
      </c>
      <c r="Z96" s="30">
        <v>-15.542270522776159</v>
      </c>
      <c r="AA96" s="30">
        <v>-10.488129560758775</v>
      </c>
      <c r="AB96" s="30">
        <v>-9.7981270368783022</v>
      </c>
      <c r="AC96" s="30">
        <v>-10.183789517690286</v>
      </c>
      <c r="AD96" s="30">
        <v>-8.0402691193259272</v>
      </c>
      <c r="AE96" s="30">
        <v>-3.5676455892998198</v>
      </c>
      <c r="AF96" s="30">
        <v>-7.1880572441362958</v>
      </c>
      <c r="AG96" s="30">
        <v>-6.5022901708739722</v>
      </c>
      <c r="AH96" s="30">
        <v>-6.864270167042398</v>
      </c>
      <c r="AI96" s="30">
        <v>1.4739999415389962</v>
      </c>
      <c r="AJ96" s="30">
        <v>2.0849817220554514</v>
      </c>
      <c r="AK96" s="30">
        <v>-2.1972245773362196</v>
      </c>
      <c r="AL96" s="30">
        <v>-3.8066624897703196</v>
      </c>
      <c r="AM96" s="36"/>
      <c r="AN96" s="36"/>
      <c r="AO96" s="36"/>
      <c r="AP96" s="36"/>
      <c r="AQ96" s="36"/>
      <c r="AR96" s="36"/>
      <c r="AS96" s="36"/>
      <c r="AT96" s="36"/>
    </row>
    <row r="97" spans="1:46" ht="15.6" x14ac:dyDescent="0.3">
      <c r="A97" s="26">
        <v>686815</v>
      </c>
      <c r="B97" s="26">
        <v>846971</v>
      </c>
      <c r="C97" s="26">
        <v>361</v>
      </c>
      <c r="D97" s="25">
        <v>93</v>
      </c>
      <c r="E97" s="26">
        <v>1</v>
      </c>
      <c r="F97" s="27" t="s">
        <v>93</v>
      </c>
      <c r="G97" s="30">
        <v>-15.67626289867928</v>
      </c>
      <c r="H97" s="30">
        <v>-8.0063675676502459</v>
      </c>
      <c r="I97" s="30">
        <v>-8.0551577318196781</v>
      </c>
      <c r="J97" s="30">
        <v>-14.622432752783064</v>
      </c>
      <c r="K97" s="30">
        <v>-6.269929964454839</v>
      </c>
      <c r="L97" s="30">
        <v>-10.671400383668766</v>
      </c>
      <c r="M97" s="30">
        <v>-2.8837272151774962</v>
      </c>
      <c r="N97" s="30">
        <v>-6.6626328209491517</v>
      </c>
      <c r="O97" s="30">
        <v>-11.512925464970229</v>
      </c>
      <c r="P97" s="30">
        <v>-12.100712129872347</v>
      </c>
      <c r="Q97" s="30">
        <v>-9.6158054800843473</v>
      </c>
      <c r="R97" s="30">
        <v>-11.764239893251135</v>
      </c>
      <c r="S97" s="30">
        <v>-3.3619766685088743</v>
      </c>
      <c r="T97" s="30">
        <v>-11.512925464970229</v>
      </c>
      <c r="U97" s="30">
        <v>-10.714417768752456</v>
      </c>
      <c r="V97" s="30">
        <v>-12.323855681186558</v>
      </c>
      <c r="W97" s="30">
        <v>-7.0094189327586367</v>
      </c>
      <c r="X97" s="30">
        <v>-18.943293765434529</v>
      </c>
      <c r="Y97" s="30">
        <v>-12.005401950068023</v>
      </c>
      <c r="Z97" s="30">
        <v>-15.590717676802749</v>
      </c>
      <c r="AA97" s="30">
        <v>-10.549993025949012</v>
      </c>
      <c r="AB97" s="30">
        <v>-10.021270588192511</v>
      </c>
      <c r="AC97" s="30">
        <v>-10.154801980817034</v>
      </c>
      <c r="AD97" s="30">
        <v>-8.0753604391371976</v>
      </c>
      <c r="AE97" s="30">
        <v>-3.587526959853649</v>
      </c>
      <c r="AF97" s="30">
        <v>-7.2486818659527303</v>
      </c>
      <c r="AG97" s="30">
        <v>-6.4730910161817103</v>
      </c>
      <c r="AH97" s="30">
        <v>-6.9887243415158045</v>
      </c>
      <c r="AI97" s="30">
        <v>1.4637696732881811</v>
      </c>
      <c r="AJ97" s="30">
        <v>2.1684185780871381</v>
      </c>
      <c r="AK97" s="30">
        <v>-2.3025850929940455</v>
      </c>
      <c r="AL97" s="30">
        <v>-3.7113523099659949</v>
      </c>
      <c r="AM97" s="36"/>
      <c r="AN97" s="36"/>
      <c r="AO97" s="36"/>
      <c r="AP97" s="36"/>
      <c r="AQ97" s="36"/>
      <c r="AR97" s="36"/>
      <c r="AS97" s="36"/>
      <c r="AT97" s="36"/>
    </row>
    <row r="98" spans="1:46" ht="15.6" x14ac:dyDescent="0.3">
      <c r="A98" s="26">
        <v>687901</v>
      </c>
      <c r="B98" s="26">
        <v>846364</v>
      </c>
      <c r="C98" s="26">
        <v>379</v>
      </c>
      <c r="D98" s="25">
        <v>94</v>
      </c>
      <c r="E98" s="26">
        <v>1</v>
      </c>
      <c r="F98" s="27" t="s">
        <v>94</v>
      </c>
      <c r="G98" s="30">
        <v>-14.881333023809393</v>
      </c>
      <c r="H98" s="30">
        <v>-8.0063675676502459</v>
      </c>
      <c r="I98" s="30">
        <v>-8.6821230054983225</v>
      </c>
      <c r="J98" s="30">
        <v>-15.260747454717615</v>
      </c>
      <c r="K98" s="30">
        <v>-7.3180865767414742</v>
      </c>
      <c r="L98" s="30">
        <v>-10.579524905529613</v>
      </c>
      <c r="M98" s="30">
        <v>-2.3364866446697272</v>
      </c>
      <c r="N98" s="30">
        <v>-6.4308312068918276</v>
      </c>
      <c r="O98" s="30">
        <v>-11.512925464970229</v>
      </c>
      <c r="P98" s="30">
        <v>-11.630708500626612</v>
      </c>
      <c r="Q98" s="30">
        <v>-9.3407021898394262</v>
      </c>
      <c r="R98" s="30">
        <v>-11.002099841204238</v>
      </c>
      <c r="S98" s="30">
        <v>-4.0551238490688197</v>
      </c>
      <c r="T98" s="30">
        <v>-11.407564949312402</v>
      </c>
      <c r="U98" s="30">
        <v>-10.714417768752456</v>
      </c>
      <c r="V98" s="30">
        <v>-12.323855681186558</v>
      </c>
      <c r="W98" s="30">
        <v>-6.070026869611084</v>
      </c>
      <c r="X98" s="30">
        <v>-18.984498218741489</v>
      </c>
      <c r="Y98" s="30">
        <v>-11.114895335349582</v>
      </c>
      <c r="Z98" s="30">
        <v>-15.310638452678356</v>
      </c>
      <c r="AA98" s="30">
        <v>-10.133387886313217</v>
      </c>
      <c r="AB98" s="30">
        <v>-10.021270588192511</v>
      </c>
      <c r="AC98" s="30">
        <v>-10.072563882580061</v>
      </c>
      <c r="AD98" s="30">
        <v>-7.3645136814778516</v>
      </c>
      <c r="AE98" s="30">
        <v>-3.3058872018578307</v>
      </c>
      <c r="AF98" s="30">
        <v>-6.0796887805228215</v>
      </c>
      <c r="AG98" s="30">
        <v>-6.4239583276040655</v>
      </c>
      <c r="AH98" s="30">
        <v>-6.3706123468987732</v>
      </c>
      <c r="AI98" s="30">
        <v>1.7267269989572005</v>
      </c>
      <c r="AJ98" s="30">
        <v>2.1095395728371154</v>
      </c>
      <c r="AK98" s="30">
        <v>-1.2039728043259361</v>
      </c>
      <c r="AL98" s="30">
        <v>-4.0298060410845293</v>
      </c>
      <c r="AM98" s="36"/>
      <c r="AN98" s="36"/>
      <c r="AO98" s="36"/>
      <c r="AP98" s="36"/>
      <c r="AQ98" s="36"/>
      <c r="AR98" s="36"/>
      <c r="AS98" s="36"/>
      <c r="AT98" s="36"/>
    </row>
    <row r="99" spans="1:46" ht="15.6" x14ac:dyDescent="0.3">
      <c r="A99" s="26">
        <v>687902</v>
      </c>
      <c r="B99" s="26">
        <v>846364</v>
      </c>
      <c r="C99" s="26">
        <v>379</v>
      </c>
      <c r="D99" s="25">
        <v>95</v>
      </c>
      <c r="E99" s="26">
        <v>1</v>
      </c>
      <c r="F99" s="27" t="s">
        <v>95</v>
      </c>
      <c r="G99" s="30">
        <v>-16.929025867174648</v>
      </c>
      <c r="H99" s="30">
        <v>-8.0063675676502459</v>
      </c>
      <c r="I99" s="30">
        <v>-8.4416856389080923</v>
      </c>
      <c r="J99" s="30">
        <v>-15.045151109038787</v>
      </c>
      <c r="K99" s="30">
        <v>-6.8696469903334778</v>
      </c>
      <c r="L99" s="30">
        <v>-10.279099697494612</v>
      </c>
      <c r="M99" s="30">
        <v>-2.5174298414935605</v>
      </c>
      <c r="N99" s="30">
        <v>-6.4103526755482871</v>
      </c>
      <c r="O99" s="30">
        <v>-11.407564949312402</v>
      </c>
      <c r="P99" s="30">
        <v>-11.630708500626612</v>
      </c>
      <c r="Q99" s="30">
        <v>-9.3663446204527645</v>
      </c>
      <c r="R99" s="30">
        <v>-11.225243392518447</v>
      </c>
      <c r="S99" s="30">
        <v>-3.9574853795049036</v>
      </c>
      <c r="T99" s="30">
        <v>-11.407564949312402</v>
      </c>
      <c r="U99" s="30">
        <v>-11.407564949312402</v>
      </c>
      <c r="V99" s="30">
        <v>-12.323855681186558</v>
      </c>
      <c r="W99" s="30">
        <v>-6.0139374029600408</v>
      </c>
      <c r="X99" s="30">
        <v>-18.951618544622331</v>
      </c>
      <c r="Y99" s="30">
        <v>-11.233611642188965</v>
      </c>
      <c r="Z99" s="30">
        <v>-15.17524892682186</v>
      </c>
      <c r="AA99" s="30">
        <v>-10.438731703650264</v>
      </c>
      <c r="AB99" s="30">
        <v>-10.308952660644293</v>
      </c>
      <c r="AC99" s="30">
        <v>-9.7589063237250198</v>
      </c>
      <c r="AD99" s="30">
        <v>-7.4757393165880766</v>
      </c>
      <c r="AE99" s="30">
        <v>-3.387952154912135</v>
      </c>
      <c r="AF99" s="30">
        <v>-6.5953805939399848</v>
      </c>
      <c r="AG99" s="30">
        <v>-6.3836844284661254</v>
      </c>
      <c r="AH99" s="30">
        <v>-6.5172158210906481</v>
      </c>
      <c r="AI99" s="30">
        <v>1.7006995037124251</v>
      </c>
      <c r="AJ99" s="30">
        <v>2.076659898717959</v>
      </c>
      <c r="AK99" s="30">
        <v>-1.8607523407150062</v>
      </c>
      <c r="AL99" s="30">
        <v>-4.2374454058627737</v>
      </c>
      <c r="AM99" s="36"/>
      <c r="AN99" s="36"/>
      <c r="AO99" s="36"/>
      <c r="AP99" s="36"/>
      <c r="AQ99" s="36"/>
      <c r="AR99" s="36"/>
      <c r="AS99" s="36"/>
      <c r="AT99" s="36"/>
    </row>
    <row r="100" spans="1:46" ht="15.6" x14ac:dyDescent="0.3">
      <c r="A100" s="26">
        <v>687903</v>
      </c>
      <c r="B100" s="26">
        <v>846364</v>
      </c>
      <c r="C100" s="26">
        <v>379</v>
      </c>
      <c r="D100" s="25">
        <v>96</v>
      </c>
      <c r="E100" s="26">
        <v>1</v>
      </c>
      <c r="F100" s="27" t="s">
        <v>96</v>
      </c>
      <c r="G100" s="30">
        <v>-16.929025867174648</v>
      </c>
      <c r="H100" s="30">
        <v>-8.0063675676502459</v>
      </c>
      <c r="I100" s="30">
        <v>-8.5708973703880993</v>
      </c>
      <c r="J100" s="30">
        <v>-15.27279579323379</v>
      </c>
      <c r="K100" s="30">
        <v>-7.3205330339365879</v>
      </c>
      <c r="L100" s="30">
        <v>-10.387895862984411</v>
      </c>
      <c r="M100" s="30">
        <v>-2.4392961385359477</v>
      </c>
      <c r="N100" s="30">
        <v>-6.5400304988568196</v>
      </c>
      <c r="O100" s="30">
        <v>-11.407564949312402</v>
      </c>
      <c r="P100" s="30">
        <v>-11.764239893251135</v>
      </c>
      <c r="Q100" s="30">
        <v>-9.5357627724108109</v>
      </c>
      <c r="R100" s="30">
        <v>-11.145200684844911</v>
      </c>
      <c r="S100" s="30">
        <v>-4.0235754913338937</v>
      </c>
      <c r="T100" s="30">
        <v>-11.407564949312402</v>
      </c>
      <c r="U100" s="30">
        <v>-10.714417768752456</v>
      </c>
      <c r="V100" s="30">
        <v>-12.323855681186558</v>
      </c>
      <c r="W100" s="30">
        <v>-6.0652306973475909</v>
      </c>
      <c r="X100" s="30">
        <v>-18.984656760160767</v>
      </c>
      <c r="Y100" s="30">
        <v>-11.056908077699234</v>
      </c>
      <c r="Z100" s="30">
        <v>-15.186285107426128</v>
      </c>
      <c r="AA100" s="30">
        <v>-10.271729950153684</v>
      </c>
      <c r="AB100" s="30">
        <v>-10.021270588192511</v>
      </c>
      <c r="AC100" s="30">
        <v>-9.9965779756021398</v>
      </c>
      <c r="AD100" s="30">
        <v>-7.4757393165880766</v>
      </c>
      <c r="AE100" s="30">
        <v>-3.293838863341656</v>
      </c>
      <c r="AF100" s="30">
        <v>-6.1980787964709814</v>
      </c>
      <c r="AG100" s="30">
        <v>-6.4803112641551976</v>
      </c>
      <c r="AH100" s="30">
        <v>-6.5792512120101012</v>
      </c>
      <c r="AI100" s="30">
        <v>1.6422277352570913</v>
      </c>
      <c r="AJ100" s="30">
        <v>1.9984724791461688</v>
      </c>
      <c r="AK100" s="30">
        <v>-1.2809338454620642</v>
      </c>
      <c r="AL100" s="30">
        <v>-4.1633374337090521</v>
      </c>
      <c r="AM100" s="36"/>
      <c r="AN100" s="36"/>
      <c r="AO100" s="36"/>
      <c r="AP100" s="36"/>
      <c r="AQ100" s="36"/>
      <c r="AR100" s="36"/>
      <c r="AS100" s="36"/>
      <c r="AT100" s="36"/>
    </row>
    <row r="101" spans="1:46" ht="15.6" x14ac:dyDescent="0.3">
      <c r="A101" s="26">
        <v>687905</v>
      </c>
      <c r="B101" s="26">
        <v>846363</v>
      </c>
      <c r="C101" s="26">
        <v>379</v>
      </c>
      <c r="D101" s="25">
        <v>97</v>
      </c>
      <c r="E101" s="26">
        <v>1</v>
      </c>
      <c r="F101" s="27" t="s">
        <v>97</v>
      </c>
      <c r="G101" s="30">
        <v>-16.929025867174648</v>
      </c>
      <c r="H101" s="30">
        <v>-8.4118326757584114</v>
      </c>
      <c r="I101" s="30">
        <v>-8.8936707626511495</v>
      </c>
      <c r="J101" s="30">
        <v>-15.393457803307003</v>
      </c>
      <c r="K101" s="30">
        <v>-7.9643766659250099</v>
      </c>
      <c r="L101" s="30">
        <v>-10.579135573229582</v>
      </c>
      <c r="M101" s="30">
        <v>-2.4266377416640244</v>
      </c>
      <c r="N101" s="30">
        <v>-6.5633778628538106</v>
      </c>
      <c r="O101" s="30">
        <v>-11.407564949312402</v>
      </c>
      <c r="P101" s="30">
        <v>-11.764239893251135</v>
      </c>
      <c r="Q101" s="30">
        <v>-9.4334839232903924</v>
      </c>
      <c r="R101" s="30">
        <v>-10.665627604583024</v>
      </c>
      <c r="S101" s="30">
        <v>-4.1351665567423561</v>
      </c>
      <c r="T101" s="30">
        <v>-11.407564949312402</v>
      </c>
      <c r="U101" s="30">
        <v>-10.714417768752456</v>
      </c>
      <c r="V101" s="30">
        <v>-12.323855681186558</v>
      </c>
      <c r="W101" s="30">
        <v>-6.0322865416282374</v>
      </c>
      <c r="X101" s="30">
        <v>-19.09906430420671</v>
      </c>
      <c r="Y101" s="30">
        <v>-10.937561320066667</v>
      </c>
      <c r="Z101" s="30">
        <v>-15.113240102514572</v>
      </c>
      <c r="AA101" s="30">
        <v>-9.8137279773207808</v>
      </c>
      <c r="AB101" s="30">
        <v>-10.021270588192511</v>
      </c>
      <c r="AC101" s="30">
        <v>-10.021270588192511</v>
      </c>
      <c r="AD101" s="30">
        <v>-7.1880572441362958</v>
      </c>
      <c r="AE101" s="30">
        <v>-3.3273275330957</v>
      </c>
      <c r="AF101" s="30">
        <v>-5.5727542122497971</v>
      </c>
      <c r="AG101" s="30">
        <v>-6.4239583276040655</v>
      </c>
      <c r="AH101" s="30">
        <v>-6.4171323625336658</v>
      </c>
      <c r="AI101" s="30">
        <v>1.6945957207744073</v>
      </c>
      <c r="AJ101" s="30">
        <v>1.9538153285624265</v>
      </c>
      <c r="AK101" s="30">
        <v>-0.67116827384117017</v>
      </c>
      <c r="AL101" s="30">
        <v>-4.0943445622221004</v>
      </c>
      <c r="AM101" s="36"/>
      <c r="AN101" s="36"/>
      <c r="AO101" s="36"/>
      <c r="AP101" s="36"/>
      <c r="AQ101" s="36"/>
      <c r="AR101" s="36"/>
      <c r="AS101" s="36"/>
      <c r="AT101" s="36"/>
    </row>
    <row r="102" spans="1:46" ht="15.6" x14ac:dyDescent="0.3">
      <c r="A102" s="26">
        <v>687906</v>
      </c>
      <c r="B102" s="26">
        <v>846363</v>
      </c>
      <c r="C102" s="26">
        <v>379</v>
      </c>
      <c r="D102" s="25">
        <v>98</v>
      </c>
      <c r="E102" s="26">
        <v>1</v>
      </c>
      <c r="F102" s="27" t="s">
        <v>98</v>
      </c>
      <c r="G102" s="30">
        <v>-16.929025867174648</v>
      </c>
      <c r="H102" s="30">
        <v>-7.718685495198466</v>
      </c>
      <c r="I102" s="30">
        <v>-8.2832152979363176</v>
      </c>
      <c r="J102" s="30">
        <v>-15.045151109038787</v>
      </c>
      <c r="K102" s="30">
        <v>-6.7372554611533495</v>
      </c>
      <c r="L102" s="30">
        <v>-10.397748159427424</v>
      </c>
      <c r="M102" s="30">
        <v>-2.5037497375894802</v>
      </c>
      <c r="N102" s="30">
        <v>-6.465922526703098</v>
      </c>
      <c r="O102" s="30">
        <v>-11.512925464970229</v>
      </c>
      <c r="P102" s="30">
        <v>-11.512925464970229</v>
      </c>
      <c r="Q102" s="30">
        <v>-9.2558027460529395</v>
      </c>
      <c r="R102" s="30">
        <v>-11.312254769508078</v>
      </c>
      <c r="S102" s="30">
        <v>-3.9691814192680948</v>
      </c>
      <c r="T102" s="30">
        <v>-11.407564949312402</v>
      </c>
      <c r="U102" s="30">
        <v>-10.714417768752456</v>
      </c>
      <c r="V102" s="30">
        <v>-12.323855681186558</v>
      </c>
      <c r="W102" s="30">
        <v>-6.1872091242340774</v>
      </c>
      <c r="X102" s="30">
        <v>-18.886894305218835</v>
      </c>
      <c r="Y102" s="30">
        <v>-11.049890505040587</v>
      </c>
      <c r="Z102" s="30">
        <v>-15.283332313595986</v>
      </c>
      <c r="AA102" s="30">
        <v>-10.235001342364157</v>
      </c>
      <c r="AB102" s="30">
        <v>-10.308952660644293</v>
      </c>
      <c r="AC102" s="30">
        <v>-9.9724804240230789</v>
      </c>
      <c r="AD102" s="30">
        <v>-7.4757393165880766</v>
      </c>
      <c r="AE102" s="30">
        <v>-3.387952154912135</v>
      </c>
      <c r="AF102" s="30">
        <v>-6.7631740501710294</v>
      </c>
      <c r="AG102" s="30">
        <v>-6.4036186433669426</v>
      </c>
      <c r="AH102" s="30">
        <v>-6.7254337221881819</v>
      </c>
      <c r="AI102" s="30">
        <v>1.7462970951512977</v>
      </c>
      <c r="AJ102" s="30">
        <v>2.0119356593144628</v>
      </c>
      <c r="AK102" s="30">
        <v>-1.7272209480904839</v>
      </c>
      <c r="AL102" s="30">
        <v>-4.3174881135363101</v>
      </c>
      <c r="AM102" s="36"/>
      <c r="AN102" s="36"/>
      <c r="AO102" s="36"/>
      <c r="AP102" s="36"/>
      <c r="AQ102" s="36"/>
      <c r="AR102" s="36"/>
      <c r="AS102" s="36"/>
      <c r="AT102" s="36"/>
    </row>
    <row r="103" spans="1:46" ht="15.6" x14ac:dyDescent="0.3">
      <c r="A103" s="26">
        <v>687907</v>
      </c>
      <c r="B103" s="26">
        <v>846363</v>
      </c>
      <c r="C103" s="26">
        <v>379</v>
      </c>
      <c r="D103" s="25">
        <v>99</v>
      </c>
      <c r="E103" s="26">
        <v>1</v>
      </c>
      <c r="F103" s="27" t="s">
        <v>99</v>
      </c>
      <c r="G103" s="30">
        <v>-16.929025867174648</v>
      </c>
      <c r="H103" s="30">
        <v>-8.0063675676502459</v>
      </c>
      <c r="I103" s="30">
        <v>-8.4829285974421413</v>
      </c>
      <c r="J103" s="30">
        <v>-15.14523456759577</v>
      </c>
      <c r="K103" s="30">
        <v>-6.6249393961815288</v>
      </c>
      <c r="L103" s="30">
        <v>-10.391992747856802</v>
      </c>
      <c r="M103" s="30">
        <v>-2.2806061862752705</v>
      </c>
      <c r="N103" s="30">
        <v>-6.4377516497364011</v>
      </c>
      <c r="O103" s="30">
        <v>-11.407564949312402</v>
      </c>
      <c r="P103" s="30">
        <v>-11.918390573078392</v>
      </c>
      <c r="Q103" s="30">
        <v>-9.3663446204527645</v>
      </c>
      <c r="R103" s="30">
        <v>-11.512925464970229</v>
      </c>
      <c r="S103" s="30">
        <v>-3.6978080848582375</v>
      </c>
      <c r="T103" s="30">
        <v>-11.407564949312402</v>
      </c>
      <c r="U103" s="30">
        <v>-10.714417768752456</v>
      </c>
      <c r="V103" s="30">
        <v>-12.323855681186558</v>
      </c>
      <c r="W103" s="30">
        <v>-6.2776662343893284</v>
      </c>
      <c r="X103" s="30">
        <v>-19.135359160709108</v>
      </c>
      <c r="Y103" s="30">
        <v>-10.956489329952186</v>
      </c>
      <c r="Z103" s="30">
        <v>-15.389506170209945</v>
      </c>
      <c r="AA103" s="30">
        <v>-10.230743134052418</v>
      </c>
      <c r="AB103" s="30">
        <v>-10.021270588192511</v>
      </c>
      <c r="AC103" s="30">
        <v>-10.021270588192511</v>
      </c>
      <c r="AD103" s="30">
        <v>-7.4757393165880766</v>
      </c>
      <c r="AE103" s="30">
        <v>-3.2878686963551522</v>
      </c>
      <c r="AF103" s="30">
        <v>-6.772835961082766</v>
      </c>
      <c r="AG103" s="30">
        <v>-6.3138147485056395</v>
      </c>
      <c r="AH103" s="30">
        <v>-6.5097251493614907</v>
      </c>
      <c r="AI103" s="30">
        <v>1.7880488898315194</v>
      </c>
      <c r="AJ103" s="30">
        <v>2.1491748796945109</v>
      </c>
      <c r="AK103" s="30">
        <v>-1.6665963262740489</v>
      </c>
      <c r="AL103" s="30">
        <v>-4.0943445622221004</v>
      </c>
      <c r="AM103" s="36"/>
      <c r="AN103" s="36"/>
      <c r="AO103" s="36"/>
      <c r="AP103" s="36"/>
      <c r="AQ103" s="36"/>
      <c r="AR103" s="36"/>
      <c r="AS103" s="36"/>
      <c r="AT103" s="36"/>
    </row>
    <row r="104" spans="1:46" ht="15.6" x14ac:dyDescent="0.3">
      <c r="A104" s="26">
        <v>687908</v>
      </c>
      <c r="B104" s="26">
        <v>846362</v>
      </c>
      <c r="C104" s="26">
        <v>379</v>
      </c>
      <c r="D104" s="25">
        <v>100</v>
      </c>
      <c r="E104" s="26">
        <v>1</v>
      </c>
      <c r="F104" s="27" t="s">
        <v>100</v>
      </c>
      <c r="G104" s="30">
        <v>-16.929025867174648</v>
      </c>
      <c r="H104" s="30">
        <v>-8.0063675676502459</v>
      </c>
      <c r="I104" s="30">
        <v>-8.5905244645017866</v>
      </c>
      <c r="J104" s="30">
        <v>-15.168765065005964</v>
      </c>
      <c r="K104" s="30">
        <v>-6.9201777989806939</v>
      </c>
      <c r="L104" s="30">
        <v>-10.368400119287713</v>
      </c>
      <c r="M104" s="30">
        <v>-2.4769384801388235</v>
      </c>
      <c r="N104" s="30">
        <v>-6.4730910161817103</v>
      </c>
      <c r="O104" s="30">
        <v>-11.407564949312402</v>
      </c>
      <c r="P104" s="30">
        <v>-11.918390573078392</v>
      </c>
      <c r="Q104" s="30">
        <v>-9.3157008876340086</v>
      </c>
      <c r="R104" s="30">
        <v>-11.312254769508078</v>
      </c>
      <c r="S104" s="30">
        <v>-4.142135226058449</v>
      </c>
      <c r="T104" s="30">
        <v>-10.714417768752456</v>
      </c>
      <c r="U104" s="30">
        <v>-10.308952660644293</v>
      </c>
      <c r="V104" s="30">
        <v>-12.323855681186558</v>
      </c>
      <c r="W104" s="30">
        <v>-6.2035582622356067</v>
      </c>
      <c r="X104" s="30">
        <v>-18.766861794700539</v>
      </c>
      <c r="Y104" s="30">
        <v>-11.114895335349582</v>
      </c>
      <c r="Z104" s="30">
        <v>-15.118684200606928</v>
      </c>
      <c r="AA104" s="30">
        <v>-10.347475942640628</v>
      </c>
      <c r="AB104" s="30">
        <v>-10.021270588192511</v>
      </c>
      <c r="AC104" s="30">
        <v>-9.7981270368783022</v>
      </c>
      <c r="AD104" s="30">
        <v>-7.4002317640799316</v>
      </c>
      <c r="AE104" s="30">
        <v>-3.2643381989449582</v>
      </c>
      <c r="AF104" s="30">
        <v>-6.6453910145146464</v>
      </c>
      <c r="AG104" s="30">
        <v>-6.4803112641551976</v>
      </c>
      <c r="AH104" s="30">
        <v>-6.3641398323931559</v>
      </c>
      <c r="AI104" s="30">
        <v>1.7635885922613586</v>
      </c>
      <c r="AJ104" s="30">
        <v>1.9678890557740887</v>
      </c>
      <c r="AK104" s="30">
        <v>-1.791759469228055</v>
      </c>
      <c r="AL104" s="30">
        <v>-4.0943445622221004</v>
      </c>
      <c r="AM104" s="36"/>
      <c r="AN104" s="36"/>
      <c r="AO104" s="36"/>
      <c r="AP104" s="36"/>
      <c r="AQ104" s="36"/>
      <c r="AR104" s="36"/>
      <c r="AS104" s="36"/>
      <c r="AT104" s="36"/>
    </row>
    <row r="105" spans="1:46" ht="15.6" x14ac:dyDescent="0.3">
      <c r="A105" s="26">
        <v>687909</v>
      </c>
      <c r="B105" s="26">
        <v>846362</v>
      </c>
      <c r="C105" s="26">
        <v>379</v>
      </c>
      <c r="D105" s="25">
        <v>101</v>
      </c>
      <c r="E105" s="26">
        <v>1</v>
      </c>
      <c r="F105" s="27" t="s">
        <v>101</v>
      </c>
      <c r="G105" s="30">
        <v>-16.929025867174648</v>
      </c>
      <c r="H105" s="30">
        <v>-7.718685495198466</v>
      </c>
      <c r="I105" s="30">
        <v>-8.5659833555856686</v>
      </c>
      <c r="J105" s="30">
        <v>-15.031905882288767</v>
      </c>
      <c r="K105" s="30">
        <v>-6.7759615062561549</v>
      </c>
      <c r="L105" s="30">
        <v>-10.331767338410463</v>
      </c>
      <c r="M105" s="30">
        <v>-2.3307559699607419</v>
      </c>
      <c r="N105" s="30">
        <v>-6.4447203190524949</v>
      </c>
      <c r="O105" s="30">
        <v>-11.407564949312402</v>
      </c>
      <c r="P105" s="30">
        <v>-11.630708500626612</v>
      </c>
      <c r="Q105" s="30">
        <v>-9.3926619287701367</v>
      </c>
      <c r="R105" s="30">
        <v>-11.312254769508078</v>
      </c>
      <c r="S105" s="30">
        <v>-4.1077675825542412</v>
      </c>
      <c r="T105" s="30">
        <v>-11.407564949312402</v>
      </c>
      <c r="U105" s="30">
        <v>-10.714417768752456</v>
      </c>
      <c r="V105" s="30">
        <v>-12.323855681186558</v>
      </c>
      <c r="W105" s="30">
        <v>-6.129450290081885</v>
      </c>
      <c r="X105" s="30">
        <v>-19.08369083009207</v>
      </c>
      <c r="Y105" s="30">
        <v>-10.982297213908058</v>
      </c>
      <c r="Z105" s="30">
        <v>-15.149486016453128</v>
      </c>
      <c r="AA105" s="30">
        <v>-10.154801980817034</v>
      </c>
      <c r="AB105" s="30">
        <v>-10.021270588192511</v>
      </c>
      <c r="AC105" s="30">
        <v>-10.046588396176801</v>
      </c>
      <c r="AD105" s="30">
        <v>-7.3822132585772531</v>
      </c>
      <c r="AE105" s="30">
        <v>-3.4011973816621555</v>
      </c>
      <c r="AF105" s="30">
        <v>-6.6890660780173077</v>
      </c>
      <c r="AG105" s="30">
        <v>-6.3706123468987732</v>
      </c>
      <c r="AH105" s="30">
        <v>-6.2955771609558591</v>
      </c>
      <c r="AI105" s="30">
        <v>1.7899059005787321</v>
      </c>
      <c r="AJ105" s="30">
        <v>2.0368819272610401</v>
      </c>
      <c r="AK105" s="30">
        <v>-1.7272209480904839</v>
      </c>
      <c r="AL105" s="30">
        <v>-4.0298060410845293</v>
      </c>
      <c r="AM105" s="36"/>
      <c r="AN105" s="36"/>
      <c r="AO105" s="36"/>
      <c r="AP105" s="36"/>
      <c r="AQ105" s="36"/>
      <c r="AR105" s="36"/>
      <c r="AS105" s="36"/>
      <c r="AT105" s="36"/>
    </row>
    <row r="106" spans="1:46" ht="15.6" x14ac:dyDescent="0.3">
      <c r="A106" s="26">
        <v>687910</v>
      </c>
      <c r="B106" s="26">
        <v>846361</v>
      </c>
      <c r="C106" s="26">
        <v>379</v>
      </c>
      <c r="D106" s="25">
        <v>102</v>
      </c>
      <c r="E106" s="26">
        <v>1</v>
      </c>
      <c r="F106" s="27" t="s">
        <v>102</v>
      </c>
      <c r="G106" s="30">
        <v>-14.626440774180603</v>
      </c>
      <c r="H106" s="30">
        <v>-8.0063675676502459</v>
      </c>
      <c r="I106" s="30">
        <v>-8.5481691193105416</v>
      </c>
      <c r="J106" s="30">
        <v>-15.702580206996654</v>
      </c>
      <c r="K106" s="30">
        <v>-6.9719540685044139</v>
      </c>
      <c r="L106" s="30">
        <v>-9.8695860008604459</v>
      </c>
      <c r="M106" s="30">
        <v>-2.429787350566921</v>
      </c>
      <c r="N106" s="30">
        <v>-6.6713665009179062</v>
      </c>
      <c r="O106" s="30">
        <v>-11.512925464970229</v>
      </c>
      <c r="P106" s="30">
        <v>-11.764239893251135</v>
      </c>
      <c r="Q106" s="30">
        <v>-9.5357627724108109</v>
      </c>
      <c r="R106" s="30">
        <v>-11.407564949312402</v>
      </c>
      <c r="S106" s="30">
        <v>-4.3009588115851001</v>
      </c>
      <c r="T106" s="30">
        <v>-11.407564949312402</v>
      </c>
      <c r="U106" s="30">
        <v>-9.7981270368783022</v>
      </c>
      <c r="V106" s="30">
        <v>-12.323855681186558</v>
      </c>
      <c r="W106" s="30">
        <v>-6.3771270279199666</v>
      </c>
      <c r="X106" s="30">
        <v>-18.829775620111107</v>
      </c>
      <c r="Y106" s="30">
        <v>-11.042921835724492</v>
      </c>
      <c r="Z106" s="30">
        <v>-15.081460177296593</v>
      </c>
      <c r="AA106" s="30">
        <v>-10.777744902703731</v>
      </c>
      <c r="AB106" s="30">
        <v>-10.021270588192511</v>
      </c>
      <c r="AC106" s="30">
        <v>-9.9724804240230789</v>
      </c>
      <c r="AD106" s="30">
        <v>-7.4757393165880766</v>
      </c>
      <c r="AE106" s="30">
        <v>-3.0182051294060495</v>
      </c>
      <c r="AF106" s="30">
        <v>-6.7162170670832584</v>
      </c>
      <c r="AG106" s="30">
        <v>-6.5953805939399848</v>
      </c>
      <c r="AH106" s="30">
        <v>-6.3771270279199666</v>
      </c>
      <c r="AI106" s="30">
        <v>1.499126891616418</v>
      </c>
      <c r="AJ106" s="30">
        <v>1.8137383759468302</v>
      </c>
      <c r="AK106" s="30">
        <v>-2.1972245773362196</v>
      </c>
      <c r="AL106" s="30">
        <v>-4.0298060410845293</v>
      </c>
      <c r="AM106" s="36"/>
      <c r="AN106" s="36"/>
      <c r="AO106" s="36"/>
      <c r="AP106" s="36"/>
      <c r="AQ106" s="36"/>
      <c r="AR106" s="36"/>
      <c r="AS106" s="36"/>
      <c r="AT106" s="36"/>
    </row>
    <row r="107" spans="1:46" ht="15.6" x14ac:dyDescent="0.3">
      <c r="A107" s="26">
        <v>687911</v>
      </c>
      <c r="B107" s="26">
        <v>846361</v>
      </c>
      <c r="C107" s="26">
        <v>379</v>
      </c>
      <c r="D107" s="25">
        <v>103</v>
      </c>
      <c r="E107" s="26">
        <v>1</v>
      </c>
      <c r="F107" s="27" t="s">
        <v>103</v>
      </c>
      <c r="G107" s="30">
        <v>-16.929025867174648</v>
      </c>
      <c r="H107" s="30">
        <v>-8.0063675676502459</v>
      </c>
      <c r="I107" s="30">
        <v>-8.4925940324028701</v>
      </c>
      <c r="J107" s="30">
        <v>-15.313857280031563</v>
      </c>
      <c r="K107" s="30">
        <v>-7.0449564004956224</v>
      </c>
      <c r="L107" s="30">
        <v>-10.302480146138675</v>
      </c>
      <c r="M107" s="30">
        <v>-2.4488962122649673</v>
      </c>
      <c r="N107" s="30">
        <v>-6.5323676261112507</v>
      </c>
      <c r="O107" s="30">
        <v>-11.407564949312402</v>
      </c>
      <c r="P107" s="30">
        <v>-11.918390573078392</v>
      </c>
      <c r="Q107" s="30">
        <v>-9.4760435377091881</v>
      </c>
      <c r="R107" s="30">
        <v>-11.225243392518447</v>
      </c>
      <c r="S107" s="30">
        <v>-4.377592037606016</v>
      </c>
      <c r="T107" s="30">
        <v>-11.407564949312402</v>
      </c>
      <c r="U107" s="30">
        <v>-10.021270588192511</v>
      </c>
      <c r="V107" s="30">
        <v>-12.323855681186558</v>
      </c>
      <c r="W107" s="30">
        <v>-6.1605408771519157</v>
      </c>
      <c r="X107" s="30">
        <v>-18.899734208718019</v>
      </c>
      <c r="Y107" s="30">
        <v>-11.129933212714123</v>
      </c>
      <c r="Z107" s="30">
        <v>-14.992360984228426</v>
      </c>
      <c r="AA107" s="30">
        <v>-10.522800471085022</v>
      </c>
      <c r="AB107" s="30">
        <v>-10.308952660644293</v>
      </c>
      <c r="AC107" s="30">
        <v>-9.8815086458173536</v>
      </c>
      <c r="AD107" s="30">
        <v>-7.3471219387659827</v>
      </c>
      <c r="AE107" s="30">
        <v>-3.2527773765438819</v>
      </c>
      <c r="AF107" s="30">
        <v>-6.5400304988568196</v>
      </c>
      <c r="AG107" s="30">
        <v>-6.4308312068918276</v>
      </c>
      <c r="AH107" s="30">
        <v>-6.2836009699091431</v>
      </c>
      <c r="AI107" s="30">
        <v>1.5960148921019599</v>
      </c>
      <c r="AJ107" s="30">
        <v>1.8836969645537405</v>
      </c>
      <c r="AK107" s="30">
        <v>-1.8607523407150062</v>
      </c>
      <c r="AL107" s="30">
        <v>-4.0298060410845293</v>
      </c>
      <c r="AM107" s="36"/>
      <c r="AN107" s="36"/>
      <c r="AO107" s="36"/>
      <c r="AP107" s="36"/>
      <c r="AQ107" s="36"/>
      <c r="AR107" s="36"/>
      <c r="AS107" s="36"/>
      <c r="AT107" s="36"/>
    </row>
    <row r="108" spans="1:46" ht="15.6" x14ac:dyDescent="0.3">
      <c r="A108" s="26">
        <v>687912</v>
      </c>
      <c r="B108" s="26">
        <v>846360</v>
      </c>
      <c r="C108" s="26">
        <v>379</v>
      </c>
      <c r="D108" s="25">
        <v>104</v>
      </c>
      <c r="E108" s="26">
        <v>1</v>
      </c>
      <c r="F108" s="27" t="s">
        <v>104</v>
      </c>
      <c r="G108" s="30">
        <v>-14.25487721774812</v>
      </c>
      <c r="H108" s="30">
        <v>-8.0063675676502459</v>
      </c>
      <c r="I108" s="30">
        <v>-8.7594782129777489</v>
      </c>
      <c r="J108" s="30">
        <v>-15.490736210936378</v>
      </c>
      <c r="K108" s="30">
        <v>-7.2930176797727819</v>
      </c>
      <c r="L108" s="30">
        <v>-10.345510256378089</v>
      </c>
      <c r="M108" s="30">
        <v>-2.4618413768570044</v>
      </c>
      <c r="N108" s="30">
        <v>-6.5712830423609239</v>
      </c>
      <c r="O108" s="30">
        <v>-11.407564949312402</v>
      </c>
      <c r="P108" s="30">
        <v>-11.918390573078392</v>
      </c>
      <c r="Q108" s="30">
        <v>-9.505457422915482</v>
      </c>
      <c r="R108" s="30">
        <v>-11.145200684844911</v>
      </c>
      <c r="S108" s="30">
        <v>-4.4898593394770971</v>
      </c>
      <c r="T108" s="30">
        <v>-11.407564949312402</v>
      </c>
      <c r="U108" s="30">
        <v>-10.308952660644293</v>
      </c>
      <c r="V108" s="30">
        <v>-12.323855681186558</v>
      </c>
      <c r="W108" s="30">
        <v>-6.2035582622356067</v>
      </c>
      <c r="X108" s="30">
        <v>-18.792649897632348</v>
      </c>
      <c r="Y108" s="30">
        <v>-11.176453228349015</v>
      </c>
      <c r="Z108" s="30">
        <v>-14.954625595737319</v>
      </c>
      <c r="AA108" s="30">
        <v>-10.493523937172263</v>
      </c>
      <c r="AB108" s="30">
        <v>-10.308952660644293</v>
      </c>
      <c r="AC108" s="30">
        <v>-9.7589063237250198</v>
      </c>
      <c r="AD108" s="30">
        <v>-7.2644302229208693</v>
      </c>
      <c r="AE108" s="30">
        <v>-3.2300491254663259</v>
      </c>
      <c r="AF108" s="30">
        <v>-6.4171323625336658</v>
      </c>
      <c r="AG108" s="30">
        <v>-6.5633778628538106</v>
      </c>
      <c r="AH108" s="30">
        <v>-6.2776662343893284</v>
      </c>
      <c r="AI108" s="30">
        <v>1.600509281689799</v>
      </c>
      <c r="AJ108" s="30">
        <v>1.8064656166177506</v>
      </c>
      <c r="AK108" s="30">
        <v>-1.7272209480904839</v>
      </c>
      <c r="AL108" s="30">
        <v>-4.0943445622221004</v>
      </c>
      <c r="AM108" s="36"/>
      <c r="AN108" s="36"/>
      <c r="AO108" s="36"/>
      <c r="AP108" s="36"/>
      <c r="AQ108" s="36"/>
      <c r="AR108" s="36"/>
      <c r="AS108" s="36"/>
      <c r="AT108" s="36"/>
    </row>
    <row r="109" spans="1:46" ht="15.6" x14ac:dyDescent="0.3">
      <c r="A109" s="26">
        <v>687913</v>
      </c>
      <c r="B109" s="26">
        <v>846360</v>
      </c>
      <c r="C109" s="26">
        <v>379</v>
      </c>
      <c r="D109" s="25">
        <v>105</v>
      </c>
      <c r="E109" s="26">
        <v>1</v>
      </c>
      <c r="F109" s="27" t="s">
        <v>105</v>
      </c>
      <c r="G109" s="30">
        <v>-16.929025867174648</v>
      </c>
      <c r="H109" s="30">
        <v>-8.0063675676502459</v>
      </c>
      <c r="I109" s="30">
        <v>-8.6677660498956115</v>
      </c>
      <c r="J109" s="30">
        <v>-15.459349897115708</v>
      </c>
      <c r="K109" s="30">
        <v>-7.2208470669592861</v>
      </c>
      <c r="L109" s="30">
        <v>-10.431635951118515</v>
      </c>
      <c r="M109" s="30">
        <v>-2.4683773478367899</v>
      </c>
      <c r="N109" s="30">
        <v>-6.5097251493614907</v>
      </c>
      <c r="O109" s="30">
        <v>-11.407564949312402</v>
      </c>
      <c r="P109" s="30">
        <v>-11.764239893251135</v>
      </c>
      <c r="Q109" s="30">
        <v>-9.4474701652651323</v>
      </c>
      <c r="R109" s="30">
        <v>-11.002099841204238</v>
      </c>
      <c r="S109" s="30">
        <v>-4.4898593394770971</v>
      </c>
      <c r="T109" s="30">
        <v>-11.407564949312402</v>
      </c>
      <c r="U109" s="30">
        <v>-10.308952660644293</v>
      </c>
      <c r="V109" s="30">
        <v>-12.323855681186558</v>
      </c>
      <c r="W109" s="30">
        <v>-6.1605408771519157</v>
      </c>
      <c r="X109" s="30">
        <v>-18.886632055993154</v>
      </c>
      <c r="Y109" s="30">
        <v>-10.962879128050956</v>
      </c>
      <c r="Z109" s="30">
        <v>-15.022371824700061</v>
      </c>
      <c r="AA109" s="30">
        <v>-10.458764938872953</v>
      </c>
      <c r="AB109" s="30">
        <v>-10.021270588192511</v>
      </c>
      <c r="AC109" s="30">
        <v>-9.8600024405963893</v>
      </c>
      <c r="AD109" s="30">
        <v>-7.2804305642673102</v>
      </c>
      <c r="AE109" s="30">
        <v>-3.2614354392869966</v>
      </c>
      <c r="AF109" s="30">
        <v>-6.3641398323931559</v>
      </c>
      <c r="AG109" s="30">
        <v>-6.4730910161817103</v>
      </c>
      <c r="AH109" s="30">
        <v>-6.4171323625336658</v>
      </c>
      <c r="AI109" s="30">
        <v>1.6843392206072183</v>
      </c>
      <c r="AJ109" s="30">
        <v>1.9004477749785558</v>
      </c>
      <c r="AK109" s="30">
        <v>-1.5553706911638245</v>
      </c>
      <c r="AL109" s="30">
        <v>-4.2374454058627737</v>
      </c>
      <c r="AM109" s="36"/>
      <c r="AN109" s="36"/>
      <c r="AO109" s="36"/>
      <c r="AP109" s="36"/>
      <c r="AQ109" s="36"/>
      <c r="AR109" s="36"/>
      <c r="AS109" s="36"/>
      <c r="AT109" s="36"/>
    </row>
    <row r="110" spans="1:46" ht="15.6" x14ac:dyDescent="0.3">
      <c r="A110" s="26">
        <v>687915</v>
      </c>
      <c r="B110" s="26">
        <v>846359</v>
      </c>
      <c r="C110" s="26">
        <v>379</v>
      </c>
      <c r="D110" s="25">
        <v>106</v>
      </c>
      <c r="E110" s="26">
        <v>1</v>
      </c>
      <c r="F110" s="27" t="s">
        <v>106</v>
      </c>
      <c r="G110" s="30">
        <v>-15.542731506054757</v>
      </c>
      <c r="H110" s="30">
        <v>-8.0063675676502459</v>
      </c>
      <c r="I110" s="30">
        <v>-8.6586927536899374</v>
      </c>
      <c r="J110" s="30">
        <v>-15.548050667532358</v>
      </c>
      <c r="K110" s="30">
        <v>-7.1739583197567942</v>
      </c>
      <c r="L110" s="30">
        <v>-10.212894537648779</v>
      </c>
      <c r="M110" s="30">
        <v>-2.6466415729735666</v>
      </c>
      <c r="N110" s="30">
        <v>-6.5323676261112507</v>
      </c>
      <c r="O110" s="30">
        <v>-11.407564949312402</v>
      </c>
      <c r="P110" s="30">
        <v>-11.918390573078392</v>
      </c>
      <c r="Q110" s="30">
        <v>-9.3407021898394262</v>
      </c>
      <c r="R110" s="30">
        <v>-11.07109271269119</v>
      </c>
      <c r="S110" s="30">
        <v>-4.3258563632068272</v>
      </c>
      <c r="T110" s="30">
        <v>-11.407564949312402</v>
      </c>
      <c r="U110" s="30">
        <v>-10.308952660644293</v>
      </c>
      <c r="V110" s="30">
        <v>-12.323855681186558</v>
      </c>
      <c r="W110" s="30">
        <v>-6.1042600412533261</v>
      </c>
      <c r="X110" s="30">
        <v>-19.067409944487935</v>
      </c>
      <c r="Y110" s="30">
        <v>-11.152922730938821</v>
      </c>
      <c r="Z110" s="30">
        <v>-14.942578154363021</v>
      </c>
      <c r="AA110" s="30">
        <v>-10.584041214776157</v>
      </c>
      <c r="AB110" s="30">
        <v>-10.021270588192511</v>
      </c>
      <c r="AC110" s="30">
        <v>-9.7211659957421741</v>
      </c>
      <c r="AD110" s="30">
        <v>-7.2486818659527303</v>
      </c>
      <c r="AE110" s="30">
        <v>-3.1727346688703455</v>
      </c>
      <c r="AF110" s="30">
        <v>-6.4308312068918276</v>
      </c>
      <c r="AG110" s="30">
        <v>-6.451737891711141</v>
      </c>
      <c r="AH110" s="30">
        <v>-6.3969296552161463</v>
      </c>
      <c r="AI110" s="30">
        <v>1.62924053973028</v>
      </c>
      <c r="AJ110" s="30">
        <v>1.8870696490323799</v>
      </c>
      <c r="AK110" s="30">
        <v>-1.8607523407150062</v>
      </c>
      <c r="AL110" s="30">
        <v>-4.1633374337090521</v>
      </c>
      <c r="AM110" s="36"/>
      <c r="AN110" s="36"/>
      <c r="AO110" s="36"/>
      <c r="AP110" s="36"/>
      <c r="AQ110" s="36"/>
      <c r="AR110" s="36"/>
      <c r="AS110" s="36"/>
      <c r="AT110" s="36"/>
    </row>
    <row r="111" spans="1:46" ht="15.6" x14ac:dyDescent="0.3">
      <c r="A111" s="26">
        <v>687916</v>
      </c>
      <c r="B111" s="26">
        <v>846359</v>
      </c>
      <c r="C111" s="26">
        <v>379</v>
      </c>
      <c r="D111" s="25">
        <v>107</v>
      </c>
      <c r="E111" s="26">
        <v>1</v>
      </c>
      <c r="F111" s="27" t="s">
        <v>107</v>
      </c>
      <c r="G111" s="30">
        <v>-15.750370870833002</v>
      </c>
      <c r="H111" s="30">
        <v>-8.0063675676502459</v>
      </c>
      <c r="I111" s="30">
        <v>-8.5911736044142284</v>
      </c>
      <c r="J111" s="30">
        <v>-15.287654907637538</v>
      </c>
      <c r="K111" s="30">
        <v>-7.0547374693307825</v>
      </c>
      <c r="L111" s="30">
        <v>-10.357742824813725</v>
      </c>
      <c r="M111" s="30">
        <v>-2.5741022285924715</v>
      </c>
      <c r="N111" s="30">
        <v>-6.4875840234842777</v>
      </c>
      <c r="O111" s="30">
        <v>-11.407564949312402</v>
      </c>
      <c r="P111" s="30">
        <v>-11.512925464970229</v>
      </c>
      <c r="Q111" s="30">
        <v>-9.4196906011580559</v>
      </c>
      <c r="R111" s="30">
        <v>-11.07109271269119</v>
      </c>
      <c r="S111" s="30">
        <v>-4.377592037606016</v>
      </c>
      <c r="T111" s="30">
        <v>-11.407564949312402</v>
      </c>
      <c r="U111" s="30">
        <v>-10.714417768752456</v>
      </c>
      <c r="V111" s="30">
        <v>-12.323855681186558</v>
      </c>
      <c r="W111" s="30">
        <v>-6.023069886523313</v>
      </c>
      <c r="X111" s="30">
        <v>-19.091159124699598</v>
      </c>
      <c r="Y111" s="30">
        <v>-11.107460356862065</v>
      </c>
      <c r="Z111" s="30">
        <v>-14.863919522260096</v>
      </c>
      <c r="AA111" s="30">
        <v>-10.343973748338387</v>
      </c>
      <c r="AB111" s="30">
        <v>-9.7981270368783022</v>
      </c>
      <c r="AC111" s="30">
        <v>-9.7981270368783022</v>
      </c>
      <c r="AD111" s="30">
        <v>-7.2028723299214361</v>
      </c>
      <c r="AE111" s="30">
        <v>-3.278979748937906</v>
      </c>
      <c r="AF111" s="30">
        <v>-6.4730910161817103</v>
      </c>
      <c r="AG111" s="30">
        <v>-6.3577089420628647</v>
      </c>
      <c r="AH111" s="30">
        <v>-6.129450290081885</v>
      </c>
      <c r="AI111" s="30">
        <v>1.6843392206072183</v>
      </c>
      <c r="AJ111" s="30">
        <v>1.9459101490553132</v>
      </c>
      <c r="AK111" s="30">
        <v>-1.7272209480904839</v>
      </c>
      <c r="AL111" s="30">
        <v>-3.912023005428146</v>
      </c>
      <c r="AM111" s="36"/>
      <c r="AN111" s="36"/>
      <c r="AO111" s="36"/>
      <c r="AP111" s="36"/>
      <c r="AQ111" s="36"/>
      <c r="AR111" s="36"/>
      <c r="AS111" s="36"/>
      <c r="AT111" s="36"/>
    </row>
    <row r="112" spans="1:46" ht="15.6" x14ac:dyDescent="0.3">
      <c r="A112" s="26">
        <v>687917</v>
      </c>
      <c r="B112" s="26">
        <v>846358</v>
      </c>
      <c r="C112" s="26">
        <v>379</v>
      </c>
      <c r="D112" s="25">
        <v>108</v>
      </c>
      <c r="E112" s="26">
        <v>1</v>
      </c>
      <c r="F112" s="27" t="s">
        <v>108</v>
      </c>
      <c r="G112" s="30">
        <v>-15.830413578506539</v>
      </c>
      <c r="H112" s="30">
        <v>-8.0063675676502459</v>
      </c>
      <c r="I112" s="30">
        <v>-8.7407577067442404</v>
      </c>
      <c r="J112" s="30">
        <v>-15.453535927250288</v>
      </c>
      <c r="K112" s="30">
        <v>-7.1918595300860337</v>
      </c>
      <c r="L112" s="30">
        <v>-10.374148860200835</v>
      </c>
      <c r="M112" s="30">
        <v>-2.5017137681043815</v>
      </c>
      <c r="N112" s="30">
        <v>-6.4803112641551976</v>
      </c>
      <c r="O112" s="30">
        <v>-11.407564949312402</v>
      </c>
      <c r="P112" s="30">
        <v>-11.918390573078392</v>
      </c>
      <c r="Q112" s="30">
        <v>-9.3663446204527645</v>
      </c>
      <c r="R112" s="30">
        <v>-11.002099841204238</v>
      </c>
      <c r="S112" s="30">
        <v>-4.3258563632068272</v>
      </c>
      <c r="T112" s="30">
        <v>-11.407564949312402</v>
      </c>
      <c r="U112" s="30">
        <v>-10.714417768752456</v>
      </c>
      <c r="V112" s="30">
        <v>-12.323855681186558</v>
      </c>
      <c r="W112" s="30">
        <v>-6.0415889342905507</v>
      </c>
      <c r="X112" s="30">
        <v>-18.931324533005608</v>
      </c>
      <c r="Y112" s="30">
        <v>-11.152922730938821</v>
      </c>
      <c r="Z112" s="30">
        <v>-14.886983870320877</v>
      </c>
      <c r="AA112" s="30">
        <v>-10.38253748342694</v>
      </c>
      <c r="AB112" s="30">
        <v>-10.021270588192511</v>
      </c>
      <c r="AC112" s="30">
        <v>-9.7783244095821225</v>
      </c>
      <c r="AD112" s="30">
        <v>-7.2179102072859767</v>
      </c>
      <c r="AE112" s="30">
        <v>-3.2672494091524165</v>
      </c>
      <c r="AF112" s="30">
        <v>-6.3641398323931559</v>
      </c>
      <c r="AG112" s="30">
        <v>-6.4308312068918276</v>
      </c>
      <c r="AH112" s="30">
        <v>-6.1448747604075162</v>
      </c>
      <c r="AI112" s="30">
        <v>1.6550484236861527</v>
      </c>
      <c r="AJ112" s="30">
        <v>1.9152872888413301</v>
      </c>
      <c r="AK112" s="30">
        <v>-1.5553706911638245</v>
      </c>
      <c r="AL112" s="30">
        <v>-4.0943445622221004</v>
      </c>
      <c r="AM112" s="36"/>
      <c r="AN112" s="36"/>
      <c r="AO112" s="36"/>
      <c r="AP112" s="36"/>
      <c r="AQ112" s="36"/>
      <c r="AR112" s="36"/>
      <c r="AS112" s="36"/>
      <c r="AT112" s="36"/>
    </row>
    <row r="113" spans="1:46" ht="15.6" x14ac:dyDescent="0.3">
      <c r="A113" s="26">
        <v>687918</v>
      </c>
      <c r="B113" s="26">
        <v>846358</v>
      </c>
      <c r="C113" s="26">
        <v>379</v>
      </c>
      <c r="D113" s="25">
        <v>109</v>
      </c>
      <c r="E113" s="26">
        <v>1</v>
      </c>
      <c r="F113" s="27" t="s">
        <v>110</v>
      </c>
      <c r="G113" s="30">
        <v>-16.523560759066484</v>
      </c>
      <c r="H113" s="30">
        <v>-8.0063675676502459</v>
      </c>
      <c r="I113" s="30">
        <v>-9.0193244117398628</v>
      </c>
      <c r="J113" s="30">
        <v>-14.20890308483817</v>
      </c>
      <c r="K113" s="30">
        <v>-8.0084929669625602</v>
      </c>
      <c r="L113" s="30">
        <v>-11.106459856528481</v>
      </c>
      <c r="M113" s="30">
        <v>-3.8678732208152162</v>
      </c>
      <c r="N113" s="30">
        <v>-6.2776662343893284</v>
      </c>
      <c r="O113" s="30">
        <v>-11.407564949312402</v>
      </c>
      <c r="P113" s="30">
        <v>-11.764239893251135</v>
      </c>
      <c r="Q113" s="30">
        <v>-8.2852000248250448</v>
      </c>
      <c r="R113" s="30">
        <v>-10.452053504284965</v>
      </c>
      <c r="S113" s="30">
        <v>-4.8283137373023015</v>
      </c>
      <c r="T113" s="30">
        <v>-10.714417768752456</v>
      </c>
      <c r="U113" s="30">
        <v>-9.4616548002570884</v>
      </c>
      <c r="V113" s="30">
        <v>-12.323855681186558</v>
      </c>
      <c r="W113" s="30">
        <v>-6.7536045991548788</v>
      </c>
      <c r="X113" s="30">
        <v>-18.05715005486908</v>
      </c>
      <c r="Y113" s="30">
        <v>-12.061491416719067</v>
      </c>
      <c r="Z113" s="30">
        <v>-14.808146239773576</v>
      </c>
      <c r="AA113" s="30">
        <v>-9.5581223875980257</v>
      </c>
      <c r="AB113" s="30">
        <v>-9.3281234076325656</v>
      </c>
      <c r="AC113" s="30">
        <v>-8.3822738735168674</v>
      </c>
      <c r="AD113" s="30">
        <v>-6.5953805939399848</v>
      </c>
      <c r="AE113" s="30">
        <v>-3.5955915196903794</v>
      </c>
      <c r="AF113" s="30">
        <v>-5.6581719634041487</v>
      </c>
      <c r="AG113" s="30">
        <v>-6.5792512120101012</v>
      </c>
      <c r="AH113" s="30">
        <v>-6.1711229864824526</v>
      </c>
      <c r="AI113" s="30">
        <v>1.9037645276045498</v>
      </c>
      <c r="AJ113" s="30">
        <v>1.7787117538355794</v>
      </c>
      <c r="AK113" s="30">
        <v>-1.0986122886681098</v>
      </c>
      <c r="AL113" s="30">
        <v>-2.7593434954897607</v>
      </c>
      <c r="AM113" s="36"/>
      <c r="AN113" s="36"/>
      <c r="AO113" s="36"/>
      <c r="AP113" s="36"/>
      <c r="AQ113" s="36"/>
      <c r="AR113" s="36"/>
      <c r="AS113" s="36"/>
      <c r="AT113" s="36"/>
    </row>
    <row r="114" spans="1:46" ht="15.6" x14ac:dyDescent="0.3">
      <c r="A114" s="26">
        <v>687316</v>
      </c>
      <c r="B114" s="26">
        <v>846238</v>
      </c>
      <c r="C114" s="26">
        <v>371</v>
      </c>
      <c r="D114" s="25">
        <v>110</v>
      </c>
      <c r="E114" s="26">
        <v>1</v>
      </c>
      <c r="F114" s="27" t="s">
        <v>111</v>
      </c>
      <c r="G114" s="30">
        <v>-16.929025867174648</v>
      </c>
      <c r="H114" s="30">
        <v>-8.0063675676502459</v>
      </c>
      <c r="I114" s="30">
        <v>-9.0106691768471148</v>
      </c>
      <c r="J114" s="30">
        <v>-14.566926646648195</v>
      </c>
      <c r="K114" s="30">
        <v>-7.1404185906369424</v>
      </c>
      <c r="L114" s="30">
        <v>-10.460815009953539</v>
      </c>
      <c r="M114" s="30">
        <v>-3.4454976405587354</v>
      </c>
      <c r="N114" s="30">
        <v>-6.3261605843279387</v>
      </c>
      <c r="O114" s="30">
        <v>-11.512925464970229</v>
      </c>
      <c r="P114" s="30">
        <v>-11.918390573078392</v>
      </c>
      <c r="Q114" s="30">
        <v>-8.8979656869340307</v>
      </c>
      <c r="R114" s="30">
        <v>-11.07109271269119</v>
      </c>
      <c r="S114" s="30">
        <v>-4.9002872369273902</v>
      </c>
      <c r="T114" s="30">
        <v>-10.714417768752456</v>
      </c>
      <c r="U114" s="30">
        <v>-11.512925464970229</v>
      </c>
      <c r="V114" s="30">
        <v>-12.323855681186558</v>
      </c>
      <c r="W114" s="30">
        <v>-6.1658179342527601</v>
      </c>
      <c r="X114" s="30">
        <v>-18.094367258360148</v>
      </c>
      <c r="Y114" s="30">
        <v>-11.593894527503895</v>
      </c>
      <c r="Z114" s="30">
        <v>-14.601956428955274</v>
      </c>
      <c r="AA114" s="30">
        <v>-10.650469044152183</v>
      </c>
      <c r="AB114" s="30">
        <v>-10.021270588192511</v>
      </c>
      <c r="AC114" s="30">
        <v>-8.8503376379447758</v>
      </c>
      <c r="AD114" s="30">
        <v>-6.8967054427955521</v>
      </c>
      <c r="AE114" s="30">
        <v>-3.7483935816463441</v>
      </c>
      <c r="AF114" s="30">
        <v>-6.5477525449507299</v>
      </c>
      <c r="AG114" s="30">
        <v>-6.5323676261112507</v>
      </c>
      <c r="AH114" s="30">
        <v>-6.812445099177812</v>
      </c>
      <c r="AI114" s="30">
        <v>1.7187904493614639</v>
      </c>
      <c r="AJ114" s="30">
        <v>1.6248737205639396</v>
      </c>
      <c r="AK114" s="30">
        <v>-2.5538995212749516</v>
      </c>
      <c r="AL114" s="30">
        <v>-3.9691814192680948</v>
      </c>
      <c r="AM114" s="36"/>
      <c r="AN114" s="36"/>
      <c r="AO114" s="36"/>
      <c r="AP114" s="36"/>
      <c r="AQ114" s="36"/>
      <c r="AR114" s="36"/>
      <c r="AS114" s="36"/>
      <c r="AT114" s="36"/>
    </row>
    <row r="115" spans="1:46" ht="15.6" x14ac:dyDescent="0.3">
      <c r="A115" s="26">
        <v>687319</v>
      </c>
      <c r="B115" s="26">
        <v>846238</v>
      </c>
      <c r="C115" s="26">
        <v>371</v>
      </c>
      <c r="D115" s="25">
        <v>111</v>
      </c>
      <c r="E115" s="26">
        <v>1</v>
      </c>
      <c r="F115" s="27" t="s">
        <v>112</v>
      </c>
      <c r="G115" s="30">
        <v>-16.929025867174648</v>
      </c>
      <c r="H115" s="30">
        <v>-8.0063675676502459</v>
      </c>
      <c r="I115" s="30">
        <v>-9.0404413351807857</v>
      </c>
      <c r="J115" s="30">
        <v>-14.571632537685607</v>
      </c>
      <c r="K115" s="30">
        <v>-7.1755990092142534</v>
      </c>
      <c r="L115" s="30">
        <v>-10.221692186630085</v>
      </c>
      <c r="M115" s="30">
        <v>-3.3719982269698932</v>
      </c>
      <c r="N115" s="30">
        <v>-6.3969296552161463</v>
      </c>
      <c r="O115" s="30">
        <v>-11.407564949312402</v>
      </c>
      <c r="P115" s="30">
        <v>-11.918390573078392</v>
      </c>
      <c r="Q115" s="30">
        <v>-8.9739515939119521</v>
      </c>
      <c r="R115" s="30">
        <v>-11.07109271269119</v>
      </c>
      <c r="S115" s="30">
        <v>-4.9002872369273902</v>
      </c>
      <c r="T115" s="30">
        <v>-11.407564949312402</v>
      </c>
      <c r="U115" s="30">
        <v>-11.407564949312402</v>
      </c>
      <c r="V115" s="30">
        <v>-12.323855681186558</v>
      </c>
      <c r="W115" s="30">
        <v>-6.4103526755482871</v>
      </c>
      <c r="X115" s="30">
        <v>-18.172219384653864</v>
      </c>
      <c r="Y115" s="30">
        <v>-11.438024156797111</v>
      </c>
      <c r="Z115" s="30">
        <v>-14.601359164657936</v>
      </c>
      <c r="AA115" s="30">
        <v>-10.644173724127622</v>
      </c>
      <c r="AB115" s="30">
        <v>-10.021270588192511</v>
      </c>
      <c r="AC115" s="30">
        <v>-8.8503376379447758</v>
      </c>
      <c r="AD115" s="30">
        <v>-6.9077552789821368</v>
      </c>
      <c r="AE115" s="30">
        <v>-3.7436876906089314</v>
      </c>
      <c r="AF115" s="30">
        <v>-6.603543904579146</v>
      </c>
      <c r="AG115" s="30">
        <v>-6.620073206530356</v>
      </c>
      <c r="AH115" s="30">
        <v>-6.8536880577118611</v>
      </c>
      <c r="AI115" s="30">
        <v>1.6677068205580758</v>
      </c>
      <c r="AJ115" s="30">
        <v>1.530875589930998</v>
      </c>
      <c r="AK115" s="30">
        <v>-2.5538995212749516</v>
      </c>
      <c r="AL115" s="30">
        <v>-4.0943445622221004</v>
      </c>
      <c r="AM115" s="36"/>
      <c r="AN115" s="36"/>
      <c r="AO115" s="36"/>
      <c r="AP115" s="36"/>
      <c r="AQ115" s="36"/>
      <c r="AR115" s="36"/>
      <c r="AS115" s="36"/>
      <c r="AT115" s="36"/>
    </row>
    <row r="116" spans="1:46" ht="15.6" x14ac:dyDescent="0.3">
      <c r="A116" s="26">
        <v>687320</v>
      </c>
      <c r="B116" s="26">
        <v>846238</v>
      </c>
      <c r="C116" s="26">
        <v>371</v>
      </c>
      <c r="D116" s="25">
        <v>112</v>
      </c>
      <c r="E116" s="26">
        <v>1</v>
      </c>
      <c r="F116" s="27" t="s">
        <v>113</v>
      </c>
      <c r="G116" s="30">
        <v>-15.67626289867928</v>
      </c>
      <c r="H116" s="30">
        <v>-8.0063675676502459</v>
      </c>
      <c r="I116" s="30">
        <v>-9.0661400230020917</v>
      </c>
      <c r="J116" s="30">
        <v>-14.568811661343966</v>
      </c>
      <c r="K116" s="30">
        <v>-7.1611727574598216</v>
      </c>
      <c r="L116" s="30">
        <v>-10.368141532034624</v>
      </c>
      <c r="M116" s="30">
        <v>-3.3028614809412935</v>
      </c>
      <c r="N116" s="30">
        <v>-6.2600704724989491</v>
      </c>
      <c r="O116" s="30">
        <v>-10.714417768752456</v>
      </c>
      <c r="P116" s="30">
        <v>-11.630708500626612</v>
      </c>
      <c r="Q116" s="30">
        <v>-8.8198009140846931</v>
      </c>
      <c r="R116" s="30">
        <v>-11.002099841204238</v>
      </c>
      <c r="S116" s="30">
        <v>-4.7229532216444747</v>
      </c>
      <c r="T116" s="30">
        <v>-10.714417768752456</v>
      </c>
      <c r="U116" s="30">
        <v>-11.512925464970229</v>
      </c>
      <c r="V116" s="30">
        <v>-12.323855681186558</v>
      </c>
      <c r="W116" s="30">
        <v>-6.1605408771519157</v>
      </c>
      <c r="X116" s="30">
        <v>-18.052464039573461</v>
      </c>
      <c r="Y116" s="30">
        <v>-11.387762322016222</v>
      </c>
      <c r="Z116" s="30">
        <v>-14.568955935158943</v>
      </c>
      <c r="AA116" s="30">
        <v>-10.658790658586494</v>
      </c>
      <c r="AB116" s="30">
        <v>-9.7981270368783022</v>
      </c>
      <c r="AC116" s="30">
        <v>-8.7974951565703954</v>
      </c>
      <c r="AD116" s="30">
        <v>-6.792444432471143</v>
      </c>
      <c r="AE116" s="30">
        <v>-3.6411480512927463</v>
      </c>
      <c r="AF116" s="30">
        <v>-6.4949100635763504</v>
      </c>
      <c r="AG116" s="30">
        <v>-6.5097251493614907</v>
      </c>
      <c r="AH116" s="30">
        <v>-6.7347361148504961</v>
      </c>
      <c r="AI116" s="30">
        <v>1.8101086078962514</v>
      </c>
      <c r="AJ116" s="30">
        <v>1.6507930981160146</v>
      </c>
      <c r="AK116" s="30">
        <v>-2.3025850929940455</v>
      </c>
      <c r="AL116" s="30">
        <v>-4.0298060410845293</v>
      </c>
      <c r="AM116" s="36"/>
      <c r="AN116" s="36"/>
      <c r="AO116" s="36"/>
      <c r="AP116" s="36"/>
      <c r="AQ116" s="36"/>
      <c r="AR116" s="36"/>
      <c r="AS116" s="36"/>
      <c r="AT116" s="36"/>
    </row>
    <row r="117" spans="1:46" ht="15.6" x14ac:dyDescent="0.3">
      <c r="A117" s="26">
        <v>687322</v>
      </c>
      <c r="B117" s="26">
        <v>846238</v>
      </c>
      <c r="C117" s="26">
        <v>371</v>
      </c>
      <c r="D117" s="25">
        <v>113</v>
      </c>
      <c r="E117" s="26">
        <v>1</v>
      </c>
      <c r="F117" s="27" t="s">
        <v>127</v>
      </c>
      <c r="G117" s="30">
        <v>-14.881333023809393</v>
      </c>
      <c r="H117" s="30">
        <v>-8.0063675676502459</v>
      </c>
      <c r="I117" s="30">
        <v>-9.0661400230020917</v>
      </c>
      <c r="J117" s="30">
        <v>-14.507657238190635</v>
      </c>
      <c r="K117" s="30">
        <v>-7.1255235847718392</v>
      </c>
      <c r="L117" s="30">
        <v>-10.348423092864921</v>
      </c>
      <c r="M117" s="30">
        <v>-3.339788753533512</v>
      </c>
      <c r="N117" s="30">
        <v>-6.2600704724989491</v>
      </c>
      <c r="O117" s="30">
        <v>-10.714417768752456</v>
      </c>
      <c r="P117" s="30">
        <v>-11.512925464970229</v>
      </c>
      <c r="Q117" s="30">
        <v>-8.8898684767014107</v>
      </c>
      <c r="R117" s="30">
        <v>-11.002099841204238</v>
      </c>
      <c r="S117" s="30">
        <v>-4.6506325600648486</v>
      </c>
      <c r="T117" s="30">
        <v>-10.714417768752456</v>
      </c>
      <c r="U117" s="30">
        <v>-11.512925464970229</v>
      </c>
      <c r="V117" s="30">
        <v>-12.323855681186558</v>
      </c>
      <c r="W117" s="30">
        <v>-6.1818182755992011</v>
      </c>
      <c r="X117" s="30">
        <v>-18.165327558615946</v>
      </c>
      <c r="Y117" s="30">
        <v>-11.417615285165903</v>
      </c>
      <c r="Z117" s="30">
        <v>-14.603917437498628</v>
      </c>
      <c r="AA117" s="30">
        <v>-10.595634232762491</v>
      </c>
      <c r="AB117" s="30">
        <v>-9.7981270368783022</v>
      </c>
      <c r="AC117" s="30">
        <v>-8.7613901519282802</v>
      </c>
      <c r="AD117" s="30">
        <v>-6.792444432471143</v>
      </c>
      <c r="AE117" s="30">
        <v>-3.7023024744460771</v>
      </c>
      <c r="AF117" s="30">
        <v>-6.5097251493614907</v>
      </c>
      <c r="AG117" s="30">
        <v>-6.5400304988568196</v>
      </c>
      <c r="AH117" s="30">
        <v>-6.772835961082766</v>
      </c>
      <c r="AI117" s="30">
        <v>1.8028093054146399</v>
      </c>
      <c r="AJ117" s="30">
        <v>1.6781344437203352</v>
      </c>
      <c r="AK117" s="30">
        <v>-2.4203681286504293</v>
      </c>
      <c r="AL117" s="30">
        <v>-4.0943445622221004</v>
      </c>
      <c r="AM117" s="36"/>
      <c r="AN117" s="36"/>
      <c r="AO117" s="36"/>
      <c r="AP117" s="36"/>
      <c r="AQ117" s="36"/>
      <c r="AR117" s="36"/>
      <c r="AS117" s="36"/>
      <c r="AT117" s="36"/>
    </row>
    <row r="118" spans="1:46" ht="15.6" x14ac:dyDescent="0.3">
      <c r="A118" s="26">
        <v>687323</v>
      </c>
      <c r="B118" s="26">
        <v>846238</v>
      </c>
      <c r="C118" s="26">
        <v>371</v>
      </c>
      <c r="D118" s="25">
        <v>114</v>
      </c>
      <c r="E118" s="26">
        <v>1</v>
      </c>
      <c r="F118" s="27" t="s">
        <v>114</v>
      </c>
      <c r="G118" s="30">
        <v>-14.465172626584481</v>
      </c>
      <c r="H118" s="30">
        <v>-8.0063675676502459</v>
      </c>
      <c r="I118" s="30">
        <v>-8.9546976532690188</v>
      </c>
      <c r="J118" s="30">
        <v>-14.585618779660347</v>
      </c>
      <c r="K118" s="30">
        <v>-7.2272779572895764</v>
      </c>
      <c r="L118" s="30">
        <v>-11.146200185177994</v>
      </c>
      <c r="M118" s="30">
        <v>-2.9883521662563686</v>
      </c>
      <c r="N118" s="30">
        <v>-7.2950530831348521</v>
      </c>
      <c r="O118" s="30">
        <v>-10.714417768752456</v>
      </c>
      <c r="P118" s="30">
        <v>-13.710150042306449</v>
      </c>
      <c r="Q118" s="30">
        <v>-9.6497070317600286</v>
      </c>
      <c r="R118" s="30">
        <v>-12.100712129872347</v>
      </c>
      <c r="S118" s="30">
        <v>-5.2337788454104652</v>
      </c>
      <c r="T118" s="30">
        <v>-11.512925464970229</v>
      </c>
      <c r="U118" s="30">
        <v>-11.512925464970229</v>
      </c>
      <c r="V118" s="30">
        <v>-12.323855681186558</v>
      </c>
      <c r="W118" s="30">
        <v>-7.1895289147477515</v>
      </c>
      <c r="X118" s="30">
        <v>-17.594774073546478</v>
      </c>
      <c r="Y118" s="30">
        <v>-11.885600750255401</v>
      </c>
      <c r="Z118" s="30">
        <v>-14.551717227984666</v>
      </c>
      <c r="AA118" s="30">
        <v>-10.392183314794016</v>
      </c>
      <c r="AB118" s="30">
        <v>-11.407564949312402</v>
      </c>
      <c r="AC118" s="30">
        <v>-9.8389490313985561</v>
      </c>
      <c r="AD118" s="30">
        <v>-7.7966470366681779</v>
      </c>
      <c r="AE118" s="30">
        <v>-4.5406316648505198</v>
      </c>
      <c r="AF118" s="30">
        <v>-7.4563212307309747</v>
      </c>
      <c r="AG118" s="30">
        <v>-7.5789235528233077</v>
      </c>
      <c r="AH118" s="30">
        <v>-7.4185809027481273</v>
      </c>
      <c r="AI118" s="30">
        <v>0.86616634469158638</v>
      </c>
      <c r="AJ118" s="30">
        <v>0.69314718055994529</v>
      </c>
      <c r="AK118" s="30">
        <v>-2.890371757896165</v>
      </c>
      <c r="AL118" s="30">
        <v>-5.1929568508902104</v>
      </c>
      <c r="AM118" s="36"/>
      <c r="AN118" s="36"/>
      <c r="AO118" s="36"/>
      <c r="AP118" s="36"/>
      <c r="AQ118" s="36"/>
      <c r="AR118" s="36"/>
      <c r="AS118" s="36"/>
      <c r="AT118" s="36"/>
    </row>
    <row r="119" spans="1:46" ht="15.6" x14ac:dyDescent="0.3">
      <c r="A119" s="26">
        <v>687324</v>
      </c>
      <c r="B119" s="26">
        <v>846238</v>
      </c>
      <c r="C119" s="26">
        <v>371</v>
      </c>
      <c r="D119" s="25">
        <v>115</v>
      </c>
      <c r="E119" s="26">
        <v>1</v>
      </c>
      <c r="F119" s="27" t="s">
        <v>115</v>
      </c>
      <c r="G119" s="30">
        <v>-14.364076509713112</v>
      </c>
      <c r="H119" s="30">
        <v>-8.0063675676502459</v>
      </c>
      <c r="I119" s="30">
        <v>-8.7458388198844315</v>
      </c>
      <c r="J119" s="30">
        <v>-14.01553169185763</v>
      </c>
      <c r="K119" s="30">
        <v>-6.2771284554035258</v>
      </c>
      <c r="L119" s="30">
        <v>-10.229300501696674</v>
      </c>
      <c r="M119" s="30">
        <v>-3.404907961058691</v>
      </c>
      <c r="N119" s="30">
        <v>-6.2836009699091431</v>
      </c>
      <c r="O119" s="30">
        <v>-10.714417768752456</v>
      </c>
      <c r="P119" s="30">
        <v>-11.764239893251135</v>
      </c>
      <c r="Q119" s="30">
        <v>-8.9143594967097073</v>
      </c>
      <c r="R119" s="30">
        <v>-11.145200684844911</v>
      </c>
      <c r="S119" s="30">
        <v>-3.6800298388369539</v>
      </c>
      <c r="T119" s="30">
        <v>-10.714417768752456</v>
      </c>
      <c r="U119" s="30">
        <v>-11.407564949312402</v>
      </c>
      <c r="V119" s="30">
        <v>-12.323855681186558</v>
      </c>
      <c r="W119" s="30">
        <v>-6.2659013928097425</v>
      </c>
      <c r="X119" s="30">
        <v>-18.494472210327213</v>
      </c>
      <c r="Y119" s="30">
        <v>-11.618285980628055</v>
      </c>
      <c r="Z119" s="30">
        <v>-15.410051938798123</v>
      </c>
      <c r="AA119" s="30">
        <v>-10.480802917570951</v>
      </c>
      <c r="AB119" s="30">
        <v>-9.6158054800843473</v>
      </c>
      <c r="AC119" s="30">
        <v>-8.9143594967097073</v>
      </c>
      <c r="AD119" s="30">
        <v>-7.0131157946399636</v>
      </c>
      <c r="AE119" s="30">
        <v>-3.8579557841578702</v>
      </c>
      <c r="AF119" s="30">
        <v>-6.7070845835199862</v>
      </c>
      <c r="AG119" s="30">
        <v>-6.4036186433669426</v>
      </c>
      <c r="AH119" s="30">
        <v>-7.1448850722710864</v>
      </c>
      <c r="AI119" s="30">
        <v>1.6945957207744073</v>
      </c>
      <c r="AJ119" s="30">
        <v>2.3513752571634776</v>
      </c>
      <c r="AK119" s="30">
        <v>-2.5538995212749516</v>
      </c>
      <c r="AL119" s="30">
        <v>-3.8579557841578702</v>
      </c>
      <c r="AM119" s="36"/>
      <c r="AN119" s="36"/>
      <c r="AO119" s="36"/>
      <c r="AP119" s="36"/>
      <c r="AQ119" s="36"/>
      <c r="AR119" s="36"/>
      <c r="AS119" s="36"/>
      <c r="AT119" s="36"/>
    </row>
    <row r="120" spans="1:46" ht="15.6" x14ac:dyDescent="0.3">
      <c r="A120" s="26">
        <v>687325</v>
      </c>
      <c r="B120" s="26">
        <v>846238</v>
      </c>
      <c r="C120" s="26">
        <v>371</v>
      </c>
      <c r="D120" s="25">
        <v>116</v>
      </c>
      <c r="E120" s="26">
        <v>1</v>
      </c>
      <c r="F120" s="27" t="s">
        <v>116</v>
      </c>
      <c r="G120" s="30">
        <v>-16.11809565095832</v>
      </c>
      <c r="H120" s="30">
        <v>-7.718685495198466</v>
      </c>
      <c r="I120" s="30">
        <v>-9.0449618465921038</v>
      </c>
      <c r="J120" s="30">
        <v>-14.516625908173395</v>
      </c>
      <c r="K120" s="30">
        <v>-7.1313197943101407</v>
      </c>
      <c r="L120" s="30">
        <v>-10.543233956368958</v>
      </c>
      <c r="M120" s="30">
        <v>-3.2502263547522765</v>
      </c>
      <c r="N120" s="30">
        <v>-6.2776662343893284</v>
      </c>
      <c r="O120" s="30">
        <v>-10.714417768752456</v>
      </c>
      <c r="P120" s="30">
        <v>-11.630708500626612</v>
      </c>
      <c r="Q120" s="30">
        <v>-8.8426155918508655</v>
      </c>
      <c r="R120" s="30">
        <v>-11.002099841204238</v>
      </c>
      <c r="S120" s="30">
        <v>-4.6163434865862163</v>
      </c>
      <c r="T120" s="30">
        <v>-10.714417768752456</v>
      </c>
      <c r="U120" s="30">
        <v>-11.512925464970229</v>
      </c>
      <c r="V120" s="30">
        <v>-12.323855681186558</v>
      </c>
      <c r="W120" s="30">
        <v>-6.2035582622356067</v>
      </c>
      <c r="X120" s="30">
        <v>-18.057301347666318</v>
      </c>
      <c r="Y120" s="30">
        <v>-11.312254769508078</v>
      </c>
      <c r="Z120" s="30">
        <v>-14.603312419733783</v>
      </c>
      <c r="AA120" s="30">
        <v>-10.596634733096073</v>
      </c>
      <c r="AB120" s="30">
        <v>-9.7981270368783022</v>
      </c>
      <c r="AC120" s="30">
        <v>-8.7756761091757554</v>
      </c>
      <c r="AD120" s="30">
        <v>-6.832853970809019</v>
      </c>
      <c r="AE120" s="30">
        <v>-3.6933338044633168</v>
      </c>
      <c r="AF120" s="30">
        <v>-6.5247630267260313</v>
      </c>
      <c r="AG120" s="30">
        <v>-6.5400304988568196</v>
      </c>
      <c r="AH120" s="30">
        <v>-6.9302281348341959</v>
      </c>
      <c r="AI120" s="30">
        <v>1.8101086078962514</v>
      </c>
      <c r="AJ120" s="30">
        <v>1.6718909270806501</v>
      </c>
      <c r="AK120" s="30">
        <v>-2.3025850929940455</v>
      </c>
      <c r="AL120" s="30">
        <v>-4.1633374337090521</v>
      </c>
      <c r="AM120" s="36"/>
      <c r="AN120" s="36"/>
      <c r="AO120" s="36"/>
      <c r="AP120" s="36"/>
      <c r="AQ120" s="36"/>
      <c r="AR120" s="36"/>
      <c r="AS120" s="36"/>
      <c r="AT120" s="36"/>
    </row>
    <row r="121" spans="1:46" ht="15.6" x14ac:dyDescent="0.3">
      <c r="A121" s="26">
        <v>687326</v>
      </c>
      <c r="B121" s="26">
        <v>846238</v>
      </c>
      <c r="C121" s="26">
        <v>371</v>
      </c>
      <c r="D121" s="25">
        <v>117</v>
      </c>
      <c r="E121" s="26">
        <v>1</v>
      </c>
      <c r="F121" s="27" t="s">
        <v>117</v>
      </c>
      <c r="G121" s="30">
        <v>-15.67626289867928</v>
      </c>
      <c r="H121" s="30">
        <v>-7.718685495198466</v>
      </c>
      <c r="I121" s="30">
        <v>-8.9470768268725482</v>
      </c>
      <c r="J121" s="30">
        <v>-14.264035155532886</v>
      </c>
      <c r="K121" s="30">
        <v>-6.6824354482453314</v>
      </c>
      <c r="L121" s="30">
        <v>-10.381273322223919</v>
      </c>
      <c r="M121" s="30">
        <v>-3.3524072174927233</v>
      </c>
      <c r="N121" s="30">
        <v>-6.4308312068918276</v>
      </c>
      <c r="O121" s="30">
        <v>-10.714417768752456</v>
      </c>
      <c r="P121" s="30">
        <v>-11.918390573078392</v>
      </c>
      <c r="Q121" s="30">
        <v>-9.0561896921489247</v>
      </c>
      <c r="R121" s="30">
        <v>-11.225243392518447</v>
      </c>
      <c r="S121" s="30">
        <v>-4.1562199659401884</v>
      </c>
      <c r="T121" s="30">
        <v>-11.407564949312402</v>
      </c>
      <c r="U121" s="30">
        <v>-11.407564949312402</v>
      </c>
      <c r="V121" s="30">
        <v>-12.323855681186558</v>
      </c>
      <c r="W121" s="30">
        <v>-6.6626328209491517</v>
      </c>
      <c r="X121" s="30">
        <v>-18.389300641292529</v>
      </c>
      <c r="Y121" s="30">
        <v>-11.417615285165903</v>
      </c>
      <c r="Z121" s="30">
        <v>-15.106315364475707</v>
      </c>
      <c r="AA121" s="30">
        <v>-10.479845521614624</v>
      </c>
      <c r="AB121" s="30">
        <v>-9.7981270368783022</v>
      </c>
      <c r="AC121" s="30">
        <v>-9.037321207844542</v>
      </c>
      <c r="AD121" s="30">
        <v>-7.0768316090260708</v>
      </c>
      <c r="AE121" s="30">
        <v>-3.9459245571038273</v>
      </c>
      <c r="AF121" s="30">
        <v>-6.7825921360281312</v>
      </c>
      <c r="AG121" s="30">
        <v>-6.603543904579146</v>
      </c>
      <c r="AH121" s="30">
        <v>-7.1448850722710864</v>
      </c>
      <c r="AI121" s="30">
        <v>1.5982646118359751</v>
      </c>
      <c r="AJ121" s="30">
        <v>1.9021075263969205</v>
      </c>
      <c r="AK121" s="30">
        <v>-2.5538995212749516</v>
      </c>
      <c r="AL121" s="30">
        <v>-4.0943445622221004</v>
      </c>
      <c r="AM121" s="36"/>
      <c r="AN121" s="36"/>
      <c r="AO121" s="36"/>
      <c r="AP121" s="36"/>
      <c r="AQ121" s="36"/>
      <c r="AR121" s="36"/>
      <c r="AS121" s="36"/>
      <c r="AT121" s="36"/>
    </row>
    <row r="122" spans="1:46" ht="15.6" x14ac:dyDescent="0.3">
      <c r="A122" s="26">
        <v>687327</v>
      </c>
      <c r="B122" s="26">
        <v>846238</v>
      </c>
      <c r="C122" s="26">
        <v>371</v>
      </c>
      <c r="D122" s="25">
        <v>118</v>
      </c>
      <c r="E122" s="26">
        <v>1</v>
      </c>
      <c r="F122" s="27" t="s">
        <v>118</v>
      </c>
      <c r="G122" s="30">
        <v>-14.403297222866394</v>
      </c>
      <c r="H122" s="30">
        <v>-8.0063675676502459</v>
      </c>
      <c r="I122" s="30">
        <v>-8.8416892369907352</v>
      </c>
      <c r="J122" s="30">
        <v>-14.051711348435132</v>
      </c>
      <c r="K122" s="30">
        <v>-6.5124425423379906</v>
      </c>
      <c r="L122" s="30">
        <v>-10.605578988718305</v>
      </c>
      <c r="M122" s="30">
        <v>-3.3366588605245844</v>
      </c>
      <c r="N122" s="30">
        <v>-6.2600704724989491</v>
      </c>
      <c r="O122" s="30">
        <v>-10.308952660644293</v>
      </c>
      <c r="P122" s="30">
        <v>-11.764239893251135</v>
      </c>
      <c r="Q122" s="30">
        <v>-9.0280188151822287</v>
      </c>
      <c r="R122" s="30">
        <v>-11.145200684844911</v>
      </c>
      <c r="S122" s="30">
        <v>-3.8527064282717265</v>
      </c>
      <c r="T122" s="30">
        <v>-11.407564949312402</v>
      </c>
      <c r="U122" s="30">
        <v>-11.512925464970229</v>
      </c>
      <c r="V122" s="30">
        <v>-12.323855681186558</v>
      </c>
      <c r="W122" s="30">
        <v>-6.8104269350215745</v>
      </c>
      <c r="X122" s="30">
        <v>-18.745318522926574</v>
      </c>
      <c r="Y122" s="30">
        <v>-11.558387839046986</v>
      </c>
      <c r="Z122" s="30">
        <v>-15.39140935804223</v>
      </c>
      <c r="AA122" s="30">
        <v>-10.60626926497522</v>
      </c>
      <c r="AB122" s="30">
        <v>-9.7981270368783022</v>
      </c>
      <c r="AC122" s="30">
        <v>-9.037321207844542</v>
      </c>
      <c r="AD122" s="30">
        <v>-6.9887243415158045</v>
      </c>
      <c r="AE122" s="30">
        <v>-3.8217761275803679</v>
      </c>
      <c r="AF122" s="30">
        <v>-6.7070845835199862</v>
      </c>
      <c r="AG122" s="30">
        <v>-6.5022901708739722</v>
      </c>
      <c r="AH122" s="30">
        <v>-6.8749654561591464</v>
      </c>
      <c r="AI122" s="30">
        <v>1.7167964307545998</v>
      </c>
      <c r="AJ122" s="30">
        <v>2.1645993500201426</v>
      </c>
      <c r="AK122" s="30">
        <v>-2.4203681286504293</v>
      </c>
      <c r="AL122" s="30">
        <v>-3.912023005428146</v>
      </c>
      <c r="AM122" s="36"/>
      <c r="AN122" s="36"/>
      <c r="AO122" s="36"/>
      <c r="AP122" s="36"/>
      <c r="AQ122" s="36"/>
      <c r="AR122" s="36"/>
      <c r="AS122" s="36"/>
      <c r="AT122" s="36"/>
    </row>
    <row r="123" spans="1:46" ht="15.6" x14ac:dyDescent="0.3">
      <c r="A123" s="26">
        <v>687328</v>
      </c>
      <c r="B123" s="26">
        <v>846238</v>
      </c>
      <c r="C123" s="26">
        <v>371</v>
      </c>
      <c r="D123" s="25">
        <v>119</v>
      </c>
      <c r="E123" s="26">
        <v>1</v>
      </c>
      <c r="F123" s="27" t="s">
        <v>119</v>
      </c>
      <c r="G123" s="30">
        <v>-16.929025867174648</v>
      </c>
      <c r="H123" s="30">
        <v>-8.0063675676502459</v>
      </c>
      <c r="I123" s="30">
        <v>-8.7971532177741079</v>
      </c>
      <c r="J123" s="30">
        <v>-13.827933077962831</v>
      </c>
      <c r="K123" s="30">
        <v>-6.3168869475426099</v>
      </c>
      <c r="L123" s="30">
        <v>-10.313487815809683</v>
      </c>
      <c r="M123" s="30">
        <v>-3.4524906760497056</v>
      </c>
      <c r="N123" s="30">
        <v>-6.2201791434716469</v>
      </c>
      <c r="O123" s="30">
        <v>-10.308952660644293</v>
      </c>
      <c r="P123" s="30">
        <v>-11.630708500626612</v>
      </c>
      <c r="Q123" s="30">
        <v>-8.9565598512000832</v>
      </c>
      <c r="R123" s="30">
        <v>-11.145200684844911</v>
      </c>
      <c r="S123" s="30">
        <v>-3.912023005428146</v>
      </c>
      <c r="T123" s="30">
        <v>-11.407564949312402</v>
      </c>
      <c r="U123" s="30">
        <v>-11.512925464970229</v>
      </c>
      <c r="V123" s="30">
        <v>-12.323855681186558</v>
      </c>
      <c r="W123" s="30">
        <v>-6.5400304988568196</v>
      </c>
      <c r="X123" s="30">
        <v>-18.658572151901129</v>
      </c>
      <c r="Y123" s="30">
        <v>-11.490946558251453</v>
      </c>
      <c r="Z123" s="30">
        <v>-15.471362647743373</v>
      </c>
      <c r="AA123" s="30">
        <v>-10.41637290926513</v>
      </c>
      <c r="AB123" s="30">
        <v>-9.7981270368783022</v>
      </c>
      <c r="AC123" s="30">
        <v>-8.9565598512000832</v>
      </c>
      <c r="AD123" s="30">
        <v>-6.9532176530588945</v>
      </c>
      <c r="AE123" s="30">
        <v>-3.912023005428146</v>
      </c>
      <c r="AF123" s="30">
        <v>-6.7631740501710294</v>
      </c>
      <c r="AG123" s="30">
        <v>-6.3771270279199666</v>
      </c>
      <c r="AH123" s="30">
        <v>-6.9189285795802622</v>
      </c>
      <c r="AI123" s="30">
        <v>1.754019141245208</v>
      </c>
      <c r="AJ123" s="30">
        <v>2.2891620726619051</v>
      </c>
      <c r="AK123" s="30">
        <v>-2.4203681286504293</v>
      </c>
      <c r="AL123" s="30">
        <v>-4.0298060410845293</v>
      </c>
      <c r="AM123" s="36"/>
      <c r="AN123" s="36"/>
      <c r="AO123" s="36"/>
      <c r="AP123" s="36"/>
      <c r="AQ123" s="36"/>
      <c r="AR123" s="36"/>
      <c r="AS123" s="36"/>
      <c r="AT123" s="36"/>
    </row>
    <row r="124" spans="1:46" ht="15.6" x14ac:dyDescent="0.3">
      <c r="A124" s="26">
        <v>687329</v>
      </c>
      <c r="B124" s="26">
        <v>846238</v>
      </c>
      <c r="C124" s="26">
        <v>371</v>
      </c>
      <c r="D124" s="25">
        <v>120</v>
      </c>
      <c r="E124" s="26">
        <v>1</v>
      </c>
      <c r="F124" s="27" t="s">
        <v>120</v>
      </c>
      <c r="G124" s="30">
        <v>-14.403297222866394</v>
      </c>
      <c r="H124" s="30">
        <v>-8.0063675676502459</v>
      </c>
      <c r="I124" s="30">
        <v>-8.778888335751704</v>
      </c>
      <c r="J124" s="30">
        <v>-13.903521435286986</v>
      </c>
      <c r="K124" s="30">
        <v>-6.3138147485056395</v>
      </c>
      <c r="L124" s="30">
        <v>-10.357742824813725</v>
      </c>
      <c r="M124" s="30">
        <v>-3.3297384176800104</v>
      </c>
      <c r="N124" s="30">
        <v>-6.2370809542742505</v>
      </c>
      <c r="O124" s="30">
        <v>-10.714417768752456</v>
      </c>
      <c r="P124" s="30">
        <v>-11.512925464970229</v>
      </c>
      <c r="Q124" s="30">
        <v>-8.9565598512000832</v>
      </c>
      <c r="R124" s="30">
        <v>-11.145200684844911</v>
      </c>
      <c r="S124" s="30">
        <v>-4.0173835210859723</v>
      </c>
      <c r="T124" s="30">
        <v>-11.407564949312402</v>
      </c>
      <c r="U124" s="30">
        <v>-11.512925464970229</v>
      </c>
      <c r="V124" s="30">
        <v>-12.323855681186558</v>
      </c>
      <c r="W124" s="30">
        <v>-6.4803112641551976</v>
      </c>
      <c r="X124" s="30">
        <v>-18.757152980573579</v>
      </c>
      <c r="Y124" s="30">
        <v>-11.480135642147237</v>
      </c>
      <c r="Z124" s="30">
        <v>-15.415278335580748</v>
      </c>
      <c r="AA124" s="30">
        <v>-10.383060632798014</v>
      </c>
      <c r="AB124" s="30">
        <v>-9.7981270368783022</v>
      </c>
      <c r="AC124" s="30">
        <v>-8.9916511710113536</v>
      </c>
      <c r="AD124" s="30">
        <v>-6.9887243415158045</v>
      </c>
      <c r="AE124" s="30">
        <v>-3.9009731692415612</v>
      </c>
      <c r="AF124" s="30">
        <v>-6.8023947633243109</v>
      </c>
      <c r="AG124" s="30">
        <v>-6.4377516497364011</v>
      </c>
      <c r="AH124" s="30">
        <v>-6.9302281348341959</v>
      </c>
      <c r="AI124" s="30">
        <v>1.7482332041781641</v>
      </c>
      <c r="AJ124" s="30">
        <v>2.2335922215070942</v>
      </c>
      <c r="AK124" s="30">
        <v>-2.4203681286504293</v>
      </c>
      <c r="AL124" s="30">
        <v>-3.9691814192680948</v>
      </c>
      <c r="AM124" s="36"/>
      <c r="AN124" s="36"/>
      <c r="AO124" s="36"/>
      <c r="AP124" s="36"/>
      <c r="AQ124" s="36"/>
      <c r="AR124" s="36"/>
      <c r="AS124" s="36"/>
      <c r="AT124" s="36"/>
    </row>
    <row r="125" spans="1:46" ht="15.6" x14ac:dyDescent="0.3">
      <c r="A125" s="26">
        <v>687330</v>
      </c>
      <c r="B125" s="26">
        <v>846238</v>
      </c>
      <c r="C125" s="26">
        <v>371</v>
      </c>
      <c r="D125" s="25">
        <v>121</v>
      </c>
      <c r="E125" s="26">
        <v>1</v>
      </c>
      <c r="F125" s="27" t="s">
        <v>121</v>
      </c>
      <c r="G125" s="30">
        <v>-13.997832114758229</v>
      </c>
      <c r="H125" s="30">
        <v>-8.4118326757584114</v>
      </c>
      <c r="I125" s="30">
        <v>-8.7616465293171988</v>
      </c>
      <c r="J125" s="30">
        <v>-14.026002991724924</v>
      </c>
      <c r="K125" s="30">
        <v>-6.3405767186650142</v>
      </c>
      <c r="L125" s="30">
        <v>-10.259302752000472</v>
      </c>
      <c r="M125" s="30">
        <v>-3.5955915196903794</v>
      </c>
      <c r="N125" s="30">
        <v>-6.2955771609558591</v>
      </c>
      <c r="O125" s="30">
        <v>-10.308952660644293</v>
      </c>
      <c r="P125" s="30">
        <v>-11.764239893251135</v>
      </c>
      <c r="Q125" s="30">
        <v>-8.9310265491949181</v>
      </c>
      <c r="R125" s="30">
        <v>-11.145200684844911</v>
      </c>
      <c r="S125" s="30">
        <v>-4.142135226058449</v>
      </c>
      <c r="T125" s="30">
        <v>-11.407564949312402</v>
      </c>
      <c r="U125" s="30">
        <v>-11.512925464970229</v>
      </c>
      <c r="V125" s="30">
        <v>-12.323855681186558</v>
      </c>
      <c r="W125" s="30">
        <v>-6.4803112641551976</v>
      </c>
      <c r="X125" s="30">
        <v>-18.444676249508582</v>
      </c>
      <c r="Y125" s="30">
        <v>-11.643287282833471</v>
      </c>
      <c r="Z125" s="30">
        <v>-15.194149927383519</v>
      </c>
      <c r="AA125" s="30">
        <v>-10.722260946213483</v>
      </c>
      <c r="AB125" s="30">
        <v>-10.021270588192511</v>
      </c>
      <c r="AC125" s="30">
        <v>-9.0280188151822287</v>
      </c>
      <c r="AD125" s="30">
        <v>-6.9887243415158045</v>
      </c>
      <c r="AE125" s="30">
        <v>-3.8474844842905749</v>
      </c>
      <c r="AF125" s="30">
        <v>-6.8857763722633623</v>
      </c>
      <c r="AG125" s="30">
        <v>-6.5323676261112507</v>
      </c>
      <c r="AH125" s="30">
        <v>-6.7347361148504961</v>
      </c>
      <c r="AI125" s="30">
        <v>1.6049835620847204</v>
      </c>
      <c r="AJ125" s="30">
        <v>2.0752661702693551</v>
      </c>
      <c r="AK125" s="30">
        <v>-2.890371757896165</v>
      </c>
      <c r="AL125" s="30">
        <v>-4.0298060410845293</v>
      </c>
      <c r="AM125" s="36"/>
      <c r="AN125" s="36"/>
      <c r="AO125" s="36"/>
      <c r="AP125" s="36"/>
      <c r="AQ125" s="36"/>
      <c r="AR125" s="36"/>
      <c r="AS125" s="36"/>
      <c r="AT125" s="36"/>
    </row>
    <row r="126" spans="1:46" ht="15.6" x14ac:dyDescent="0.3">
      <c r="A126" s="26">
        <v>687331</v>
      </c>
      <c r="B126" s="26">
        <v>846239</v>
      </c>
      <c r="C126" s="26">
        <v>371</v>
      </c>
      <c r="D126" s="25">
        <v>122</v>
      </c>
      <c r="E126" s="26">
        <v>1</v>
      </c>
      <c r="F126" s="27" t="s">
        <v>122</v>
      </c>
      <c r="G126" s="30">
        <v>-13.730352749623966</v>
      </c>
      <c r="H126" s="30">
        <v>-8.4118326757584114</v>
      </c>
      <c r="I126" s="30">
        <v>-8.4623849549212427</v>
      </c>
      <c r="J126" s="30">
        <v>-13.583398336667305</v>
      </c>
      <c r="K126" s="30">
        <v>-5.6296745025024792</v>
      </c>
      <c r="L126" s="30">
        <v>-10.459525519123666</v>
      </c>
      <c r="M126" s="30">
        <v>-3.5485808870948294</v>
      </c>
      <c r="N126" s="30">
        <v>-6.1818182755992011</v>
      </c>
      <c r="O126" s="30">
        <v>-10.021270588192511</v>
      </c>
      <c r="P126" s="30">
        <v>-11.312254769508078</v>
      </c>
      <c r="Q126" s="30">
        <v>-8.9827622235941078</v>
      </c>
      <c r="R126" s="30">
        <v>-11.225243392518447</v>
      </c>
      <c r="S126" s="30">
        <v>-3.4248072473012892</v>
      </c>
      <c r="T126" s="30">
        <v>-10.714417768752456</v>
      </c>
      <c r="U126" s="30">
        <v>-11.512925464970229</v>
      </c>
      <c r="V126" s="30">
        <v>-12.323855681186558</v>
      </c>
      <c r="W126" s="30">
        <v>-6.4803112641551976</v>
      </c>
      <c r="X126" s="30">
        <v>-18.913851432479635</v>
      </c>
      <c r="Y126" s="30">
        <v>-11.764239893251135</v>
      </c>
      <c r="Z126" s="30">
        <v>-15.891455954732347</v>
      </c>
      <c r="AA126" s="30">
        <v>-10.758623861256952</v>
      </c>
      <c r="AB126" s="30">
        <v>-9.7981270368783022</v>
      </c>
      <c r="AC126" s="30">
        <v>-9.1883614652574082</v>
      </c>
      <c r="AD126" s="30">
        <v>-7.1448850722710864</v>
      </c>
      <c r="AE126" s="30">
        <v>-3.8846240312400315</v>
      </c>
      <c r="AF126" s="30">
        <v>-7.0508561226228101</v>
      </c>
      <c r="AG126" s="30">
        <v>-6.1980787964709814</v>
      </c>
      <c r="AH126" s="30">
        <v>-6.8536880577118611</v>
      </c>
      <c r="AI126" s="30">
        <v>1.5593135252515318</v>
      </c>
      <c r="AJ126" s="30">
        <v>2.6779727458649321</v>
      </c>
      <c r="AK126" s="30">
        <v>-3.1135153092103742</v>
      </c>
      <c r="AL126" s="30">
        <v>-3.6669005473951608</v>
      </c>
      <c r="AM126" s="36"/>
      <c r="AN126" s="36"/>
      <c r="AO126" s="36"/>
      <c r="AP126" s="36"/>
      <c r="AQ126" s="36"/>
      <c r="AR126" s="36"/>
      <c r="AS126" s="36"/>
      <c r="AT126" s="36"/>
    </row>
    <row r="127" spans="1:46" ht="15.6" x14ac:dyDescent="0.3">
      <c r="A127" s="26">
        <v>687333</v>
      </c>
      <c r="B127" s="26">
        <v>846239</v>
      </c>
      <c r="C127" s="26">
        <v>371</v>
      </c>
      <c r="D127" s="25">
        <v>123</v>
      </c>
      <c r="E127" s="26">
        <v>1</v>
      </c>
      <c r="F127" s="27" t="s">
        <v>123</v>
      </c>
      <c r="G127" s="30">
        <v>-12.963462094818473</v>
      </c>
      <c r="H127" s="30">
        <v>-8.4118326757584114</v>
      </c>
      <c r="I127" s="30">
        <v>-8.4537968748574439</v>
      </c>
      <c r="J127" s="30">
        <v>-13.536878321032411</v>
      </c>
      <c r="K127" s="30">
        <v>-5.5921127898051104</v>
      </c>
      <c r="L127" s="30">
        <v>-10.512967042049507</v>
      </c>
      <c r="M127" s="30">
        <v>-3.53578753563492</v>
      </c>
      <c r="N127" s="30">
        <v>-6.1552915212657719</v>
      </c>
      <c r="O127" s="30">
        <v>-10.021270588192511</v>
      </c>
      <c r="P127" s="30">
        <v>-11.312254769508078</v>
      </c>
      <c r="Q127" s="30">
        <v>-8.9916511710113536</v>
      </c>
      <c r="R127" s="30">
        <v>-11.145200684844911</v>
      </c>
      <c r="S127" s="30">
        <v>-3.371638579420611</v>
      </c>
      <c r="T127" s="30">
        <v>-10.714417768752456</v>
      </c>
      <c r="U127" s="30">
        <v>-11.407564949312402</v>
      </c>
      <c r="V127" s="30">
        <v>-12.323855681186558</v>
      </c>
      <c r="W127" s="30">
        <v>-6.451737891711141</v>
      </c>
      <c r="X127" s="30">
        <v>-19.100840728985499</v>
      </c>
      <c r="Y127" s="30">
        <v>-11.838347865404856</v>
      </c>
      <c r="Z127" s="30">
        <v>-15.912786306603394</v>
      </c>
      <c r="AA127" s="30">
        <v>-10.775718294616253</v>
      </c>
      <c r="AB127" s="30">
        <v>-9.7981270368783022</v>
      </c>
      <c r="AC127" s="30">
        <v>-9.1251825636358763</v>
      </c>
      <c r="AD127" s="30">
        <v>-7.1171055081640109</v>
      </c>
      <c r="AE127" s="30">
        <v>-3.8846240312400315</v>
      </c>
      <c r="AF127" s="30">
        <v>-7.0381170968453803</v>
      </c>
      <c r="AG127" s="30">
        <v>-6.1711229864824526</v>
      </c>
      <c r="AH127" s="30">
        <v>-6.8225974706418304</v>
      </c>
      <c r="AI127" s="30">
        <v>1.6204877486206852</v>
      </c>
      <c r="AJ127" s="30">
        <v>2.7154303083998328</v>
      </c>
      <c r="AK127" s="30">
        <v>-3.1135153092103742</v>
      </c>
      <c r="AL127" s="30">
        <v>-3.8066624897703196</v>
      </c>
      <c r="AM127" s="36"/>
      <c r="AN127" s="36"/>
      <c r="AO127" s="36"/>
      <c r="AP127" s="36"/>
      <c r="AQ127" s="36"/>
      <c r="AR127" s="36"/>
      <c r="AS127" s="36"/>
      <c r="AT127" s="36"/>
    </row>
    <row r="128" spans="1:46" ht="15.6" x14ac:dyDescent="0.3">
      <c r="A128" s="26">
        <v>687336</v>
      </c>
      <c r="B128" s="26">
        <v>846239</v>
      </c>
      <c r="C128" s="26">
        <v>371</v>
      </c>
      <c r="D128" s="25">
        <v>124</v>
      </c>
      <c r="E128" s="26">
        <v>1</v>
      </c>
      <c r="F128" s="27" t="s">
        <v>124</v>
      </c>
      <c r="G128" s="30">
        <v>-13.553146293496782</v>
      </c>
      <c r="H128" s="30">
        <v>-8.4118326757584114</v>
      </c>
      <c r="I128" s="30">
        <v>-8.6791474453857589</v>
      </c>
      <c r="J128" s="30">
        <v>-13.825460888817442</v>
      </c>
      <c r="K128" s="30">
        <v>-6.126245159132937</v>
      </c>
      <c r="L128" s="30">
        <v>-10.345964125621112</v>
      </c>
      <c r="M128" s="30">
        <v>-3.6285163043868458</v>
      </c>
      <c r="N128" s="30">
        <v>-6.1980787964709814</v>
      </c>
      <c r="O128" s="30">
        <v>-10.308952660644293</v>
      </c>
      <c r="P128" s="30">
        <v>-11.630708500626612</v>
      </c>
      <c r="Q128" s="30">
        <v>-8.8818363050041462</v>
      </c>
      <c r="R128" s="30">
        <v>-11.145200684844911</v>
      </c>
      <c r="S128" s="30">
        <v>-4.1351665567423561</v>
      </c>
      <c r="T128" s="30">
        <v>-10.714417768752456</v>
      </c>
      <c r="U128" s="30">
        <v>-11.512925464970229</v>
      </c>
      <c r="V128" s="30">
        <v>-12.323855681186558</v>
      </c>
      <c r="W128" s="30">
        <v>-6.5172158210906481</v>
      </c>
      <c r="X128" s="30">
        <v>-18.568284945750527</v>
      </c>
      <c r="Y128" s="30">
        <v>-11.606015888036239</v>
      </c>
      <c r="Z128" s="30">
        <v>-15.478132124169504</v>
      </c>
      <c r="AA128" s="30">
        <v>-10.794254227069791</v>
      </c>
      <c r="AB128" s="30">
        <v>-10.021270588192511</v>
      </c>
      <c r="AC128" s="30">
        <v>-9.0561896921489247</v>
      </c>
      <c r="AD128" s="30">
        <v>-7.0131157946399636</v>
      </c>
      <c r="AE128" s="30">
        <v>-3.7967121589171517</v>
      </c>
      <c r="AF128" s="30">
        <v>-6.9189285795802622</v>
      </c>
      <c r="AG128" s="30">
        <v>-6.4308312068918276</v>
      </c>
      <c r="AH128" s="30">
        <v>-6.6284414562008731</v>
      </c>
      <c r="AI128" s="30">
        <v>1.6314168191528755</v>
      </c>
      <c r="AJ128" s="30">
        <v>2.3598052333239372</v>
      </c>
      <c r="AK128" s="30">
        <v>-2.890371757896165</v>
      </c>
      <c r="AL128" s="30">
        <v>-3.912023005428146</v>
      </c>
      <c r="AM128" s="36"/>
      <c r="AN128" s="36"/>
      <c r="AO128" s="36"/>
      <c r="AP128" s="36"/>
      <c r="AQ128" s="36"/>
      <c r="AR128" s="36"/>
      <c r="AS128" s="36"/>
      <c r="AT128" s="36"/>
    </row>
    <row r="129" spans="1:46" ht="15.6" x14ac:dyDescent="0.3">
      <c r="A129" s="26">
        <v>687338</v>
      </c>
      <c r="B129" s="26">
        <v>846239</v>
      </c>
      <c r="C129" s="26">
        <v>371</v>
      </c>
      <c r="D129" s="25">
        <v>125</v>
      </c>
      <c r="E129" s="26">
        <v>1</v>
      </c>
      <c r="F129" s="27" t="s">
        <v>125</v>
      </c>
      <c r="G129" s="30">
        <v>-14.307987043062068</v>
      </c>
      <c r="H129" s="30">
        <v>-8.4118326757584114</v>
      </c>
      <c r="I129" s="30">
        <v>-8.6675120171240181</v>
      </c>
      <c r="J129" s="30">
        <v>-13.704250320179259</v>
      </c>
      <c r="K129" s="30">
        <v>-6.2211654989683511</v>
      </c>
      <c r="L129" s="30">
        <v>-10.163926888594034</v>
      </c>
      <c r="M129" s="30">
        <v>-3.6625621457965627</v>
      </c>
      <c r="N129" s="30">
        <v>-6.2090679180465767</v>
      </c>
      <c r="O129" s="30">
        <v>-10.714417768752456</v>
      </c>
      <c r="P129" s="30">
        <v>-11.630708500626612</v>
      </c>
      <c r="Q129" s="30">
        <v>-8.8659629558478557</v>
      </c>
      <c r="R129" s="30">
        <v>-11.07109271269119</v>
      </c>
      <c r="S129" s="30">
        <v>-4.245167451956684</v>
      </c>
      <c r="T129" s="30">
        <v>-11.407564949312402</v>
      </c>
      <c r="U129" s="30">
        <v>-11.512925464970229</v>
      </c>
      <c r="V129" s="30">
        <v>-12.323855681186558</v>
      </c>
      <c r="W129" s="30">
        <v>-6.3449699162854349</v>
      </c>
      <c r="X129" s="30">
        <v>-18.699169745926763</v>
      </c>
      <c r="Y129" s="30">
        <v>-11.764239893251135</v>
      </c>
      <c r="Z129" s="30">
        <v>-15.123602570153103</v>
      </c>
      <c r="AA129" s="30">
        <v>-10.571316925111784</v>
      </c>
      <c r="AB129" s="30">
        <v>-10.021270588192511</v>
      </c>
      <c r="AC129" s="30">
        <v>-9.0280188151822287</v>
      </c>
      <c r="AD129" s="30">
        <v>-7.0008457020481494</v>
      </c>
      <c r="AE129" s="30">
        <v>-3.9750811413952829</v>
      </c>
      <c r="AF129" s="30">
        <v>-6.9649136928220861</v>
      </c>
      <c r="AG129" s="30">
        <v>-6.3706123468987732</v>
      </c>
      <c r="AH129" s="30">
        <v>-6.6453910145146464</v>
      </c>
      <c r="AI129" s="30">
        <v>1.6379173837559691</v>
      </c>
      <c r="AJ129" s="30">
        <v>2.1569168538481263</v>
      </c>
      <c r="AK129" s="30">
        <v>-3.1135153092103742</v>
      </c>
      <c r="AL129" s="30">
        <v>-3.9691814192680948</v>
      </c>
      <c r="AM129" s="36"/>
      <c r="AN129" s="36"/>
      <c r="AO129" s="36"/>
      <c r="AP129" s="36"/>
      <c r="AQ129" s="36"/>
      <c r="AR129" s="36"/>
      <c r="AS129" s="36"/>
      <c r="AT129" s="36"/>
    </row>
    <row r="130" spans="1:46" ht="15.6" x14ac:dyDescent="0.3">
      <c r="A130" s="26">
        <v>687340</v>
      </c>
      <c r="B130" s="26">
        <v>846239</v>
      </c>
      <c r="C130" s="26">
        <v>371</v>
      </c>
      <c r="D130" s="25">
        <v>126</v>
      </c>
      <c r="E130" s="26">
        <v>1</v>
      </c>
      <c r="F130" s="27" t="s">
        <v>126</v>
      </c>
      <c r="G130" s="30">
        <v>-14.364076509713112</v>
      </c>
      <c r="H130" s="30">
        <v>-8.4118326757584114</v>
      </c>
      <c r="I130" s="30">
        <v>-8.7273495472036355</v>
      </c>
      <c r="J130" s="30">
        <v>-13.805460222110773</v>
      </c>
      <c r="K130" s="30">
        <v>-6.1033824633119673</v>
      </c>
      <c r="L130" s="30">
        <v>-10.117978392263474</v>
      </c>
      <c r="M130" s="30">
        <v>-3.531559199525399</v>
      </c>
      <c r="N130" s="30">
        <v>-6.1711229864824526</v>
      </c>
      <c r="O130" s="30">
        <v>-10.308952660644293</v>
      </c>
      <c r="P130" s="30">
        <v>-11.512925464970229</v>
      </c>
      <c r="Q130" s="30">
        <v>-8.9652179139431976</v>
      </c>
      <c r="R130" s="30">
        <v>-11.07109271269119</v>
      </c>
      <c r="S130" s="30">
        <v>-4.1633374337090521</v>
      </c>
      <c r="T130" s="30">
        <v>-11.407564949312402</v>
      </c>
      <c r="U130" s="30">
        <v>-11.512925464970229</v>
      </c>
      <c r="V130" s="30">
        <v>-12.323855681186558</v>
      </c>
      <c r="W130" s="30">
        <v>-6.5953805939399848</v>
      </c>
      <c r="X130" s="30">
        <v>-18.990600407026061</v>
      </c>
      <c r="Y130" s="30">
        <v>-11.736069016284437</v>
      </c>
      <c r="Z130" s="30">
        <v>-15.46339471898348</v>
      </c>
      <c r="AA130" s="30">
        <v>-10.746012134170673</v>
      </c>
      <c r="AB130" s="30">
        <v>-10.021270588192511</v>
      </c>
      <c r="AC130" s="30">
        <v>-8.9916511710113536</v>
      </c>
      <c r="AD130" s="30">
        <v>-6.9649136928220861</v>
      </c>
      <c r="AE130" s="30">
        <v>-3.7626456043535454</v>
      </c>
      <c r="AF130" s="30">
        <v>-6.9649136928220861</v>
      </c>
      <c r="AG130" s="30">
        <v>-6.3449699162854349</v>
      </c>
      <c r="AH130" s="30">
        <v>-6.7631740501710294</v>
      </c>
      <c r="AI130" s="30">
        <v>1.663505133704376</v>
      </c>
      <c r="AJ130" s="30">
        <v>2.3492566123031926</v>
      </c>
      <c r="AK130" s="30">
        <v>-2.890371757896165</v>
      </c>
      <c r="AL130" s="30">
        <v>-3.912023005428146</v>
      </c>
      <c r="AM130" s="38"/>
      <c r="AN130" s="38"/>
      <c r="AO130" s="38"/>
      <c r="AP130" s="38"/>
      <c r="AQ130" s="38"/>
      <c r="AR130" s="38"/>
      <c r="AS130" s="38"/>
      <c r="AT130" s="38"/>
    </row>
    <row r="131" spans="1:46" ht="15.6" x14ac:dyDescent="0.3">
      <c r="A131" s="26">
        <v>687342</v>
      </c>
      <c r="B131" s="26">
        <v>846239</v>
      </c>
      <c r="C131" s="26">
        <v>371</v>
      </c>
      <c r="D131" s="25">
        <v>127</v>
      </c>
      <c r="E131" s="26">
        <v>1</v>
      </c>
      <c r="F131" s="27" t="s">
        <v>128</v>
      </c>
      <c r="G131" s="30">
        <v>-14.601748161590232</v>
      </c>
      <c r="H131" s="30">
        <v>-8.4118326757584114</v>
      </c>
      <c r="I131" s="30">
        <v>-8.7225042664348909</v>
      </c>
      <c r="J131" s="30">
        <v>-13.805460222110773</v>
      </c>
      <c r="K131" s="30">
        <v>-6.271090608214779</v>
      </c>
      <c r="L131" s="30">
        <v>-10.187331624114686</v>
      </c>
      <c r="M131" s="30">
        <v>-3.7449689207649799</v>
      </c>
      <c r="N131" s="30">
        <v>-6.1764563324578159</v>
      </c>
      <c r="O131" s="30">
        <v>-10.714417768752456</v>
      </c>
      <c r="P131" s="30">
        <v>-11.512925464970229</v>
      </c>
      <c r="Q131" s="30">
        <v>-8.906128997573191</v>
      </c>
      <c r="R131" s="30">
        <v>-11.07109271269119</v>
      </c>
      <c r="S131" s="30">
        <v>-4.2927955009459389</v>
      </c>
      <c r="T131" s="30">
        <v>-11.407564949312402</v>
      </c>
      <c r="U131" s="30">
        <v>-11.512925464970229</v>
      </c>
      <c r="V131" s="30">
        <v>-12.323855681186558</v>
      </c>
      <c r="W131" s="30">
        <v>-6.5872833837073648</v>
      </c>
      <c r="X131" s="30">
        <v>-18.720785336402702</v>
      </c>
      <c r="Y131" s="30">
        <v>-11.708670042096324</v>
      </c>
      <c r="Z131" s="30">
        <v>-15.181983342744816</v>
      </c>
      <c r="AA131" s="30">
        <v>-10.622516406468636</v>
      </c>
      <c r="AB131" s="30">
        <v>-10.021270588192511</v>
      </c>
      <c r="AC131" s="30">
        <v>-8.9916511710113536</v>
      </c>
      <c r="AD131" s="30">
        <v>-6.9302281348341959</v>
      </c>
      <c r="AE131" s="30">
        <v>-3.87387123946377</v>
      </c>
      <c r="AF131" s="30">
        <v>-6.9416568306578181</v>
      </c>
      <c r="AG131" s="30">
        <v>-6.3641398323931559</v>
      </c>
      <c r="AH131" s="30">
        <v>-6.6713665009179062</v>
      </c>
      <c r="AI131" s="30">
        <v>1.6884544527523249</v>
      </c>
      <c r="AJ131" s="30">
        <v>2.1400661634962708</v>
      </c>
      <c r="AK131" s="30">
        <v>-2.890371757896165</v>
      </c>
      <c r="AL131" s="30">
        <v>-3.9691814192680948</v>
      </c>
    </row>
    <row r="132" spans="1:46" ht="15.6" x14ac:dyDescent="0.3">
      <c r="A132" s="26">
        <v>687343</v>
      </c>
      <c r="B132" s="26">
        <v>846239</v>
      </c>
      <c r="C132" s="26">
        <v>371</v>
      </c>
      <c r="D132" s="25">
        <v>128</v>
      </c>
      <c r="E132" s="26">
        <v>1</v>
      </c>
      <c r="F132" s="27" t="s">
        <v>129</v>
      </c>
      <c r="G132" s="30">
        <v>-14.23778278438882</v>
      </c>
      <c r="H132" s="30">
        <v>-8.4118326757584114</v>
      </c>
      <c r="I132" s="30">
        <v>-8.7669560290057245</v>
      </c>
      <c r="J132" s="30">
        <v>-13.867656429980679</v>
      </c>
      <c r="K132" s="30">
        <v>-6.1605408771519157</v>
      </c>
      <c r="L132" s="30">
        <v>-10.149230935767578</v>
      </c>
      <c r="M132" s="30">
        <v>-3.587526959853649</v>
      </c>
      <c r="N132" s="30">
        <v>-6.1448747604075162</v>
      </c>
      <c r="O132" s="30">
        <v>-10.308952660644293</v>
      </c>
      <c r="P132" s="30">
        <v>-11.312254769508078</v>
      </c>
      <c r="Q132" s="30">
        <v>-8.8979656869340307</v>
      </c>
      <c r="R132" s="30">
        <v>-11.002099841204238</v>
      </c>
      <c r="S132" s="30">
        <v>-4.1282461138977817</v>
      </c>
      <c r="T132" s="30">
        <v>-11.407564949312402</v>
      </c>
      <c r="U132" s="30">
        <v>-11.407564949312402</v>
      </c>
      <c r="V132" s="30">
        <v>-12.323855681186558</v>
      </c>
      <c r="W132" s="30">
        <v>-6.603543904579146</v>
      </c>
      <c r="X132" s="30">
        <v>-18.737026992731334</v>
      </c>
      <c r="Y132" s="30">
        <v>-11.722275694152103</v>
      </c>
      <c r="Z132" s="30">
        <v>-15.251349298952915</v>
      </c>
      <c r="AA132" s="30">
        <v>-10.550267005590616</v>
      </c>
      <c r="AB132" s="30">
        <v>-10.021270588192511</v>
      </c>
      <c r="AC132" s="30">
        <v>-8.9479761075086923</v>
      </c>
      <c r="AD132" s="30">
        <v>-6.8857763722633623</v>
      </c>
      <c r="AE132" s="30">
        <v>-3.8116750315938641</v>
      </c>
      <c r="AF132" s="30">
        <v>-6.9077552789821368</v>
      </c>
      <c r="AG132" s="30">
        <v>-6.3577089420628647</v>
      </c>
      <c r="AH132" s="30">
        <v>-6.6801771306000619</v>
      </c>
      <c r="AI132" s="30">
        <v>1.7247487589450947</v>
      </c>
      <c r="AJ132" s="30">
        <v>2.2675334549351267</v>
      </c>
      <c r="AK132" s="30">
        <v>-2.890371757896165</v>
      </c>
      <c r="AL132" s="30">
        <v>-3.8579557841578702</v>
      </c>
    </row>
    <row r="133" spans="1:46" ht="15.6" x14ac:dyDescent="0.3">
      <c r="A133" s="26">
        <v>687345</v>
      </c>
      <c r="B133" s="26">
        <v>846239</v>
      </c>
      <c r="C133" s="26">
        <v>371</v>
      </c>
      <c r="D133" s="25">
        <v>129</v>
      </c>
      <c r="E133" s="26">
        <v>1</v>
      </c>
      <c r="F133" s="27" t="s">
        <v>130</v>
      </c>
      <c r="G133" s="30">
        <v>-16.523560759066484</v>
      </c>
      <c r="H133" s="30">
        <v>-9.1049798563183568</v>
      </c>
      <c r="I133" s="30">
        <v>-8.3468278454494147</v>
      </c>
      <c r="J133" s="30">
        <v>-13.723109186948953</v>
      </c>
      <c r="K133" s="30">
        <v>-5.5458794452103923</v>
      </c>
      <c r="L133" s="30">
        <v>-10.390532647636716</v>
      </c>
      <c r="M133" s="30">
        <v>-3.6933338044633168</v>
      </c>
      <c r="N133" s="30">
        <v>-6.1711229864824526</v>
      </c>
      <c r="O133" s="30">
        <v>-11.512925464970229</v>
      </c>
      <c r="P133" s="30">
        <v>-11.407564949312402</v>
      </c>
      <c r="Q133" s="30">
        <v>-8.8979656869340307</v>
      </c>
      <c r="R133" s="30">
        <v>-11.225243392518447</v>
      </c>
      <c r="S133" s="30">
        <v>-3.1860860020452098</v>
      </c>
      <c r="T133" s="30">
        <v>-10.714417768752456</v>
      </c>
      <c r="U133" s="30">
        <v>-11.407564949312402</v>
      </c>
      <c r="V133" s="30">
        <v>-12.323855681186558</v>
      </c>
      <c r="W133" s="30">
        <v>-6.6801771306000619</v>
      </c>
      <c r="X133" s="30">
        <v>-18.813406826283099</v>
      </c>
      <c r="Y133" s="30">
        <v>-11.630708500626612</v>
      </c>
      <c r="Z133" s="30">
        <v>-15.743324992457987</v>
      </c>
      <c r="AA133" s="30">
        <v>-10.910568413697456</v>
      </c>
      <c r="AB133" s="30">
        <v>-9.7981270368783022</v>
      </c>
      <c r="AC133" s="30">
        <v>-9.1251825636358763</v>
      </c>
      <c r="AD133" s="30">
        <v>-7.2028723299214361</v>
      </c>
      <c r="AE133" s="30">
        <v>-3.6539414027526558</v>
      </c>
      <c r="AF133" s="30">
        <v>-7.0768316090260708</v>
      </c>
      <c r="AG133" s="30">
        <v>-6.2485096500978736</v>
      </c>
      <c r="AH133" s="30">
        <v>-6.864270167042398</v>
      </c>
      <c r="AI133" s="30">
        <v>1.5801235247653249</v>
      </c>
      <c r="AJ133" s="30">
        <v>2.6703098731193631</v>
      </c>
      <c r="AK133" s="30">
        <v>-2.890371757896165</v>
      </c>
      <c r="AL133" s="30">
        <v>-3.7113523099659949</v>
      </c>
    </row>
    <row r="134" spans="1:46" ht="15.6" x14ac:dyDescent="0.3">
      <c r="A134" s="26">
        <v>687348</v>
      </c>
      <c r="B134" s="26">
        <v>846239</v>
      </c>
      <c r="C134" s="26">
        <v>371</v>
      </c>
      <c r="D134" s="25">
        <v>130</v>
      </c>
      <c r="E134" s="26">
        <v>1</v>
      </c>
      <c r="F134" s="27" t="s">
        <v>131</v>
      </c>
      <c r="G134" s="30">
        <v>-15.830413578506539</v>
      </c>
      <c r="H134" s="30">
        <v>-8.4118326757584114</v>
      </c>
      <c r="I134" s="30">
        <v>-8.2489292048215574</v>
      </c>
      <c r="J134" s="30">
        <v>-13.762900607691977</v>
      </c>
      <c r="K134" s="30">
        <v>-5.4641096213907803</v>
      </c>
      <c r="L134" s="30">
        <v>-10.495234618654344</v>
      </c>
      <c r="M134" s="30">
        <v>-3.6496587409606551</v>
      </c>
      <c r="N134" s="30">
        <v>-6.1042600412533261</v>
      </c>
      <c r="O134" s="30">
        <v>-11.407564949312402</v>
      </c>
      <c r="P134" s="30">
        <v>-11.225243392518447</v>
      </c>
      <c r="Q134" s="30">
        <v>-8.8898684767014107</v>
      </c>
      <c r="R134" s="30">
        <v>-11.225243392518447</v>
      </c>
      <c r="S134" s="30">
        <v>-3.050540510048986</v>
      </c>
      <c r="T134" s="30">
        <v>-10.714417768752456</v>
      </c>
      <c r="U134" s="30">
        <v>-11.407564949312402</v>
      </c>
      <c r="V134" s="30">
        <v>-12.323855681186558</v>
      </c>
      <c r="W134" s="30">
        <v>-6.6713665009179062</v>
      </c>
      <c r="X134" s="30">
        <v>-18.966503209755452</v>
      </c>
      <c r="Y134" s="30">
        <v>-11.656026308610901</v>
      </c>
      <c r="Z134" s="30">
        <v>-15.713378413231082</v>
      </c>
      <c r="AA134" s="30">
        <v>-10.912675917809224</v>
      </c>
      <c r="AB134" s="30">
        <v>-9.6158054800843473</v>
      </c>
      <c r="AC134" s="30">
        <v>-9.1150301921718579</v>
      </c>
      <c r="AD134" s="30">
        <v>-7.233177679416765</v>
      </c>
      <c r="AE134" s="30">
        <v>-3.571590367590836</v>
      </c>
      <c r="AF134" s="30">
        <v>-7.0255383146385206</v>
      </c>
      <c r="AG134" s="30">
        <v>-6.2090679180465767</v>
      </c>
      <c r="AH134" s="30">
        <v>-6.7825921360281312</v>
      </c>
      <c r="AI134" s="30">
        <v>1.6571693152552902</v>
      </c>
      <c r="AJ134" s="30">
        <v>2.7444178452730847</v>
      </c>
      <c r="AK134" s="30">
        <v>-2.890371757896165</v>
      </c>
      <c r="AL134" s="30">
        <v>-3.6669005473951608</v>
      </c>
    </row>
    <row r="135" spans="1:46" ht="15.6" x14ac:dyDescent="0.3">
      <c r="A135" s="26">
        <v>687351</v>
      </c>
      <c r="B135" s="26">
        <v>846239</v>
      </c>
      <c r="C135" s="26">
        <v>371</v>
      </c>
      <c r="D135" s="25">
        <v>131</v>
      </c>
      <c r="E135" s="26">
        <v>1</v>
      </c>
      <c r="F135" s="27" t="s">
        <v>132</v>
      </c>
      <c r="G135" s="30">
        <v>-15.67626289867928</v>
      </c>
      <c r="H135" s="30">
        <v>-9.1049798563183568</v>
      </c>
      <c r="I135" s="30">
        <v>-8.1985738836767439</v>
      </c>
      <c r="J135" s="30">
        <v>-14.302371304276432</v>
      </c>
      <c r="K135" s="30">
        <v>-5.4943876235337115</v>
      </c>
      <c r="L135" s="30">
        <v>-10.553265893466214</v>
      </c>
      <c r="M135" s="30">
        <v>-3.5065578973199818</v>
      </c>
      <c r="N135" s="30">
        <v>-6.1448747604075162</v>
      </c>
      <c r="O135" s="30">
        <v>-11.407564949312402</v>
      </c>
      <c r="P135" s="30">
        <v>-11.225243392518447</v>
      </c>
      <c r="Q135" s="30">
        <v>-8.9479761075086923</v>
      </c>
      <c r="R135" s="30">
        <v>-11.07109271269119</v>
      </c>
      <c r="S135" s="30">
        <v>-2.9694149652366177</v>
      </c>
      <c r="T135" s="30">
        <v>-10.714417768752456</v>
      </c>
      <c r="U135" s="30">
        <v>-10.714417768752456</v>
      </c>
      <c r="V135" s="30">
        <v>-12.323855681186558</v>
      </c>
      <c r="W135" s="30">
        <v>-6.5712830423609239</v>
      </c>
      <c r="X135" s="30">
        <v>-19.080440908479574</v>
      </c>
      <c r="Y135" s="30">
        <v>-11.643287282833471</v>
      </c>
      <c r="Z135" s="30">
        <v>-15.620641409147266</v>
      </c>
      <c r="AA135" s="30">
        <v>-11.083495479408231</v>
      </c>
      <c r="AB135" s="30">
        <v>-9.6158054800843473</v>
      </c>
      <c r="AC135" s="30">
        <v>-9.1150301921718579</v>
      </c>
      <c r="AD135" s="30">
        <v>-7.2966910851390914</v>
      </c>
      <c r="AE135" s="30">
        <v>-2.9912976764861252</v>
      </c>
      <c r="AF135" s="30">
        <v>-6.9887243415158045</v>
      </c>
      <c r="AG135" s="30">
        <v>-6.0992972519111976</v>
      </c>
      <c r="AH135" s="30">
        <v>-6.8023947633243109</v>
      </c>
      <c r="AI135" s="30">
        <v>1.6677068205580758</v>
      </c>
      <c r="AJ135" s="30">
        <v>2.7725887222397811</v>
      </c>
      <c r="AK135" s="30">
        <v>-2.7080502011022101</v>
      </c>
      <c r="AL135" s="30">
        <v>-3.6243409329763652</v>
      </c>
    </row>
    <row r="136" spans="1:46" ht="15.6" x14ac:dyDescent="0.3">
      <c r="A136" s="26">
        <v>687352</v>
      </c>
      <c r="B136" s="26">
        <v>846239</v>
      </c>
      <c r="C136" s="26">
        <v>371</v>
      </c>
      <c r="D136" s="25">
        <v>132</v>
      </c>
      <c r="E136" s="26">
        <v>1</v>
      </c>
      <c r="F136" s="27" t="s">
        <v>133</v>
      </c>
      <c r="G136" s="30">
        <v>-15.482106884238323</v>
      </c>
      <c r="H136" s="30">
        <v>-9.1049798563183568</v>
      </c>
      <c r="I136" s="30">
        <v>-8.0833286087863758</v>
      </c>
      <c r="J136" s="30">
        <v>-14.391224641632125</v>
      </c>
      <c r="K136" s="30">
        <v>-5.3233186687534539</v>
      </c>
      <c r="L136" s="30">
        <v>-10.654519627171387</v>
      </c>
      <c r="M136" s="30">
        <v>-3.5572016301387364</v>
      </c>
      <c r="N136" s="30">
        <v>-6.1711229864824526</v>
      </c>
      <c r="O136" s="30">
        <v>-11.407564949312402</v>
      </c>
      <c r="P136" s="30">
        <v>-11.002099841204238</v>
      </c>
      <c r="Q136" s="30">
        <v>-8.9652179139431976</v>
      </c>
      <c r="R136" s="30">
        <v>-11.145200684844911</v>
      </c>
      <c r="S136" s="30">
        <v>-2.9737533668352159</v>
      </c>
      <c r="T136" s="30">
        <v>-10.714417768752456</v>
      </c>
      <c r="U136" s="30">
        <v>-10.714417768752456</v>
      </c>
      <c r="V136" s="30">
        <v>-12.323855681186558</v>
      </c>
      <c r="W136" s="30">
        <v>-6.4447203190524949</v>
      </c>
      <c r="X136" s="30">
        <v>-19.154052725822819</v>
      </c>
      <c r="Y136" s="30">
        <v>-11.901861271127181</v>
      </c>
      <c r="Z136" s="30">
        <v>-15.610022040881788</v>
      </c>
      <c r="AA136" s="30">
        <v>-11.082142548877775</v>
      </c>
      <c r="AB136" s="30">
        <v>-9.6158054800843473</v>
      </c>
      <c r="AC136" s="30">
        <v>-9.2442419236518649</v>
      </c>
      <c r="AD136" s="30">
        <v>-7.4185809027481273</v>
      </c>
      <c r="AE136" s="30">
        <v>-2.902444339130434</v>
      </c>
      <c r="AF136" s="30">
        <v>-7.1308988302963465</v>
      </c>
      <c r="AG136" s="30">
        <v>-6.0943589702706147</v>
      </c>
      <c r="AH136" s="30">
        <v>-6.7536045991548788</v>
      </c>
      <c r="AI136" s="30">
        <v>1.5139054857125367</v>
      </c>
      <c r="AJ136" s="30">
        <v>2.8462005395830272</v>
      </c>
      <c r="AK136" s="30">
        <v>-3.1135153092103742</v>
      </c>
      <c r="AL136" s="30">
        <v>-3.4350989333378368</v>
      </c>
    </row>
    <row r="137" spans="1:46" ht="15.6" x14ac:dyDescent="0.3">
      <c r="A137" s="26">
        <v>687353</v>
      </c>
      <c r="B137" s="26">
        <v>846239</v>
      </c>
      <c r="C137" s="26">
        <v>371</v>
      </c>
      <c r="D137" s="25">
        <v>133</v>
      </c>
      <c r="E137" s="26">
        <v>1</v>
      </c>
      <c r="F137" s="27" t="s">
        <v>134</v>
      </c>
      <c r="G137" s="30">
        <v>-16.929025867174648</v>
      </c>
      <c r="H137" s="30">
        <v>-9.1049798563183568</v>
      </c>
      <c r="I137" s="30">
        <v>-8.2485076196551113</v>
      </c>
      <c r="J137" s="30">
        <v>-13.892471599100402</v>
      </c>
      <c r="K137" s="30">
        <v>-5.4510801211004472</v>
      </c>
      <c r="L137" s="30">
        <v>-10.426735696300677</v>
      </c>
      <c r="M137" s="30">
        <v>-3.5702737117060894</v>
      </c>
      <c r="N137" s="30">
        <v>-6.1042600412533261</v>
      </c>
      <c r="O137" s="30">
        <v>-11.407564949312402</v>
      </c>
      <c r="P137" s="30">
        <v>-11.002099841204238</v>
      </c>
      <c r="Q137" s="30">
        <v>-8.9226582995244019</v>
      </c>
      <c r="R137" s="30">
        <v>-11.145200684844911</v>
      </c>
      <c r="S137" s="30">
        <v>-3.1996180082637862</v>
      </c>
      <c r="T137" s="30">
        <v>-10.714417768752456</v>
      </c>
      <c r="U137" s="30">
        <v>-10.714417768752456</v>
      </c>
      <c r="V137" s="30">
        <v>-12.323855681186558</v>
      </c>
      <c r="W137" s="30">
        <v>-6.2659013928097425</v>
      </c>
      <c r="X137" s="30">
        <v>-19.268220705781257</v>
      </c>
      <c r="Y137" s="30">
        <v>-11.682001795014163</v>
      </c>
      <c r="Z137" s="30">
        <v>-15.696194063194147</v>
      </c>
      <c r="AA137" s="30">
        <v>-11.147607424875476</v>
      </c>
      <c r="AB137" s="30">
        <v>-9.6158054800843473</v>
      </c>
      <c r="AC137" s="30">
        <v>-9.2442419236518649</v>
      </c>
      <c r="AD137" s="30">
        <v>-7.2804305642673102</v>
      </c>
      <c r="AE137" s="30">
        <v>-3.1543373037306295</v>
      </c>
      <c r="AF137" s="30">
        <v>-7.0255383146385206</v>
      </c>
      <c r="AG137" s="30">
        <v>-6.074846156047033</v>
      </c>
      <c r="AH137" s="30">
        <v>-6.6801771306000619</v>
      </c>
      <c r="AI137" s="30">
        <v>1.6486586255873816</v>
      </c>
      <c r="AJ137" s="30">
        <v>2.8332133440562162</v>
      </c>
      <c r="AK137" s="30">
        <v>-2.7080502011022101</v>
      </c>
      <c r="AL137" s="30">
        <v>-3.6243409329763652</v>
      </c>
    </row>
    <row r="138" spans="1:46" ht="15.6" x14ac:dyDescent="0.3">
      <c r="A138" s="26">
        <v>687355</v>
      </c>
      <c r="B138" s="26">
        <v>846239</v>
      </c>
      <c r="C138" s="26">
        <v>371</v>
      </c>
      <c r="D138" s="25">
        <v>134</v>
      </c>
      <c r="E138" s="26">
        <v>1</v>
      </c>
      <c r="F138" s="27" t="s">
        <v>138</v>
      </c>
      <c r="G138" s="30">
        <v>-16.929025867174648</v>
      </c>
      <c r="H138" s="30">
        <v>-8.4118326757584114</v>
      </c>
      <c r="I138" s="30">
        <v>-8.2025782366048681</v>
      </c>
      <c r="J138" s="30">
        <v>-13.867980579092107</v>
      </c>
      <c r="K138" s="30">
        <v>-5.4127726121117457</v>
      </c>
      <c r="L138" s="30">
        <v>-10.60482891698511</v>
      </c>
      <c r="M138" s="30">
        <v>-3.6059917943081685</v>
      </c>
      <c r="N138" s="30">
        <v>-6.1142601245879096</v>
      </c>
      <c r="O138" s="30">
        <v>-10.714417768752456</v>
      </c>
      <c r="P138" s="30">
        <v>-11.312254769508078</v>
      </c>
      <c r="Q138" s="30">
        <v>-8.9479761075086923</v>
      </c>
      <c r="R138" s="30">
        <v>-11.145200684844911</v>
      </c>
      <c r="S138" s="30">
        <v>-3.1286289470204225</v>
      </c>
      <c r="T138" s="30">
        <v>-10.714417768752456</v>
      </c>
      <c r="U138" s="30">
        <v>-11.407564949312402</v>
      </c>
      <c r="V138" s="30">
        <v>-12.323855681186558</v>
      </c>
      <c r="W138" s="30">
        <v>-6.3902851124974775</v>
      </c>
      <c r="X138" s="30">
        <v>-19.162618088681743</v>
      </c>
      <c r="Y138" s="30">
        <v>-11.682001795014163</v>
      </c>
      <c r="Z138" s="30">
        <v>-15.77750526898523</v>
      </c>
      <c r="AA138" s="30">
        <v>-11.215193056664946</v>
      </c>
      <c r="AB138" s="30">
        <v>-9.6158054800843473</v>
      </c>
      <c r="AC138" s="30">
        <v>-9.2215136725743072</v>
      </c>
      <c r="AD138" s="30">
        <v>-7.3471219387659827</v>
      </c>
      <c r="AE138" s="30">
        <v>-3.2105770220535055</v>
      </c>
      <c r="AF138" s="30">
        <v>-7.0900768357760917</v>
      </c>
      <c r="AG138" s="30">
        <v>-6.0992972519111976</v>
      </c>
      <c r="AH138" s="30">
        <v>-6.620073206530356</v>
      </c>
      <c r="AI138" s="30">
        <v>1.6529230243738393</v>
      </c>
      <c r="AJ138" s="30">
        <v>2.83972802507741</v>
      </c>
      <c r="AK138" s="30">
        <v>-2.7080502011022101</v>
      </c>
      <c r="AL138" s="30">
        <v>-3.6669005473951608</v>
      </c>
    </row>
    <row r="139" spans="1:46" ht="15.6" x14ac:dyDescent="0.3">
      <c r="A139" s="26">
        <v>687356</v>
      </c>
      <c r="B139" s="26">
        <v>846239</v>
      </c>
      <c r="C139" s="26">
        <v>371</v>
      </c>
      <c r="D139" s="25">
        <v>135</v>
      </c>
      <c r="E139" s="26">
        <v>1</v>
      </c>
      <c r="F139" s="27" t="s">
        <v>135</v>
      </c>
      <c r="G139" s="30">
        <v>-16.929025867174648</v>
      </c>
      <c r="H139" s="30">
        <v>-8.4118326757584114</v>
      </c>
      <c r="I139" s="30">
        <v>-8.1455646978104461</v>
      </c>
      <c r="J139" s="30">
        <v>-13.944431338031114</v>
      </c>
      <c r="K139" s="30">
        <v>-5.6490813389431445</v>
      </c>
      <c r="L139" s="30">
        <v>-10.649680222835643</v>
      </c>
      <c r="M139" s="30">
        <v>-3.6105476108440295</v>
      </c>
      <c r="N139" s="30">
        <v>-6.1243612205744133</v>
      </c>
      <c r="O139" s="30">
        <v>-11.407564949312402</v>
      </c>
      <c r="P139" s="30">
        <v>-11.145200684844911</v>
      </c>
      <c r="Q139" s="30">
        <v>-8.8818363050041462</v>
      </c>
      <c r="R139" s="30">
        <v>-11.225243392518447</v>
      </c>
      <c r="S139" s="30">
        <v>-3.1543373037306295</v>
      </c>
      <c r="T139" s="30">
        <v>-10.714417768752456</v>
      </c>
      <c r="U139" s="30">
        <v>-11.407564949312402</v>
      </c>
      <c r="V139" s="30">
        <v>-12.323855681186558</v>
      </c>
      <c r="W139" s="30">
        <v>-6.5477525449507299</v>
      </c>
      <c r="X139" s="30">
        <v>-18.927837674454377</v>
      </c>
      <c r="Y139" s="30">
        <v>-11.66892971344681</v>
      </c>
      <c r="Z139" s="30">
        <v>-15.678127100030174</v>
      </c>
      <c r="AA139" s="30">
        <v>-11.045209964857966</v>
      </c>
      <c r="AB139" s="30">
        <v>-9.7981270368783022</v>
      </c>
      <c r="AC139" s="30">
        <v>-9.2215136725743072</v>
      </c>
      <c r="AD139" s="30">
        <v>-7.330027505406683</v>
      </c>
      <c r="AE139" s="30">
        <v>-3.3492376427314441</v>
      </c>
      <c r="AF139" s="30">
        <v>-6.9887243415158045</v>
      </c>
      <c r="AG139" s="30">
        <v>-6.1764563324578159</v>
      </c>
      <c r="AH139" s="30">
        <v>-6.7070845835199862</v>
      </c>
      <c r="AI139" s="30">
        <v>1.6529230243738393</v>
      </c>
      <c r="AJ139" s="30">
        <v>2.6779727458649321</v>
      </c>
      <c r="AK139" s="30">
        <v>-2.890371757896165</v>
      </c>
      <c r="AL139" s="30">
        <v>-3.6669005473951608</v>
      </c>
    </row>
    <row r="140" spans="1:46" ht="15.6" x14ac:dyDescent="0.3">
      <c r="A140" s="26">
        <v>687357</v>
      </c>
      <c r="B140" s="26">
        <v>846237</v>
      </c>
      <c r="C140" s="26">
        <v>371</v>
      </c>
      <c r="D140" s="25">
        <v>136</v>
      </c>
      <c r="E140" s="26">
        <v>1</v>
      </c>
      <c r="F140" s="27" t="s">
        <v>136</v>
      </c>
      <c r="G140" s="30">
        <v>-16.929025867174648</v>
      </c>
      <c r="H140" s="30">
        <v>-8.4118326757584114</v>
      </c>
      <c r="I140" s="30">
        <v>-7.718685495198466</v>
      </c>
      <c r="J140" s="30">
        <v>-13.459281942977382</v>
      </c>
      <c r="K140" s="30">
        <v>-5.0619285884838066</v>
      </c>
      <c r="L140" s="30">
        <v>-10.917729601438248</v>
      </c>
      <c r="M140" s="30">
        <v>-3.5686303259623595</v>
      </c>
      <c r="N140" s="30">
        <v>-6.2257813990203168</v>
      </c>
      <c r="O140" s="30">
        <v>-10.714417768752456</v>
      </c>
      <c r="P140" s="30">
        <v>-11.145200684844911</v>
      </c>
      <c r="Q140" s="30">
        <v>-9.2103403719761818</v>
      </c>
      <c r="R140" s="30">
        <v>-11.630708500626612</v>
      </c>
      <c r="S140" s="30">
        <v>-2.7914318100412614</v>
      </c>
      <c r="T140" s="30">
        <v>-11.407564949312402</v>
      </c>
      <c r="U140" s="30">
        <v>-11.407564949312402</v>
      </c>
      <c r="V140" s="30">
        <v>-12.323855681186558</v>
      </c>
      <c r="W140" s="30">
        <v>-6.7631740501710294</v>
      </c>
      <c r="X140" s="30">
        <v>-19.160575187051943</v>
      </c>
      <c r="Y140" s="30">
        <v>-11.736069016284437</v>
      </c>
      <c r="Z140" s="30">
        <v>-16.204219579385793</v>
      </c>
      <c r="AA140" s="30">
        <v>-10.971774511489325</v>
      </c>
      <c r="AB140" s="30">
        <v>-9.6158054800843473</v>
      </c>
      <c r="AC140" s="30">
        <v>-9.4760435377091881</v>
      </c>
      <c r="AD140" s="30">
        <v>-7.8240460108562919</v>
      </c>
      <c r="AE140" s="30">
        <v>-3.587526959853649</v>
      </c>
      <c r="AF140" s="30">
        <v>-7.3132203870903014</v>
      </c>
      <c r="AG140" s="30">
        <v>-6.0604574185949334</v>
      </c>
      <c r="AH140" s="30">
        <v>-6.9416568306578181</v>
      </c>
      <c r="AI140" s="30">
        <v>1.499126891616418</v>
      </c>
      <c r="AJ140" s="30">
        <v>2.8965256234705428</v>
      </c>
      <c r="AK140" s="30">
        <v>-2.890371757896165</v>
      </c>
      <c r="AL140" s="30">
        <v>-3.5442982253028288</v>
      </c>
    </row>
    <row r="141" spans="1:46" ht="15.6" x14ac:dyDescent="0.3">
      <c r="A141" s="26">
        <v>687358</v>
      </c>
      <c r="B141" s="26">
        <v>846237</v>
      </c>
      <c r="C141" s="26">
        <v>371</v>
      </c>
      <c r="D141" s="25">
        <v>137</v>
      </c>
      <c r="E141" s="26">
        <v>1</v>
      </c>
      <c r="F141" s="27" t="s">
        <v>137</v>
      </c>
      <c r="G141" s="30">
        <v>-10.307953160311209</v>
      </c>
      <c r="H141" s="30">
        <v>-7.1308988302963465</v>
      </c>
      <c r="I141" s="30">
        <v>-12.125404742462718</v>
      </c>
      <c r="J141" s="30">
        <v>-17.082656931505674</v>
      </c>
      <c r="K141" s="30">
        <v>-8.5769124261178593</v>
      </c>
      <c r="L141" s="30">
        <v>-14.700195950423097</v>
      </c>
      <c r="M141" s="30">
        <v>-4.7161669619601154</v>
      </c>
      <c r="N141" s="30">
        <v>-8.1106175890240451</v>
      </c>
      <c r="O141" s="30">
        <v>-11.918390573078392</v>
      </c>
      <c r="P141" s="30">
        <v>-10.213642480839967</v>
      </c>
      <c r="Q141" s="30">
        <v>-8.7055328205357547</v>
      </c>
      <c r="R141" s="30">
        <v>-9.8081773727318033</v>
      </c>
      <c r="S141" s="30">
        <v>-4.8451208556186822</v>
      </c>
      <c r="T141" s="30">
        <v>-12.611537753638338</v>
      </c>
      <c r="U141" s="30">
        <v>-12.716898269296165</v>
      </c>
      <c r="V141" s="30">
        <v>-13.527828485512494</v>
      </c>
      <c r="W141" s="30">
        <v>-8.1939026914970885</v>
      </c>
      <c r="X141" s="30">
        <v>-19.871924725907292</v>
      </c>
      <c r="Y141" s="30">
        <v>-12.562747589468906</v>
      </c>
      <c r="Z141" s="30">
        <v>-17.654457283197463</v>
      </c>
      <c r="AA141" s="30">
        <v>-15.719352088610481</v>
      </c>
      <c r="AB141" s="30">
        <v>-11.512925464970229</v>
      </c>
      <c r="AC141" s="30">
        <v>-9.4891728291509807</v>
      </c>
      <c r="AD141" s="30">
        <v>-7.7993533982659207</v>
      </c>
      <c r="AE141" s="30">
        <v>-3.4399382099785858</v>
      </c>
      <c r="AF141" s="30">
        <v>-7.3966019960293528</v>
      </c>
      <c r="AG141" s="30">
        <v>-7.9020075523260038</v>
      </c>
      <c r="AH141" s="30">
        <v>-5.7352731417475722</v>
      </c>
      <c r="AI141" s="30">
        <v>2.3065272930996188E-2</v>
      </c>
      <c r="AJ141" s="30">
        <v>0.99448557945921179</v>
      </c>
      <c r="AK141" s="30">
        <v>-1.9661128563728327</v>
      </c>
      <c r="AL141" s="30">
        <v>-4.2686979493668789</v>
      </c>
    </row>
    <row r="142" spans="1:46" ht="15.6" x14ac:dyDescent="0.3">
      <c r="A142" s="26">
        <v>687359</v>
      </c>
      <c r="B142" s="26">
        <v>846237</v>
      </c>
      <c r="C142" s="26">
        <v>371</v>
      </c>
      <c r="D142" s="25">
        <v>138</v>
      </c>
      <c r="E142" s="26">
        <v>1</v>
      </c>
      <c r="F142" s="27" t="s">
        <v>139</v>
      </c>
      <c r="G142" s="30">
        <v>-11.192453569695457</v>
      </c>
      <c r="H142" s="30">
        <v>-8.4118326757584114</v>
      </c>
      <c r="I142" s="30">
        <v>-7.5516314105352995</v>
      </c>
      <c r="J142" s="30">
        <v>-13.353475098367715</v>
      </c>
      <c r="K142" s="30">
        <v>-4.6904677664999861</v>
      </c>
      <c r="L142" s="30">
        <v>-11.398906886569288</v>
      </c>
      <c r="M142" s="30">
        <v>-3.4991777900223591</v>
      </c>
      <c r="N142" s="30">
        <v>-6.1980787964709814</v>
      </c>
      <c r="O142" s="30">
        <v>-10.714417768752456</v>
      </c>
      <c r="P142" s="30">
        <v>-10.937561320066667</v>
      </c>
      <c r="Q142" s="30">
        <v>-9.2793332434631335</v>
      </c>
      <c r="R142" s="30">
        <v>-11.630708500626612</v>
      </c>
      <c r="S142" s="30">
        <v>-2.5610680107535644</v>
      </c>
      <c r="T142" s="30">
        <v>-10.714417768752456</v>
      </c>
      <c r="U142" s="30">
        <v>-10.714417768752456</v>
      </c>
      <c r="V142" s="30">
        <v>-12.323855681186558</v>
      </c>
      <c r="W142" s="30">
        <v>-6.7162170670832584</v>
      </c>
      <c r="X142" s="30">
        <v>-19.17314450166873</v>
      </c>
      <c r="Y142" s="30">
        <v>-11.695247021764184</v>
      </c>
      <c r="Z142" s="30">
        <v>-16.487971057243808</v>
      </c>
      <c r="AA142" s="30">
        <v>-11.01620444738578</v>
      </c>
      <c r="AB142" s="30">
        <v>-9.6158054800843473</v>
      </c>
      <c r="AC142" s="30">
        <v>-9.7398581287543262</v>
      </c>
      <c r="AD142" s="30">
        <v>-7.9110573878459221</v>
      </c>
      <c r="AE142" s="30">
        <v>-3.6327091826468818</v>
      </c>
      <c r="AF142" s="30">
        <v>-7.4372730357602803</v>
      </c>
      <c r="AG142" s="30">
        <v>-5.8316158461660859</v>
      </c>
      <c r="AH142" s="30">
        <v>-7.1308988302963465</v>
      </c>
      <c r="AI142" s="30">
        <v>1.479076094570857</v>
      </c>
      <c r="AJ142" s="30">
        <v>3.0550488507104103</v>
      </c>
      <c r="AK142" s="30">
        <v>-2.890371757896165</v>
      </c>
      <c r="AL142" s="30">
        <v>-3.3366588605245844</v>
      </c>
    </row>
    <row r="143" spans="1:46" ht="15.6" x14ac:dyDescent="0.3">
      <c r="A143" s="26">
        <v>687360</v>
      </c>
      <c r="B143" s="26">
        <v>846237</v>
      </c>
      <c r="C143" s="26">
        <v>371</v>
      </c>
      <c r="D143" s="25">
        <v>139</v>
      </c>
      <c r="E143" s="26">
        <v>1</v>
      </c>
      <c r="F143" s="27" t="s">
        <v>140</v>
      </c>
      <c r="G143" s="30">
        <v>-14.272268960459989</v>
      </c>
      <c r="H143" s="30">
        <v>-8.4118326757584114</v>
      </c>
      <c r="I143" s="30">
        <v>-7.5645348153712071</v>
      </c>
      <c r="J143" s="30">
        <v>-13.31492642825048</v>
      </c>
      <c r="K143" s="30">
        <v>-4.8487226089335085</v>
      </c>
      <c r="L143" s="30">
        <v>-11.111038852064169</v>
      </c>
      <c r="M143" s="30">
        <v>-3.4927645751876457</v>
      </c>
      <c r="N143" s="30">
        <v>-6.1818182755992011</v>
      </c>
      <c r="O143" s="30">
        <v>-10.714417768752456</v>
      </c>
      <c r="P143" s="30">
        <v>-10.876936698250232</v>
      </c>
      <c r="Q143" s="30">
        <v>-9.2328132278282418</v>
      </c>
      <c r="R143" s="30">
        <v>-11.630708500626612</v>
      </c>
      <c r="S143" s="30">
        <v>-2.7214732214343509</v>
      </c>
      <c r="T143" s="30">
        <v>-10.714417768752456</v>
      </c>
      <c r="U143" s="30">
        <v>-11.407564949312402</v>
      </c>
      <c r="V143" s="30">
        <v>-12.323855681186558</v>
      </c>
      <c r="W143" s="30">
        <v>-6.6890660780173077</v>
      </c>
      <c r="X143" s="30">
        <v>-19.402943395387055</v>
      </c>
      <c r="Y143" s="30">
        <v>-11.722275694152103</v>
      </c>
      <c r="Z143" s="30">
        <v>-16.352684155892113</v>
      </c>
      <c r="AA143" s="30">
        <v>-10.94964274104087</v>
      </c>
      <c r="AB143" s="30">
        <v>-9.6158054800843473</v>
      </c>
      <c r="AC143" s="30">
        <v>-9.7028168570739766</v>
      </c>
      <c r="AD143" s="30">
        <v>-7.9110573878459221</v>
      </c>
      <c r="AE143" s="30">
        <v>-3.6712578527641169</v>
      </c>
      <c r="AF143" s="30">
        <v>-7.4002317640799316</v>
      </c>
      <c r="AG143" s="30">
        <v>-5.9395048081772712</v>
      </c>
      <c r="AH143" s="30">
        <v>-6.9767481504690885</v>
      </c>
      <c r="AI143" s="30">
        <v>1.501605207630885</v>
      </c>
      <c r="AJ143" s="30">
        <v>3.0012724539296065</v>
      </c>
      <c r="AK143" s="30">
        <v>-2.890371757896165</v>
      </c>
      <c r="AL143" s="30">
        <v>-3.2760342387081494</v>
      </c>
    </row>
    <row r="144" spans="1:46" ht="15.6" x14ac:dyDescent="0.3">
      <c r="A144" s="26">
        <v>687361</v>
      </c>
      <c r="B144" s="26">
        <v>846237</v>
      </c>
      <c r="C144" s="26">
        <v>371</v>
      </c>
      <c r="D144" s="25">
        <v>140</v>
      </c>
      <c r="E144" s="26">
        <v>1</v>
      </c>
      <c r="F144" s="27" t="s">
        <v>141</v>
      </c>
      <c r="G144" s="30">
        <v>-12.91264284642226</v>
      </c>
      <c r="H144" s="30">
        <v>-8.4118326757584114</v>
      </c>
      <c r="I144" s="30">
        <v>-7.7021561932472551</v>
      </c>
      <c r="J144" s="30">
        <v>-13.236267933732142</v>
      </c>
      <c r="K144" s="30">
        <v>-4.7919460931314264</v>
      </c>
      <c r="L144" s="30">
        <v>-11.365516713068903</v>
      </c>
      <c r="M144" s="30">
        <v>-3.3189592834251833</v>
      </c>
      <c r="N144" s="30">
        <v>-6.3641398323931559</v>
      </c>
      <c r="O144" s="30">
        <v>-10.714417768752456</v>
      </c>
      <c r="P144" s="30">
        <v>-11.225243392518447</v>
      </c>
      <c r="Q144" s="30">
        <v>-9.4760435377091881</v>
      </c>
      <c r="R144" s="30">
        <v>-11.918390573078392</v>
      </c>
      <c r="S144" s="30">
        <v>-2.8115605774718748</v>
      </c>
      <c r="T144" s="30">
        <v>-10.714417768752456</v>
      </c>
      <c r="U144" s="30">
        <v>-11.407564949312402</v>
      </c>
      <c r="V144" s="30">
        <v>-12.323855681186558</v>
      </c>
      <c r="W144" s="30">
        <v>-6.8857763722633623</v>
      </c>
      <c r="X144" s="30">
        <v>-19.19717876374721</v>
      </c>
      <c r="Y144" s="30">
        <v>-11.778628630703235</v>
      </c>
      <c r="Z144" s="30">
        <v>-16.557154587961769</v>
      </c>
      <c r="AA144" s="30">
        <v>-10.940155355243713</v>
      </c>
      <c r="AB144" s="30">
        <v>-9.7981270368783022</v>
      </c>
      <c r="AC144" s="30">
        <v>-9.9259604083881872</v>
      </c>
      <c r="AD144" s="30">
        <v>-8.0063675676502459</v>
      </c>
      <c r="AE144" s="30">
        <v>-3.8422896674134708</v>
      </c>
      <c r="AF144" s="30">
        <v>-7.6009024595420822</v>
      </c>
      <c r="AG144" s="30">
        <v>-6.000393177852283</v>
      </c>
      <c r="AH144" s="30">
        <v>-7.3132203870903014</v>
      </c>
      <c r="AI144" s="30">
        <v>1.3945931639345857</v>
      </c>
      <c r="AJ144" s="30">
        <v>2.8590212280120886</v>
      </c>
      <c r="AK144" s="30">
        <v>-2.890371757896165</v>
      </c>
      <c r="AL144" s="30">
        <v>-3.4011973816621555</v>
      </c>
    </row>
    <row r="145" spans="1:38" ht="15.6" x14ac:dyDescent="0.3">
      <c r="A145" s="26">
        <v>687363</v>
      </c>
      <c r="B145" s="26">
        <v>846237</v>
      </c>
      <c r="C145" s="26">
        <v>371</v>
      </c>
      <c r="D145" s="25">
        <v>141</v>
      </c>
      <c r="E145" s="26">
        <v>1</v>
      </c>
      <c r="F145" s="27" t="s">
        <v>142</v>
      </c>
      <c r="G145" s="30">
        <v>-15.179826012365389</v>
      </c>
      <c r="H145" s="30">
        <v>-8.4118326757584114</v>
      </c>
      <c r="I145" s="30">
        <v>-8.0933789446398769</v>
      </c>
      <c r="J145" s="30">
        <v>-13.609224123716487</v>
      </c>
      <c r="K145" s="30">
        <v>-5.4806389233419912</v>
      </c>
      <c r="L145" s="30">
        <v>-11.005938617511404</v>
      </c>
      <c r="M145" s="30">
        <v>-3.3730265046954591</v>
      </c>
      <c r="N145" s="30">
        <v>-6.2542733548146234</v>
      </c>
      <c r="O145" s="30">
        <v>-11.407564949312402</v>
      </c>
      <c r="P145" s="30">
        <v>-11.407564949312402</v>
      </c>
      <c r="Q145" s="30">
        <v>-9.0754210540768128</v>
      </c>
      <c r="R145" s="30">
        <v>-11.512925464970229</v>
      </c>
      <c r="S145" s="30">
        <v>-3.1727346688703455</v>
      </c>
      <c r="T145" s="30">
        <v>-10.714417768752456</v>
      </c>
      <c r="U145" s="30">
        <v>-11.407564949312402</v>
      </c>
      <c r="V145" s="30">
        <v>-12.323855681186558</v>
      </c>
      <c r="W145" s="30">
        <v>-6.7347361148504961</v>
      </c>
      <c r="X145" s="30">
        <v>-19.024467750200927</v>
      </c>
      <c r="Y145" s="30">
        <v>-11.695247021764184</v>
      </c>
      <c r="Z145" s="30">
        <v>-15.990221788522359</v>
      </c>
      <c r="AA145" s="30">
        <v>-10.874856614296904</v>
      </c>
      <c r="AB145" s="30">
        <v>-9.7981270368783022</v>
      </c>
      <c r="AC145" s="30">
        <v>-9.4616548002570884</v>
      </c>
      <c r="AD145" s="30">
        <v>-7.5363639384045111</v>
      </c>
      <c r="AE145" s="30">
        <v>-3.6844448570460706</v>
      </c>
      <c r="AF145" s="30">
        <v>-7.1880572441362958</v>
      </c>
      <c r="AG145" s="30">
        <v>-6.1658179342527601</v>
      </c>
      <c r="AH145" s="30">
        <v>-6.812445099177812</v>
      </c>
      <c r="AI145" s="30">
        <v>1.6379173837559691</v>
      </c>
      <c r="AJ145" s="30">
        <v>2.6390573296152584</v>
      </c>
      <c r="AK145" s="30">
        <v>-2.7080502011022101</v>
      </c>
      <c r="AL145" s="30">
        <v>-3.5442982253028288</v>
      </c>
    </row>
    <row r="146" spans="1:38" ht="15.6" x14ac:dyDescent="0.3">
      <c r="A146" s="26">
        <v>687366</v>
      </c>
      <c r="B146" s="26">
        <v>846237</v>
      </c>
      <c r="C146" s="26">
        <v>371</v>
      </c>
      <c r="D146" s="25">
        <v>142</v>
      </c>
      <c r="E146" s="26">
        <v>1</v>
      </c>
      <c r="F146" s="27" t="s">
        <v>143</v>
      </c>
      <c r="G146" s="30">
        <v>-16.11809565095832</v>
      </c>
      <c r="H146" s="30">
        <v>-8.4118326757584114</v>
      </c>
      <c r="I146" s="30">
        <v>-7.5452416124365289</v>
      </c>
      <c r="J146" s="30">
        <v>-13.399995114002609</v>
      </c>
      <c r="K146" s="30">
        <v>-4.8537928226032863</v>
      </c>
      <c r="L146" s="30">
        <v>-11.066080170867645</v>
      </c>
      <c r="M146" s="30">
        <v>-3.3964467789035573</v>
      </c>
      <c r="N146" s="30">
        <v>-6.2427789753888883</v>
      </c>
      <c r="O146" s="30">
        <v>-10.714417768752456</v>
      </c>
      <c r="P146" s="30">
        <v>-11.07109271269119</v>
      </c>
      <c r="Q146" s="30">
        <v>-9.2103403719761818</v>
      </c>
      <c r="R146" s="30">
        <v>-11.512925464970229</v>
      </c>
      <c r="S146" s="30">
        <v>-2.7097182582029071</v>
      </c>
      <c r="T146" s="30">
        <v>-10.714417768752456</v>
      </c>
      <c r="U146" s="30">
        <v>-10.714417768752456</v>
      </c>
      <c r="V146" s="30">
        <v>-12.323855681186558</v>
      </c>
      <c r="W146" s="30">
        <v>-6.9462651337440127</v>
      </c>
      <c r="X146" s="30">
        <v>-19.258122085717027</v>
      </c>
      <c r="Y146" s="30">
        <v>-11.750055258259179</v>
      </c>
      <c r="Z146" s="30">
        <v>-16.323639914461399</v>
      </c>
      <c r="AA146" s="30">
        <v>-10.972246878054557</v>
      </c>
      <c r="AB146" s="30">
        <v>-9.7981270368783022</v>
      </c>
      <c r="AC146" s="30">
        <v>-9.6497070317600286</v>
      </c>
      <c r="AD146" s="30">
        <v>-7.9110573878459221</v>
      </c>
      <c r="AE146" s="30">
        <v>-3.7113523099659949</v>
      </c>
      <c r="AF146" s="30">
        <v>-7.4372730357602803</v>
      </c>
      <c r="AG146" s="30">
        <v>-5.8741754605848815</v>
      </c>
      <c r="AH146" s="30">
        <v>-7.1308988302963465</v>
      </c>
      <c r="AI146" s="30">
        <v>1.466337068793427</v>
      </c>
      <c r="AJ146" s="30">
        <v>2.9502698994772336</v>
      </c>
      <c r="AK146" s="30">
        <v>-3.1135153092103742</v>
      </c>
      <c r="AL146" s="30">
        <v>-3.4701902531491067</v>
      </c>
    </row>
    <row r="147" spans="1:38" ht="15.6" x14ac:dyDescent="0.3">
      <c r="A147" s="26">
        <v>687367</v>
      </c>
      <c r="B147" s="26">
        <v>846237</v>
      </c>
      <c r="C147" s="26">
        <v>371</v>
      </c>
      <c r="D147" s="25">
        <v>143</v>
      </c>
      <c r="E147" s="26">
        <v>1</v>
      </c>
      <c r="F147" s="27" t="s">
        <v>144</v>
      </c>
      <c r="G147" s="30">
        <v>-14.345028314742418</v>
      </c>
      <c r="H147" s="30">
        <v>-8.4118326757584114</v>
      </c>
      <c r="I147" s="30">
        <v>-7.6698953310290339</v>
      </c>
      <c r="J147" s="30">
        <v>-13.487006490992238</v>
      </c>
      <c r="K147" s="30">
        <v>-4.9726745318570327</v>
      </c>
      <c r="L147" s="30">
        <v>-10.958432894551752</v>
      </c>
      <c r="M147" s="30">
        <v>-3.4350989333378368</v>
      </c>
      <c r="N147" s="30">
        <v>-6.3261605843279387</v>
      </c>
      <c r="O147" s="30">
        <v>-11.407564949312402</v>
      </c>
      <c r="P147" s="30">
        <v>-11.225243392518447</v>
      </c>
      <c r="Q147" s="30">
        <v>-9.2793332434631335</v>
      </c>
      <c r="R147" s="30">
        <v>-11.630708500626612</v>
      </c>
      <c r="S147" s="30">
        <v>-2.8005310538963752</v>
      </c>
      <c r="T147" s="30">
        <v>-10.714417768752456</v>
      </c>
      <c r="U147" s="30">
        <v>-10.714417768752456</v>
      </c>
      <c r="V147" s="30">
        <v>-12.323855681186558</v>
      </c>
      <c r="W147" s="30">
        <v>-6.9779393358392419</v>
      </c>
      <c r="X147" s="30">
        <v>-18.888449735396684</v>
      </c>
      <c r="Y147" s="30">
        <v>-11.823080393274068</v>
      </c>
      <c r="Z147" s="30">
        <v>-16.280178758704494</v>
      </c>
      <c r="AA147" s="30">
        <v>-10.877481508941997</v>
      </c>
      <c r="AB147" s="30">
        <v>-9.7981270368783022</v>
      </c>
      <c r="AC147" s="30">
        <v>-9.7398581287543262</v>
      </c>
      <c r="AD147" s="30">
        <v>-7.8522168878229888</v>
      </c>
      <c r="AE147" s="30">
        <v>-3.7297014486341915</v>
      </c>
      <c r="AF147" s="30">
        <v>-7.3822132585772531</v>
      </c>
      <c r="AG147" s="30">
        <v>-5.9694856403892063</v>
      </c>
      <c r="AH147" s="30">
        <v>-7.1308988302963465</v>
      </c>
      <c r="AI147" s="30">
        <v>1.4190841839428816</v>
      </c>
      <c r="AJ147" s="30">
        <v>2.8067217286092401</v>
      </c>
      <c r="AK147" s="30">
        <v>-3.1135153092103742</v>
      </c>
      <c r="AL147" s="30">
        <v>-3.4350989333378368</v>
      </c>
    </row>
    <row r="148" spans="1:38" ht="15.6" x14ac:dyDescent="0.3">
      <c r="A148" s="26">
        <v>687369</v>
      </c>
      <c r="B148" s="26">
        <v>846237</v>
      </c>
      <c r="C148" s="26">
        <v>371</v>
      </c>
      <c r="D148" s="25">
        <v>144</v>
      </c>
      <c r="E148" s="26">
        <v>1</v>
      </c>
      <c r="F148" s="27" t="s">
        <v>145</v>
      </c>
      <c r="G148" s="30">
        <v>-15.057223690273057</v>
      </c>
      <c r="H148" s="30">
        <v>-8.4118326757584114</v>
      </c>
      <c r="I148" s="30">
        <v>-7.718685495198466</v>
      </c>
      <c r="J148" s="30">
        <v>-13.787708276652323</v>
      </c>
      <c r="K148" s="30">
        <v>-4.9069154678958897</v>
      </c>
      <c r="L148" s="30">
        <v>-10.334212327403531</v>
      </c>
      <c r="M148" s="30">
        <v>-3.4204287435900431</v>
      </c>
      <c r="N148" s="30">
        <v>-6.2600704724989491</v>
      </c>
      <c r="O148" s="30">
        <v>-10.714417768752456</v>
      </c>
      <c r="P148" s="30">
        <v>-11.002099841204238</v>
      </c>
      <c r="Q148" s="30">
        <v>-9.1992905357895971</v>
      </c>
      <c r="R148" s="30">
        <v>-11.312254769508078</v>
      </c>
      <c r="S148" s="30">
        <v>-2.6688294879489289</v>
      </c>
      <c r="T148" s="30">
        <v>-10.714417768752456</v>
      </c>
      <c r="U148" s="30">
        <v>-10.714417768752456</v>
      </c>
      <c r="V148" s="30">
        <v>-12.323855681186558</v>
      </c>
      <c r="W148" s="30">
        <v>-6.9543811203221928</v>
      </c>
      <c r="X148" s="30">
        <v>-19.155872700542211</v>
      </c>
      <c r="Y148" s="30">
        <v>-11.764239893251135</v>
      </c>
      <c r="Z148" s="30">
        <v>-16.468524509953802</v>
      </c>
      <c r="AA148" s="30">
        <v>-11.195829507312155</v>
      </c>
      <c r="AB148" s="30">
        <v>-9.4616548002570884</v>
      </c>
      <c r="AC148" s="30">
        <v>-9.5830156572613561</v>
      </c>
      <c r="AD148" s="30">
        <v>-7.718685495198466</v>
      </c>
      <c r="AE148" s="30">
        <v>-3.2908493244932902</v>
      </c>
      <c r="AF148" s="30">
        <v>-7.2966910851390914</v>
      </c>
      <c r="AG148" s="30">
        <v>-5.9959188974573623</v>
      </c>
      <c r="AH148" s="30">
        <v>-7.2644302229208693</v>
      </c>
      <c r="AI148" s="30">
        <v>1.5260563034950492</v>
      </c>
      <c r="AJ148" s="30">
        <v>3.0859791514017689</v>
      </c>
      <c r="AK148" s="30">
        <v>-2.890371757896165</v>
      </c>
      <c r="AL148" s="30">
        <v>-3.3366588605245844</v>
      </c>
    </row>
    <row r="149" spans="1:38" ht="15.6" x14ac:dyDescent="0.3">
      <c r="A149" s="26">
        <v>687404</v>
      </c>
      <c r="B149" s="26">
        <v>846636</v>
      </c>
      <c r="C149" s="26">
        <v>359</v>
      </c>
      <c r="D149" s="25">
        <v>145</v>
      </c>
      <c r="E149" s="26">
        <v>1</v>
      </c>
      <c r="F149" s="27" t="s">
        <v>146</v>
      </c>
      <c r="G149" s="30">
        <v>-15.270797790571116</v>
      </c>
      <c r="H149" s="30">
        <v>-8.4118326757584114</v>
      </c>
      <c r="I149" s="30">
        <v>-8.1292657039734006</v>
      </c>
      <c r="J149" s="30">
        <v>-13.947922903636616</v>
      </c>
      <c r="K149" s="30">
        <v>-5.9132739368020832</v>
      </c>
      <c r="L149" s="30">
        <v>-10.495054940278154</v>
      </c>
      <c r="M149" s="30">
        <v>-3.0220002003746012</v>
      </c>
      <c r="N149" s="30">
        <v>-6.3323911340785752</v>
      </c>
      <c r="O149" s="30">
        <v>-11.407564949312402</v>
      </c>
      <c r="P149" s="30">
        <v>-11.407564949312402</v>
      </c>
      <c r="Q149" s="30">
        <v>-9.2558027460529395</v>
      </c>
      <c r="R149" s="30">
        <v>-11.225243392518447</v>
      </c>
      <c r="S149" s="30">
        <v>-3.371638579420611</v>
      </c>
      <c r="T149" s="30">
        <v>-11.407564949312402</v>
      </c>
      <c r="U149" s="30">
        <v>-10.714417768752456</v>
      </c>
      <c r="V149" s="30">
        <v>-12.323855681186558</v>
      </c>
      <c r="W149" s="30">
        <v>-6.7441258552003349</v>
      </c>
      <c r="X149" s="30">
        <v>-19.162618088681743</v>
      </c>
      <c r="Y149" s="30">
        <v>-11.778628630703235</v>
      </c>
      <c r="Z149" s="30">
        <v>-15.958209785247497</v>
      </c>
      <c r="AA149" s="30">
        <v>-10.632780418738134</v>
      </c>
      <c r="AB149" s="30">
        <v>-9.7981270368783022</v>
      </c>
      <c r="AC149" s="30">
        <v>-9.3407021898394262</v>
      </c>
      <c r="AD149" s="30">
        <v>-7.5157446512017758</v>
      </c>
      <c r="AE149" s="30">
        <v>-3.6201829228277016</v>
      </c>
      <c r="AF149" s="30">
        <v>-6.832853970809019</v>
      </c>
      <c r="AG149" s="30">
        <v>-6.2717665122621407</v>
      </c>
      <c r="AH149" s="30">
        <v>-7.0508561226228101</v>
      </c>
      <c r="AI149" s="30">
        <v>1.6160824551527688</v>
      </c>
      <c r="AJ149" s="30">
        <v>2.7444178452730847</v>
      </c>
      <c r="AK149" s="30">
        <v>-2.5538995212749516</v>
      </c>
      <c r="AL149" s="30">
        <v>-3.4701902531491067</v>
      </c>
    </row>
    <row r="150" spans="1:38" ht="15.6" x14ac:dyDescent="0.3">
      <c r="A150" s="26">
        <v>687405</v>
      </c>
      <c r="B150" s="26">
        <v>846636</v>
      </c>
      <c r="C150" s="26">
        <v>359</v>
      </c>
      <c r="D150" s="25">
        <v>146</v>
      </c>
      <c r="E150" s="26">
        <v>1</v>
      </c>
      <c r="F150" s="27" t="s">
        <v>147</v>
      </c>
      <c r="G150" s="30">
        <v>-14.204446364121228</v>
      </c>
      <c r="H150" s="30">
        <v>-9.2103403719761818</v>
      </c>
      <c r="I150" s="30">
        <v>-8.9130888485082505</v>
      </c>
      <c r="J150" s="30">
        <v>-14.033138928590374</v>
      </c>
      <c r="K150" s="30">
        <v>-7.8691318434619717</v>
      </c>
      <c r="L150" s="30">
        <v>-11.273149513606876</v>
      </c>
      <c r="M150" s="30">
        <v>-4.1456378566096515</v>
      </c>
      <c r="N150" s="30">
        <v>-6.4171323625336658</v>
      </c>
      <c r="O150" s="30">
        <v>-11.512925464970229</v>
      </c>
      <c r="P150" s="30">
        <v>-11.630708500626612</v>
      </c>
      <c r="Q150" s="30">
        <v>-8.2378793686349727</v>
      </c>
      <c r="R150" s="30">
        <v>-10.574655826377297</v>
      </c>
      <c r="S150" s="30">
        <v>-4.9305925864227191</v>
      </c>
      <c r="T150" s="30">
        <v>-11.512925464970229</v>
      </c>
      <c r="U150" s="30">
        <v>-9.2103403719761818</v>
      </c>
      <c r="V150" s="30">
        <v>-12.323855681186558</v>
      </c>
      <c r="W150" s="30">
        <v>-6.8175084011343587</v>
      </c>
      <c r="X150" s="30">
        <v>-18.458110946331857</v>
      </c>
      <c r="Y150" s="30">
        <v>-12.793859310432293</v>
      </c>
      <c r="Z150" s="30">
        <v>-14.716615730459656</v>
      </c>
      <c r="AA150" s="30">
        <v>-9.8979723718480184</v>
      </c>
      <c r="AB150" s="30">
        <v>-9.4616548002570884</v>
      </c>
      <c r="AC150" s="30">
        <v>-8.4790414254518609</v>
      </c>
      <c r="AD150" s="30">
        <v>-6.7631740501710294</v>
      </c>
      <c r="AE150" s="30">
        <v>-3.7068171548006035</v>
      </c>
      <c r="AF150" s="30">
        <v>-5.8981766126844253</v>
      </c>
      <c r="AG150" s="30">
        <v>-6.8536880577118611</v>
      </c>
      <c r="AH150" s="30">
        <v>-6.4103526755482871</v>
      </c>
      <c r="AI150" s="30">
        <v>1.5499237849016927</v>
      </c>
      <c r="AJ150" s="30">
        <v>1.7067662563946624</v>
      </c>
      <c r="AK150" s="30">
        <v>-1.791759469228055</v>
      </c>
      <c r="AL150" s="30">
        <v>-2.6915208991509996</v>
      </c>
    </row>
    <row r="151" spans="1:38" ht="15.6" x14ac:dyDescent="0.3">
      <c r="A151" s="26">
        <v>687407</v>
      </c>
      <c r="B151" s="26">
        <v>846636</v>
      </c>
      <c r="C151" s="26">
        <v>359</v>
      </c>
      <c r="D151" s="25">
        <v>147</v>
      </c>
      <c r="E151" s="26">
        <v>1</v>
      </c>
      <c r="F151" s="27" t="s">
        <v>148</v>
      </c>
      <c r="G151" s="30">
        <v>-14.849584325494812</v>
      </c>
      <c r="H151" s="30">
        <v>-8.4118326757584114</v>
      </c>
      <c r="I151" s="30">
        <v>-8.4754583716386218</v>
      </c>
      <c r="J151" s="30">
        <v>-13.990110068664318</v>
      </c>
      <c r="K151" s="30">
        <v>-6.4500394805300942</v>
      </c>
      <c r="L151" s="30">
        <v>-10.554990031824355</v>
      </c>
      <c r="M151" s="30">
        <v>-3.0681323033625567</v>
      </c>
      <c r="N151" s="30">
        <v>-6.3386607470921703</v>
      </c>
      <c r="O151" s="30">
        <v>-11.512925464970229</v>
      </c>
      <c r="P151" s="30">
        <v>-11.512925464970229</v>
      </c>
      <c r="Q151" s="30">
        <v>-9.1049798563183568</v>
      </c>
      <c r="R151" s="30">
        <v>-11.002099841204238</v>
      </c>
      <c r="S151" s="30">
        <v>-3.552020271396739</v>
      </c>
      <c r="T151" s="30">
        <v>-10.714417768752456</v>
      </c>
      <c r="U151" s="30">
        <v>-10.714417768752456</v>
      </c>
      <c r="V151" s="30">
        <v>-12.323855681186558</v>
      </c>
      <c r="W151" s="30">
        <v>-6.8023947633243109</v>
      </c>
      <c r="X151" s="30">
        <v>-18.565961029065971</v>
      </c>
      <c r="Y151" s="30">
        <v>-11.722275694152103</v>
      </c>
      <c r="Z151" s="30">
        <v>-15.433811452549859</v>
      </c>
      <c r="AA151" s="30">
        <v>-10.334469256026116</v>
      </c>
      <c r="AB151" s="30">
        <v>-10.021270588192511</v>
      </c>
      <c r="AC151" s="30">
        <v>-9.0754210540768128</v>
      </c>
      <c r="AD151" s="30">
        <v>-7.1171055081640109</v>
      </c>
      <c r="AE151" s="30">
        <v>-3.9574853795049036</v>
      </c>
      <c r="AF151" s="30">
        <v>-6.6539747582060373</v>
      </c>
      <c r="AG151" s="30">
        <v>-6.3199686140800182</v>
      </c>
      <c r="AH151" s="30">
        <v>-6.8967054427955521</v>
      </c>
      <c r="AI151" s="30">
        <v>1.6486586255873816</v>
      </c>
      <c r="AJ151" s="30">
        <v>2.2430709654616381</v>
      </c>
      <c r="AK151" s="30">
        <v>-2.5538995212749516</v>
      </c>
      <c r="AL151" s="30">
        <v>-3.7113523099659949</v>
      </c>
    </row>
    <row r="152" spans="1:38" ht="15.6" x14ac:dyDescent="0.3">
      <c r="A152" s="26">
        <v>687409</v>
      </c>
      <c r="B152" s="26">
        <v>846636</v>
      </c>
      <c r="C152" s="26">
        <v>359</v>
      </c>
      <c r="D152" s="25">
        <v>148</v>
      </c>
      <c r="E152" s="26">
        <v>1</v>
      </c>
      <c r="F152" s="27" t="s">
        <v>149</v>
      </c>
      <c r="G152" s="30">
        <v>-16.11809565095832</v>
      </c>
      <c r="H152" s="30">
        <v>-8.4118326757584114</v>
      </c>
      <c r="I152" s="30">
        <v>-8.508996424212059</v>
      </c>
      <c r="J152" s="30">
        <v>-13.861699940433649</v>
      </c>
      <c r="K152" s="30">
        <v>-6.4172143263876524</v>
      </c>
      <c r="L152" s="30">
        <v>-10.997835442417781</v>
      </c>
      <c r="M152" s="30">
        <v>-2.7770430725891617</v>
      </c>
      <c r="N152" s="30">
        <v>-6.6284414562008731</v>
      </c>
      <c r="O152" s="30">
        <v>-11.512925464970229</v>
      </c>
      <c r="P152" s="30">
        <v>-12.100712129872347</v>
      </c>
      <c r="Q152" s="30">
        <v>-9.3794167020201176</v>
      </c>
      <c r="R152" s="30">
        <v>-11.312254769508078</v>
      </c>
      <c r="S152" s="30">
        <v>-3.7068171548006035</v>
      </c>
      <c r="T152" s="30">
        <v>-10.714417768752456</v>
      </c>
      <c r="U152" s="30">
        <v>-10.714417768752456</v>
      </c>
      <c r="V152" s="30">
        <v>-12.323855681186558</v>
      </c>
      <c r="W152" s="30">
        <v>-6.603543904579146</v>
      </c>
      <c r="X152" s="30">
        <v>-18.771593664728371</v>
      </c>
      <c r="Y152" s="30">
        <v>-11.682001795014163</v>
      </c>
      <c r="Z152" s="30">
        <v>-15.639155295753216</v>
      </c>
      <c r="AA152" s="30">
        <v>-10.306351878944236</v>
      </c>
      <c r="AB152" s="30">
        <v>-10.021270588192511</v>
      </c>
      <c r="AC152" s="30">
        <v>-9.4060849491022775</v>
      </c>
      <c r="AD152" s="30">
        <v>-7.4185809027481273</v>
      </c>
      <c r="AE152" s="30">
        <v>-4.252949592398739</v>
      </c>
      <c r="AF152" s="30">
        <v>-6.9887243415158045</v>
      </c>
      <c r="AG152" s="30">
        <v>-6.4377516497364011</v>
      </c>
      <c r="AH152" s="30">
        <v>-7.2486818659527303</v>
      </c>
      <c r="AI152" s="30">
        <v>1.3945931639345857</v>
      </c>
      <c r="AJ152" s="30">
        <v>2.2663820443300851</v>
      </c>
      <c r="AK152" s="30">
        <v>-2.7080502011022101</v>
      </c>
      <c r="AL152" s="30">
        <v>-3.8579557841578702</v>
      </c>
    </row>
    <row r="153" spans="1:38" ht="15.6" x14ac:dyDescent="0.3">
      <c r="A153" s="26">
        <v>687411</v>
      </c>
      <c r="B153" s="26">
        <v>846636</v>
      </c>
      <c r="C153" s="26">
        <v>359</v>
      </c>
      <c r="D153" s="25">
        <v>149</v>
      </c>
      <c r="E153" s="26">
        <v>1</v>
      </c>
      <c r="F153" s="27" t="s">
        <v>150</v>
      </c>
      <c r="G153" s="30">
        <v>-15.137266397946593</v>
      </c>
      <c r="H153" s="30">
        <v>-8.4118326757584114</v>
      </c>
      <c r="I153" s="30">
        <v>-8.5471740236281732</v>
      </c>
      <c r="J153" s="30">
        <v>-13.985253332551368</v>
      </c>
      <c r="K153" s="30">
        <v>-6.6937609223215153</v>
      </c>
      <c r="L153" s="30">
        <v>-10.350452391551045</v>
      </c>
      <c r="M153" s="30">
        <v>-2.9957322735539913</v>
      </c>
      <c r="N153" s="30">
        <v>-6.3577089420628647</v>
      </c>
      <c r="O153" s="30">
        <v>-11.512925464970229</v>
      </c>
      <c r="P153" s="30">
        <v>-11.407564949312402</v>
      </c>
      <c r="Q153" s="30">
        <v>-9.0561896921489247</v>
      </c>
      <c r="R153" s="30">
        <v>-11.002099841204238</v>
      </c>
      <c r="S153" s="30">
        <v>-4.3258563632068272</v>
      </c>
      <c r="T153" s="30">
        <v>-10.714417768752456</v>
      </c>
      <c r="U153" s="30">
        <v>-10.714417768752456</v>
      </c>
      <c r="V153" s="30">
        <v>-12.323855681186558</v>
      </c>
      <c r="W153" s="30">
        <v>-6.0322865416282374</v>
      </c>
      <c r="X153" s="30">
        <v>-18.492336732858799</v>
      </c>
      <c r="Y153" s="30">
        <v>-11.630708500626612</v>
      </c>
      <c r="Z153" s="30">
        <v>-14.99840914727317</v>
      </c>
      <c r="AA153" s="30">
        <v>-10.255551883917176</v>
      </c>
      <c r="AB153" s="30">
        <v>-9.7981270368783022</v>
      </c>
      <c r="AC153" s="30">
        <v>-9.0006198409941138</v>
      </c>
      <c r="AD153" s="30">
        <v>-7.0381170968453803</v>
      </c>
      <c r="AE153" s="30">
        <v>-4.0423848232913899</v>
      </c>
      <c r="AF153" s="30">
        <v>-6.603543904579146</v>
      </c>
      <c r="AG153" s="30">
        <v>-6.4308312068918276</v>
      </c>
      <c r="AH153" s="30">
        <v>-6.9302281348341959</v>
      </c>
      <c r="AI153" s="30">
        <v>1.6248737205639396</v>
      </c>
      <c r="AJ153" s="30">
        <v>2.122926653619575</v>
      </c>
      <c r="AK153" s="30">
        <v>-2.5538995212749516</v>
      </c>
      <c r="AL153" s="30">
        <v>-4.0943445622221004</v>
      </c>
    </row>
    <row r="154" spans="1:38" ht="15.6" x14ac:dyDescent="0.3">
      <c r="A154" s="26">
        <v>687412</v>
      </c>
      <c r="B154" s="26">
        <v>846636</v>
      </c>
      <c r="C154" s="26">
        <v>359</v>
      </c>
      <c r="D154" s="25">
        <v>150</v>
      </c>
      <c r="E154" s="26">
        <v>1</v>
      </c>
      <c r="F154" s="27" t="s">
        <v>151</v>
      </c>
      <c r="G154" s="30">
        <v>-15.60727002719233</v>
      </c>
      <c r="H154" s="30">
        <v>-8.4118326757584114</v>
      </c>
      <c r="I154" s="30">
        <v>-8.6486231409138021</v>
      </c>
      <c r="J154" s="30">
        <v>-14.084843491747858</v>
      </c>
      <c r="K154" s="30">
        <v>-6.7634793470746368</v>
      </c>
      <c r="L154" s="30">
        <v>-10.440920331292633</v>
      </c>
      <c r="M154" s="30">
        <v>-2.9831138095947796</v>
      </c>
      <c r="N154" s="30">
        <v>-6.3386607470921703</v>
      </c>
      <c r="O154" s="30">
        <v>-11.512925464970229</v>
      </c>
      <c r="P154" s="30">
        <v>-11.512925464970229</v>
      </c>
      <c r="Q154" s="30">
        <v>-9.0561896921489247</v>
      </c>
      <c r="R154" s="30">
        <v>-11.002099841204238</v>
      </c>
      <c r="S154" s="30">
        <v>-4.2766661190160553</v>
      </c>
      <c r="T154" s="30">
        <v>-10.714417768752456</v>
      </c>
      <c r="U154" s="30">
        <v>-10.714417768752456</v>
      </c>
      <c r="V154" s="30">
        <v>-12.323855681186558</v>
      </c>
      <c r="W154" s="30">
        <v>-6.1092475827643655</v>
      </c>
      <c r="X154" s="30">
        <v>-18.494860142126615</v>
      </c>
      <c r="Y154" s="30">
        <v>-11.535398320822287</v>
      </c>
      <c r="Z154" s="30">
        <v>-15.019442187999431</v>
      </c>
      <c r="AA154" s="30">
        <v>-10.236631999064667</v>
      </c>
      <c r="AB154" s="30">
        <v>-9.7981270368783022</v>
      </c>
      <c r="AC154" s="30">
        <v>-8.9652179139431976</v>
      </c>
      <c r="AD154" s="30">
        <v>-6.9887243415158045</v>
      </c>
      <c r="AE154" s="30">
        <v>-4.0298060410845293</v>
      </c>
      <c r="AF154" s="30">
        <v>-6.5712830423609239</v>
      </c>
      <c r="AG154" s="30">
        <v>-6.4036186433669426</v>
      </c>
      <c r="AH154" s="30">
        <v>-6.7825921360281312</v>
      </c>
      <c r="AI154" s="30">
        <v>1.6718909270806501</v>
      </c>
      <c r="AJ154" s="30">
        <v>2.076659898717959</v>
      </c>
      <c r="AK154" s="30">
        <v>-2.5538995212749516</v>
      </c>
      <c r="AL154" s="30">
        <v>-4.0298060410845293</v>
      </c>
    </row>
    <row r="155" spans="1:38" ht="15.6" x14ac:dyDescent="0.3">
      <c r="A155" s="26">
        <v>687413</v>
      </c>
      <c r="B155" s="26">
        <v>846636</v>
      </c>
      <c r="C155" s="26">
        <v>359</v>
      </c>
      <c r="D155" s="25">
        <v>151</v>
      </c>
      <c r="E155" s="26">
        <v>1</v>
      </c>
      <c r="F155" s="27" t="s">
        <v>152</v>
      </c>
      <c r="G155" s="30">
        <v>-14.881333023809393</v>
      </c>
      <c r="H155" s="30">
        <v>-8.4118326757584114</v>
      </c>
      <c r="I155" s="30">
        <v>-8.5344349978507434</v>
      </c>
      <c r="J155" s="30">
        <v>-13.892471599100402</v>
      </c>
      <c r="K155" s="30">
        <v>-6.4784226894673296</v>
      </c>
      <c r="L155" s="30">
        <v>-10.433608575588439</v>
      </c>
      <c r="M155" s="30">
        <v>-2.9461865370025611</v>
      </c>
      <c r="N155" s="30">
        <v>-6.3449699162854349</v>
      </c>
      <c r="O155" s="30">
        <v>-11.512925464970229</v>
      </c>
      <c r="P155" s="30">
        <v>-11.630708500626612</v>
      </c>
      <c r="Q155" s="30">
        <v>-9.0657591431650744</v>
      </c>
      <c r="R155" s="30">
        <v>-11.002099841204238</v>
      </c>
      <c r="S155" s="30">
        <v>-3.7868598624741399</v>
      </c>
      <c r="T155" s="30">
        <v>-10.714417768752456</v>
      </c>
      <c r="U155" s="30">
        <v>-10.714417768752456</v>
      </c>
      <c r="V155" s="30">
        <v>-12.323855681186558</v>
      </c>
      <c r="W155" s="30">
        <v>-6.070026869611084</v>
      </c>
      <c r="X155" s="30">
        <v>-18.62965993656675</v>
      </c>
      <c r="Y155" s="30">
        <v>-11.593894527503895</v>
      </c>
      <c r="Z155" s="30">
        <v>-15.108937467673805</v>
      </c>
      <c r="AA155" s="30">
        <v>-10.27947684251134</v>
      </c>
      <c r="AB155" s="30">
        <v>-9.6158054800843473</v>
      </c>
      <c r="AC155" s="30">
        <v>-8.9916511710113536</v>
      </c>
      <c r="AD155" s="30">
        <v>-7.0508561226228101</v>
      </c>
      <c r="AE155" s="30">
        <v>-4.0551238490688197</v>
      </c>
      <c r="AF155" s="30">
        <v>-6.6626328209491517</v>
      </c>
      <c r="AG155" s="30">
        <v>-6.3323911340785752</v>
      </c>
      <c r="AH155" s="30">
        <v>-6.8749654561591464</v>
      </c>
      <c r="AI155" s="30">
        <v>1.6182875277110829</v>
      </c>
      <c r="AJ155" s="30">
        <v>2.2442495159810822</v>
      </c>
      <c r="AK155" s="30">
        <v>-2.7080502011022101</v>
      </c>
      <c r="AL155" s="30">
        <v>-3.9691814192680948</v>
      </c>
    </row>
    <row r="156" spans="1:38" ht="15.6" x14ac:dyDescent="0.3">
      <c r="A156" s="26">
        <v>687415</v>
      </c>
      <c r="B156" s="26">
        <v>846636</v>
      </c>
      <c r="C156" s="26">
        <v>359</v>
      </c>
      <c r="D156" s="25">
        <v>152</v>
      </c>
      <c r="E156" s="26">
        <v>1</v>
      </c>
      <c r="F156" s="27" t="s">
        <v>153</v>
      </c>
      <c r="G156" s="30">
        <v>-14.677734068568153</v>
      </c>
      <c r="H156" s="30">
        <v>-8.4118326757584114</v>
      </c>
      <c r="I156" s="30">
        <v>-8.5509454782211289</v>
      </c>
      <c r="J156" s="30">
        <v>-13.846561897796324</v>
      </c>
      <c r="K156" s="30">
        <v>-6.4774685177001583</v>
      </c>
      <c r="L156" s="30">
        <v>-10.534949280940909</v>
      </c>
      <c r="M156" s="30">
        <v>-3.0182051294060495</v>
      </c>
      <c r="N156" s="30">
        <v>-6.3641398323931559</v>
      </c>
      <c r="O156" s="30">
        <v>-11.512925464970229</v>
      </c>
      <c r="P156" s="30">
        <v>-11.630708500626612</v>
      </c>
      <c r="Q156" s="30">
        <v>-9.1458018508386107</v>
      </c>
      <c r="R156" s="30">
        <v>-11.002099841204238</v>
      </c>
      <c r="S156" s="30">
        <v>-3.8685378934884072</v>
      </c>
      <c r="T156" s="30">
        <v>-10.714417768752456</v>
      </c>
      <c r="U156" s="30">
        <v>-10.714417768752456</v>
      </c>
      <c r="V156" s="30">
        <v>-12.323855681186558</v>
      </c>
      <c r="W156" s="30">
        <v>-6.0322865416282374</v>
      </c>
      <c r="X156" s="30">
        <v>-18.545710188129515</v>
      </c>
      <c r="Y156" s="30">
        <v>-11.823080393274068</v>
      </c>
      <c r="Z156" s="30">
        <v>-15.099921956281463</v>
      </c>
      <c r="AA156" s="30">
        <v>-10.206953492689172</v>
      </c>
      <c r="AB156" s="30">
        <v>-9.7981270368783022</v>
      </c>
      <c r="AC156" s="30">
        <v>-9.1049798563183568</v>
      </c>
      <c r="AD156" s="30">
        <v>-7.0637595274587186</v>
      </c>
      <c r="AE156" s="30">
        <v>-4.1010335503728976</v>
      </c>
      <c r="AF156" s="30">
        <v>-6.6890660780173077</v>
      </c>
      <c r="AG156" s="30">
        <v>-6.3199686140800182</v>
      </c>
      <c r="AH156" s="30">
        <v>-6.9416568306578181</v>
      </c>
      <c r="AI156" s="30">
        <v>1.5982646118359751</v>
      </c>
      <c r="AJ156" s="30">
        <v>2.2228201245251831</v>
      </c>
      <c r="AK156" s="30">
        <v>-2.5538995212749516</v>
      </c>
      <c r="AL156" s="30">
        <v>-3.9691814192680948</v>
      </c>
    </row>
    <row r="157" spans="1:38" ht="15.6" x14ac:dyDescent="0.3">
      <c r="A157" s="26">
        <v>687416</v>
      </c>
      <c r="B157" s="26">
        <v>846636</v>
      </c>
      <c r="C157" s="26">
        <v>359</v>
      </c>
      <c r="D157" s="25">
        <v>153</v>
      </c>
      <c r="E157" s="26">
        <v>1</v>
      </c>
      <c r="F157" s="27" t="s">
        <v>154</v>
      </c>
      <c r="G157" s="30">
        <v>-15.424948470398375</v>
      </c>
      <c r="H157" s="30">
        <v>-8.4118326757584114</v>
      </c>
      <c r="I157" s="30">
        <v>-8.5536081381580154</v>
      </c>
      <c r="J157" s="30">
        <v>-13.791375482229034</v>
      </c>
      <c r="K157" s="30">
        <v>-6.7008583441048879</v>
      </c>
      <c r="L157" s="30">
        <v>-10.598904881630613</v>
      </c>
      <c r="M157" s="30">
        <v>-2.9018661373218997</v>
      </c>
      <c r="N157" s="30">
        <v>-6.3138147485056395</v>
      </c>
      <c r="O157" s="30">
        <v>-11.512925464970229</v>
      </c>
      <c r="P157" s="30">
        <v>-11.630708500626612</v>
      </c>
      <c r="Q157" s="30">
        <v>-8.9652179139431976</v>
      </c>
      <c r="R157" s="30">
        <v>-10.937561320066667</v>
      </c>
      <c r="S157" s="30">
        <v>-4.2607927698597656</v>
      </c>
      <c r="T157" s="30">
        <v>-10.714417768752456</v>
      </c>
      <c r="U157" s="30">
        <v>-10.308952660644293</v>
      </c>
      <c r="V157" s="30">
        <v>-12.323855681186558</v>
      </c>
      <c r="W157" s="30">
        <v>-5.8507368876128645</v>
      </c>
      <c r="X157" s="30">
        <v>-18.104298037512674</v>
      </c>
      <c r="Y157" s="30">
        <v>-11.512925464970229</v>
      </c>
      <c r="Z157" s="30">
        <v>-14.689892836640672</v>
      </c>
      <c r="AA157" s="30">
        <v>-9.9711304406928445</v>
      </c>
      <c r="AB157" s="30">
        <v>-9.7981270368783022</v>
      </c>
      <c r="AC157" s="30">
        <v>-8.9143594967097073</v>
      </c>
      <c r="AD157" s="30">
        <v>-6.9416568306578181</v>
      </c>
      <c r="AE157" s="30">
        <v>-4.1562199659401884</v>
      </c>
      <c r="AF157" s="30">
        <v>-6.5323676261112507</v>
      </c>
      <c r="AG157" s="30">
        <v>-6.3323911340785752</v>
      </c>
      <c r="AH157" s="30">
        <v>-6.6890660780173077</v>
      </c>
      <c r="AI157" s="30">
        <v>1.7462970951512977</v>
      </c>
      <c r="AJ157" s="30">
        <v>1.9984724791461688</v>
      </c>
      <c r="AK157" s="30">
        <v>-2.4203681286504293</v>
      </c>
      <c r="AL157" s="30">
        <v>-4.0943445622221004</v>
      </c>
    </row>
    <row r="158" spans="1:38" ht="15.6" x14ac:dyDescent="0.3">
      <c r="A158" s="26">
        <v>687417</v>
      </c>
      <c r="B158" s="26">
        <v>846636</v>
      </c>
      <c r="C158" s="26">
        <v>359</v>
      </c>
      <c r="D158" s="25">
        <v>154</v>
      </c>
      <c r="E158" s="26">
        <v>1</v>
      </c>
      <c r="F158" s="27" t="s">
        <v>155</v>
      </c>
      <c r="G158" s="30">
        <v>-16.11809565095832</v>
      </c>
      <c r="H158" s="30">
        <v>-8.4118326757584114</v>
      </c>
      <c r="I158" s="30">
        <v>-8.5984186313388236</v>
      </c>
      <c r="J158" s="30">
        <v>-13.966579571254124</v>
      </c>
      <c r="K158" s="30">
        <v>-6.8315939180165728</v>
      </c>
      <c r="L158" s="30">
        <v>-10.448714603019452</v>
      </c>
      <c r="M158" s="30">
        <v>-2.8733741815275935</v>
      </c>
      <c r="N158" s="30">
        <v>-6.2659013928097425</v>
      </c>
      <c r="O158" s="30">
        <v>-11.512925464970229</v>
      </c>
      <c r="P158" s="30">
        <v>-11.512925464970229</v>
      </c>
      <c r="Q158" s="30">
        <v>-8.9652179139431976</v>
      </c>
      <c r="R158" s="30">
        <v>-10.819778284410283</v>
      </c>
      <c r="S158" s="30">
        <v>-4.3174881135363101</v>
      </c>
      <c r="T158" s="30">
        <v>-10.714417768752456</v>
      </c>
      <c r="U158" s="30">
        <v>-10.308952660644293</v>
      </c>
      <c r="V158" s="30">
        <v>-12.323855681186558</v>
      </c>
      <c r="W158" s="30">
        <v>-5.8663014041539761</v>
      </c>
      <c r="X158" s="30">
        <v>-18.287965344845173</v>
      </c>
      <c r="Y158" s="30">
        <v>-11.490946558251453</v>
      </c>
      <c r="Z158" s="30">
        <v>-14.523613235390281</v>
      </c>
      <c r="AA158" s="30">
        <v>-10.084223066174449</v>
      </c>
      <c r="AB158" s="30">
        <v>-9.7981270368783022</v>
      </c>
      <c r="AC158" s="30">
        <v>-8.9226582995244019</v>
      </c>
      <c r="AD158" s="30">
        <v>-6.864270167042398</v>
      </c>
      <c r="AE158" s="30">
        <v>-3.9810158769150976</v>
      </c>
      <c r="AF158" s="30">
        <v>-6.4730910161817103</v>
      </c>
      <c r="AG158" s="30">
        <v>-6.2485096500978736</v>
      </c>
      <c r="AH158" s="30">
        <v>-6.7536045991548788</v>
      </c>
      <c r="AI158" s="30">
        <v>1.7443572303334711</v>
      </c>
      <c r="AJ158" s="30">
        <v>1.9185552656059464</v>
      </c>
      <c r="AK158" s="30">
        <v>-2.4203681286504293</v>
      </c>
      <c r="AL158" s="30">
        <v>-4.0298060410845293</v>
      </c>
    </row>
    <row r="159" spans="1:38" ht="15.6" x14ac:dyDescent="0.3">
      <c r="A159" s="26">
        <v>687419</v>
      </c>
      <c r="B159" s="26">
        <v>846636</v>
      </c>
      <c r="C159" s="26">
        <v>359</v>
      </c>
      <c r="D159" s="25">
        <v>155</v>
      </c>
      <c r="E159" s="26">
        <v>1</v>
      </c>
      <c r="F159" s="27" t="s">
        <v>156</v>
      </c>
      <c r="G159" s="30">
        <v>-15.67626289867928</v>
      </c>
      <c r="H159" s="30">
        <v>-8.4118326757584114</v>
      </c>
      <c r="I159" s="30">
        <v>-8.6202339453354178</v>
      </c>
      <c r="J159" s="30">
        <v>-13.766845385982993</v>
      </c>
      <c r="K159" s="30">
        <v>-6.7117403950561796</v>
      </c>
      <c r="L159" s="30">
        <v>-10.427827995699285</v>
      </c>
      <c r="M159" s="30">
        <v>-2.9182569613857003</v>
      </c>
      <c r="N159" s="30">
        <v>-6.2955771609558591</v>
      </c>
      <c r="O159" s="30">
        <v>-11.512925464970229</v>
      </c>
      <c r="P159" s="30">
        <v>-11.630708500626612</v>
      </c>
      <c r="Q159" s="30">
        <v>-9.0006198409941138</v>
      </c>
      <c r="R159" s="30">
        <v>-10.819778284410283</v>
      </c>
      <c r="S159" s="30">
        <v>-4.1923249705823045</v>
      </c>
      <c r="T159" s="30">
        <v>-10.714417768752456</v>
      </c>
      <c r="U159" s="30">
        <v>-10.308952660644293</v>
      </c>
      <c r="V159" s="30">
        <v>-12.323855681186558</v>
      </c>
      <c r="W159" s="30">
        <v>-5.6330134037679933</v>
      </c>
      <c r="X159" s="30">
        <v>-17.935264835711742</v>
      </c>
      <c r="Y159" s="30">
        <v>-11.407564949312402</v>
      </c>
      <c r="Z159" s="30">
        <v>-14.216916173676651</v>
      </c>
      <c r="AA159" s="30">
        <v>-9.7121660801533238</v>
      </c>
      <c r="AB159" s="30">
        <v>-9.7981270368783022</v>
      </c>
      <c r="AC159" s="30">
        <v>-8.8581197783868308</v>
      </c>
      <c r="AD159" s="30">
        <v>-6.792444432471143</v>
      </c>
      <c r="AE159" s="30">
        <v>-4.2607927698597656</v>
      </c>
      <c r="AF159" s="30">
        <v>-6.4875840234842777</v>
      </c>
      <c r="AG159" s="30">
        <v>-6.2427789753888883</v>
      </c>
      <c r="AH159" s="30">
        <v>-6.5712830423609239</v>
      </c>
      <c r="AI159" s="30">
        <v>1.7972996496036704</v>
      </c>
      <c r="AJ159" s="30">
        <v>1.6422277352570913</v>
      </c>
      <c r="AK159" s="30">
        <v>-2.3025850929940455</v>
      </c>
      <c r="AL159" s="30">
        <v>-3.9691814192680948</v>
      </c>
    </row>
    <row r="160" spans="1:38" ht="15.6" x14ac:dyDescent="0.3">
      <c r="A160" s="26">
        <v>687420</v>
      </c>
      <c r="B160" s="26">
        <v>846636</v>
      </c>
      <c r="C160" s="26">
        <v>359</v>
      </c>
      <c r="D160" s="25">
        <v>156</v>
      </c>
      <c r="E160" s="26">
        <v>1</v>
      </c>
      <c r="F160" s="27" t="s">
        <v>157</v>
      </c>
      <c r="G160" s="30">
        <v>-15.057223690273057</v>
      </c>
      <c r="H160" s="30">
        <v>-8.4118326757584114</v>
      </c>
      <c r="I160" s="30">
        <v>-8.5729520249017632</v>
      </c>
      <c r="J160" s="30">
        <v>-13.907509476464943</v>
      </c>
      <c r="K160" s="30">
        <v>-6.8023947633243109</v>
      </c>
      <c r="L160" s="30">
        <v>-10.491274217438248</v>
      </c>
      <c r="M160" s="30">
        <v>-2.8961024326051499</v>
      </c>
      <c r="N160" s="30">
        <v>-6.3836844284661254</v>
      </c>
      <c r="O160" s="30">
        <v>-11.512925464970229</v>
      </c>
      <c r="P160" s="30">
        <v>-11.630708500626612</v>
      </c>
      <c r="Q160" s="30">
        <v>-9.0950295254651881</v>
      </c>
      <c r="R160" s="30">
        <v>-10.937561320066667</v>
      </c>
      <c r="S160" s="30">
        <v>-4.2297825331172048</v>
      </c>
      <c r="T160" s="30">
        <v>-10.714417768752456</v>
      </c>
      <c r="U160" s="30">
        <v>-10.308952660644293</v>
      </c>
      <c r="V160" s="30">
        <v>-12.323855681186558</v>
      </c>
      <c r="W160" s="30">
        <v>-5.7656578783742889</v>
      </c>
      <c r="X160" s="30">
        <v>-17.977830525077156</v>
      </c>
      <c r="Y160" s="30">
        <v>-11.330603908176274</v>
      </c>
      <c r="Z160" s="30">
        <v>-14.214305094006777</v>
      </c>
      <c r="AA160" s="30">
        <v>-9.8146812147608067</v>
      </c>
      <c r="AB160" s="30">
        <v>-10.021270588192511</v>
      </c>
      <c r="AC160" s="30">
        <v>-8.9226582995244019</v>
      </c>
      <c r="AD160" s="30">
        <v>-6.9767481504690885</v>
      </c>
      <c r="AE160" s="30">
        <v>-4.2071400563674448</v>
      </c>
      <c r="AF160" s="30">
        <v>-6.5477525449507299</v>
      </c>
      <c r="AG160" s="30">
        <v>-6.3449699162854349</v>
      </c>
      <c r="AH160" s="30">
        <v>-6.6368803248467376</v>
      </c>
      <c r="AI160" s="30">
        <v>1.5778325730187692</v>
      </c>
      <c r="AJ160" s="30">
        <v>1.5428231633521163</v>
      </c>
      <c r="AK160" s="30">
        <v>-2.4203681286504293</v>
      </c>
      <c r="AL160" s="30">
        <v>-4.1633374337090521</v>
      </c>
    </row>
    <row r="161" spans="1:38" ht="15.6" x14ac:dyDescent="0.3">
      <c r="A161" s="26">
        <v>687422</v>
      </c>
      <c r="B161" s="26">
        <v>846636</v>
      </c>
      <c r="C161" s="26">
        <v>359</v>
      </c>
      <c r="D161" s="25">
        <v>157</v>
      </c>
      <c r="E161" s="26">
        <v>1</v>
      </c>
      <c r="F161" s="27" t="s">
        <v>158</v>
      </c>
      <c r="G161" s="30">
        <v>-15.482106884238323</v>
      </c>
      <c r="H161" s="30">
        <v>-8.4118326757584114</v>
      </c>
      <c r="I161" s="30">
        <v>-8.6259806641640431</v>
      </c>
      <c r="J161" s="30">
        <v>-13.925261421923393</v>
      </c>
      <c r="K161" s="30">
        <v>-6.8268857833326066</v>
      </c>
      <c r="L161" s="30">
        <v>-10.491274217438248</v>
      </c>
      <c r="M161" s="30">
        <v>-2.9583447414823705</v>
      </c>
      <c r="N161" s="30">
        <v>-6.4308312068918276</v>
      </c>
      <c r="O161" s="30">
        <v>-11.512925464970229</v>
      </c>
      <c r="P161" s="30">
        <v>-11.764239893251135</v>
      </c>
      <c r="Q161" s="30">
        <v>-9.1668552600364439</v>
      </c>
      <c r="R161" s="30">
        <v>-10.937561320066667</v>
      </c>
      <c r="S161" s="30">
        <v>-4.252949592398739</v>
      </c>
      <c r="T161" s="30">
        <v>-10.714417768752456</v>
      </c>
      <c r="U161" s="30">
        <v>-10.308952660644293</v>
      </c>
      <c r="V161" s="30">
        <v>-12.323855681186558</v>
      </c>
      <c r="W161" s="30">
        <v>-5.8091429903140277</v>
      </c>
      <c r="X161" s="30">
        <v>-17.864486515156525</v>
      </c>
      <c r="Y161" s="30">
        <v>-11.397614618459233</v>
      </c>
      <c r="Z161" s="30">
        <v>-14.248886993788208</v>
      </c>
      <c r="AA161" s="30">
        <v>-9.8292515803822322</v>
      </c>
      <c r="AB161" s="30">
        <v>-10.021270588192511</v>
      </c>
      <c r="AC161" s="30">
        <v>-8.9916511710113536</v>
      </c>
      <c r="AD161" s="30">
        <v>-6.9887243415158045</v>
      </c>
      <c r="AE161" s="30">
        <v>-4.2846982907133198</v>
      </c>
      <c r="AF161" s="30">
        <v>-6.5872833837073648</v>
      </c>
      <c r="AG161" s="30">
        <v>-6.4308312068918276</v>
      </c>
      <c r="AH161" s="30">
        <v>-6.6980347480000679</v>
      </c>
      <c r="AI161" s="30">
        <v>1.589235205116581</v>
      </c>
      <c r="AJ161" s="30">
        <v>1.479076094570857</v>
      </c>
      <c r="AK161" s="30">
        <v>-2.4203681286504293</v>
      </c>
      <c r="AL161" s="30">
        <v>-4.2374454058627737</v>
      </c>
    </row>
    <row r="162" spans="1:38" ht="15.6" x14ac:dyDescent="0.3">
      <c r="A162" s="26">
        <v>687423</v>
      </c>
      <c r="B162" s="26">
        <v>846636</v>
      </c>
      <c r="C162" s="26">
        <v>359</v>
      </c>
      <c r="D162" s="25">
        <v>158</v>
      </c>
      <c r="E162" s="26">
        <v>1</v>
      </c>
      <c r="F162" s="27" t="s">
        <v>159</v>
      </c>
      <c r="G162" s="30">
        <v>-16.235878686614704</v>
      </c>
      <c r="H162" s="30">
        <v>-8.4118326757584114</v>
      </c>
      <c r="I162" s="30">
        <v>-8.6203774276514675</v>
      </c>
      <c r="J162" s="30">
        <v>-13.949166942776948</v>
      </c>
      <c r="K162" s="30">
        <v>-6.8268857833326066</v>
      </c>
      <c r="L162" s="30">
        <v>-10.616962432601744</v>
      </c>
      <c r="M162" s="30">
        <v>-2.9193592947694169</v>
      </c>
      <c r="N162" s="30">
        <v>-6.4103526755482871</v>
      </c>
      <c r="O162" s="30">
        <v>-11.512925464970229</v>
      </c>
      <c r="P162" s="30">
        <v>-11.630708500626612</v>
      </c>
      <c r="Q162" s="30">
        <v>-9.1354390638030658</v>
      </c>
      <c r="R162" s="30">
        <v>-10.937561320066667</v>
      </c>
      <c r="S162" s="30">
        <v>-4.2146307280966022</v>
      </c>
      <c r="T162" s="30">
        <v>-10.714417768752456</v>
      </c>
      <c r="U162" s="30">
        <v>-10.308952660644293</v>
      </c>
      <c r="V162" s="30">
        <v>-12.323855681186558</v>
      </c>
      <c r="W162" s="30">
        <v>-5.843044541989709</v>
      </c>
      <c r="X162" s="30">
        <v>-17.888313276411619</v>
      </c>
      <c r="Y162" s="30">
        <v>-11.427767656629921</v>
      </c>
      <c r="Z162" s="30">
        <v>-14.221652128949149</v>
      </c>
      <c r="AA162" s="30">
        <v>-9.770174906494562</v>
      </c>
      <c r="AB162" s="30">
        <v>-10.021270588192511</v>
      </c>
      <c r="AC162" s="30">
        <v>-8.9652179139431976</v>
      </c>
      <c r="AD162" s="30">
        <v>-6.9649136928220861</v>
      </c>
      <c r="AE162" s="30">
        <v>-4.2607927698597656</v>
      </c>
      <c r="AF162" s="30">
        <v>-6.5872833837073648</v>
      </c>
      <c r="AG162" s="30">
        <v>-6.4171323625336658</v>
      </c>
      <c r="AH162" s="30">
        <v>-6.5872833837073648</v>
      </c>
      <c r="AI162" s="30">
        <v>1.6072132174119893</v>
      </c>
      <c r="AJ162" s="30">
        <v>1.4866423349541726</v>
      </c>
      <c r="AK162" s="30">
        <v>-2.5538995212749516</v>
      </c>
      <c r="AL162" s="30">
        <v>-4.2374454058627737</v>
      </c>
    </row>
    <row r="163" spans="1:38" ht="15.6" x14ac:dyDescent="0.3">
      <c r="A163" s="26">
        <v>687425</v>
      </c>
      <c r="B163" s="26">
        <v>846636</v>
      </c>
      <c r="C163" s="26">
        <v>359</v>
      </c>
      <c r="D163" s="25">
        <v>159</v>
      </c>
      <c r="E163" s="26">
        <v>1</v>
      </c>
      <c r="F163" s="27" t="s">
        <v>160</v>
      </c>
      <c r="G163" s="30">
        <v>-14.272268960459989</v>
      </c>
      <c r="H163" s="30">
        <v>-8.0063675676502459</v>
      </c>
      <c r="I163" s="30">
        <v>-8.3877351241793505</v>
      </c>
      <c r="J163" s="30">
        <v>-13.892471599100402</v>
      </c>
      <c r="K163" s="30">
        <v>-6.776642267221896</v>
      </c>
      <c r="L163" s="30">
        <v>-10.724709454789004</v>
      </c>
      <c r="M163" s="30">
        <v>-2.9443000999217204</v>
      </c>
      <c r="N163" s="30">
        <v>-6.4239583276040655</v>
      </c>
      <c r="O163" s="30">
        <v>-11.512925464970229</v>
      </c>
      <c r="P163" s="30">
        <v>-11.630708500626612</v>
      </c>
      <c r="Q163" s="30">
        <v>-9.1354390638030658</v>
      </c>
      <c r="R163" s="30">
        <v>-10.937561320066667</v>
      </c>
      <c r="S163" s="30">
        <v>-3.6978080848582375</v>
      </c>
      <c r="T163" s="30">
        <v>-10.714417768752456</v>
      </c>
      <c r="U163" s="30">
        <v>-10.308952660644293</v>
      </c>
      <c r="V163" s="30">
        <v>-12.323855681186558</v>
      </c>
      <c r="W163" s="30">
        <v>-5.7037824746562009</v>
      </c>
      <c r="X163" s="30">
        <v>-18.130372274718365</v>
      </c>
      <c r="Y163" s="30">
        <v>-11.558387839046986</v>
      </c>
      <c r="Z163" s="30">
        <v>-14.409294242338767</v>
      </c>
      <c r="AA163" s="30">
        <v>-10.069279807378873</v>
      </c>
      <c r="AB163" s="30">
        <v>-9.7981270368783022</v>
      </c>
      <c r="AC163" s="30">
        <v>-9.0657591431650744</v>
      </c>
      <c r="AD163" s="30">
        <v>-7.0008457020481494</v>
      </c>
      <c r="AE163" s="30">
        <v>-4.1351665567423561</v>
      </c>
      <c r="AF163" s="30">
        <v>-6.6626328209491517</v>
      </c>
      <c r="AG163" s="30">
        <v>-6.2201791434716469</v>
      </c>
      <c r="AH163" s="30">
        <v>-6.7162170670832584</v>
      </c>
      <c r="AI163" s="30">
        <v>1.5778325730187692</v>
      </c>
      <c r="AJ163" s="30">
        <v>1.7287013332609182</v>
      </c>
      <c r="AK163" s="30">
        <v>-2.4203681286504293</v>
      </c>
      <c r="AL163" s="30">
        <v>-4.0943445622221004</v>
      </c>
    </row>
    <row r="164" spans="1:38" ht="15.6" x14ac:dyDescent="0.3">
      <c r="A164" s="26">
        <v>687427</v>
      </c>
      <c r="B164" s="26">
        <v>846636</v>
      </c>
      <c r="C164" s="26">
        <v>358</v>
      </c>
      <c r="D164" s="25">
        <v>160</v>
      </c>
      <c r="E164" s="26">
        <v>1</v>
      </c>
      <c r="F164" s="27" t="s">
        <v>161</v>
      </c>
      <c r="G164" s="30">
        <v>-14.948024398308066</v>
      </c>
      <c r="H164" s="30">
        <v>-8.0063675676502459</v>
      </c>
      <c r="I164" s="30">
        <v>-8.6854300083284528</v>
      </c>
      <c r="J164" s="30">
        <v>-14.010254634756786</v>
      </c>
      <c r="K164" s="30">
        <v>-6.9818632511358585</v>
      </c>
      <c r="L164" s="30">
        <v>-10.442484053268815</v>
      </c>
      <c r="M164" s="30">
        <v>-3.0541987320539548</v>
      </c>
      <c r="N164" s="30">
        <v>-6.2955771609558591</v>
      </c>
      <c r="O164" s="30">
        <v>-11.512925464970229</v>
      </c>
      <c r="P164" s="30">
        <v>-11.512925464970229</v>
      </c>
      <c r="Q164" s="30">
        <v>-8.9652179139431976</v>
      </c>
      <c r="R164" s="30">
        <v>-10.765711063140007</v>
      </c>
      <c r="S164" s="30">
        <v>-4.3513896652119914</v>
      </c>
      <c r="T164" s="30">
        <v>-8.5743516052561866</v>
      </c>
      <c r="U164" s="30">
        <v>-10.308952660644293</v>
      </c>
      <c r="V164" s="30">
        <v>-12.323855681186558</v>
      </c>
      <c r="W164" s="30">
        <v>-5.9608275776460919</v>
      </c>
      <c r="X164" s="30">
        <v>-15.958875965627763</v>
      </c>
      <c r="Y164" s="30">
        <v>-11.750055258259179</v>
      </c>
      <c r="Z164" s="30">
        <v>-14.463001304009429</v>
      </c>
      <c r="AA164" s="30">
        <v>-10.1167351008932</v>
      </c>
      <c r="AB164" s="30">
        <v>-9.7981270368783022</v>
      </c>
      <c r="AC164" s="30">
        <v>-8.9565598512000832</v>
      </c>
      <c r="AD164" s="30">
        <v>-6.864270167042398</v>
      </c>
      <c r="AE164" s="30">
        <v>-4.0173835210859723</v>
      </c>
      <c r="AF164" s="30">
        <v>-6.465922526703098</v>
      </c>
      <c r="AG164" s="30">
        <v>-6.1448747604075162</v>
      </c>
      <c r="AH164" s="30">
        <v>-6.7162170670832584</v>
      </c>
      <c r="AI164" s="30">
        <v>1.7482332041781641</v>
      </c>
      <c r="AJ164" s="30">
        <v>1.7267269989572005</v>
      </c>
      <c r="AK164" s="30">
        <v>-2.3025850929940455</v>
      </c>
      <c r="AL164" s="30">
        <v>-4.0298060410845293</v>
      </c>
    </row>
    <row r="165" spans="1:38" ht="15.6" x14ac:dyDescent="0.3">
      <c r="A165" s="26">
        <v>687428</v>
      </c>
      <c r="B165" s="26">
        <v>846636</v>
      </c>
      <c r="C165" s="26">
        <v>358</v>
      </c>
      <c r="D165" s="25">
        <v>161</v>
      </c>
      <c r="E165" s="26">
        <v>1</v>
      </c>
      <c r="F165" s="27" t="s">
        <v>162</v>
      </c>
      <c r="G165" s="30">
        <v>-14.204446364121228</v>
      </c>
      <c r="H165" s="30">
        <v>-8.0063675676502459</v>
      </c>
      <c r="I165" s="30">
        <v>-8.633374945705647</v>
      </c>
      <c r="J165" s="30">
        <v>-14.269765830241871</v>
      </c>
      <c r="K165" s="30">
        <v>-7.0624715696842024</v>
      </c>
      <c r="L165" s="30">
        <v>-10.417807065556374</v>
      </c>
      <c r="M165" s="30">
        <v>-3.0767013360876581</v>
      </c>
      <c r="N165" s="30">
        <v>-6.4447203190524949</v>
      </c>
      <c r="O165" s="30">
        <v>-11.512925464970229</v>
      </c>
      <c r="P165" s="30">
        <v>-11.764239893251135</v>
      </c>
      <c r="Q165" s="30">
        <v>-9.1668552600364439</v>
      </c>
      <c r="R165" s="30">
        <v>-10.937561320066667</v>
      </c>
      <c r="S165" s="30">
        <v>-4.3864809850232618</v>
      </c>
      <c r="T165" s="30">
        <v>-10.714417768752456</v>
      </c>
      <c r="U165" s="30">
        <v>-9.7981270368783022</v>
      </c>
      <c r="V165" s="30">
        <v>-12.323855681186558</v>
      </c>
      <c r="W165" s="30">
        <v>-6.4588050589342334</v>
      </c>
      <c r="X165" s="30">
        <v>-18.117320858781355</v>
      </c>
      <c r="Y165" s="30">
        <v>-11.750055258259179</v>
      </c>
      <c r="Z165" s="30">
        <v>-14.636610353350232</v>
      </c>
      <c r="AA165" s="30">
        <v>-10.255186236488633</v>
      </c>
      <c r="AB165" s="30">
        <v>-10.308952660644293</v>
      </c>
      <c r="AC165" s="30">
        <v>-9.0467109481943808</v>
      </c>
      <c r="AD165" s="30">
        <v>-7.0508561226228101</v>
      </c>
      <c r="AE165" s="30">
        <v>-3.9401938823948424</v>
      </c>
      <c r="AF165" s="30">
        <v>-6.5323676261112507</v>
      </c>
      <c r="AG165" s="30">
        <v>-6.3513191439640941</v>
      </c>
      <c r="AH165" s="30">
        <v>-6.7070845835199862</v>
      </c>
      <c r="AI165" s="30">
        <v>1.5846897427449065</v>
      </c>
      <c r="AJ165" s="30">
        <v>1.5937600997148706</v>
      </c>
      <c r="AK165" s="30">
        <v>-2.4203681286504293</v>
      </c>
      <c r="AL165" s="30">
        <v>-4.0298060410845293</v>
      </c>
    </row>
    <row r="166" spans="1:38" ht="15.6" x14ac:dyDescent="0.3">
      <c r="A166" s="26">
        <v>687185</v>
      </c>
      <c r="B166" s="26">
        <v>847230</v>
      </c>
      <c r="C166" s="26">
        <v>368</v>
      </c>
      <c r="D166" s="25">
        <v>162</v>
      </c>
      <c r="E166" s="26">
        <v>1</v>
      </c>
      <c r="F166" s="27" t="s">
        <v>163</v>
      </c>
      <c r="G166" s="30">
        <v>-14.08121372369728</v>
      </c>
      <c r="H166" s="30">
        <v>-8.0063675676502459</v>
      </c>
      <c r="I166" s="30">
        <v>-7.8197816120698347</v>
      </c>
      <c r="J166" s="30">
        <v>-14.629512973217572</v>
      </c>
      <c r="K166" s="30">
        <v>-5.8913810885509994</v>
      </c>
      <c r="L166" s="30">
        <v>-10.38662569896251</v>
      </c>
      <c r="M166" s="30">
        <v>-3.3684075588391647</v>
      </c>
      <c r="N166" s="30">
        <v>-6.6117744037156614</v>
      </c>
      <c r="O166" s="30">
        <v>-11.512925464970229</v>
      </c>
      <c r="P166" s="30">
        <v>-11.630708500626612</v>
      </c>
      <c r="Q166" s="30">
        <v>-9.4616548002570884</v>
      </c>
      <c r="R166" s="30">
        <v>-11.630708500626612</v>
      </c>
      <c r="S166" s="30">
        <v>-2.7047224110095356</v>
      </c>
      <c r="T166" s="30">
        <v>-10.714417768752456</v>
      </c>
      <c r="U166" s="30">
        <v>-10.714417768752456</v>
      </c>
      <c r="V166" s="30">
        <v>-12.323855681186558</v>
      </c>
      <c r="W166" s="30">
        <v>-7.3733243111600073</v>
      </c>
      <c r="X166" s="30">
        <v>-18.976206546636263</v>
      </c>
      <c r="Y166" s="30">
        <v>-11.808042515909527</v>
      </c>
      <c r="Z166" s="30">
        <v>-16.342087932907859</v>
      </c>
      <c r="AA166" s="30">
        <v>-11.168596356853795</v>
      </c>
      <c r="AB166" s="30">
        <v>-10.308952660644293</v>
      </c>
      <c r="AC166" s="30">
        <v>-10.072563882580061</v>
      </c>
      <c r="AD166" s="30">
        <v>-8.1494684112909201</v>
      </c>
      <c r="AE166" s="30">
        <v>-3.3180824749516487</v>
      </c>
      <c r="AF166" s="30">
        <v>-7.0768316090260708</v>
      </c>
      <c r="AG166" s="30">
        <v>-6.307698521488204</v>
      </c>
      <c r="AH166" s="30">
        <v>-7.0900768357760917</v>
      </c>
      <c r="AI166" s="30">
        <v>1.1871656860095547</v>
      </c>
      <c r="AJ166" s="30">
        <v>2.6067964673970372</v>
      </c>
      <c r="AK166" s="30">
        <v>-2.5538995212749516</v>
      </c>
      <c r="AL166" s="30">
        <v>-3.5442982253028288</v>
      </c>
    </row>
    <row r="167" spans="1:38" ht="15.6" x14ac:dyDescent="0.3">
      <c r="A167" s="26">
        <v>687186</v>
      </c>
      <c r="B167" s="26">
        <v>847230</v>
      </c>
      <c r="C167" s="26">
        <v>368</v>
      </c>
      <c r="D167" s="25">
        <v>163</v>
      </c>
      <c r="E167" s="26">
        <v>1</v>
      </c>
      <c r="F167" s="27" t="s">
        <v>164</v>
      </c>
      <c r="G167" s="30">
        <v>-14.759972166805126</v>
      </c>
      <c r="H167" s="30">
        <v>-8.0063675676502459</v>
      </c>
      <c r="I167" s="30">
        <v>-8.0063675676502459</v>
      </c>
      <c r="J167" s="30">
        <v>-15.993989092479438</v>
      </c>
      <c r="K167" s="30">
        <v>-6.4561185266064767</v>
      </c>
      <c r="L167" s="30">
        <v>-9.5794378359134722</v>
      </c>
      <c r="M167" s="30">
        <v>-3.3684075588391647</v>
      </c>
      <c r="N167" s="30">
        <v>-7.3199093752410977</v>
      </c>
      <c r="O167" s="30">
        <v>-11.512925464970229</v>
      </c>
      <c r="P167" s="30">
        <v>-12.611537753638338</v>
      </c>
      <c r="Q167" s="30">
        <v>-10.072563882580061</v>
      </c>
      <c r="R167" s="30">
        <v>-11.407564949312402</v>
      </c>
      <c r="S167" s="30">
        <v>-3.5177311979181067</v>
      </c>
      <c r="T167" s="30">
        <v>-11.407564949312402</v>
      </c>
      <c r="U167" s="30">
        <v>-10.714417768752456</v>
      </c>
      <c r="V167" s="30">
        <v>-12.323855681186558</v>
      </c>
      <c r="W167" s="30">
        <v>-7.7013368568638532</v>
      </c>
      <c r="X167" s="30">
        <v>-18.619722205957423</v>
      </c>
      <c r="Y167" s="30">
        <v>-12.251535019606932</v>
      </c>
      <c r="Z167" s="30">
        <v>-15.23505760006133</v>
      </c>
      <c r="AA167" s="30">
        <v>-11.046242886932117</v>
      </c>
      <c r="AB167" s="30">
        <v>-11.407564949312402</v>
      </c>
      <c r="AC167" s="30">
        <v>-10.308952660644293</v>
      </c>
      <c r="AD167" s="30">
        <v>-8.5743516052561866</v>
      </c>
      <c r="AE167" s="30">
        <v>-2.5726455640960069</v>
      </c>
      <c r="AF167" s="30">
        <v>-7.3471219387659827</v>
      </c>
      <c r="AG167" s="30">
        <v>-7.0900768357760917</v>
      </c>
      <c r="AH167" s="30">
        <v>-7.5789235528233077</v>
      </c>
      <c r="AI167" s="30">
        <v>0.73129894652432159</v>
      </c>
      <c r="AJ167" s="30">
        <v>1.8683775160202274</v>
      </c>
      <c r="AK167" s="30">
        <v>-2.890371757896165</v>
      </c>
      <c r="AL167" s="30">
        <v>-4.499809670330265</v>
      </c>
    </row>
    <row r="168" spans="1:38" ht="15.6" x14ac:dyDescent="0.3">
      <c r="A168" s="26">
        <v>687187</v>
      </c>
      <c r="B168" s="26">
        <v>847230</v>
      </c>
      <c r="C168" s="26">
        <v>368</v>
      </c>
      <c r="D168" s="25">
        <v>164</v>
      </c>
      <c r="E168" s="26">
        <v>1</v>
      </c>
      <c r="F168" s="27" t="s">
        <v>165</v>
      </c>
      <c r="G168" s="30">
        <v>-14.140932958398903</v>
      </c>
      <c r="H168" s="30">
        <v>-8.0063675676502459</v>
      </c>
      <c r="I168" s="30">
        <v>-8.0864102753237823</v>
      </c>
      <c r="J168" s="30">
        <v>-15.147216728799762</v>
      </c>
      <c r="K168" s="30">
        <v>-6.7536045991548788</v>
      </c>
      <c r="L168" s="30">
        <v>-10.225815281771176</v>
      </c>
      <c r="M168" s="30">
        <v>-3.3411331409195055</v>
      </c>
      <c r="N168" s="30">
        <v>-6.5633778628538106</v>
      </c>
      <c r="O168" s="30">
        <v>-11.512925464970229</v>
      </c>
      <c r="P168" s="30">
        <v>-11.918390573078392</v>
      </c>
      <c r="Q168" s="30">
        <v>-9.2328132278282418</v>
      </c>
      <c r="R168" s="30">
        <v>-11.002099841204238</v>
      </c>
      <c r="S168" s="30">
        <v>-3.1337180165278937</v>
      </c>
      <c r="T168" s="30">
        <v>-11.407564949312402</v>
      </c>
      <c r="U168" s="30">
        <v>-10.714417768752456</v>
      </c>
      <c r="V168" s="30">
        <v>-12.323855681186558</v>
      </c>
      <c r="W168" s="30">
        <v>-6.8610837596729901</v>
      </c>
      <c r="X168" s="30">
        <v>-18.777752161009381</v>
      </c>
      <c r="Y168" s="30">
        <v>-11.969683867465942</v>
      </c>
      <c r="Z168" s="30">
        <v>-15.311575220627581</v>
      </c>
      <c r="AA168" s="30">
        <v>-10.924039294734692</v>
      </c>
      <c r="AB168" s="30">
        <v>-10.308952660644293</v>
      </c>
      <c r="AC168" s="30">
        <v>-9.5512669589467762</v>
      </c>
      <c r="AD168" s="30">
        <v>-7.7440033031827555</v>
      </c>
      <c r="AE168" s="30">
        <v>-2.8804214270429966</v>
      </c>
      <c r="AF168" s="30">
        <v>-6.620073206530356</v>
      </c>
      <c r="AG168" s="30">
        <v>-6.4949100635763504</v>
      </c>
      <c r="AH168" s="30">
        <v>-6.792444432471143</v>
      </c>
      <c r="AI168" s="30">
        <v>1.3945931639345857</v>
      </c>
      <c r="AJ168" s="30">
        <v>2.3256503659250418</v>
      </c>
      <c r="AK168" s="30">
        <v>-2.1972245773362196</v>
      </c>
      <c r="AL168" s="30">
        <v>-3.912023005428146</v>
      </c>
    </row>
    <row r="169" spans="1:38" ht="15.6" x14ac:dyDescent="0.3">
      <c r="A169" s="26">
        <v>687188</v>
      </c>
      <c r="B169" s="26">
        <v>847230</v>
      </c>
      <c r="C169" s="26">
        <v>368</v>
      </c>
      <c r="D169" s="25">
        <v>165</v>
      </c>
      <c r="E169" s="26">
        <v>1</v>
      </c>
      <c r="F169" s="27" t="s">
        <v>166</v>
      </c>
      <c r="G169" s="30">
        <v>-14.704402315650315</v>
      </c>
      <c r="H169" s="30">
        <v>-7.718685495198466</v>
      </c>
      <c r="I169" s="30">
        <v>-7.8978869246561771</v>
      </c>
      <c r="J169" s="30">
        <v>-14.397726177816939</v>
      </c>
      <c r="K169" s="30">
        <v>-6.8602143342131372</v>
      </c>
      <c r="L169" s="30">
        <v>-10.719808617387333</v>
      </c>
      <c r="M169" s="30">
        <v>-3.4701902531491067</v>
      </c>
      <c r="N169" s="30">
        <v>-6.5953805939399848</v>
      </c>
      <c r="O169" s="30">
        <v>-11.512925464970229</v>
      </c>
      <c r="P169" s="30">
        <v>-11.918390573078392</v>
      </c>
      <c r="Q169" s="30">
        <v>-9.2913094345098504</v>
      </c>
      <c r="R169" s="30">
        <v>-11.312254769508078</v>
      </c>
      <c r="S169" s="30">
        <v>-4.3687814079238612</v>
      </c>
      <c r="T169" s="30">
        <v>-11.407564949312402</v>
      </c>
      <c r="U169" s="30">
        <v>-11.512925464970229</v>
      </c>
      <c r="V169" s="30">
        <v>-12.323855681186558</v>
      </c>
      <c r="W169" s="30">
        <v>-6.5792512120101012</v>
      </c>
      <c r="X169" s="30">
        <v>-18.817609521038243</v>
      </c>
      <c r="Y169" s="30">
        <v>-11.722275694152103</v>
      </c>
      <c r="Z169" s="30">
        <v>-15.109795249900186</v>
      </c>
      <c r="AA169" s="30">
        <v>-10.089166695024929</v>
      </c>
      <c r="AB169" s="30">
        <v>-10.308952660644293</v>
      </c>
      <c r="AC169" s="30">
        <v>-9.7783244095821225</v>
      </c>
      <c r="AD169" s="30">
        <v>-7.9418290465126757</v>
      </c>
      <c r="AE169" s="30">
        <v>-3.9175940504776015</v>
      </c>
      <c r="AF169" s="30">
        <v>-6.9189285795802622</v>
      </c>
      <c r="AG169" s="30">
        <v>-6.8023947633243109</v>
      </c>
      <c r="AH169" s="30">
        <v>-6.5172158210906481</v>
      </c>
      <c r="AI169" s="30">
        <v>1.4000876832522264</v>
      </c>
      <c r="AJ169" s="30">
        <v>1.9939441695214213</v>
      </c>
      <c r="AK169" s="30">
        <v>-2.1972245773362196</v>
      </c>
      <c r="AL169" s="30">
        <v>-4.6051701859880909</v>
      </c>
    </row>
    <row r="170" spans="1:38" ht="15.6" x14ac:dyDescent="0.3">
      <c r="A170" s="26">
        <v>687189</v>
      </c>
      <c r="B170" s="26">
        <v>847230</v>
      </c>
      <c r="C170" s="26">
        <v>368</v>
      </c>
      <c r="D170" s="25">
        <v>166</v>
      </c>
      <c r="E170" s="26">
        <v>1</v>
      </c>
      <c r="F170" s="27" t="s">
        <v>167</v>
      </c>
      <c r="G170" s="30">
        <v>-14.818812666828059</v>
      </c>
      <c r="H170" s="30">
        <v>-8.0063675676502459</v>
      </c>
      <c r="I170" s="30">
        <v>-7.9843886609314714</v>
      </c>
      <c r="J170" s="30">
        <v>-14.220975666072439</v>
      </c>
      <c r="K170" s="30">
        <v>-6.8783806703022323</v>
      </c>
      <c r="L170" s="30">
        <v>-11.055082883633705</v>
      </c>
      <c r="M170" s="30">
        <v>-3.4350989333378368</v>
      </c>
      <c r="N170" s="30">
        <v>-6.7162170670832584</v>
      </c>
      <c r="O170" s="30">
        <v>-11.512925464970229</v>
      </c>
      <c r="P170" s="30">
        <v>-11.918390573078392</v>
      </c>
      <c r="Q170" s="30">
        <v>-9.4334839232903924</v>
      </c>
      <c r="R170" s="30">
        <v>-11.407564949312402</v>
      </c>
      <c r="S170" s="30">
        <v>-4.441540762206289</v>
      </c>
      <c r="T170" s="30">
        <v>-11.407564949312402</v>
      </c>
      <c r="U170" s="30">
        <v>-11.407564949312402</v>
      </c>
      <c r="V170" s="30">
        <v>-12.323855681186558</v>
      </c>
      <c r="W170" s="30">
        <v>-6.7631740501710294</v>
      </c>
      <c r="X170" s="30">
        <v>-18.739899732426018</v>
      </c>
      <c r="Y170" s="30">
        <v>-11.778628630703235</v>
      </c>
      <c r="Z170" s="30">
        <v>-15.151675869166745</v>
      </c>
      <c r="AA170" s="30">
        <v>-10.101035556661374</v>
      </c>
      <c r="AB170" s="30">
        <v>-10.308952660644293</v>
      </c>
      <c r="AC170" s="30">
        <v>-9.8183297441958217</v>
      </c>
      <c r="AD170" s="30">
        <v>-8.0063675676502459</v>
      </c>
      <c r="AE170" s="30">
        <v>-4.0943445622221004</v>
      </c>
      <c r="AF170" s="30">
        <v>-7.0008457020481494</v>
      </c>
      <c r="AG170" s="30">
        <v>-6.8857763722633623</v>
      </c>
      <c r="AH170" s="30">
        <v>-6.5953805939399848</v>
      </c>
      <c r="AI170" s="30">
        <v>1.2840155119994725</v>
      </c>
      <c r="AJ170" s="30">
        <v>1.864941086521646</v>
      </c>
      <c r="AK170" s="30">
        <v>-2.3025850929940455</v>
      </c>
      <c r="AL170" s="30">
        <v>-4.6051701859880909</v>
      </c>
    </row>
    <row r="171" spans="1:38" ht="15.6" x14ac:dyDescent="0.3">
      <c r="A171" s="26">
        <v>687190</v>
      </c>
      <c r="B171" s="26">
        <v>847230</v>
      </c>
      <c r="C171" s="26">
        <v>368</v>
      </c>
      <c r="D171" s="25">
        <v>167</v>
      </c>
      <c r="E171" s="26">
        <v>1</v>
      </c>
      <c r="F171" s="27" t="s">
        <v>168</v>
      </c>
      <c r="G171" s="30">
        <v>-15.424948470398375</v>
      </c>
      <c r="H171" s="30">
        <v>-8.4118326757584114</v>
      </c>
      <c r="I171" s="30">
        <v>-8.0063675676502459</v>
      </c>
      <c r="J171" s="30">
        <v>-14.227110654639954</v>
      </c>
      <c r="K171" s="30">
        <v>-6.8114445988442283</v>
      </c>
      <c r="L171" s="30">
        <v>-10.791378809888585</v>
      </c>
      <c r="M171" s="30">
        <v>-3.3109505038143774</v>
      </c>
      <c r="N171" s="30">
        <v>-6.3969296552161463</v>
      </c>
      <c r="O171" s="30">
        <v>-11.512925464970229</v>
      </c>
      <c r="P171" s="30">
        <v>-11.630708500626612</v>
      </c>
      <c r="Q171" s="30">
        <v>-9.1883614652574082</v>
      </c>
      <c r="R171" s="30">
        <v>-11.07109271269119</v>
      </c>
      <c r="S171" s="30">
        <v>-4.2146307280966022</v>
      </c>
      <c r="T171" s="30">
        <v>-11.407564949312402</v>
      </c>
      <c r="U171" s="30">
        <v>-11.407564949312402</v>
      </c>
      <c r="V171" s="30">
        <v>-12.323855681186558</v>
      </c>
      <c r="W171" s="30">
        <v>-6.1658179342527601</v>
      </c>
      <c r="X171" s="30">
        <v>-19.068805045448688</v>
      </c>
      <c r="Y171" s="30">
        <v>-11.793227430124388</v>
      </c>
      <c r="Z171" s="30">
        <v>-15.043777765418417</v>
      </c>
      <c r="AA171" s="30">
        <v>-10.485784725153476</v>
      </c>
      <c r="AB171" s="30">
        <v>-10.021270588192511</v>
      </c>
      <c r="AC171" s="30">
        <v>-9.5357627724108109</v>
      </c>
      <c r="AD171" s="30">
        <v>-7.6698953310290339</v>
      </c>
      <c r="AE171" s="30">
        <v>-3.7204847935292675</v>
      </c>
      <c r="AF171" s="30">
        <v>-6.6980347480000679</v>
      </c>
      <c r="AG171" s="30">
        <v>-6.4447203190524949</v>
      </c>
      <c r="AH171" s="30">
        <v>-6.5555346853927849</v>
      </c>
      <c r="AI171" s="30">
        <v>1.5569743428983593</v>
      </c>
      <c r="AJ171" s="30">
        <v>2.2698323065222379</v>
      </c>
      <c r="AK171" s="30">
        <v>-2.1972245773362196</v>
      </c>
      <c r="AL171" s="30">
        <v>-4.4044994905259403</v>
      </c>
    </row>
    <row r="172" spans="1:38" ht="15.6" x14ac:dyDescent="0.3">
      <c r="A172" s="26">
        <v>687191</v>
      </c>
      <c r="B172" s="26">
        <v>847230</v>
      </c>
      <c r="C172" s="26">
        <v>368</v>
      </c>
      <c r="D172" s="25">
        <v>168</v>
      </c>
      <c r="E172" s="26">
        <v>1</v>
      </c>
      <c r="F172" s="27" t="s">
        <v>169</v>
      </c>
      <c r="G172" s="30">
        <v>-14.345028314742418</v>
      </c>
      <c r="H172" s="30">
        <v>-8.4118326757584114</v>
      </c>
      <c r="I172" s="30">
        <v>-7.7671378785844123</v>
      </c>
      <c r="J172" s="30">
        <v>-14.120365753173211</v>
      </c>
      <c r="K172" s="30">
        <v>-6.5572723052913258</v>
      </c>
      <c r="L172" s="30">
        <v>-10.442218060449052</v>
      </c>
      <c r="M172" s="30">
        <v>-3.1595592477117811</v>
      </c>
      <c r="N172" s="30">
        <v>-6.4377516497364011</v>
      </c>
      <c r="O172" s="30">
        <v>-11.512925464970229</v>
      </c>
      <c r="P172" s="30">
        <v>-11.512925464970229</v>
      </c>
      <c r="Q172" s="30">
        <v>-9.4474701652651323</v>
      </c>
      <c r="R172" s="30">
        <v>-11.312254769508078</v>
      </c>
      <c r="S172" s="30">
        <v>-4.3258563632068272</v>
      </c>
      <c r="T172" s="30">
        <v>-11.407564949312402</v>
      </c>
      <c r="U172" s="30">
        <v>-11.407564949312402</v>
      </c>
      <c r="V172" s="30">
        <v>-12.323855681186558</v>
      </c>
      <c r="W172" s="30">
        <v>-6.4308312068918276</v>
      </c>
      <c r="X172" s="30">
        <v>-19.32692113997302</v>
      </c>
      <c r="Y172" s="30">
        <v>-11.695247021764184</v>
      </c>
      <c r="Z172" s="30">
        <v>-15.245178188280217</v>
      </c>
      <c r="AA172" s="30">
        <v>-10.372543763425824</v>
      </c>
      <c r="AB172" s="30">
        <v>-10.021270588192511</v>
      </c>
      <c r="AC172" s="30">
        <v>-9.7589063237250198</v>
      </c>
      <c r="AD172" s="30">
        <v>-7.7966470366681779</v>
      </c>
      <c r="AE172" s="30">
        <v>-3.7531217228422897</v>
      </c>
      <c r="AF172" s="30">
        <v>-6.9077552789821368</v>
      </c>
      <c r="AG172" s="30">
        <v>-6.5477525449507299</v>
      </c>
      <c r="AH172" s="30">
        <v>-6.3513191439640941</v>
      </c>
      <c r="AI172" s="30">
        <v>1.4611956692930084</v>
      </c>
      <c r="AJ172" s="30">
        <v>2.3407368589584219</v>
      </c>
      <c r="AK172" s="30">
        <v>-2.1972245773362196</v>
      </c>
      <c r="AL172" s="30">
        <v>-4.1633374337090521</v>
      </c>
    </row>
    <row r="173" spans="1:38" ht="15.6" x14ac:dyDescent="0.3">
      <c r="A173" s="26">
        <v>687192</v>
      </c>
      <c r="B173" s="26">
        <v>847230</v>
      </c>
      <c r="C173" s="26">
        <v>368</v>
      </c>
      <c r="D173" s="25">
        <v>169</v>
      </c>
      <c r="E173" s="26">
        <v>1</v>
      </c>
      <c r="F173" s="27" t="s">
        <v>170</v>
      </c>
      <c r="G173" s="30">
        <v>-14.125665486268113</v>
      </c>
      <c r="H173" s="30">
        <v>-8.0063675676502459</v>
      </c>
      <c r="I173" s="30">
        <v>-8.0619374188050568</v>
      </c>
      <c r="J173" s="30">
        <v>-14.197055482354786</v>
      </c>
      <c r="K173" s="30">
        <v>-6.8362963149999922</v>
      </c>
      <c r="L173" s="30">
        <v>-10.428360392027678</v>
      </c>
      <c r="M173" s="30">
        <v>-3.2356829431845822</v>
      </c>
      <c r="N173" s="30">
        <v>-6.603543904579146</v>
      </c>
      <c r="O173" s="30">
        <v>-11.512925464970229</v>
      </c>
      <c r="P173" s="30">
        <v>-12.100712129872347</v>
      </c>
      <c r="Q173" s="30">
        <v>-9.4760435377091881</v>
      </c>
      <c r="R173" s="30">
        <v>-11.312254769508078</v>
      </c>
      <c r="S173" s="30">
        <v>-4.5941203498015062</v>
      </c>
      <c r="T173" s="30">
        <v>-11.407564949312402</v>
      </c>
      <c r="U173" s="30">
        <v>-11.407564949312402</v>
      </c>
      <c r="V173" s="30">
        <v>-12.323855681186558</v>
      </c>
      <c r="W173" s="30">
        <v>-6.6453910145146464</v>
      </c>
      <c r="X173" s="30">
        <v>-18.990246862740957</v>
      </c>
      <c r="Y173" s="30">
        <v>-11.630708500626612</v>
      </c>
      <c r="Z173" s="30">
        <v>-15.240660444212494</v>
      </c>
      <c r="AA173" s="30">
        <v>-10.240580714355806</v>
      </c>
      <c r="AB173" s="30">
        <v>-10.308952660644293</v>
      </c>
      <c r="AC173" s="30">
        <v>-9.7028168570739766</v>
      </c>
      <c r="AD173" s="30">
        <v>-7.7966470366681779</v>
      </c>
      <c r="AE173" s="30">
        <v>-3.9175940504776015</v>
      </c>
      <c r="AF173" s="30">
        <v>-6.9077552789821368</v>
      </c>
      <c r="AG173" s="30">
        <v>-6.7441258552003349</v>
      </c>
      <c r="AH173" s="30">
        <v>-6.5323676261112507</v>
      </c>
      <c r="AI173" s="30">
        <v>1.4190841839428816</v>
      </c>
      <c r="AJ173" s="30">
        <v>2.0612209955663077</v>
      </c>
      <c r="AK173" s="30">
        <v>-2.1019143975318944</v>
      </c>
      <c r="AL173" s="30">
        <v>-4.2374454058627737</v>
      </c>
    </row>
    <row r="174" spans="1:38" ht="15.6" x14ac:dyDescent="0.3">
      <c r="A174" s="26">
        <v>687193</v>
      </c>
      <c r="B174" s="26">
        <v>847230</v>
      </c>
      <c r="C174" s="26">
        <v>368</v>
      </c>
      <c r="D174" s="25">
        <v>170</v>
      </c>
      <c r="E174" s="26">
        <v>1</v>
      </c>
      <c r="F174" s="27" t="s">
        <v>171</v>
      </c>
      <c r="G174" s="30">
        <v>-14.531130594376277</v>
      </c>
      <c r="H174" s="30">
        <v>-8.4118326757584114</v>
      </c>
      <c r="I174" s="30">
        <v>-7.7260656024960888</v>
      </c>
      <c r="J174" s="30">
        <v>-13.875664480784021</v>
      </c>
      <c r="K174" s="30">
        <v>-6.4277013138829</v>
      </c>
      <c r="L174" s="30">
        <v>-10.651238867130925</v>
      </c>
      <c r="M174" s="30">
        <v>-3.0937126819141949</v>
      </c>
      <c r="N174" s="30">
        <v>-6.451737891711141</v>
      </c>
      <c r="O174" s="30">
        <v>-11.512925464970229</v>
      </c>
      <c r="P174" s="30">
        <v>-11.764239893251135</v>
      </c>
      <c r="Q174" s="30">
        <v>-9.4334839232903924</v>
      </c>
      <c r="R174" s="30">
        <v>-11.312254769508078</v>
      </c>
      <c r="S174" s="30">
        <v>-3.9750811413952829</v>
      </c>
      <c r="T174" s="30">
        <v>-10.714417768752456</v>
      </c>
      <c r="U174" s="30">
        <v>-11.407564949312402</v>
      </c>
      <c r="V174" s="30">
        <v>-12.323855681186558</v>
      </c>
      <c r="W174" s="30">
        <v>-6.5247630267260313</v>
      </c>
      <c r="X174" s="30">
        <v>-19.078848205616286</v>
      </c>
      <c r="Y174" s="30">
        <v>-11.643287282833471</v>
      </c>
      <c r="Z174" s="30">
        <v>-15.347369839489797</v>
      </c>
      <c r="AA174" s="30">
        <v>-10.217244234154794</v>
      </c>
      <c r="AB174" s="30">
        <v>-10.021270588192511</v>
      </c>
      <c r="AC174" s="30">
        <v>-9.6497070317600286</v>
      </c>
      <c r="AD174" s="30">
        <v>-7.8812044246962412</v>
      </c>
      <c r="AE174" s="30">
        <v>-3.9288301237445276</v>
      </c>
      <c r="AF174" s="30">
        <v>-6.9302281348341959</v>
      </c>
      <c r="AG174" s="30">
        <v>-6.3771270279199666</v>
      </c>
      <c r="AH174" s="30">
        <v>-6.2955771609558591</v>
      </c>
      <c r="AI174" s="30">
        <v>1.4271163556401458</v>
      </c>
      <c r="AJ174" s="30">
        <v>2.4375044108934163</v>
      </c>
      <c r="AK174" s="30">
        <v>-2.1972245773362196</v>
      </c>
      <c r="AL174" s="30">
        <v>-4.1633374337090521</v>
      </c>
    </row>
    <row r="175" spans="1:38" ht="15.6" x14ac:dyDescent="0.3">
      <c r="A175" s="26">
        <v>687194</v>
      </c>
      <c r="B175" s="26">
        <v>847230</v>
      </c>
      <c r="C175" s="26">
        <v>368</v>
      </c>
      <c r="D175" s="25">
        <v>171</v>
      </c>
      <c r="E175" s="26">
        <v>1</v>
      </c>
      <c r="F175" s="27" t="s">
        <v>172</v>
      </c>
      <c r="G175" s="30">
        <v>-14.403297222866394</v>
      </c>
      <c r="H175" s="30">
        <v>-8.0063675676502459</v>
      </c>
      <c r="I175" s="30">
        <v>-8.0783410672753355</v>
      </c>
      <c r="J175" s="30">
        <v>-14.059926244554024</v>
      </c>
      <c r="K175" s="30">
        <v>-6.6482440834970529</v>
      </c>
      <c r="L175" s="30">
        <v>-10.417166245284525</v>
      </c>
      <c r="M175" s="30">
        <v>-3.5019389514636869</v>
      </c>
      <c r="N175" s="30">
        <v>-6.3577089420628647</v>
      </c>
      <c r="O175" s="30">
        <v>-11.512925464970229</v>
      </c>
      <c r="P175" s="30">
        <v>-11.630708500626612</v>
      </c>
      <c r="Q175" s="30">
        <v>-9.1992905357895971</v>
      </c>
      <c r="R175" s="30">
        <v>-11.07109271269119</v>
      </c>
      <c r="S175" s="30">
        <v>-4.2071400563674448</v>
      </c>
      <c r="T175" s="30">
        <v>-11.407564949312402</v>
      </c>
      <c r="U175" s="30">
        <v>-11.407564949312402</v>
      </c>
      <c r="V175" s="30">
        <v>-12.323855681186558</v>
      </c>
      <c r="W175" s="30">
        <v>-6.3323911340785752</v>
      </c>
      <c r="X175" s="30">
        <v>-19.185090944533801</v>
      </c>
      <c r="Y175" s="30">
        <v>-11.643287282833471</v>
      </c>
      <c r="Z175" s="30">
        <v>-15.424466032144016</v>
      </c>
      <c r="AA175" s="30">
        <v>-10.511746672543222</v>
      </c>
      <c r="AB175" s="30">
        <v>-10.308952660644293</v>
      </c>
      <c r="AC175" s="30">
        <v>-9.4906423371303408</v>
      </c>
      <c r="AD175" s="30">
        <v>-7.5363639384045111</v>
      </c>
      <c r="AE175" s="30">
        <v>-3.6800298388369539</v>
      </c>
      <c r="AF175" s="30">
        <v>-6.7254337221881819</v>
      </c>
      <c r="AG175" s="30">
        <v>-6.4239583276040655</v>
      </c>
      <c r="AH175" s="30">
        <v>-6.5097251493614907</v>
      </c>
      <c r="AI175" s="30">
        <v>1.6116576691724134</v>
      </c>
      <c r="AJ175" s="30">
        <v>2.456735772821304</v>
      </c>
      <c r="AK175" s="30">
        <v>-2.3025850929940455</v>
      </c>
      <c r="AL175" s="30">
        <v>-4.2374454058627737</v>
      </c>
    </row>
    <row r="176" spans="1:38" ht="15.6" x14ac:dyDescent="0.3">
      <c r="A176" s="26">
        <v>687195</v>
      </c>
      <c r="B176" s="26">
        <v>847230</v>
      </c>
      <c r="C176" s="26">
        <v>368</v>
      </c>
      <c r="D176" s="25">
        <v>172</v>
      </c>
      <c r="E176" s="26">
        <v>1</v>
      </c>
      <c r="F176" s="27" t="s">
        <v>173</v>
      </c>
      <c r="G176" s="30">
        <v>-14.577650610011171</v>
      </c>
      <c r="H176" s="30">
        <v>-8.0063675676502459</v>
      </c>
      <c r="I176" s="30">
        <v>-8.1967212961414653</v>
      </c>
      <c r="J176" s="30">
        <v>-14.180153671552183</v>
      </c>
      <c r="K176" s="30">
        <v>-6.9310121411464038</v>
      </c>
      <c r="L176" s="30">
        <v>-10.510692303295349</v>
      </c>
      <c r="M176" s="30">
        <v>-3.5539601362145654</v>
      </c>
      <c r="N176" s="30">
        <v>-6.465922526703098</v>
      </c>
      <c r="O176" s="30">
        <v>-11.512925464970229</v>
      </c>
      <c r="P176" s="30">
        <v>-11.764239893251135</v>
      </c>
      <c r="Q176" s="30">
        <v>-9.2558027460529395</v>
      </c>
      <c r="R176" s="30">
        <v>-11.002099841204238</v>
      </c>
      <c r="S176" s="30">
        <v>-4.3687814079238612</v>
      </c>
      <c r="T176" s="30">
        <v>-11.407564949312402</v>
      </c>
      <c r="U176" s="30">
        <v>-11.407564949312402</v>
      </c>
      <c r="V176" s="30">
        <v>-12.323855681186558</v>
      </c>
      <c r="W176" s="30">
        <v>-6.465922526703098</v>
      </c>
      <c r="X176" s="30">
        <v>-18.796738058824715</v>
      </c>
      <c r="Y176" s="30">
        <v>-11.793227430124388</v>
      </c>
      <c r="Z176" s="30">
        <v>-15.262250679020619</v>
      </c>
      <c r="AA176" s="30">
        <v>-10.382074925473255</v>
      </c>
      <c r="AB176" s="30">
        <v>-10.308952660644293</v>
      </c>
      <c r="AC176" s="30">
        <v>-9.353441215616856</v>
      </c>
      <c r="AD176" s="30">
        <v>-7.4955419438842563</v>
      </c>
      <c r="AE176" s="30">
        <v>-3.7674417766170385</v>
      </c>
      <c r="AF176" s="30">
        <v>-6.6539747582060373</v>
      </c>
      <c r="AG176" s="30">
        <v>-6.5633778628538106</v>
      </c>
      <c r="AH176" s="30">
        <v>-6.6284414562008731</v>
      </c>
      <c r="AI176" s="30">
        <v>1.5065434892714673</v>
      </c>
      <c r="AJ176" s="30">
        <v>2.1760135513045831</v>
      </c>
      <c r="AK176" s="30">
        <v>-2.1972245773362196</v>
      </c>
      <c r="AL176" s="30">
        <v>-4.3174881135363101</v>
      </c>
    </row>
    <row r="177" spans="1:38" ht="15.6" x14ac:dyDescent="0.3">
      <c r="A177" s="26">
        <v>687196</v>
      </c>
      <c r="B177" s="26">
        <v>847230</v>
      </c>
      <c r="C177" s="26">
        <v>368</v>
      </c>
      <c r="D177" s="25">
        <v>173</v>
      </c>
      <c r="E177" s="26">
        <v>1</v>
      </c>
      <c r="F177" s="27" t="s">
        <v>174</v>
      </c>
      <c r="G177" s="30">
        <v>-14.914122846632385</v>
      </c>
      <c r="H177" s="30">
        <v>-8.0063675676502459</v>
      </c>
      <c r="I177" s="30">
        <v>-8.4118326757584114</v>
      </c>
      <c r="J177" s="30">
        <v>-14.316285845876763</v>
      </c>
      <c r="K177" s="30">
        <v>-7.3330230143864812</v>
      </c>
      <c r="L177" s="30">
        <v>-10.528611887875892</v>
      </c>
      <c r="M177" s="30">
        <v>-3.5171962955250375</v>
      </c>
      <c r="N177" s="30">
        <v>-6.6539747582060373</v>
      </c>
      <c r="O177" s="30">
        <v>-11.512925464970229</v>
      </c>
      <c r="P177" s="30">
        <v>-12.323855681186558</v>
      </c>
      <c r="Q177" s="30">
        <v>-9.3794167020201176</v>
      </c>
      <c r="R177" s="30">
        <v>-11.145200684844911</v>
      </c>
      <c r="S177" s="30">
        <v>-4.5511029647178152</v>
      </c>
      <c r="T177" s="30">
        <v>-11.407564949312402</v>
      </c>
      <c r="U177" s="30">
        <v>-10.714417768752456</v>
      </c>
      <c r="V177" s="30">
        <v>-12.323855681186558</v>
      </c>
      <c r="W177" s="30">
        <v>-6.4875840234842777</v>
      </c>
      <c r="X177" s="30">
        <v>-18.389576998901031</v>
      </c>
      <c r="Y177" s="30">
        <v>-11.778628630703235</v>
      </c>
      <c r="Z177" s="30">
        <v>-14.878113339053122</v>
      </c>
      <c r="AA177" s="30">
        <v>-10.147039975481546</v>
      </c>
      <c r="AB177" s="30">
        <v>-10.308952660644293</v>
      </c>
      <c r="AC177" s="30">
        <v>-9.4196906011580559</v>
      </c>
      <c r="AD177" s="30">
        <v>-7.5789235528233077</v>
      </c>
      <c r="AE177" s="30">
        <v>-3.9990343824177756</v>
      </c>
      <c r="AF177" s="30">
        <v>-6.6284414562008731</v>
      </c>
      <c r="AG177" s="30">
        <v>-6.8749654561591464</v>
      </c>
      <c r="AH177" s="30">
        <v>-6.5022901708739722</v>
      </c>
      <c r="AI177" s="30">
        <v>1.4403615823901663</v>
      </c>
      <c r="AJ177" s="30">
        <v>1.7482332041781641</v>
      </c>
      <c r="AK177" s="30">
        <v>-2.1972245773362196</v>
      </c>
      <c r="AL177" s="30">
        <v>-4.6051701859880909</v>
      </c>
    </row>
    <row r="178" spans="1:38" ht="15.6" x14ac:dyDescent="0.3">
      <c r="A178" s="26">
        <v>687197</v>
      </c>
      <c r="B178" s="26">
        <v>847230</v>
      </c>
      <c r="C178" s="26">
        <v>368</v>
      </c>
      <c r="D178" s="25">
        <v>174</v>
      </c>
      <c r="E178" s="26">
        <v>1</v>
      </c>
      <c r="F178" s="27" t="s">
        <v>175</v>
      </c>
      <c r="G178" s="30">
        <v>-14.554120112600977</v>
      </c>
      <c r="H178" s="30">
        <v>-8.4118326757584114</v>
      </c>
      <c r="I178" s="30">
        <v>-8.0212932178669227</v>
      </c>
      <c r="J178" s="30">
        <v>-13.987781778904727</v>
      </c>
      <c r="K178" s="30">
        <v>-6.8713876348112626</v>
      </c>
      <c r="L178" s="30">
        <v>-10.547363684089291</v>
      </c>
      <c r="M178" s="30">
        <v>-3.5065578973199818</v>
      </c>
      <c r="N178" s="30">
        <v>-6.3771270279199666</v>
      </c>
      <c r="O178" s="30">
        <v>-11.512925464970229</v>
      </c>
      <c r="P178" s="30">
        <v>-11.630708500626612</v>
      </c>
      <c r="Q178" s="30">
        <v>-9.0657591431650744</v>
      </c>
      <c r="R178" s="30">
        <v>-11.07109271269119</v>
      </c>
      <c r="S178" s="30">
        <v>-4.3009588115851001</v>
      </c>
      <c r="T178" s="30">
        <v>-11.407564949312402</v>
      </c>
      <c r="U178" s="30">
        <v>-11.512925464970229</v>
      </c>
      <c r="V178" s="30">
        <v>-12.323855681186558</v>
      </c>
      <c r="W178" s="30">
        <v>-6.2776662343893284</v>
      </c>
      <c r="X178" s="30">
        <v>-19.082409254253111</v>
      </c>
      <c r="Y178" s="30">
        <v>-11.764239893251135</v>
      </c>
      <c r="Z178" s="30">
        <v>-15.265555898185774</v>
      </c>
      <c r="AA178" s="30">
        <v>-10.337989713498837</v>
      </c>
      <c r="AB178" s="30">
        <v>-10.021270588192511</v>
      </c>
      <c r="AC178" s="30">
        <v>-9.3926619287701367</v>
      </c>
      <c r="AD178" s="30">
        <v>-7.6009024595420822</v>
      </c>
      <c r="AE178" s="30">
        <v>-3.8167128256238212</v>
      </c>
      <c r="AF178" s="30">
        <v>-6.620073206530356</v>
      </c>
      <c r="AG178" s="30">
        <v>-6.5097251493614907</v>
      </c>
      <c r="AH178" s="30">
        <v>-6.4803112641551976</v>
      </c>
      <c r="AI178" s="30">
        <v>1.5824092400461809</v>
      </c>
      <c r="AJ178" s="30">
        <v>2.3310645643159145</v>
      </c>
      <c r="AK178" s="30">
        <v>-2.3025850929940455</v>
      </c>
      <c r="AL178" s="30">
        <v>-4.4044994905259403</v>
      </c>
    </row>
    <row r="179" spans="1:38" ht="15.6" x14ac:dyDescent="0.3">
      <c r="A179" s="26">
        <v>687199</v>
      </c>
      <c r="B179" s="26">
        <v>847230</v>
      </c>
      <c r="C179" s="26">
        <v>368</v>
      </c>
      <c r="D179" s="25">
        <v>175</v>
      </c>
      <c r="E179" s="26">
        <v>1</v>
      </c>
      <c r="F179" s="27" t="s">
        <v>176</v>
      </c>
      <c r="G179" s="30">
        <v>-15.750370870833002</v>
      </c>
      <c r="H179" s="30">
        <v>-8.4118326757584114</v>
      </c>
      <c r="I179" s="30">
        <v>-7.9418290465126757</v>
      </c>
      <c r="J179" s="30">
        <v>-13.986834360548688</v>
      </c>
      <c r="K179" s="30">
        <v>-6.6430627247550547</v>
      </c>
      <c r="L179" s="30">
        <v>-10.592370334309615</v>
      </c>
      <c r="M179" s="30">
        <v>-3.5012808402191382</v>
      </c>
      <c r="N179" s="30">
        <v>-6.3902851124974775</v>
      </c>
      <c r="O179" s="30">
        <v>-11.512925464970229</v>
      </c>
      <c r="P179" s="30">
        <v>-11.630708500626612</v>
      </c>
      <c r="Q179" s="30">
        <v>-9.1458018508386107</v>
      </c>
      <c r="R179" s="30">
        <v>-11.145200684844911</v>
      </c>
      <c r="S179" s="30">
        <v>-4.0298060410845293</v>
      </c>
      <c r="T179" s="30">
        <v>-10.714417768752456</v>
      </c>
      <c r="U179" s="30">
        <v>-11.407564949312402</v>
      </c>
      <c r="V179" s="30">
        <v>-12.323855681186558</v>
      </c>
      <c r="W179" s="30">
        <v>-6.2542733548146234</v>
      </c>
      <c r="X179" s="30">
        <v>-18.878565784280539</v>
      </c>
      <c r="Y179" s="30">
        <v>-11.793227430124388</v>
      </c>
      <c r="Z179" s="30">
        <v>-15.298745029313968</v>
      </c>
      <c r="AA179" s="30">
        <v>-10.552847156063541</v>
      </c>
      <c r="AB179" s="30">
        <v>-10.308952660644293</v>
      </c>
      <c r="AC179" s="30">
        <v>-9.4334839232903924</v>
      </c>
      <c r="AD179" s="30">
        <v>-7.718685495198466</v>
      </c>
      <c r="AE179" s="30">
        <v>-3.7531217228422897</v>
      </c>
      <c r="AF179" s="30">
        <v>-6.7070845835199862</v>
      </c>
      <c r="AG179" s="30">
        <v>-6.5247630267260313</v>
      </c>
      <c r="AH179" s="30">
        <v>-6.7347361148504961</v>
      </c>
      <c r="AI179" s="30">
        <v>1.5139054857125367</v>
      </c>
      <c r="AJ179" s="30">
        <v>2.3733541638822531</v>
      </c>
      <c r="AK179" s="30">
        <v>-2.4203681286504293</v>
      </c>
      <c r="AL179" s="30">
        <v>-4.499809670330265</v>
      </c>
    </row>
    <row r="180" spans="1:38" ht="15.6" x14ac:dyDescent="0.3">
      <c r="A180" s="26">
        <v>687120</v>
      </c>
      <c r="B180" s="26">
        <v>847230</v>
      </c>
      <c r="C180" s="26">
        <v>368</v>
      </c>
      <c r="D180" s="25">
        <v>176</v>
      </c>
      <c r="E180" s="26">
        <v>1</v>
      </c>
      <c r="F180" s="27" t="s">
        <v>177</v>
      </c>
      <c r="G180" s="30">
        <v>-14.554120112600977</v>
      </c>
      <c r="H180" s="30">
        <v>-8.4118326757584114</v>
      </c>
      <c r="I180" s="30">
        <v>-8.0288404235023059</v>
      </c>
      <c r="J180" s="30">
        <v>-14.068362265564067</v>
      </c>
      <c r="K180" s="30">
        <v>-6.8107630129948271</v>
      </c>
      <c r="L180" s="30">
        <v>-10.620331329667849</v>
      </c>
      <c r="M180" s="30">
        <v>-3.4301849185354079</v>
      </c>
      <c r="N180" s="30">
        <v>-6.3706123468987732</v>
      </c>
      <c r="O180" s="30">
        <v>-11.512925464970229</v>
      </c>
      <c r="P180" s="30">
        <v>-11.630708500626612</v>
      </c>
      <c r="Q180" s="30">
        <v>-9.156273150705907</v>
      </c>
      <c r="R180" s="30">
        <v>-11.07109271269119</v>
      </c>
      <c r="S180" s="30">
        <v>-4.3091893107216155</v>
      </c>
      <c r="T180" s="30">
        <v>-10.714417768752456</v>
      </c>
      <c r="U180" s="30">
        <v>-11.512925464970229</v>
      </c>
      <c r="V180" s="30">
        <v>-12.323855681186558</v>
      </c>
      <c r="W180" s="30">
        <v>-6.0139374029600408</v>
      </c>
      <c r="X180" s="30">
        <v>-18.993133044854378</v>
      </c>
      <c r="Y180" s="30">
        <v>-11.808042515909527</v>
      </c>
      <c r="Z180" s="30">
        <v>-14.979192672527347</v>
      </c>
      <c r="AA180" s="30">
        <v>-10.238050024910153</v>
      </c>
      <c r="AB180" s="30">
        <v>-9.7981270368783022</v>
      </c>
      <c r="AC180" s="30">
        <v>-9.4196906011580559</v>
      </c>
      <c r="AD180" s="30">
        <v>-7.6009024595420822</v>
      </c>
      <c r="AE180" s="30">
        <v>-3.8792331826051552</v>
      </c>
      <c r="AF180" s="30">
        <v>-6.620073206530356</v>
      </c>
      <c r="AG180" s="30">
        <v>-6.4588050589342334</v>
      </c>
      <c r="AH180" s="30">
        <v>-6.3199686140800182</v>
      </c>
      <c r="AI180" s="30">
        <v>1.5686159179138452</v>
      </c>
      <c r="AJ180" s="30">
        <v>2.3092296357127142</v>
      </c>
      <c r="AK180" s="30">
        <v>-2.3025850929940455</v>
      </c>
      <c r="AL180" s="30">
        <v>-4.1633374337090521</v>
      </c>
    </row>
    <row r="181" spans="1:38" ht="15.6" x14ac:dyDescent="0.3">
      <c r="A181" s="26">
        <v>687122</v>
      </c>
      <c r="B181" s="26">
        <v>847230</v>
      </c>
      <c r="C181" s="26">
        <v>368</v>
      </c>
      <c r="D181" s="25">
        <v>177</v>
      </c>
      <c r="E181" s="26">
        <v>1</v>
      </c>
      <c r="F181" s="27" t="s">
        <v>178</v>
      </c>
      <c r="G181" s="30">
        <v>-14.508657738524219</v>
      </c>
      <c r="H181" s="30">
        <v>-8.4118326757584114</v>
      </c>
      <c r="I181" s="30">
        <v>-7.8963666724359181</v>
      </c>
      <c r="J181" s="30">
        <v>-14.297936707208567</v>
      </c>
      <c r="K181" s="30">
        <v>-6.7605476533888105</v>
      </c>
      <c r="L181" s="30">
        <v>-10.588437965891895</v>
      </c>
      <c r="M181" s="30">
        <v>-3.5588263258657387</v>
      </c>
      <c r="N181" s="30">
        <v>-6.3386607470921703</v>
      </c>
      <c r="O181" s="30">
        <v>-11.512925464970229</v>
      </c>
      <c r="P181" s="30">
        <v>-11.630708500626612</v>
      </c>
      <c r="Q181" s="30">
        <v>-9.1354390638030658</v>
      </c>
      <c r="R181" s="30">
        <v>-11.07109271269119</v>
      </c>
      <c r="S181" s="30">
        <v>-4.252949592398739</v>
      </c>
      <c r="T181" s="30">
        <v>-11.407564949312402</v>
      </c>
      <c r="U181" s="30">
        <v>-11.512925464970229</v>
      </c>
      <c r="V181" s="30">
        <v>-12.323855681186558</v>
      </c>
      <c r="W181" s="30">
        <v>-6.0509786746403895</v>
      </c>
      <c r="X181" s="30">
        <v>-18.967857976775246</v>
      </c>
      <c r="Y181" s="30">
        <v>-11.736069016284437</v>
      </c>
      <c r="Z181" s="30">
        <v>-14.975513803825651</v>
      </c>
      <c r="AA181" s="30">
        <v>-10.421540879423572</v>
      </c>
      <c r="AB181" s="30">
        <v>-10.021270588192511</v>
      </c>
      <c r="AC181" s="30">
        <v>-9.4334839232903924</v>
      </c>
      <c r="AD181" s="30">
        <v>-7.6463648336188399</v>
      </c>
      <c r="AE181" s="30">
        <v>-3.7297014486341915</v>
      </c>
      <c r="AF181" s="30">
        <v>-6.6453910145146464</v>
      </c>
      <c r="AG181" s="30">
        <v>-6.3969296552161463</v>
      </c>
      <c r="AH181" s="30">
        <v>-6.451737891711141</v>
      </c>
      <c r="AI181" s="30">
        <v>1.563975538357343</v>
      </c>
      <c r="AJ181" s="30">
        <v>2.3471334692551147</v>
      </c>
      <c r="AK181" s="30">
        <v>-2.3025850929940455</v>
      </c>
      <c r="AL181" s="30">
        <v>-4.1633374337090521</v>
      </c>
    </row>
    <row r="182" spans="1:38" ht="15.6" x14ac:dyDescent="0.3">
      <c r="A182" s="26">
        <v>687124</v>
      </c>
      <c r="B182" s="26">
        <v>847230</v>
      </c>
      <c r="C182" s="26">
        <v>368</v>
      </c>
      <c r="D182" s="25">
        <v>178</v>
      </c>
      <c r="E182" s="26">
        <v>1</v>
      </c>
      <c r="F182" s="27" t="s">
        <v>197</v>
      </c>
      <c r="G182" s="30">
        <v>-14.983115718119334</v>
      </c>
      <c r="H182" s="30">
        <v>-8.4118326757584114</v>
      </c>
      <c r="I182" s="30">
        <v>-7.9546955571059259</v>
      </c>
      <c r="J182" s="30">
        <v>-14.255377092789772</v>
      </c>
      <c r="K182" s="30">
        <v>-6.8264923149033709</v>
      </c>
      <c r="L182" s="30">
        <v>-10.621796278872059</v>
      </c>
      <c r="M182" s="30">
        <v>-3.4481143014499072</v>
      </c>
      <c r="N182" s="30">
        <v>-6.3199686140800182</v>
      </c>
      <c r="O182" s="30">
        <v>-11.512925464970229</v>
      </c>
      <c r="P182" s="30">
        <v>-11.630708500626612</v>
      </c>
      <c r="Q182" s="30">
        <v>-9.1049798563183568</v>
      </c>
      <c r="R182" s="30">
        <v>-11.002099841204238</v>
      </c>
      <c r="S182" s="30">
        <v>-4.1923249705823045</v>
      </c>
      <c r="T182" s="30">
        <v>-11.407564949312402</v>
      </c>
      <c r="U182" s="30">
        <v>-11.512925464970229</v>
      </c>
      <c r="V182" s="30">
        <v>-12.323855681186558</v>
      </c>
      <c r="W182" s="30">
        <v>-6.074846156047033</v>
      </c>
      <c r="X182" s="30">
        <v>-19.00540148923265</v>
      </c>
      <c r="Y182" s="30">
        <v>-11.823080393274068</v>
      </c>
      <c r="Z182" s="30">
        <v>-15.02307939450384</v>
      </c>
      <c r="AA182" s="30">
        <v>-10.338366545850587</v>
      </c>
      <c r="AB182" s="30">
        <v>-10.021270588192511</v>
      </c>
      <c r="AC182" s="30">
        <v>-9.3926619287701367</v>
      </c>
      <c r="AD182" s="30">
        <v>-7.6233753153941404</v>
      </c>
      <c r="AE182" s="30">
        <v>-3.7722610630529876</v>
      </c>
      <c r="AF182" s="30">
        <v>-6.5712830423609239</v>
      </c>
      <c r="AG182" s="30">
        <v>-6.4103526755482871</v>
      </c>
      <c r="AH182" s="30">
        <v>-6.5022901708739722</v>
      </c>
      <c r="AI182" s="30">
        <v>1.5937600997148706</v>
      </c>
      <c r="AJ182" s="30">
        <v>2.3846769817125177</v>
      </c>
      <c r="AK182" s="30">
        <v>-2.1972245773362196</v>
      </c>
      <c r="AL182" s="30">
        <v>-4.0943445622221004</v>
      </c>
    </row>
    <row r="183" spans="1:38" ht="15.6" x14ac:dyDescent="0.3">
      <c r="A183" s="26">
        <v>687126</v>
      </c>
      <c r="B183" s="26">
        <v>847230</v>
      </c>
      <c r="C183" s="26">
        <v>368</v>
      </c>
      <c r="D183" s="25">
        <v>179</v>
      </c>
      <c r="E183" s="26">
        <v>1</v>
      </c>
      <c r="F183" s="27" t="s">
        <v>179</v>
      </c>
      <c r="G183" s="30">
        <v>-16.929025867174648</v>
      </c>
      <c r="H183" s="30">
        <v>-9.1049798563183568</v>
      </c>
      <c r="I183" s="30">
        <v>-8.0528875832851394</v>
      </c>
      <c r="J183" s="30">
        <v>-14.065915481862339</v>
      </c>
      <c r="K183" s="30">
        <v>-6.9242845809333478</v>
      </c>
      <c r="L183" s="30">
        <v>-10.658728862891868</v>
      </c>
      <c r="M183" s="30">
        <v>-3.0458566607365598</v>
      </c>
      <c r="N183" s="30">
        <v>-6.3449699162854349</v>
      </c>
      <c r="O183" s="30">
        <v>-11.512925464970229</v>
      </c>
      <c r="P183" s="30">
        <v>-11.764239893251135</v>
      </c>
      <c r="Q183" s="30">
        <v>-9.1049798563183568</v>
      </c>
      <c r="R183" s="30">
        <v>-11.07109271269119</v>
      </c>
      <c r="S183" s="30">
        <v>-4.441540762206289</v>
      </c>
      <c r="T183" s="30">
        <v>-11.407564949312402</v>
      </c>
      <c r="U183" s="30">
        <v>-10.714417768752456</v>
      </c>
      <c r="V183" s="30">
        <v>-12.323855681186558</v>
      </c>
      <c r="W183" s="30">
        <v>-6.0094022477946494</v>
      </c>
      <c r="X183" s="30">
        <v>-18.917902052113405</v>
      </c>
      <c r="Y183" s="30">
        <v>-11.535398320822287</v>
      </c>
      <c r="Z183" s="30">
        <v>-14.667328276617624</v>
      </c>
      <c r="AA183" s="30">
        <v>-10.010185755768019</v>
      </c>
      <c r="AB183" s="30">
        <v>-10.021270588192511</v>
      </c>
      <c r="AC183" s="30">
        <v>-9.3794167020201176</v>
      </c>
      <c r="AD183" s="30">
        <v>-7.6233753153941404</v>
      </c>
      <c r="AE183" s="30">
        <v>-4.0487340509700482</v>
      </c>
      <c r="AF183" s="30">
        <v>-6.603543904579146</v>
      </c>
      <c r="AG183" s="30">
        <v>-6.6713665009179062</v>
      </c>
      <c r="AH183" s="30">
        <v>-6.2955771609558591</v>
      </c>
      <c r="AI183" s="30">
        <v>1.7006995037124251</v>
      </c>
      <c r="AJ183" s="30">
        <v>2.1189293131869547</v>
      </c>
      <c r="AK183" s="30">
        <v>-2.1019143975318944</v>
      </c>
      <c r="AL183" s="30">
        <v>-4.0298060410845293</v>
      </c>
    </row>
    <row r="184" spans="1:38" ht="15.6" x14ac:dyDescent="0.3">
      <c r="A184" s="26">
        <v>687208</v>
      </c>
      <c r="B184" s="26">
        <v>847230</v>
      </c>
      <c r="C184" s="26">
        <v>368</v>
      </c>
      <c r="D184" s="25">
        <v>180</v>
      </c>
      <c r="E184" s="26">
        <v>1</v>
      </c>
      <c r="F184" s="27" t="s">
        <v>180</v>
      </c>
      <c r="G184" s="30">
        <v>-16.929025867174648</v>
      </c>
      <c r="H184" s="30">
        <v>-9.1049798563183568</v>
      </c>
      <c r="I184" s="30">
        <v>-7.8522168878229888</v>
      </c>
      <c r="J184" s="30">
        <v>-13.919870573288517</v>
      </c>
      <c r="K184" s="30">
        <v>-6.580905472106128</v>
      </c>
      <c r="L184" s="30">
        <v>-10.566781769946392</v>
      </c>
      <c r="M184" s="30">
        <v>-3.2005266862000039</v>
      </c>
      <c r="N184" s="30">
        <v>-6.2895711368956473</v>
      </c>
      <c r="O184" s="30">
        <v>-11.512925464970229</v>
      </c>
      <c r="P184" s="30">
        <v>-11.764239893251135</v>
      </c>
      <c r="Q184" s="30">
        <v>-9.1049798563183568</v>
      </c>
      <c r="R184" s="30">
        <v>-11.002099841204238</v>
      </c>
      <c r="S184" s="30">
        <v>-4.0235754913338937</v>
      </c>
      <c r="T184" s="30">
        <v>-10.714417768752456</v>
      </c>
      <c r="U184" s="30">
        <v>-11.512925464970229</v>
      </c>
      <c r="V184" s="30">
        <v>-12.323855681186558</v>
      </c>
      <c r="W184" s="30">
        <v>-6.1872091242340774</v>
      </c>
      <c r="X184" s="30">
        <v>-19.06909203067092</v>
      </c>
      <c r="Y184" s="30">
        <v>-11.736069016284437</v>
      </c>
      <c r="Z184" s="30">
        <v>-15.07461655555591</v>
      </c>
      <c r="AA184" s="30">
        <v>-10.389596149351219</v>
      </c>
      <c r="AB184" s="30">
        <v>-10.021270588192511</v>
      </c>
      <c r="AC184" s="30">
        <v>-9.4196906011580559</v>
      </c>
      <c r="AD184" s="30">
        <v>-7.6698953310290339</v>
      </c>
      <c r="AE184" s="30">
        <v>-3.8846240312400315</v>
      </c>
      <c r="AF184" s="30">
        <v>-6.6117744037156614</v>
      </c>
      <c r="AG184" s="30">
        <v>-6.5172158210906481</v>
      </c>
      <c r="AH184" s="30">
        <v>-6.5400304988568196</v>
      </c>
      <c r="AI184" s="30">
        <v>1.6422277352570913</v>
      </c>
      <c r="AJ184" s="30">
        <v>2.4277482359480516</v>
      </c>
      <c r="AK184" s="30">
        <v>-2.3025850929940455</v>
      </c>
      <c r="AL184" s="30">
        <v>-4.0298060410845293</v>
      </c>
    </row>
    <row r="185" spans="1:38" ht="15.6" x14ac:dyDescent="0.3">
      <c r="A185" s="26">
        <v>687210</v>
      </c>
      <c r="B185" s="26">
        <v>847230</v>
      </c>
      <c r="C185" s="26">
        <v>368</v>
      </c>
      <c r="D185" s="25">
        <v>181</v>
      </c>
      <c r="E185" s="26">
        <v>1</v>
      </c>
      <c r="F185" s="27" t="s">
        <v>181</v>
      </c>
      <c r="G185" s="30">
        <v>-16.523560759066484</v>
      </c>
      <c r="H185" s="30">
        <v>-9.1049798563183568</v>
      </c>
      <c r="I185" s="30">
        <v>-7.841287817290798</v>
      </c>
      <c r="J185" s="30">
        <v>-13.73098412920929</v>
      </c>
      <c r="K185" s="30">
        <v>-6.4093521752147034</v>
      </c>
      <c r="L185" s="30">
        <v>-10.476746116875336</v>
      </c>
      <c r="M185" s="30">
        <v>-3.2096591697632766</v>
      </c>
      <c r="N185" s="30">
        <v>-6.3386607470921703</v>
      </c>
      <c r="O185" s="30">
        <v>-11.512925464970229</v>
      </c>
      <c r="P185" s="30">
        <v>-11.630708500626612</v>
      </c>
      <c r="Q185" s="30">
        <v>-9.156273150705907</v>
      </c>
      <c r="R185" s="30">
        <v>-11.145200684844911</v>
      </c>
      <c r="S185" s="30">
        <v>-3.9344958612802046</v>
      </c>
      <c r="T185" s="30">
        <v>-11.407564949312402</v>
      </c>
      <c r="U185" s="30">
        <v>-11.407564949312402</v>
      </c>
      <c r="V185" s="30">
        <v>-12.323855681186558</v>
      </c>
      <c r="W185" s="30">
        <v>-6.2955771609558591</v>
      </c>
      <c r="X185" s="30">
        <v>-19.359865295692373</v>
      </c>
      <c r="Y185" s="30">
        <v>-11.682001795014163</v>
      </c>
      <c r="Z185" s="30">
        <v>-15.180011686445219</v>
      </c>
      <c r="AA185" s="30">
        <v>-10.47491393433304</v>
      </c>
      <c r="AB185" s="30">
        <v>-9.7981270368783022</v>
      </c>
      <c r="AC185" s="30">
        <v>-9.4060849491022775</v>
      </c>
      <c r="AD185" s="30">
        <v>-7.7440033031827555</v>
      </c>
      <c r="AE185" s="30">
        <v>-3.8371216972550282</v>
      </c>
      <c r="AF185" s="30">
        <v>-6.7254337221881819</v>
      </c>
      <c r="AG185" s="30">
        <v>-6.5172158210906481</v>
      </c>
      <c r="AH185" s="30">
        <v>-6.6890660780173077</v>
      </c>
      <c r="AI185" s="30">
        <v>1.6966344574642556</v>
      </c>
      <c r="AJ185" s="30">
        <v>2.4849066497880004</v>
      </c>
      <c r="AK185" s="30">
        <v>-2.3025850929940455</v>
      </c>
      <c r="AL185" s="30">
        <v>-3.9691814192680948</v>
      </c>
    </row>
    <row r="186" spans="1:38" ht="15.6" x14ac:dyDescent="0.3">
      <c r="A186" s="26">
        <v>687211</v>
      </c>
      <c r="B186" s="26">
        <v>847230</v>
      </c>
      <c r="C186" s="26">
        <v>368</v>
      </c>
      <c r="D186" s="25">
        <v>182</v>
      </c>
      <c r="E186" s="26">
        <v>1</v>
      </c>
      <c r="F186" s="27" t="s">
        <v>198</v>
      </c>
      <c r="G186" s="30">
        <v>-14.577650610011171</v>
      </c>
      <c r="H186" s="30">
        <v>-9.1049798563183568</v>
      </c>
      <c r="I186" s="30">
        <v>-8.8876785806283749</v>
      </c>
      <c r="J186" s="30">
        <v>-14.012720727251979</v>
      </c>
      <c r="K186" s="30">
        <v>-7.9163919708319002</v>
      </c>
      <c r="L186" s="30">
        <v>-11.27827984756933</v>
      </c>
      <c r="M186" s="30">
        <v>-4.0173835210859723</v>
      </c>
      <c r="N186" s="30">
        <v>-6.3513191439640941</v>
      </c>
      <c r="O186" s="30">
        <v>-11.512925464970229</v>
      </c>
      <c r="P186" s="30">
        <v>-11.764239893251135</v>
      </c>
      <c r="Q186" s="30">
        <v>-8.2505645281622897</v>
      </c>
      <c r="R186" s="30">
        <v>-10.665627604583024</v>
      </c>
      <c r="S186" s="30">
        <v>-4.9460967729586844</v>
      </c>
      <c r="T186" s="30">
        <v>-11.407564949312402</v>
      </c>
      <c r="U186" s="30">
        <v>-9.1049798563183568</v>
      </c>
      <c r="V186" s="30">
        <v>-12.323855681186558</v>
      </c>
      <c r="W186" s="30">
        <v>-6.8536880577118611</v>
      </c>
      <c r="X186" s="30">
        <v>-18.431683817296697</v>
      </c>
      <c r="Y186" s="30">
        <v>-12.716898269296165</v>
      </c>
      <c r="Z186" s="30">
        <v>-14.79068251006778</v>
      </c>
      <c r="AA186" s="30">
        <v>-9.7547467412480771</v>
      </c>
      <c r="AB186" s="30">
        <v>-9.6158054800843473</v>
      </c>
      <c r="AC186" s="30">
        <v>-8.4952142846974628</v>
      </c>
      <c r="AD186" s="30">
        <v>-6.772835961082766</v>
      </c>
      <c r="AE186" s="30">
        <v>-3.7917738772765692</v>
      </c>
      <c r="AF186" s="30">
        <v>-5.8392204455513053</v>
      </c>
      <c r="AG186" s="30">
        <v>-6.7536045991548788</v>
      </c>
      <c r="AH186" s="30">
        <v>-6.4447203190524949</v>
      </c>
      <c r="AI186" s="30">
        <v>1.7247487589450947</v>
      </c>
      <c r="AJ186" s="30">
        <v>1.7692866133759964</v>
      </c>
      <c r="AK186" s="30">
        <v>-1.6094379124341003</v>
      </c>
      <c r="AL186" s="30">
        <v>-2.582887058148204</v>
      </c>
    </row>
    <row r="187" spans="1:38" ht="15.6" x14ac:dyDescent="0.3">
      <c r="A187" s="26">
        <v>687213</v>
      </c>
      <c r="B187" s="26">
        <v>847230</v>
      </c>
      <c r="C187" s="26">
        <v>368</v>
      </c>
      <c r="D187" s="25">
        <v>183</v>
      </c>
      <c r="E187" s="26">
        <v>1</v>
      </c>
      <c r="F187" s="27" t="s">
        <v>182</v>
      </c>
      <c r="G187" s="30">
        <v>-16.929025867174648</v>
      </c>
      <c r="H187" s="30">
        <v>-9.1049798563183568</v>
      </c>
      <c r="I187" s="30">
        <v>-7.9619158050794132</v>
      </c>
      <c r="J187" s="30">
        <v>-13.721199878493033</v>
      </c>
      <c r="K187" s="30">
        <v>-6.6554125729756652</v>
      </c>
      <c r="L187" s="30">
        <v>-10.501030392383612</v>
      </c>
      <c r="M187" s="30">
        <v>-3.1736192332800797</v>
      </c>
      <c r="N187" s="30">
        <v>-6.2836009699091431</v>
      </c>
      <c r="O187" s="30">
        <v>-11.407564949312402</v>
      </c>
      <c r="P187" s="30">
        <v>-11.630708500626612</v>
      </c>
      <c r="Q187" s="30">
        <v>-9.0657591431650744</v>
      </c>
      <c r="R187" s="30">
        <v>-11.145200684844911</v>
      </c>
      <c r="S187" s="30">
        <v>-4.2846982907133198</v>
      </c>
      <c r="T187" s="30">
        <v>-10.714417768752456</v>
      </c>
      <c r="U187" s="30">
        <v>-11.407564949312402</v>
      </c>
      <c r="V187" s="30">
        <v>-12.323855681186558</v>
      </c>
      <c r="W187" s="30">
        <v>-6.4308312068918276</v>
      </c>
      <c r="X187" s="30">
        <v>-18.74109060256345</v>
      </c>
      <c r="Y187" s="30">
        <v>-11.682001795014163</v>
      </c>
      <c r="Z187" s="30">
        <v>-15.240368201519777</v>
      </c>
      <c r="AA187" s="30">
        <v>-10.371295791218428</v>
      </c>
      <c r="AB187" s="30">
        <v>-10.021270588192511</v>
      </c>
      <c r="AC187" s="30">
        <v>-9.3157008876340086</v>
      </c>
      <c r="AD187" s="30">
        <v>-7.6233753153941404</v>
      </c>
      <c r="AE187" s="30">
        <v>-3.9009731692415612</v>
      </c>
      <c r="AF187" s="30">
        <v>-6.620073206530356</v>
      </c>
      <c r="AG187" s="30">
        <v>-6.5555346853927849</v>
      </c>
      <c r="AH187" s="30">
        <v>-6.5953805939399848</v>
      </c>
      <c r="AI187" s="30">
        <v>1.6182875277110829</v>
      </c>
      <c r="AJ187" s="30">
        <v>2.4029330668283277</v>
      </c>
      <c r="AK187" s="30">
        <v>-2.1972245773362196</v>
      </c>
      <c r="AL187" s="30">
        <v>-4.0298060410845293</v>
      </c>
    </row>
    <row r="188" spans="1:38" ht="15.6" x14ac:dyDescent="0.3">
      <c r="A188" s="26">
        <v>687215</v>
      </c>
      <c r="B188" s="26">
        <v>847230</v>
      </c>
      <c r="C188" s="26">
        <v>368</v>
      </c>
      <c r="D188" s="25">
        <v>184</v>
      </c>
      <c r="E188" s="26">
        <v>1</v>
      </c>
      <c r="F188" s="27" t="s">
        <v>183</v>
      </c>
      <c r="G188" s="30">
        <v>-16.929025867174648</v>
      </c>
      <c r="H188" s="30">
        <v>-8.4118326757584114</v>
      </c>
      <c r="I188" s="30">
        <v>-8.0209663670713987</v>
      </c>
      <c r="J188" s="30">
        <v>-13.815510557964274</v>
      </c>
      <c r="K188" s="30">
        <v>-6.5250114430731045</v>
      </c>
      <c r="L188" s="30">
        <v>-10.555222942038521</v>
      </c>
      <c r="M188" s="30">
        <v>-3.2328620668429409</v>
      </c>
      <c r="N188" s="30">
        <v>-6.2717665122621407</v>
      </c>
      <c r="O188" s="30">
        <v>-11.407564949312402</v>
      </c>
      <c r="P188" s="30">
        <v>-11.630708500626612</v>
      </c>
      <c r="Q188" s="30">
        <v>-9.0851772290221771</v>
      </c>
      <c r="R188" s="30">
        <v>-11.07109271269119</v>
      </c>
      <c r="S188" s="30">
        <v>-4.0745419349259206</v>
      </c>
      <c r="T188" s="30">
        <v>-11.407564949312402</v>
      </c>
      <c r="U188" s="30">
        <v>-10.714417768752456</v>
      </c>
      <c r="V188" s="30">
        <v>-12.323855681186558</v>
      </c>
      <c r="W188" s="30">
        <v>-6.5633778628538106</v>
      </c>
      <c r="X188" s="30">
        <v>-19.201371074978976</v>
      </c>
      <c r="Y188" s="30">
        <v>-11.695247021764184</v>
      </c>
      <c r="Z188" s="30">
        <v>-15.459897332395158</v>
      </c>
      <c r="AA188" s="30">
        <v>-10.438681767319077</v>
      </c>
      <c r="AB188" s="30">
        <v>-10.021270588192511</v>
      </c>
      <c r="AC188" s="30">
        <v>-9.353441215616856</v>
      </c>
      <c r="AD188" s="30">
        <v>-7.5789235528233077</v>
      </c>
      <c r="AE188" s="30">
        <v>-3.8066624897703196</v>
      </c>
      <c r="AF188" s="30">
        <v>-6.603543904579146</v>
      </c>
      <c r="AG188" s="30">
        <v>-6.5400304988568196</v>
      </c>
      <c r="AH188" s="30">
        <v>-6.4036186433669426</v>
      </c>
      <c r="AI188" s="30">
        <v>1.6822752363863667</v>
      </c>
      <c r="AJ188" s="30">
        <v>2.5389738710582761</v>
      </c>
      <c r="AK188" s="30">
        <v>-2.1972245773362196</v>
      </c>
      <c r="AL188" s="30">
        <v>-3.912023005428146</v>
      </c>
    </row>
    <row r="189" spans="1:38" ht="15.6" x14ac:dyDescent="0.3">
      <c r="A189" s="26">
        <v>687217</v>
      </c>
      <c r="B189" s="26">
        <v>847230</v>
      </c>
      <c r="C189" s="26">
        <v>368</v>
      </c>
      <c r="D189" s="25">
        <v>185</v>
      </c>
      <c r="E189" s="26">
        <v>1</v>
      </c>
      <c r="F189" s="27" t="s">
        <v>184</v>
      </c>
      <c r="G189" s="30">
        <v>-16.929025867174648</v>
      </c>
      <c r="H189" s="30">
        <v>-9.1049798563183568</v>
      </c>
      <c r="I189" s="30">
        <v>-7.9124357478160432</v>
      </c>
      <c r="J189" s="30">
        <v>-13.869051324892304</v>
      </c>
      <c r="K189" s="30">
        <v>-6.6394912923874578</v>
      </c>
      <c r="L189" s="30">
        <v>-10.551898839254681</v>
      </c>
      <c r="M189" s="30">
        <v>-3.1052165063956796</v>
      </c>
      <c r="N189" s="30">
        <v>-6.2370809542742505</v>
      </c>
      <c r="O189" s="30">
        <v>-11.407564949312402</v>
      </c>
      <c r="P189" s="30">
        <v>-11.407564949312402</v>
      </c>
      <c r="Q189" s="30">
        <v>-9.0280188151822287</v>
      </c>
      <c r="R189" s="30">
        <v>-11.002099841204238</v>
      </c>
      <c r="S189" s="30">
        <v>-4.0423848232913899</v>
      </c>
      <c r="T189" s="30">
        <v>-11.407564949312402</v>
      </c>
      <c r="U189" s="30">
        <v>-11.407564949312402</v>
      </c>
      <c r="V189" s="30">
        <v>-12.323855681186558</v>
      </c>
      <c r="W189" s="30">
        <v>-6.5477525449507299</v>
      </c>
      <c r="X189" s="30">
        <v>-19.08693902429598</v>
      </c>
      <c r="Y189" s="30">
        <v>-11.708670042096324</v>
      </c>
      <c r="Z189" s="30">
        <v>-15.353690492874023</v>
      </c>
      <c r="AA189" s="30">
        <v>-10.386103293211455</v>
      </c>
      <c r="AB189" s="30">
        <v>-10.021270588192511</v>
      </c>
      <c r="AC189" s="30">
        <v>-9.2103403719761818</v>
      </c>
      <c r="AD189" s="30">
        <v>-7.6233753153941404</v>
      </c>
      <c r="AE189" s="30">
        <v>-3.7531217228422897</v>
      </c>
      <c r="AF189" s="30">
        <v>-6.5400304988568196</v>
      </c>
      <c r="AG189" s="30">
        <v>-6.5633778628538106</v>
      </c>
      <c r="AH189" s="30">
        <v>-6.3199686140800182</v>
      </c>
      <c r="AI189" s="30">
        <v>1.6529230243738393</v>
      </c>
      <c r="AJ189" s="30">
        <v>2.4662145167758478</v>
      </c>
      <c r="AK189" s="30">
        <v>-2.1019143975318944</v>
      </c>
      <c r="AL189" s="30">
        <v>-3.8579557841578702</v>
      </c>
    </row>
    <row r="190" spans="1:38" ht="15.6" x14ac:dyDescent="0.3">
      <c r="A190" s="26">
        <v>687218</v>
      </c>
      <c r="B190" s="26">
        <v>847230</v>
      </c>
      <c r="C190" s="26">
        <v>368</v>
      </c>
      <c r="D190" s="25">
        <v>186</v>
      </c>
      <c r="E190" s="26">
        <v>1</v>
      </c>
      <c r="F190" s="27" t="s">
        <v>185</v>
      </c>
      <c r="G190" s="30">
        <v>-16.929025867174648</v>
      </c>
      <c r="H190" s="30">
        <v>-8.4118326757584114</v>
      </c>
      <c r="I190" s="30">
        <v>-8.0647783298066607</v>
      </c>
      <c r="J190" s="30">
        <v>-13.770774664122882</v>
      </c>
      <c r="K190" s="30">
        <v>-6.6920467061554456</v>
      </c>
      <c r="L190" s="30">
        <v>-10.558413520275876</v>
      </c>
      <c r="M190" s="30">
        <v>-3.1388331171946642</v>
      </c>
      <c r="N190" s="30">
        <v>-6.3138147485056395</v>
      </c>
      <c r="O190" s="30">
        <v>-11.512925464970229</v>
      </c>
      <c r="P190" s="30">
        <v>-11.764239893251135</v>
      </c>
      <c r="Q190" s="30">
        <v>-9.156273150705907</v>
      </c>
      <c r="R190" s="30">
        <v>-11.07109271269119</v>
      </c>
      <c r="S190" s="30">
        <v>-4.441540762206289</v>
      </c>
      <c r="T190" s="30">
        <v>-11.407564949312402</v>
      </c>
      <c r="U190" s="30">
        <v>-11.512925464970229</v>
      </c>
      <c r="V190" s="30">
        <v>-12.323855681186558</v>
      </c>
      <c r="W190" s="30">
        <v>-6.4447203190524949</v>
      </c>
      <c r="X190" s="30">
        <v>-19.133630551808491</v>
      </c>
      <c r="Y190" s="30">
        <v>-11.736069016284437</v>
      </c>
      <c r="Z190" s="30">
        <v>-15.282737346282795</v>
      </c>
      <c r="AA190" s="30">
        <v>-10.318804957087304</v>
      </c>
      <c r="AB190" s="30">
        <v>-10.021270588192511</v>
      </c>
      <c r="AC190" s="30">
        <v>-9.3034307950421944</v>
      </c>
      <c r="AD190" s="30">
        <v>-7.5574173476023434</v>
      </c>
      <c r="AE190" s="30">
        <v>-3.9691814192680948</v>
      </c>
      <c r="AF190" s="30">
        <v>-6.620073206530356</v>
      </c>
      <c r="AG190" s="30">
        <v>-6.5247630267260313</v>
      </c>
      <c r="AH190" s="30">
        <v>-6.772835961082766</v>
      </c>
      <c r="AI190" s="30">
        <v>1.6760575997754958</v>
      </c>
      <c r="AJ190" s="30">
        <v>2.3587553644611003</v>
      </c>
      <c r="AK190" s="30">
        <v>-2.1972245773362196</v>
      </c>
      <c r="AL190" s="30">
        <v>-4.0298060410845293</v>
      </c>
    </row>
    <row r="191" spans="1:38" ht="15.6" x14ac:dyDescent="0.3">
      <c r="A191" s="26">
        <v>687220</v>
      </c>
      <c r="B191" s="26">
        <v>847230</v>
      </c>
      <c r="C191" s="26">
        <v>368</v>
      </c>
      <c r="D191" s="25">
        <v>187</v>
      </c>
      <c r="E191" s="26">
        <v>1</v>
      </c>
      <c r="F191" s="27" t="s">
        <v>186</v>
      </c>
      <c r="G191" s="30">
        <v>-15.60727002719233</v>
      </c>
      <c r="H191" s="30">
        <v>-8.4118326757584114</v>
      </c>
      <c r="I191" s="30">
        <v>-7.9853141584524145</v>
      </c>
      <c r="J191" s="30">
        <v>-13.736125528709708</v>
      </c>
      <c r="K191" s="30">
        <v>-6.5208289178899657</v>
      </c>
      <c r="L191" s="30">
        <v>-10.639248225373777</v>
      </c>
      <c r="M191" s="30">
        <v>-3.2348761662146419</v>
      </c>
      <c r="N191" s="30">
        <v>-6.2427789753888883</v>
      </c>
      <c r="O191" s="30">
        <v>-11.407564949312402</v>
      </c>
      <c r="P191" s="30">
        <v>-11.630708500626612</v>
      </c>
      <c r="Q191" s="30">
        <v>-9.1049798563183568</v>
      </c>
      <c r="R191" s="30">
        <v>-11.002099841204238</v>
      </c>
      <c r="S191" s="30">
        <v>-4.1213732346100205</v>
      </c>
      <c r="T191" s="30">
        <v>-11.407564949312402</v>
      </c>
      <c r="U191" s="30">
        <v>-11.512925464970229</v>
      </c>
      <c r="V191" s="30">
        <v>-12.323855681186558</v>
      </c>
      <c r="W191" s="30">
        <v>-6.5792512120101012</v>
      </c>
      <c r="X191" s="30">
        <v>-19.262247929630583</v>
      </c>
      <c r="Y191" s="30">
        <v>-11.750055258259179</v>
      </c>
      <c r="Z191" s="30">
        <v>-15.574492697350712</v>
      </c>
      <c r="AA191" s="30">
        <v>-10.426735696300677</v>
      </c>
      <c r="AB191" s="30">
        <v>-10.021270588192511</v>
      </c>
      <c r="AC191" s="30">
        <v>-9.3794167020201176</v>
      </c>
      <c r="AD191" s="30">
        <v>-7.5574173476023434</v>
      </c>
      <c r="AE191" s="30">
        <v>-3.8319802977546096</v>
      </c>
      <c r="AF191" s="30">
        <v>-6.5953805939399848</v>
      </c>
      <c r="AG191" s="30">
        <v>-6.5400304988568196</v>
      </c>
      <c r="AH191" s="30">
        <v>-6.5872833837073648</v>
      </c>
      <c r="AI191" s="30">
        <v>1.6822752363863667</v>
      </c>
      <c r="AJ191" s="30">
        <v>2.5563656137701454</v>
      </c>
      <c r="AK191" s="30">
        <v>-2.1972245773362196</v>
      </c>
      <c r="AL191" s="30">
        <v>-3.9691814192680948</v>
      </c>
    </row>
    <row r="192" spans="1:38" ht="15.6" x14ac:dyDescent="0.3">
      <c r="A192" s="26">
        <v>687222</v>
      </c>
      <c r="B192" s="26">
        <v>847230</v>
      </c>
      <c r="C192" s="26">
        <v>368</v>
      </c>
      <c r="D192" s="25">
        <v>188</v>
      </c>
      <c r="E192" s="26">
        <v>1</v>
      </c>
      <c r="F192" s="27" t="s">
        <v>187</v>
      </c>
      <c r="G192" s="30">
        <v>-16.523560759066484</v>
      </c>
      <c r="H192" s="30">
        <v>-9.1049798563183568</v>
      </c>
      <c r="I192" s="30">
        <v>-7.9913296902857063</v>
      </c>
      <c r="J192" s="30">
        <v>-13.795307850646754</v>
      </c>
      <c r="K192" s="30">
        <v>-6.6267621946811524</v>
      </c>
      <c r="L192" s="30">
        <v>-10.574271137009214</v>
      </c>
      <c r="M192" s="30">
        <v>-3.2328620668429409</v>
      </c>
      <c r="N192" s="30">
        <v>-6.3323911340785752</v>
      </c>
      <c r="O192" s="30">
        <v>-11.407564949312402</v>
      </c>
      <c r="P192" s="30">
        <v>-11.407564949312402</v>
      </c>
      <c r="Q192" s="30">
        <v>-9.1668552600364439</v>
      </c>
      <c r="R192" s="30">
        <v>-11.145200684844911</v>
      </c>
      <c r="S192" s="30">
        <v>-4.0298060410845293</v>
      </c>
      <c r="T192" s="30">
        <v>-11.407564949312402</v>
      </c>
      <c r="U192" s="30">
        <v>-11.407564949312402</v>
      </c>
      <c r="V192" s="30">
        <v>-12.323855681186558</v>
      </c>
      <c r="W192" s="30">
        <v>-6.7631740501710294</v>
      </c>
      <c r="X192" s="30">
        <v>-19.217559206713045</v>
      </c>
      <c r="Y192" s="30">
        <v>-11.838347865404856</v>
      </c>
      <c r="Z192" s="30">
        <v>-15.587959150887992</v>
      </c>
      <c r="AA192" s="30">
        <v>-10.489235480748398</v>
      </c>
      <c r="AB192" s="30">
        <v>-9.7981270368783022</v>
      </c>
      <c r="AC192" s="30">
        <v>-9.3663446204527645</v>
      </c>
      <c r="AD192" s="30">
        <v>-7.6233753153941404</v>
      </c>
      <c r="AE192" s="30">
        <v>-3.8268651970878391</v>
      </c>
      <c r="AF192" s="30">
        <v>-6.5792512120101012</v>
      </c>
      <c r="AG192" s="30">
        <v>-6.5872833837073648</v>
      </c>
      <c r="AH192" s="30">
        <v>-6.7536045991548788</v>
      </c>
      <c r="AI192" s="30">
        <v>1.5778325730187692</v>
      </c>
      <c r="AJ192" s="30">
        <v>2.4662145167758478</v>
      </c>
      <c r="AK192" s="30">
        <v>-2.3025850929940455</v>
      </c>
      <c r="AL192" s="30">
        <v>-3.9691814192680948</v>
      </c>
    </row>
    <row r="193" spans="1:38" ht="15.6" x14ac:dyDescent="0.3">
      <c r="A193" s="26">
        <v>687223</v>
      </c>
      <c r="B193" s="26">
        <v>847230</v>
      </c>
      <c r="C193" s="26">
        <v>368</v>
      </c>
      <c r="D193" s="25">
        <v>189</v>
      </c>
      <c r="E193" s="26">
        <v>1</v>
      </c>
      <c r="F193" s="27" t="s">
        <v>188</v>
      </c>
      <c r="G193" s="30">
        <v>-16.929025867174648</v>
      </c>
      <c r="H193" s="30">
        <v>-9.1049798563183568</v>
      </c>
      <c r="I193" s="30">
        <v>-7.9333424326353565</v>
      </c>
      <c r="J193" s="30">
        <v>-13.705137500482904</v>
      </c>
      <c r="K193" s="30">
        <v>-6.4521923338911957</v>
      </c>
      <c r="L193" s="30">
        <v>-10.642824115565448</v>
      </c>
      <c r="M193" s="30">
        <v>-3.2005266862000039</v>
      </c>
      <c r="N193" s="30">
        <v>-6.2836009699091431</v>
      </c>
      <c r="O193" s="30">
        <v>-11.407564949312402</v>
      </c>
      <c r="P193" s="30">
        <v>-11.630708500626612</v>
      </c>
      <c r="Q193" s="30">
        <v>-9.1458018508386107</v>
      </c>
      <c r="R193" s="30">
        <v>-11.07109271269119</v>
      </c>
      <c r="S193" s="30">
        <v>-3.890044098709371</v>
      </c>
      <c r="T193" s="30">
        <v>-11.407564949312402</v>
      </c>
      <c r="U193" s="30">
        <v>-11.407564949312402</v>
      </c>
      <c r="V193" s="30">
        <v>-12.323855681186558</v>
      </c>
      <c r="W193" s="30">
        <v>-6.6801771306000619</v>
      </c>
      <c r="X193" s="30">
        <v>-19.219776502521693</v>
      </c>
      <c r="Y193" s="30">
        <v>-11.823080393274068</v>
      </c>
      <c r="Z193" s="30">
        <v>-15.766709405610094</v>
      </c>
      <c r="AA193" s="30">
        <v>-10.54813707933279</v>
      </c>
      <c r="AB193" s="30">
        <v>-10.021270588192511</v>
      </c>
      <c r="AC193" s="30">
        <v>-9.3157008876340086</v>
      </c>
      <c r="AD193" s="30">
        <v>-7.6233753153941404</v>
      </c>
      <c r="AE193" s="30">
        <v>-3.8116750315938641</v>
      </c>
      <c r="AF193" s="30">
        <v>-6.5872833837073648</v>
      </c>
      <c r="AG193" s="30">
        <v>-6.5247630267260313</v>
      </c>
      <c r="AH193" s="30">
        <v>-6.620073206530356</v>
      </c>
      <c r="AI193" s="30">
        <v>1.6400748818959903</v>
      </c>
      <c r="AJ193" s="30">
        <v>2.6390573296152584</v>
      </c>
      <c r="AK193" s="30">
        <v>-2.3025850929940455</v>
      </c>
      <c r="AL193" s="30">
        <v>-3.8579557841578702</v>
      </c>
    </row>
    <row r="194" spans="1:38" ht="15.6" x14ac:dyDescent="0.3">
      <c r="A194" s="26">
        <v>687224</v>
      </c>
      <c r="B194" s="26">
        <v>847230</v>
      </c>
      <c r="C194" s="26">
        <v>368</v>
      </c>
      <c r="D194" s="25">
        <v>190</v>
      </c>
      <c r="E194" s="26">
        <v>1</v>
      </c>
      <c r="F194" s="27" t="s">
        <v>189</v>
      </c>
      <c r="G194" s="30">
        <v>-16.929025867174648</v>
      </c>
      <c r="H194" s="30">
        <v>-8.4118326757584114</v>
      </c>
      <c r="I194" s="30">
        <v>-8.0688879246315803</v>
      </c>
      <c r="J194" s="30">
        <v>-13.7963277385475</v>
      </c>
      <c r="K194" s="30">
        <v>-6.7604305642252784</v>
      </c>
      <c r="L194" s="30">
        <v>-10.027312902648474</v>
      </c>
      <c r="M194" s="30">
        <v>-2.6592600369327779</v>
      </c>
      <c r="N194" s="30">
        <v>-7.0118819881910346</v>
      </c>
      <c r="O194" s="30">
        <v>-11.512925464970229</v>
      </c>
      <c r="P194" s="30">
        <v>-12.611537753638338</v>
      </c>
      <c r="Q194" s="30">
        <v>-9.8600024405963893</v>
      </c>
      <c r="R194" s="30">
        <v>-11.764239893251135</v>
      </c>
      <c r="S194" s="30">
        <v>-4.3600477279551066</v>
      </c>
      <c r="T194" s="30">
        <v>-10.714417768752456</v>
      </c>
      <c r="U194" s="30">
        <v>-10.714417768752456</v>
      </c>
      <c r="V194" s="30">
        <v>-12.323855681186558</v>
      </c>
      <c r="W194" s="30">
        <v>-7.3911819285600133</v>
      </c>
      <c r="X194" s="30">
        <v>-18.412446939025262</v>
      </c>
      <c r="Y194" s="30">
        <v>-12.023751088736219</v>
      </c>
      <c r="Z194" s="30">
        <v>-15.375727233351453</v>
      </c>
      <c r="AA194" s="30">
        <v>-9.8704018279503618</v>
      </c>
      <c r="AB194" s="30">
        <v>-10.714417768752456</v>
      </c>
      <c r="AC194" s="30">
        <v>-10.021270588192511</v>
      </c>
      <c r="AD194" s="30">
        <v>-8.3165224959540858</v>
      </c>
      <c r="AE194" s="30">
        <v>-4.4136319740892125</v>
      </c>
      <c r="AF194" s="30">
        <v>-7.1590697072630434</v>
      </c>
      <c r="AG194" s="30">
        <v>-7.1880572441362958</v>
      </c>
      <c r="AH194" s="30">
        <v>-6.4588050589342334</v>
      </c>
      <c r="AI194" s="30">
        <v>1.0256432688015187</v>
      </c>
      <c r="AJ194" s="30">
        <v>1.8119251388226494</v>
      </c>
      <c r="AK194" s="30">
        <v>-2.4203681286504293</v>
      </c>
      <c r="AL194" s="30">
        <v>-4.499809670330265</v>
      </c>
    </row>
    <row r="195" spans="1:38" ht="15.6" x14ac:dyDescent="0.3">
      <c r="A195" s="26">
        <v>687225</v>
      </c>
      <c r="B195" s="26">
        <v>847230</v>
      </c>
      <c r="C195" s="26">
        <v>368</v>
      </c>
      <c r="D195" s="25">
        <v>191</v>
      </c>
      <c r="E195" s="26">
        <v>1</v>
      </c>
      <c r="F195" s="27" t="s">
        <v>190</v>
      </c>
      <c r="G195" s="30">
        <v>-16.929025867174648</v>
      </c>
      <c r="H195" s="30">
        <v>-9.1049798563183568</v>
      </c>
      <c r="I195" s="30">
        <v>-7.9222844504397054</v>
      </c>
      <c r="J195" s="30">
        <v>-13.867153791116113</v>
      </c>
      <c r="K195" s="30">
        <v>-6.541380937954691</v>
      </c>
      <c r="L195" s="30">
        <v>-10.006881850740411</v>
      </c>
      <c r="M195" s="30">
        <v>-3.1286289470204229</v>
      </c>
      <c r="N195" s="30">
        <v>-6.4103526755482871</v>
      </c>
      <c r="O195" s="30">
        <v>-11.512925464970229</v>
      </c>
      <c r="P195" s="30">
        <v>-11.512925464970229</v>
      </c>
      <c r="Q195" s="30">
        <v>-9.2558027460529395</v>
      </c>
      <c r="R195" s="30">
        <v>-11.002099841204238</v>
      </c>
      <c r="S195" s="30">
        <v>-3.9810158769150976</v>
      </c>
      <c r="T195" s="30">
        <v>-11.407564949312402</v>
      </c>
      <c r="U195" s="30">
        <v>-11.407564949312402</v>
      </c>
      <c r="V195" s="30">
        <v>-12.323855681186558</v>
      </c>
      <c r="W195" s="30">
        <v>-6.7441258552003349</v>
      </c>
      <c r="X195" s="30">
        <v>-19.116948051848553</v>
      </c>
      <c r="Y195" s="30">
        <v>-11.736069016284437</v>
      </c>
      <c r="Z195" s="30">
        <v>-15.679783432289996</v>
      </c>
      <c r="AA195" s="30">
        <v>-10.434780791985508</v>
      </c>
      <c r="AB195" s="30">
        <v>-10.021270588192511</v>
      </c>
      <c r="AC195" s="30">
        <v>-9.4906423371303408</v>
      </c>
      <c r="AD195" s="30">
        <v>-7.7699787895860162</v>
      </c>
      <c r="AE195" s="30">
        <v>-3.6496587409606551</v>
      </c>
      <c r="AF195" s="30">
        <v>-6.6713665009179062</v>
      </c>
      <c r="AG195" s="30">
        <v>-6.6713665009179062</v>
      </c>
      <c r="AH195" s="30">
        <v>-6.8432167578445657</v>
      </c>
      <c r="AI195" s="30">
        <v>1.5163474893680884</v>
      </c>
      <c r="AJ195" s="30">
        <v>2.4756042571256867</v>
      </c>
      <c r="AK195" s="30">
        <v>-2.3025850929940455</v>
      </c>
      <c r="AL195" s="30">
        <v>-4.1633374337090521</v>
      </c>
    </row>
    <row r="196" spans="1:38" ht="15.6" x14ac:dyDescent="0.3">
      <c r="A196" s="26">
        <v>687227</v>
      </c>
      <c r="B196" s="26">
        <v>847230</v>
      </c>
      <c r="C196" s="26">
        <v>368</v>
      </c>
      <c r="D196" s="25">
        <v>192</v>
      </c>
      <c r="E196" s="26">
        <v>1</v>
      </c>
      <c r="F196" s="27" t="s">
        <v>191</v>
      </c>
      <c r="G196" s="30">
        <v>-16.929025867174648</v>
      </c>
      <c r="H196" s="30">
        <v>-8.4118326757584114</v>
      </c>
      <c r="I196" s="30">
        <v>-7.9373746961632952</v>
      </c>
      <c r="J196" s="30">
        <v>-13.471258134024099</v>
      </c>
      <c r="K196" s="30">
        <v>-6.4774169061288331</v>
      </c>
      <c r="L196" s="30">
        <v>-9.9306162199243815</v>
      </c>
      <c r="M196" s="30">
        <v>-3.1825081806973259</v>
      </c>
      <c r="N196" s="30">
        <v>-6.3199686140800182</v>
      </c>
      <c r="O196" s="30">
        <v>-11.512925464970229</v>
      </c>
      <c r="P196" s="30">
        <v>-11.512925464970229</v>
      </c>
      <c r="Q196" s="30">
        <v>-9.2103403719761818</v>
      </c>
      <c r="R196" s="30">
        <v>-11.002099841204238</v>
      </c>
      <c r="S196" s="30">
        <v>-3.7626456043535454</v>
      </c>
      <c r="T196" s="30">
        <v>-10.714417768752456</v>
      </c>
      <c r="U196" s="30">
        <v>-11.407564949312402</v>
      </c>
      <c r="V196" s="30">
        <v>-12.323855681186558</v>
      </c>
      <c r="W196" s="30">
        <v>-6.7441258552003349</v>
      </c>
      <c r="X196" s="30">
        <v>-19.032760101423531</v>
      </c>
      <c r="Y196" s="30">
        <v>-11.86960040890896</v>
      </c>
      <c r="Z196" s="30">
        <v>-15.847376541144373</v>
      </c>
      <c r="AA196" s="30">
        <v>-10.24739476764486</v>
      </c>
      <c r="AB196" s="30">
        <v>-10.021270588192511</v>
      </c>
      <c r="AC196" s="30">
        <v>-9.3663446204527645</v>
      </c>
      <c r="AD196" s="30">
        <v>-7.6698953310290339</v>
      </c>
      <c r="AE196" s="30">
        <v>-3.8632328412587138</v>
      </c>
      <c r="AF196" s="30">
        <v>-6.5792512120101012</v>
      </c>
      <c r="AG196" s="30">
        <v>-6.4803112641551976</v>
      </c>
      <c r="AH196" s="30">
        <v>-6.8225974706418304</v>
      </c>
      <c r="AI196" s="30">
        <v>1.6400748818959903</v>
      </c>
      <c r="AJ196" s="30">
        <v>2.6310891599660819</v>
      </c>
      <c r="AK196" s="30">
        <v>-2.3025850929940455</v>
      </c>
      <c r="AL196" s="30">
        <v>-3.912023005428146</v>
      </c>
    </row>
    <row r="197" spans="1:38" ht="15.6" x14ac:dyDescent="0.3">
      <c r="A197" s="26">
        <v>687228</v>
      </c>
      <c r="B197" s="26">
        <v>847230</v>
      </c>
      <c r="C197" s="26">
        <v>368</v>
      </c>
      <c r="D197" s="25">
        <v>193</v>
      </c>
      <c r="E197" s="26">
        <v>1</v>
      </c>
      <c r="F197" s="27" t="s">
        <v>199</v>
      </c>
      <c r="G197" s="30">
        <v>-10.307953160311209</v>
      </c>
      <c r="H197" s="30">
        <v>-7.173458444715143</v>
      </c>
      <c r="I197" s="30">
        <v>-12.189265527213793</v>
      </c>
      <c r="J197" s="30">
        <v>-17.043436218352394</v>
      </c>
      <c r="K197" s="30">
        <v>-8.5810665977969975</v>
      </c>
      <c r="L197" s="30">
        <v>-14.795641243011861</v>
      </c>
      <c r="M197" s="30">
        <v>-4.8277165440925547</v>
      </c>
      <c r="N197" s="30">
        <v>-8.198739460297702</v>
      </c>
      <c r="O197" s="30">
        <v>-12.611537753638338</v>
      </c>
      <c r="P197" s="30">
        <v>-10.186735027920044</v>
      </c>
      <c r="Q197" s="30">
        <v>-8.7341061929798105</v>
      </c>
      <c r="R197" s="30">
        <v>-9.7156258153665576</v>
      </c>
      <c r="S197" s="30">
        <v>-4.9523663859722804</v>
      </c>
      <c r="T197" s="30">
        <v>-12.611537753638338</v>
      </c>
      <c r="U197" s="30">
        <v>-12.716898269296165</v>
      </c>
      <c r="V197" s="30">
        <v>-13.527828485512494</v>
      </c>
      <c r="W197" s="30">
        <v>-8.3034268019146253</v>
      </c>
      <c r="X197" s="30">
        <v>-19.977982901965937</v>
      </c>
      <c r="Y197" s="30">
        <v>-12.621588089491839</v>
      </c>
      <c r="Z197" s="30">
        <v>-17.717483227538921</v>
      </c>
      <c r="AA197" s="30">
        <v>-15.727759424446456</v>
      </c>
      <c r="AB197" s="30">
        <v>-11.918390573078392</v>
      </c>
      <c r="AC197" s="30">
        <v>-9.4980224444279635</v>
      </c>
      <c r="AD197" s="30">
        <v>-7.8408531291726735</v>
      </c>
      <c r="AE197" s="30">
        <v>-3.4791589231318674</v>
      </c>
      <c r="AF197" s="30">
        <v>-7.4935439412215832</v>
      </c>
      <c r="AG197" s="30">
        <v>-8.0471895621705016</v>
      </c>
      <c r="AH197" s="30">
        <v>-5.9132696995229255</v>
      </c>
      <c r="AI197" s="30">
        <v>-2.3609865639133736E-2</v>
      </c>
      <c r="AJ197" s="30">
        <v>0.9695154931114528</v>
      </c>
      <c r="AK197" s="30">
        <v>-2.0928645620119766</v>
      </c>
      <c r="AL197" s="30">
        <v>-4.3428059215206005</v>
      </c>
    </row>
    <row r="198" spans="1:38" ht="15.6" x14ac:dyDescent="0.3">
      <c r="A198" s="26">
        <v>687229</v>
      </c>
      <c r="B198" s="26">
        <v>847230</v>
      </c>
      <c r="C198" s="26">
        <v>368</v>
      </c>
      <c r="D198" s="25">
        <v>194</v>
      </c>
      <c r="E198" s="26">
        <v>1</v>
      </c>
      <c r="F198" s="27" t="s">
        <v>192</v>
      </c>
      <c r="G198" s="30">
        <v>-10.011320257339344</v>
      </c>
      <c r="H198" s="30">
        <v>-8.0063675676502459</v>
      </c>
      <c r="I198" s="30">
        <v>-8.0489271820690433</v>
      </c>
      <c r="J198" s="30">
        <v>-13.568795924000716</v>
      </c>
      <c r="K198" s="30">
        <v>-6.2846367027826755</v>
      </c>
      <c r="L198" s="30">
        <v>-10.495234618654344</v>
      </c>
      <c r="M198" s="30">
        <v>-2.9883521662563686</v>
      </c>
      <c r="N198" s="30">
        <v>-6.3902851124974775</v>
      </c>
      <c r="O198" s="30">
        <v>-11.512925464970229</v>
      </c>
      <c r="P198" s="30">
        <v>-11.512925464970229</v>
      </c>
      <c r="Q198" s="30">
        <v>-9.3281234076325656</v>
      </c>
      <c r="R198" s="30">
        <v>-11.145200684844911</v>
      </c>
      <c r="S198" s="30">
        <v>-3.3781321087311591</v>
      </c>
      <c r="T198" s="30">
        <v>-10.714417768752456</v>
      </c>
      <c r="U198" s="30">
        <v>-10.714417768752456</v>
      </c>
      <c r="V198" s="30">
        <v>-12.323855681186558</v>
      </c>
      <c r="W198" s="30">
        <v>-6.9200528067925431</v>
      </c>
      <c r="X198" s="30">
        <v>-19.077460280341437</v>
      </c>
      <c r="Y198" s="30">
        <v>-11.708670042096324</v>
      </c>
      <c r="Z198" s="30">
        <v>-16.148739104180603</v>
      </c>
      <c r="AA198" s="30">
        <v>-10.244741418187436</v>
      </c>
      <c r="AB198" s="30">
        <v>-10.021270588192511</v>
      </c>
      <c r="AC198" s="30">
        <v>-9.5992761781331364</v>
      </c>
      <c r="AD198" s="30">
        <v>-7.718685495198466</v>
      </c>
      <c r="AE198" s="30">
        <v>-3.8527064282717265</v>
      </c>
      <c r="AF198" s="30">
        <v>-6.6626328209491517</v>
      </c>
      <c r="AG198" s="30">
        <v>-6.4949100635763504</v>
      </c>
      <c r="AH198" s="30">
        <v>-6.9302281348341959</v>
      </c>
      <c r="AI198" s="30">
        <v>1.6226831391841208</v>
      </c>
      <c r="AJ198" s="30">
        <v>2.7080502011022101</v>
      </c>
      <c r="AK198" s="30">
        <v>-2.1972245773362196</v>
      </c>
      <c r="AL198" s="30">
        <v>-3.5835189384561099</v>
      </c>
    </row>
    <row r="199" spans="1:38" ht="15.6" x14ac:dyDescent="0.3">
      <c r="A199" s="26">
        <v>687230</v>
      </c>
      <c r="B199" s="26">
        <v>847230</v>
      </c>
      <c r="C199" s="26">
        <v>368</v>
      </c>
      <c r="D199" s="25">
        <v>195</v>
      </c>
      <c r="E199" s="26">
        <v>1</v>
      </c>
      <c r="F199" s="27" t="s">
        <v>193</v>
      </c>
      <c r="G199" s="30">
        <v>-12.805931891666562</v>
      </c>
      <c r="H199" s="30">
        <v>-8.4118326757584114</v>
      </c>
      <c r="I199" s="30">
        <v>-7.970776622547544</v>
      </c>
      <c r="J199" s="30">
        <v>-13.491994032503277</v>
      </c>
      <c r="K199" s="30">
        <v>-6.5078867258021296</v>
      </c>
      <c r="L199" s="30">
        <v>-10.012275025283934</v>
      </c>
      <c r="M199" s="30">
        <v>-3.2348761662146419</v>
      </c>
      <c r="N199" s="30">
        <v>-6.2090679180465767</v>
      </c>
      <c r="O199" s="30">
        <v>-11.512925464970229</v>
      </c>
      <c r="P199" s="30">
        <v>-11.512925464970229</v>
      </c>
      <c r="Q199" s="30">
        <v>-9.1251825636358763</v>
      </c>
      <c r="R199" s="30">
        <v>-10.937561320066667</v>
      </c>
      <c r="S199" s="30">
        <v>-3.575550768806933</v>
      </c>
      <c r="T199" s="30">
        <v>-10.714417768752456</v>
      </c>
      <c r="U199" s="30">
        <v>-10.714417768752456</v>
      </c>
      <c r="V199" s="30">
        <v>-12.323855681186558</v>
      </c>
      <c r="W199" s="30">
        <v>-6.6890660780173077</v>
      </c>
      <c r="X199" s="30">
        <v>-19.106659435033698</v>
      </c>
      <c r="Y199" s="30">
        <v>-11.708670042096324</v>
      </c>
      <c r="Z199" s="30">
        <v>-15.895598057102847</v>
      </c>
      <c r="AA199" s="30">
        <v>-10.206581683834832</v>
      </c>
      <c r="AB199" s="30">
        <v>-9.7981270368783022</v>
      </c>
      <c r="AC199" s="30">
        <v>-9.2913094345098504</v>
      </c>
      <c r="AD199" s="30">
        <v>-7.5789235528233077</v>
      </c>
      <c r="AE199" s="30">
        <v>-3.8016749482592807</v>
      </c>
      <c r="AF199" s="30">
        <v>-6.4239583276040655</v>
      </c>
      <c r="AG199" s="30">
        <v>-6.4875840234842777</v>
      </c>
      <c r="AH199" s="30">
        <v>-6.465922526703098</v>
      </c>
      <c r="AI199" s="30">
        <v>1.7287013332609182</v>
      </c>
      <c r="AJ199" s="30">
        <v>2.7372493557944724</v>
      </c>
      <c r="AK199" s="30">
        <v>-2.1972245773362196</v>
      </c>
      <c r="AL199" s="30">
        <v>-3.7113523099659949</v>
      </c>
    </row>
    <row r="200" spans="1:38" ht="15.6" x14ac:dyDescent="0.3">
      <c r="A200" s="26">
        <v>687232</v>
      </c>
      <c r="B200" s="26">
        <v>847230</v>
      </c>
      <c r="C200" s="26">
        <v>368</v>
      </c>
      <c r="D200" s="25">
        <v>196</v>
      </c>
      <c r="E200" s="26">
        <v>1</v>
      </c>
      <c r="F200" s="27" t="s">
        <v>194</v>
      </c>
      <c r="G200" s="30">
        <v>-16.929025867174648</v>
      </c>
      <c r="H200" s="30">
        <v>-8.0063675676502459</v>
      </c>
      <c r="I200" s="30">
        <v>-7.8257836307548327</v>
      </c>
      <c r="J200" s="30">
        <v>-13.747537574378068</v>
      </c>
      <c r="K200" s="30">
        <v>-6.1144155529228081</v>
      </c>
      <c r="L200" s="30">
        <v>-9.9569506224049533</v>
      </c>
      <c r="M200" s="30">
        <v>-3.0001866239033714</v>
      </c>
      <c r="N200" s="30">
        <v>-6.465922526703098</v>
      </c>
      <c r="O200" s="30">
        <v>-11.512925464970229</v>
      </c>
      <c r="P200" s="30">
        <v>-11.630708500626612</v>
      </c>
      <c r="Q200" s="30">
        <v>-9.4760435377091881</v>
      </c>
      <c r="R200" s="30">
        <v>-11.312254769508078</v>
      </c>
      <c r="S200" s="30">
        <v>-2.9715818133217078</v>
      </c>
      <c r="T200" s="30">
        <v>-11.407564949312402</v>
      </c>
      <c r="U200" s="30">
        <v>-10.714417768752456</v>
      </c>
      <c r="V200" s="30">
        <v>-12.323855681186558</v>
      </c>
      <c r="W200" s="30">
        <v>-6.8717448414591038</v>
      </c>
      <c r="X200" s="30">
        <v>-19.213911383069295</v>
      </c>
      <c r="Y200" s="30">
        <v>-11.952292124754074</v>
      </c>
      <c r="Z200" s="30">
        <v>-16.192051612534154</v>
      </c>
      <c r="AA200" s="30">
        <v>-10.555690421897786</v>
      </c>
      <c r="AB200" s="30">
        <v>-10.021270588192511</v>
      </c>
      <c r="AC200" s="30">
        <v>-9.5992761781331364</v>
      </c>
      <c r="AD200" s="30">
        <v>-7.9418290465126757</v>
      </c>
      <c r="AE200" s="30">
        <v>-3.7204847935292675</v>
      </c>
      <c r="AF200" s="30">
        <v>-6.832853970809019</v>
      </c>
      <c r="AG200" s="30">
        <v>-6.5247630267260313</v>
      </c>
      <c r="AH200" s="30">
        <v>-7.1880572441362958</v>
      </c>
      <c r="AI200" s="30">
        <v>1.4739999415389962</v>
      </c>
      <c r="AJ200" s="30">
        <v>2.7444178452730847</v>
      </c>
      <c r="AK200" s="30">
        <v>-2.4203681286504293</v>
      </c>
      <c r="AL200" s="30">
        <v>-3.3684075588391647</v>
      </c>
    </row>
    <row r="201" spans="1:38" ht="15.6" x14ac:dyDescent="0.3">
      <c r="A201" s="26">
        <v>687234</v>
      </c>
      <c r="B201" s="26">
        <v>847230</v>
      </c>
      <c r="C201" s="26">
        <v>368</v>
      </c>
      <c r="D201" s="25">
        <v>197</v>
      </c>
      <c r="E201" s="26">
        <v>1</v>
      </c>
      <c r="F201" s="27" t="s">
        <v>195</v>
      </c>
      <c r="G201" s="30">
        <v>-16.929025867174648</v>
      </c>
      <c r="H201" s="30">
        <v>-8.0063675676502459</v>
      </c>
      <c r="I201" s="30">
        <v>-7.8695083849330496</v>
      </c>
      <c r="J201" s="30">
        <v>-14.107246900744096</v>
      </c>
      <c r="K201" s="30">
        <v>-6.0851500311853046</v>
      </c>
      <c r="L201" s="30">
        <v>-9.6273329852554141</v>
      </c>
      <c r="M201" s="30">
        <v>-2.374558592619135</v>
      </c>
      <c r="N201" s="30">
        <v>-6.6890660780173077</v>
      </c>
      <c r="O201" s="30">
        <v>-11.512925464970229</v>
      </c>
      <c r="P201" s="30">
        <v>-11.918390573078392</v>
      </c>
      <c r="Q201" s="30">
        <v>-9.684798351571299</v>
      </c>
      <c r="R201" s="30">
        <v>-11.630708500626612</v>
      </c>
      <c r="S201" s="30">
        <v>-3.1010927892118172</v>
      </c>
      <c r="T201" s="30">
        <v>-10.714417768752456</v>
      </c>
      <c r="U201" s="30">
        <v>-10.714417768752456</v>
      </c>
      <c r="V201" s="30">
        <v>-12.323855681186558</v>
      </c>
      <c r="W201" s="30">
        <v>-7.2224660238218368</v>
      </c>
      <c r="X201" s="30">
        <v>-18.883304265900478</v>
      </c>
      <c r="Y201" s="30">
        <v>-11.853852051940821</v>
      </c>
      <c r="Z201" s="30">
        <v>-16.319205695193126</v>
      </c>
      <c r="AA201" s="30">
        <v>-10.755152232089673</v>
      </c>
      <c r="AB201" s="30">
        <v>-10.021270588192511</v>
      </c>
      <c r="AC201" s="30">
        <v>-9.9724804240230789</v>
      </c>
      <c r="AD201" s="30">
        <v>-8.1886891244442008</v>
      </c>
      <c r="AE201" s="30">
        <v>-3.6327091826468818</v>
      </c>
      <c r="AF201" s="30">
        <v>-7.0008457020481494</v>
      </c>
      <c r="AG201" s="30">
        <v>-6.6117744037156614</v>
      </c>
      <c r="AH201" s="30">
        <v>-7.5363639384045111</v>
      </c>
      <c r="AI201" s="30">
        <v>1.3261904370501851</v>
      </c>
      <c r="AJ201" s="30">
        <v>2.5902671654458267</v>
      </c>
      <c r="AK201" s="30">
        <v>-2.4203681286504293</v>
      </c>
      <c r="AL201" s="30">
        <v>-3.7113523099659949</v>
      </c>
    </row>
    <row r="202" spans="1:38" ht="15.6" x14ac:dyDescent="0.3">
      <c r="A202" s="26">
        <v>687235</v>
      </c>
      <c r="B202" s="26">
        <v>847230</v>
      </c>
      <c r="C202" s="26">
        <v>367</v>
      </c>
      <c r="D202" s="25">
        <v>198</v>
      </c>
      <c r="E202" s="26">
        <v>1</v>
      </c>
      <c r="F202" s="27" t="s">
        <v>196</v>
      </c>
      <c r="G202" s="30">
        <v>-13.291439707448262</v>
      </c>
      <c r="H202" s="30">
        <v>-8.0063675676502459</v>
      </c>
      <c r="I202" s="30">
        <v>-7.8473028730205598</v>
      </c>
      <c r="J202" s="30">
        <v>-13.992555057657386</v>
      </c>
      <c r="K202" s="30">
        <v>-6.0168742626333502</v>
      </c>
      <c r="L202" s="30">
        <v>-10.004741286241302</v>
      </c>
      <c r="M202" s="30">
        <v>-2.9353691238269009</v>
      </c>
      <c r="N202" s="30">
        <v>-6.5477525449507299</v>
      </c>
      <c r="O202" s="30">
        <v>-11.512925464970229</v>
      </c>
      <c r="P202" s="30">
        <v>-11.630708500626612</v>
      </c>
      <c r="Q202" s="30">
        <v>-9.4760435377091881</v>
      </c>
      <c r="R202" s="30">
        <v>-11.312254769508078</v>
      </c>
      <c r="S202" s="30">
        <v>-2.9395620020869364</v>
      </c>
      <c r="T202" s="30">
        <v>-10.714417768752456</v>
      </c>
      <c r="U202" s="30">
        <v>-10.714417768752456</v>
      </c>
      <c r="V202" s="30">
        <v>-12.323855681186558</v>
      </c>
      <c r="W202" s="30">
        <v>-7.3132203870903014</v>
      </c>
      <c r="X202" s="30">
        <v>-18.948748174152861</v>
      </c>
      <c r="Y202" s="30">
        <v>-11.793227430124388</v>
      </c>
      <c r="Z202" s="30">
        <v>-16.419752287115958</v>
      </c>
      <c r="AA202" s="30">
        <v>-10.700624446620122</v>
      </c>
      <c r="AB202" s="30">
        <v>-10.308952660644293</v>
      </c>
      <c r="AC202" s="30">
        <v>-9.7211659957421741</v>
      </c>
      <c r="AD202" s="30">
        <v>-8.0402691193259272</v>
      </c>
      <c r="AE202" s="30">
        <v>-3.575550768806933</v>
      </c>
      <c r="AF202" s="30">
        <v>-6.8749654561591464</v>
      </c>
      <c r="AG202" s="30">
        <v>-6.5323676261112507</v>
      </c>
      <c r="AH202" s="30">
        <v>-7.2179102072859767</v>
      </c>
      <c r="AI202" s="30">
        <v>1.4508328822574619</v>
      </c>
      <c r="AJ202" s="30">
        <v>2.6703098731193631</v>
      </c>
      <c r="AK202" s="30">
        <v>-2.4203681286504293</v>
      </c>
      <c r="AL202" s="30">
        <v>-3.5835189384561099</v>
      </c>
    </row>
    <row r="203" spans="1:38" ht="15.6" x14ac:dyDescent="0.3">
      <c r="A203" s="26">
        <v>686944</v>
      </c>
      <c r="B203" s="26">
        <v>846949</v>
      </c>
      <c r="C203" s="26">
        <v>361</v>
      </c>
      <c r="D203" s="25">
        <v>1</v>
      </c>
      <c r="E203" s="26">
        <v>2</v>
      </c>
      <c r="F203" s="27" t="s">
        <v>286</v>
      </c>
      <c r="G203" s="30">
        <v>-16.929025867174648</v>
      </c>
      <c r="H203" s="30">
        <v>-8.0063675676502459</v>
      </c>
      <c r="I203" s="30">
        <v>-7.5735034853539682</v>
      </c>
      <c r="J203" s="30">
        <v>-14.714451651503316</v>
      </c>
      <c r="K203" s="30">
        <v>-5.8186627506546227</v>
      </c>
      <c r="L203" s="30">
        <v>-9.776620831657338</v>
      </c>
      <c r="M203" s="30">
        <v>-0.23712979328894968</v>
      </c>
      <c r="N203" s="30">
        <v>-7.2820447696218515</v>
      </c>
      <c r="O203" s="30">
        <v>-11.407564949312402</v>
      </c>
      <c r="P203" s="30">
        <v>-12.611537753638338</v>
      </c>
      <c r="Q203" s="30">
        <v>-10.276162837821301</v>
      </c>
      <c r="R203" s="30">
        <v>-12.323855681186558</v>
      </c>
      <c r="S203" s="30">
        <v>-2.3171348740087772</v>
      </c>
      <c r="T203" s="30">
        <v>-10.714417768752456</v>
      </c>
      <c r="U203" s="30">
        <v>-11.407564949312402</v>
      </c>
      <c r="V203" s="30">
        <v>-12.323855681186558</v>
      </c>
      <c r="W203" s="30">
        <v>-8.6667249253872018</v>
      </c>
      <c r="X203" s="30">
        <v>-18.760426305918546</v>
      </c>
      <c r="Y203" s="30">
        <v>-12.486374610684331</v>
      </c>
      <c r="Z203" s="30">
        <v>-17.273891615008054</v>
      </c>
      <c r="AA203" s="30">
        <v>-11.098142890224215</v>
      </c>
      <c r="AB203" s="30">
        <v>-10.714417768752456</v>
      </c>
      <c r="AC203" s="30">
        <v>-10.665627604583024</v>
      </c>
      <c r="AD203" s="30">
        <v>-9.3281234076325656</v>
      </c>
      <c r="AE203" s="30">
        <v>-3.4955080611333966</v>
      </c>
      <c r="AF203" s="30">
        <v>-7.6463648336188399</v>
      </c>
      <c r="AG203" s="30">
        <v>-7.1590697072630434</v>
      </c>
      <c r="AH203" s="30">
        <v>-8.0753604391371976</v>
      </c>
      <c r="AI203" s="30">
        <v>0.67634006224356402</v>
      </c>
      <c r="AJ203" s="30">
        <v>2.3587553644611003</v>
      </c>
      <c r="AK203" s="30">
        <v>-3.8066624897703196</v>
      </c>
      <c r="AL203" s="30">
        <v>-3.5065578973199818</v>
      </c>
    </row>
    <row r="204" spans="1:38" ht="15.6" x14ac:dyDescent="0.3">
      <c r="A204" s="26">
        <v>686937</v>
      </c>
      <c r="B204" s="26">
        <v>846945</v>
      </c>
      <c r="C204" s="26">
        <v>362</v>
      </c>
      <c r="D204" s="25">
        <v>2</v>
      </c>
      <c r="E204" s="26">
        <v>2</v>
      </c>
      <c r="F204" s="27" t="s">
        <v>287</v>
      </c>
      <c r="G204" s="30">
        <v>-16.929025867174648</v>
      </c>
      <c r="H204" s="30">
        <v>-7.718685495198466</v>
      </c>
      <c r="I204" s="30">
        <v>-7.7927934673521877</v>
      </c>
      <c r="J204" s="30">
        <v>-14.15910026235435</v>
      </c>
      <c r="K204" s="30">
        <v>-5.3164010419813321</v>
      </c>
      <c r="L204" s="30">
        <v>-8.1241506033066297</v>
      </c>
      <c r="M204" s="30">
        <v>-1.9902104079518934</v>
      </c>
      <c r="N204" s="30">
        <v>-7.1619309395440753</v>
      </c>
      <c r="O204" s="30">
        <v>-11.512925464970229</v>
      </c>
      <c r="P204" s="30">
        <v>-12.100712129872347</v>
      </c>
      <c r="Q204" s="30">
        <v>-10.183789517690286</v>
      </c>
      <c r="R204" s="30">
        <v>-12.611537753638338</v>
      </c>
      <c r="S204" s="30">
        <v>-3.5404594489956631</v>
      </c>
      <c r="T204" s="30">
        <v>-11.407564949312402</v>
      </c>
      <c r="U204" s="30">
        <v>-10.021270588192511</v>
      </c>
      <c r="V204" s="30">
        <v>-12.323855681186558</v>
      </c>
      <c r="W204" s="30">
        <v>-8.5921562298896923</v>
      </c>
      <c r="X204" s="30">
        <v>-18.466609675840765</v>
      </c>
      <c r="Y204" s="30">
        <v>-11.969683867465942</v>
      </c>
      <c r="Z204" s="30">
        <v>-16.828014165672592</v>
      </c>
      <c r="AA204" s="30">
        <v>-10.958162138172817</v>
      </c>
      <c r="AB204" s="30">
        <v>-10.714417768752456</v>
      </c>
      <c r="AC204" s="30">
        <v>-10.765711063140007</v>
      </c>
      <c r="AD204" s="30">
        <v>-8.768507619697143</v>
      </c>
      <c r="AE204" s="30">
        <v>-4.1562199659401884</v>
      </c>
      <c r="AF204" s="30">
        <v>-7.9735777448272556</v>
      </c>
      <c r="AG204" s="30">
        <v>-7.1308988302963465</v>
      </c>
      <c r="AH204" s="30">
        <v>-7.9110573878459221</v>
      </c>
      <c r="AI204" s="30">
        <v>0.87082835779739776</v>
      </c>
      <c r="AJ204" s="30">
        <v>2.0484094324321074</v>
      </c>
      <c r="AK204" s="30">
        <v>-3.4011973816621555</v>
      </c>
      <c r="AL204" s="30">
        <v>-4.4044994905259403</v>
      </c>
    </row>
    <row r="205" spans="1:38" ht="15.6" x14ac:dyDescent="0.3">
      <c r="A205" s="26">
        <v>686937</v>
      </c>
      <c r="B205" s="26">
        <v>846945</v>
      </c>
      <c r="C205" s="26">
        <v>362</v>
      </c>
      <c r="D205" s="25">
        <v>3</v>
      </c>
      <c r="E205" s="26">
        <v>2</v>
      </c>
      <c r="F205" s="27" t="s">
        <v>288</v>
      </c>
      <c r="G205" s="30">
        <v>-13.89647962049794</v>
      </c>
      <c r="H205" s="30">
        <v>-7.718685495198466</v>
      </c>
      <c r="I205" s="30">
        <v>-8.0240671447496474</v>
      </c>
      <c r="J205" s="30">
        <v>-14.040107597906466</v>
      </c>
      <c r="K205" s="30">
        <v>-5.3979730176118634</v>
      </c>
      <c r="L205" s="30">
        <v>-10.245894524677155</v>
      </c>
      <c r="M205" s="30">
        <v>-2.9208309653808735</v>
      </c>
      <c r="N205" s="30">
        <v>-6.8685345658288561</v>
      </c>
      <c r="O205" s="30">
        <v>-11.407564949312402</v>
      </c>
      <c r="P205" s="30">
        <v>-11.918390573078392</v>
      </c>
      <c r="Q205" s="30">
        <v>-9.8389490313985561</v>
      </c>
      <c r="R205" s="30">
        <v>-12.323855681186558</v>
      </c>
      <c r="S205" s="30">
        <v>-3.421400088979675</v>
      </c>
      <c r="T205" s="30">
        <v>-11.407564949312402</v>
      </c>
      <c r="U205" s="30">
        <v>-10.021270588192511</v>
      </c>
      <c r="V205" s="30">
        <v>-12.323855681186558</v>
      </c>
      <c r="W205" s="30">
        <v>-7.8930388823432436</v>
      </c>
      <c r="X205" s="30">
        <v>-18.774173209820766</v>
      </c>
      <c r="Y205" s="30">
        <v>-11.695247021764184</v>
      </c>
      <c r="Z205" s="30">
        <v>-17.016761981478734</v>
      </c>
      <c r="AA205" s="30">
        <v>-10.835884049825136</v>
      </c>
      <c r="AB205" s="30">
        <v>-10.308952660644293</v>
      </c>
      <c r="AC205" s="30">
        <v>-10.491274217438248</v>
      </c>
      <c r="AD205" s="30">
        <v>-8.4631259701459616</v>
      </c>
      <c r="AE205" s="30">
        <v>-4.0745419349259206</v>
      </c>
      <c r="AF205" s="30">
        <v>-7.6939928826080948</v>
      </c>
      <c r="AG205" s="30">
        <v>-6.8023947633243109</v>
      </c>
      <c r="AH205" s="30">
        <v>-7.8522168878229888</v>
      </c>
      <c r="AI205" s="30">
        <v>1.1133184360578052</v>
      </c>
      <c r="AJ205" s="30">
        <v>2.388762789235098</v>
      </c>
      <c r="AK205" s="30">
        <v>-3.1135153092103742</v>
      </c>
      <c r="AL205" s="30">
        <v>-4.1633374337090521</v>
      </c>
    </row>
    <row r="206" spans="1:38" ht="15.6" x14ac:dyDescent="0.3">
      <c r="A206" s="26">
        <v>686883</v>
      </c>
      <c r="B206" s="26">
        <v>846460</v>
      </c>
      <c r="C206" s="26">
        <v>374</v>
      </c>
      <c r="D206" s="25">
        <v>4</v>
      </c>
      <c r="E206" s="26">
        <v>2</v>
      </c>
      <c r="F206" s="27" t="s">
        <v>289</v>
      </c>
      <c r="G206" s="30">
        <v>-16.929025867174648</v>
      </c>
      <c r="H206" s="30">
        <v>-7.718685495198466</v>
      </c>
      <c r="I206" s="30">
        <v>-8.4118326757584114</v>
      </c>
      <c r="J206" s="30">
        <v>-14.690979295318174</v>
      </c>
      <c r="K206" s="30">
        <v>-7.0900768357760917</v>
      </c>
      <c r="L206" s="30">
        <v>-11.184421397998193</v>
      </c>
      <c r="M206" s="30">
        <v>-3.7578723256008879</v>
      </c>
      <c r="N206" s="30">
        <v>-10.532096211958502</v>
      </c>
      <c r="O206" s="30">
        <v>-11.512925464970229</v>
      </c>
      <c r="P206" s="30">
        <v>-13.710150042306449</v>
      </c>
      <c r="Q206" s="30">
        <v>-11.07109271269119</v>
      </c>
      <c r="R206" s="30">
        <v>-13.710150042306449</v>
      </c>
      <c r="S206" s="30">
        <v>-5.8861040314501558</v>
      </c>
      <c r="T206" s="30">
        <v>-11.512925464970229</v>
      </c>
      <c r="U206" s="30">
        <v>-11.512925464970229</v>
      </c>
      <c r="V206" s="30">
        <v>-12.323855681186558</v>
      </c>
      <c r="W206" s="30">
        <v>-11.630708500626612</v>
      </c>
      <c r="X206" s="30">
        <v>-17.7473361906886</v>
      </c>
      <c r="Y206" s="30">
        <v>-15.319587954740548</v>
      </c>
      <c r="Z206" s="30">
        <v>-16.393393664210379</v>
      </c>
      <c r="AA206" s="30">
        <v>-10.896739325546411</v>
      </c>
      <c r="AB206" s="30">
        <v>-11.512925464970229</v>
      </c>
      <c r="AC206" s="30">
        <v>-13.710150042306449</v>
      </c>
      <c r="AD206" s="30">
        <v>-11.407564949312402</v>
      </c>
      <c r="AE206" s="30">
        <v>-5.9269260259704106</v>
      </c>
      <c r="AF206" s="30">
        <v>-10.021270588192511</v>
      </c>
      <c r="AG206" s="30">
        <v>-11.407564949312402</v>
      </c>
      <c r="AH206" s="30">
        <v>-9.6158054800843473</v>
      </c>
      <c r="AI206" s="30">
        <v>-2.5538995212749516</v>
      </c>
      <c r="AJ206" s="30">
        <v>-0.97344914571410357</v>
      </c>
      <c r="AK206" s="30">
        <v>-4.6051701859880909</v>
      </c>
      <c r="AL206" s="30">
        <v>-6.8023947633243109</v>
      </c>
    </row>
    <row r="207" spans="1:38" ht="15.6" x14ac:dyDescent="0.3">
      <c r="A207" s="26">
        <v>686855</v>
      </c>
      <c r="B207" s="26">
        <v>846452</v>
      </c>
      <c r="C207" s="26">
        <v>374</v>
      </c>
      <c r="D207" s="25">
        <v>5</v>
      </c>
      <c r="E207" s="26">
        <v>2</v>
      </c>
      <c r="F207" s="27" t="s">
        <v>290</v>
      </c>
      <c r="G207" s="30">
        <v>-16.929025867174648</v>
      </c>
      <c r="H207" s="30">
        <v>-7.718685495198466</v>
      </c>
      <c r="I207" s="30">
        <v>-8.6995147482101931</v>
      </c>
      <c r="J207" s="30">
        <v>-15.341566861459324</v>
      </c>
      <c r="K207" s="30">
        <v>-8.1016777474545716</v>
      </c>
      <c r="L207" s="30">
        <v>-12.525979865276691</v>
      </c>
      <c r="M207" s="30">
        <v>-3.1648086035979248</v>
      </c>
      <c r="N207" s="30">
        <v>-10.342854212319974</v>
      </c>
      <c r="O207" s="30">
        <v>-11.512925464970229</v>
      </c>
      <c r="P207" s="30">
        <v>-13.710150042306449</v>
      </c>
      <c r="Q207" s="30">
        <v>-10.532096211958502</v>
      </c>
      <c r="R207" s="30">
        <v>-13.710150042306449</v>
      </c>
      <c r="S207" s="30">
        <v>-5.9269260259704106</v>
      </c>
      <c r="T207" s="30">
        <v>-11.512925464970229</v>
      </c>
      <c r="U207" s="30">
        <v>-11.407564949312402</v>
      </c>
      <c r="V207" s="30">
        <v>-12.323855681186558</v>
      </c>
      <c r="W207" s="30">
        <v>-10.308952660644293</v>
      </c>
      <c r="X207" s="30">
        <v>-17.735501733041598</v>
      </c>
      <c r="Y207" s="30">
        <v>-14.403297222866394</v>
      </c>
      <c r="Z207" s="30">
        <v>-16.166767744403252</v>
      </c>
      <c r="AA207" s="30">
        <v>-10.071420371877982</v>
      </c>
      <c r="AB207" s="30">
        <v>-11.512925464970229</v>
      </c>
      <c r="AC207" s="30">
        <v>-12.611537753638338</v>
      </c>
      <c r="AD207" s="30">
        <v>-10.714417768752456</v>
      </c>
      <c r="AE207" s="30">
        <v>-5.2763384598292618</v>
      </c>
      <c r="AF207" s="30">
        <v>-9.0096696765140312</v>
      </c>
      <c r="AG207" s="30">
        <v>-10.308952660644293</v>
      </c>
      <c r="AH207" s="30">
        <v>-8.1117280833080727</v>
      </c>
      <c r="AI207" s="30">
        <v>-2.1019143975318944</v>
      </c>
      <c r="AJ207" s="30">
        <v>-0.47445797959511565</v>
      </c>
      <c r="AK207" s="30">
        <v>-3.8066624897703196</v>
      </c>
      <c r="AL207" s="30">
        <v>-5.1929568508902104</v>
      </c>
    </row>
    <row r="208" spans="1:38" ht="15.6" x14ac:dyDescent="0.3">
      <c r="A208" s="26">
        <v>686855</v>
      </c>
      <c r="B208" s="26">
        <v>846450</v>
      </c>
      <c r="C208" s="26">
        <v>374</v>
      </c>
      <c r="D208" s="25">
        <v>6</v>
      </c>
      <c r="E208" s="26">
        <v>2</v>
      </c>
      <c r="F208" s="27" t="s">
        <v>291</v>
      </c>
      <c r="G208" s="30">
        <v>-16.929025867174648</v>
      </c>
      <c r="H208" s="30">
        <v>-6.9077552789821368</v>
      </c>
      <c r="I208" s="30">
        <v>-8.0063675676502459</v>
      </c>
      <c r="J208" s="30">
        <v>-15.948196614162923</v>
      </c>
      <c r="K208" s="30">
        <v>-8.3350455325446404</v>
      </c>
      <c r="L208" s="30">
        <v>-12.808179364207041</v>
      </c>
      <c r="M208" s="30">
        <v>-3.1982565376654652</v>
      </c>
      <c r="N208" s="30">
        <v>-7.2393505385238459</v>
      </c>
      <c r="O208" s="30">
        <v>-11.512925464970229</v>
      </c>
      <c r="P208" s="30">
        <v>-13.017002861746503</v>
      </c>
      <c r="Q208" s="30">
        <v>-8.768507619697143</v>
      </c>
      <c r="R208" s="30">
        <v>-12.100712129872347</v>
      </c>
      <c r="S208" s="30">
        <v>-4.7611744344646727</v>
      </c>
      <c r="T208" s="30">
        <v>-11.512925464970229</v>
      </c>
      <c r="U208" s="30">
        <v>-8.768507619697143</v>
      </c>
      <c r="V208" s="30">
        <v>-12.323855681186558</v>
      </c>
      <c r="W208" s="30">
        <v>-7.8608252623595885</v>
      </c>
      <c r="X208" s="30">
        <v>-17.833244017814536</v>
      </c>
      <c r="Y208" s="30">
        <v>-11.192453569695457</v>
      </c>
      <c r="Z208" s="30">
        <v>-14.927707557166451</v>
      </c>
      <c r="AA208" s="30">
        <v>-10.756629617561765</v>
      </c>
      <c r="AB208" s="30">
        <v>-10.714417768752456</v>
      </c>
      <c r="AC208" s="30">
        <v>-9.9724804240230789</v>
      </c>
      <c r="AD208" s="30">
        <v>-8.0402691193259272</v>
      </c>
      <c r="AE208" s="30">
        <v>-3.1780538303479458</v>
      </c>
      <c r="AF208" s="30">
        <v>-6.0462727836029773</v>
      </c>
      <c r="AG208" s="30">
        <v>-7.3645136814778516</v>
      </c>
      <c r="AH208" s="30">
        <v>-5.5756824720288849</v>
      </c>
      <c r="AI208" s="30">
        <v>0.97665388160124555</v>
      </c>
      <c r="AJ208" s="30">
        <v>1.0095786662977122</v>
      </c>
      <c r="AK208" s="30">
        <v>-1.2809338454620642</v>
      </c>
      <c r="AL208" s="30">
        <v>-2.5538995212749516</v>
      </c>
    </row>
    <row r="209" spans="1:38" ht="15.6" x14ac:dyDescent="0.3">
      <c r="A209" s="26">
        <v>687564</v>
      </c>
      <c r="B209" s="26">
        <v>846573</v>
      </c>
      <c r="C209" s="26">
        <v>362</v>
      </c>
      <c r="D209" s="25">
        <v>7</v>
      </c>
      <c r="E209" s="26">
        <v>2</v>
      </c>
      <c r="F209" s="27" t="s">
        <v>292</v>
      </c>
      <c r="G209" s="30">
        <v>-16.929025867174648</v>
      </c>
      <c r="H209" s="30">
        <v>-8.0063675676502459</v>
      </c>
      <c r="I209" s="30">
        <v>-9.903487552536129</v>
      </c>
      <c r="J209" s="30">
        <v>-15.882373317437249</v>
      </c>
      <c r="K209" s="30">
        <v>-5.7037824746562009</v>
      </c>
      <c r="L209" s="30">
        <v>-9.324608465525122</v>
      </c>
      <c r="M209" s="30">
        <v>-0.35034580888708483</v>
      </c>
      <c r="N209" s="30">
        <v>-8.8979656869340307</v>
      </c>
      <c r="O209" s="30">
        <v>-11.512925464970229</v>
      </c>
      <c r="P209" s="30">
        <v>-13.710150042306449</v>
      </c>
      <c r="Q209" s="30">
        <v>-12.323855681186558</v>
      </c>
      <c r="R209" s="30">
        <v>-13.710150042306449</v>
      </c>
      <c r="S209" s="30">
        <v>-3.0815322633573237</v>
      </c>
      <c r="T209" s="30">
        <v>-11.512925464970229</v>
      </c>
      <c r="U209" s="30">
        <v>-11.512925464970229</v>
      </c>
      <c r="V209" s="30">
        <v>-12.323855681186558</v>
      </c>
      <c r="W209" s="30">
        <v>-9.3281234076325656</v>
      </c>
      <c r="X209" s="30">
        <v>-19.162618088681743</v>
      </c>
      <c r="Y209" s="30">
        <v>-14.914122846632385</v>
      </c>
      <c r="Z209" s="30">
        <v>-15.12962041937895</v>
      </c>
      <c r="AA209" s="30">
        <v>-11.152039988495153</v>
      </c>
      <c r="AB209" s="30">
        <v>-11.512925464970229</v>
      </c>
      <c r="AC209" s="30">
        <v>-13.710150042306449</v>
      </c>
      <c r="AD209" s="30">
        <v>-10.714417768752456</v>
      </c>
      <c r="AE209" s="30">
        <v>-4.7355320038513344</v>
      </c>
      <c r="AF209" s="30">
        <v>-10.714417768752456</v>
      </c>
      <c r="AG209" s="30">
        <v>-8.2720707333832522</v>
      </c>
      <c r="AH209" s="30">
        <v>-10.021270588192511</v>
      </c>
      <c r="AI209" s="30">
        <v>-0.916290731874155</v>
      </c>
      <c r="AJ209" s="30">
        <v>-0.25131442828090605</v>
      </c>
      <c r="AK209" s="30">
        <v>-4.6051701859880909</v>
      </c>
      <c r="AL209" s="30">
        <v>-5.7037824746562009</v>
      </c>
    </row>
    <row r="210" spans="1:38" ht="15.6" x14ac:dyDescent="0.3">
      <c r="A210" s="26">
        <v>687158</v>
      </c>
      <c r="B210" s="26">
        <v>846630</v>
      </c>
      <c r="C210" s="26">
        <v>378</v>
      </c>
      <c r="D210" s="25">
        <v>8</v>
      </c>
      <c r="E210" s="26">
        <v>2</v>
      </c>
      <c r="F210" s="27" t="s">
        <v>294</v>
      </c>
      <c r="G210" s="30">
        <v>-16.929025867174648</v>
      </c>
      <c r="H210" s="30">
        <v>-7.718685495198466</v>
      </c>
      <c r="I210" s="30">
        <v>-6.179865149978319</v>
      </c>
      <c r="J210" s="30">
        <v>-14.841552153797549</v>
      </c>
      <c r="K210" s="30">
        <v>-4.1753136247557681</v>
      </c>
      <c r="L210" s="30">
        <v>-10.675197055599176</v>
      </c>
      <c r="M210" s="30">
        <v>-0.90524089568757016</v>
      </c>
      <c r="N210" s="30">
        <v>-6.3902851124974775</v>
      </c>
      <c r="O210" s="30">
        <v>-10.714417768752456</v>
      </c>
      <c r="P210" s="30">
        <v>-11.225243392518447</v>
      </c>
      <c r="Q210" s="30">
        <v>-10.876936698250232</v>
      </c>
      <c r="R210" s="30">
        <v>-13.710150042306449</v>
      </c>
      <c r="S210" s="30">
        <v>-4.3009588115851001</v>
      </c>
      <c r="T210" s="30">
        <v>-11.512925464970229</v>
      </c>
      <c r="U210" s="30">
        <v>-11.512925464970229</v>
      </c>
      <c r="V210" s="30">
        <v>-12.323855681186558</v>
      </c>
      <c r="W210" s="30">
        <v>-7.9324977190837913</v>
      </c>
      <c r="X210" s="30">
        <v>-19.489349156247403</v>
      </c>
      <c r="Y210" s="30">
        <v>-11.417615285165903</v>
      </c>
      <c r="Z210" s="30">
        <v>-15.141077005302318</v>
      </c>
      <c r="AA210" s="30">
        <v>-9.762635352284887</v>
      </c>
      <c r="AB210" s="30">
        <v>-11.407564949312402</v>
      </c>
      <c r="AC210" s="30">
        <v>-13.710150042306449</v>
      </c>
      <c r="AD210" s="30">
        <v>-9.0096696765140312</v>
      </c>
      <c r="AE210" s="30">
        <v>-4.06155473939911</v>
      </c>
      <c r="AF210" s="30">
        <v>-8.9226582995244019</v>
      </c>
      <c r="AG210" s="30">
        <v>-5.4833091518978705</v>
      </c>
      <c r="AH210" s="30">
        <v>-7.1590697072630434</v>
      </c>
      <c r="AI210" s="30">
        <v>1.7749523509116736</v>
      </c>
      <c r="AJ210" s="30">
        <v>1.9725366241706355</v>
      </c>
      <c r="AK210" s="30">
        <v>-3.4011973816621555</v>
      </c>
      <c r="AL210" s="30">
        <v>-3.8579557841578702</v>
      </c>
    </row>
    <row r="211" spans="1:38" ht="15.6" x14ac:dyDescent="0.3">
      <c r="A211" s="26">
        <v>686533</v>
      </c>
      <c r="B211" s="26">
        <v>846623</v>
      </c>
      <c r="C211" s="26">
        <v>372</v>
      </c>
      <c r="D211" s="25">
        <v>9</v>
      </c>
      <c r="E211" s="26">
        <v>2</v>
      </c>
      <c r="F211" s="27" t="s">
        <v>295</v>
      </c>
      <c r="G211" s="30">
        <v>-16.929025867174648</v>
      </c>
      <c r="H211" s="30">
        <v>-8.0063675676502459</v>
      </c>
      <c r="I211" s="30">
        <v>-8.1051024083359362</v>
      </c>
      <c r="J211" s="30">
        <v>-13.939938136339325</v>
      </c>
      <c r="K211" s="30">
        <v>-5.5665813531427162</v>
      </c>
      <c r="L211" s="30">
        <v>-8.7502870735836158</v>
      </c>
      <c r="M211" s="30">
        <v>-3.7326820767723294</v>
      </c>
      <c r="N211" s="30">
        <v>-6.1872091242340774</v>
      </c>
      <c r="O211" s="30">
        <v>-11.512925464970229</v>
      </c>
      <c r="P211" s="30">
        <v>-11.512925464970229</v>
      </c>
      <c r="Q211" s="30">
        <v>-8.8818363050041462</v>
      </c>
      <c r="R211" s="30">
        <v>-11.225243392518447</v>
      </c>
      <c r="S211" s="30">
        <v>-2.5799501984748945</v>
      </c>
      <c r="T211" s="30">
        <v>-10.714417768752456</v>
      </c>
      <c r="U211" s="30">
        <v>-10.714417768752456</v>
      </c>
      <c r="V211" s="30">
        <v>-12.323855681186558</v>
      </c>
      <c r="W211" s="30">
        <v>-7.3804291367837518</v>
      </c>
      <c r="X211" s="30">
        <v>-18.96590779443569</v>
      </c>
      <c r="Y211" s="30">
        <v>-11.606015888036239</v>
      </c>
      <c r="Z211" s="30">
        <v>-16.479836298302072</v>
      </c>
      <c r="AA211" s="30">
        <v>-10.911416039962344</v>
      </c>
      <c r="AB211" s="30">
        <v>-9.7981270368783022</v>
      </c>
      <c r="AC211" s="30">
        <v>-9.3926619287701367</v>
      </c>
      <c r="AD211" s="30">
        <v>-7.7440033031827555</v>
      </c>
      <c r="AE211" s="30">
        <v>-3.3945528389434867</v>
      </c>
      <c r="AF211" s="30">
        <v>-7.1880572441362958</v>
      </c>
      <c r="AG211" s="30">
        <v>-6.4036186433669426</v>
      </c>
      <c r="AH211" s="30">
        <v>-6.8023947633243109</v>
      </c>
      <c r="AI211" s="30">
        <v>1.750165571929218</v>
      </c>
      <c r="AJ211" s="30">
        <v>2.7300291078209855</v>
      </c>
      <c r="AK211" s="30">
        <v>-2.7080502011022101</v>
      </c>
      <c r="AL211" s="30">
        <v>-3.912023005428146</v>
      </c>
    </row>
    <row r="212" spans="1:38" ht="15.6" x14ac:dyDescent="0.3">
      <c r="A212" s="26">
        <v>687469</v>
      </c>
      <c r="B212" s="26">
        <v>846814</v>
      </c>
      <c r="C212" s="26">
        <v>360</v>
      </c>
      <c r="D212" s="25">
        <v>10</v>
      </c>
      <c r="E212" s="26">
        <v>2</v>
      </c>
      <c r="F212" s="27" t="s">
        <v>296</v>
      </c>
      <c r="G212" s="30">
        <v>-16.929025867174648</v>
      </c>
      <c r="H212" s="30">
        <v>-8.0063675676502459</v>
      </c>
      <c r="I212" s="30">
        <v>-7.2536282898880557</v>
      </c>
      <c r="J212" s="30">
        <v>-13.684832234322158</v>
      </c>
      <c r="K212" s="30">
        <v>-5.5927562214626976</v>
      </c>
      <c r="L212" s="30">
        <v>-10.00527024684607</v>
      </c>
      <c r="M212" s="30">
        <v>-3.3211546739886191</v>
      </c>
      <c r="N212" s="30">
        <v>-6.465922526703098</v>
      </c>
      <c r="O212" s="30">
        <v>-11.407564949312402</v>
      </c>
      <c r="P212" s="30">
        <v>-11.407564949312402</v>
      </c>
      <c r="Q212" s="30">
        <v>-9.4616548002570884</v>
      </c>
      <c r="R212" s="30">
        <v>-11.512925464970229</v>
      </c>
      <c r="S212" s="30">
        <v>-3.4112477175156566</v>
      </c>
      <c r="T212" s="30">
        <v>-11.407564949312402</v>
      </c>
      <c r="U212" s="30">
        <v>-9.7981270368783022</v>
      </c>
      <c r="V212" s="30">
        <v>-12.323855681186558</v>
      </c>
      <c r="W212" s="30">
        <v>-7.9512482684291674</v>
      </c>
      <c r="X212" s="30">
        <v>-19.242082260035989</v>
      </c>
      <c r="Y212" s="30">
        <v>-11.793227430124388</v>
      </c>
      <c r="Z212" s="30">
        <v>-17.277661208024583</v>
      </c>
      <c r="AA212" s="30">
        <v>-10.866433976051082</v>
      </c>
      <c r="AB212" s="30">
        <v>-9.7981270368783022</v>
      </c>
      <c r="AC212" s="30">
        <v>-10.276162837821301</v>
      </c>
      <c r="AD212" s="30">
        <v>-8.4631259701459616</v>
      </c>
      <c r="AE212" s="30">
        <v>-3.6496587409606551</v>
      </c>
      <c r="AF212" s="30">
        <v>-6.9302281348341959</v>
      </c>
      <c r="AG212" s="30">
        <v>-6.3016194754118215</v>
      </c>
      <c r="AH212" s="30">
        <v>-6.9887243415158045</v>
      </c>
      <c r="AI212" s="30">
        <v>1.5332765514685365</v>
      </c>
      <c r="AJ212" s="30">
        <v>3.0602707946915619</v>
      </c>
      <c r="AK212" s="30">
        <v>-2.1019143975318944</v>
      </c>
      <c r="AL212" s="30">
        <v>-2.8705691305999852</v>
      </c>
    </row>
    <row r="213" spans="1:38" ht="15.6" x14ac:dyDescent="0.3">
      <c r="A213" s="26">
        <v>686086</v>
      </c>
      <c r="B213" s="26">
        <v>846958</v>
      </c>
      <c r="C213" s="26">
        <v>366</v>
      </c>
      <c r="D213" s="25">
        <v>11</v>
      </c>
      <c r="E213" s="26">
        <v>2</v>
      </c>
      <c r="F213" s="27" t="s">
        <v>297</v>
      </c>
      <c r="G213" s="30">
        <v>-16.929025867174648</v>
      </c>
      <c r="H213" s="30">
        <v>-7.718685495198466</v>
      </c>
      <c r="I213" s="30">
        <v>-8.0635259814901961</v>
      </c>
      <c r="J213" s="30">
        <v>-15.807291161085685</v>
      </c>
      <c r="K213" s="30">
        <v>-4.744006630842307</v>
      </c>
      <c r="L213" s="30">
        <v>-7.3557800015090971</v>
      </c>
      <c r="M213" s="30">
        <v>-3.4896083390062085</v>
      </c>
      <c r="N213" s="30">
        <v>-6.1142601245879096</v>
      </c>
      <c r="O213" s="30">
        <v>-10.714417768752456</v>
      </c>
      <c r="P213" s="30">
        <v>-11.145200684844911</v>
      </c>
      <c r="Q213" s="30">
        <v>-8.8659629558478557</v>
      </c>
      <c r="R213" s="30">
        <v>-10.276162837821301</v>
      </c>
      <c r="S213" s="30">
        <v>-2.8283363669767119</v>
      </c>
      <c r="T213" s="30">
        <v>-10.714417768752456</v>
      </c>
      <c r="U213" s="30">
        <v>-10.308952660644293</v>
      </c>
      <c r="V213" s="30">
        <v>-12.323855681186558</v>
      </c>
      <c r="W213" s="30">
        <v>-7.7647294336998725</v>
      </c>
      <c r="X213" s="30">
        <v>-18.956198980308727</v>
      </c>
      <c r="Y213" s="30">
        <v>-11.490946558251453</v>
      </c>
      <c r="Z213" s="30">
        <v>-16.537960217447445</v>
      </c>
      <c r="AA213" s="30">
        <v>-12.47508665091048</v>
      </c>
      <c r="AB213" s="30">
        <v>-9.3281234076325656</v>
      </c>
      <c r="AC213" s="30">
        <v>-9.7981270368783022</v>
      </c>
      <c r="AD213" s="30">
        <v>-8.0063675676502459</v>
      </c>
      <c r="AE213" s="30">
        <v>-1.3730491343698699</v>
      </c>
      <c r="AF213" s="30">
        <v>-7.3132203870903014</v>
      </c>
      <c r="AG213" s="30">
        <v>-6.023069886523313</v>
      </c>
      <c r="AH213" s="30">
        <v>-7.4563212307309747</v>
      </c>
      <c r="AI213" s="30">
        <v>1.7187904493614639</v>
      </c>
      <c r="AJ213" s="30">
        <v>3.1257854018021889</v>
      </c>
      <c r="AK213" s="30">
        <v>-3.1135153092103742</v>
      </c>
      <c r="AL213" s="30">
        <v>-2.4456859366347188</v>
      </c>
    </row>
    <row r="214" spans="1:38" ht="15.6" x14ac:dyDescent="0.3">
      <c r="A214" s="21">
        <v>687573</v>
      </c>
      <c r="B214" s="21">
        <v>846449</v>
      </c>
      <c r="C214" s="21">
        <v>389</v>
      </c>
      <c r="D214" s="20">
        <v>12</v>
      </c>
      <c r="E214" s="21">
        <v>2</v>
      </c>
      <c r="F214" s="23" t="s">
        <v>298</v>
      </c>
      <c r="G214" s="31">
        <v>-16.929025867174648</v>
      </c>
      <c r="H214" s="31">
        <v>-8.0063675676502459</v>
      </c>
      <c r="I214" s="31">
        <v>-10.596634733096073</v>
      </c>
      <c r="J214" s="31">
        <v>-15.775605342011543</v>
      </c>
      <c r="K214" s="31">
        <v>-5.0106352940962555</v>
      </c>
      <c r="L214" s="31">
        <v>-9.6124098910832085</v>
      </c>
      <c r="M214" s="31">
        <v>-0.25848291775951859</v>
      </c>
      <c r="N214" s="31">
        <v>-8.1967212961414653</v>
      </c>
      <c r="O214" s="31">
        <v>-11.407564949312402</v>
      </c>
      <c r="P214" s="31">
        <v>-13.710150042306449</v>
      </c>
      <c r="Q214" s="31">
        <v>-12.323855681186558</v>
      </c>
      <c r="R214" s="31">
        <v>-13.710150042306449</v>
      </c>
      <c r="S214" s="31">
        <v>-2.3284728639461734</v>
      </c>
      <c r="T214" s="31">
        <v>-11.512925464970229</v>
      </c>
      <c r="U214" s="31">
        <v>-11.512925464970229</v>
      </c>
      <c r="V214" s="31">
        <v>-12.323855681186558</v>
      </c>
      <c r="W214" s="31">
        <v>-8.4737080794764985</v>
      </c>
      <c r="X214" s="31">
        <v>-19.330550908023596</v>
      </c>
      <c r="Y214" s="31">
        <v>-14.06682498624518</v>
      </c>
      <c r="Z214" s="31">
        <v>-14.865416222118302</v>
      </c>
      <c r="AA214" s="31">
        <v>-11.627193558519167</v>
      </c>
      <c r="AB214" s="31">
        <v>-11.512925464970229</v>
      </c>
      <c r="AC214" s="31">
        <v>-13.710150042306449</v>
      </c>
      <c r="AD214" s="31">
        <v>-10.021270588192511</v>
      </c>
      <c r="AE214" s="31">
        <v>-4.8422999792770405</v>
      </c>
      <c r="AF214" s="31">
        <v>-10.308952660644293</v>
      </c>
      <c r="AG214" s="31">
        <v>-7.6698953310290339</v>
      </c>
      <c r="AH214" s="31">
        <v>-10.021270588192511</v>
      </c>
      <c r="AI214" s="31">
        <v>0.17301916413164109</v>
      </c>
      <c r="AJ214" s="31">
        <v>0.42744401482693956</v>
      </c>
      <c r="AK214" s="31">
        <v>-4.6051701859880909</v>
      </c>
      <c r="AL214" s="31">
        <v>-5.4161004022044201</v>
      </c>
    </row>
  </sheetData>
  <hyperlinks>
    <hyperlink ref="A1" location="Menu!A1" display="ToC" xr:uid="{82D5ACB0-2CE3-47D1-96AB-378A420BF0F8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51991-A92D-48B7-88AC-18CE700EDCFC}">
  <sheetPr>
    <tabColor rgb="FFFFFF00"/>
  </sheetPr>
  <dimension ref="A1:AG38"/>
  <sheetViews>
    <sheetView showGridLines="0" topLeftCell="A16" workbookViewId="0">
      <selection activeCell="A38" sqref="A38"/>
    </sheetView>
  </sheetViews>
  <sheetFormatPr defaultColWidth="9.109375" defaultRowHeight="15.6" x14ac:dyDescent="0.3"/>
  <cols>
    <col min="1" max="16384" width="9.109375" style="36"/>
  </cols>
  <sheetData>
    <row r="1" spans="1:33" x14ac:dyDescent="0.3">
      <c r="A1" s="19" t="s">
        <v>461</v>
      </c>
    </row>
    <row r="3" spans="1:33" ht="16.2" thickBot="1" x14ac:dyDescent="0.35"/>
    <row r="4" spans="1:33" x14ac:dyDescent="0.3">
      <c r="A4" s="111"/>
      <c r="B4" s="111" t="s">
        <v>263</v>
      </c>
      <c r="C4" s="111" t="s">
        <v>211</v>
      </c>
      <c r="D4" s="111" t="s">
        <v>266</v>
      </c>
      <c r="E4" s="111" t="s">
        <v>267</v>
      </c>
      <c r="F4" s="111" t="s">
        <v>219</v>
      </c>
      <c r="G4" s="111" t="s">
        <v>223</v>
      </c>
      <c r="H4" s="111" t="s">
        <v>224</v>
      </c>
      <c r="I4" s="111" t="s">
        <v>227</v>
      </c>
      <c r="J4" s="111" t="s">
        <v>228</v>
      </c>
      <c r="K4" s="111" t="s">
        <v>237</v>
      </c>
      <c r="L4" s="111" t="s">
        <v>238</v>
      </c>
      <c r="M4" s="111" t="s">
        <v>264</v>
      </c>
      <c r="N4" s="111" t="s">
        <v>220</v>
      </c>
      <c r="O4" s="111" t="s">
        <v>259</v>
      </c>
      <c r="P4" s="111" t="s">
        <v>234</v>
      </c>
      <c r="Q4" s="111" t="s">
        <v>260</v>
      </c>
      <c r="R4" s="111" t="s">
        <v>232</v>
      </c>
      <c r="S4" s="111" t="s">
        <v>233</v>
      </c>
      <c r="T4" s="111" t="s">
        <v>206</v>
      </c>
      <c r="U4" s="111" t="s">
        <v>528</v>
      </c>
      <c r="V4" s="111" t="s">
        <v>242</v>
      </c>
      <c r="W4" s="111" t="s">
        <v>210</v>
      </c>
      <c r="X4" s="111" t="s">
        <v>241</v>
      </c>
      <c r="Y4" s="111" t="s">
        <v>209</v>
      </c>
      <c r="Z4" s="111" t="s">
        <v>221</v>
      </c>
      <c r="AA4" s="111" t="s">
        <v>230</v>
      </c>
      <c r="AB4" s="111" t="s">
        <v>218</v>
      </c>
      <c r="AC4" s="111" t="s">
        <v>231</v>
      </c>
      <c r="AD4" s="111" t="s">
        <v>214</v>
      </c>
      <c r="AE4" s="111" t="s">
        <v>222</v>
      </c>
      <c r="AF4" s="111" t="s">
        <v>215</v>
      </c>
      <c r="AG4" s="111" t="s">
        <v>208</v>
      </c>
    </row>
    <row r="5" spans="1:33" x14ac:dyDescent="0.3">
      <c r="A5" s="109" t="s">
        <v>263</v>
      </c>
      <c r="B5" s="113">
        <v>1</v>
      </c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</row>
    <row r="6" spans="1:33" x14ac:dyDescent="0.3">
      <c r="A6" s="109" t="s">
        <v>237</v>
      </c>
      <c r="B6" s="114">
        <v>0.32436158438847562</v>
      </c>
      <c r="C6" s="109">
        <v>-0.17386945108347973</v>
      </c>
      <c r="D6" s="109">
        <v>-3.6423634440095283E-2</v>
      </c>
      <c r="E6" s="109">
        <v>0.11252989188387608</v>
      </c>
      <c r="F6" s="109">
        <v>0.26318739260575758</v>
      </c>
      <c r="G6" s="109">
        <v>-0.27386560012014344</v>
      </c>
      <c r="H6" s="109">
        <v>-0.29279830954937908</v>
      </c>
      <c r="I6" s="109">
        <v>0.50229589155370213</v>
      </c>
      <c r="J6" s="109">
        <v>2.4367306809366548E-2</v>
      </c>
      <c r="K6" s="109">
        <v>1</v>
      </c>
      <c r="L6" s="109"/>
      <c r="M6" s="109"/>
      <c r="N6" s="109"/>
      <c r="O6" s="109"/>
      <c r="P6" s="109"/>
      <c r="Q6" s="109"/>
      <c r="R6" s="109"/>
      <c r="S6" s="109"/>
      <c r="T6" s="109"/>
      <c r="U6" s="109"/>
      <c r="V6" s="109"/>
      <c r="W6" s="109"/>
      <c r="X6" s="109"/>
      <c r="Y6" s="109"/>
      <c r="Z6" s="109"/>
      <c r="AA6" s="109"/>
      <c r="AB6" s="109"/>
      <c r="AC6" s="109"/>
      <c r="AD6" s="109"/>
      <c r="AE6" s="109"/>
      <c r="AF6" s="109"/>
      <c r="AG6" s="109"/>
    </row>
    <row r="7" spans="1:33" x14ac:dyDescent="0.3">
      <c r="A7" s="109" t="s">
        <v>264</v>
      </c>
      <c r="B7" s="112">
        <v>0.1770271335974814</v>
      </c>
      <c r="C7" s="109">
        <v>-0.11168917389555241</v>
      </c>
      <c r="D7" s="109">
        <v>-0.39138478763006812</v>
      </c>
      <c r="E7" s="109">
        <v>-5.6568327640914469E-2</v>
      </c>
      <c r="F7" s="109">
        <v>-0.33514530742110016</v>
      </c>
      <c r="G7" s="109">
        <v>-0.11231966662244106</v>
      </c>
      <c r="H7" s="109">
        <v>-0.40147299349159293</v>
      </c>
      <c r="I7" s="109">
        <v>0.38906525651466367</v>
      </c>
      <c r="J7" s="109">
        <v>-8.3984940259407878E-2</v>
      </c>
      <c r="K7" s="109">
        <v>0.54263310320798852</v>
      </c>
      <c r="L7" s="109">
        <v>0.66777582682138037</v>
      </c>
      <c r="M7" s="109">
        <v>1</v>
      </c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109"/>
      <c r="AD7" s="109"/>
      <c r="AE7" s="109"/>
      <c r="AF7" s="109"/>
      <c r="AG7" s="109"/>
    </row>
    <row r="8" spans="1:33" x14ac:dyDescent="0.3">
      <c r="A8" s="109" t="s">
        <v>220</v>
      </c>
      <c r="B8" s="112">
        <v>0.15111497518754466</v>
      </c>
      <c r="C8" s="109">
        <v>-0.12397422463998298</v>
      </c>
      <c r="D8" s="109">
        <v>0.25095233718290832</v>
      </c>
      <c r="E8" s="109">
        <v>-3.6903224889626306E-3</v>
      </c>
      <c r="F8" s="109">
        <v>0.82509315647667125</v>
      </c>
      <c r="G8" s="109">
        <v>0.3885963202901932</v>
      </c>
      <c r="H8" s="109">
        <v>0.53613050667631457</v>
      </c>
      <c r="I8" s="109">
        <v>0.26225343907382903</v>
      </c>
      <c r="J8" s="109">
        <v>0.3186052612848429</v>
      </c>
      <c r="K8" s="109">
        <v>0.2700875006886998</v>
      </c>
      <c r="L8" s="109">
        <v>-0.29697562218883133</v>
      </c>
      <c r="M8" s="109">
        <v>-8.7384382927386775E-2</v>
      </c>
      <c r="N8" s="109">
        <v>1</v>
      </c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  <c r="AD8" s="109"/>
      <c r="AE8" s="109"/>
      <c r="AF8" s="109"/>
      <c r="AG8" s="109"/>
    </row>
    <row r="9" spans="1:33" x14ac:dyDescent="0.3">
      <c r="A9" s="109" t="s">
        <v>211</v>
      </c>
      <c r="B9" s="112">
        <v>0.14946945925025981</v>
      </c>
      <c r="C9" s="109">
        <v>1</v>
      </c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09"/>
      <c r="AB9" s="109"/>
      <c r="AC9" s="109"/>
      <c r="AD9" s="109"/>
      <c r="AE9" s="109"/>
      <c r="AF9" s="109"/>
      <c r="AG9" s="109"/>
    </row>
    <row r="10" spans="1:33" x14ac:dyDescent="0.3">
      <c r="A10" s="109" t="s">
        <v>221</v>
      </c>
      <c r="B10" s="112">
        <v>0.1335991599135278</v>
      </c>
      <c r="C10" s="109">
        <v>0.14373456917043606</v>
      </c>
      <c r="D10" s="109">
        <v>3.93509604483743E-2</v>
      </c>
      <c r="E10" s="109">
        <v>-0.55114405850716741</v>
      </c>
      <c r="F10" s="109">
        <v>0.27333112586801028</v>
      </c>
      <c r="G10" s="109">
        <v>0.26483099223279061</v>
      </c>
      <c r="H10" s="109">
        <v>0.22786846166751784</v>
      </c>
      <c r="I10" s="109">
        <v>0.24608348140888969</v>
      </c>
      <c r="J10" s="109">
        <v>4.6805982813358162E-2</v>
      </c>
      <c r="K10" s="109">
        <v>0.34371042087244735</v>
      </c>
      <c r="L10" s="109">
        <v>3.8953601171585188E-2</v>
      </c>
      <c r="M10" s="109">
        <v>0.36557217309706225</v>
      </c>
      <c r="N10" s="109">
        <v>0.49961147861661626</v>
      </c>
      <c r="O10" s="109">
        <v>-1.9184461158772186E-2</v>
      </c>
      <c r="P10" s="109">
        <v>0.19022000221901247</v>
      </c>
      <c r="Q10" s="109">
        <v>6.1276775293633075E-2</v>
      </c>
      <c r="R10" s="109">
        <v>0.22000007376281686</v>
      </c>
      <c r="S10" s="109">
        <v>-0.44614647458990953</v>
      </c>
      <c r="T10" s="109">
        <v>0.16993099790143817</v>
      </c>
      <c r="U10" s="109">
        <v>-0.18574760289689057</v>
      </c>
      <c r="V10" s="109">
        <v>-0.3224285394213301</v>
      </c>
      <c r="W10" s="109">
        <v>0.33848190669967937</v>
      </c>
      <c r="X10" s="109">
        <v>-4.841338143082044E-2</v>
      </c>
      <c r="Y10" s="109">
        <v>0.14847326741412792</v>
      </c>
      <c r="Z10" s="109">
        <v>1</v>
      </c>
      <c r="AA10" s="109"/>
      <c r="AB10" s="109"/>
      <c r="AC10" s="109"/>
      <c r="AD10" s="109"/>
      <c r="AE10" s="109"/>
      <c r="AF10" s="109"/>
      <c r="AG10" s="109"/>
    </row>
    <row r="11" spans="1:33" x14ac:dyDescent="0.3">
      <c r="A11" s="109" t="s">
        <v>208</v>
      </c>
      <c r="B11" s="112">
        <v>0.12944814895062204</v>
      </c>
      <c r="C11" s="109">
        <v>-1.0695117130693961E-3</v>
      </c>
      <c r="D11" s="109">
        <v>0.31038295655706122</v>
      </c>
      <c r="E11" s="109">
        <v>-2.0724080402751206E-2</v>
      </c>
      <c r="F11" s="109">
        <v>0.27346118012032367</v>
      </c>
      <c r="G11" s="109">
        <v>2.1123641606503738E-2</v>
      </c>
      <c r="H11" s="109">
        <v>-3.8257215891950538E-2</v>
      </c>
      <c r="I11" s="109">
        <v>0.44223695804910512</v>
      </c>
      <c r="J11" s="109">
        <v>4.2565578172404937E-2</v>
      </c>
      <c r="K11" s="109">
        <v>0.45239169614254887</v>
      </c>
      <c r="L11" s="109">
        <v>0.35677349708016309</v>
      </c>
      <c r="M11" s="109">
        <v>0.16118348460161988</v>
      </c>
      <c r="N11" s="109">
        <v>0.34170689568495161</v>
      </c>
      <c r="O11" s="109">
        <v>-2.4264254880232563E-2</v>
      </c>
      <c r="P11" s="109">
        <v>0.4458819093248681</v>
      </c>
      <c r="Q11" s="109">
        <v>1.4574772608434844E-2</v>
      </c>
      <c r="R11" s="109">
        <v>0.18974633955620446</v>
      </c>
      <c r="S11" s="109">
        <v>-0.43728940094496599</v>
      </c>
      <c r="T11" s="109">
        <v>0.15191149557969985</v>
      </c>
      <c r="U11" s="109">
        <v>-0.25063061486451088</v>
      </c>
      <c r="V11" s="109">
        <v>-2.6382902328628725E-2</v>
      </c>
      <c r="W11" s="109">
        <v>0.52776983023437496</v>
      </c>
      <c r="X11" s="109">
        <v>0.12225041403193265</v>
      </c>
      <c r="Y11" s="109">
        <v>0.14740815534090509</v>
      </c>
      <c r="Z11" s="109">
        <v>0.58941906616645923</v>
      </c>
      <c r="AA11" s="109">
        <v>0.23771578401906907</v>
      </c>
      <c r="AB11" s="109">
        <v>0.56506014892005896</v>
      </c>
      <c r="AC11" s="109">
        <v>0.43958161152386316</v>
      </c>
      <c r="AD11" s="109">
        <v>0.44692400852516873</v>
      </c>
      <c r="AE11" s="109">
        <v>0.64877875029554521</v>
      </c>
      <c r="AF11" s="109">
        <v>0.1967300797889634</v>
      </c>
      <c r="AG11" s="109">
        <v>1</v>
      </c>
    </row>
    <row r="12" spans="1:33" x14ac:dyDescent="0.3">
      <c r="A12" s="109" t="s">
        <v>228</v>
      </c>
      <c r="B12" s="112">
        <v>0.11491116547822379</v>
      </c>
      <c r="C12" s="109">
        <v>-0.1051292089871626</v>
      </c>
      <c r="D12" s="109">
        <v>0.1212322532334409</v>
      </c>
      <c r="E12" s="109">
        <v>0.20288208547946154</v>
      </c>
      <c r="F12" s="109">
        <v>0.42177464723443703</v>
      </c>
      <c r="G12" s="109">
        <v>0.29796512583362128</v>
      </c>
      <c r="H12" s="109">
        <v>0.2567242476124047</v>
      </c>
      <c r="I12" s="109">
        <v>0.18804420644107384</v>
      </c>
      <c r="J12" s="109">
        <v>1</v>
      </c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</row>
    <row r="13" spans="1:33" x14ac:dyDescent="0.3">
      <c r="A13" s="109" t="s">
        <v>219</v>
      </c>
      <c r="B13" s="112">
        <v>7.865409947212873E-2</v>
      </c>
      <c r="C13" s="109">
        <v>-0.26977893379215301</v>
      </c>
      <c r="D13" s="109">
        <v>0.47928930870650088</v>
      </c>
      <c r="E13" s="109">
        <v>0.21918181221477617</v>
      </c>
      <c r="F13" s="109">
        <v>1</v>
      </c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</row>
    <row r="14" spans="1:33" x14ac:dyDescent="0.3">
      <c r="A14" s="109" t="s">
        <v>222</v>
      </c>
      <c r="B14" s="112">
        <v>6.0569060876993569E-2</v>
      </c>
      <c r="C14" s="109">
        <v>-0.30972967201844093</v>
      </c>
      <c r="D14" s="109">
        <v>0.48109351347922891</v>
      </c>
      <c r="E14" s="109">
        <v>0.32407331320797633</v>
      </c>
      <c r="F14" s="109">
        <v>0.58831646685872363</v>
      </c>
      <c r="G14" s="109">
        <v>0.27339891381375636</v>
      </c>
      <c r="H14" s="109">
        <v>2.8592412956318638E-3</v>
      </c>
      <c r="I14" s="109">
        <v>0.72862820257703731</v>
      </c>
      <c r="J14" s="109">
        <v>0.16344859494663205</v>
      </c>
      <c r="K14" s="109">
        <v>0.58384772541090546</v>
      </c>
      <c r="L14" s="109">
        <v>0.31324427926086396</v>
      </c>
      <c r="M14" s="109">
        <v>0.23291420124603193</v>
      </c>
      <c r="N14" s="109">
        <v>0.61684896005790868</v>
      </c>
      <c r="O14" s="109">
        <v>4.7604347426732273E-2</v>
      </c>
      <c r="P14" s="109">
        <v>-6.3228814070342837E-3</v>
      </c>
      <c r="Q14" s="109">
        <v>2.8779826201951419E-2</v>
      </c>
      <c r="R14" s="109">
        <v>0.36634735345471531</v>
      </c>
      <c r="S14" s="109">
        <v>-0.56216972082309757</v>
      </c>
      <c r="T14" s="109">
        <v>0.19670095981807306</v>
      </c>
      <c r="U14" s="109">
        <v>-0.40839087613584962</v>
      </c>
      <c r="V14" s="109">
        <v>-2.487084970428605E-2</v>
      </c>
      <c r="W14" s="109">
        <v>0.64733731704740927</v>
      </c>
      <c r="X14" s="109">
        <v>0.21971995796165503</v>
      </c>
      <c r="Y14" s="109">
        <v>0.19730001556694585</v>
      </c>
      <c r="Z14" s="109">
        <v>0.50029895128854018</v>
      </c>
      <c r="AA14" s="109">
        <v>0.18831473385347725</v>
      </c>
      <c r="AB14" s="109">
        <v>0.76722780260628898</v>
      </c>
      <c r="AC14" s="109">
        <v>0.21654056175581354</v>
      </c>
      <c r="AD14" s="109">
        <v>0.60874993781638609</v>
      </c>
      <c r="AE14" s="109">
        <v>1</v>
      </c>
      <c r="AF14" s="109"/>
      <c r="AG14" s="109"/>
    </row>
    <row r="15" spans="1:33" x14ac:dyDescent="0.3">
      <c r="A15" s="109" t="s">
        <v>231</v>
      </c>
      <c r="B15" s="112">
        <v>5.2413371170716608E-2</v>
      </c>
      <c r="C15" s="109">
        <v>8.1361175207459863E-2</v>
      </c>
      <c r="D15" s="109">
        <v>2.7890778668775096E-2</v>
      </c>
      <c r="E15" s="109">
        <v>-5.9623325488968058E-2</v>
      </c>
      <c r="F15" s="109">
        <v>-0.45402770586730062</v>
      </c>
      <c r="G15" s="109">
        <v>-0.31519138097957161</v>
      </c>
      <c r="H15" s="109">
        <v>-0.52740693850830778</v>
      </c>
      <c r="I15" s="109">
        <v>0.366616171093961</v>
      </c>
      <c r="J15" s="109">
        <v>-0.2994023655993876</v>
      </c>
      <c r="K15" s="109">
        <v>0.37809159546943899</v>
      </c>
      <c r="L15" s="109">
        <v>0.62940279040319413</v>
      </c>
      <c r="M15" s="109">
        <v>0.46449235588227994</v>
      </c>
      <c r="N15" s="109">
        <v>-0.42050376523959843</v>
      </c>
      <c r="O15" s="109">
        <v>-0.13945858763220409</v>
      </c>
      <c r="P15" s="109">
        <v>0.19615842244449797</v>
      </c>
      <c r="Q15" s="109">
        <v>-0.15483218342092975</v>
      </c>
      <c r="R15" s="109">
        <v>0.46323882616904721</v>
      </c>
      <c r="S15" s="109">
        <v>-8.5744487866111704E-2</v>
      </c>
      <c r="T15" s="109">
        <v>0.55350452825625207</v>
      </c>
      <c r="U15" s="109">
        <v>8.9848858270387411E-2</v>
      </c>
      <c r="V15" s="109">
        <v>7.5581961004805007E-2</v>
      </c>
      <c r="W15" s="109">
        <v>0.19074713637265037</v>
      </c>
      <c r="X15" s="109">
        <v>0.53082430878814524</v>
      </c>
      <c r="Y15" s="109">
        <v>0.41799075726082358</v>
      </c>
      <c r="Z15" s="109">
        <v>0.23967040879691021</v>
      </c>
      <c r="AA15" s="109">
        <v>0.69492120350116338</v>
      </c>
      <c r="AB15" s="109">
        <v>0.24958205652663712</v>
      </c>
      <c r="AC15" s="109">
        <v>1</v>
      </c>
      <c r="AD15" s="109"/>
      <c r="AE15" s="109"/>
      <c r="AF15" s="109"/>
      <c r="AG15" s="109"/>
    </row>
    <row r="16" spans="1:33" x14ac:dyDescent="0.3">
      <c r="A16" s="109" t="s">
        <v>209</v>
      </c>
      <c r="B16" s="112">
        <v>3.0819146395220497E-2</v>
      </c>
      <c r="C16" s="109">
        <v>-0.2046287515927622</v>
      </c>
      <c r="D16" s="109">
        <v>-0.20646942239952337</v>
      </c>
      <c r="E16" s="109">
        <v>0.23721419857555287</v>
      </c>
      <c r="F16" s="109">
        <v>-0.24534816304901413</v>
      </c>
      <c r="G16" s="109">
        <v>7.8821278113170704E-2</v>
      </c>
      <c r="H16" s="109">
        <v>-0.25000297550894929</v>
      </c>
      <c r="I16" s="109">
        <v>0.65186621586379201</v>
      </c>
      <c r="J16" s="109">
        <v>0.17482689044219471</v>
      </c>
      <c r="K16" s="109">
        <v>0.38674211333895364</v>
      </c>
      <c r="L16" s="109">
        <v>0.69601968985591389</v>
      </c>
      <c r="M16" s="109">
        <v>0.76186615780861244</v>
      </c>
      <c r="N16" s="109">
        <v>-0.11664758372263569</v>
      </c>
      <c r="O16" s="109">
        <v>0.19256261874796515</v>
      </c>
      <c r="P16" s="109">
        <v>3.4318195343691876E-2</v>
      </c>
      <c r="Q16" s="109">
        <v>5.9289074974845021E-3</v>
      </c>
      <c r="R16" s="109">
        <v>0.77017179709163552</v>
      </c>
      <c r="S16" s="109">
        <v>0.31775352003824114</v>
      </c>
      <c r="T16" s="109">
        <v>0.58506716548414184</v>
      </c>
      <c r="U16" s="109">
        <v>0.40736510248255164</v>
      </c>
      <c r="V16" s="109">
        <v>0.20281808266689241</v>
      </c>
      <c r="W16" s="109">
        <v>0.56956256122912552</v>
      </c>
      <c r="X16" s="109">
        <v>0.81014225532868034</v>
      </c>
      <c r="Y16" s="109">
        <v>1</v>
      </c>
      <c r="Z16" s="109"/>
      <c r="AA16" s="109"/>
      <c r="AB16" s="109"/>
      <c r="AC16" s="109"/>
      <c r="AD16" s="109"/>
      <c r="AE16" s="109"/>
      <c r="AF16" s="109"/>
      <c r="AG16" s="109"/>
    </row>
    <row r="17" spans="1:33" x14ac:dyDescent="0.3">
      <c r="A17" s="109" t="s">
        <v>238</v>
      </c>
      <c r="B17" s="112">
        <v>2.0893611103816264E-2</v>
      </c>
      <c r="C17" s="109">
        <v>-0.19351628971999893</v>
      </c>
      <c r="D17" s="109">
        <v>-2.9337139146834161E-2</v>
      </c>
      <c r="E17" s="109">
        <v>0.37536918426961252</v>
      </c>
      <c r="F17" s="109">
        <v>-0.31828420607130903</v>
      </c>
      <c r="G17" s="109">
        <v>-0.27391766854505745</v>
      </c>
      <c r="H17" s="109">
        <v>-0.69147849112021365</v>
      </c>
      <c r="I17" s="109">
        <v>0.575529370757217</v>
      </c>
      <c r="J17" s="109">
        <v>-9.7547297874743449E-2</v>
      </c>
      <c r="K17" s="109">
        <v>0.53705005208037304</v>
      </c>
      <c r="L17" s="109">
        <v>1</v>
      </c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</row>
    <row r="18" spans="1:33" x14ac:dyDescent="0.3">
      <c r="A18" s="109" t="s">
        <v>218</v>
      </c>
      <c r="B18" s="112">
        <v>1.8847253434183909E-2</v>
      </c>
      <c r="C18" s="109">
        <v>-0.27330573480967701</v>
      </c>
      <c r="D18" s="109">
        <v>0.43066424094757566</v>
      </c>
      <c r="E18" s="109">
        <v>0.2839701982364195</v>
      </c>
      <c r="F18" s="109">
        <v>0.5202692219840771</v>
      </c>
      <c r="G18" s="109">
        <v>0.39099082016726483</v>
      </c>
      <c r="H18" s="109">
        <v>0.19652149481624315</v>
      </c>
      <c r="I18" s="109">
        <v>0.8867135706990884</v>
      </c>
      <c r="J18" s="109">
        <v>0.27471587062500152</v>
      </c>
      <c r="K18" s="109">
        <v>0.53973267842770523</v>
      </c>
      <c r="L18" s="109">
        <v>0.30739634207834504</v>
      </c>
      <c r="M18" s="109">
        <v>0.29873376597740997</v>
      </c>
      <c r="N18" s="109">
        <v>0.5274247095779413</v>
      </c>
      <c r="O18" s="109">
        <v>0.18545602269394632</v>
      </c>
      <c r="P18" s="109">
        <v>0.15232618566691927</v>
      </c>
      <c r="Q18" s="109">
        <v>0.12597350301046539</v>
      </c>
      <c r="R18" s="109">
        <v>0.69033304223283043</v>
      </c>
      <c r="S18" s="109">
        <v>-0.24164679796365587</v>
      </c>
      <c r="T18" s="109">
        <v>0.54771070909459474</v>
      </c>
      <c r="U18" s="109">
        <v>0.1130708381196782</v>
      </c>
      <c r="V18" s="109">
        <v>0.21475761742309374</v>
      </c>
      <c r="W18" s="109">
        <v>0.72189156253249298</v>
      </c>
      <c r="X18" s="109">
        <v>0.29697104781497496</v>
      </c>
      <c r="Y18" s="109">
        <v>0.51754262094649617</v>
      </c>
      <c r="Z18" s="109">
        <v>0.47386979348165681</v>
      </c>
      <c r="AA18" s="109">
        <v>0.29493938112649026</v>
      </c>
      <c r="AB18" s="109">
        <v>1</v>
      </c>
      <c r="AC18" s="109"/>
      <c r="AD18" s="109"/>
      <c r="AE18" s="109"/>
      <c r="AF18" s="109"/>
      <c r="AG18" s="109"/>
    </row>
    <row r="19" spans="1:33" x14ac:dyDescent="0.3">
      <c r="A19" s="109" t="s">
        <v>224</v>
      </c>
      <c r="B19" s="112">
        <v>-4.4427874065209691E-2</v>
      </c>
      <c r="C19" s="109">
        <v>2.9658988045259682E-2</v>
      </c>
      <c r="D19" s="109">
        <v>0.15199587260677772</v>
      </c>
      <c r="E19" s="109">
        <v>-0.26531746391783639</v>
      </c>
      <c r="F19" s="109">
        <v>0.48014427670650384</v>
      </c>
      <c r="G19" s="109">
        <v>0.48223630945724977</v>
      </c>
      <c r="H19" s="109">
        <v>1</v>
      </c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</row>
    <row r="20" spans="1:33" x14ac:dyDescent="0.3">
      <c r="A20" s="109" t="s">
        <v>241</v>
      </c>
      <c r="B20" s="112">
        <v>-6.0159282005248831E-2</v>
      </c>
      <c r="C20" s="109">
        <v>-0.21629731803339225</v>
      </c>
      <c r="D20" s="109">
        <v>-0.11145029205289221</v>
      </c>
      <c r="E20" s="109">
        <v>0.41912771595218512</v>
      </c>
      <c r="F20" s="109">
        <v>-0.42153735436454021</v>
      </c>
      <c r="G20" s="109">
        <v>-8.0162493981260852E-2</v>
      </c>
      <c r="H20" s="109">
        <v>-0.63826175779000272</v>
      </c>
      <c r="I20" s="109">
        <v>0.5708447285219691</v>
      </c>
      <c r="J20" s="109">
        <v>-3.8423675195053138E-2</v>
      </c>
      <c r="K20" s="109">
        <v>0.34696427591525175</v>
      </c>
      <c r="L20" s="109">
        <v>0.84322556020121553</v>
      </c>
      <c r="M20" s="109">
        <v>0.73789284735812843</v>
      </c>
      <c r="N20" s="109">
        <v>-0.29335121700867134</v>
      </c>
      <c r="O20" s="109">
        <v>0.17021927984074497</v>
      </c>
      <c r="P20" s="109">
        <v>1.5386426827118624E-2</v>
      </c>
      <c r="Q20" s="109">
        <v>-4.4485161057070184E-2</v>
      </c>
      <c r="R20" s="109">
        <v>0.5893963681389921</v>
      </c>
      <c r="S20" s="109">
        <v>0.35952641560930321</v>
      </c>
      <c r="T20" s="109">
        <v>0.49447703411869426</v>
      </c>
      <c r="U20" s="109">
        <v>0.19699083854944355</v>
      </c>
      <c r="V20" s="109">
        <v>0.1883210612422998</v>
      </c>
      <c r="W20" s="109">
        <v>0.44902606683667728</v>
      </c>
      <c r="X20" s="109">
        <v>1</v>
      </c>
      <c r="Y20" s="109"/>
      <c r="Z20" s="109"/>
      <c r="AA20" s="109"/>
      <c r="AB20" s="109"/>
      <c r="AC20" s="109"/>
      <c r="AD20" s="109"/>
      <c r="AE20" s="109"/>
      <c r="AF20" s="109"/>
      <c r="AG20" s="109"/>
    </row>
    <row r="21" spans="1:33" x14ac:dyDescent="0.3">
      <c r="A21" s="109" t="s">
        <v>232</v>
      </c>
      <c r="B21" s="112">
        <v>-6.7033046406570471E-2</v>
      </c>
      <c r="C21" s="109">
        <v>-0.30762347183442534</v>
      </c>
      <c r="D21" s="109">
        <v>0.11860481555099275</v>
      </c>
      <c r="E21" s="109">
        <v>0.23339951322068089</v>
      </c>
      <c r="F21" s="109">
        <v>-5.9266582947788353E-2</v>
      </c>
      <c r="G21" s="109">
        <v>0.25912061349793858</v>
      </c>
      <c r="H21" s="109">
        <v>-1.049488679477237E-2</v>
      </c>
      <c r="I21" s="109">
        <v>0.73265103587725855</v>
      </c>
      <c r="J21" s="109">
        <v>0.10249230678842716</v>
      </c>
      <c r="K21" s="109">
        <v>0.29165383595965455</v>
      </c>
      <c r="L21" s="109">
        <v>0.42153317449867123</v>
      </c>
      <c r="M21" s="109">
        <v>0.52584851576526859</v>
      </c>
      <c r="N21" s="109">
        <v>4.5688638237571244E-3</v>
      </c>
      <c r="O21" s="109">
        <v>0.1856757458553453</v>
      </c>
      <c r="P21" s="109">
        <v>4.2516449421616587E-2</v>
      </c>
      <c r="Q21" s="109">
        <v>7.2111507212243631E-2</v>
      </c>
      <c r="R21" s="109">
        <v>1</v>
      </c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</row>
    <row r="22" spans="1:33" x14ac:dyDescent="0.3">
      <c r="A22" s="109" t="s">
        <v>210</v>
      </c>
      <c r="B22" s="112">
        <v>-0.10689383178510746</v>
      </c>
      <c r="C22" s="109">
        <v>-0.37517812214629548</v>
      </c>
      <c r="D22" s="109">
        <v>0.35311196797925859</v>
      </c>
      <c r="E22" s="109">
        <v>0.42127991022511851</v>
      </c>
      <c r="F22" s="109">
        <v>0.3225439600345209</v>
      </c>
      <c r="G22" s="109">
        <v>0.40116340577400605</v>
      </c>
      <c r="H22" s="109">
        <v>3.0859591957066501E-2</v>
      </c>
      <c r="I22" s="109">
        <v>0.73975795089319962</v>
      </c>
      <c r="J22" s="109">
        <v>0.27110754184823027</v>
      </c>
      <c r="K22" s="109">
        <v>0.38089068143153776</v>
      </c>
      <c r="L22" s="109">
        <v>0.45547348053121561</v>
      </c>
      <c r="M22" s="109">
        <v>0.38554632600945876</v>
      </c>
      <c r="N22" s="109">
        <v>0.37005747267858807</v>
      </c>
      <c r="O22" s="109">
        <v>0.25772622477732954</v>
      </c>
      <c r="P22" s="109">
        <v>0.1917872973510969</v>
      </c>
      <c r="Q22" s="109">
        <v>0.17148513047672639</v>
      </c>
      <c r="R22" s="109">
        <v>0.64098509949919602</v>
      </c>
      <c r="S22" s="109">
        <v>-3.6231346425699286E-2</v>
      </c>
      <c r="T22" s="109">
        <v>0.33894037019285866</v>
      </c>
      <c r="U22" s="109">
        <v>0.16666242853549609</v>
      </c>
      <c r="V22" s="109">
        <v>0.35158637671368265</v>
      </c>
      <c r="W22" s="109">
        <v>1</v>
      </c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</row>
    <row r="23" spans="1:33" x14ac:dyDescent="0.3">
      <c r="A23" s="109" t="s">
        <v>227</v>
      </c>
      <c r="B23" s="112">
        <v>-0.11616641277496516</v>
      </c>
      <c r="C23" s="109">
        <v>-0.39311063354242087</v>
      </c>
      <c r="D23" s="109">
        <v>0.43482067285512543</v>
      </c>
      <c r="E23" s="109">
        <v>0.52482698550980411</v>
      </c>
      <c r="F23" s="109">
        <v>0.30778694096854647</v>
      </c>
      <c r="G23" s="109">
        <v>0.33911105027670996</v>
      </c>
      <c r="H23" s="109">
        <v>-0.10189417344854133</v>
      </c>
      <c r="I23" s="109">
        <v>1</v>
      </c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</row>
    <row r="24" spans="1:33" x14ac:dyDescent="0.3">
      <c r="A24" s="109" t="s">
        <v>234</v>
      </c>
      <c r="B24" s="112">
        <v>-0.12286100490913079</v>
      </c>
      <c r="C24" s="109">
        <v>0.15570662360441082</v>
      </c>
      <c r="D24" s="109">
        <v>0.32910748713466331</v>
      </c>
      <c r="E24" s="109">
        <v>-5.7707777930771031E-2</v>
      </c>
      <c r="F24" s="109">
        <v>-0.10708686605440038</v>
      </c>
      <c r="G24" s="109">
        <v>0.21130100793673262</v>
      </c>
      <c r="H24" s="109">
        <v>0.1211408964616999</v>
      </c>
      <c r="I24" s="109">
        <v>8.8335012728747178E-2</v>
      </c>
      <c r="J24" s="109">
        <v>-9.4414417726318312E-2</v>
      </c>
      <c r="K24" s="109">
        <v>-0.20589086607017226</v>
      </c>
      <c r="L24" s="109">
        <v>4.9604445789758346E-2</v>
      </c>
      <c r="M24" s="109">
        <v>-0.12968101875713034</v>
      </c>
      <c r="N24" s="109">
        <v>-3.44610713066773E-3</v>
      </c>
      <c r="O24" s="109">
        <v>0.20758520102199712</v>
      </c>
      <c r="P24" s="109">
        <v>1</v>
      </c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</row>
    <row r="25" spans="1:33" x14ac:dyDescent="0.3">
      <c r="A25" s="109" t="s">
        <v>259</v>
      </c>
      <c r="B25" s="112">
        <v>-0.13539098864493884</v>
      </c>
      <c r="C25" s="109">
        <v>-0.13341924251159487</v>
      </c>
      <c r="D25" s="109">
        <v>0.19865699974271578</v>
      </c>
      <c r="E25" s="109">
        <v>0.21908394960802863</v>
      </c>
      <c r="F25" s="109">
        <v>9.4194500901175746E-2</v>
      </c>
      <c r="G25" s="109">
        <v>0.28929436628501176</v>
      </c>
      <c r="H25" s="109">
        <v>0.11173327359418636</v>
      </c>
      <c r="I25" s="109">
        <v>0.20118433523697457</v>
      </c>
      <c r="J25" s="109">
        <v>0.16042391693401564</v>
      </c>
      <c r="K25" s="109">
        <v>-7.4758689120151073E-2</v>
      </c>
      <c r="L25" s="109">
        <v>4.0793774108881374E-2</v>
      </c>
      <c r="M25" s="109">
        <v>3.5860583824012263E-2</v>
      </c>
      <c r="N25" s="109">
        <v>0.13574525319965766</v>
      </c>
      <c r="O25" s="109">
        <v>1</v>
      </c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</row>
    <row r="26" spans="1:33" x14ac:dyDescent="0.3">
      <c r="A26" s="109" t="s">
        <v>214</v>
      </c>
      <c r="B26" s="112">
        <v>-0.14562281564562535</v>
      </c>
      <c r="C26" s="109">
        <v>-0.30456249808595798</v>
      </c>
      <c r="D26" s="109">
        <v>0.40306428708242459</v>
      </c>
      <c r="E26" s="109">
        <v>0.421248754469633</v>
      </c>
      <c r="F26" s="109">
        <v>0.19260155091675585</v>
      </c>
      <c r="G26" s="109">
        <v>0.34628938257192432</v>
      </c>
      <c r="H26" s="109">
        <v>-3.050212261326413E-2</v>
      </c>
      <c r="I26" s="109">
        <v>0.94962843859990465</v>
      </c>
      <c r="J26" s="109">
        <v>0.14042350512958171</v>
      </c>
      <c r="K26" s="109">
        <v>0.43122727004359607</v>
      </c>
      <c r="L26" s="109">
        <v>0.56692927247632974</v>
      </c>
      <c r="M26" s="109">
        <v>0.41305495492198524</v>
      </c>
      <c r="N26" s="109">
        <v>0.163758778079756</v>
      </c>
      <c r="O26" s="109">
        <v>0.19153879049426895</v>
      </c>
      <c r="P26" s="109">
        <v>0.18839055771279267</v>
      </c>
      <c r="Q26" s="109">
        <v>0.14993611594820708</v>
      </c>
      <c r="R26" s="109">
        <v>0.76296776325858828</v>
      </c>
      <c r="S26" s="109">
        <v>3.3162856028487384E-3</v>
      </c>
      <c r="T26" s="109">
        <v>0.70750299844676223</v>
      </c>
      <c r="U26" s="109">
        <v>0.3108108586574585</v>
      </c>
      <c r="V26" s="109">
        <v>0.44022274393936445</v>
      </c>
      <c r="W26" s="109">
        <v>0.7177310311645565</v>
      </c>
      <c r="X26" s="109">
        <v>0.54950721262990776</v>
      </c>
      <c r="Y26" s="109">
        <v>0.69173520607143901</v>
      </c>
      <c r="Z26" s="109">
        <v>0.27617708421397358</v>
      </c>
      <c r="AA26" s="109">
        <v>0.59261324490413225</v>
      </c>
      <c r="AB26" s="109">
        <v>0.87226406307234694</v>
      </c>
      <c r="AC26" s="109">
        <v>0.41493963245805804</v>
      </c>
      <c r="AD26" s="109">
        <v>1</v>
      </c>
      <c r="AE26" s="109"/>
      <c r="AF26" s="109"/>
      <c r="AG26" s="109"/>
    </row>
    <row r="27" spans="1:33" x14ac:dyDescent="0.3">
      <c r="A27" s="109" t="s">
        <v>260</v>
      </c>
      <c r="B27" s="112">
        <v>-0.14592107597021073</v>
      </c>
      <c r="C27" s="109">
        <v>-0.12343300610623358</v>
      </c>
      <c r="D27" s="109">
        <v>0.31455210534329625</v>
      </c>
      <c r="E27" s="109">
        <v>0.1065989746361717</v>
      </c>
      <c r="F27" s="109">
        <v>0.11545094983634543</v>
      </c>
      <c r="G27" s="109">
        <v>0.29811301719013911</v>
      </c>
      <c r="H27" s="109">
        <v>0.23465749396122251</v>
      </c>
      <c r="I27" s="109">
        <v>0.10764683311256257</v>
      </c>
      <c r="J27" s="109">
        <v>0.10860245593089345</v>
      </c>
      <c r="K27" s="109">
        <v>-0.18867684364069717</v>
      </c>
      <c r="L27" s="109">
        <v>-9.6788704569518894E-2</v>
      </c>
      <c r="M27" s="109">
        <v>-0.13796219696223683</v>
      </c>
      <c r="N27" s="109">
        <v>0.13276946599864048</v>
      </c>
      <c r="O27" s="109">
        <v>0.731706517078892</v>
      </c>
      <c r="P27" s="109">
        <v>0.30032700855384764</v>
      </c>
      <c r="Q27" s="109">
        <v>1</v>
      </c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</row>
    <row r="28" spans="1:33" x14ac:dyDescent="0.3">
      <c r="A28" s="109" t="s">
        <v>206</v>
      </c>
      <c r="B28" s="112">
        <v>-0.1764139737684573</v>
      </c>
      <c r="C28" s="109">
        <v>1.8185612019243892E-2</v>
      </c>
      <c r="D28" s="109">
        <v>0.29472774291279019</v>
      </c>
      <c r="E28" s="109">
        <v>0.15621308796862776</v>
      </c>
      <c r="F28" s="109">
        <v>-0.13942904507855267</v>
      </c>
      <c r="G28" s="109">
        <v>0.19167628578679119</v>
      </c>
      <c r="H28" s="109">
        <v>-0.12119215981507055</v>
      </c>
      <c r="I28" s="109">
        <v>0.60644351999004831</v>
      </c>
      <c r="J28" s="109">
        <v>6.4828580003952321E-2</v>
      </c>
      <c r="K28" s="109">
        <v>0.23563305052898129</v>
      </c>
      <c r="L28" s="109">
        <v>0.42642993868386225</v>
      </c>
      <c r="M28" s="109">
        <v>0.31979936209894216</v>
      </c>
      <c r="N28" s="109">
        <v>-0.16097424623078729</v>
      </c>
      <c r="O28" s="109">
        <v>0.20435334616232176</v>
      </c>
      <c r="P28" s="109">
        <v>0.25832744352859849</v>
      </c>
      <c r="Q28" s="109">
        <v>0.15078993819408584</v>
      </c>
      <c r="R28" s="109">
        <v>0.6556017226302312</v>
      </c>
      <c r="S28" s="109">
        <v>0.26439335634704725</v>
      </c>
      <c r="T28" s="109">
        <v>1</v>
      </c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</row>
    <row r="29" spans="1:33" x14ac:dyDescent="0.3">
      <c r="A29" s="109" t="s">
        <v>215</v>
      </c>
      <c r="B29" s="112">
        <v>-0.18110682355840393</v>
      </c>
      <c r="C29" s="109">
        <v>0.10612527235025772</v>
      </c>
      <c r="D29" s="109">
        <v>4.5690319332022805E-3</v>
      </c>
      <c r="E29" s="109">
        <v>6.4675999230089602E-3</v>
      </c>
      <c r="F29" s="109">
        <v>-0.66997564194407222</v>
      </c>
      <c r="G29" s="109">
        <v>-0.20801390875617076</v>
      </c>
      <c r="H29" s="109">
        <v>-0.47110998702075907</v>
      </c>
      <c r="I29" s="109">
        <v>0.28289607171576869</v>
      </c>
      <c r="J29" s="109">
        <v>-0.38876617356178045</v>
      </c>
      <c r="K29" s="109">
        <v>9.8883812043314145E-2</v>
      </c>
      <c r="L29" s="109">
        <v>0.5667812972382219</v>
      </c>
      <c r="M29" s="109">
        <v>0.45552281627250563</v>
      </c>
      <c r="N29" s="109">
        <v>-0.52532289052175674</v>
      </c>
      <c r="O29" s="109">
        <v>-5.0654059381626586E-2</v>
      </c>
      <c r="P29" s="109">
        <v>0.29663554951930993</v>
      </c>
      <c r="Q29" s="109">
        <v>-3.2797433862876316E-3</v>
      </c>
      <c r="R29" s="109">
        <v>0.41582346988818775</v>
      </c>
      <c r="S29" s="109">
        <v>0.19288505116230262</v>
      </c>
      <c r="T29" s="109">
        <v>0.57741770029906647</v>
      </c>
      <c r="U29" s="109">
        <v>0.24167480806460495</v>
      </c>
      <c r="V29" s="109">
        <v>0.30932654059674619</v>
      </c>
      <c r="W29" s="109">
        <v>0.1593396436744752</v>
      </c>
      <c r="X29" s="109">
        <v>0.56669981770455968</v>
      </c>
      <c r="Y29" s="109">
        <v>0.43614628534085198</v>
      </c>
      <c r="Z29" s="109">
        <v>7.5769026771499451E-2</v>
      </c>
      <c r="AA29" s="109">
        <v>0.84103164025918353</v>
      </c>
      <c r="AB29" s="109">
        <v>0.10587618681793093</v>
      </c>
      <c r="AC29" s="109">
        <v>0.7400594621753791</v>
      </c>
      <c r="AD29" s="109">
        <v>0.42130369376051585</v>
      </c>
      <c r="AE29" s="109">
        <v>9.1770788393723476E-3</v>
      </c>
      <c r="AF29" s="109">
        <v>1</v>
      </c>
      <c r="AG29" s="109"/>
    </row>
    <row r="30" spans="1:33" x14ac:dyDescent="0.3">
      <c r="A30" s="109" t="s">
        <v>230</v>
      </c>
      <c r="B30" s="112">
        <v>-0.19620773927170573</v>
      </c>
      <c r="C30" s="109">
        <v>-6.89029829510001E-2</v>
      </c>
      <c r="D30" s="109">
        <v>6.4389619345337226E-2</v>
      </c>
      <c r="E30" s="109">
        <v>0.26607716149242699</v>
      </c>
      <c r="F30" s="109">
        <v>-0.57042967349705775</v>
      </c>
      <c r="G30" s="109">
        <v>-2.8190797926724999E-2</v>
      </c>
      <c r="H30" s="109">
        <v>-0.5225148983230864</v>
      </c>
      <c r="I30" s="109">
        <v>0.5402561587593987</v>
      </c>
      <c r="J30" s="109">
        <v>-0.18660604527389482</v>
      </c>
      <c r="K30" s="109">
        <v>0.19225748576781571</v>
      </c>
      <c r="L30" s="109">
        <v>0.75208771248286199</v>
      </c>
      <c r="M30" s="109">
        <v>0.61556760495492746</v>
      </c>
      <c r="N30" s="109">
        <v>-0.40713693335745182</v>
      </c>
      <c r="O30" s="109">
        <v>0.14742792505987073</v>
      </c>
      <c r="P30" s="109">
        <v>0.29361313572913911</v>
      </c>
      <c r="Q30" s="109">
        <v>4.2986715567958411E-2</v>
      </c>
      <c r="R30" s="109">
        <v>0.61368979583600658</v>
      </c>
      <c r="S30" s="109">
        <v>0.33973858730894957</v>
      </c>
      <c r="T30" s="109">
        <v>0.64287858909507178</v>
      </c>
      <c r="U30" s="109">
        <v>0.30159306469339781</v>
      </c>
      <c r="V30" s="109">
        <v>0.38595874252889384</v>
      </c>
      <c r="W30" s="109">
        <v>0.41196232689715168</v>
      </c>
      <c r="X30" s="109">
        <v>0.85676096741370522</v>
      </c>
      <c r="Y30" s="109">
        <v>0.70417507660688061</v>
      </c>
      <c r="Z30" s="109">
        <v>5.1927366450187119E-2</v>
      </c>
      <c r="AA30" s="109">
        <v>1</v>
      </c>
      <c r="AB30" s="109"/>
      <c r="AC30" s="109"/>
      <c r="AD30" s="109"/>
      <c r="AE30" s="109"/>
      <c r="AF30" s="109"/>
      <c r="AG30" s="109"/>
    </row>
    <row r="31" spans="1:33" x14ac:dyDescent="0.3">
      <c r="A31" s="109" t="s">
        <v>267</v>
      </c>
      <c r="B31" s="112">
        <v>-0.19867762295260971</v>
      </c>
      <c r="C31" s="109">
        <v>-0.55182689344487323</v>
      </c>
      <c r="D31" s="109">
        <v>0.49969319936831458</v>
      </c>
      <c r="E31" s="109">
        <v>1</v>
      </c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</row>
    <row r="32" spans="1:33" x14ac:dyDescent="0.3">
      <c r="A32" s="109" t="s">
        <v>528</v>
      </c>
      <c r="B32" s="112">
        <v>-0.29495245528258496</v>
      </c>
      <c r="C32" s="109">
        <v>-0.14678288711775916</v>
      </c>
      <c r="D32" s="109">
        <v>8.2981307726800402E-2</v>
      </c>
      <c r="E32" s="109">
        <v>9.1467806886258926E-2</v>
      </c>
      <c r="F32" s="109">
        <v>-0.28953212975622794</v>
      </c>
      <c r="G32" s="109">
        <v>0.3035106897675755</v>
      </c>
      <c r="H32" s="109">
        <v>0.14917015211193166</v>
      </c>
      <c r="I32" s="109">
        <v>0.17667165037975593</v>
      </c>
      <c r="J32" s="109">
        <v>4.9347884839542305E-2</v>
      </c>
      <c r="K32" s="109">
        <v>-0.37566069273734426</v>
      </c>
      <c r="L32" s="109">
        <v>1.5022639706262322E-2</v>
      </c>
      <c r="M32" s="109">
        <v>4.4432764066797137E-2</v>
      </c>
      <c r="N32" s="109">
        <v>-0.38224451513706076</v>
      </c>
      <c r="O32" s="109">
        <v>0.22510993695961923</v>
      </c>
      <c r="P32" s="109">
        <v>0.22319678080109395</v>
      </c>
      <c r="Q32" s="109">
        <v>0.20944484117175982</v>
      </c>
      <c r="R32" s="109">
        <v>0.54310462909069335</v>
      </c>
      <c r="S32" s="109">
        <v>0.61283873468332672</v>
      </c>
      <c r="T32" s="109">
        <v>0.4089696374683594</v>
      </c>
      <c r="U32" s="109">
        <v>1</v>
      </c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</row>
    <row r="33" spans="1:33" x14ac:dyDescent="0.3">
      <c r="A33" s="109" t="s">
        <v>233</v>
      </c>
      <c r="B33" s="112">
        <v>-0.30389227110868094</v>
      </c>
      <c r="C33" s="109">
        <v>8.7745564765356193E-2</v>
      </c>
      <c r="D33" s="109">
        <v>-4.9161821869033055E-2</v>
      </c>
      <c r="E33" s="109">
        <v>0.23556659991022758</v>
      </c>
      <c r="F33" s="109">
        <v>-0.45011309919807463</v>
      </c>
      <c r="G33" s="109">
        <v>0.1351084339567844</v>
      </c>
      <c r="H33" s="109">
        <v>-0.16287585796675114</v>
      </c>
      <c r="I33" s="109">
        <v>-6.6678329128214225E-2</v>
      </c>
      <c r="J33" s="109">
        <v>3.614664637936793E-2</v>
      </c>
      <c r="K33" s="109">
        <v>-0.43729057247151798</v>
      </c>
      <c r="L33" s="109">
        <v>0.13074962552339692</v>
      </c>
      <c r="M33" s="109">
        <v>4.5536769964773814E-2</v>
      </c>
      <c r="N33" s="109">
        <v>-0.4604458202013022</v>
      </c>
      <c r="O33" s="109">
        <v>0.3425250756469056</v>
      </c>
      <c r="P33" s="109">
        <v>0.22342612033810372</v>
      </c>
      <c r="Q33" s="109">
        <v>0.14582817828767297</v>
      </c>
      <c r="R33" s="109">
        <v>0.10351162381843801</v>
      </c>
      <c r="S33" s="109">
        <v>1</v>
      </c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</row>
    <row r="34" spans="1:33" x14ac:dyDescent="0.3">
      <c r="A34" s="109" t="s">
        <v>266</v>
      </c>
      <c r="B34" s="112">
        <v>-0.31482802170040963</v>
      </c>
      <c r="C34" s="109">
        <v>-0.28412705669297994</v>
      </c>
      <c r="D34" s="109">
        <v>1</v>
      </c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</row>
    <row r="35" spans="1:33" x14ac:dyDescent="0.3">
      <c r="A35" s="109" t="s">
        <v>223</v>
      </c>
      <c r="B35" s="112">
        <v>-0.37385572332306072</v>
      </c>
      <c r="C35" s="109">
        <v>-0.19105112436290725</v>
      </c>
      <c r="D35" s="109">
        <v>0.43980691190609189</v>
      </c>
      <c r="E35" s="109">
        <v>0.15338702345184937</v>
      </c>
      <c r="F35" s="109">
        <v>0.4225272274752036</v>
      </c>
      <c r="G35" s="109">
        <v>1</v>
      </c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</row>
    <row r="36" spans="1:33" ht="16.2" thickBot="1" x14ac:dyDescent="0.35">
      <c r="A36" s="110" t="s">
        <v>242</v>
      </c>
      <c r="B36" s="115">
        <v>-0.45922715120023561</v>
      </c>
      <c r="C36" s="110">
        <v>-0.28435491470004648</v>
      </c>
      <c r="D36" s="110">
        <v>0.59850941008022185</v>
      </c>
      <c r="E36" s="110">
        <v>0.54706396481500164</v>
      </c>
      <c r="F36" s="110">
        <v>-6.8025473453518878E-2</v>
      </c>
      <c r="G36" s="110">
        <v>0.45742321844370182</v>
      </c>
      <c r="H36" s="110">
        <v>8.0142142989075404E-2</v>
      </c>
      <c r="I36" s="110">
        <v>0.35458743549686961</v>
      </c>
      <c r="J36" s="110">
        <v>8.3727041597857613E-2</v>
      </c>
      <c r="K36" s="110">
        <v>-0.39747481782280447</v>
      </c>
      <c r="L36" s="110">
        <v>8.5471395992408286E-2</v>
      </c>
      <c r="M36" s="110">
        <v>-0.20834222743271189</v>
      </c>
      <c r="N36" s="110">
        <v>-0.24901289301189269</v>
      </c>
      <c r="O36" s="110">
        <v>0.24811611316131166</v>
      </c>
      <c r="P36" s="110">
        <v>0.39195028690569933</v>
      </c>
      <c r="Q36" s="110">
        <v>0.28734304110794689</v>
      </c>
      <c r="R36" s="110">
        <v>0.38380474950556537</v>
      </c>
      <c r="S36" s="110">
        <v>0.48934503741150387</v>
      </c>
      <c r="T36" s="110">
        <v>0.39878703237218938</v>
      </c>
      <c r="U36" s="110">
        <v>0.66568633735781346</v>
      </c>
      <c r="V36" s="110">
        <v>1</v>
      </c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</row>
    <row r="38" spans="1:33" x14ac:dyDescent="0.3">
      <c r="A38" s="36" t="s">
        <v>631</v>
      </c>
    </row>
  </sheetData>
  <sortState xmlns:xlrd2="http://schemas.microsoft.com/office/spreadsheetml/2017/richdata2" ref="A5:AG36">
    <sortCondition descending="1" ref="B4:B36"/>
  </sortState>
  <hyperlinks>
    <hyperlink ref="A1" location="Menu!A1" display="ToC" xr:uid="{A7F516C4-FD51-4CEB-AD99-0AF104D9D8AF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09C7F-9C48-4409-953A-CA852D0CFA94}">
  <sheetPr codeName="Sheet3">
    <tabColor rgb="FFFFFF00"/>
  </sheetPr>
  <dimension ref="A1:J355"/>
  <sheetViews>
    <sheetView showGridLines="0" topLeftCell="A67" workbookViewId="0">
      <selection activeCell="J87" sqref="J87:J88"/>
    </sheetView>
  </sheetViews>
  <sheetFormatPr defaultColWidth="12.6640625" defaultRowHeight="15.6" x14ac:dyDescent="0.3"/>
  <cols>
    <col min="1" max="1" width="9.88671875" style="45" customWidth="1"/>
    <col min="2" max="16384" width="12.6640625" style="45"/>
  </cols>
  <sheetData>
    <row r="1" spans="1:6" x14ac:dyDescent="0.3">
      <c r="A1" s="19" t="s">
        <v>461</v>
      </c>
    </row>
    <row r="5" spans="1:6" x14ac:dyDescent="0.3">
      <c r="A5" s="46" t="s">
        <v>583</v>
      </c>
    </row>
    <row r="6" spans="1:6" x14ac:dyDescent="0.3">
      <c r="A6" s="47"/>
    </row>
    <row r="7" spans="1:6" x14ac:dyDescent="0.3">
      <c r="A7" s="48" t="s">
        <v>584</v>
      </c>
      <c r="B7" s="49">
        <v>210</v>
      </c>
    </row>
    <row r="8" spans="1:6" x14ac:dyDescent="0.3">
      <c r="A8" s="50"/>
      <c r="B8" s="51"/>
    </row>
    <row r="9" spans="1:6" x14ac:dyDescent="0.3">
      <c r="A9" s="50"/>
      <c r="B9" s="51"/>
    </row>
    <row r="10" spans="1:6" x14ac:dyDescent="0.3">
      <c r="A10" s="52" t="s">
        <v>585</v>
      </c>
      <c r="B10" s="51"/>
    </row>
    <row r="11" spans="1:6" s="53" customFormat="1" x14ac:dyDescent="0.3">
      <c r="C11" s="53" t="s">
        <v>586</v>
      </c>
    </row>
    <row r="12" spans="1:6" s="54" customFormat="1" x14ac:dyDescent="0.3">
      <c r="B12" s="54" t="s">
        <v>587</v>
      </c>
      <c r="C12" s="54">
        <v>1</v>
      </c>
      <c r="D12" s="54">
        <v>2</v>
      </c>
      <c r="E12" s="54">
        <v>3</v>
      </c>
      <c r="F12" s="54">
        <v>4</v>
      </c>
    </row>
    <row r="14" spans="1:6" x14ac:dyDescent="0.3">
      <c r="A14" s="55" t="s">
        <v>263</v>
      </c>
      <c r="B14" s="56">
        <v>0.45922715120023561</v>
      </c>
      <c r="C14" s="57">
        <v>0.30951207152272769</v>
      </c>
      <c r="D14" s="57">
        <v>0.27378280691256418</v>
      </c>
      <c r="E14" s="57">
        <v>0.26569178239625674</v>
      </c>
      <c r="F14" s="58">
        <v>0.26357174882390894</v>
      </c>
    </row>
    <row r="15" spans="1:6" x14ac:dyDescent="0.3">
      <c r="A15" s="55" t="s">
        <v>211</v>
      </c>
      <c r="B15" s="56">
        <v>0.55182689344487323</v>
      </c>
      <c r="C15" s="57">
        <v>0.4209177282060137</v>
      </c>
      <c r="D15" s="57">
        <v>0.37327765175409727</v>
      </c>
      <c r="E15" s="57">
        <v>0.35816727256750208</v>
      </c>
      <c r="F15" s="58">
        <v>0.35311656919436452</v>
      </c>
    </row>
    <row r="16" spans="1:6" x14ac:dyDescent="0.3">
      <c r="A16" s="55" t="s">
        <v>266</v>
      </c>
      <c r="B16" s="56">
        <v>0.59850941008022196</v>
      </c>
      <c r="C16" s="57">
        <v>0.75589574803369586</v>
      </c>
      <c r="D16" s="57">
        <v>0.81034298428911</v>
      </c>
      <c r="E16" s="57">
        <v>0.8300504507547638</v>
      </c>
      <c r="F16" s="58">
        <v>0.83727252779651118</v>
      </c>
    </row>
    <row r="17" spans="1:6" x14ac:dyDescent="0.3">
      <c r="A17" s="55" t="s">
        <v>267</v>
      </c>
      <c r="B17" s="56">
        <v>0.55182689344487323</v>
      </c>
      <c r="C17" s="57">
        <v>0.78856790239975294</v>
      </c>
      <c r="D17" s="57">
        <v>0.89590464094604116</v>
      </c>
      <c r="E17" s="57">
        <v>0.95005609527408841</v>
      </c>
      <c r="F17" s="58">
        <v>0.97921042345866782</v>
      </c>
    </row>
    <row r="18" spans="1:6" x14ac:dyDescent="0.3">
      <c r="A18" s="55" t="s">
        <v>219</v>
      </c>
      <c r="B18" s="56">
        <v>0.82509315647667136</v>
      </c>
      <c r="C18" s="57">
        <v>0.92280166200552138</v>
      </c>
      <c r="D18" s="57">
        <v>0.94742325781411807</v>
      </c>
      <c r="E18" s="57">
        <v>0.95365879825602062</v>
      </c>
      <c r="F18" s="58">
        <v>0.95509679848664641</v>
      </c>
    </row>
    <row r="19" spans="1:6" x14ac:dyDescent="0.3">
      <c r="A19" s="55" t="s">
        <v>223</v>
      </c>
      <c r="B19" s="56">
        <v>0.48223630945724977</v>
      </c>
      <c r="C19" s="57">
        <v>0.57767057200311311</v>
      </c>
      <c r="D19" s="57">
        <v>0.59582230922814983</v>
      </c>
      <c r="E19" s="57">
        <v>0.59905942434170401</v>
      </c>
      <c r="F19" s="58">
        <v>0.59958501066417791</v>
      </c>
    </row>
    <row r="20" spans="1:6" x14ac:dyDescent="0.3">
      <c r="A20" s="55" t="s">
        <v>224</v>
      </c>
      <c r="B20" s="56">
        <v>0.69147849112021353</v>
      </c>
      <c r="C20" s="57">
        <v>0.75872722191201425</v>
      </c>
      <c r="D20" s="57">
        <v>0.77264682752869496</v>
      </c>
      <c r="E20" s="57">
        <v>0.7739730474247779</v>
      </c>
      <c r="F20" s="58">
        <v>0.77288575105536494</v>
      </c>
    </row>
    <row r="21" spans="1:6" x14ac:dyDescent="0.3">
      <c r="A21" s="55" t="s">
        <v>227</v>
      </c>
      <c r="B21" s="56">
        <v>0.94962843859990465</v>
      </c>
      <c r="C21" s="57">
        <v>0.94895373041020203</v>
      </c>
      <c r="D21" s="57">
        <v>0.94327547225011088</v>
      </c>
      <c r="E21" s="57">
        <v>0.9403081526045195</v>
      </c>
      <c r="F21" s="58">
        <v>0.93900423575468173</v>
      </c>
    </row>
    <row r="22" spans="1:6" x14ac:dyDescent="0.3">
      <c r="A22" s="55" t="s">
        <v>228</v>
      </c>
      <c r="B22" s="56">
        <v>0.42177464723443703</v>
      </c>
      <c r="C22" s="57">
        <v>0.29971242435022682</v>
      </c>
      <c r="D22" s="57">
        <v>0.27435104248332254</v>
      </c>
      <c r="E22" s="57">
        <v>0.26975033897358691</v>
      </c>
      <c r="F22" s="58">
        <v>0.26895340588851463</v>
      </c>
    </row>
    <row r="23" spans="1:6" x14ac:dyDescent="0.3">
      <c r="A23" s="55" t="s">
        <v>237</v>
      </c>
      <c r="B23" s="56">
        <v>0.58384772541090546</v>
      </c>
      <c r="C23" s="57">
        <v>0.70737350996332182</v>
      </c>
      <c r="D23" s="57">
        <v>0.73349519616901215</v>
      </c>
      <c r="E23" s="57">
        <v>0.73875051714951234</v>
      </c>
      <c r="F23" s="58">
        <v>0.7396749475373724</v>
      </c>
    </row>
    <row r="24" spans="1:6" x14ac:dyDescent="0.3">
      <c r="A24" s="55" t="s">
        <v>238</v>
      </c>
      <c r="B24" s="56">
        <v>0.84322556020121575</v>
      </c>
      <c r="C24" s="57">
        <v>0.88230732774640652</v>
      </c>
      <c r="D24" s="57">
        <v>0.88466868961796952</v>
      </c>
      <c r="E24" s="57">
        <v>0.88280594838767901</v>
      </c>
      <c r="F24" s="58">
        <v>0.88146774790445559</v>
      </c>
    </row>
    <row r="25" spans="1:6" x14ac:dyDescent="0.3">
      <c r="A25" s="55" t="s">
        <v>264</v>
      </c>
      <c r="B25" s="56">
        <v>0.76186615780861244</v>
      </c>
      <c r="C25" s="57">
        <v>0.82144014184929792</v>
      </c>
      <c r="D25" s="57">
        <v>0.83146455937775354</v>
      </c>
      <c r="E25" s="57">
        <v>0.83103412831648216</v>
      </c>
      <c r="F25" s="58">
        <v>0.82948443682351503</v>
      </c>
    </row>
    <row r="26" spans="1:6" x14ac:dyDescent="0.3">
      <c r="A26" s="55" t="s">
        <v>220</v>
      </c>
      <c r="B26" s="56">
        <v>0.82509315647667136</v>
      </c>
      <c r="C26" s="57">
        <v>0.84437190718907484</v>
      </c>
      <c r="D26" s="57">
        <v>0.84398687188936306</v>
      </c>
      <c r="E26" s="57">
        <v>0.84257440924452442</v>
      </c>
      <c r="F26" s="58">
        <v>0.84201087308146927</v>
      </c>
    </row>
    <row r="27" spans="1:6" x14ac:dyDescent="0.3">
      <c r="A27" s="55" t="s">
        <v>259</v>
      </c>
      <c r="B27" s="56">
        <v>0.73170651707889189</v>
      </c>
      <c r="C27" s="57">
        <v>0.73076340258975714</v>
      </c>
      <c r="D27" s="57">
        <v>0.72776398855085123</v>
      </c>
      <c r="E27" s="57">
        <v>0.7261916491755529</v>
      </c>
      <c r="F27" s="58">
        <v>0.72569606689823574</v>
      </c>
    </row>
    <row r="28" spans="1:6" x14ac:dyDescent="0.3">
      <c r="A28" s="55" t="s">
        <v>234</v>
      </c>
      <c r="B28" s="56">
        <v>0.4458819093248681</v>
      </c>
      <c r="C28" s="57">
        <v>0.48035889081759031</v>
      </c>
      <c r="D28" s="57">
        <v>0.49023831774886861</v>
      </c>
      <c r="E28" s="57">
        <v>0.49364537773551559</v>
      </c>
      <c r="F28" s="58">
        <v>0.49532510201054136</v>
      </c>
    </row>
    <row r="29" spans="1:6" x14ac:dyDescent="0.3">
      <c r="A29" s="55" t="s">
        <v>260</v>
      </c>
      <c r="B29" s="56">
        <v>0.73170651707889189</v>
      </c>
      <c r="C29" s="57">
        <v>0.67497176870318654</v>
      </c>
      <c r="D29" s="57">
        <v>0.6286289502097393</v>
      </c>
      <c r="E29" s="57">
        <v>0.597694019888105</v>
      </c>
      <c r="F29" s="58">
        <v>0.57867924944987081</v>
      </c>
    </row>
    <row r="30" spans="1:6" x14ac:dyDescent="0.3">
      <c r="A30" s="55" t="s">
        <v>232</v>
      </c>
      <c r="B30" s="56">
        <v>0.77017179709163552</v>
      </c>
      <c r="C30" s="57">
        <v>0.81505124675970975</v>
      </c>
      <c r="D30" s="57">
        <v>0.82646743051953597</v>
      </c>
      <c r="E30" s="57">
        <v>0.83023353699175173</v>
      </c>
      <c r="F30" s="58">
        <v>0.8319346768773227</v>
      </c>
    </row>
    <row r="31" spans="1:6" x14ac:dyDescent="0.3">
      <c r="A31" s="55" t="s">
        <v>233</v>
      </c>
      <c r="B31" s="56">
        <v>0.61283873468332672</v>
      </c>
      <c r="C31" s="57">
        <v>0.6904145619901404</v>
      </c>
      <c r="D31" s="57">
        <v>0.70742690864065749</v>
      </c>
      <c r="E31" s="57">
        <v>0.71205066593470578</v>
      </c>
      <c r="F31" s="58">
        <v>0.71391777004252188</v>
      </c>
    </row>
    <row r="32" spans="1:6" x14ac:dyDescent="0.3">
      <c r="A32" s="55" t="s">
        <v>206</v>
      </c>
      <c r="B32" s="56">
        <v>0.70750299844676201</v>
      </c>
      <c r="C32" s="57">
        <v>0.63681147607038657</v>
      </c>
      <c r="D32" s="57">
        <v>0.61511635270436249</v>
      </c>
      <c r="E32" s="57">
        <v>0.60914681098963397</v>
      </c>
      <c r="F32" s="58">
        <v>0.60754118247666866</v>
      </c>
    </row>
    <row r="33" spans="1:6" x14ac:dyDescent="0.3">
      <c r="A33" s="55" t="s">
        <v>528</v>
      </c>
      <c r="B33" s="56">
        <v>0.66568633735781357</v>
      </c>
      <c r="C33" s="57">
        <v>0.75254989980388676</v>
      </c>
      <c r="D33" s="57">
        <v>0.77964620947393171</v>
      </c>
      <c r="E33" s="57">
        <v>0.7892705836144468</v>
      </c>
      <c r="F33" s="58">
        <v>0.79314244660772959</v>
      </c>
    </row>
    <row r="34" spans="1:6" x14ac:dyDescent="0.3">
      <c r="A34" s="55" t="s">
        <v>242</v>
      </c>
      <c r="B34" s="56">
        <v>0.66568633735781357</v>
      </c>
      <c r="C34" s="57">
        <v>0.84338782404858681</v>
      </c>
      <c r="D34" s="57">
        <v>0.90189880233330544</v>
      </c>
      <c r="E34" s="57">
        <v>0.9215873454183775</v>
      </c>
      <c r="F34" s="58">
        <v>0.92801132271641029</v>
      </c>
    </row>
    <row r="35" spans="1:6" x14ac:dyDescent="0.3">
      <c r="A35" s="55" t="s">
        <v>210</v>
      </c>
      <c r="B35" s="56">
        <v>0.73975795089319951</v>
      </c>
      <c r="C35" s="57">
        <v>0.7160875205300451</v>
      </c>
      <c r="D35" s="57">
        <v>0.70867363398418259</v>
      </c>
      <c r="E35" s="57">
        <v>0.70687853731883343</v>
      </c>
      <c r="F35" s="58">
        <v>0.70656172245224513</v>
      </c>
    </row>
    <row r="36" spans="1:6" x14ac:dyDescent="0.3">
      <c r="A36" s="55" t="s">
        <v>241</v>
      </c>
      <c r="B36" s="56">
        <v>0.856760967413705</v>
      </c>
      <c r="C36" s="57">
        <v>0.90865673027288318</v>
      </c>
      <c r="D36" s="57">
        <v>0.91695978700131042</v>
      </c>
      <c r="E36" s="57">
        <v>0.91785165451022199</v>
      </c>
      <c r="F36" s="58">
        <v>0.9178017068872264</v>
      </c>
    </row>
    <row r="37" spans="1:6" x14ac:dyDescent="0.3">
      <c r="A37" s="55" t="s">
        <v>209</v>
      </c>
      <c r="B37" s="56">
        <v>0.81014225532868045</v>
      </c>
      <c r="C37" s="57">
        <v>0.91551941599666109</v>
      </c>
      <c r="D37" s="57">
        <v>0.94437073636603064</v>
      </c>
      <c r="E37" s="57">
        <v>0.95268038941837363</v>
      </c>
      <c r="F37" s="58">
        <v>0.95513990309481323</v>
      </c>
    </row>
    <row r="38" spans="1:6" x14ac:dyDescent="0.3">
      <c r="A38" s="55" t="s">
        <v>221</v>
      </c>
      <c r="B38" s="56">
        <v>0.58941906616645934</v>
      </c>
      <c r="C38" s="57">
        <v>0.73979095460200295</v>
      </c>
      <c r="D38" s="57">
        <v>0.79519488441025532</v>
      </c>
      <c r="E38" s="57">
        <v>0.81556355136870073</v>
      </c>
      <c r="F38" s="58">
        <v>0.82253077743364911</v>
      </c>
    </row>
    <row r="39" spans="1:6" x14ac:dyDescent="0.3">
      <c r="A39" s="55" t="s">
        <v>230</v>
      </c>
      <c r="B39" s="56">
        <v>0.856760967413705</v>
      </c>
      <c r="C39" s="57">
        <v>0.9170159541689995</v>
      </c>
      <c r="D39" s="57">
        <v>0.92825482249874502</v>
      </c>
      <c r="E39" s="57">
        <v>0.93059123763358054</v>
      </c>
      <c r="F39" s="58">
        <v>0.93125478272534401</v>
      </c>
    </row>
    <row r="40" spans="1:6" x14ac:dyDescent="0.3">
      <c r="A40" s="55" t="s">
        <v>218</v>
      </c>
      <c r="B40" s="56">
        <v>0.88671357069908863</v>
      </c>
      <c r="C40" s="57">
        <v>0.93332429199785061</v>
      </c>
      <c r="D40" s="57">
        <v>0.93973895718871636</v>
      </c>
      <c r="E40" s="57">
        <v>0.94010091111943417</v>
      </c>
      <c r="F40" s="58">
        <v>0.9398939444802944</v>
      </c>
    </row>
    <row r="41" spans="1:6" x14ac:dyDescent="0.3">
      <c r="A41" s="55" t="s">
        <v>231</v>
      </c>
      <c r="B41" s="56">
        <v>0.74005946217537943</v>
      </c>
      <c r="C41" s="57">
        <v>0.79486114699977284</v>
      </c>
      <c r="D41" s="57">
        <v>0.81118630844086215</v>
      </c>
      <c r="E41" s="57">
        <v>0.81669122606732936</v>
      </c>
      <c r="F41" s="58">
        <v>0.81879706912924122</v>
      </c>
    </row>
    <row r="42" spans="1:6" x14ac:dyDescent="0.3">
      <c r="A42" s="55" t="s">
        <v>214</v>
      </c>
      <c r="B42" s="56">
        <v>0.94962843859990465</v>
      </c>
      <c r="C42" s="57">
        <v>0.92994006580554833</v>
      </c>
      <c r="D42" s="57">
        <v>0.92068845782907971</v>
      </c>
      <c r="E42" s="57">
        <v>0.91754627974034797</v>
      </c>
      <c r="F42" s="58">
        <v>0.91661312944050111</v>
      </c>
    </row>
    <row r="43" spans="1:6" x14ac:dyDescent="0.3">
      <c r="A43" s="55" t="s">
        <v>222</v>
      </c>
      <c r="B43" s="56">
        <v>0.76722780260628898</v>
      </c>
      <c r="C43" s="57">
        <v>0.89188802971392167</v>
      </c>
      <c r="D43" s="57">
        <v>0.92028647084814108</v>
      </c>
      <c r="E43" s="57">
        <v>0.92646697206530826</v>
      </c>
      <c r="F43" s="58">
        <v>0.92755340991989332</v>
      </c>
    </row>
    <row r="44" spans="1:6" x14ac:dyDescent="0.3">
      <c r="A44" s="55" t="s">
        <v>215</v>
      </c>
      <c r="B44" s="56">
        <v>0.84103164025918364</v>
      </c>
      <c r="C44" s="57">
        <v>0.85334812589450537</v>
      </c>
      <c r="D44" s="57">
        <v>0.85142551167342906</v>
      </c>
      <c r="E44" s="57">
        <v>0.84903049516021578</v>
      </c>
      <c r="F44" s="58">
        <v>0.84767253118121644</v>
      </c>
    </row>
    <row r="45" spans="1:6" x14ac:dyDescent="0.3">
      <c r="A45" s="55" t="s">
        <v>208</v>
      </c>
      <c r="B45" s="56">
        <v>0.64877875029554533</v>
      </c>
      <c r="C45" s="57">
        <v>0.70187595417328352</v>
      </c>
      <c r="D45" s="57">
        <v>0.71093074207945306</v>
      </c>
      <c r="E45" s="57">
        <v>0.71116694532521985</v>
      </c>
      <c r="F45" s="58">
        <v>0.71036476210843791</v>
      </c>
    </row>
    <row r="48" spans="1:6" x14ac:dyDescent="0.3">
      <c r="A48" s="52" t="s">
        <v>588</v>
      </c>
    </row>
    <row r="49" spans="1:4" s="54" customFormat="1" ht="31.2" x14ac:dyDescent="0.3">
      <c r="A49" s="54" t="s">
        <v>589</v>
      </c>
      <c r="B49" s="54" t="s">
        <v>590</v>
      </c>
      <c r="C49" s="54" t="s">
        <v>591</v>
      </c>
      <c r="D49" s="54" t="s">
        <v>592</v>
      </c>
    </row>
    <row r="51" spans="1:4" x14ac:dyDescent="0.3">
      <c r="A51" s="53">
        <v>1</v>
      </c>
      <c r="B51" s="56">
        <v>9.1067522972898409</v>
      </c>
      <c r="C51" s="57">
        <v>28.458600929030752</v>
      </c>
      <c r="D51" s="58">
        <v>28.458600929030752</v>
      </c>
    </row>
    <row r="52" spans="1:4" x14ac:dyDescent="0.3">
      <c r="A52" s="53">
        <v>2</v>
      </c>
      <c r="B52" s="56">
        <v>5.7640978998691494</v>
      </c>
      <c r="C52" s="57">
        <v>18.012805937091091</v>
      </c>
      <c r="D52" s="58">
        <v>46.471406866121839</v>
      </c>
    </row>
    <row r="53" spans="1:4" x14ac:dyDescent="0.3">
      <c r="A53" s="53">
        <v>3</v>
      </c>
      <c r="B53" s="59">
        <v>4.2989773293916018</v>
      </c>
      <c r="C53" s="60">
        <v>13.434304154348755</v>
      </c>
      <c r="D53" s="61">
        <v>59.905711020470591</v>
      </c>
    </row>
    <row r="54" spans="1:4" x14ac:dyDescent="0.3">
      <c r="A54" s="53">
        <v>4</v>
      </c>
      <c r="B54" s="59">
        <v>2.2144143256172524</v>
      </c>
      <c r="C54" s="60">
        <v>6.9200447675539136</v>
      </c>
      <c r="D54" s="61">
        <v>66.825755788024509</v>
      </c>
    </row>
    <row r="55" spans="1:4" x14ac:dyDescent="0.3">
      <c r="A55" s="53">
        <v>5</v>
      </c>
      <c r="B55" s="59">
        <v>1.8726081513020871</v>
      </c>
      <c r="C55" s="60">
        <v>5.8519004728190227</v>
      </c>
      <c r="D55" s="61">
        <v>72.677656260843534</v>
      </c>
    </row>
    <row r="56" spans="1:4" x14ac:dyDescent="0.3">
      <c r="A56" s="53">
        <v>6</v>
      </c>
      <c r="B56" s="59">
        <v>1.172916028931831</v>
      </c>
      <c r="C56" s="60">
        <v>3.6653625904119718</v>
      </c>
      <c r="D56" s="61">
        <v>76.343018851255508</v>
      </c>
    </row>
    <row r="57" spans="1:4" x14ac:dyDescent="0.3">
      <c r="A57" s="62">
        <v>7</v>
      </c>
      <c r="B57" s="59">
        <v>0.61841350863084732</v>
      </c>
      <c r="C57" s="60">
        <v>1.932542214471398</v>
      </c>
      <c r="D57" s="61">
        <v>78.275561065726905</v>
      </c>
    </row>
    <row r="58" spans="1:4" x14ac:dyDescent="0.3">
      <c r="A58" s="62">
        <v>8</v>
      </c>
      <c r="B58" s="59">
        <v>0.55510632712306951</v>
      </c>
      <c r="C58" s="60">
        <v>1.7347072722595922</v>
      </c>
      <c r="D58" s="61">
        <v>80.010268337986503</v>
      </c>
    </row>
    <row r="59" spans="1:4" x14ac:dyDescent="0.3">
      <c r="A59" s="62">
        <v>9</v>
      </c>
      <c r="B59" s="59">
        <v>0.41539444729503305</v>
      </c>
      <c r="C59" s="60">
        <v>1.2981076477969782</v>
      </c>
      <c r="D59" s="61">
        <v>81.308375985783485</v>
      </c>
    </row>
    <row r="60" spans="1:4" x14ac:dyDescent="0.3">
      <c r="A60" s="62">
        <v>10</v>
      </c>
      <c r="B60" s="59">
        <v>0.3104223043568678</v>
      </c>
      <c r="C60" s="60">
        <v>0.97006970111521185</v>
      </c>
      <c r="D60" s="61">
        <v>82.278445686898692</v>
      </c>
    </row>
    <row r="61" spans="1:4" x14ac:dyDescent="0.3">
      <c r="A61" s="62">
        <v>11</v>
      </c>
      <c r="B61" s="59">
        <v>0.23900037992127471</v>
      </c>
      <c r="C61" s="60">
        <v>0.74687618725398341</v>
      </c>
      <c r="D61" s="61">
        <v>83.025321874152681</v>
      </c>
    </row>
    <row r="62" spans="1:4" x14ac:dyDescent="0.3">
      <c r="A62" s="62">
        <v>12</v>
      </c>
      <c r="B62" s="59">
        <v>0.23651571386365958</v>
      </c>
      <c r="C62" s="60">
        <v>0.7391116058239362</v>
      </c>
      <c r="D62" s="61">
        <v>83.764433479976617</v>
      </c>
    </row>
    <row r="63" spans="1:4" x14ac:dyDescent="0.3">
      <c r="A63" s="62">
        <v>13</v>
      </c>
      <c r="B63" s="59">
        <v>0.21589759775971146</v>
      </c>
      <c r="C63" s="60">
        <v>0.67467999299909831</v>
      </c>
      <c r="D63" s="61">
        <v>84.43911347297572</v>
      </c>
    </row>
    <row r="64" spans="1:4" x14ac:dyDescent="0.3">
      <c r="A64" s="62">
        <v>14</v>
      </c>
      <c r="B64" s="59">
        <v>0.20908586392546738</v>
      </c>
      <c r="C64" s="60">
        <v>0.65339332476708556</v>
      </c>
      <c r="D64" s="61">
        <v>85.0925067977428</v>
      </c>
    </row>
    <row r="65" spans="1:4" x14ac:dyDescent="0.3">
      <c r="A65" s="62">
        <v>15</v>
      </c>
      <c r="B65" s="59">
        <v>0.17738679975448271</v>
      </c>
      <c r="C65" s="60">
        <v>0.55433374923275847</v>
      </c>
      <c r="D65" s="61">
        <v>85.646840546975554</v>
      </c>
    </row>
    <row r="66" spans="1:4" x14ac:dyDescent="0.3">
      <c r="A66" s="62">
        <v>16</v>
      </c>
      <c r="B66" s="59">
        <v>0.16228157006378513</v>
      </c>
      <c r="C66" s="60">
        <v>0.50712990644932854</v>
      </c>
      <c r="D66" s="61">
        <v>86.153970453424876</v>
      </c>
    </row>
    <row r="67" spans="1:4" x14ac:dyDescent="0.3">
      <c r="A67" s="62">
        <v>17</v>
      </c>
      <c r="B67" s="59">
        <v>0.14966487514842564</v>
      </c>
      <c r="C67" s="60">
        <v>0.46770273483883013</v>
      </c>
      <c r="D67" s="61">
        <v>86.621673188263699</v>
      </c>
    </row>
    <row r="68" spans="1:4" x14ac:dyDescent="0.3">
      <c r="A68" s="62">
        <v>18</v>
      </c>
      <c r="B68" s="59">
        <v>0.14135943069451548</v>
      </c>
      <c r="C68" s="60">
        <v>0.44174822092036087</v>
      </c>
      <c r="D68" s="61">
        <v>87.063421409184059</v>
      </c>
    </row>
    <row r="69" spans="1:4" x14ac:dyDescent="0.3">
      <c r="A69" s="62">
        <v>19</v>
      </c>
      <c r="B69" s="59">
        <v>0.13246971102874169</v>
      </c>
      <c r="C69" s="60">
        <v>0.41396784696481781</v>
      </c>
      <c r="D69" s="61">
        <v>87.477389256148882</v>
      </c>
    </row>
    <row r="70" spans="1:4" x14ac:dyDescent="0.3">
      <c r="A70" s="62">
        <v>20</v>
      </c>
      <c r="B70" s="59">
        <v>0.10149852396178177</v>
      </c>
      <c r="C70" s="60">
        <v>0.31718288738056805</v>
      </c>
      <c r="D70" s="61">
        <v>87.79457214352945</v>
      </c>
    </row>
    <row r="71" spans="1:4" x14ac:dyDescent="0.3">
      <c r="A71" s="62">
        <v>21</v>
      </c>
      <c r="B71" s="59">
        <v>9.0716425544593193E-2</v>
      </c>
      <c r="C71" s="60">
        <v>0.28348882982685375</v>
      </c>
      <c r="D71" s="61">
        <v>88.078060973356301</v>
      </c>
    </row>
    <row r="72" spans="1:4" x14ac:dyDescent="0.3">
      <c r="A72" s="62">
        <v>22</v>
      </c>
      <c r="B72" s="59">
        <v>9.0301129018275014E-2</v>
      </c>
      <c r="C72" s="60">
        <v>0.28219102818210939</v>
      </c>
      <c r="D72" s="61">
        <v>88.360252001538413</v>
      </c>
    </row>
    <row r="73" spans="1:4" x14ac:dyDescent="0.3">
      <c r="A73" s="62">
        <v>23</v>
      </c>
      <c r="B73" s="59">
        <v>7.950267478699248E-2</v>
      </c>
      <c r="C73" s="60">
        <v>0.24844585870935151</v>
      </c>
      <c r="D73" s="61">
        <v>88.608697860247759</v>
      </c>
    </row>
    <row r="74" spans="1:4" x14ac:dyDescent="0.3">
      <c r="A74" s="62">
        <v>24</v>
      </c>
      <c r="B74" s="59">
        <v>6.7329376575032754E-2</v>
      </c>
      <c r="C74" s="60">
        <v>0.21040430179697736</v>
      </c>
      <c r="D74" s="61">
        <v>88.819102162044743</v>
      </c>
    </row>
    <row r="75" spans="1:4" x14ac:dyDescent="0.3">
      <c r="A75" s="62">
        <v>25</v>
      </c>
      <c r="B75" s="59">
        <v>5.941382881629189E-2</v>
      </c>
      <c r="C75" s="60">
        <v>0.18566821505091216</v>
      </c>
      <c r="D75" s="61">
        <v>89.004770377095653</v>
      </c>
    </row>
    <row r="76" spans="1:4" x14ac:dyDescent="0.3">
      <c r="A76" s="62">
        <v>26</v>
      </c>
      <c r="B76" s="59">
        <v>5.6838479550849925E-2</v>
      </c>
      <c r="C76" s="60">
        <v>0.17762024859640602</v>
      </c>
      <c r="D76" s="61">
        <v>89.182390625692065</v>
      </c>
    </row>
    <row r="77" spans="1:4" x14ac:dyDescent="0.3">
      <c r="A77" s="62">
        <v>27</v>
      </c>
      <c r="B77" s="59">
        <v>5.4286524997718487E-2</v>
      </c>
      <c r="C77" s="60">
        <v>0.16964539061787026</v>
      </c>
      <c r="D77" s="61">
        <v>89.352036016309938</v>
      </c>
    </row>
    <row r="78" spans="1:4" x14ac:dyDescent="0.3">
      <c r="A78" s="62">
        <v>28</v>
      </c>
      <c r="B78" s="59">
        <v>5.0008722120425578E-2</v>
      </c>
      <c r="C78" s="60">
        <v>0.15627725662632994</v>
      </c>
      <c r="D78" s="61">
        <v>89.508313272936263</v>
      </c>
    </row>
    <row r="79" spans="1:4" x14ac:dyDescent="0.3">
      <c r="A79" s="62">
        <v>29</v>
      </c>
      <c r="B79" s="59">
        <v>4.1754528905158142E-2</v>
      </c>
      <c r="C79" s="60">
        <v>0.13048290282861918</v>
      </c>
      <c r="D79" s="61">
        <v>89.638796175764881</v>
      </c>
    </row>
    <row r="80" spans="1:4" x14ac:dyDescent="0.3">
      <c r="A80" s="62">
        <v>30</v>
      </c>
      <c r="B80" s="59">
        <v>3.3452396598144231E-2</v>
      </c>
      <c r="C80" s="60">
        <v>0.10453873936920072</v>
      </c>
      <c r="D80" s="61">
        <v>89.743334915134085</v>
      </c>
    </row>
    <row r="81" spans="1:10" x14ac:dyDescent="0.3">
      <c r="A81" s="62">
        <v>31</v>
      </c>
      <c r="B81" s="59">
        <v>2.1068272797690683E-2</v>
      </c>
      <c r="C81" s="60">
        <v>6.5838352492783386E-2</v>
      </c>
      <c r="D81" s="61">
        <v>89.809173267626875</v>
      </c>
    </row>
    <row r="82" spans="1:10" x14ac:dyDescent="0.3">
      <c r="A82" s="62">
        <v>32</v>
      </c>
      <c r="B82" s="59">
        <v>1.1842802187864992E-2</v>
      </c>
      <c r="C82" s="60">
        <v>3.7008756837078098E-2</v>
      </c>
      <c r="D82" s="61">
        <v>89.846182024463957</v>
      </c>
    </row>
    <row r="85" spans="1:10" x14ac:dyDescent="0.3">
      <c r="A85" s="52" t="s">
        <v>593</v>
      </c>
    </row>
    <row r="86" spans="1:10" s="54" customFormat="1" ht="31.2" x14ac:dyDescent="0.3">
      <c r="A86" s="54" t="s">
        <v>627</v>
      </c>
      <c r="B86" s="54" t="s">
        <v>594</v>
      </c>
      <c r="C86" s="54" t="s">
        <v>595</v>
      </c>
      <c r="D86" s="54" t="s">
        <v>596</v>
      </c>
      <c r="E86" s="63" t="s">
        <v>597</v>
      </c>
      <c r="F86" s="54" t="s">
        <v>598</v>
      </c>
      <c r="G86" s="63" t="s">
        <v>599</v>
      </c>
      <c r="H86" s="54" t="s">
        <v>600</v>
      </c>
    </row>
    <row r="87" spans="1:10" x14ac:dyDescent="0.3">
      <c r="A87" s="45" t="s">
        <v>231</v>
      </c>
      <c r="B87" s="116">
        <v>0.41413034860321257</v>
      </c>
      <c r="C87" s="116">
        <v>0.72214842689440739</v>
      </c>
      <c r="D87" s="116">
        <v>0.24349961320836577</v>
      </c>
      <c r="E87" s="116">
        <v>7.4752693866805373E-2</v>
      </c>
      <c r="F87" s="116">
        <v>-0.17863485645198487</v>
      </c>
      <c r="G87" s="117">
        <v>-0.17030658678138039</v>
      </c>
      <c r="H87" s="116">
        <v>0.81879706912924122</v>
      </c>
      <c r="J87" s="45" t="s">
        <v>628</v>
      </c>
    </row>
    <row r="88" spans="1:10" x14ac:dyDescent="0.3">
      <c r="A88" s="45" t="s">
        <v>237</v>
      </c>
      <c r="B88" s="116">
        <v>0.38212140345573115</v>
      </c>
      <c r="C88" s="116">
        <v>0.13522546720129333</v>
      </c>
      <c r="D88" s="116">
        <v>0.56554590037075914</v>
      </c>
      <c r="E88" s="117">
        <v>-0.4626902360144613</v>
      </c>
      <c r="F88" s="116">
        <v>0.15986214788799111</v>
      </c>
      <c r="G88" s="117">
        <v>-0.1260631852901502</v>
      </c>
      <c r="H88" s="116">
        <v>0.7396749475373724</v>
      </c>
      <c r="J88" s="45" t="s">
        <v>629</v>
      </c>
    </row>
    <row r="89" spans="1:10" x14ac:dyDescent="0.3">
      <c r="A89" s="118" t="s">
        <v>263</v>
      </c>
      <c r="B89" s="119">
        <v>-5.3545207060309526E-2</v>
      </c>
      <c r="C89" s="119">
        <v>-2.4273208323053193E-2</v>
      </c>
      <c r="D89" s="119">
        <v>0.16618420798083169</v>
      </c>
      <c r="E89" s="120">
        <v>-0.46092342406875647</v>
      </c>
      <c r="F89" s="119">
        <v>-0.10778718616418195</v>
      </c>
      <c r="G89" s="120">
        <v>-9.1813939546905726E-2</v>
      </c>
      <c r="H89" s="119">
        <v>0.26357174882390894</v>
      </c>
    </row>
    <row r="90" spans="1:10" x14ac:dyDescent="0.3">
      <c r="A90" s="45" t="s">
        <v>232</v>
      </c>
      <c r="B90" s="116">
        <v>0.89799108565733399</v>
      </c>
      <c r="C90" s="116">
        <v>9.1863380929551666E-3</v>
      </c>
      <c r="D90" s="116">
        <v>1.8781816766476465E-2</v>
      </c>
      <c r="E90" s="116">
        <v>0.15292199290192637</v>
      </c>
      <c r="F90" s="116">
        <v>2.4459870462261172E-2</v>
      </c>
      <c r="G90" s="116">
        <v>-3.3557698675406381E-2</v>
      </c>
      <c r="H90" s="116">
        <v>0.8319346768773227</v>
      </c>
    </row>
    <row r="91" spans="1:10" x14ac:dyDescent="0.3">
      <c r="A91" s="45" t="s">
        <v>215</v>
      </c>
      <c r="B91" s="116">
        <v>0.40654913103956364</v>
      </c>
      <c r="C91" s="116">
        <v>0.76799546397356278</v>
      </c>
      <c r="D91" s="116">
        <v>-2.173738382238883E-2</v>
      </c>
      <c r="E91" s="116">
        <v>0.24182356472273933</v>
      </c>
      <c r="F91" s="116">
        <v>-0.1822719281927288</v>
      </c>
      <c r="G91" s="116">
        <v>-1.9977378370606681E-2</v>
      </c>
      <c r="H91" s="116">
        <v>0.84767253118121644</v>
      </c>
    </row>
    <row r="92" spans="1:10" x14ac:dyDescent="0.3">
      <c r="A92" s="45" t="s">
        <v>211</v>
      </c>
      <c r="B92" s="116">
        <v>-0.24181149530502696</v>
      </c>
      <c r="C92" s="116">
        <v>0.16564358664749665</v>
      </c>
      <c r="D92" s="116">
        <v>-8.3885158403910157E-2</v>
      </c>
      <c r="E92" s="116">
        <v>-7.5588086858928122E-2</v>
      </c>
      <c r="F92" s="116">
        <v>-0.50424025520167892</v>
      </c>
      <c r="G92" s="116">
        <v>-1.4051985817859804E-2</v>
      </c>
      <c r="H92" s="116">
        <v>0.35311656919436452</v>
      </c>
    </row>
    <row r="93" spans="1:10" x14ac:dyDescent="0.3">
      <c r="A93" s="45" t="s">
        <v>222</v>
      </c>
      <c r="B93" s="116">
        <v>0.35138479731410099</v>
      </c>
      <c r="C93" s="116">
        <v>-0.12225474640970194</v>
      </c>
      <c r="D93" s="116">
        <v>0.85548089163407093</v>
      </c>
      <c r="E93" s="116">
        <v>2.8978911059620721E-3</v>
      </c>
      <c r="F93" s="116">
        <v>0.23924706329228032</v>
      </c>
      <c r="G93" s="116">
        <v>6.3874109562273729E-3</v>
      </c>
      <c r="H93" s="116">
        <v>0.92755340991989332</v>
      </c>
    </row>
    <row r="94" spans="1:10" x14ac:dyDescent="0.3">
      <c r="A94" s="45" t="s">
        <v>219</v>
      </c>
      <c r="B94" s="116">
        <v>-5.77396457373206E-2</v>
      </c>
      <c r="C94" s="116">
        <v>-0.74772139600966314</v>
      </c>
      <c r="D94" s="116">
        <v>0.57393954317503781</v>
      </c>
      <c r="E94" s="116">
        <v>5.2331295142023081E-2</v>
      </c>
      <c r="F94" s="116">
        <v>0.24575734913736136</v>
      </c>
      <c r="G94" s="116">
        <v>1.1567471068138173E-2</v>
      </c>
      <c r="H94" s="116">
        <v>0.95509679848664641</v>
      </c>
    </row>
    <row r="95" spans="1:10" x14ac:dyDescent="0.3">
      <c r="A95" s="45" t="s">
        <v>218</v>
      </c>
      <c r="B95" s="116">
        <v>0.71593977857715363</v>
      </c>
      <c r="C95" s="116">
        <v>-0.25756110471045346</v>
      </c>
      <c r="D95" s="116">
        <v>0.57113381394616425</v>
      </c>
      <c r="E95" s="116">
        <v>0.16868046498729361</v>
      </c>
      <c r="F95" s="116">
        <v>7.1961942445100874E-2</v>
      </c>
      <c r="G95" s="116">
        <v>3.4073451474904273E-2</v>
      </c>
      <c r="H95" s="116">
        <v>0.9398939444802944</v>
      </c>
    </row>
    <row r="96" spans="1:10" x14ac:dyDescent="0.3">
      <c r="A96" s="45" t="s">
        <v>227</v>
      </c>
      <c r="B96" s="116">
        <v>0.77596712467997697</v>
      </c>
      <c r="C96" s="116">
        <v>-1.0243340294570531E-2</v>
      </c>
      <c r="D96" s="116">
        <v>0.43122596568982302</v>
      </c>
      <c r="E96" s="116">
        <v>0.19522716110781507</v>
      </c>
      <c r="F96" s="116">
        <v>0.33290877572077876</v>
      </c>
      <c r="G96" s="116">
        <v>4.3319730248161756E-2</v>
      </c>
      <c r="H96" s="116">
        <v>0.93900423575468173</v>
      </c>
    </row>
    <row r="97" spans="1:8" x14ac:dyDescent="0.3">
      <c r="A97" s="45" t="s">
        <v>214</v>
      </c>
      <c r="B97" s="116">
        <v>0.82325031148238281</v>
      </c>
      <c r="C97" s="116">
        <v>3.85966943873816E-2</v>
      </c>
      <c r="D97" s="116">
        <v>0.34846503219330777</v>
      </c>
      <c r="E97" s="116">
        <v>0.28976968142910509</v>
      </c>
      <c r="F97" s="116">
        <v>0.17222600619332865</v>
      </c>
      <c r="G97" s="116">
        <v>4.8230735589277117E-2</v>
      </c>
      <c r="H97" s="116">
        <v>0.91661312944050111</v>
      </c>
    </row>
    <row r="98" spans="1:8" x14ac:dyDescent="0.3">
      <c r="A98" s="45" t="s">
        <v>224</v>
      </c>
      <c r="B98" s="116">
        <v>-6.5487539662068842E-2</v>
      </c>
      <c r="C98" s="116">
        <v>-0.76356729731495843</v>
      </c>
      <c r="D98" s="116">
        <v>2.3008390453557841E-2</v>
      </c>
      <c r="E98" s="116">
        <v>0.25572463796019795</v>
      </c>
      <c r="F98" s="116">
        <v>-0.34225114913782578</v>
      </c>
      <c r="G98" s="116">
        <v>5.001789119921575E-2</v>
      </c>
      <c r="H98" s="116">
        <v>0.77288575105536494</v>
      </c>
    </row>
    <row r="99" spans="1:8" x14ac:dyDescent="0.3">
      <c r="A99" s="45" t="s">
        <v>264</v>
      </c>
      <c r="B99" s="116">
        <v>0.68127878673624753</v>
      </c>
      <c r="C99" s="116">
        <v>0.32877282594893409</v>
      </c>
      <c r="D99" s="116">
        <v>3.3671227792939622E-2</v>
      </c>
      <c r="E99" s="117">
        <v>-0.49829496739309409</v>
      </c>
      <c r="F99" s="116">
        <v>-7.2748453813620328E-2</v>
      </c>
      <c r="G99" s="116">
        <v>5.0280374204835381E-2</v>
      </c>
      <c r="H99" s="116">
        <v>0.82948443682351503</v>
      </c>
    </row>
    <row r="100" spans="1:8" x14ac:dyDescent="0.3">
      <c r="A100" s="45" t="s">
        <v>528</v>
      </c>
      <c r="B100" s="116">
        <v>0.47017894986639397</v>
      </c>
      <c r="C100" s="116">
        <v>-6.1728559191005158E-2</v>
      </c>
      <c r="D100" s="116">
        <v>-0.5778369099074776</v>
      </c>
      <c r="E100" s="116">
        <v>0.4716426448334875</v>
      </c>
      <c r="F100" s="116">
        <v>-8.5169080241736972E-2</v>
      </c>
      <c r="G100" s="116">
        <v>6.8320822525976113E-2</v>
      </c>
      <c r="H100" s="116">
        <v>0.79314244660772959</v>
      </c>
    </row>
    <row r="101" spans="1:8" x14ac:dyDescent="0.3">
      <c r="A101" s="45" t="s">
        <v>238</v>
      </c>
      <c r="B101" s="116">
        <v>0.54612080567889554</v>
      </c>
      <c r="C101" s="116">
        <v>0.63690210798805125</v>
      </c>
      <c r="D101" s="116">
        <v>0.18186451878419235</v>
      </c>
      <c r="E101" s="116">
        <v>-0.19437427569378055</v>
      </c>
      <c r="F101" s="116">
        <v>0.31812554393206272</v>
      </c>
      <c r="G101" s="116">
        <v>7.426704227433209E-2</v>
      </c>
      <c r="H101" s="116">
        <v>0.88146774790445559</v>
      </c>
    </row>
    <row r="102" spans="1:8" x14ac:dyDescent="0.3">
      <c r="A102" s="45" t="s">
        <v>206</v>
      </c>
      <c r="B102" s="116">
        <v>0.65557258857127809</v>
      </c>
      <c r="C102" s="116">
        <v>0.24343841631708801</v>
      </c>
      <c r="D102" s="116">
        <v>4.4530476445199974E-2</v>
      </c>
      <c r="E102" s="116">
        <v>0.32460260126039753</v>
      </c>
      <c r="F102" s="116">
        <v>-6.9361618708881495E-2</v>
      </c>
      <c r="G102" s="116">
        <v>7.9640781546566869E-2</v>
      </c>
      <c r="H102" s="116">
        <v>0.60754118247666866</v>
      </c>
    </row>
    <row r="103" spans="1:8" x14ac:dyDescent="0.3">
      <c r="A103" s="45" t="s">
        <v>208</v>
      </c>
      <c r="B103" s="116">
        <v>0.21332853173648841</v>
      </c>
      <c r="C103" s="116">
        <v>0.16889312102757006</v>
      </c>
      <c r="D103" s="116">
        <v>0.77081573003505999</v>
      </c>
      <c r="E103" s="116">
        <v>9.4748645320965941E-2</v>
      </c>
      <c r="F103" s="116">
        <v>-0.16325298342487851</v>
      </c>
      <c r="G103" s="116">
        <v>8.0901672697755223E-2</v>
      </c>
      <c r="H103" s="116">
        <v>0.71036476210843791</v>
      </c>
    </row>
    <row r="104" spans="1:8" x14ac:dyDescent="0.3">
      <c r="A104" s="45" t="s">
        <v>221</v>
      </c>
      <c r="B104" s="116">
        <v>0.29916725488273405</v>
      </c>
      <c r="C104" s="116">
        <v>-0.13965385422449642</v>
      </c>
      <c r="D104" s="116">
        <v>0.57740928601389752</v>
      </c>
      <c r="E104" s="116">
        <v>-0.12794621306059228</v>
      </c>
      <c r="F104" s="116">
        <v>-0.59715027525215159</v>
      </c>
      <c r="G104" s="116">
        <v>8.4654376186107841E-2</v>
      </c>
      <c r="H104" s="116">
        <v>0.82253077743364911</v>
      </c>
    </row>
    <row r="105" spans="1:8" x14ac:dyDescent="0.3">
      <c r="A105" s="45" t="s">
        <v>267</v>
      </c>
      <c r="B105" s="116">
        <v>0.19624031012325149</v>
      </c>
      <c r="C105" s="116">
        <v>2.9265565996482709E-2</v>
      </c>
      <c r="D105" s="116">
        <v>4.2615977777587313E-2</v>
      </c>
      <c r="E105" s="116">
        <v>0.26003324075245737</v>
      </c>
      <c r="F105" s="116">
        <v>0.92733135712885861</v>
      </c>
      <c r="G105" s="116">
        <v>0.10230755969265028</v>
      </c>
      <c r="H105" s="116">
        <v>0.97921042345866782</v>
      </c>
    </row>
    <row r="106" spans="1:8" x14ac:dyDescent="0.3">
      <c r="A106" s="45" t="s">
        <v>228</v>
      </c>
      <c r="B106" s="116">
        <v>0.16539417343700935</v>
      </c>
      <c r="C106" s="116">
        <v>-0.44576878151931909</v>
      </c>
      <c r="D106" s="116">
        <v>4.0993714783575427E-2</v>
      </c>
      <c r="E106" s="116">
        <v>-2.9978937112300642E-2</v>
      </c>
      <c r="F106" s="116">
        <v>0.16467275083173741</v>
      </c>
      <c r="G106" s="116">
        <v>0.11485656371355708</v>
      </c>
      <c r="H106" s="116">
        <v>0.26895340588851463</v>
      </c>
    </row>
    <row r="107" spans="1:8" x14ac:dyDescent="0.3">
      <c r="A107" s="45" t="s">
        <v>209</v>
      </c>
      <c r="B107" s="116">
        <v>0.92212672018065245</v>
      </c>
      <c r="C107" s="116">
        <v>0.1729159715427844</v>
      </c>
      <c r="D107" s="116">
        <v>-0.12955858038900181</v>
      </c>
      <c r="E107" s="116">
        <v>-0.19098385257697517</v>
      </c>
      <c r="F107" s="116">
        <v>8.6798389263275808E-2</v>
      </c>
      <c r="G107" s="116">
        <v>0.11886152631078159</v>
      </c>
      <c r="H107" s="116">
        <v>0.95513990309481323</v>
      </c>
    </row>
    <row r="108" spans="1:8" x14ac:dyDescent="0.3">
      <c r="A108" s="45" t="s">
        <v>242</v>
      </c>
      <c r="B108" s="116">
        <v>0.28912330865392732</v>
      </c>
      <c r="C108" s="116">
        <v>3.5002317976145871E-2</v>
      </c>
      <c r="D108" s="116">
        <v>-0.22932210286833438</v>
      </c>
      <c r="E108" s="117">
        <v>0.83296216391482392</v>
      </c>
      <c r="F108" s="116">
        <v>0.27979156127612981</v>
      </c>
      <c r="G108" s="116">
        <v>0.13599985703151657</v>
      </c>
      <c r="H108" s="116">
        <v>0.92801132271641029</v>
      </c>
    </row>
    <row r="109" spans="1:8" x14ac:dyDescent="0.3">
      <c r="A109" s="45" t="s">
        <v>266</v>
      </c>
      <c r="B109" s="116">
        <v>2.9549125934020845E-3</v>
      </c>
      <c r="C109" s="116">
        <v>-0.11542951152833318</v>
      </c>
      <c r="D109" s="116">
        <v>0.4392498998167596</v>
      </c>
      <c r="E109" s="117">
        <v>0.71978879339394053</v>
      </c>
      <c r="F109" s="116">
        <v>0.30569013648670873</v>
      </c>
      <c r="G109" s="116">
        <v>0.13948828761342968</v>
      </c>
      <c r="H109" s="116">
        <v>0.83727252779651118</v>
      </c>
    </row>
    <row r="110" spans="1:8" x14ac:dyDescent="0.3">
      <c r="A110" s="45" t="s">
        <v>220</v>
      </c>
      <c r="B110" s="116">
        <v>3.6131874436167992E-2</v>
      </c>
      <c r="C110" s="116">
        <v>-0.67195753670115377</v>
      </c>
      <c r="D110" s="116">
        <v>0.58945121586098281</v>
      </c>
      <c r="E110" s="116">
        <v>-0.12912612315146532</v>
      </c>
      <c r="F110" s="116">
        <v>-2.3430271245755092E-2</v>
      </c>
      <c r="G110" s="116">
        <v>0.15653485090447952</v>
      </c>
      <c r="H110" s="116">
        <v>0.84201087308146927</v>
      </c>
    </row>
    <row r="111" spans="1:8" x14ac:dyDescent="0.3">
      <c r="A111" s="45" t="s">
        <v>230</v>
      </c>
      <c r="B111" s="116">
        <v>0.64340137986782842</v>
      </c>
      <c r="C111" s="116">
        <v>0.67921174665504425</v>
      </c>
      <c r="D111" s="116">
        <v>-2.027720385079855E-2</v>
      </c>
      <c r="E111" s="116">
        <v>0.16558525225179654</v>
      </c>
      <c r="F111" s="116">
        <v>5.1342689541282696E-2</v>
      </c>
      <c r="G111" s="116">
        <v>0.1596719660906703</v>
      </c>
      <c r="H111" s="116">
        <v>0.93125478272534401</v>
      </c>
    </row>
    <row r="112" spans="1:8" x14ac:dyDescent="0.3">
      <c r="A112" s="45" t="s">
        <v>241</v>
      </c>
      <c r="B112" s="116">
        <v>0.68574138324242828</v>
      </c>
      <c r="C112" s="116">
        <v>0.52797227658196288</v>
      </c>
      <c r="D112" s="116">
        <v>-7.8218163889872433E-2</v>
      </c>
      <c r="E112" s="116">
        <v>-0.17951767634470669</v>
      </c>
      <c r="F112" s="116">
        <v>0.32174297718293743</v>
      </c>
      <c r="G112" s="116">
        <v>0.16414175507836515</v>
      </c>
      <c r="H112" s="116">
        <v>0.9178017068872264</v>
      </c>
    </row>
    <row r="113" spans="1:8" x14ac:dyDescent="0.3">
      <c r="A113" s="45" t="s">
        <v>210</v>
      </c>
      <c r="B113" s="116">
        <v>0.65186205264530128</v>
      </c>
      <c r="C113" s="116">
        <v>-0.11377467608250651</v>
      </c>
      <c r="D113" s="116">
        <v>0.39628583695088426</v>
      </c>
      <c r="E113" s="116">
        <v>0.13746680008864234</v>
      </c>
      <c r="F113" s="116">
        <v>0.21821632470746305</v>
      </c>
      <c r="G113" s="116">
        <v>0.21244989721590055</v>
      </c>
      <c r="H113" s="116">
        <v>0.70656172245224513</v>
      </c>
    </row>
    <row r="114" spans="1:8" x14ac:dyDescent="0.3">
      <c r="A114" s="45" t="s">
        <v>223</v>
      </c>
      <c r="B114" s="116">
        <v>0.27101545514226805</v>
      </c>
      <c r="C114" s="116">
        <v>-0.52310378978491012</v>
      </c>
      <c r="D114" s="116">
        <v>4.8951980467435138E-2</v>
      </c>
      <c r="E114" s="116">
        <v>0.44317688245667536</v>
      </c>
      <c r="F114" s="116">
        <v>-1.3556601571834494E-2</v>
      </c>
      <c r="G114" s="116">
        <v>0.23132710875104678</v>
      </c>
      <c r="H114" s="116">
        <v>0.59958501066417791</v>
      </c>
    </row>
    <row r="115" spans="1:8" x14ac:dyDescent="0.3">
      <c r="A115" s="45" t="s">
        <v>233</v>
      </c>
      <c r="B115" s="116">
        <v>0.1775570177963651</v>
      </c>
      <c r="C115" s="116">
        <v>0.16297505403252632</v>
      </c>
      <c r="D115" s="116">
        <v>-0.69316657560543382</v>
      </c>
      <c r="E115" s="116">
        <v>0.23831397212546743</v>
      </c>
      <c r="F115" s="116">
        <v>0.11979310625022302</v>
      </c>
      <c r="G115" s="116">
        <v>0.32281042024633994</v>
      </c>
      <c r="H115" s="116">
        <v>0.71391777004252188</v>
      </c>
    </row>
    <row r="116" spans="1:8" x14ac:dyDescent="0.3">
      <c r="A116" s="45" t="s">
        <v>234</v>
      </c>
      <c r="B116" s="116">
        <v>4.7145227108039645E-2</v>
      </c>
      <c r="C116" s="116">
        <v>0.19467982907238957</v>
      </c>
      <c r="D116" s="116">
        <v>0.14645318839764493</v>
      </c>
      <c r="E116" s="116">
        <v>0.48116163737569323</v>
      </c>
      <c r="F116" s="116">
        <v>-0.28979377621960284</v>
      </c>
      <c r="G116" s="116">
        <v>0.34388472359813899</v>
      </c>
      <c r="H116" s="116">
        <v>0.49532510201054136</v>
      </c>
    </row>
    <row r="117" spans="1:8" x14ac:dyDescent="0.3">
      <c r="A117" s="45" t="s">
        <v>260</v>
      </c>
      <c r="B117" s="116">
        <v>1.9411380334234399E-2</v>
      </c>
      <c r="C117" s="116">
        <v>-0.13851946247549582</v>
      </c>
      <c r="D117" s="116">
        <v>1.2474859023292428E-2</v>
      </c>
      <c r="E117" s="116">
        <v>0.25359643344728205</v>
      </c>
      <c r="F117" s="116">
        <v>-1.8664224388803365E-2</v>
      </c>
      <c r="G117" s="117">
        <v>0.70306449182177277</v>
      </c>
      <c r="H117" s="116">
        <v>0.57867924944987081</v>
      </c>
    </row>
    <row r="118" spans="1:8" x14ac:dyDescent="0.3">
      <c r="A118" s="45" t="s">
        <v>259</v>
      </c>
      <c r="B118" s="116">
        <v>0.16035932187972904</v>
      </c>
      <c r="C118" s="116">
        <v>-0.12701907722426234</v>
      </c>
      <c r="D118" s="116">
        <v>-7.2017538491045793E-2</v>
      </c>
      <c r="E118" s="116">
        <v>8.927548163014791E-2</v>
      </c>
      <c r="F118" s="116">
        <v>0.10819980854766534</v>
      </c>
      <c r="G118" s="117">
        <v>0.811777846771089</v>
      </c>
      <c r="H118" s="116">
        <v>0.72569606689823574</v>
      </c>
    </row>
    <row r="120" spans="1:8" x14ac:dyDescent="0.3">
      <c r="A120" s="64" t="s">
        <v>601</v>
      </c>
      <c r="B120" s="65">
        <v>7.2658137452200426</v>
      </c>
      <c r="C120" s="66">
        <v>4.8295406382611441</v>
      </c>
      <c r="D120" s="66">
        <v>4.6941222431249248</v>
      </c>
      <c r="E120" s="66">
        <v>3.3467391841070215</v>
      </c>
      <c r="F120" s="66">
        <v>2.5706216275155858</v>
      </c>
      <c r="G120" s="66">
        <v>1.7229285709017472</v>
      </c>
      <c r="H120" s="67">
        <v>24.429766009130464</v>
      </c>
    </row>
    <row r="121" spans="1:8" x14ac:dyDescent="0.3">
      <c r="A121" s="64" t="s">
        <v>602</v>
      </c>
      <c r="B121" s="68">
        <v>22.705667953812632</v>
      </c>
      <c r="C121" s="69">
        <v>15.092314494566075</v>
      </c>
      <c r="D121" s="69">
        <v>14.66913200976539</v>
      </c>
      <c r="E121" s="69">
        <v>10.458559950334442</v>
      </c>
      <c r="F121" s="69">
        <v>8.033192585986205</v>
      </c>
      <c r="G121" s="69">
        <v>5.38415178406796</v>
      </c>
      <c r="H121" s="70">
        <v>76.343018778532695</v>
      </c>
    </row>
    <row r="125" spans="1:8" x14ac:dyDescent="0.3">
      <c r="E125" s="71" t="s">
        <v>603</v>
      </c>
      <c r="F125" s="45" t="s">
        <v>594</v>
      </c>
    </row>
    <row r="126" spans="1:8" x14ac:dyDescent="0.3">
      <c r="E126" s="72" t="s">
        <v>604</v>
      </c>
      <c r="F126" s="45" t="s">
        <v>595</v>
      </c>
    </row>
    <row r="145" spans="2:7" s="54" customFormat="1" ht="31.2" hidden="1" x14ac:dyDescent="0.3">
      <c r="B145" s="54" t="s">
        <v>605</v>
      </c>
      <c r="C145" s="54" t="s">
        <v>606</v>
      </c>
      <c r="D145" s="54" t="s">
        <v>607</v>
      </c>
      <c r="E145" s="54" t="s">
        <v>608</v>
      </c>
      <c r="F145" s="54" t="s">
        <v>609</v>
      </c>
      <c r="G145" s="54" t="s">
        <v>610</v>
      </c>
    </row>
    <row r="146" spans="2:7" hidden="1" x14ac:dyDescent="0.3">
      <c r="B146" s="56">
        <v>0.16207774319660029</v>
      </c>
      <c r="C146" s="57">
        <v>0.33848301662285302</v>
      </c>
      <c r="D146" s="57">
        <v>0.11467741073164189</v>
      </c>
      <c r="E146" s="57">
        <v>0.14643924938742586</v>
      </c>
      <c r="F146" s="57">
        <v>0.20497467673594802</v>
      </c>
      <c r="G146" s="58">
        <v>-0.52521895203250668</v>
      </c>
    </row>
    <row r="147" spans="2:7" hidden="1" x14ac:dyDescent="0.3">
      <c r="B147" s="56">
        <v>0.37934262154773757</v>
      </c>
      <c r="C147" s="57">
        <v>0.30316773891518006</v>
      </c>
      <c r="D147" s="57">
        <v>0.18121901591368547</v>
      </c>
      <c r="E147" s="57">
        <v>0.33884708497697247</v>
      </c>
      <c r="F147" s="57">
        <v>0.22429737367858327</v>
      </c>
      <c r="G147" s="58">
        <v>-0.83122182339935213</v>
      </c>
    </row>
    <row r="148" spans="2:7" hidden="1" x14ac:dyDescent="0.3">
      <c r="B148" s="59">
        <v>0.41482102629569828</v>
      </c>
      <c r="C148" s="60">
        <v>0.2917027286314387</v>
      </c>
      <c r="D148" s="60">
        <v>0.16794591866151501</v>
      </c>
      <c r="E148" s="60">
        <v>0.33741514382103155</v>
      </c>
      <c r="F148" s="60">
        <v>0.18965263503224156</v>
      </c>
      <c r="G148" s="61">
        <v>-0.86410230964381207</v>
      </c>
    </row>
    <row r="149" spans="2:7" hidden="1" x14ac:dyDescent="0.3">
      <c r="B149" s="59">
        <v>0.13726797132445834</v>
      </c>
      <c r="C149" s="60">
        <v>0.19609692482370919</v>
      </c>
      <c r="D149" s="60">
        <v>0.10899695424609826</v>
      </c>
      <c r="E149" s="60">
        <v>0.60377681353189994</v>
      </c>
      <c r="F149" s="60">
        <v>0.50559626476263064</v>
      </c>
      <c r="G149" s="61">
        <v>-1.1067837626014163</v>
      </c>
    </row>
    <row r="150" spans="2:7" hidden="1" x14ac:dyDescent="0.3">
      <c r="B150" s="59">
        <v>-8.5651285853956677E-2</v>
      </c>
      <c r="C150" s="60">
        <v>0.10778991454107333</v>
      </c>
      <c r="D150" s="60">
        <v>-0.21347264243944264</v>
      </c>
      <c r="E150" s="60">
        <v>0.89694992032814536</v>
      </c>
      <c r="F150" s="60">
        <v>0.82022613825172086</v>
      </c>
      <c r="G150" s="61">
        <v>-1.3471681546120664</v>
      </c>
    </row>
    <row r="151" spans="2:7" hidden="1" x14ac:dyDescent="0.3">
      <c r="B151" s="59">
        <v>5.386665604149625E-2</v>
      </c>
      <c r="C151" s="60">
        <v>0.32776689949535187</v>
      </c>
      <c r="D151" s="60">
        <v>-0.39775552641137546</v>
      </c>
      <c r="E151" s="60">
        <v>1.1516127004267991</v>
      </c>
      <c r="F151" s="60">
        <v>0.15618715776873718</v>
      </c>
      <c r="G151" s="61">
        <v>-1.2546030185932775</v>
      </c>
    </row>
    <row r="152" spans="2:7" hidden="1" x14ac:dyDescent="0.3">
      <c r="B152" s="59">
        <v>0.24373958780262944</v>
      </c>
      <c r="C152" s="60">
        <v>8.0149776848185708E-2</v>
      </c>
      <c r="D152" s="60">
        <v>-6.3722590498326986E-2</v>
      </c>
      <c r="E152" s="60">
        <v>0.73676411327441249</v>
      </c>
      <c r="F152" s="60">
        <v>0.74470567367890106</v>
      </c>
      <c r="G152" s="61">
        <v>-1.395566990637721</v>
      </c>
    </row>
    <row r="153" spans="2:7" hidden="1" x14ac:dyDescent="0.3">
      <c r="B153" s="59">
        <v>-0.70599412568029829</v>
      </c>
      <c r="C153" s="60">
        <v>1.6866558501416968</v>
      </c>
      <c r="D153" s="60">
        <v>-0.44561065940537675</v>
      </c>
      <c r="E153" s="60">
        <v>0.58071554339275355</v>
      </c>
      <c r="F153" s="60">
        <v>-2.8296741332994162</v>
      </c>
      <c r="G153" s="61">
        <v>5.6200809048779581</v>
      </c>
    </row>
    <row r="154" spans="2:7" hidden="1" x14ac:dyDescent="0.3">
      <c r="B154" s="59">
        <v>-0.45591051499711466</v>
      </c>
      <c r="C154" s="60">
        <v>0.14175522955113981</v>
      </c>
      <c r="D154" s="60">
        <v>0.40242944471662828</v>
      </c>
      <c r="E154" s="60">
        <v>0.42074152160974937</v>
      </c>
      <c r="F154" s="60">
        <v>1.6385199672845352</v>
      </c>
      <c r="G154" s="61">
        <v>-1.1784916117641517</v>
      </c>
    </row>
    <row r="155" spans="2:7" hidden="1" x14ac:dyDescent="0.3">
      <c r="B155" s="59">
        <v>6.651118068936647E-2</v>
      </c>
      <c r="C155" s="60">
        <v>0.11831751121419579</v>
      </c>
      <c r="D155" s="60">
        <v>0.32404967952241714</v>
      </c>
      <c r="E155" s="60">
        <v>4.9576514139923256E-2</v>
      </c>
      <c r="F155" s="60">
        <v>1.8615947782010964</v>
      </c>
      <c r="G155" s="61">
        <v>-0.89366854745401991</v>
      </c>
    </row>
    <row r="156" spans="2:7" hidden="1" x14ac:dyDescent="0.3">
      <c r="B156" s="59">
        <v>-3.1435343227667389E-2</v>
      </c>
      <c r="C156" s="60">
        <v>0.23893406046914073</v>
      </c>
      <c r="D156" s="60">
        <v>0.69036135267104304</v>
      </c>
      <c r="E156" s="60">
        <v>-0.47355092070802973</v>
      </c>
      <c r="F156" s="60">
        <v>1.4904540313305505</v>
      </c>
      <c r="G156" s="61">
        <v>-0.38107404019758689</v>
      </c>
    </row>
    <row r="157" spans="2:7" hidden="1" x14ac:dyDescent="0.3">
      <c r="B157" s="59">
        <v>-0.74760000740787247</v>
      </c>
      <c r="C157" s="60">
        <v>0.22572311527360917</v>
      </c>
      <c r="D157" s="60">
        <v>-0.80698415070674823</v>
      </c>
      <c r="E157" s="60">
        <v>0.58307631666985327</v>
      </c>
      <c r="F157" s="60">
        <v>2.7305515608555475</v>
      </c>
      <c r="G157" s="61">
        <v>-1.0862285706040746</v>
      </c>
    </row>
    <row r="158" spans="2:7" hidden="1" x14ac:dyDescent="0.3">
      <c r="B158" s="59">
        <v>-0.34101468992614753</v>
      </c>
      <c r="C158" s="60">
        <v>0.42502247853872321</v>
      </c>
      <c r="D158" s="60">
        <v>-0.46787067780202624</v>
      </c>
      <c r="E158" s="60">
        <v>0.44235357107626044</v>
      </c>
      <c r="F158" s="60">
        <v>2.186591654485643</v>
      </c>
      <c r="G158" s="61">
        <v>-0.95404006319953971</v>
      </c>
    </row>
    <row r="159" spans="2:7" hidden="1" x14ac:dyDescent="0.3">
      <c r="B159" s="59">
        <v>-0.14440882130523852</v>
      </c>
      <c r="C159" s="60">
        <v>0.57399864437876391</v>
      </c>
      <c r="D159" s="60">
        <v>0.10346342783417882</v>
      </c>
      <c r="E159" s="60">
        <v>-0.25521391550072281</v>
      </c>
      <c r="F159" s="60">
        <v>1.4660029673736772</v>
      </c>
      <c r="G159" s="61">
        <v>0.12060856988326185</v>
      </c>
    </row>
    <row r="160" spans="2:7" hidden="1" x14ac:dyDescent="0.3">
      <c r="B160" s="59">
        <v>-1.1420289035203519</v>
      </c>
      <c r="C160" s="60">
        <v>0.95192569523130999</v>
      </c>
      <c r="D160" s="60">
        <v>1.3551887346809213</v>
      </c>
      <c r="E160" s="60">
        <v>-1.0457043009969156</v>
      </c>
      <c r="F160" s="60">
        <v>1.0816078071461823</v>
      </c>
      <c r="G160" s="61">
        <v>6.0771303679074871</v>
      </c>
    </row>
    <row r="161" spans="2:7" hidden="1" x14ac:dyDescent="0.3">
      <c r="B161" s="59">
        <v>-0.81468679384805309</v>
      </c>
      <c r="C161" s="60">
        <v>0.5605671703995726</v>
      </c>
      <c r="D161" s="60">
        <v>0.75488509470981979</v>
      </c>
      <c r="E161" s="60">
        <v>-0.2251034636651259</v>
      </c>
      <c r="F161" s="60">
        <v>1.4076261794298714</v>
      </c>
      <c r="G161" s="61">
        <v>0.80298774341059276</v>
      </c>
    </row>
    <row r="162" spans="2:7" hidden="1" x14ac:dyDescent="0.3">
      <c r="B162" s="59">
        <v>-0.4332626387235885</v>
      </c>
      <c r="C162" s="60">
        <v>1.1767099708426152</v>
      </c>
      <c r="D162" s="60">
        <v>1.2776380660339939</v>
      </c>
      <c r="E162" s="60">
        <v>-0.32532542337711318</v>
      </c>
      <c r="F162" s="60">
        <v>0.75255572132806958</v>
      </c>
      <c r="G162" s="61">
        <v>0.58941475301016677</v>
      </c>
    </row>
    <row r="163" spans="2:7" hidden="1" x14ac:dyDescent="0.3">
      <c r="B163" s="59">
        <v>-0.36063348619723407</v>
      </c>
      <c r="C163" s="60">
        <v>0.42289629958740649</v>
      </c>
      <c r="D163" s="60">
        <v>0.30329363191902914</v>
      </c>
      <c r="E163" s="60">
        <v>-8.3870346239523982E-3</v>
      </c>
      <c r="F163" s="60">
        <v>1.8545279786811033</v>
      </c>
      <c r="G163" s="61">
        <v>-0.30622358875332456</v>
      </c>
    </row>
    <row r="164" spans="2:7" hidden="1" x14ac:dyDescent="0.3">
      <c r="B164" s="59">
        <v>-0.39723925336964877</v>
      </c>
      <c r="C164" s="60">
        <v>0.59105502138658172</v>
      </c>
      <c r="D164" s="60">
        <v>1.0677586043507152</v>
      </c>
      <c r="E164" s="60">
        <v>-0.26082229938066426</v>
      </c>
      <c r="F164" s="60">
        <v>1.1269881230779988</v>
      </c>
      <c r="G164" s="61">
        <v>0.240077210864513</v>
      </c>
    </row>
    <row r="165" spans="2:7" hidden="1" x14ac:dyDescent="0.3">
      <c r="B165" s="59">
        <v>-0.48209096116162359</v>
      </c>
      <c r="C165" s="60">
        <v>0.53972333417656937</v>
      </c>
      <c r="D165" s="60">
        <v>0.84428254141185921</v>
      </c>
      <c r="E165" s="60">
        <v>1.4231383936803319E-2</v>
      </c>
      <c r="F165" s="60">
        <v>1.216162224017499</v>
      </c>
      <c r="G165" s="61">
        <v>8.9518355833878988E-2</v>
      </c>
    </row>
    <row r="166" spans="2:7" hidden="1" x14ac:dyDescent="0.3">
      <c r="B166" s="59">
        <v>-0.4956555784709667</v>
      </c>
      <c r="C166" s="60">
        <v>0.500339093551046</v>
      </c>
      <c r="D166" s="60">
        <v>0.95756273415671855</v>
      </c>
      <c r="E166" s="60">
        <v>-4.9278974509047398E-2</v>
      </c>
      <c r="F166" s="60">
        <v>1.3566527064834184</v>
      </c>
      <c r="G166" s="61">
        <v>8.1089827998845398E-2</v>
      </c>
    </row>
    <row r="167" spans="2:7" hidden="1" x14ac:dyDescent="0.3">
      <c r="B167" s="59">
        <v>-0.74002540629534064</v>
      </c>
      <c r="C167" s="60">
        <v>0.53179030151103568</v>
      </c>
      <c r="D167" s="60">
        <v>0.67584305537313172</v>
      </c>
      <c r="E167" s="60">
        <v>1.8180875525440279</v>
      </c>
      <c r="F167" s="60">
        <v>-0.34082805482565265</v>
      </c>
      <c r="G167" s="61">
        <v>-0.99269576345947008</v>
      </c>
    </row>
    <row r="168" spans="2:7" hidden="1" x14ac:dyDescent="0.3">
      <c r="B168" s="59">
        <v>-0.46876635936678496</v>
      </c>
      <c r="C168" s="60">
        <v>0.70705948835751709</v>
      </c>
      <c r="D168" s="60">
        <v>0.82476112469479723</v>
      </c>
      <c r="E168" s="60">
        <v>1.4075374415292405</v>
      </c>
      <c r="F168" s="60">
        <v>-1.0074812629648915</v>
      </c>
      <c r="G168" s="61">
        <v>-0.44988389640815396</v>
      </c>
    </row>
    <row r="169" spans="2:7" hidden="1" x14ac:dyDescent="0.3">
      <c r="B169" s="59">
        <v>-0.34204455534690675</v>
      </c>
      <c r="C169" s="60">
        <v>0.80228070695016163</v>
      </c>
      <c r="D169" s="60">
        <v>0.83608961358370526</v>
      </c>
      <c r="E169" s="60">
        <v>1.5303422746907993</v>
      </c>
      <c r="F169" s="60">
        <v>-0.95808217191666256</v>
      </c>
      <c r="G169" s="61">
        <v>-0.64790459412868506</v>
      </c>
    </row>
    <row r="170" spans="2:7" hidden="1" x14ac:dyDescent="0.3">
      <c r="B170" s="59">
        <v>-1.1399444897279021</v>
      </c>
      <c r="C170" s="60">
        <v>0.16322182791725659</v>
      </c>
      <c r="D170" s="60">
        <v>0.97365878064855682</v>
      </c>
      <c r="E170" s="60">
        <v>1.8179141045311189</v>
      </c>
      <c r="F170" s="60">
        <v>-0.27225881572576299</v>
      </c>
      <c r="G170" s="61">
        <v>-0.8603757933483005</v>
      </c>
    </row>
    <row r="171" spans="2:7" hidden="1" x14ac:dyDescent="0.3">
      <c r="B171" s="59">
        <v>-0.70798732648610596</v>
      </c>
      <c r="C171" s="60">
        <v>2.2928793657611857E-2</v>
      </c>
      <c r="D171" s="60">
        <v>1.1789546434600735</v>
      </c>
      <c r="E171" s="60">
        <v>1.6140146991091684</v>
      </c>
      <c r="F171" s="60">
        <v>-0.20297210714847369</v>
      </c>
      <c r="G171" s="61">
        <v>-1.2009018557326254</v>
      </c>
    </row>
    <row r="172" spans="2:7" hidden="1" x14ac:dyDescent="0.3">
      <c r="B172" s="59">
        <v>-1.436492732268694</v>
      </c>
      <c r="C172" s="60">
        <v>0.67856134282393743</v>
      </c>
      <c r="D172" s="60">
        <v>0.83806329229761545</v>
      </c>
      <c r="E172" s="60">
        <v>1.4945312435203357</v>
      </c>
      <c r="F172" s="60">
        <v>-1.4526841489114106</v>
      </c>
      <c r="G172" s="61">
        <v>0.20764094400405625</v>
      </c>
    </row>
    <row r="173" spans="2:7" hidden="1" x14ac:dyDescent="0.3">
      <c r="B173" s="59">
        <v>-1.682220566534097</v>
      </c>
      <c r="C173" s="60">
        <v>2.4858257676900215</v>
      </c>
      <c r="D173" s="60">
        <v>-0.34165987588142821</v>
      </c>
      <c r="E173" s="60">
        <v>-5.6561249937667579</v>
      </c>
      <c r="F173" s="60">
        <v>-1.6090128321973602</v>
      </c>
      <c r="G173" s="61">
        <v>-2.4325380396122189</v>
      </c>
    </row>
    <row r="174" spans="2:7" hidden="1" x14ac:dyDescent="0.3">
      <c r="B174" s="59">
        <v>-0.22369637808606418</v>
      </c>
      <c r="C174" s="60">
        <v>-0.18715009357326989</v>
      </c>
      <c r="D174" s="60">
        <v>1.3564605345007295</v>
      </c>
      <c r="E174" s="60">
        <v>0.51750745064224779</v>
      </c>
      <c r="F174" s="60">
        <v>-1.5871384586055002</v>
      </c>
      <c r="G174" s="61">
        <v>-0.84141573491593347</v>
      </c>
    </row>
    <row r="175" spans="2:7" hidden="1" x14ac:dyDescent="0.3">
      <c r="B175" s="59">
        <v>-0.5697416959779299</v>
      </c>
      <c r="C175" s="60">
        <v>1.0615318492489727</v>
      </c>
      <c r="D175" s="60">
        <v>1.7342684669780477</v>
      </c>
      <c r="E175" s="60">
        <v>0.94616728584204612</v>
      </c>
      <c r="F175" s="60">
        <v>-1.3121815970775608</v>
      </c>
      <c r="G175" s="61">
        <v>-0.19601128573793997</v>
      </c>
    </row>
    <row r="176" spans="2:7" hidden="1" x14ac:dyDescent="0.3">
      <c r="B176" s="59">
        <v>-1.0464048908505423</v>
      </c>
      <c r="C176" s="60">
        <v>1.4699340312777203</v>
      </c>
      <c r="D176" s="60">
        <v>1.7286130026782873</v>
      </c>
      <c r="E176" s="60">
        <v>0.89045210016692522</v>
      </c>
      <c r="F176" s="60">
        <v>-1.4820689197464889</v>
      </c>
      <c r="G176" s="61">
        <v>9.4025971779570242E-2</v>
      </c>
    </row>
    <row r="177" spans="2:7" hidden="1" x14ac:dyDescent="0.3">
      <c r="B177" s="59">
        <v>-0.92470383979428761</v>
      </c>
      <c r="C177" s="60">
        <v>0.38395686163397824</v>
      </c>
      <c r="D177" s="60">
        <v>1.1911751915397468</v>
      </c>
      <c r="E177" s="60">
        <v>1.6310901732344634</v>
      </c>
      <c r="F177" s="60">
        <v>-0.73031298027832359</v>
      </c>
      <c r="G177" s="61">
        <v>-0.69060545087623426</v>
      </c>
    </row>
    <row r="178" spans="2:7" hidden="1" x14ac:dyDescent="0.3">
      <c r="B178" s="59">
        <v>-0.47413577772513249</v>
      </c>
      <c r="C178" s="60">
        <v>0.36192833961116722</v>
      </c>
      <c r="D178" s="60">
        <v>1.5928377663210431</v>
      </c>
      <c r="E178" s="60">
        <v>1.4170488824059195</v>
      </c>
      <c r="F178" s="60">
        <v>-0.54164504285210924</v>
      </c>
      <c r="G178" s="61">
        <v>-0.73395238582563049</v>
      </c>
    </row>
    <row r="179" spans="2:7" hidden="1" x14ac:dyDescent="0.3">
      <c r="B179" s="59">
        <v>-0.70573650504748553</v>
      </c>
      <c r="C179" s="60">
        <v>1.4514127127511864</v>
      </c>
      <c r="D179" s="60">
        <v>1.8819014716573075</v>
      </c>
      <c r="E179" s="60">
        <v>1.0173481167113854</v>
      </c>
      <c r="F179" s="60">
        <v>-2.0268729601049835</v>
      </c>
      <c r="G179" s="61">
        <v>3.8164291098436498E-2</v>
      </c>
    </row>
    <row r="180" spans="2:7" hidden="1" x14ac:dyDescent="0.3">
      <c r="B180" s="59">
        <v>-0.73781709919765515</v>
      </c>
      <c r="C180" s="60">
        <v>-1.0688126175927559</v>
      </c>
      <c r="D180" s="60">
        <v>0.78878842261538573</v>
      </c>
      <c r="E180" s="60">
        <v>-0.77510978143513953</v>
      </c>
      <c r="F180" s="60">
        <v>-1.6556223430140511</v>
      </c>
      <c r="G180" s="61">
        <v>5.2583068590199513</v>
      </c>
    </row>
    <row r="181" spans="2:7" hidden="1" x14ac:dyDescent="0.3">
      <c r="B181" s="59">
        <v>-0.20401689374045198</v>
      </c>
      <c r="C181" s="60">
        <v>-1.9968917200152205</v>
      </c>
      <c r="D181" s="60">
        <v>0.90907626927096596</v>
      </c>
      <c r="E181" s="60">
        <v>-0.71778871432145441</v>
      </c>
      <c r="F181" s="60">
        <v>0.75545993351361729</v>
      </c>
      <c r="G181" s="61">
        <v>-0.91317247711417449</v>
      </c>
    </row>
    <row r="182" spans="2:7" hidden="1" x14ac:dyDescent="0.3">
      <c r="B182" s="59">
        <v>0.46147765943353491</v>
      </c>
      <c r="C182" s="60">
        <v>1.9877400049317078</v>
      </c>
      <c r="D182" s="60">
        <v>-8.5047382879430922E-2</v>
      </c>
      <c r="E182" s="60">
        <v>-0.137011831940095</v>
      </c>
      <c r="F182" s="60">
        <v>5.1284860275903732E-2</v>
      </c>
      <c r="G182" s="61">
        <v>0.85371177220510441</v>
      </c>
    </row>
    <row r="183" spans="2:7" hidden="1" x14ac:dyDescent="0.3">
      <c r="B183" s="59">
        <v>-4.0183606191656715E-2</v>
      </c>
      <c r="C183" s="60">
        <v>-2.2950317115165793</v>
      </c>
      <c r="D183" s="60">
        <v>0.76613765996075989</v>
      </c>
      <c r="E183" s="60">
        <v>-0.45173726004101983</v>
      </c>
      <c r="F183" s="60">
        <v>0.51319630757407086</v>
      </c>
      <c r="G183" s="61">
        <v>-0.75043585232572163</v>
      </c>
    </row>
    <row r="184" spans="2:7" hidden="1" x14ac:dyDescent="0.3">
      <c r="B184" s="59">
        <v>-9.0345528966146629E-2</v>
      </c>
      <c r="C184" s="60">
        <v>-2.0920285782310364</v>
      </c>
      <c r="D184" s="60">
        <v>0.68207117445157928</v>
      </c>
      <c r="E184" s="60">
        <v>-0.17138938918312158</v>
      </c>
      <c r="F184" s="60">
        <v>0.64349090513689544</v>
      </c>
      <c r="G184" s="61">
        <v>-0.75234452035605803</v>
      </c>
    </row>
    <row r="185" spans="2:7" hidden="1" x14ac:dyDescent="0.3">
      <c r="B185" s="59">
        <v>-0.13323014263805372</v>
      </c>
      <c r="C185" s="60">
        <v>-2.0505923432294355</v>
      </c>
      <c r="D185" s="60">
        <v>0.37119129996271238</v>
      </c>
      <c r="E185" s="60">
        <v>-0.1650350336560977</v>
      </c>
      <c r="F185" s="60">
        <v>0.23110326866304706</v>
      </c>
      <c r="G185" s="61">
        <v>-0.41398729267614914</v>
      </c>
    </row>
    <row r="186" spans="2:7" hidden="1" x14ac:dyDescent="0.3">
      <c r="B186" s="59">
        <v>2.941871292601874E-2</v>
      </c>
      <c r="C186" s="60">
        <v>-2.3946887219765332</v>
      </c>
      <c r="D186" s="60">
        <v>1.1042163903096289</v>
      </c>
      <c r="E186" s="60">
        <v>-0.44206033605261869</v>
      </c>
      <c r="F186" s="60">
        <v>0.66525079980992852</v>
      </c>
      <c r="G186" s="61">
        <v>-0.89938564874265736</v>
      </c>
    </row>
    <row r="187" spans="2:7" hidden="1" x14ac:dyDescent="0.3">
      <c r="B187" s="59">
        <v>0.53937089822322026</v>
      </c>
      <c r="C187" s="60">
        <v>-2.7284142748157372</v>
      </c>
      <c r="D187" s="60">
        <v>0.48961381860153352</v>
      </c>
      <c r="E187" s="60">
        <v>-1.5701781190690935</v>
      </c>
      <c r="F187" s="60">
        <v>-0.96077312227679856</v>
      </c>
      <c r="G187" s="61">
        <v>1.6076479337026761</v>
      </c>
    </row>
    <row r="188" spans="2:7" hidden="1" x14ac:dyDescent="0.3">
      <c r="B188" s="59">
        <v>1.3564527917383808</v>
      </c>
      <c r="C188" s="60">
        <v>-3.4874833302523118</v>
      </c>
      <c r="D188" s="60">
        <v>0.29346537326851041</v>
      </c>
      <c r="E188" s="60">
        <v>-1.8066142584946612</v>
      </c>
      <c r="F188" s="60">
        <v>-1.744592890515648</v>
      </c>
      <c r="G188" s="61">
        <v>-0.36292759643671507</v>
      </c>
    </row>
    <row r="189" spans="2:7" hidden="1" x14ac:dyDescent="0.3">
      <c r="B189" s="59">
        <v>0.39269860433269216</v>
      </c>
      <c r="C189" s="60">
        <v>-3.627503184380156</v>
      </c>
      <c r="D189" s="60">
        <v>0.1153380380100848</v>
      </c>
      <c r="E189" s="60">
        <v>-1.3873512957089642</v>
      </c>
      <c r="F189" s="60">
        <v>-0.9337824031382147</v>
      </c>
      <c r="G189" s="61">
        <v>-0.58124269455984334</v>
      </c>
    </row>
    <row r="190" spans="2:7" hidden="1" x14ac:dyDescent="0.3">
      <c r="B190" s="59">
        <v>-0.58130375838981208</v>
      </c>
      <c r="C190" s="60">
        <v>-3.6778500402324412</v>
      </c>
      <c r="D190" s="60">
        <v>-0.5596641022200578</v>
      </c>
      <c r="E190" s="60">
        <v>-1.2709758023409112</v>
      </c>
      <c r="F190" s="60">
        <v>-1.1444293845294822</v>
      </c>
      <c r="G190" s="61">
        <v>-0.47552437499856942</v>
      </c>
    </row>
    <row r="191" spans="2:7" hidden="1" x14ac:dyDescent="0.3">
      <c r="B191" s="59">
        <v>0.9838875239299828</v>
      </c>
      <c r="C191" s="60">
        <v>-3.0910662538899687</v>
      </c>
      <c r="D191" s="60">
        <v>0.82735036696052866</v>
      </c>
      <c r="E191" s="60">
        <v>-1.316189442066092</v>
      </c>
      <c r="F191" s="60">
        <v>-1.3533138794894493</v>
      </c>
      <c r="G191" s="61">
        <v>-0.29108307060827077</v>
      </c>
    </row>
    <row r="192" spans="2:7" hidden="1" x14ac:dyDescent="0.3">
      <c r="B192" s="59">
        <v>1.8912922419766884</v>
      </c>
      <c r="C192" s="60">
        <v>-3.3769492659525535</v>
      </c>
      <c r="D192" s="60">
        <v>0.3661900644752426</v>
      </c>
      <c r="E192" s="60">
        <v>-2.139076128171542</v>
      </c>
      <c r="F192" s="60">
        <v>-2.5713480880883837</v>
      </c>
      <c r="G192" s="61">
        <v>-8.5078535840499958E-2</v>
      </c>
    </row>
    <row r="193" spans="2:7" hidden="1" x14ac:dyDescent="0.3">
      <c r="B193" s="59">
        <v>-0.72945951570166767</v>
      </c>
      <c r="C193" s="60">
        <v>-1.8036032847863583</v>
      </c>
      <c r="D193" s="60">
        <v>0.19519087861098386</v>
      </c>
      <c r="E193" s="60">
        <v>-3.7683106696756986E-2</v>
      </c>
      <c r="F193" s="60">
        <v>-0.68181065147926445</v>
      </c>
      <c r="G193" s="61">
        <v>-0.17161658571866625</v>
      </c>
    </row>
    <row r="194" spans="2:7" hidden="1" x14ac:dyDescent="0.3">
      <c r="B194" s="59">
        <v>-0.57348705738798356</v>
      </c>
      <c r="C194" s="60">
        <v>-2.27673320933981</v>
      </c>
      <c r="D194" s="60">
        <v>0.27417396370443103</v>
      </c>
      <c r="E194" s="60">
        <v>1.4455671021387954E-2</v>
      </c>
      <c r="F194" s="60">
        <v>-0.43960939441212704</v>
      </c>
      <c r="G194" s="61">
        <v>-0.44864784138440977</v>
      </c>
    </row>
    <row r="195" spans="2:7" hidden="1" x14ac:dyDescent="0.3">
      <c r="B195" s="59">
        <v>-0.82272642260251383</v>
      </c>
      <c r="C195" s="60">
        <v>-1.3856897208657128</v>
      </c>
      <c r="D195" s="60">
        <v>1.2390532547263091</v>
      </c>
      <c r="E195" s="60">
        <v>-0.77296147478809341</v>
      </c>
      <c r="F195" s="60">
        <v>-0.57675382099736094</v>
      </c>
      <c r="G195" s="61">
        <v>5.279453243741429</v>
      </c>
    </row>
    <row r="196" spans="2:7" hidden="1" x14ac:dyDescent="0.3">
      <c r="B196" s="59">
        <v>-0.42649654540320475</v>
      </c>
      <c r="C196" s="60">
        <v>-1.3260697910028703</v>
      </c>
      <c r="D196" s="60">
        <v>0.89592748189641247</v>
      </c>
      <c r="E196" s="60">
        <v>0.20467692385600347</v>
      </c>
      <c r="F196" s="60">
        <v>-0.99737334067606453</v>
      </c>
      <c r="G196" s="61">
        <v>0.49621109932706681</v>
      </c>
    </row>
    <row r="197" spans="2:7" hidden="1" x14ac:dyDescent="0.3">
      <c r="B197" s="59">
        <v>0.40506520573973437</v>
      </c>
      <c r="C197" s="60">
        <v>-2.2356952353765031E-2</v>
      </c>
      <c r="D197" s="60">
        <v>-2.2203486507223005</v>
      </c>
      <c r="E197" s="60">
        <v>0.52848491792061403</v>
      </c>
      <c r="F197" s="60">
        <v>-7.1870711234858498E-2</v>
      </c>
      <c r="G197" s="61">
        <v>-6.0794727384033964E-3</v>
      </c>
    </row>
    <row r="198" spans="2:7" hidden="1" x14ac:dyDescent="0.3">
      <c r="B198" s="59">
        <v>0.5176142456014774</v>
      </c>
      <c r="C198" s="60">
        <v>-0.25461096366526981</v>
      </c>
      <c r="D198" s="60">
        <v>-2.482250534325114</v>
      </c>
      <c r="E198" s="60">
        <v>0.26432418891928999</v>
      </c>
      <c r="F198" s="60">
        <v>0.2868803709209089</v>
      </c>
      <c r="G198" s="61">
        <v>-0.22963858966920955</v>
      </c>
    </row>
    <row r="199" spans="2:7" hidden="1" x14ac:dyDescent="0.3">
      <c r="B199" s="59">
        <v>0.44957798448412967</v>
      </c>
      <c r="C199" s="60">
        <v>-0.34861641901119533</v>
      </c>
      <c r="D199" s="60">
        <v>-2.5766293916482894</v>
      </c>
      <c r="E199" s="60">
        <v>0.12823528250217484</v>
      </c>
      <c r="F199" s="60">
        <v>0.29290789837129877</v>
      </c>
      <c r="G199" s="61">
        <v>0.42718881346975324</v>
      </c>
    </row>
    <row r="200" spans="2:7" hidden="1" x14ac:dyDescent="0.3">
      <c r="B200" s="59">
        <v>0.28946453510165876</v>
      </c>
      <c r="C200" s="60">
        <v>0.19460494136660983</v>
      </c>
      <c r="D200" s="60">
        <v>-1.6711240661856208</v>
      </c>
      <c r="E200" s="60">
        <v>-0.23912174233179817</v>
      </c>
      <c r="F200" s="60">
        <v>0.32950437282163841</v>
      </c>
      <c r="G200" s="61">
        <v>2.0077414330805015</v>
      </c>
    </row>
    <row r="201" spans="2:7" hidden="1" x14ac:dyDescent="0.3">
      <c r="B201" s="59">
        <v>0.26148332210287573</v>
      </c>
      <c r="C201" s="60">
        <v>0.38220462510934122</v>
      </c>
      <c r="D201" s="60">
        <v>-1.5919807313454544</v>
      </c>
      <c r="E201" s="60">
        <v>0.40020669577671197</v>
      </c>
      <c r="F201" s="60">
        <v>7.6228040126926216E-3</v>
      </c>
      <c r="G201" s="61">
        <v>0.71268435317668488</v>
      </c>
    </row>
    <row r="202" spans="2:7" hidden="1" x14ac:dyDescent="0.3">
      <c r="B202" s="59">
        <v>0.54331359866816098</v>
      </c>
      <c r="C202" s="60">
        <v>2.7783284786106865E-2</v>
      </c>
      <c r="D202" s="60">
        <v>-2.3883282158434627</v>
      </c>
      <c r="E202" s="60">
        <v>0.3020218094031526</v>
      </c>
      <c r="F202" s="60">
        <v>0.15025871311514444</v>
      </c>
      <c r="G202" s="61">
        <v>-0.2084347630505026</v>
      </c>
    </row>
    <row r="203" spans="2:7" hidden="1" x14ac:dyDescent="0.3">
      <c r="B203" s="59">
        <v>7.3061150485410717E-2</v>
      </c>
      <c r="C203" s="60">
        <v>-0.15297567302923207</v>
      </c>
      <c r="D203" s="60">
        <v>-2.2962286233655007</v>
      </c>
      <c r="E203" s="60">
        <v>0.51136210593744413</v>
      </c>
      <c r="F203" s="60">
        <v>-4.3034948592564903E-2</v>
      </c>
      <c r="G203" s="61">
        <v>-0.29128658828901166</v>
      </c>
    </row>
    <row r="204" spans="2:7" hidden="1" x14ac:dyDescent="0.3">
      <c r="B204" s="59">
        <v>0.40007428327544869</v>
      </c>
      <c r="C204" s="60">
        <v>-0.23452905544764227</v>
      </c>
      <c r="D204" s="60">
        <v>-3.6664343352569384</v>
      </c>
      <c r="E204" s="60">
        <v>0.52242479658919461</v>
      </c>
      <c r="F204" s="60">
        <v>0.13182158390924972</v>
      </c>
      <c r="G204" s="61">
        <v>-0.1359695572042959</v>
      </c>
    </row>
    <row r="205" spans="2:7" hidden="1" x14ac:dyDescent="0.3">
      <c r="B205" s="59">
        <v>0.45177902232023948</v>
      </c>
      <c r="C205" s="60">
        <v>0.19494092717295786</v>
      </c>
      <c r="D205" s="60">
        <v>-1.6248923686363752</v>
      </c>
      <c r="E205" s="60">
        <v>0.33345811398144443</v>
      </c>
      <c r="F205" s="60">
        <v>0.2798905668595591</v>
      </c>
      <c r="G205" s="61">
        <v>-7.3591233518622137E-2</v>
      </c>
    </row>
    <row r="206" spans="2:7" hidden="1" x14ac:dyDescent="0.3">
      <c r="B206" s="59">
        <v>0.62731686388022145</v>
      </c>
      <c r="C206" s="60">
        <v>-0.26441366268499933</v>
      </c>
      <c r="D206" s="60">
        <v>-1.8922045593988823</v>
      </c>
      <c r="E206" s="60">
        <v>2.2325941377425024E-3</v>
      </c>
      <c r="F206" s="60">
        <v>0.88941124295434415</v>
      </c>
      <c r="G206" s="61">
        <v>9.8034714705030515E-2</v>
      </c>
    </row>
    <row r="207" spans="2:7" hidden="1" x14ac:dyDescent="0.3">
      <c r="B207" s="59">
        <v>0.2464441574364028</v>
      </c>
      <c r="C207" s="60">
        <v>0.21087976290139027</v>
      </c>
      <c r="D207" s="60">
        <v>-1.3362415636791769</v>
      </c>
      <c r="E207" s="60">
        <v>0.30386831362150818</v>
      </c>
      <c r="F207" s="60">
        <v>0.53259950540502254</v>
      </c>
      <c r="G207" s="61">
        <v>-1.506609692370843E-2</v>
      </c>
    </row>
    <row r="208" spans="2:7" hidden="1" x14ac:dyDescent="0.3">
      <c r="B208" s="59">
        <v>-0.2109104654625609</v>
      </c>
      <c r="C208" s="60">
        <v>3.6910479899418314E-2</v>
      </c>
      <c r="D208" s="60">
        <v>-2.4342005127456492</v>
      </c>
      <c r="E208" s="60">
        <v>-0.25059891275293256</v>
      </c>
      <c r="F208" s="60">
        <v>-9.9842648693492297E-2</v>
      </c>
      <c r="G208" s="61">
        <v>5.1147668407863334</v>
      </c>
    </row>
    <row r="209" spans="2:7" hidden="1" x14ac:dyDescent="0.3">
      <c r="B209" s="59">
        <v>0.25711756294898602</v>
      </c>
      <c r="C209" s="60">
        <v>5.1506806056173832E-2</v>
      </c>
      <c r="D209" s="60">
        <v>-1.4843964437275492</v>
      </c>
      <c r="E209" s="60">
        <v>0.11284205143286866</v>
      </c>
      <c r="F209" s="60">
        <v>0.42214399730051727</v>
      </c>
      <c r="G209" s="61">
        <v>0.40662175946808782</v>
      </c>
    </row>
    <row r="210" spans="2:7" hidden="1" x14ac:dyDescent="0.3">
      <c r="B210" s="59">
        <v>1.5345383555793137</v>
      </c>
      <c r="C210" s="60">
        <v>-0.35644858690258102</v>
      </c>
      <c r="D210" s="60">
        <v>-2.3709540918061096</v>
      </c>
      <c r="E210" s="60">
        <v>0.22894790764280348</v>
      </c>
      <c r="F210" s="60">
        <v>0.24087205168463449</v>
      </c>
      <c r="G210" s="61">
        <v>-0.89784453830790012</v>
      </c>
    </row>
    <row r="211" spans="2:7" hidden="1" x14ac:dyDescent="0.3">
      <c r="B211" s="59">
        <v>0.32037021665785326</v>
      </c>
      <c r="C211" s="60">
        <v>-0.39042781900161616</v>
      </c>
      <c r="D211" s="60">
        <v>-2.0257139361596717</v>
      </c>
      <c r="E211" s="60">
        <v>-0.19804572062034492</v>
      </c>
      <c r="F211" s="60">
        <v>0.69960931670783855</v>
      </c>
      <c r="G211" s="61">
        <v>1.6983265911677978</v>
      </c>
    </row>
    <row r="212" spans="2:7" hidden="1" x14ac:dyDescent="0.3">
      <c r="B212" s="59">
        <v>0.5280091618471936</v>
      </c>
      <c r="C212" s="60">
        <v>0.16195778166825292</v>
      </c>
      <c r="D212" s="60">
        <v>-0.67397269851171482</v>
      </c>
      <c r="E212" s="60">
        <v>9.4687742943899492E-2</v>
      </c>
      <c r="F212" s="60">
        <v>-0.47043845382988292</v>
      </c>
      <c r="G212" s="61">
        <v>0.49080086915842536</v>
      </c>
    </row>
    <row r="213" spans="2:7" hidden="1" x14ac:dyDescent="0.3">
      <c r="B213" s="59">
        <v>0.38242356433590369</v>
      </c>
      <c r="C213" s="60">
        <v>5.9627255247856385E-2</v>
      </c>
      <c r="D213" s="60">
        <v>-0.59417847879078234</v>
      </c>
      <c r="E213" s="60">
        <v>-4.7575451568041827E-2</v>
      </c>
      <c r="F213" s="60">
        <v>-0.11606503474051855</v>
      </c>
      <c r="G213" s="61">
        <v>0.46074327907401558</v>
      </c>
    </row>
    <row r="214" spans="2:7" hidden="1" x14ac:dyDescent="0.3">
      <c r="B214" s="59">
        <v>0.71660045444329179</v>
      </c>
      <c r="C214" s="60">
        <v>2.0099570359029203E-2</v>
      </c>
      <c r="D214" s="60">
        <v>-0.55895094861979788</v>
      </c>
      <c r="E214" s="60">
        <v>-0.26599441297936854</v>
      </c>
      <c r="F214" s="60">
        <v>0.13624426251556301</v>
      </c>
      <c r="G214" s="61">
        <v>9.3557923399498991E-2</v>
      </c>
    </row>
    <row r="215" spans="2:7" hidden="1" x14ac:dyDescent="0.3">
      <c r="B215" s="59">
        <v>0.83111023124755534</v>
      </c>
      <c r="C215" s="60">
        <v>-5.6057880013302488E-3</v>
      </c>
      <c r="D215" s="60">
        <v>-0.56006377481972358</v>
      </c>
      <c r="E215" s="60">
        <v>-0.51589977811183663</v>
      </c>
      <c r="F215" s="60">
        <v>2.4219008423197574E-2</v>
      </c>
      <c r="G215" s="61">
        <v>0.24714968896531514</v>
      </c>
    </row>
    <row r="216" spans="2:7" hidden="1" x14ac:dyDescent="0.3">
      <c r="B216" s="59">
        <v>0.95838205167308033</v>
      </c>
      <c r="C216" s="60">
        <v>5.4151003569324001E-2</v>
      </c>
      <c r="D216" s="60">
        <v>-0.8329830147989461</v>
      </c>
      <c r="E216" s="60">
        <v>-0.16537098320370483</v>
      </c>
      <c r="F216" s="60">
        <v>-0.23523900230141565</v>
      </c>
      <c r="G216" s="61">
        <v>0.20972616736289718</v>
      </c>
    </row>
    <row r="217" spans="2:7" hidden="1" x14ac:dyDescent="0.3">
      <c r="B217" s="59">
        <v>0.86077310186940459</v>
      </c>
      <c r="C217" s="60">
        <v>-0.10133962723840614</v>
      </c>
      <c r="D217" s="60">
        <v>-0.54585729971290686</v>
      </c>
      <c r="E217" s="60">
        <v>-0.26731081156118741</v>
      </c>
      <c r="F217" s="60">
        <v>-3.8793254399468187E-2</v>
      </c>
      <c r="G217" s="61">
        <v>9.3439732679656551E-2</v>
      </c>
    </row>
    <row r="218" spans="2:7" hidden="1" x14ac:dyDescent="0.3">
      <c r="B218" s="59">
        <v>0.51245403046118254</v>
      </c>
      <c r="C218" s="60">
        <v>2.1622733648900803</v>
      </c>
      <c r="D218" s="60">
        <v>0.18448760639785522</v>
      </c>
      <c r="E218" s="60">
        <v>0.25309602349443439</v>
      </c>
      <c r="F218" s="60">
        <v>-0.2852007673915597</v>
      </c>
      <c r="G218" s="61">
        <v>0.77142757894920089</v>
      </c>
    </row>
    <row r="219" spans="2:7" hidden="1" x14ac:dyDescent="0.3">
      <c r="B219" s="59">
        <v>0.93554483892017526</v>
      </c>
      <c r="C219" s="60">
        <v>7.3138784462028289E-2</v>
      </c>
      <c r="D219" s="60">
        <v>-0.69147693925022669</v>
      </c>
      <c r="E219" s="60">
        <v>-7.0855208381869539E-2</v>
      </c>
      <c r="F219" s="60">
        <v>-0.24959813862901864</v>
      </c>
      <c r="G219" s="61">
        <v>9.3887812244215135E-2</v>
      </c>
    </row>
    <row r="220" spans="2:7" hidden="1" x14ac:dyDescent="0.3">
      <c r="B220" s="59">
        <v>0.72055162541433193</v>
      </c>
      <c r="C220" s="60">
        <v>0.14050169832473719</v>
      </c>
      <c r="D220" s="60">
        <v>-0.6058221969844505</v>
      </c>
      <c r="E220" s="60">
        <v>-0.3614838617603901</v>
      </c>
      <c r="F220" s="60">
        <v>-0.36402912131549892</v>
      </c>
      <c r="G220" s="61">
        <v>0.58783405437853975</v>
      </c>
    </row>
    <row r="221" spans="2:7" hidden="1" x14ac:dyDescent="0.3">
      <c r="B221" s="59">
        <v>0.6819181796156043</v>
      </c>
      <c r="C221" s="60">
        <v>0.17325313286663543</v>
      </c>
      <c r="D221" s="60">
        <v>-0.74962422534308659</v>
      </c>
      <c r="E221" s="60">
        <v>-0.30987906070957044</v>
      </c>
      <c r="F221" s="60">
        <v>-0.37123661237385058</v>
      </c>
      <c r="G221" s="61">
        <v>0.45000429184947999</v>
      </c>
    </row>
    <row r="222" spans="2:7" hidden="1" x14ac:dyDescent="0.3">
      <c r="B222" s="59">
        <v>0.74367845793161635</v>
      </c>
      <c r="C222" s="60">
        <v>0.17585256102465957</v>
      </c>
      <c r="D222" s="60">
        <v>-0.91827995074014124</v>
      </c>
      <c r="E222" s="60">
        <v>4.6114183826697089E-2</v>
      </c>
      <c r="F222" s="60">
        <v>-0.55633971127063364</v>
      </c>
      <c r="G222" s="61">
        <v>0.4556664172581818</v>
      </c>
    </row>
    <row r="223" spans="2:7" hidden="1" x14ac:dyDescent="0.3">
      <c r="B223" s="59">
        <v>0.77933210474730674</v>
      </c>
      <c r="C223" s="60">
        <v>0.11878301389741702</v>
      </c>
      <c r="D223" s="60">
        <v>-0.86339426884656389</v>
      </c>
      <c r="E223" s="60">
        <v>9.6747523655543108E-2</v>
      </c>
      <c r="F223" s="60">
        <v>-0.59857813299909868</v>
      </c>
      <c r="G223" s="61">
        <v>0.47873930793212349</v>
      </c>
    </row>
    <row r="224" spans="2:7" hidden="1" x14ac:dyDescent="0.3">
      <c r="B224" s="59">
        <v>6.5988291833781021E-2</v>
      </c>
      <c r="C224" s="60">
        <v>0.403418027422971</v>
      </c>
      <c r="D224" s="60">
        <v>0.62372967680176594</v>
      </c>
      <c r="E224" s="60">
        <v>0.5220936818311831</v>
      </c>
      <c r="F224" s="60">
        <v>-1.5073415625119579</v>
      </c>
      <c r="G224" s="61">
        <v>3.6025693323011712E-2</v>
      </c>
    </row>
    <row r="225" spans="2:7" hidden="1" x14ac:dyDescent="0.3">
      <c r="B225" s="59">
        <v>-0.50344307449345516</v>
      </c>
      <c r="C225" s="60">
        <v>0.22100057398725237</v>
      </c>
      <c r="D225" s="60">
        <v>0.19527720995107467</v>
      </c>
      <c r="E225" s="60">
        <v>0.71708941169991347</v>
      </c>
      <c r="F225" s="60">
        <v>-1.5712784928040269</v>
      </c>
      <c r="G225" s="61">
        <v>6.877292205161753E-2</v>
      </c>
    </row>
    <row r="226" spans="2:7" hidden="1" x14ac:dyDescent="0.3">
      <c r="B226" s="59">
        <v>0.29316399544840022</v>
      </c>
      <c r="C226" s="60">
        <v>0.1202533162203366</v>
      </c>
      <c r="D226" s="60">
        <v>0.43960812688516038</v>
      </c>
      <c r="E226" s="60">
        <v>0.61354749239345363</v>
      </c>
      <c r="F226" s="60">
        <v>-1.1345251153841009</v>
      </c>
      <c r="G226" s="61">
        <v>-0.46981114351279002</v>
      </c>
    </row>
    <row r="227" spans="2:7" hidden="1" x14ac:dyDescent="0.3">
      <c r="B227" s="59">
        <v>0.20805517606165203</v>
      </c>
      <c r="C227" s="60">
        <v>0.57825391375664692</v>
      </c>
      <c r="D227" s="60">
        <v>1.7630996785317515E-2</v>
      </c>
      <c r="E227" s="60">
        <v>0.40272172461549532</v>
      </c>
      <c r="F227" s="60">
        <v>-1.5285646123560119</v>
      </c>
      <c r="G227" s="61">
        <v>6.8866461275624791E-2</v>
      </c>
    </row>
    <row r="228" spans="2:7" hidden="1" x14ac:dyDescent="0.3">
      <c r="B228" s="59">
        <v>-2.4214997264475846</v>
      </c>
      <c r="C228" s="60">
        <v>2.1033112031732979</v>
      </c>
      <c r="D228" s="60">
        <v>-0.48931133848448993</v>
      </c>
      <c r="E228" s="60">
        <v>-6.0008933380637028</v>
      </c>
      <c r="F228" s="60">
        <v>-1.1684840686138669</v>
      </c>
      <c r="G228" s="61">
        <v>-2.2899907734283524</v>
      </c>
    </row>
    <row r="229" spans="2:7" hidden="1" x14ac:dyDescent="0.3">
      <c r="B229" s="59">
        <v>-0.74345970064540634</v>
      </c>
      <c r="C229" s="60">
        <v>0.48651402189325799</v>
      </c>
      <c r="D229" s="60">
        <v>0.52435546224575424</v>
      </c>
      <c r="E229" s="60">
        <v>0.41604411212782866</v>
      </c>
      <c r="F229" s="60">
        <v>-1.2564491636703776</v>
      </c>
      <c r="G229" s="61">
        <v>-8.9819472517600876E-2</v>
      </c>
    </row>
    <row r="230" spans="2:7" hidden="1" x14ac:dyDescent="0.3">
      <c r="B230" s="59">
        <v>0.17395977002530943</v>
      </c>
      <c r="C230" s="60">
        <v>0.25105826281242466</v>
      </c>
      <c r="D230" s="60">
        <v>0.39421005677824916</v>
      </c>
      <c r="E230" s="60">
        <v>0.48547074064153273</v>
      </c>
      <c r="F230" s="60">
        <v>-0.87383259732581986</v>
      </c>
      <c r="G230" s="61">
        <v>-0.44794741116749248</v>
      </c>
    </row>
    <row r="231" spans="2:7" hidden="1" x14ac:dyDescent="0.3">
      <c r="B231" s="59">
        <v>0.33374967315099702</v>
      </c>
      <c r="C231" s="60">
        <v>0.15737909978949075</v>
      </c>
      <c r="D231" s="60">
        <v>0.58209554127373409</v>
      </c>
      <c r="E231" s="60">
        <v>0.62174248022224043</v>
      </c>
      <c r="F231" s="60">
        <v>-2.0202812991768608</v>
      </c>
      <c r="G231" s="61">
        <v>-0.33326850895430737</v>
      </c>
    </row>
    <row r="232" spans="2:7" hidden="1" x14ac:dyDescent="0.3">
      <c r="B232" s="59">
        <v>-1.4575078915354673</v>
      </c>
      <c r="C232" s="60">
        <v>-1.2168642132964286E-2</v>
      </c>
      <c r="D232" s="60">
        <v>-1.1648337295744846</v>
      </c>
      <c r="E232" s="60">
        <v>1.1187809120478327</v>
      </c>
      <c r="F232" s="60">
        <v>-1.1245377066382782</v>
      </c>
      <c r="G232" s="61">
        <v>-0.28569985111822427</v>
      </c>
    </row>
    <row r="233" spans="2:7" hidden="1" x14ac:dyDescent="0.3">
      <c r="B233" s="59">
        <v>0.13481752414192827</v>
      </c>
      <c r="C233" s="60">
        <v>7.9085367013948943E-2</v>
      </c>
      <c r="D233" s="60">
        <v>0.10712310521306012</v>
      </c>
      <c r="E233" s="60">
        <v>0.76906613857327244</v>
      </c>
      <c r="F233" s="60">
        <v>-1.1095710287475935</v>
      </c>
      <c r="G233" s="61">
        <v>-0.40083236211467527</v>
      </c>
    </row>
    <row r="234" spans="2:7" hidden="1" x14ac:dyDescent="0.3">
      <c r="B234" s="59">
        <v>9.7259414826668139E-2</v>
      </c>
      <c r="C234" s="60">
        <v>0.21666910804287121</v>
      </c>
      <c r="D234" s="60">
        <v>0.4177522099370013</v>
      </c>
      <c r="E234" s="60">
        <v>0.45169265030374128</v>
      </c>
      <c r="F234" s="60">
        <v>-0.75779586790827513</v>
      </c>
      <c r="G234" s="61">
        <v>-0.33121588965361154</v>
      </c>
    </row>
    <row r="235" spans="2:7" hidden="1" x14ac:dyDescent="0.3">
      <c r="B235" s="59">
        <v>-0.24962732709848839</v>
      </c>
      <c r="C235" s="60">
        <v>0.29081903350443866</v>
      </c>
      <c r="D235" s="60">
        <v>0.92155505510062485</v>
      </c>
      <c r="E235" s="60">
        <v>0.5852120460571395</v>
      </c>
      <c r="F235" s="60">
        <v>-0.69779711768740471</v>
      </c>
      <c r="G235" s="61">
        <v>-0.28738157305448353</v>
      </c>
    </row>
    <row r="236" spans="2:7" hidden="1" x14ac:dyDescent="0.3">
      <c r="B236" s="59">
        <v>1.1187218491838291</v>
      </c>
      <c r="C236" s="60">
        <v>-0.46737029254029744</v>
      </c>
      <c r="D236" s="60">
        <v>1.5290885605546891</v>
      </c>
      <c r="E236" s="60">
        <v>6.4455710987588621E-2</v>
      </c>
      <c r="F236" s="60">
        <v>-3.4743447594627215</v>
      </c>
      <c r="G236" s="61">
        <v>0.26395387330872311</v>
      </c>
    </row>
    <row r="237" spans="2:7" hidden="1" x14ac:dyDescent="0.3">
      <c r="B237" s="59">
        <v>-0.43169561027187581</v>
      </c>
      <c r="C237" s="60">
        <v>-6.0203639684114699E-4</v>
      </c>
      <c r="D237" s="60">
        <v>0.41462584303459177</v>
      </c>
      <c r="E237" s="60">
        <v>0.58017378481184556</v>
      </c>
      <c r="F237" s="60">
        <v>-0.49837174820817898</v>
      </c>
      <c r="G237" s="61">
        <v>-0.26649790158238584</v>
      </c>
    </row>
    <row r="238" spans="2:7" hidden="1" x14ac:dyDescent="0.3">
      <c r="B238" s="59">
        <v>-0.54132692334651744</v>
      </c>
      <c r="C238" s="60">
        <v>2.9114985503375622E-2</v>
      </c>
      <c r="D238" s="60">
        <v>0.53827863602802006</v>
      </c>
      <c r="E238" s="60">
        <v>0.6598141982066652</v>
      </c>
      <c r="F238" s="60">
        <v>-0.34000181767024623</v>
      </c>
      <c r="G238" s="61">
        <v>-0.35245748189443799</v>
      </c>
    </row>
    <row r="239" spans="2:7" hidden="1" x14ac:dyDescent="0.3">
      <c r="B239" s="59">
        <v>0.76878911603363165</v>
      </c>
      <c r="C239" s="60">
        <v>0.51090292661780801</v>
      </c>
      <c r="D239" s="60">
        <v>3.9905180290246117E-2</v>
      </c>
      <c r="E239" s="60">
        <v>0.55586261688849481</v>
      </c>
      <c r="F239" s="60">
        <v>-1.4449776842525153</v>
      </c>
      <c r="G239" s="61">
        <v>-0.65824463370493602</v>
      </c>
    </row>
    <row r="240" spans="2:7" hidden="1" x14ac:dyDescent="0.3">
      <c r="B240" s="59">
        <v>0.69812495253419427</v>
      </c>
      <c r="C240" s="60">
        <v>-2.3234576191452916E-3</v>
      </c>
      <c r="D240" s="60">
        <v>-0.1918692488384271</v>
      </c>
      <c r="E240" s="60">
        <v>0.478114912235312</v>
      </c>
      <c r="F240" s="60">
        <v>-0.85905685426818212</v>
      </c>
      <c r="G240" s="61">
        <v>-0.91893424051236172</v>
      </c>
    </row>
    <row r="241" spans="2:7" hidden="1" x14ac:dyDescent="0.3">
      <c r="B241" s="59">
        <v>0.68699697205890653</v>
      </c>
      <c r="C241" s="60">
        <v>0.33576683775454025</v>
      </c>
      <c r="D241" s="60">
        <v>-0.15330794379144258</v>
      </c>
      <c r="E241" s="60">
        <v>0.8138770661706537</v>
      </c>
      <c r="F241" s="60">
        <v>-1.424845613068225</v>
      </c>
      <c r="G241" s="61">
        <v>-0.66567220225796475</v>
      </c>
    </row>
    <row r="242" spans="2:7" hidden="1" x14ac:dyDescent="0.3">
      <c r="B242" s="59">
        <v>1.037858268835625</v>
      </c>
      <c r="C242" s="60">
        <v>0.70030099232065868</v>
      </c>
      <c r="D242" s="60">
        <v>-0.32480522194882244</v>
      </c>
      <c r="E242" s="60">
        <v>0.7945906260547061</v>
      </c>
      <c r="F242" s="60">
        <v>-1.5427821576151957</v>
      </c>
      <c r="G242" s="61">
        <v>-0.72224110637659611</v>
      </c>
    </row>
    <row r="243" spans="2:7" hidden="1" x14ac:dyDescent="0.3">
      <c r="B243" s="59">
        <v>0.4973431033042861</v>
      </c>
      <c r="C243" s="60">
        <v>0.19943697753194195</v>
      </c>
      <c r="D243" s="60">
        <v>-2.5824163942060857E-2</v>
      </c>
      <c r="E243" s="60">
        <v>0.74891480225995688</v>
      </c>
      <c r="F243" s="60">
        <v>-1.0704302770891689</v>
      </c>
      <c r="G243" s="61">
        <v>-0.69283720453373843</v>
      </c>
    </row>
    <row r="244" spans="2:7" hidden="1" x14ac:dyDescent="0.3">
      <c r="B244" s="59">
        <v>0.53706414537726266</v>
      </c>
      <c r="C244" s="60">
        <v>4.1410558883231294E-2</v>
      </c>
      <c r="D244" s="60">
        <v>0.17166353851174282</v>
      </c>
      <c r="E244" s="60">
        <v>0.92188990222203415</v>
      </c>
      <c r="F244" s="60">
        <v>-1.1779883886801563</v>
      </c>
      <c r="G244" s="61">
        <v>-0.7455702265743116</v>
      </c>
    </row>
    <row r="245" spans="2:7" hidden="1" x14ac:dyDescent="0.3">
      <c r="B245" s="59">
        <v>0.5733013952488285</v>
      </c>
      <c r="C245" s="60">
        <v>0.28141890775208883</v>
      </c>
      <c r="D245" s="60">
        <v>-0.12033005921986617</v>
      </c>
      <c r="E245" s="60">
        <v>0.72745524768961123</v>
      </c>
      <c r="F245" s="60">
        <v>-1.267561740946985</v>
      </c>
      <c r="G245" s="61">
        <v>4.2661542753254275E-2</v>
      </c>
    </row>
    <row r="246" spans="2:7" hidden="1" x14ac:dyDescent="0.3">
      <c r="B246" s="59">
        <v>0.67627322371881859</v>
      </c>
      <c r="C246" s="60">
        <v>0.17792784988265709</v>
      </c>
      <c r="D246" s="60">
        <v>2.2925264326387779E-2</v>
      </c>
      <c r="E246" s="60">
        <v>0.87765784396344482</v>
      </c>
      <c r="F246" s="60">
        <v>-1.2903359246554169</v>
      </c>
      <c r="G246" s="61">
        <v>-0.82953219630111197</v>
      </c>
    </row>
    <row r="247" spans="2:7" hidden="1" x14ac:dyDescent="0.3">
      <c r="B247" s="59">
        <v>0.46080053805941268</v>
      </c>
      <c r="C247" s="60">
        <v>0.15430193684750995</v>
      </c>
      <c r="D247" s="60">
        <v>-7.9604813450231578E-3</v>
      </c>
      <c r="E247" s="60">
        <v>0.62773738456678108</v>
      </c>
      <c r="F247" s="60">
        <v>-1.8961112879894768</v>
      </c>
      <c r="G247" s="61">
        <v>-0.25542419462103738</v>
      </c>
    </row>
    <row r="248" spans="2:7" hidden="1" x14ac:dyDescent="0.3">
      <c r="B248" s="59">
        <v>0.56215377336956285</v>
      </c>
      <c r="C248" s="60">
        <v>0.33421673183962164</v>
      </c>
      <c r="D248" s="60">
        <v>-0.15364344805503313</v>
      </c>
      <c r="E248" s="60">
        <v>0.92469531831434204</v>
      </c>
      <c r="F248" s="60">
        <v>-1.5720849489451489</v>
      </c>
      <c r="G248" s="61">
        <v>-0.53478976089810071</v>
      </c>
    </row>
    <row r="249" spans="2:7" hidden="1" x14ac:dyDescent="0.3">
      <c r="B249" s="59">
        <v>0.68883491829243315</v>
      </c>
      <c r="C249" s="60">
        <v>0.35084787426720859</v>
      </c>
      <c r="D249" s="60">
        <v>-0.3550841801232697</v>
      </c>
      <c r="E249" s="60">
        <v>0.47625875224270098</v>
      </c>
      <c r="F249" s="60">
        <v>-1.7052181072752206</v>
      </c>
      <c r="G249" s="61">
        <v>-0.51318609606303733</v>
      </c>
    </row>
    <row r="250" spans="2:7" hidden="1" x14ac:dyDescent="0.3">
      <c r="B250" s="59">
        <v>0.80300573610887294</v>
      </c>
      <c r="C250" s="60">
        <v>0.37291544421823319</v>
      </c>
      <c r="D250" s="60">
        <v>-0.29216394187572714</v>
      </c>
      <c r="E250" s="60">
        <v>0.72394689391129941</v>
      </c>
      <c r="F250" s="60">
        <v>-1.5795120833023555</v>
      </c>
      <c r="G250" s="61">
        <v>-0.57674920385620843</v>
      </c>
    </row>
    <row r="251" spans="2:7" hidden="1" x14ac:dyDescent="0.3">
      <c r="B251" s="59">
        <v>0.79104686701585292</v>
      </c>
      <c r="C251" s="60">
        <v>0.25372629305718886</v>
      </c>
      <c r="D251" s="60">
        <v>-0.22544566965473795</v>
      </c>
      <c r="E251" s="60">
        <v>0.4935847717623843</v>
      </c>
      <c r="F251" s="60">
        <v>-1.6044549347510053</v>
      </c>
      <c r="G251" s="61">
        <v>-0.49206966411782932</v>
      </c>
    </row>
    <row r="252" spans="2:7" hidden="1" x14ac:dyDescent="0.3">
      <c r="B252" s="59">
        <v>0.91809610348479243</v>
      </c>
      <c r="C252" s="60">
        <v>0.27789127552731641</v>
      </c>
      <c r="D252" s="60">
        <v>-6.1829490557869023E-2</v>
      </c>
      <c r="E252" s="60">
        <v>0.55013349731731354</v>
      </c>
      <c r="F252" s="60">
        <v>-1.3809402822983896</v>
      </c>
      <c r="G252" s="61">
        <v>-0.76171041818373475</v>
      </c>
    </row>
    <row r="253" spans="2:7" hidden="1" x14ac:dyDescent="0.3">
      <c r="B253" s="59">
        <v>0.90540338863948244</v>
      </c>
      <c r="C253" s="60">
        <v>0.32141452475184018</v>
      </c>
      <c r="D253" s="60">
        <v>-0.30465757599490184</v>
      </c>
      <c r="E253" s="60">
        <v>0.57138670493206878</v>
      </c>
      <c r="F253" s="60">
        <v>-1.5567931143983194</v>
      </c>
      <c r="G253" s="61">
        <v>-0.70260013325993886</v>
      </c>
    </row>
    <row r="254" spans="2:7" hidden="1" x14ac:dyDescent="0.3">
      <c r="B254" s="59">
        <v>0.71551355817133633</v>
      </c>
      <c r="C254" s="60">
        <v>2.0384955860415066</v>
      </c>
      <c r="D254" s="60">
        <v>-8.6894206656984441E-4</v>
      </c>
      <c r="E254" s="60">
        <v>0.25506096759887631</v>
      </c>
      <c r="F254" s="60">
        <v>-0.38470395445544192</v>
      </c>
      <c r="G254" s="61">
        <v>1.287738774461239</v>
      </c>
    </row>
    <row r="255" spans="2:7" hidden="1" x14ac:dyDescent="0.3">
      <c r="B255" s="59">
        <v>0.87487333481678187</v>
      </c>
      <c r="C255" s="60">
        <v>0.26311788314506157</v>
      </c>
      <c r="D255" s="60">
        <v>-1.0465303440589879</v>
      </c>
      <c r="E255" s="60">
        <v>-0.28279263154667933</v>
      </c>
      <c r="F255" s="60">
        <v>-4.4469780070107622E-2</v>
      </c>
      <c r="G255" s="61">
        <v>0.12987149735855505</v>
      </c>
    </row>
    <row r="256" spans="2:7" hidden="1" x14ac:dyDescent="0.3">
      <c r="B256" s="59">
        <v>0.88186982327279484</v>
      </c>
      <c r="C256" s="60">
        <v>0.16898950383157327</v>
      </c>
      <c r="D256" s="60">
        <v>-1.1195156199581762</v>
      </c>
      <c r="E256" s="60">
        <v>-0.13869014038020527</v>
      </c>
      <c r="F256" s="60">
        <v>-0.13373219870320036</v>
      </c>
      <c r="G256" s="61">
        <v>-0.36293311393452454</v>
      </c>
    </row>
    <row r="257" spans="2:7" hidden="1" x14ac:dyDescent="0.3">
      <c r="B257" s="59">
        <v>1.2595625561040589</v>
      </c>
      <c r="C257" s="60">
        <v>-2.254417663316434E-2</v>
      </c>
      <c r="D257" s="60">
        <v>-1.0527582059809077</v>
      </c>
      <c r="E257" s="60">
        <v>-0.59689637517440097</v>
      </c>
      <c r="F257" s="60">
        <v>-5.7823517419359476E-2</v>
      </c>
      <c r="G257" s="61">
        <v>0.23844767249589507</v>
      </c>
    </row>
    <row r="258" spans="2:7" hidden="1" x14ac:dyDescent="0.3">
      <c r="B258" s="59">
        <v>1.2363323410836653</v>
      </c>
      <c r="C258" s="60">
        <v>-9.0298671681600592E-2</v>
      </c>
      <c r="D258" s="60">
        <v>-1.0167135564681129</v>
      </c>
      <c r="E258" s="60">
        <v>-0.73249169464597474</v>
      </c>
      <c r="F258" s="60">
        <v>4.5207914966557287E-2</v>
      </c>
      <c r="G258" s="61">
        <v>0.22798718902848888</v>
      </c>
    </row>
    <row r="259" spans="2:7" hidden="1" x14ac:dyDescent="0.3">
      <c r="B259" s="59">
        <v>-0.70037244679911181</v>
      </c>
      <c r="C259" s="60">
        <v>-0.33479418492495711</v>
      </c>
      <c r="D259" s="60">
        <v>-2.6059556211534645</v>
      </c>
      <c r="E259" s="60">
        <v>0.28861576967705338</v>
      </c>
      <c r="F259" s="60">
        <v>9.1212381570775755E-2</v>
      </c>
      <c r="G259" s="61">
        <v>-0.57142902543300711</v>
      </c>
    </row>
    <row r="260" spans="2:7" hidden="1" x14ac:dyDescent="0.3">
      <c r="B260" s="59">
        <v>0.76085110256115862</v>
      </c>
      <c r="C260" s="60">
        <v>-0.3265940735440821</v>
      </c>
      <c r="D260" s="60">
        <v>-0.2199310841786225</v>
      </c>
      <c r="E260" s="60">
        <v>-0.71631835465475424</v>
      </c>
      <c r="F260" s="60">
        <v>0.63471009230593367</v>
      </c>
      <c r="G260" s="61">
        <v>0.49003142741265293</v>
      </c>
    </row>
    <row r="261" spans="2:7" hidden="1" x14ac:dyDescent="0.3">
      <c r="B261" s="59">
        <v>1.199726092686229</v>
      </c>
      <c r="C261" s="60">
        <v>-3.8294252969441028E-2</v>
      </c>
      <c r="D261" s="60">
        <v>-1.0909932636311357</v>
      </c>
      <c r="E261" s="60">
        <v>-0.57384795245665332</v>
      </c>
      <c r="F261" s="60">
        <v>-9.4174446987687593E-2</v>
      </c>
      <c r="G261" s="61">
        <v>0.28131984712759228</v>
      </c>
    </row>
    <row r="262" spans="2:7" hidden="1" x14ac:dyDescent="0.3">
      <c r="B262" s="59">
        <v>0.64942551298632989</v>
      </c>
      <c r="C262" s="60">
        <v>-0.20174126751385771</v>
      </c>
      <c r="D262" s="60">
        <v>-0.72262355214834784</v>
      </c>
      <c r="E262" s="60">
        <v>-0.37306259653899088</v>
      </c>
      <c r="F262" s="60">
        <v>0.23357719430247509</v>
      </c>
      <c r="G262" s="61">
        <v>-0.1277943468117585</v>
      </c>
    </row>
    <row r="263" spans="2:7" hidden="1" x14ac:dyDescent="0.3">
      <c r="B263" s="59">
        <v>0.69370981247621144</v>
      </c>
      <c r="C263" s="60">
        <v>-0.24776140567927404</v>
      </c>
      <c r="D263" s="60">
        <v>-0.25657145841071993</v>
      </c>
      <c r="E263" s="60">
        <v>-0.6874728293313056</v>
      </c>
      <c r="F263" s="60">
        <v>0.52628508225999238</v>
      </c>
      <c r="G263" s="61">
        <v>-0.15071835582655302</v>
      </c>
    </row>
    <row r="264" spans="2:7" hidden="1" x14ac:dyDescent="0.3">
      <c r="B264" s="59">
        <v>0.80010711306003868</v>
      </c>
      <c r="C264" s="60">
        <v>-0.29958813566754133</v>
      </c>
      <c r="D264" s="60">
        <v>-0.30476021895140415</v>
      </c>
      <c r="E264" s="60">
        <v>-0.39700151665456673</v>
      </c>
      <c r="F264" s="60">
        <v>0.81337643007837845</v>
      </c>
      <c r="G264" s="61">
        <v>-0.25616510348784222</v>
      </c>
    </row>
    <row r="265" spans="2:7" hidden="1" x14ac:dyDescent="0.3">
      <c r="B265" s="59">
        <v>0.75957627717605436</v>
      </c>
      <c r="C265" s="60">
        <v>-0.19859495885316106</v>
      </c>
      <c r="D265" s="60">
        <v>-0.20201906791187546</v>
      </c>
      <c r="E265" s="60">
        <v>-0.55684906564029424</v>
      </c>
      <c r="F265" s="60">
        <v>0.65326824627255864</v>
      </c>
      <c r="G265" s="61">
        <v>-0.32516508816918116</v>
      </c>
    </row>
    <row r="266" spans="2:7" hidden="1" x14ac:dyDescent="0.3">
      <c r="B266" s="59">
        <v>0.77142733234176497</v>
      </c>
      <c r="C266" s="60">
        <v>-0.44011308372263092</v>
      </c>
      <c r="D266" s="60">
        <v>-0.52986114314841926</v>
      </c>
      <c r="E266" s="60">
        <v>-0.79332490589513582</v>
      </c>
      <c r="F266" s="60">
        <v>0.84204620772622829</v>
      </c>
      <c r="G266" s="61">
        <v>-0.23901499605223733</v>
      </c>
    </row>
    <row r="267" spans="2:7" hidden="1" x14ac:dyDescent="0.3">
      <c r="B267" s="59">
        <v>0.5081114194722578</v>
      </c>
      <c r="C267" s="60">
        <v>-0.68474881985702807</v>
      </c>
      <c r="D267" s="60">
        <v>0.40743138397687129</v>
      </c>
      <c r="E267" s="60">
        <v>-1.13917605518487</v>
      </c>
      <c r="F267" s="60">
        <v>1.4196779307387724</v>
      </c>
      <c r="G267" s="61">
        <v>0.3848396519903875</v>
      </c>
    </row>
    <row r="268" spans="2:7" hidden="1" x14ac:dyDescent="0.3">
      <c r="B268" s="59">
        <v>0.54224982997383198</v>
      </c>
      <c r="C268" s="60">
        <v>-0.70702272450623271</v>
      </c>
      <c r="D268" s="60">
        <v>0.45964517090849771</v>
      </c>
      <c r="E268" s="60">
        <v>-1.2516343351056458</v>
      </c>
      <c r="F268" s="60">
        <v>1.4314844457854619</v>
      </c>
      <c r="G268" s="61">
        <v>0.36805462473973333</v>
      </c>
    </row>
    <row r="269" spans="2:7" hidden="1" x14ac:dyDescent="0.3">
      <c r="B269" s="59">
        <v>0.65259590035665171</v>
      </c>
      <c r="C269" s="60">
        <v>-0.33545044403688967</v>
      </c>
      <c r="D269" s="60">
        <v>-0.16667774037694683</v>
      </c>
      <c r="E269" s="60">
        <v>-0.98705061749803036</v>
      </c>
      <c r="F269" s="60">
        <v>1.026271453134495</v>
      </c>
      <c r="G269" s="61">
        <v>0.30845540244383857</v>
      </c>
    </row>
    <row r="270" spans="2:7" hidden="1" x14ac:dyDescent="0.3">
      <c r="B270" s="59">
        <v>0.73426163204919515</v>
      </c>
      <c r="C270" s="60">
        <v>-0.35031723458808628</v>
      </c>
      <c r="D270" s="60">
        <v>-0.36147844992405109</v>
      </c>
      <c r="E270" s="60">
        <v>-0.66629889130401276</v>
      </c>
      <c r="F270" s="60">
        <v>1.0859759124285004</v>
      </c>
      <c r="G270" s="61">
        <v>-0.43486849280761797</v>
      </c>
    </row>
    <row r="271" spans="2:7" hidden="1" x14ac:dyDescent="0.3">
      <c r="B271" s="59">
        <v>0.72919175853334117</v>
      </c>
      <c r="C271" s="60">
        <v>-0.47541745903258159</v>
      </c>
      <c r="D271" s="60">
        <v>-9.4564257034875268E-2</v>
      </c>
      <c r="E271" s="60">
        <v>-0.8492570005968747</v>
      </c>
      <c r="F271" s="60">
        <v>0.99513553035014524</v>
      </c>
      <c r="G271" s="61">
        <v>-0.34380975213171427</v>
      </c>
    </row>
    <row r="272" spans="2:7" hidden="1" x14ac:dyDescent="0.3">
      <c r="B272" s="59">
        <v>0.72715133951574185</v>
      </c>
      <c r="C272" s="60">
        <v>-0.23821233503394512</v>
      </c>
      <c r="D272" s="60">
        <v>-0.29711060615038581</v>
      </c>
      <c r="E272" s="60">
        <v>-0.68945015963056377</v>
      </c>
      <c r="F272" s="60">
        <v>0.99871074043297559</v>
      </c>
      <c r="G272" s="61">
        <v>-0.39495620933091108</v>
      </c>
    </row>
    <row r="273" spans="2:7" hidden="1" x14ac:dyDescent="0.3">
      <c r="B273" s="59">
        <v>0.85250386895340813</v>
      </c>
      <c r="C273" s="60">
        <v>-0.41485721615934396</v>
      </c>
      <c r="D273" s="60">
        <v>-0.18512999821064932</v>
      </c>
      <c r="E273" s="60">
        <v>-0.85801874536335843</v>
      </c>
      <c r="F273" s="60">
        <v>0.9788523159988658</v>
      </c>
      <c r="G273" s="61">
        <v>-0.28768908640009738</v>
      </c>
    </row>
    <row r="274" spans="2:7" hidden="1" x14ac:dyDescent="0.3">
      <c r="B274" s="59">
        <v>0.27287187434636895</v>
      </c>
      <c r="C274" s="60">
        <v>-0.17328365098690562</v>
      </c>
      <c r="D274" s="60">
        <v>0.59893550444021304</v>
      </c>
      <c r="E274" s="60">
        <v>-0.57611662218246784</v>
      </c>
      <c r="F274" s="60">
        <v>1.4279146620011596</v>
      </c>
      <c r="G274" s="61">
        <v>0.29207184678149251</v>
      </c>
    </row>
    <row r="275" spans="2:7" hidden="1" x14ac:dyDescent="0.3">
      <c r="B275" s="59">
        <v>0.30618764288262756</v>
      </c>
      <c r="C275" s="60">
        <v>-0.12853686499848868</v>
      </c>
      <c r="D275" s="60">
        <v>0.83581545177632877</v>
      </c>
      <c r="E275" s="60">
        <v>-0.64992851546042196</v>
      </c>
      <c r="F275" s="60">
        <v>1.0789686441657729</v>
      </c>
      <c r="G275" s="61">
        <v>0.35780636710595393</v>
      </c>
    </row>
    <row r="276" spans="2:7" hidden="1" x14ac:dyDescent="0.3">
      <c r="B276" s="59">
        <v>0.45208602963210293</v>
      </c>
      <c r="C276" s="60">
        <v>-0.17884925328246085</v>
      </c>
      <c r="D276" s="60">
        <v>1.0508519840575454</v>
      </c>
      <c r="E276" s="60">
        <v>-0.58823015385300204</v>
      </c>
      <c r="F276" s="60">
        <v>0.63274880152309909</v>
      </c>
      <c r="G276" s="61">
        <v>0.4990711367374589</v>
      </c>
    </row>
    <row r="277" spans="2:7" hidden="1" x14ac:dyDescent="0.3">
      <c r="B277" s="59">
        <v>0.31231539820184562</v>
      </c>
      <c r="C277" s="60">
        <v>-0.27117731962216918</v>
      </c>
      <c r="D277" s="60">
        <v>1.2553906389182976</v>
      </c>
      <c r="E277" s="60">
        <v>-0.70018706608273218</v>
      </c>
      <c r="F277" s="60">
        <v>0.68107855999234801</v>
      </c>
      <c r="G277" s="61">
        <v>0.48227745331513766</v>
      </c>
    </row>
    <row r="278" spans="2:7" hidden="1" x14ac:dyDescent="0.3">
      <c r="B278" s="59">
        <v>0.45165399157154823</v>
      </c>
      <c r="C278" s="60">
        <v>-0.12604221088176526</v>
      </c>
      <c r="D278" s="60">
        <v>1.1064775220105083</v>
      </c>
      <c r="E278" s="60">
        <v>-0.46374488083932097</v>
      </c>
      <c r="F278" s="60">
        <v>0.91740993522209058</v>
      </c>
      <c r="G278" s="61">
        <v>0.29341485876779699</v>
      </c>
    </row>
    <row r="279" spans="2:7" hidden="1" x14ac:dyDescent="0.3">
      <c r="B279" s="59">
        <v>0.47055382487022507</v>
      </c>
      <c r="C279" s="60">
        <v>-0.33398243803666261</v>
      </c>
      <c r="D279" s="60">
        <v>0.92234484915407189</v>
      </c>
      <c r="E279" s="60">
        <v>-0.6559311730858588</v>
      </c>
      <c r="F279" s="60">
        <v>0.85145014637294814</v>
      </c>
      <c r="G279" s="61">
        <v>0.29076564150297635</v>
      </c>
    </row>
    <row r="280" spans="2:7" hidden="1" x14ac:dyDescent="0.3">
      <c r="B280" s="59">
        <v>0.29215170142060115</v>
      </c>
      <c r="C280" s="60">
        <v>-4.2975566538480982E-2</v>
      </c>
      <c r="D280" s="60">
        <v>0.84335491973654775</v>
      </c>
      <c r="E280" s="60">
        <v>-0.53877841416581407</v>
      </c>
      <c r="F280" s="60">
        <v>0.85470950107130272</v>
      </c>
      <c r="G280" s="61">
        <v>0.28765753185959209</v>
      </c>
    </row>
    <row r="281" spans="2:7" hidden="1" x14ac:dyDescent="0.3">
      <c r="B281" s="59">
        <v>-0.1681544917428866</v>
      </c>
      <c r="C281" s="60">
        <v>-0.38928250067581588</v>
      </c>
      <c r="D281" s="60">
        <v>1.3214893412590125</v>
      </c>
      <c r="E281" s="60">
        <v>-0.22992872282039761</v>
      </c>
      <c r="F281" s="60">
        <v>1.4399804925123016</v>
      </c>
      <c r="G281" s="61">
        <v>-0.24111700613268292</v>
      </c>
    </row>
    <row r="282" spans="2:7" hidden="1" x14ac:dyDescent="0.3">
      <c r="B282" s="59">
        <v>-1.2277667616796579</v>
      </c>
      <c r="C282" s="60">
        <v>2.4674117124318538</v>
      </c>
      <c r="D282" s="60">
        <v>-1.7763615383064035E-2</v>
      </c>
      <c r="E282" s="60">
        <v>-5.4935590079766783</v>
      </c>
      <c r="F282" s="60">
        <v>-1.84184291413178</v>
      </c>
      <c r="G282" s="61">
        <v>-1.6829319452338034</v>
      </c>
    </row>
    <row r="283" spans="2:7" hidden="1" x14ac:dyDescent="0.3">
      <c r="B283" s="59">
        <v>-0.36353800627537103</v>
      </c>
      <c r="C283" s="60">
        <v>-0.38737567173962928</v>
      </c>
      <c r="D283" s="60">
        <v>1.8510053734832412</v>
      </c>
      <c r="E283" s="60">
        <v>-0.80248580511754986</v>
      </c>
      <c r="F283" s="60">
        <v>1.3832282269766494</v>
      </c>
      <c r="G283" s="61">
        <v>0.57286074187045177</v>
      </c>
    </row>
    <row r="284" spans="2:7" hidden="1" x14ac:dyDescent="0.3">
      <c r="B284" s="59">
        <v>-0.28793378238310963</v>
      </c>
      <c r="C284" s="60">
        <v>-0.39668570078750742</v>
      </c>
      <c r="D284" s="60">
        <v>1.7055533952370039</v>
      </c>
      <c r="E284" s="60">
        <v>-0.57297777464460131</v>
      </c>
      <c r="F284" s="60">
        <v>1.5508116271903418</v>
      </c>
      <c r="G284" s="61">
        <v>0.23565648381358989</v>
      </c>
    </row>
    <row r="285" spans="2:7" hidden="1" x14ac:dyDescent="0.3">
      <c r="B285" s="59">
        <v>-0.61043710016470865</v>
      </c>
      <c r="C285" s="60">
        <v>-0.54546626699690481</v>
      </c>
      <c r="D285" s="60">
        <v>1.4686120063451518</v>
      </c>
      <c r="E285" s="60">
        <v>-0.6016413923444226</v>
      </c>
      <c r="F285" s="60">
        <v>1.5926445517083549</v>
      </c>
      <c r="G285" s="61">
        <v>0.27027008479414716</v>
      </c>
    </row>
    <row r="286" spans="2:7" hidden="1" x14ac:dyDescent="0.3">
      <c r="B286" s="59">
        <v>-9.7029253851598815E-2</v>
      </c>
      <c r="C286" s="60">
        <v>-2.0201456934973702E-2</v>
      </c>
      <c r="D286" s="60">
        <v>0.97481007083899285</v>
      </c>
      <c r="E286" s="60">
        <v>-0.39515356024813786</v>
      </c>
      <c r="F286" s="60">
        <v>1.0749144149181948</v>
      </c>
      <c r="G286" s="61">
        <v>0.20721460775256373</v>
      </c>
    </row>
    <row r="287" spans="2:7" hidden="1" x14ac:dyDescent="0.3">
      <c r="B287" s="59">
        <v>-0.4209148788991775</v>
      </c>
      <c r="C287" s="60">
        <v>-0.39683339803620293</v>
      </c>
      <c r="D287" s="60">
        <v>1.5670065969945208</v>
      </c>
      <c r="E287" s="60">
        <v>-0.32820156497927855</v>
      </c>
      <c r="F287" s="60">
        <v>1.4453026575135113</v>
      </c>
      <c r="G287" s="61">
        <v>0.50957521352221369</v>
      </c>
    </row>
    <row r="288" spans="2:7" hidden="1" x14ac:dyDescent="0.3">
      <c r="B288" s="59">
        <v>-0.54979431413903224</v>
      </c>
      <c r="C288" s="60">
        <v>-0.18158704964233124</v>
      </c>
      <c r="D288" s="60">
        <v>1.4395099241051597</v>
      </c>
      <c r="E288" s="60">
        <v>-0.30716812117478132</v>
      </c>
      <c r="F288" s="60">
        <v>1.2378200988968704</v>
      </c>
      <c r="G288" s="61">
        <v>0.56797739456356033</v>
      </c>
    </row>
    <row r="289" spans="2:7" hidden="1" x14ac:dyDescent="0.3">
      <c r="B289" s="59">
        <v>-0.14324172026857418</v>
      </c>
      <c r="C289" s="60">
        <v>-0.49973738600398532</v>
      </c>
      <c r="D289" s="60">
        <v>1.6705273189353715</v>
      </c>
      <c r="E289" s="60">
        <v>-0.64053708792198727</v>
      </c>
      <c r="F289" s="60">
        <v>1.0008859082230832</v>
      </c>
      <c r="G289" s="61">
        <v>0.81824130654736604</v>
      </c>
    </row>
    <row r="290" spans="2:7" hidden="1" x14ac:dyDescent="0.3">
      <c r="B290" s="59">
        <v>2.2868106636621567E-2</v>
      </c>
      <c r="C290" s="60">
        <v>2.7066616570844068E-2</v>
      </c>
      <c r="D290" s="60">
        <v>0.94450419878406822</v>
      </c>
      <c r="E290" s="60">
        <v>-6.1999461933251038E-2</v>
      </c>
      <c r="F290" s="60">
        <v>0.54180983707626285</v>
      </c>
      <c r="G290" s="61">
        <v>-9.0449280789742043E-2</v>
      </c>
    </row>
    <row r="291" spans="2:7" hidden="1" x14ac:dyDescent="0.3">
      <c r="B291" s="59">
        <v>0.31199930380379043</v>
      </c>
      <c r="C291" s="60">
        <v>1.8203944368186624</v>
      </c>
      <c r="D291" s="60">
        <v>0.11520938698758554</v>
      </c>
      <c r="E291" s="60">
        <v>-0.17705627116950703</v>
      </c>
      <c r="F291" s="60">
        <v>0.52357002649673112</v>
      </c>
      <c r="G291" s="61">
        <v>0.69014135790666087</v>
      </c>
    </row>
    <row r="292" spans="2:7" hidden="1" x14ac:dyDescent="0.3">
      <c r="B292" s="59">
        <v>0.30553458327107913</v>
      </c>
      <c r="C292" s="60">
        <v>0.17071153452285454</v>
      </c>
      <c r="D292" s="60">
        <v>0.12799678997223649</v>
      </c>
      <c r="E292" s="60">
        <v>-0.30894522102504757</v>
      </c>
      <c r="F292" s="60">
        <v>0.53342099418331701</v>
      </c>
      <c r="G292" s="61">
        <v>0.50470430523410337</v>
      </c>
    </row>
    <row r="293" spans="2:7" hidden="1" x14ac:dyDescent="0.3">
      <c r="B293" s="59">
        <v>-0.11054221969781791</v>
      </c>
      <c r="C293" s="60">
        <v>-2.8817335423569103E-2</v>
      </c>
      <c r="D293" s="60">
        <v>-8.7066149601847082E-2</v>
      </c>
      <c r="E293" s="60">
        <v>5.2874937710924816E-2</v>
      </c>
      <c r="F293" s="60">
        <v>0.6435160581603212</v>
      </c>
      <c r="G293" s="61">
        <v>0.31890251642945361</v>
      </c>
    </row>
    <row r="294" spans="2:7" hidden="1" x14ac:dyDescent="0.3">
      <c r="B294" s="59">
        <v>0.71564099051148899</v>
      </c>
      <c r="C294" s="60">
        <v>6.2465413910367376E-2</v>
      </c>
      <c r="D294" s="60">
        <v>-0.41279823678961214</v>
      </c>
      <c r="E294" s="60">
        <v>-0.18921014608701373</v>
      </c>
      <c r="F294" s="60">
        <v>0.51104340978966811</v>
      </c>
      <c r="G294" s="61">
        <v>0.21280553307971095</v>
      </c>
    </row>
    <row r="295" spans="2:7" hidden="1" x14ac:dyDescent="0.3">
      <c r="B295" s="59">
        <v>0.74653387445605768</v>
      </c>
      <c r="C295" s="60">
        <v>0.12468064756396723</v>
      </c>
      <c r="D295" s="60">
        <v>-0.41956168006402766</v>
      </c>
      <c r="E295" s="60">
        <v>-0.12745010295020387</v>
      </c>
      <c r="F295" s="60">
        <v>0.40018597535705308</v>
      </c>
      <c r="G295" s="61">
        <v>0.20620492804474888</v>
      </c>
    </row>
    <row r="296" spans="2:7" hidden="1" x14ac:dyDescent="0.3">
      <c r="B296" s="59">
        <v>0.69207166587887026</v>
      </c>
      <c r="C296" s="60">
        <v>-8.2977931814270794E-2</v>
      </c>
      <c r="D296" s="60">
        <v>-0.19670122615438113</v>
      </c>
      <c r="E296" s="60">
        <v>-0.2233286348646511</v>
      </c>
      <c r="F296" s="60">
        <v>0.55788950889890343</v>
      </c>
      <c r="G296" s="61">
        <v>0.29472539400903192</v>
      </c>
    </row>
    <row r="297" spans="2:7" hidden="1" x14ac:dyDescent="0.3">
      <c r="B297" s="59">
        <v>0.60267858175928701</v>
      </c>
      <c r="C297" s="60">
        <v>-4.2504586729553859E-2</v>
      </c>
      <c r="D297" s="60">
        <v>-0.25683316004752954</v>
      </c>
      <c r="E297" s="60">
        <v>-0.21970526665519369</v>
      </c>
      <c r="F297" s="60">
        <v>0.59130428335699647</v>
      </c>
      <c r="G297" s="61">
        <v>0.25355762884106825</v>
      </c>
    </row>
    <row r="298" spans="2:7" hidden="1" x14ac:dyDescent="0.3">
      <c r="B298" s="59">
        <v>0.89786624658747238</v>
      </c>
      <c r="C298" s="60">
        <v>0.18205213766599376</v>
      </c>
      <c r="D298" s="60">
        <v>-0.61725334201926096</v>
      </c>
      <c r="E298" s="60">
        <v>0.14784859677345477</v>
      </c>
      <c r="F298" s="60">
        <v>0.45440279401753542</v>
      </c>
      <c r="G298" s="61">
        <v>0.25622635364226354</v>
      </c>
    </row>
    <row r="299" spans="2:7" hidden="1" x14ac:dyDescent="0.3">
      <c r="B299" s="59">
        <v>1.0439491837622052</v>
      </c>
      <c r="C299" s="60">
        <v>0.12953048106046805</v>
      </c>
      <c r="D299" s="60">
        <v>-0.62108044535980278</v>
      </c>
      <c r="E299" s="60">
        <v>0.12340749147012288</v>
      </c>
      <c r="F299" s="60">
        <v>0.22610693659621467</v>
      </c>
      <c r="G299" s="61">
        <v>0.22833897799540126</v>
      </c>
    </row>
    <row r="300" spans="2:7" hidden="1" x14ac:dyDescent="0.3">
      <c r="B300" s="59">
        <v>1.2052801759014915</v>
      </c>
      <c r="C300" s="60">
        <v>0.10050389746441855</v>
      </c>
      <c r="D300" s="60">
        <v>-0.92111449420058022</v>
      </c>
      <c r="E300" s="60">
        <v>0.32886112999452483</v>
      </c>
      <c r="F300" s="60">
        <v>0.31937748666583538</v>
      </c>
      <c r="G300" s="61">
        <v>0.14540753675632517</v>
      </c>
    </row>
    <row r="301" spans="2:7" hidden="1" x14ac:dyDescent="0.3">
      <c r="B301" s="59">
        <v>1.0004602985021025</v>
      </c>
      <c r="C301" s="60">
        <v>8.0382151080025221E-2</v>
      </c>
      <c r="D301" s="60">
        <v>-1.0020392451989983</v>
      </c>
      <c r="E301" s="60">
        <v>0.26311108279150536</v>
      </c>
      <c r="F301" s="60">
        <v>0.21326125930846931</v>
      </c>
      <c r="G301" s="61">
        <v>0.13818964583762955</v>
      </c>
    </row>
    <row r="302" spans="2:7" hidden="1" x14ac:dyDescent="0.3">
      <c r="B302" s="59">
        <v>0.93251102104411543</v>
      </c>
      <c r="C302" s="60">
        <v>6.1653429330434578E-2</v>
      </c>
      <c r="D302" s="60">
        <v>-1.1405064433527363</v>
      </c>
      <c r="E302" s="60">
        <v>0.29896885034181597</v>
      </c>
      <c r="F302" s="60">
        <v>0.24229323609626094</v>
      </c>
      <c r="G302" s="61">
        <v>0.17006265733070217</v>
      </c>
    </row>
    <row r="303" spans="2:7" hidden="1" x14ac:dyDescent="0.3">
      <c r="B303" s="59">
        <v>0.94206407599664044</v>
      </c>
      <c r="C303" s="60">
        <v>7.5882392155515122E-2</v>
      </c>
      <c r="D303" s="60">
        <v>-1.1000434595951243</v>
      </c>
      <c r="E303" s="60">
        <v>0.31614961684303505</v>
      </c>
      <c r="F303" s="60">
        <v>0.27497779615058349</v>
      </c>
      <c r="G303" s="61">
        <v>0.13921330231891726</v>
      </c>
    </row>
    <row r="304" spans="2:7" hidden="1" x14ac:dyDescent="0.3">
      <c r="B304" s="59">
        <v>0.88671257028040673</v>
      </c>
      <c r="C304" s="60">
        <v>3.2103376994950819E-2</v>
      </c>
      <c r="D304" s="60">
        <v>-0.64655756304954104</v>
      </c>
      <c r="E304" s="60">
        <v>5.7940383646545315E-2</v>
      </c>
      <c r="F304" s="60">
        <v>4.5675373990549425E-2</v>
      </c>
      <c r="G304" s="61">
        <v>0.29436019003827574</v>
      </c>
    </row>
    <row r="305" spans="2:7" hidden="1" x14ac:dyDescent="0.3">
      <c r="B305" s="59">
        <v>1.0090156778507653</v>
      </c>
      <c r="C305" s="60">
        <v>0.27773520192859047</v>
      </c>
      <c r="D305" s="60">
        <v>-1.2606438262878805</v>
      </c>
      <c r="E305" s="60">
        <v>-0.43187185191369409</v>
      </c>
      <c r="F305" s="60">
        <v>0.15586276307774624</v>
      </c>
      <c r="G305" s="61">
        <v>2.6037398896814263</v>
      </c>
    </row>
    <row r="306" spans="2:7" hidden="1" x14ac:dyDescent="0.3">
      <c r="B306" s="59">
        <v>0.50733009850773336</v>
      </c>
      <c r="C306" s="60">
        <v>0.42300677525165292</v>
      </c>
      <c r="D306" s="60">
        <v>-0.64753371674122984</v>
      </c>
      <c r="E306" s="60">
        <v>6.8387773779730307E-2</v>
      </c>
      <c r="F306" s="60">
        <v>-0.33978655021475979</v>
      </c>
      <c r="G306" s="61">
        <v>0.5863988455146133</v>
      </c>
    </row>
    <row r="307" spans="2:7" hidden="1" x14ac:dyDescent="0.3">
      <c r="B307" s="59">
        <v>-0.86240818046389589</v>
      </c>
      <c r="C307" s="60">
        <v>0.16399494024862468</v>
      </c>
      <c r="D307" s="60">
        <v>1.2935843327365697</v>
      </c>
      <c r="E307" s="60">
        <v>-0.16530823362658281</v>
      </c>
      <c r="F307" s="60">
        <v>-0.1416578150509695</v>
      </c>
      <c r="G307" s="61">
        <v>0.75306234337757383</v>
      </c>
    </row>
    <row r="308" spans="2:7" hidden="1" x14ac:dyDescent="0.3">
      <c r="B308" s="59">
        <v>-1.1012032131576157</v>
      </c>
      <c r="C308" s="60">
        <v>-0.34980212502748476</v>
      </c>
      <c r="D308" s="60">
        <v>-0.23604790090147948</v>
      </c>
      <c r="E308" s="60">
        <v>0.18543713437727388</v>
      </c>
      <c r="F308" s="60">
        <v>-1.5250268383996421</v>
      </c>
      <c r="G308" s="61">
        <v>0.17741068778542521</v>
      </c>
    </row>
    <row r="309" spans="2:7" hidden="1" x14ac:dyDescent="0.3">
      <c r="B309" s="59">
        <v>2.3037437083197151E-2</v>
      </c>
      <c r="C309" s="60">
        <v>0.26869640120247418</v>
      </c>
      <c r="D309" s="60">
        <v>0.46179923401061729</v>
      </c>
      <c r="E309" s="60">
        <v>-0.10247728549959231</v>
      </c>
      <c r="F309" s="60">
        <v>-0.90767076927836121</v>
      </c>
      <c r="G309" s="61">
        <v>0.13352817940966893</v>
      </c>
    </row>
    <row r="310" spans="2:7" hidden="1" x14ac:dyDescent="0.3">
      <c r="B310" s="59">
        <v>-0.16640916464800914</v>
      </c>
      <c r="C310" s="60">
        <v>0.47795674589188269</v>
      </c>
      <c r="D310" s="60">
        <v>-0.29013992887486756</v>
      </c>
      <c r="E310" s="60">
        <v>0.42943007575322839</v>
      </c>
      <c r="F310" s="60">
        <v>5.5023597535361818E-2</v>
      </c>
      <c r="G310" s="61">
        <v>-0.76074422228616123</v>
      </c>
    </row>
    <row r="311" spans="2:7" hidden="1" x14ac:dyDescent="0.3">
      <c r="B311" s="59">
        <v>-0.37663258310794412</v>
      </c>
      <c r="C311" s="60">
        <v>0.47974765514847478</v>
      </c>
      <c r="D311" s="60">
        <v>-0.39091211476317156</v>
      </c>
      <c r="E311" s="60">
        <v>0.39907981822653138</v>
      </c>
      <c r="F311" s="60">
        <v>0.34889463640663682</v>
      </c>
      <c r="G311" s="61">
        <v>-0.72855003076688885</v>
      </c>
    </row>
    <row r="312" spans="2:7" hidden="1" x14ac:dyDescent="0.3">
      <c r="B312" s="59">
        <v>0.33033524189211627</v>
      </c>
      <c r="C312" s="60">
        <v>0.27089723983140823</v>
      </c>
      <c r="D312" s="60">
        <v>-4.3459758265392459E-2</v>
      </c>
      <c r="E312" s="60">
        <v>0.16164272317257133</v>
      </c>
      <c r="F312" s="60">
        <v>0.35824487660428533</v>
      </c>
      <c r="G312" s="61">
        <v>-0.82153210453373504</v>
      </c>
    </row>
    <row r="313" spans="2:7" hidden="1" x14ac:dyDescent="0.3">
      <c r="B313" s="59">
        <v>4.5064400284676287E-2</v>
      </c>
      <c r="C313" s="60">
        <v>0.25900386005830928</v>
      </c>
      <c r="D313" s="60">
        <v>0.30630745601290743</v>
      </c>
      <c r="E313" s="60">
        <v>0.38759791847192288</v>
      </c>
      <c r="F313" s="60">
        <v>0.34214141199989112</v>
      </c>
      <c r="G313" s="61">
        <v>-0.93939271878985642</v>
      </c>
    </row>
    <row r="314" spans="2:7" hidden="1" x14ac:dyDescent="0.3">
      <c r="B314" s="59">
        <v>-0.1265923567148336</v>
      </c>
      <c r="C314" s="60">
        <v>0.41576497875453766</v>
      </c>
      <c r="D314" s="60">
        <v>-0.19996438652974291</v>
      </c>
      <c r="E314" s="60">
        <v>0.46962906615907363</v>
      </c>
      <c r="F314" s="60">
        <v>4.3713523433658003E-2</v>
      </c>
      <c r="G314" s="61">
        <v>-0.76787474863812621</v>
      </c>
    </row>
    <row r="315" spans="2:7" hidden="1" x14ac:dyDescent="0.3">
      <c r="B315" s="59">
        <v>-7.7413377493505575E-2</v>
      </c>
      <c r="C315" s="60">
        <v>0.27050060361446404</v>
      </c>
      <c r="D315" s="60">
        <v>0.31446995550896656</v>
      </c>
      <c r="E315" s="60">
        <v>0.38344049123997537</v>
      </c>
      <c r="F315" s="60">
        <v>0.57931976853555378</v>
      </c>
      <c r="G315" s="61">
        <v>-0.29968274071029027</v>
      </c>
    </row>
    <row r="316" spans="2:7" hidden="1" x14ac:dyDescent="0.3">
      <c r="B316" s="59">
        <v>0.22088700366825492</v>
      </c>
      <c r="C316" s="60">
        <v>0.36643185406985801</v>
      </c>
      <c r="D316" s="60">
        <v>0.20170137310725553</v>
      </c>
      <c r="E316" s="60">
        <v>2.5328713635718193E-2</v>
      </c>
      <c r="F316" s="60">
        <v>0.24060528430945141</v>
      </c>
      <c r="G316" s="61">
        <v>-0.7155485277052962</v>
      </c>
    </row>
    <row r="317" spans="2:7" hidden="1" x14ac:dyDescent="0.3">
      <c r="B317" s="59">
        <v>0.19699797665548638</v>
      </c>
      <c r="C317" s="60">
        <v>0.44981984334997382</v>
      </c>
      <c r="D317" s="60">
        <v>-0.20644368884221886</v>
      </c>
      <c r="E317" s="60">
        <v>-3.7233326652175922E-3</v>
      </c>
      <c r="F317" s="60">
        <v>0.19511694799944473</v>
      </c>
      <c r="G317" s="61">
        <v>-0.55771582368660999</v>
      </c>
    </row>
    <row r="318" spans="2:7" hidden="1" x14ac:dyDescent="0.3">
      <c r="B318" s="59">
        <v>7.9510765816130674E-2</v>
      </c>
      <c r="C318" s="60">
        <v>0.57036602406063486</v>
      </c>
      <c r="D318" s="60">
        <v>-0.82072980234484327</v>
      </c>
      <c r="E318" s="60">
        <v>0.4580047847156466</v>
      </c>
      <c r="F318" s="60">
        <v>-0.11708410475245219</v>
      </c>
      <c r="G318" s="61">
        <v>-0.38722617630722489</v>
      </c>
    </row>
    <row r="319" spans="2:7" hidden="1" x14ac:dyDescent="0.3">
      <c r="B319" s="59">
        <v>0.28693624351029101</v>
      </c>
      <c r="C319" s="60">
        <v>0.38633187192967811</v>
      </c>
      <c r="D319" s="60">
        <v>4.0198759960782815E-4</v>
      </c>
      <c r="E319" s="60">
        <v>3.8655124205496008E-2</v>
      </c>
      <c r="F319" s="60">
        <v>0.64068788658725329</v>
      </c>
      <c r="G319" s="61">
        <v>-0.75421026872818919</v>
      </c>
    </row>
    <row r="320" spans="2:7" hidden="1" x14ac:dyDescent="0.3">
      <c r="B320" s="59">
        <v>0.1019267472569659</v>
      </c>
      <c r="C320" s="60">
        <v>0.25161324045218841</v>
      </c>
      <c r="D320" s="60">
        <v>-3.5632739821696707E-2</v>
      </c>
      <c r="E320" s="60">
        <v>-3.5192807593261606E-2</v>
      </c>
      <c r="F320" s="60">
        <v>0.69327458841016876</v>
      </c>
      <c r="G320" s="61">
        <v>-0.1122873985290672</v>
      </c>
    </row>
    <row r="321" spans="2:7" hidden="1" x14ac:dyDescent="0.3">
      <c r="B321" s="59">
        <v>0.39543507803366024</v>
      </c>
      <c r="C321" s="60">
        <v>0.33843025758863188</v>
      </c>
      <c r="D321" s="60">
        <v>-2.8291560691979016E-2</v>
      </c>
      <c r="E321" s="60">
        <v>5.0805110544352494E-2</v>
      </c>
      <c r="F321" s="60">
        <v>0.54364563226706308</v>
      </c>
      <c r="G321" s="61">
        <v>-0.28805901449255816</v>
      </c>
    </row>
    <row r="322" spans="2:7" hidden="1" x14ac:dyDescent="0.3">
      <c r="B322" s="59">
        <v>0.40611547872777237</v>
      </c>
      <c r="C322" s="60">
        <v>0.31278969928454836</v>
      </c>
      <c r="D322" s="60">
        <v>3.9038362898121667E-2</v>
      </c>
      <c r="E322" s="60">
        <v>0.13709852485573232</v>
      </c>
      <c r="F322" s="60">
        <v>0.38593603545533156</v>
      </c>
      <c r="G322" s="61">
        <v>-0.81200673863567829</v>
      </c>
    </row>
    <row r="323" spans="2:7" hidden="1" x14ac:dyDescent="0.3">
      <c r="B323" s="59">
        <v>0.41047029993452111</v>
      </c>
      <c r="C323" s="60">
        <v>0.35422766577022524</v>
      </c>
      <c r="D323" s="60">
        <v>5.7558157420134953E-2</v>
      </c>
      <c r="E323" s="60">
        <v>0.15754413899410155</v>
      </c>
      <c r="F323" s="60">
        <v>0.41325396471936937</v>
      </c>
      <c r="G323" s="61">
        <v>-0.78552908633305218</v>
      </c>
    </row>
    <row r="324" spans="2:7" hidden="1" x14ac:dyDescent="0.3">
      <c r="B324" s="59">
        <v>0.46306677104668381</v>
      </c>
      <c r="C324" s="60">
        <v>0.44759503919388277</v>
      </c>
      <c r="D324" s="60">
        <v>-0.22295599217516782</v>
      </c>
      <c r="E324" s="60">
        <v>0.84817304514422753</v>
      </c>
      <c r="F324" s="60">
        <v>0.58780701325510876</v>
      </c>
      <c r="G324" s="61">
        <v>-0.86597814639221304</v>
      </c>
    </row>
    <row r="325" spans="2:7" hidden="1" x14ac:dyDescent="0.3">
      <c r="B325" s="59">
        <v>0.30965798974349174</v>
      </c>
      <c r="C325" s="60">
        <v>0.19311340531917678</v>
      </c>
      <c r="D325" s="60">
        <v>7.0472941984465479E-2</v>
      </c>
      <c r="E325" s="60">
        <v>0.2904460905929685</v>
      </c>
      <c r="F325" s="60">
        <v>0.99436779900966843</v>
      </c>
      <c r="G325" s="61">
        <v>-0.3166444241813301</v>
      </c>
    </row>
    <row r="326" spans="2:7" hidden="1" x14ac:dyDescent="0.3">
      <c r="B326" s="59">
        <v>0.26268949734622132</v>
      </c>
      <c r="C326" s="60">
        <v>0.1124030436518838</v>
      </c>
      <c r="D326" s="60">
        <v>0.33032747564608744</v>
      </c>
      <c r="E326" s="60">
        <v>0.38427609466984697</v>
      </c>
      <c r="F326" s="60">
        <v>1.0703873070461951</v>
      </c>
      <c r="G326" s="61">
        <v>-0.83045559248598</v>
      </c>
    </row>
    <row r="327" spans="2:7" hidden="1" x14ac:dyDescent="0.3">
      <c r="B327" s="59">
        <v>0.27721308185805771</v>
      </c>
      <c r="C327" s="60">
        <v>1.9137541023520075</v>
      </c>
      <c r="D327" s="60">
        <v>0.16606432627820017</v>
      </c>
      <c r="E327" s="60">
        <v>9.003327459778307E-2</v>
      </c>
      <c r="F327" s="60">
        <v>0.43736834706865979</v>
      </c>
      <c r="G327" s="61">
        <v>0.73215528266683638</v>
      </c>
    </row>
    <row r="328" spans="2:7" hidden="1" x14ac:dyDescent="0.3">
      <c r="B328" s="59">
        <v>0.23834573069316059</v>
      </c>
      <c r="C328" s="60">
        <v>0.3049878858746406</v>
      </c>
      <c r="D328" s="60">
        <v>9.8176621180220969E-3</v>
      </c>
      <c r="E328" s="60">
        <v>0.27191223740331427</v>
      </c>
      <c r="F328" s="60">
        <v>1.1476215088919917</v>
      </c>
      <c r="G328" s="61">
        <v>-0.14892242519216248</v>
      </c>
    </row>
    <row r="329" spans="2:7" hidden="1" x14ac:dyDescent="0.3">
      <c r="B329" s="59">
        <v>0.10522834456101816</v>
      </c>
      <c r="C329" s="60">
        <v>0.55958408837948992</v>
      </c>
      <c r="D329" s="60">
        <v>0.47536013016092304</v>
      </c>
      <c r="E329" s="60">
        <v>0.47020756828052307</v>
      </c>
      <c r="F329" s="60">
        <v>0.53739248768698011</v>
      </c>
      <c r="G329" s="61">
        <v>-0.46284047569239012</v>
      </c>
    </row>
    <row r="330" spans="2:7" hidden="1" x14ac:dyDescent="0.3">
      <c r="B330" s="59">
        <v>0.28623063106168378</v>
      </c>
      <c r="C330" s="60">
        <v>0.43300517490841339</v>
      </c>
      <c r="D330" s="60">
        <v>0.36742767267574483</v>
      </c>
      <c r="E330" s="60">
        <v>0.29772237316152095</v>
      </c>
      <c r="F330" s="60">
        <v>0.96614720801665332</v>
      </c>
      <c r="G330" s="61">
        <v>-0.70765631602248291</v>
      </c>
    </row>
    <row r="331" spans="2:7" hidden="1" x14ac:dyDescent="0.3">
      <c r="B331" s="59">
        <v>0.22871048719394627</v>
      </c>
      <c r="C331" s="60">
        <v>0.34463450384428929</v>
      </c>
      <c r="D331" s="60">
        <v>6.541280699702598E-3</v>
      </c>
      <c r="E331" s="60">
        <v>0.3797288267114205</v>
      </c>
      <c r="F331" s="60">
        <v>0.75657426678971706</v>
      </c>
      <c r="G331" s="61">
        <v>-0.76218289759886326</v>
      </c>
    </row>
    <row r="332" spans="2:7" hidden="1" x14ac:dyDescent="0.3">
      <c r="B332" s="59">
        <v>0.16027964113819063</v>
      </c>
      <c r="C332" s="60">
        <v>0.39388793714621306</v>
      </c>
      <c r="D332" s="60">
        <v>0.3840370079043256</v>
      </c>
      <c r="E332" s="60">
        <v>0.10623539082850003</v>
      </c>
      <c r="F332" s="60">
        <v>0.79363418724614376</v>
      </c>
      <c r="G332" s="61">
        <v>-0.65344753978623626</v>
      </c>
    </row>
    <row r="333" spans="2:7" hidden="1" x14ac:dyDescent="0.3">
      <c r="B333" s="59">
        <v>8.8505353554784838E-2</v>
      </c>
      <c r="C333" s="60">
        <v>0.27003256532445302</v>
      </c>
      <c r="D333" s="60">
        <v>0.38305463279692598</v>
      </c>
      <c r="E333" s="60">
        <v>8.7592512479997248E-2</v>
      </c>
      <c r="F333" s="60">
        <v>1.1761711327440376</v>
      </c>
      <c r="G333" s="61">
        <v>-0.56856491389592723</v>
      </c>
    </row>
    <row r="334" spans="2:7" hidden="1" x14ac:dyDescent="0.3">
      <c r="B334" s="59">
        <v>4.9371226673271061E-2</v>
      </c>
      <c r="C334" s="60">
        <v>0.31191994478331869</v>
      </c>
      <c r="D334" s="60">
        <v>0.51348835905835133</v>
      </c>
      <c r="E334" s="60">
        <v>0.17024867438871472</v>
      </c>
      <c r="F334" s="60">
        <v>1.1909124669623492</v>
      </c>
      <c r="G334" s="61">
        <v>-0.58867398898546186</v>
      </c>
    </row>
    <row r="335" spans="2:7" hidden="1" x14ac:dyDescent="0.3">
      <c r="B335" s="59">
        <v>-1.0687371491696844</v>
      </c>
      <c r="C335" s="60">
        <v>0.3090562690576994</v>
      </c>
      <c r="D335" s="60">
        <v>-0.60542682350798294</v>
      </c>
      <c r="E335" s="60">
        <v>1.1822750174312364</v>
      </c>
      <c r="F335" s="60">
        <v>0.45779798132584426</v>
      </c>
      <c r="G335" s="61">
        <v>4.8373221930257657E-2</v>
      </c>
    </row>
    <row r="336" spans="2:7" hidden="1" x14ac:dyDescent="0.3">
      <c r="B336" s="59">
        <v>5.9844799538765134E-2</v>
      </c>
      <c r="C336" s="60">
        <v>0.12229693293864319</v>
      </c>
      <c r="D336" s="60">
        <v>0.28195771298603811</v>
      </c>
      <c r="E336" s="60">
        <v>0.23021039143111716</v>
      </c>
      <c r="F336" s="60">
        <v>0.97262891031156939</v>
      </c>
      <c r="G336" s="61">
        <v>-0.56183645588113051</v>
      </c>
    </row>
    <row r="337" spans="2:7" hidden="1" x14ac:dyDescent="0.3">
      <c r="B337" s="59">
        <v>-2.1480089692547163E-2</v>
      </c>
      <c r="C337" s="60">
        <v>0.27157940040071465</v>
      </c>
      <c r="D337" s="60">
        <v>0.46330372469154679</v>
      </c>
      <c r="E337" s="60">
        <v>0.1644497093108683</v>
      </c>
      <c r="F337" s="60">
        <v>0.99381019507023205</v>
      </c>
      <c r="G337" s="61">
        <v>0.13158528155011445</v>
      </c>
    </row>
    <row r="338" spans="2:7" hidden="1" x14ac:dyDescent="0.3">
      <c r="B338" s="59">
        <v>-1.5264444356184406</v>
      </c>
      <c r="C338" s="60">
        <v>2.7224090863724713</v>
      </c>
      <c r="D338" s="60">
        <v>-2.4655000502385921E-2</v>
      </c>
      <c r="E338" s="60">
        <v>-5.5310829188175328</v>
      </c>
      <c r="F338" s="60">
        <v>-1.8228249205665974</v>
      </c>
      <c r="G338" s="61">
        <v>-1.7562616672250899</v>
      </c>
    </row>
    <row r="339" spans="2:7" hidden="1" x14ac:dyDescent="0.3">
      <c r="B339" s="59">
        <v>-0.26952849851919908</v>
      </c>
      <c r="C339" s="60">
        <v>0.38330127904472583</v>
      </c>
      <c r="D339" s="60">
        <v>0.97169017285586667</v>
      </c>
      <c r="E339" s="60">
        <v>-0.35515039499383233</v>
      </c>
      <c r="F339" s="60">
        <v>0.42720286990513379</v>
      </c>
      <c r="G339" s="61">
        <v>0.53061319670401308</v>
      </c>
    </row>
    <row r="340" spans="2:7" hidden="1" x14ac:dyDescent="0.3">
      <c r="B340" s="59">
        <v>8.6022928031799686E-2</v>
      </c>
      <c r="C340" s="60">
        <v>0.51347445056140661</v>
      </c>
      <c r="D340" s="60">
        <v>0.84360250590769981</v>
      </c>
      <c r="E340" s="60">
        <v>-4.4742474715496486E-2</v>
      </c>
      <c r="F340" s="60">
        <v>0.69542937853463271</v>
      </c>
      <c r="G340" s="61">
        <v>0.40294914467323628</v>
      </c>
    </row>
    <row r="341" spans="2:7" hidden="1" x14ac:dyDescent="0.3">
      <c r="B341" s="59">
        <v>-0.48138169677423909</v>
      </c>
      <c r="C341" s="60">
        <v>0.14605073442695926</v>
      </c>
      <c r="D341" s="60">
        <v>1.0732474960394833</v>
      </c>
      <c r="E341" s="60">
        <v>0.44269922366078002</v>
      </c>
      <c r="F341" s="60">
        <v>0.39279824566943439</v>
      </c>
      <c r="G341" s="61">
        <v>2.0895911038527656E-2</v>
      </c>
    </row>
    <row r="342" spans="2:7" hidden="1" x14ac:dyDescent="0.3">
      <c r="B342" s="59">
        <v>-0.7416068821299252</v>
      </c>
      <c r="C342" s="60">
        <v>-0.20027050099028232</v>
      </c>
      <c r="D342" s="60">
        <v>0.7681043124137088</v>
      </c>
      <c r="E342" s="60">
        <v>0.5049921691152871</v>
      </c>
      <c r="F342" s="60">
        <v>5.0313726109788695E-2</v>
      </c>
      <c r="G342" s="61">
        <v>0.65538463846240713</v>
      </c>
    </row>
    <row r="343" spans="2:7" hidden="1" x14ac:dyDescent="0.3">
      <c r="B343" s="59">
        <v>-0.66826534433250784</v>
      </c>
      <c r="C343" s="60">
        <v>0.1462782984442999</v>
      </c>
      <c r="D343" s="60">
        <v>1.0875979152122193</v>
      </c>
      <c r="E343" s="60">
        <v>-0.1177811334813231</v>
      </c>
      <c r="F343" s="60">
        <v>0.19887743087916582</v>
      </c>
      <c r="G343" s="61">
        <v>0.7536889275282177</v>
      </c>
    </row>
    <row r="344" spans="2:7" hidden="1" x14ac:dyDescent="0.3">
      <c r="B344" s="59">
        <v>-2.2334938202490076</v>
      </c>
      <c r="C344" s="60">
        <v>-1.1925967667046686</v>
      </c>
      <c r="D344" s="60">
        <v>0.86848362843355742</v>
      </c>
      <c r="E344" s="60">
        <v>0.44207391723313194</v>
      </c>
      <c r="F344" s="60">
        <v>-0.27293276534425182</v>
      </c>
      <c r="G344" s="61">
        <v>0.92769899793144039</v>
      </c>
    </row>
    <row r="345" spans="2:7" hidden="1" x14ac:dyDescent="0.3">
      <c r="B345" s="59">
        <v>-2.0009725556618339</v>
      </c>
      <c r="C345" s="60">
        <v>-0.78601673581665299</v>
      </c>
      <c r="D345" s="60">
        <v>0.37481108423711246</v>
      </c>
      <c r="E345" s="60">
        <v>1.0950958595273783</v>
      </c>
      <c r="F345" s="60">
        <v>0.108895339172427</v>
      </c>
      <c r="G345" s="61">
        <v>0.38166159525698623</v>
      </c>
    </row>
    <row r="346" spans="2:7" hidden="1" x14ac:dyDescent="0.3">
      <c r="B346" s="59">
        <v>-1.6254197691051482</v>
      </c>
      <c r="C346" s="60">
        <v>-0.2022527141293094</v>
      </c>
      <c r="D346" s="60">
        <v>0.86117773491939609</v>
      </c>
      <c r="E346" s="60">
        <v>0.32232159102414887</v>
      </c>
      <c r="F346" s="60">
        <v>0.41623161513398649</v>
      </c>
      <c r="G346" s="61">
        <v>0.35471793925724554</v>
      </c>
    </row>
    <row r="347" spans="2:7" hidden="1" x14ac:dyDescent="0.3">
      <c r="B347" s="59">
        <v>-7.0863530899911691</v>
      </c>
      <c r="C347" s="60">
        <v>-8.1224634350336444E-3</v>
      </c>
      <c r="D347" s="60">
        <v>-3.035736772027537</v>
      </c>
      <c r="E347" s="60">
        <v>-5.4907659572770606E-2</v>
      </c>
      <c r="F347" s="60">
        <v>1.6546877385204206</v>
      </c>
      <c r="G347" s="61">
        <v>0.91123215684796932</v>
      </c>
    </row>
    <row r="348" spans="2:7" hidden="1" x14ac:dyDescent="0.3">
      <c r="B348" s="59">
        <v>-5.8818700821549772</v>
      </c>
      <c r="C348" s="60">
        <v>1.0352078619714948</v>
      </c>
      <c r="D348" s="60">
        <v>-2.3296035749455442</v>
      </c>
      <c r="E348" s="60">
        <v>0.53919620688765246</v>
      </c>
      <c r="F348" s="60">
        <v>0.34035409772342701</v>
      </c>
      <c r="G348" s="61">
        <v>0.54613698829129897</v>
      </c>
    </row>
    <row r="349" spans="2:7" hidden="1" x14ac:dyDescent="0.3">
      <c r="B349" s="59">
        <v>-1.3942447555524433</v>
      </c>
      <c r="C349" s="60">
        <v>2.9245340363046757</v>
      </c>
      <c r="D349" s="60">
        <v>0.3283654465808491</v>
      </c>
      <c r="E349" s="60">
        <v>1.8201833942106387</v>
      </c>
      <c r="F349" s="60">
        <v>-2.7583017782121466</v>
      </c>
      <c r="G349" s="61">
        <v>0.79262594070664893</v>
      </c>
    </row>
    <row r="350" spans="2:7" hidden="1" x14ac:dyDescent="0.3">
      <c r="B350" s="59">
        <v>-3.9944309195191927</v>
      </c>
      <c r="C350" s="60">
        <v>-3.6101305271840429</v>
      </c>
      <c r="D350" s="60">
        <v>-2.4188153857663259</v>
      </c>
      <c r="E350" s="60">
        <v>0.41120429153494886</v>
      </c>
      <c r="F350" s="60">
        <v>-0.97304326699898391</v>
      </c>
      <c r="G350" s="61">
        <v>-0.76684263965529453</v>
      </c>
    </row>
    <row r="351" spans="2:7" hidden="1" x14ac:dyDescent="0.3">
      <c r="B351" s="59">
        <v>-1.5062749165609168</v>
      </c>
      <c r="C351" s="60">
        <v>-1.8796824959178013</v>
      </c>
      <c r="D351" s="60">
        <v>1.0082684479153494</v>
      </c>
      <c r="E351" s="60">
        <v>2.8502851430839797</v>
      </c>
      <c r="F351" s="60">
        <v>-0.32564446434976385</v>
      </c>
      <c r="G351" s="61">
        <v>-2.5615101240261797</v>
      </c>
    </row>
    <row r="352" spans="2:7" hidden="1" x14ac:dyDescent="0.3">
      <c r="B352" s="59">
        <v>-0.22241505903509606</v>
      </c>
      <c r="C352" s="60">
        <v>7.7278099743838362E-3</v>
      </c>
      <c r="D352" s="60">
        <v>1.185478909810433</v>
      </c>
      <c r="E352" s="60">
        <v>-0.10619802921551441</v>
      </c>
      <c r="F352" s="60">
        <v>0.54927625697048499</v>
      </c>
      <c r="G352" s="61">
        <v>0.88660318417271367</v>
      </c>
    </row>
    <row r="353" spans="2:7" hidden="1" x14ac:dyDescent="0.3">
      <c r="B353" s="59">
        <v>-1.3717192281922319</v>
      </c>
      <c r="C353" s="60">
        <v>0.87073021180679666</v>
      </c>
      <c r="D353" s="60">
        <v>2.3110226924807624</v>
      </c>
      <c r="E353" s="60">
        <v>0.91801599039381987</v>
      </c>
      <c r="F353" s="60">
        <v>0.47525965961345557</v>
      </c>
      <c r="G353" s="61">
        <v>0.49762306642677251</v>
      </c>
    </row>
    <row r="354" spans="2:7" hidden="1" x14ac:dyDescent="0.3">
      <c r="B354" s="59">
        <v>0.32237807977985988</v>
      </c>
      <c r="C354" s="60">
        <v>-0.77615746180789436</v>
      </c>
      <c r="D354" s="60">
        <v>2.2453279452912538</v>
      </c>
      <c r="E354" s="60">
        <v>-0.89945109529217693</v>
      </c>
      <c r="F354" s="60">
        <v>-1.5303326684648766</v>
      </c>
      <c r="G354" s="61">
        <v>1.8847179471151976</v>
      </c>
    </row>
    <row r="355" spans="2:7" hidden="1" x14ac:dyDescent="0.3">
      <c r="B355" s="59">
        <v>-2.8515981208906211</v>
      </c>
      <c r="C355" s="60">
        <v>-4.1570517198361632</v>
      </c>
      <c r="D355" s="60">
        <v>-2.2090789020627977</v>
      </c>
      <c r="E355" s="60">
        <v>0.29224994381450542</v>
      </c>
      <c r="F355" s="60">
        <v>-1.0911981062203053</v>
      </c>
      <c r="G355" s="61">
        <v>-1.2122061962974851</v>
      </c>
    </row>
  </sheetData>
  <sortState xmlns:xlrd2="http://schemas.microsoft.com/office/spreadsheetml/2017/richdata2" ref="A87:H118">
    <sortCondition ref="G86:G118"/>
  </sortState>
  <hyperlinks>
    <hyperlink ref="A1" location="Menu!A1" display="ToC" xr:uid="{C66D4DF9-036C-419D-BFA7-8F692CC6094B}"/>
  </hyperlinks>
  <pageMargins left="0.74803149606299213" right="0.74803149606299213" top="0.98425196850393704" bottom="0.98425196850393704" header="0.51181102362204722" footer="0.51181102362204722"/>
  <pageSetup paperSize="9" orientation="portrait" horizontalDpi="300" verticalDpi="300" r:id="rId1"/>
  <headerFooter alignWithMargins="0">
    <oddHeader>&amp;L&amp;F&amp;R&amp;D  &amp;T</oddHeader>
    <oddFooter>&amp;C- &amp;P -&amp;RWinSTAT</oddFooter>
  </headerFooter>
  <drawing r:id="rId2"/>
  <legacyDrawing r:id="rId3"/>
  <controls>
    <mc:AlternateContent xmlns:mc="http://schemas.openxmlformats.org/markup-compatibility/2006">
      <mc:Choice Requires="x14">
        <control shapeId="41986" r:id="rId4" name="_ActiveXWrapper2">
          <controlPr defaultSize="0" autoLine="0" r:id="rId5">
            <anchor moveWithCells="1" sizeWithCells="1">
              <from>
                <xdr:col>5</xdr:col>
                <xdr:colOff>0</xdr:colOff>
                <xdr:row>125</xdr:row>
                <xdr:rowOff>0</xdr:rowOff>
              </from>
              <to>
                <xdr:col>6</xdr:col>
                <xdr:colOff>0</xdr:colOff>
                <xdr:row>126</xdr:row>
                <xdr:rowOff>0</xdr:rowOff>
              </to>
            </anchor>
          </controlPr>
        </control>
      </mc:Choice>
      <mc:Fallback>
        <control shapeId="41986" r:id="rId4" name="_ActiveXWrapper2"/>
      </mc:Fallback>
    </mc:AlternateContent>
    <mc:AlternateContent xmlns:mc="http://schemas.openxmlformats.org/markup-compatibility/2006">
      <mc:Choice Requires="x14">
        <control shapeId="41985" r:id="rId6" name="_ActiveXWrapper1">
          <controlPr defaultSize="0" autoLine="0" r:id="rId7">
            <anchor moveWithCells="1" sizeWithCells="1">
              <from>
                <xdr:col>5</xdr:col>
                <xdr:colOff>0</xdr:colOff>
                <xdr:row>124</xdr:row>
                <xdr:rowOff>0</xdr:rowOff>
              </from>
              <to>
                <xdr:col>6</xdr:col>
                <xdr:colOff>0</xdr:colOff>
                <xdr:row>125</xdr:row>
                <xdr:rowOff>0</xdr:rowOff>
              </to>
            </anchor>
          </controlPr>
        </control>
      </mc:Choice>
      <mc:Fallback>
        <control shapeId="41985" r:id="rId6" name="_ActiveXWrapper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341A0-381C-4DC5-9CCC-CCC6175CE14F}">
  <sheetPr>
    <tabColor rgb="FFFFFF00"/>
  </sheetPr>
  <dimension ref="A1:AT214"/>
  <sheetViews>
    <sheetView showGridLines="0" workbookViewId="0">
      <selection activeCell="G4" sqref="G4"/>
    </sheetView>
  </sheetViews>
  <sheetFormatPr defaultColWidth="9.109375" defaultRowHeight="14.4" x14ac:dyDescent="0.3"/>
  <cols>
    <col min="1" max="16384" width="9.109375" style="1"/>
  </cols>
  <sheetData>
    <row r="1" spans="1:46" ht="15.6" x14ac:dyDescent="0.3">
      <c r="A1" s="19" t="s">
        <v>461</v>
      </c>
    </row>
    <row r="4" spans="1:46" s="104" customFormat="1" ht="15.6" x14ac:dyDescent="0.3">
      <c r="A4" s="21" t="s">
        <v>0</v>
      </c>
      <c r="B4" s="21" t="s">
        <v>1</v>
      </c>
      <c r="C4" s="21" t="s">
        <v>282</v>
      </c>
      <c r="D4" s="20" t="s">
        <v>284</v>
      </c>
      <c r="E4" s="22" t="s">
        <v>462</v>
      </c>
      <c r="F4" s="23" t="s">
        <v>463</v>
      </c>
      <c r="G4" s="31" t="s">
        <v>263</v>
      </c>
      <c r="H4" s="31" t="s">
        <v>211</v>
      </c>
      <c r="I4" s="31" t="s">
        <v>266</v>
      </c>
      <c r="J4" s="31" t="s">
        <v>267</v>
      </c>
      <c r="K4" s="31" t="s">
        <v>219</v>
      </c>
      <c r="L4" s="31" t="s">
        <v>223</v>
      </c>
      <c r="M4" s="31" t="s">
        <v>224</v>
      </c>
      <c r="N4" s="31" t="s">
        <v>227</v>
      </c>
      <c r="O4" s="31" t="s">
        <v>228</v>
      </c>
      <c r="P4" s="31" t="s">
        <v>237</v>
      </c>
      <c r="Q4" s="31" t="s">
        <v>238</v>
      </c>
      <c r="R4" s="31" t="s">
        <v>264</v>
      </c>
      <c r="S4" s="31" t="s">
        <v>220</v>
      </c>
      <c r="T4" s="31" t="s">
        <v>259</v>
      </c>
      <c r="U4" s="31" t="s">
        <v>234</v>
      </c>
      <c r="V4" s="31" t="s">
        <v>260</v>
      </c>
      <c r="W4" s="31" t="s">
        <v>232</v>
      </c>
      <c r="X4" s="31" t="s">
        <v>233</v>
      </c>
      <c r="Y4" s="31" t="s">
        <v>206</v>
      </c>
      <c r="Z4" s="31" t="s">
        <v>528</v>
      </c>
      <c r="AA4" s="31" t="s">
        <v>242</v>
      </c>
      <c r="AB4" s="31" t="s">
        <v>210</v>
      </c>
      <c r="AC4" s="31" t="s">
        <v>241</v>
      </c>
      <c r="AD4" s="31" t="s">
        <v>209</v>
      </c>
      <c r="AE4" s="31" t="s">
        <v>221</v>
      </c>
      <c r="AF4" s="31" t="s">
        <v>230</v>
      </c>
      <c r="AG4" s="31" t="s">
        <v>218</v>
      </c>
      <c r="AH4" s="31" t="s">
        <v>231</v>
      </c>
      <c r="AI4" s="31" t="s">
        <v>214</v>
      </c>
      <c r="AJ4" s="31" t="s">
        <v>222</v>
      </c>
      <c r="AK4" s="31" t="s">
        <v>215</v>
      </c>
      <c r="AL4" s="31" t="s">
        <v>208</v>
      </c>
      <c r="AM4" s="31" t="s">
        <v>207</v>
      </c>
      <c r="AN4" s="103"/>
      <c r="AO4" s="103"/>
      <c r="AP4" s="103"/>
      <c r="AQ4" s="103"/>
      <c r="AR4" s="103"/>
      <c r="AS4" s="103"/>
      <c r="AT4" s="103"/>
    </row>
    <row r="5" spans="1:46" ht="15.6" x14ac:dyDescent="0.3">
      <c r="A5" s="26">
        <v>687403</v>
      </c>
      <c r="B5" s="26">
        <v>846362</v>
      </c>
      <c r="C5" s="26">
        <v>370</v>
      </c>
      <c r="D5" s="25">
        <v>1</v>
      </c>
      <c r="E5" s="26">
        <v>1</v>
      </c>
      <c r="F5" s="27" t="s">
        <v>2</v>
      </c>
      <c r="G5" s="30">
        <v>-6.6300256883536646</v>
      </c>
      <c r="H5" s="30">
        <v>0.182419410824148</v>
      </c>
      <c r="I5" s="30">
        <v>-0.12431085659832757</v>
      </c>
      <c r="J5" s="30">
        <v>-5.8074814143076514</v>
      </c>
      <c r="K5" s="30">
        <v>1.6684404698836088</v>
      </c>
      <c r="L5" s="30">
        <v>-2.5018201415843437</v>
      </c>
      <c r="M5" s="30">
        <v>4.8958031814524716</v>
      </c>
      <c r="N5" s="30">
        <v>1.7084757143191975</v>
      </c>
      <c r="O5" s="30">
        <v>-3.3241384864958334</v>
      </c>
      <c r="P5" s="30">
        <v>-3.4419215221522172</v>
      </c>
      <c r="Q5" s="30">
        <v>-1.0554549451774695</v>
      </c>
      <c r="R5" s="30">
        <v>-3.1234677910336823</v>
      </c>
      <c r="S5" s="30">
        <v>4.158980937389865</v>
      </c>
      <c r="T5" s="30">
        <v>-3.2187779708380075</v>
      </c>
      <c r="U5" s="30">
        <v>-3.2187779708380075</v>
      </c>
      <c r="V5" s="30">
        <v>-4.1350687027121626</v>
      </c>
      <c r="W5" s="30">
        <v>1.5433959639597488</v>
      </c>
      <c r="X5" s="30">
        <v>-10.500745814424205</v>
      </c>
      <c r="Y5" s="30">
        <v>-3.7464107129203792</v>
      </c>
      <c r="Z5" s="30">
        <v>-6.8674925256985162</v>
      </c>
      <c r="AA5" s="30">
        <v>-2.1201656821698975</v>
      </c>
      <c r="AB5" s="30">
        <v>-1.8324836097181167</v>
      </c>
      <c r="AC5" s="30">
        <v>-1.2872565592347938</v>
      </c>
      <c r="AD5" s="30">
        <v>0.75151394271411431</v>
      </c>
      <c r="AE5" s="30">
        <v>4.4450992878654638</v>
      </c>
      <c r="AF5" s="30">
        <v>1.2698583988941325</v>
      </c>
      <c r="AG5" s="30">
        <v>1.722864451771297</v>
      </c>
      <c r="AH5" s="30">
        <v>1.679061829112904</v>
      </c>
      <c r="AI5" s="30">
        <v>9.8480726966360628</v>
      </c>
      <c r="AJ5" s="30">
        <v>10.317018684323662</v>
      </c>
      <c r="AK5" s="30">
        <v>5.9915624011381752</v>
      </c>
      <c r="AL5" s="30">
        <v>4.5644460454980296</v>
      </c>
      <c r="AM5" s="30">
        <v>8.1887869784743952</v>
      </c>
      <c r="AN5" s="36"/>
      <c r="AO5" s="36"/>
      <c r="AP5" s="36"/>
      <c r="AQ5" s="36"/>
      <c r="AR5" s="36"/>
      <c r="AS5" s="36"/>
      <c r="AT5" s="36"/>
    </row>
    <row r="6" spans="1:46" ht="15.6" x14ac:dyDescent="0.3">
      <c r="A6" s="26">
        <v>687404</v>
      </c>
      <c r="B6" s="26">
        <v>846462</v>
      </c>
      <c r="C6" s="26">
        <v>370</v>
      </c>
      <c r="D6" s="25">
        <v>2</v>
      </c>
      <c r="E6" s="26">
        <v>1</v>
      </c>
      <c r="F6" s="27" t="s">
        <v>3</v>
      </c>
      <c r="G6" s="30">
        <v>-6.7393882751684959</v>
      </c>
      <c r="H6" s="30">
        <v>-0.2370981042945233</v>
      </c>
      <c r="I6" s="30">
        <v>-5.989164816733919E-2</v>
      </c>
      <c r="J6" s="30">
        <v>-5.9146126521301143</v>
      </c>
      <c r="K6" s="30">
        <v>1.7470332575809877</v>
      </c>
      <c r="L6" s="30">
        <v>-2.4237851763279568</v>
      </c>
      <c r="M6" s="30">
        <v>4.8902614641098738</v>
      </c>
      <c r="N6" s="30">
        <v>1.804122224565115</v>
      </c>
      <c r="O6" s="30">
        <v>-3.3381908935063405</v>
      </c>
      <c r="P6" s="30">
        <v>-3.4559739291627238</v>
      </c>
      <c r="Q6" s="30">
        <v>-1.0136268937935196</v>
      </c>
      <c r="R6" s="30">
        <v>-3.1375201980441894</v>
      </c>
      <c r="S6" s="30">
        <v>3.848878208257061</v>
      </c>
      <c r="T6" s="30">
        <v>-3.2328303778485141</v>
      </c>
      <c r="U6" s="30">
        <v>-3.2328303778485141</v>
      </c>
      <c r="V6" s="30">
        <v>-4.1491211097226692</v>
      </c>
      <c r="W6" s="30">
        <v>1.8731150960520664</v>
      </c>
      <c r="X6" s="30">
        <v>-10.797020603278337</v>
      </c>
      <c r="Y6" s="30">
        <v>-3.57532068679529</v>
      </c>
      <c r="Z6" s="30">
        <v>-6.8303350501987223</v>
      </c>
      <c r="AA6" s="30">
        <v>-2.1091854929677871</v>
      </c>
      <c r="AB6" s="30">
        <v>-1.8465360167286236</v>
      </c>
      <c r="AC6" s="30">
        <v>-1.3159077656664531</v>
      </c>
      <c r="AD6" s="30">
        <v>0.65898992026211245</v>
      </c>
      <c r="AE6" s="30">
        <v>4.6419087473232956</v>
      </c>
      <c r="AF6" s="30">
        <v>1.2445064366296923</v>
      </c>
      <c r="AG6" s="30">
        <v>1.7711159280969451</v>
      </c>
      <c r="AH6" s="30">
        <v>1.6944233073086905</v>
      </c>
      <c r="AI6" s="30">
        <v>10.008204529273312</v>
      </c>
      <c r="AJ6" s="30">
        <v>10.395145056268918</v>
      </c>
      <c r="AK6" s="30">
        <v>6.2398742585951599</v>
      </c>
      <c r="AL6" s="30">
        <v>4.4168622458630002</v>
      </c>
      <c r="AM6" s="30">
        <v>8.1747345714638886</v>
      </c>
      <c r="AN6" s="36"/>
      <c r="AO6" s="36"/>
      <c r="AP6" s="36"/>
      <c r="AQ6" s="36"/>
      <c r="AR6" s="36"/>
      <c r="AS6" s="36"/>
      <c r="AT6" s="36"/>
    </row>
    <row r="7" spans="1:46" ht="15.6" x14ac:dyDescent="0.3">
      <c r="A7" s="26">
        <v>687406</v>
      </c>
      <c r="B7" s="26">
        <v>846462</v>
      </c>
      <c r="C7" s="26">
        <v>370</v>
      </c>
      <c r="D7" s="25">
        <v>3</v>
      </c>
      <c r="E7" s="26">
        <v>1</v>
      </c>
      <c r="F7" s="27" t="s">
        <v>23</v>
      </c>
      <c r="G7" s="30">
        <v>-6.4427056974899157</v>
      </c>
      <c r="H7" s="30">
        <v>-0.25279021165809512</v>
      </c>
      <c r="I7" s="30">
        <v>-4.6453778660266475E-2</v>
      </c>
      <c r="J7" s="30">
        <v>-5.9874631733336345</v>
      </c>
      <c r="K7" s="30">
        <v>1.7076246236000998</v>
      </c>
      <c r="L7" s="30">
        <v>-2.3131835583672364</v>
      </c>
      <c r="M7" s="30">
        <v>4.8996752778773782</v>
      </c>
      <c r="N7" s="30">
        <v>1.7753580356341903</v>
      </c>
      <c r="O7" s="30">
        <v>-3.3538830008699123</v>
      </c>
      <c r="P7" s="30">
        <v>-3.3538830008699123</v>
      </c>
      <c r="Q7" s="30">
        <v>-1.0293190011570914</v>
      </c>
      <c r="R7" s="30">
        <v>-3.1532123054077612</v>
      </c>
      <c r="S7" s="30">
        <v>3.7989947361452097</v>
      </c>
      <c r="T7" s="30">
        <v>-3.248522485212086</v>
      </c>
      <c r="U7" s="30">
        <v>-3.248522485212086</v>
      </c>
      <c r="V7" s="30">
        <v>-4.1648132170862411</v>
      </c>
      <c r="W7" s="30">
        <v>1.869471327204669</v>
      </c>
      <c r="X7" s="30">
        <v>-10.774461906280713</v>
      </c>
      <c r="Y7" s="30">
        <v>-3.5098872493464937</v>
      </c>
      <c r="Z7" s="30">
        <v>-6.8558533668929735</v>
      </c>
      <c r="AA7" s="30">
        <v>-2.0837095593879953</v>
      </c>
      <c r="AB7" s="30">
        <v>-1.8622281240921954</v>
      </c>
      <c r="AC7" s="30">
        <v>-1.3922244948464599</v>
      </c>
      <c r="AD7" s="30">
        <v>0.62267852569580484</v>
      </c>
      <c r="AE7" s="30">
        <v>4.6262166399597238</v>
      </c>
      <c r="AF7" s="30">
        <v>1.2288143292661204</v>
      </c>
      <c r="AG7" s="30">
        <v>1.7143221450478214</v>
      </c>
      <c r="AH7" s="30">
        <v>1.7419101015666503</v>
      </c>
      <c r="AI7" s="30">
        <v>10.017075060278151</v>
      </c>
      <c r="AJ7" s="30">
        <v>10.386664518620906</v>
      </c>
      <c r="AK7" s="30">
        <v>6.224182151231588</v>
      </c>
      <c r="AL7" s="30">
        <v>4.3010866799424461</v>
      </c>
      <c r="AM7" s="30">
        <v>8.1590424641003167</v>
      </c>
      <c r="AN7" s="36"/>
      <c r="AO7" s="36"/>
      <c r="AP7" s="36"/>
      <c r="AQ7" s="36"/>
      <c r="AR7" s="36"/>
      <c r="AS7" s="36"/>
      <c r="AT7" s="36"/>
    </row>
    <row r="8" spans="1:46" ht="15.6" x14ac:dyDescent="0.3">
      <c r="A8" s="26">
        <v>687408</v>
      </c>
      <c r="B8" s="26">
        <v>846363</v>
      </c>
      <c r="C8" s="26">
        <v>370</v>
      </c>
      <c r="D8" s="25">
        <v>4</v>
      </c>
      <c r="E8" s="26">
        <v>1</v>
      </c>
      <c r="F8" s="27" t="s">
        <v>4</v>
      </c>
      <c r="G8" s="30">
        <v>-6.8293622107668179</v>
      </c>
      <c r="H8" s="30">
        <v>-0.18397119625217223</v>
      </c>
      <c r="I8" s="30">
        <v>8.2138390945480838E-2</v>
      </c>
      <c r="J8" s="30">
        <v>-5.7446528272677</v>
      </c>
      <c r="K8" s="30">
        <v>1.9771143344681739</v>
      </c>
      <c r="L8" s="30">
        <v>-2.36376071176629</v>
      </c>
      <c r="M8" s="30">
        <v>5.0761249574756668</v>
      </c>
      <c r="N8" s="30">
        <v>1.7831411604537442</v>
      </c>
      <c r="O8" s="30">
        <v>-3.2850639854639896</v>
      </c>
      <c r="P8" s="30">
        <v>-3.5363784137448957</v>
      </c>
      <c r="Q8" s="30">
        <v>-1.0634479550036111</v>
      </c>
      <c r="R8" s="30">
        <v>-3.2850639854639896</v>
      </c>
      <c r="S8" s="30">
        <v>3.7768419733454057</v>
      </c>
      <c r="T8" s="30">
        <v>-3.2850639854639896</v>
      </c>
      <c r="U8" s="30">
        <v>-3.2850639854639896</v>
      </c>
      <c r="V8" s="30">
        <v>-4.0959942016803179</v>
      </c>
      <c r="W8" s="30">
        <v>1.8828915632208036</v>
      </c>
      <c r="X8" s="30">
        <v>-10.885439990663826</v>
      </c>
      <c r="Y8" s="30">
        <v>-3.5507671511969954</v>
      </c>
      <c r="Z8" s="30">
        <v>-6.8943873311086001</v>
      </c>
      <c r="AA8" s="30">
        <v>-1.6659860777648292</v>
      </c>
      <c r="AB8" s="30">
        <v>-1.7934091086862725</v>
      </c>
      <c r="AC8" s="30">
        <v>-1.3879440005781083</v>
      </c>
      <c r="AD8" s="30">
        <v>0.53386859689814459</v>
      </c>
      <c r="AE8" s="30">
        <v>4.395881181751629</v>
      </c>
      <c r="AF8" s="30">
        <v>1.0969626492098921</v>
      </c>
      <c r="AG8" s="30">
        <v>1.6878309806494192</v>
      </c>
      <c r="AH8" s="30">
        <v>1.7329514159298887</v>
      </c>
      <c r="AI8" s="30">
        <v>9.9741585746575367</v>
      </c>
      <c r="AJ8" s="30">
        <v>10.466204303771931</v>
      </c>
      <c r="AK8" s="30">
        <v>6.1259470819743447</v>
      </c>
      <c r="AL8" s="30">
        <v>4.3158384740780926</v>
      </c>
      <c r="AM8" s="30">
        <v>8.2278614795062381</v>
      </c>
      <c r="AN8" s="36"/>
      <c r="AO8" s="36"/>
      <c r="AP8" s="36"/>
      <c r="AQ8" s="36"/>
      <c r="AR8" s="36"/>
      <c r="AS8" s="36"/>
      <c r="AT8" s="36"/>
    </row>
    <row r="9" spans="1:46" ht="15.6" x14ac:dyDescent="0.3">
      <c r="A9" s="26">
        <v>687410</v>
      </c>
      <c r="B9" s="26">
        <v>846363</v>
      </c>
      <c r="C9" s="26">
        <v>370</v>
      </c>
      <c r="D9" s="25">
        <v>5</v>
      </c>
      <c r="E9" s="26">
        <v>1</v>
      </c>
      <c r="F9" s="27" t="s">
        <v>5</v>
      </c>
      <c r="G9" s="30">
        <v>-6.9422416137968659</v>
      </c>
      <c r="H9" s="30">
        <v>-0.77642367954410618</v>
      </c>
      <c r="I9" s="30">
        <v>0.24885733603845384</v>
      </c>
      <c r="J9" s="30">
        <v>-5.7748637005465433</v>
      </c>
      <c r="K9" s="30">
        <v>1.9522458087608396</v>
      </c>
      <c r="L9" s="30">
        <v>-2.316868720491255</v>
      </c>
      <c r="M9" s="30">
        <v>5.2299294800576268</v>
      </c>
      <c r="N9" s="30">
        <v>1.7167817730585893</v>
      </c>
      <c r="O9" s="30">
        <v>-3.1843692881959784</v>
      </c>
      <c r="P9" s="30">
        <v>-3.5898343963041426</v>
      </c>
      <c r="Q9" s="30">
        <v>-1.0775287723280278</v>
      </c>
      <c r="R9" s="30">
        <v>-3.3021523238523613</v>
      </c>
      <c r="S9" s="30">
        <v>3.66622757694621</v>
      </c>
      <c r="T9" s="30">
        <v>-3.1843692881959784</v>
      </c>
      <c r="U9" s="30">
        <v>-3.1843692881959784</v>
      </c>
      <c r="V9" s="30">
        <v>-3.9952995044123067</v>
      </c>
      <c r="W9" s="30">
        <v>1.9182035012259633</v>
      </c>
      <c r="X9" s="30">
        <v>-10.813859204589972</v>
      </c>
      <c r="Y9" s="30">
        <v>-3.5410442321347104</v>
      </c>
      <c r="Z9" s="30">
        <v>-6.6459562122493576</v>
      </c>
      <c r="AA9" s="30">
        <v>-1.1079999455531124</v>
      </c>
      <c r="AB9" s="30">
        <v>-1.9803964838700421</v>
      </c>
      <c r="AC9" s="30">
        <v>-1.5529524690431027</v>
      </c>
      <c r="AD9" s="30">
        <v>0.41749878892832837</v>
      </c>
      <c r="AE9" s="30">
        <v>4.3173265212626566</v>
      </c>
      <c r="AF9" s="30">
        <v>1.0798743108215201</v>
      </c>
      <c r="AG9" s="30">
        <v>1.6123391096909918</v>
      </c>
      <c r="AH9" s="30">
        <v>1.6483790461741887</v>
      </c>
      <c r="AI9" s="30">
        <v>9.9268207886102253</v>
      </c>
      <c r="AJ9" s="30">
        <v>10.35962413416987</v>
      </c>
      <c r="AK9" s="30">
        <v>6.3136531562319851</v>
      </c>
      <c r="AL9" s="30">
        <v>4.2342116145521498</v>
      </c>
      <c r="AM9" s="30">
        <v>8.3285561767742493</v>
      </c>
      <c r="AN9" s="36"/>
      <c r="AO9" s="36"/>
      <c r="AP9" s="36"/>
      <c r="AQ9" s="36"/>
      <c r="AR9" s="36"/>
      <c r="AS9" s="36"/>
      <c r="AT9" s="36"/>
    </row>
    <row r="10" spans="1:46" ht="15.6" x14ac:dyDescent="0.3">
      <c r="A10" s="26">
        <v>687411</v>
      </c>
      <c r="B10" s="26">
        <v>846363</v>
      </c>
      <c r="C10" s="26">
        <v>370</v>
      </c>
      <c r="D10" s="25">
        <v>6</v>
      </c>
      <c r="E10" s="26">
        <v>1</v>
      </c>
      <c r="F10" s="27" t="s">
        <v>6</v>
      </c>
      <c r="G10" s="30">
        <v>-7.3873219152396592</v>
      </c>
      <c r="H10" s="30">
        <v>-0.12289169231878989</v>
      </c>
      <c r="I10" s="30">
        <v>0.16479038013299097</v>
      </c>
      <c r="J10" s="30">
        <v>-6.0200455599555305</v>
      </c>
      <c r="K10" s="30">
        <v>1.7564658362272509</v>
      </c>
      <c r="L10" s="30">
        <v>-2.2660490483847338</v>
      </c>
      <c r="M10" s="30">
        <v>5.1552229669117278</v>
      </c>
      <c r="N10" s="30">
        <v>1.6087638528395596</v>
      </c>
      <c r="O10" s="30">
        <v>-3.2239844815306071</v>
      </c>
      <c r="P10" s="30">
        <v>-3.8117711464327262</v>
      </c>
      <c r="Q10" s="30">
        <v>-1.0645002321772348</v>
      </c>
      <c r="R10" s="30">
        <v>-3.2239844815306071</v>
      </c>
      <c r="S10" s="30">
        <v>3.590680374385518</v>
      </c>
      <c r="T10" s="30">
        <v>-3.2239844815306071</v>
      </c>
      <c r="U10" s="30">
        <v>-3.1186239658727808</v>
      </c>
      <c r="V10" s="30">
        <v>-4.0349146977469363</v>
      </c>
      <c r="W10" s="30">
        <v>1.8920113282234747</v>
      </c>
      <c r="X10" s="30">
        <v>-10.673155208232741</v>
      </c>
      <c r="Y10" s="30">
        <v>-3.2129346453440224</v>
      </c>
      <c r="Z10" s="30">
        <v>-6.5540481868369671</v>
      </c>
      <c r="AA10" s="30">
        <v>-0.92629535914876826</v>
      </c>
      <c r="AB10" s="30">
        <v>-2.0200116772046712</v>
      </c>
      <c r="AC10" s="30">
        <v>-1.5925676623777316</v>
      </c>
      <c r="AD10" s="30">
        <v>0.46489497258332907</v>
      </c>
      <c r="AE10" s="30">
        <v>4.3879678141980598</v>
      </c>
      <c r="AF10" s="30">
        <v>1.1440559111685344</v>
      </c>
      <c r="AG10" s="30">
        <v>1.5257669332685919</v>
      </c>
      <c r="AH10" s="30">
        <v>1.7489104845828014</v>
      </c>
      <c r="AI10" s="30">
        <v>9.9311687186967124</v>
      </c>
      <c r="AJ10" s="30">
        <v>10.204228272280952</v>
      </c>
      <c r="AK10" s="30">
        <v>6.5617200353491372</v>
      </c>
      <c r="AL10" s="30">
        <v>4.0514955775768469</v>
      </c>
      <c r="AM10" s="30">
        <v>8.2889409834396215</v>
      </c>
      <c r="AN10" s="36"/>
      <c r="AO10" s="36"/>
      <c r="AP10" s="36"/>
      <c r="AQ10" s="36"/>
      <c r="AR10" s="36"/>
      <c r="AS10" s="36"/>
      <c r="AT10" s="36"/>
    </row>
    <row r="11" spans="1:46" ht="15.6" x14ac:dyDescent="0.3">
      <c r="A11" s="26">
        <v>687412</v>
      </c>
      <c r="B11" s="26">
        <v>846362</v>
      </c>
      <c r="C11" s="26">
        <v>370</v>
      </c>
      <c r="D11" s="25">
        <v>7</v>
      </c>
      <c r="E11" s="26">
        <v>1</v>
      </c>
      <c r="F11" s="27" t="s">
        <v>7</v>
      </c>
      <c r="G11" s="30">
        <v>-7.1926292837990911</v>
      </c>
      <c r="H11" s="30">
        <v>-0.81550225587912428</v>
      </c>
      <c r="I11" s="30">
        <v>7.6095863404659347E-2</v>
      </c>
      <c r="J11" s="30">
        <v>-5.7979666730086841</v>
      </c>
      <c r="K11" s="30">
        <v>1.8787546230907499</v>
      </c>
      <c r="L11" s="30">
        <v>-2.263788293026983</v>
      </c>
      <c r="M11" s="30">
        <v>5.2529233323649862</v>
      </c>
      <c r="N11" s="30">
        <v>1.8377397087280907</v>
      </c>
      <c r="O11" s="30">
        <v>-3.2234478645309963</v>
      </c>
      <c r="P11" s="30">
        <v>-3.4747622928119024</v>
      </c>
      <c r="Q11" s="30">
        <v>-1.0018318340706178</v>
      </c>
      <c r="R11" s="30">
        <v>-3.2234478645309963</v>
      </c>
      <c r="S11" s="30">
        <v>3.6271490006111922</v>
      </c>
      <c r="T11" s="30">
        <v>-3.2234478645309963</v>
      </c>
      <c r="U11" s="30">
        <v>-3.2234478645309963</v>
      </c>
      <c r="V11" s="30">
        <v>-4.0343780807473246</v>
      </c>
      <c r="W11" s="30">
        <v>1.8858589570722892</v>
      </c>
      <c r="X11" s="30">
        <v>-11.245407526941079</v>
      </c>
      <c r="Y11" s="30">
        <v>-3.3665487081716696</v>
      </c>
      <c r="Z11" s="30">
        <v>-6.6537084387779304</v>
      </c>
      <c r="AA11" s="30">
        <v>-1.4972856777887547</v>
      </c>
      <c r="AB11" s="30">
        <v>-1.7317929877532792</v>
      </c>
      <c r="AC11" s="30">
        <v>-1.4316883953029411</v>
      </c>
      <c r="AD11" s="30">
        <v>0.59548471783113777</v>
      </c>
      <c r="AE11" s="30">
        <v>4.34928371804439</v>
      </c>
      <c r="AF11" s="30">
        <v>1.1723720922752212</v>
      </c>
      <c r="AG11" s="30">
        <v>1.7647145737132008</v>
      </c>
      <c r="AH11" s="30">
        <v>1.5823930169192462</v>
      </c>
      <c r="AI11" s="30">
        <v>10.108636043855402</v>
      </c>
      <c r="AJ11" s="30">
        <v>10.356340359912208</v>
      </c>
      <c r="AK11" s="30">
        <v>6.4287252597242261</v>
      </c>
      <c r="AL11" s="30">
        <v>4.1951330382171319</v>
      </c>
      <c r="AM11" s="30">
        <v>8.2894776004392323</v>
      </c>
      <c r="AN11" s="36"/>
      <c r="AO11" s="36"/>
      <c r="AP11" s="36"/>
      <c r="AQ11" s="36"/>
      <c r="AR11" s="36"/>
      <c r="AS11" s="36"/>
      <c r="AT11" s="36"/>
    </row>
    <row r="12" spans="1:46" ht="15.6" x14ac:dyDescent="0.3">
      <c r="A12" s="26">
        <v>687447</v>
      </c>
      <c r="B12" s="26">
        <v>846362</v>
      </c>
      <c r="C12" s="26">
        <v>320</v>
      </c>
      <c r="D12" s="25">
        <v>8</v>
      </c>
      <c r="E12" s="26">
        <v>1</v>
      </c>
      <c r="F12" s="27" t="s">
        <v>8</v>
      </c>
      <c r="G12" s="30">
        <v>-7.2277431213243135</v>
      </c>
      <c r="H12" s="30">
        <v>0.13677056015353833</v>
      </c>
      <c r="I12" s="30">
        <v>-7.453853351366857E-2</v>
      </c>
      <c r="J12" s="30">
        <v>-8.0110965697704071</v>
      </c>
      <c r="K12" s="30">
        <v>-0.4294169929451187</v>
      </c>
      <c r="L12" s="30">
        <v>-2.237273496822652</v>
      </c>
      <c r="M12" s="30">
        <v>5.2594109126262891</v>
      </c>
      <c r="N12" s="30">
        <v>0.85461035330385537</v>
      </c>
      <c r="O12" s="30">
        <v>-3.3697873371664433</v>
      </c>
      <c r="P12" s="30">
        <v>-4.1807175533827721</v>
      </c>
      <c r="Q12" s="30">
        <v>-1.4081288311429909</v>
      </c>
      <c r="R12" s="30">
        <v>-3.0821052647146625</v>
      </c>
      <c r="S12" s="30">
        <v>3.0084501850375505</v>
      </c>
      <c r="T12" s="30">
        <v>-6.3302834871348289E-3</v>
      </c>
      <c r="U12" s="30">
        <v>-1.0672022441723976</v>
      </c>
      <c r="V12" s="30">
        <v>-1.3329054099054034</v>
      </c>
      <c r="W12" s="30">
        <v>1.4269210607205267</v>
      </c>
      <c r="X12" s="30">
        <v>-10.253932750509447</v>
      </c>
      <c r="Y12" s="30">
        <v>-2.5863932787587198</v>
      </c>
      <c r="Z12" s="30">
        <v>-6.6397208122219249</v>
      </c>
      <c r="AA12" s="30">
        <v>-2.4659191252908452</v>
      </c>
      <c r="AB12" s="30">
        <v>-2.5712796409486716</v>
      </c>
      <c r="AC12" s="30">
        <v>-1.8781324603887264</v>
      </c>
      <c r="AD12" s="30">
        <v>0.29092123998079678</v>
      </c>
      <c r="AE12" s="30">
        <v>5.3942659321813196</v>
      </c>
      <c r="AF12" s="30">
        <v>2.1692951820456225</v>
      </c>
      <c r="AG12" s="30">
        <v>0.8627075635364746</v>
      </c>
      <c r="AH12" s="30">
        <v>1.3205406571619549</v>
      </c>
      <c r="AI12" s="30">
        <v>9.3200822597418025</v>
      </c>
      <c r="AJ12" s="30">
        <v>9.3235010664905875</v>
      </c>
      <c r="AK12" s="30">
        <v>7.3322079115874566</v>
      </c>
      <c r="AL12" s="30">
        <v>3.9798006940947328</v>
      </c>
      <c r="AM12" s="30">
        <v>8.1431381278037858</v>
      </c>
      <c r="AN12" s="36"/>
      <c r="AO12" s="36"/>
      <c r="AP12" s="36"/>
      <c r="AQ12" s="36"/>
      <c r="AR12" s="36"/>
      <c r="AS12" s="36"/>
      <c r="AT12" s="36"/>
    </row>
    <row r="13" spans="1:46" ht="15.6" x14ac:dyDescent="0.3">
      <c r="A13" s="26">
        <v>686809</v>
      </c>
      <c r="B13" s="26">
        <v>846560</v>
      </c>
      <c r="C13" s="26">
        <v>367</v>
      </c>
      <c r="D13" s="25">
        <v>9</v>
      </c>
      <c r="E13" s="26">
        <v>1</v>
      </c>
      <c r="F13" s="27" t="s">
        <v>9</v>
      </c>
      <c r="G13" s="30">
        <v>-6.5690248116996308</v>
      </c>
      <c r="H13" s="30">
        <v>-9.9524463648649392E-2</v>
      </c>
      <c r="I13" s="30">
        <v>0.13604160766411741</v>
      </c>
      <c r="J13" s="30">
        <v>-4.8113043846949992</v>
      </c>
      <c r="K13" s="30">
        <v>2.6686942589200133</v>
      </c>
      <c r="L13" s="30">
        <v>-2.5698323140154971</v>
      </c>
      <c r="M13" s="30">
        <v>5.0709595313895024</v>
      </c>
      <c r="N13" s="30">
        <v>1.9416958652109888</v>
      </c>
      <c r="O13" s="30">
        <v>-3.2006172528604666</v>
      </c>
      <c r="P13" s="30">
        <v>-3.0952567372026403</v>
      </c>
      <c r="Q13" s="30">
        <v>-0.63566789539892987</v>
      </c>
      <c r="R13" s="30">
        <v>-3.6060823609686312</v>
      </c>
      <c r="S13" s="30">
        <v>3.8323011690756763</v>
      </c>
      <c r="T13" s="30">
        <v>-3.2006172528604666</v>
      </c>
      <c r="U13" s="30">
        <v>-3.2006172528604666</v>
      </c>
      <c r="V13" s="30">
        <v>-4.0115474690767954</v>
      </c>
      <c r="W13" s="30">
        <v>1.2792416310504497</v>
      </c>
      <c r="X13" s="30">
        <v>-11.057821682194493</v>
      </c>
      <c r="Y13" s="30">
        <v>-3.1360787317228955</v>
      </c>
      <c r="Z13" s="30">
        <v>-7.1736891136131193</v>
      </c>
      <c r="AA13" s="30">
        <v>-1.8603080049823995</v>
      </c>
      <c r="AB13" s="30">
        <v>-1.7089623760827497</v>
      </c>
      <c r="AC13" s="30">
        <v>-1.814322891740576</v>
      </c>
      <c r="AD13" s="30">
        <v>0.37047916559708616</v>
      </c>
      <c r="AE13" s="30">
        <v>3.6959647255235453</v>
      </c>
      <c r="AF13" s="30">
        <v>0.665943378490922</v>
      </c>
      <c r="AG13" s="30">
        <v>1.7567735267169768</v>
      </c>
      <c r="AH13" s="30">
        <v>1.708764307530616</v>
      </c>
      <c r="AI13" s="30">
        <v>10.04494655833002</v>
      </c>
      <c r="AJ13" s="30">
        <v>10.502097810958462</v>
      </c>
      <c r="AK13" s="30">
        <v>5.421936454213597</v>
      </c>
      <c r="AL13" s="30">
        <v>4.3431267928416668</v>
      </c>
      <c r="AM13" s="30">
        <v>8.3123082121097625</v>
      </c>
      <c r="AN13" s="36"/>
      <c r="AO13" s="36"/>
      <c r="AP13" s="36"/>
      <c r="AQ13" s="36"/>
      <c r="AR13" s="36"/>
      <c r="AS13" s="36"/>
      <c r="AT13" s="36"/>
    </row>
    <row r="14" spans="1:46" ht="15.6" x14ac:dyDescent="0.3">
      <c r="A14" s="26">
        <v>686810</v>
      </c>
      <c r="B14" s="26">
        <v>846560</v>
      </c>
      <c r="C14" s="26">
        <v>367</v>
      </c>
      <c r="D14" s="25">
        <v>10</v>
      </c>
      <c r="E14" s="26">
        <v>1</v>
      </c>
      <c r="F14" s="27" t="s">
        <v>10</v>
      </c>
      <c r="G14" s="30">
        <v>-8.6268389974687434</v>
      </c>
      <c r="H14" s="30">
        <v>-0.80279298661245102</v>
      </c>
      <c r="I14" s="30">
        <v>-4.6466904430974065E-2</v>
      </c>
      <c r="J14" s="30">
        <v>-4.9771802565080883</v>
      </c>
      <c r="K14" s="30">
        <v>2.3185165943247421</v>
      </c>
      <c r="L14" s="30">
        <v>-2.5220973766250836</v>
      </c>
      <c r="M14" s="30">
        <v>5.1152044086136588</v>
      </c>
      <c r="N14" s="30">
        <v>2.0986286074702987</v>
      </c>
      <c r="O14" s="30">
        <v>-3.2107385952643233</v>
      </c>
      <c r="P14" s="30">
        <v>-2.8430138151390056</v>
      </c>
      <c r="Q14" s="30">
        <v>-0.4107508988364274</v>
      </c>
      <c r="R14" s="30">
        <v>-3.1053780796064965</v>
      </c>
      <c r="S14" s="30">
        <v>4.0950468133384605</v>
      </c>
      <c r="T14" s="30">
        <v>-3.1053780796064965</v>
      </c>
      <c r="U14" s="30">
        <v>-3.2107385952643233</v>
      </c>
      <c r="V14" s="30">
        <v>-4.0216688114806516</v>
      </c>
      <c r="W14" s="30">
        <v>1.5580610145055704</v>
      </c>
      <c r="X14" s="30">
        <v>-11.002018312432577</v>
      </c>
      <c r="Y14" s="30">
        <v>-3.3285216309207066</v>
      </c>
      <c r="Z14" s="30">
        <v>-7.2420974656528516</v>
      </c>
      <c r="AA14" s="30">
        <v>-2.0124800922018258</v>
      </c>
      <c r="AB14" s="30">
        <v>-1.7190837184866059</v>
      </c>
      <c r="AC14" s="30">
        <v>-1.2490800892408707</v>
      </c>
      <c r="AD14" s="30">
        <v>0.72326331688259826</v>
      </c>
      <c r="AE14" s="30">
        <v>3.9593809481853048</v>
      </c>
      <c r="AF14" s="30">
        <v>1.1573017974348185</v>
      </c>
      <c r="AG14" s="30">
        <v>1.8850545071722395</v>
      </c>
      <c r="AH14" s="30">
        <v>1.3013411676577562</v>
      </c>
      <c r="AI14" s="30">
        <v>10.163679676948636</v>
      </c>
      <c r="AJ14" s="30">
        <v>10.62020777082979</v>
      </c>
      <c r="AK14" s="30">
        <v>5.7482873484309538</v>
      </c>
      <c r="AL14" s="30">
        <v>4.390163864277759</v>
      </c>
      <c r="AM14" s="30">
        <v>8.3021868697059062</v>
      </c>
      <c r="AN14" s="36"/>
      <c r="AO14" s="36"/>
      <c r="AP14" s="36"/>
      <c r="AQ14" s="36"/>
      <c r="AR14" s="36"/>
      <c r="AS14" s="36"/>
      <c r="AT14" s="36"/>
    </row>
    <row r="15" spans="1:46" ht="15.6" x14ac:dyDescent="0.3">
      <c r="A15" s="26">
        <v>686812</v>
      </c>
      <c r="B15" s="26">
        <v>846563</v>
      </c>
      <c r="C15" s="26">
        <v>367</v>
      </c>
      <c r="D15" s="25">
        <v>11</v>
      </c>
      <c r="E15" s="26">
        <v>1</v>
      </c>
      <c r="F15" s="27" t="s">
        <v>11</v>
      </c>
      <c r="G15" s="30">
        <v>-6.950755826749325</v>
      </c>
      <c r="H15" s="30">
        <v>-0.18276249014234669</v>
      </c>
      <c r="I15" s="30">
        <v>-7.1536855032122357E-2</v>
      </c>
      <c r="J15" s="30">
        <v>-5.2277225267796767</v>
      </c>
      <c r="K15" s="30">
        <v>2.224601554084876</v>
      </c>
      <c r="L15" s="30">
        <v>-2.6014197543891462</v>
      </c>
      <c r="M15" s="30">
        <v>4.8606626267768993</v>
      </c>
      <c r="N15" s="30">
        <v>2.041861061381987</v>
      </c>
      <c r="O15" s="30">
        <v>-3.2838552793541642</v>
      </c>
      <c r="P15" s="30">
        <v>-2.9161304992288466</v>
      </c>
      <c r="Q15" s="30">
        <v>-0.33358537987693038</v>
      </c>
      <c r="R15" s="30">
        <v>-3.0831845838920131</v>
      </c>
      <c r="S15" s="30">
        <v>4.2945743243358594</v>
      </c>
      <c r="T15" s="30">
        <v>-3.2838552793541642</v>
      </c>
      <c r="U15" s="30">
        <v>-3.2838552793541642</v>
      </c>
      <c r="V15" s="30">
        <v>-4.094785495570493</v>
      </c>
      <c r="W15" s="30">
        <v>1.1871483917270198</v>
      </c>
      <c r="X15" s="30">
        <v>-10.916598344751906</v>
      </c>
      <c r="Y15" s="30">
        <v>-3.5641572445083223</v>
      </c>
      <c r="Z15" s="30">
        <v>-7.7539229492215247</v>
      </c>
      <c r="AA15" s="30">
        <v>-2.4701265891260369</v>
      </c>
      <c r="AB15" s="30">
        <v>-1.5690568512622374</v>
      </c>
      <c r="AC15" s="30">
        <v>-1.204413737674328</v>
      </c>
      <c r="AD15" s="30">
        <v>0.75333086902798785</v>
      </c>
      <c r="AE15" s="30">
        <v>4.2178405301044704</v>
      </c>
      <c r="AF15" s="30">
        <v>1.2758525325571699</v>
      </c>
      <c r="AG15" s="30">
        <v>1.8584578387172914</v>
      </c>
      <c r="AH15" s="30">
        <v>0.81048928286793676</v>
      </c>
      <c r="AI15" s="30">
        <v>10.097447701636291</v>
      </c>
      <c r="AJ15" s="30">
        <v>10.794019543077601</v>
      </c>
      <c r="AK15" s="30">
        <v>5.6751706643411124</v>
      </c>
      <c r="AL15" s="30">
        <v>4.4711978600151765</v>
      </c>
      <c r="AM15" s="30">
        <v>8.2290701856160648</v>
      </c>
      <c r="AN15" s="36"/>
      <c r="AO15" s="36"/>
      <c r="AP15" s="36"/>
      <c r="AQ15" s="36"/>
      <c r="AR15" s="36"/>
      <c r="AS15" s="36"/>
      <c r="AT15" s="36"/>
    </row>
    <row r="16" spans="1:46" ht="15.6" x14ac:dyDescent="0.3">
      <c r="A16" s="26">
        <v>686813</v>
      </c>
      <c r="B16" s="26">
        <v>846569</v>
      </c>
      <c r="C16" s="26">
        <v>367</v>
      </c>
      <c r="D16" s="25">
        <v>12</v>
      </c>
      <c r="E16" s="26">
        <v>1</v>
      </c>
      <c r="F16" s="27" t="s">
        <v>12</v>
      </c>
      <c r="G16" s="30">
        <v>-7.7093324196415409</v>
      </c>
      <c r="H16" s="30">
        <v>-0.57843358934519429</v>
      </c>
      <c r="I16" s="30">
        <v>0.44684742623736562</v>
      </c>
      <c r="J16" s="30">
        <v>-4.0002502582100856</v>
      </c>
      <c r="K16" s="30">
        <v>1.8179702588665061</v>
      </c>
      <c r="L16" s="30">
        <v>-2.4399263965879245</v>
      </c>
      <c r="M16" s="30">
        <v>5.355136979343885</v>
      </c>
      <c r="N16" s="30">
        <v>2.0818259479206676</v>
      </c>
      <c r="O16" s="30">
        <v>-2.9863791979970662</v>
      </c>
      <c r="P16" s="30">
        <v>-3.5741658628991853</v>
      </c>
      <c r="Q16" s="30">
        <v>-0.17965746938782659</v>
      </c>
      <c r="R16" s="30">
        <v>-3.2376936262779723</v>
      </c>
      <c r="S16" s="30">
        <v>3.2717140123648645</v>
      </c>
      <c r="T16" s="30">
        <v>-2.9863791979970662</v>
      </c>
      <c r="U16" s="30">
        <v>-2.9863791979970662</v>
      </c>
      <c r="V16" s="30">
        <v>-3.797309414213395</v>
      </c>
      <c r="W16" s="30">
        <v>1.1862972074949414</v>
      </c>
      <c r="X16" s="30">
        <v>-10.700347703317394</v>
      </c>
      <c r="Y16" s="30">
        <v>-3.8486027086009456</v>
      </c>
      <c r="Z16" s="30">
        <v>-6.7572999921356365</v>
      </c>
      <c r="AA16" s="30">
        <v>-1.1855903220496171</v>
      </c>
      <c r="AB16" s="30">
        <v>-1.7824063936711305</v>
      </c>
      <c r="AC16" s="30">
        <v>-1.4947243212193495</v>
      </c>
      <c r="AD16" s="30">
        <v>0.61548887912724015</v>
      </c>
      <c r="AE16" s="30">
        <v>3.3133867087654321</v>
      </c>
      <c r="AF16" s="30">
        <v>1.2298551818340711</v>
      </c>
      <c r="AG16" s="30">
        <v>1.6076176873928998</v>
      </c>
      <c r="AH16" s="30">
        <v>0.70250025611686984</v>
      </c>
      <c r="AI16" s="30">
        <v>10.239342692394416</v>
      </c>
      <c r="AJ16" s="30">
        <v>10.074108775689176</v>
      </c>
      <c r="AK16" s="30">
        <v>6.1061781383227327</v>
      </c>
      <c r="AL16" s="30">
        <v>3.6700616527041645</v>
      </c>
      <c r="AM16" s="30">
        <v>8.5265462669731615</v>
      </c>
      <c r="AN16" s="36"/>
      <c r="AO16" s="36"/>
      <c r="AP16" s="36"/>
      <c r="AQ16" s="36"/>
      <c r="AR16" s="36"/>
      <c r="AS16" s="36"/>
      <c r="AT16" s="36"/>
    </row>
    <row r="17" spans="1:46" ht="15.6" x14ac:dyDescent="0.3">
      <c r="A17" s="26">
        <v>686814</v>
      </c>
      <c r="B17" s="26">
        <v>846570</v>
      </c>
      <c r="C17" s="26">
        <v>367</v>
      </c>
      <c r="D17" s="25">
        <v>13</v>
      </c>
      <c r="E17" s="26">
        <v>1</v>
      </c>
      <c r="F17" s="27" t="s">
        <v>13</v>
      </c>
      <c r="G17" s="30">
        <v>-7.3812918672046282</v>
      </c>
      <c r="H17" s="30">
        <v>-0.73590085268998184</v>
      </c>
      <c r="I17" s="30">
        <v>0.17572786607836186</v>
      </c>
      <c r="J17" s="30">
        <v>-4.4788475280741942</v>
      </c>
      <c r="K17" s="30">
        <v>1.6902981962712404</v>
      </c>
      <c r="L17" s="30">
        <v>-2.6162137192594819</v>
      </c>
      <c r="M17" s="30">
        <v>5.2802563070083712</v>
      </c>
      <c r="N17" s="30">
        <v>1.9313273538919731</v>
      </c>
      <c r="O17" s="30">
        <v>-3.143846461341854</v>
      </c>
      <c r="P17" s="30">
        <v>-3.3951608896227596</v>
      </c>
      <c r="Q17" s="30">
        <v>-0.34385876491395817</v>
      </c>
      <c r="R17" s="30">
        <v>-3.143846461341854</v>
      </c>
      <c r="S17" s="30">
        <v>3.5948324875963493</v>
      </c>
      <c r="T17" s="30">
        <v>-3.143846461341854</v>
      </c>
      <c r="U17" s="30">
        <v>-3.143846461341854</v>
      </c>
      <c r="V17" s="30">
        <v>-3.9547766775581823</v>
      </c>
      <c r="W17" s="30">
        <v>1.3182228810055641</v>
      </c>
      <c r="X17" s="30">
        <v>-10.48926998892679</v>
      </c>
      <c r="Y17" s="30">
        <v>-3.7518358335614921</v>
      </c>
      <c r="Z17" s="30">
        <v>-7.0126357731752478</v>
      </c>
      <c r="AA17" s="30">
        <v>-1.2017027950820174</v>
      </c>
      <c r="AB17" s="30">
        <v>-1.9398736570159179</v>
      </c>
      <c r="AC17" s="30">
        <v>-1.3520869921137988</v>
      </c>
      <c r="AD17" s="30">
        <v>0.72271417000953486</v>
      </c>
      <c r="AE17" s="30">
        <v>3.5948324875963493</v>
      </c>
      <c r="AF17" s="30">
        <v>1.2922473946023036</v>
      </c>
      <c r="AG17" s="30">
        <v>1.5153909459165131</v>
      </c>
      <c r="AH17" s="30">
        <v>1.1662066737069385</v>
      </c>
      <c r="AI17" s="30">
        <v>10.134570546035819</v>
      </c>
      <c r="AJ17" s="30">
        <v>10.211390752019261</v>
      </c>
      <c r="AK17" s="30">
        <v>6.2671646060964799</v>
      </c>
      <c r="AL17" s="30">
        <v>3.9645795131024344</v>
      </c>
      <c r="AM17" s="30">
        <v>8.3690790036283751</v>
      </c>
      <c r="AN17" s="36"/>
      <c r="AO17" s="36"/>
      <c r="AP17" s="36"/>
      <c r="AQ17" s="36"/>
      <c r="AR17" s="36"/>
      <c r="AS17" s="36"/>
      <c r="AT17" s="36"/>
    </row>
    <row r="18" spans="1:46" ht="15.6" x14ac:dyDescent="0.3">
      <c r="A18" s="26">
        <v>686816</v>
      </c>
      <c r="B18" s="26">
        <v>846571</v>
      </c>
      <c r="C18" s="26">
        <v>367</v>
      </c>
      <c r="D18" s="25">
        <v>14</v>
      </c>
      <c r="E18" s="26">
        <v>1</v>
      </c>
      <c r="F18" s="27" t="s">
        <v>14</v>
      </c>
      <c r="G18" s="30">
        <v>-7.0358064426009879</v>
      </c>
      <c r="H18" s="30">
        <v>-0.1768413277882831</v>
      </c>
      <c r="I18" s="30">
        <v>6.2175572682216879E-2</v>
      </c>
      <c r="J18" s="30">
        <v>-5.2238442660554139</v>
      </c>
      <c r="K18" s="30">
        <v>1.7474073244858508</v>
      </c>
      <c r="L18" s="30">
        <v>-2.3971883225453565</v>
      </c>
      <c r="M18" s="30">
        <v>4.7513177444837345</v>
      </c>
      <c r="N18" s="30">
        <v>2.009209948949811</v>
      </c>
      <c r="O18" s="30">
        <v>-3.2779341170001004</v>
      </c>
      <c r="P18" s="30">
        <v>-3.2779341170001004</v>
      </c>
      <c r="Q18" s="30">
        <v>-0.28777288849556487</v>
      </c>
      <c r="R18" s="30">
        <v>-2.9102093368747828</v>
      </c>
      <c r="S18" s="30">
        <v>3.9421958470241889</v>
      </c>
      <c r="T18" s="30">
        <v>-2.4794264207823287</v>
      </c>
      <c r="U18" s="30">
        <v>-3.2779341170001004</v>
      </c>
      <c r="V18" s="30">
        <v>-4.0888643332164287</v>
      </c>
      <c r="W18" s="30">
        <v>1.0915137354669211</v>
      </c>
      <c r="X18" s="30">
        <v>-10.728428882993759</v>
      </c>
      <c r="Y18" s="30">
        <v>-3.8459181546060397</v>
      </c>
      <c r="Z18" s="30">
        <v>-7.3827761512763148</v>
      </c>
      <c r="AA18" s="30">
        <v>-1.9446052914601224</v>
      </c>
      <c r="AB18" s="30">
        <v>-2.0739613126741645</v>
      </c>
      <c r="AC18" s="30">
        <v>-1.0563180865397219</v>
      </c>
      <c r="AD18" s="30">
        <v>0.7394494040858719</v>
      </c>
      <c r="AE18" s="30">
        <v>4.0716539142610761</v>
      </c>
      <c r="AF18" s="30">
        <v>1.4325965846458173</v>
      </c>
      <c r="AG18" s="30">
        <v>1.5723585270209759</v>
      </c>
      <c r="AH18" s="30">
        <v>1.1178858398061169</v>
      </c>
      <c r="AI18" s="30">
        <v>10.16005070154525</v>
      </c>
      <c r="AJ18" s="30">
        <v>10.423536391586625</v>
      </c>
      <c r="AK18" s="30">
        <v>6.0377667706339082</v>
      </c>
      <c r="AL18" s="30">
        <v>4.0716539142610761</v>
      </c>
      <c r="AM18" s="30">
        <v>8.2349913479701282</v>
      </c>
      <c r="AN18" s="36"/>
      <c r="AO18" s="36"/>
      <c r="AP18" s="36"/>
      <c r="AQ18" s="36"/>
      <c r="AR18" s="36"/>
      <c r="AS18" s="36"/>
      <c r="AT18" s="36"/>
    </row>
    <row r="19" spans="1:46" ht="15.6" x14ac:dyDescent="0.3">
      <c r="A19" s="26">
        <v>686817</v>
      </c>
      <c r="B19" s="26">
        <v>846571</v>
      </c>
      <c r="C19" s="26">
        <v>367</v>
      </c>
      <c r="D19" s="25">
        <v>15</v>
      </c>
      <c r="E19" s="26">
        <v>1</v>
      </c>
      <c r="F19" s="27" t="s">
        <v>15</v>
      </c>
      <c r="G19" s="30">
        <v>-8.3397334181135054</v>
      </c>
      <c r="H19" s="30">
        <v>-0.38215601463269133</v>
      </c>
      <c r="I19" s="30">
        <v>-1.669624113822599E-2</v>
      </c>
      <c r="J19" s="30">
        <v>-5.6098558139667745</v>
      </c>
      <c r="K19" s="30">
        <v>2.0148387628324294</v>
      </c>
      <c r="L19" s="30">
        <v>-2.7872976959518287</v>
      </c>
      <c r="M19" s="30">
        <v>4.4810957740308908</v>
      </c>
      <c r="N19" s="30">
        <v>1.7637752683159778</v>
      </c>
      <c r="O19" s="30">
        <v>-3.3778882881866821</v>
      </c>
      <c r="P19" s="30">
        <v>-3.1955667313927276</v>
      </c>
      <c r="Q19" s="30">
        <v>-0.59287704594834378</v>
      </c>
      <c r="R19" s="30">
        <v>-3.0414160515654691</v>
      </c>
      <c r="S19" s="30">
        <v>4.8908435439310551</v>
      </c>
      <c r="T19" s="30">
        <v>-0.11979175016520023</v>
      </c>
      <c r="U19" s="30">
        <v>-2.2792759995185725</v>
      </c>
      <c r="V19" s="30">
        <v>-1.4463668765834687</v>
      </c>
      <c r="W19" s="30">
        <v>0.10335180114900951</v>
      </c>
      <c r="X19" s="30">
        <v>-10.592168727422081</v>
      </c>
      <c r="Y19" s="30">
        <v>-3.9226154636283543</v>
      </c>
      <c r="Z19" s="30">
        <v>-8.395134580578004</v>
      </c>
      <c r="AA19" s="30">
        <v>-2.7901016232845635</v>
      </c>
      <c r="AB19" s="30">
        <v>-1.9915939270667917</v>
      </c>
      <c r="AC19" s="30">
        <v>-1.3497400408943967</v>
      </c>
      <c r="AD19" s="30">
        <v>0.55393734453764343</v>
      </c>
      <c r="AE19" s="30">
        <v>4.2477067839457714</v>
      </c>
      <c r="AF19" s="30">
        <v>1.2372322286545772</v>
      </c>
      <c r="AG19" s="30">
        <v>1.5420926376414426</v>
      </c>
      <c r="AH19" s="30">
        <v>0.74924609685840948</v>
      </c>
      <c r="AI19" s="30">
        <v>9.8232862696419367</v>
      </c>
      <c r="AJ19" s="30">
        <v>10.660765821091802</v>
      </c>
      <c r="AK19" s="30">
        <v>5.6093085324752909</v>
      </c>
      <c r="AL19" s="30">
        <v>4.523118763805738</v>
      </c>
      <c r="AM19" s="30">
        <v>8.0296766611257198</v>
      </c>
      <c r="AN19" s="36"/>
      <c r="AO19" s="36"/>
      <c r="AP19" s="36"/>
      <c r="AQ19" s="36"/>
      <c r="AR19" s="36"/>
      <c r="AS19" s="36"/>
      <c r="AT19" s="36"/>
    </row>
    <row r="20" spans="1:46" ht="15.6" x14ac:dyDescent="0.3">
      <c r="A20" s="26">
        <v>686810</v>
      </c>
      <c r="B20" s="26">
        <v>846572</v>
      </c>
      <c r="C20" s="26">
        <v>366</v>
      </c>
      <c r="D20" s="25">
        <v>16</v>
      </c>
      <c r="E20" s="26">
        <v>1</v>
      </c>
      <c r="F20" s="27" t="s">
        <v>16</v>
      </c>
      <c r="G20" s="30">
        <v>-7.6319524890189756</v>
      </c>
      <c r="H20" s="30">
        <v>-0.12636020928121844</v>
      </c>
      <c r="I20" s="30">
        <v>0.35914760650048233</v>
      </c>
      <c r="J20" s="30">
        <v>-5.1713202459185483</v>
      </c>
      <c r="K20" s="30">
        <v>2.2290230692797981</v>
      </c>
      <c r="L20" s="30">
        <v>-2.5498979126929266</v>
      </c>
      <c r="M20" s="30">
        <v>4.8050257131608962</v>
      </c>
      <c r="N20" s="30">
        <v>1.9017880380110668</v>
      </c>
      <c r="O20" s="30">
        <v>-3.2274529984930358</v>
      </c>
      <c r="P20" s="30">
        <v>-3.2274529984930358</v>
      </c>
      <c r="Q20" s="30">
        <v>-0.46183294556934795</v>
      </c>
      <c r="R20" s="30">
        <v>-3.1220924828352095</v>
      </c>
      <c r="S20" s="30">
        <v>4.7752039897606755</v>
      </c>
      <c r="T20" s="30">
        <v>-2.4289453022752641</v>
      </c>
      <c r="U20" s="30">
        <v>-2.4289453022752641</v>
      </c>
      <c r="V20" s="30">
        <v>-4.0383832147093646</v>
      </c>
      <c r="W20" s="30">
        <v>0.56177442945518252</v>
      </c>
      <c r="X20" s="30">
        <v>-10.364361133953226</v>
      </c>
      <c r="Y20" s="30">
        <v>-3.7760189502418733</v>
      </c>
      <c r="Z20" s="30">
        <v>-8.0782778556539174</v>
      </c>
      <c r="AA20" s="30">
        <v>-2.4381903604193154</v>
      </c>
      <c r="AB20" s="30">
        <v>-2.0234801941670999</v>
      </c>
      <c r="AC20" s="30">
        <v>-1.3816263079947051</v>
      </c>
      <c r="AD20" s="30">
        <v>0.5667869712787269</v>
      </c>
      <c r="AE20" s="30">
        <v>4.2742428109655988</v>
      </c>
      <c r="AF20" s="30">
        <v>1.2967481249613886</v>
      </c>
      <c r="AG20" s="30">
        <v>1.6736980627615317</v>
      </c>
      <c r="AH20" s="30">
        <v>0.80973314988911638</v>
      </c>
      <c r="AI20" s="30">
        <v>9.9861719701896181</v>
      </c>
      <c r="AJ20" s="30">
        <v>10.713220702425245</v>
      </c>
      <c r="AK20" s="30">
        <v>5.8651043378267635</v>
      </c>
      <c r="AL20" s="30">
        <v>4.3734494610490469</v>
      </c>
      <c r="AM20" s="30">
        <v>8.2854724664771933</v>
      </c>
      <c r="AN20" s="36"/>
      <c r="AO20" s="36"/>
      <c r="AP20" s="36"/>
      <c r="AQ20" s="36"/>
      <c r="AR20" s="36"/>
      <c r="AS20" s="36"/>
      <c r="AT20" s="36"/>
    </row>
    <row r="21" spans="1:46" ht="15.6" x14ac:dyDescent="0.3">
      <c r="A21" s="26">
        <v>686809</v>
      </c>
      <c r="B21" s="26">
        <v>846572</v>
      </c>
      <c r="C21" s="26">
        <v>366</v>
      </c>
      <c r="D21" s="25">
        <v>17</v>
      </c>
      <c r="E21" s="26">
        <v>1</v>
      </c>
      <c r="F21" s="27" t="s">
        <v>17</v>
      </c>
      <c r="G21" s="30">
        <v>-7.164498470719427</v>
      </c>
      <c r="H21" s="30">
        <v>0.14872191637087429</v>
      </c>
      <c r="I21" s="30">
        <v>6.6656963316569937E-2</v>
      </c>
      <c r="J21" s="30">
        <v>-5.6017781828527866</v>
      </c>
      <c r="K21" s="30">
        <v>1.9309616252583335</v>
      </c>
      <c r="L21" s="30">
        <v>-4.3678948722757722</v>
      </c>
      <c r="M21" s="30">
        <v>4.727624175538355</v>
      </c>
      <c r="N21" s="30">
        <v>1.8950190115221719</v>
      </c>
      <c r="O21" s="30">
        <v>-3.2524754652912811</v>
      </c>
      <c r="P21" s="30">
        <v>-3.1571652854869563</v>
      </c>
      <c r="Q21" s="30">
        <v>-0.5311800374390504</v>
      </c>
      <c r="R21" s="30">
        <v>-2.9160032286700681</v>
      </c>
      <c r="S21" s="30">
        <v>5.031523838957245</v>
      </c>
      <c r="T21" s="30">
        <v>-3.2524754652912811</v>
      </c>
      <c r="U21" s="30">
        <v>-2.1538631766231715</v>
      </c>
      <c r="V21" s="30">
        <v>-4.1687661971654366</v>
      </c>
      <c r="W21" s="30">
        <v>0.42887572240186367</v>
      </c>
      <c r="X21" s="30">
        <v>-10.385392459743866</v>
      </c>
      <c r="Y21" s="30">
        <v>-3.5535805580752027</v>
      </c>
      <c r="Z21" s="30">
        <v>-8.3724311013421424</v>
      </c>
      <c r="AA21" s="30">
        <v>-2.3436816448313045</v>
      </c>
      <c r="AB21" s="30">
        <v>-1.6430375528571808</v>
      </c>
      <c r="AC21" s="30">
        <v>-1.0664241885531871</v>
      </c>
      <c r="AD21" s="30">
        <v>0.75485771994118978</v>
      </c>
      <c r="AE21" s="30">
        <v>4.5349065611934192</v>
      </c>
      <c r="AF21" s="30">
        <v>1.6073369390703911</v>
      </c>
      <c r="AG21" s="30">
        <v>1.7447368084728341</v>
      </c>
      <c r="AH21" s="30">
        <v>1.0650126482450293</v>
      </c>
      <c r="AI21" s="30">
        <v>10.118309270611526</v>
      </c>
      <c r="AJ21" s="30">
        <v>10.778146472289938</v>
      </c>
      <c r="AK21" s="30">
        <v>6.294337143306115</v>
      </c>
      <c r="AL21" s="30">
        <v>4.6485315867011394</v>
      </c>
      <c r="AM21" s="30">
        <v>8.1550894840211203</v>
      </c>
      <c r="AN21" s="36"/>
      <c r="AO21" s="36"/>
      <c r="AP21" s="36"/>
      <c r="AQ21" s="36"/>
      <c r="AR21" s="36"/>
      <c r="AS21" s="36"/>
      <c r="AT21" s="36"/>
    </row>
    <row r="22" spans="1:46" ht="15.6" x14ac:dyDescent="0.3">
      <c r="A22" s="26">
        <v>686804</v>
      </c>
      <c r="B22" s="26">
        <v>846573</v>
      </c>
      <c r="C22" s="26">
        <v>367</v>
      </c>
      <c r="D22" s="25">
        <v>18</v>
      </c>
      <c r="E22" s="26">
        <v>1</v>
      </c>
      <c r="F22" s="27" t="s">
        <v>18</v>
      </c>
      <c r="G22" s="30">
        <v>-8.6005754570320061</v>
      </c>
      <c r="H22" s="30">
        <v>-8.3382265615769169E-2</v>
      </c>
      <c r="I22" s="30">
        <v>0.25612487470059758</v>
      </c>
      <c r="J22" s="30">
        <v>-4.7838626314081854</v>
      </c>
      <c r="K22" s="30">
        <v>2.0791567537325601</v>
      </c>
      <c r="L22" s="30">
        <v>-2.4221470151873175</v>
      </c>
      <c r="M22" s="30">
        <v>4.8884131951642225</v>
      </c>
      <c r="N22" s="30">
        <v>2.0566838978805015</v>
      </c>
      <c r="O22" s="30">
        <v>-3.1844750548275864</v>
      </c>
      <c r="P22" s="30">
        <v>-3.1844750548275864</v>
      </c>
      <c r="Q22" s="30">
        <v>-0.28794943135704365</v>
      </c>
      <c r="R22" s="30">
        <v>-2.9838043593654353</v>
      </c>
      <c r="S22" s="30">
        <v>4.3294160277248661</v>
      </c>
      <c r="T22" s="30">
        <v>-3.0791145391697601</v>
      </c>
      <c r="U22" s="30">
        <v>-3.1844750548275864</v>
      </c>
      <c r="V22" s="30">
        <v>-3.9954052710439152</v>
      </c>
      <c r="W22" s="30">
        <v>0.90801593874519115</v>
      </c>
      <c r="X22" s="30">
        <v>-10.676750800925221</v>
      </c>
      <c r="Y22" s="30">
        <v>-3.6769515399253807</v>
      </c>
      <c r="Z22" s="30">
        <v>-7.7281535072766614</v>
      </c>
      <c r="AA22" s="30">
        <v>-1.9061975247811354</v>
      </c>
      <c r="AB22" s="30">
        <v>-1.6928201780498695</v>
      </c>
      <c r="AC22" s="30">
        <v>-1.1770070127728398</v>
      </c>
      <c r="AD22" s="30">
        <v>0.77103306254029846</v>
      </c>
      <c r="AE22" s="30">
        <v>4.0192610994210263</v>
      </c>
      <c r="AF22" s="30">
        <v>1.3982222753084463</v>
      </c>
      <c r="AG22" s="30">
        <v>1.749199198132541</v>
      </c>
      <c r="AH22" s="30">
        <v>0.77103306254029846</v>
      </c>
      <c r="AI22" s="30">
        <v>10.220557853204978</v>
      </c>
      <c r="AJ22" s="30">
        <v>10.649748212068841</v>
      </c>
      <c r="AK22" s="30">
        <v>6.1312258328064226</v>
      </c>
      <c r="AL22" s="30">
        <v>4.091005004279868</v>
      </c>
      <c r="AM22" s="30">
        <v>8.3284504101426418</v>
      </c>
      <c r="AN22" s="36"/>
      <c r="AO22" s="36"/>
      <c r="AP22" s="36"/>
      <c r="AQ22" s="36"/>
      <c r="AR22" s="36"/>
      <c r="AS22" s="36"/>
      <c r="AT22" s="36"/>
    </row>
    <row r="23" spans="1:46" ht="15.6" x14ac:dyDescent="0.3">
      <c r="A23" s="26">
        <v>686803</v>
      </c>
      <c r="B23" s="26">
        <v>846573</v>
      </c>
      <c r="C23" s="26">
        <v>367</v>
      </c>
      <c r="D23" s="25">
        <v>19</v>
      </c>
      <c r="E23" s="26">
        <v>1</v>
      </c>
      <c r="F23" s="27" t="s">
        <v>19</v>
      </c>
      <c r="G23" s="30">
        <v>-7.0696871502561711</v>
      </c>
      <c r="H23" s="30">
        <v>-0.21072203544346582</v>
      </c>
      <c r="I23" s="30">
        <v>9.017026874512149E-2</v>
      </c>
      <c r="J23" s="30">
        <v>-5.399038506777174</v>
      </c>
      <c r="K23" s="30">
        <v>2.1554541603321109</v>
      </c>
      <c r="L23" s="30">
        <v>-2.4456869407625321</v>
      </c>
      <c r="M23" s="30">
        <v>4.5996540011721683</v>
      </c>
      <c r="N23" s="30">
        <v>1.85614072402951</v>
      </c>
      <c r="O23" s="30">
        <v>-3.2064543089974569</v>
      </c>
      <c r="P23" s="30">
        <v>-3.1111441291931321</v>
      </c>
      <c r="Q23" s="30">
        <v>-0.53922610241550195</v>
      </c>
      <c r="R23" s="30">
        <v>-3.0241327522035024</v>
      </c>
      <c r="S23" s="30">
        <v>4.7451050221577953</v>
      </c>
      <c r="T23" s="30">
        <v>-3.3118148246552832</v>
      </c>
      <c r="U23" s="30">
        <v>-2.5133071284375115</v>
      </c>
      <c r="V23" s="30">
        <v>-4.122745040871612</v>
      </c>
      <c r="W23" s="30">
        <v>0.56400513210890224</v>
      </c>
      <c r="X23" s="30">
        <v>-10.64227701818009</v>
      </c>
      <c r="Y23" s="30">
        <v>-3.7007506308122369</v>
      </c>
      <c r="Z23" s="30">
        <v>-8.1878741837653877</v>
      </c>
      <c r="AA23" s="30">
        <v>-2.4589951390837719</v>
      </c>
      <c r="AB23" s="30">
        <v>-1.5970163965633564</v>
      </c>
      <c r="AC23" s="30">
        <v>-1.2185799608431114</v>
      </c>
      <c r="AD23" s="30">
        <v>0.64369329271260178</v>
      </c>
      <c r="AE23" s="30">
        <v>4.4667688121242515</v>
      </c>
      <c r="AF23" s="30">
        <v>1.3886655411371331</v>
      </c>
      <c r="AG23" s="30">
        <v>1.7974919969480023</v>
      </c>
      <c r="AH23" s="30">
        <v>1.0702118100185984</v>
      </c>
      <c r="AI23" s="30">
        <v>9.9396255950241876</v>
      </c>
      <c r="AJ23" s="30">
        <v>10.766059997776482</v>
      </c>
      <c r="AK23" s="30">
        <v>5.8985255473209</v>
      </c>
      <c r="AL23" s="30">
        <v>4.5767697073385802</v>
      </c>
      <c r="AM23" s="30">
        <v>8.2011106403149459</v>
      </c>
      <c r="AN23" s="36"/>
      <c r="AO23" s="36"/>
      <c r="AP23" s="36"/>
      <c r="AQ23" s="36"/>
      <c r="AR23" s="36"/>
      <c r="AS23" s="36"/>
      <c r="AT23" s="36"/>
    </row>
    <row r="24" spans="1:46" ht="15.6" x14ac:dyDescent="0.3">
      <c r="A24" s="26">
        <v>686802</v>
      </c>
      <c r="B24" s="26">
        <v>846574</v>
      </c>
      <c r="C24" s="26">
        <v>367</v>
      </c>
      <c r="D24" s="25">
        <v>20</v>
      </c>
      <c r="E24" s="26">
        <v>1</v>
      </c>
      <c r="F24" s="27" t="s">
        <v>20</v>
      </c>
      <c r="G24" s="30">
        <v>-7.9799357987009198</v>
      </c>
      <c r="H24" s="30">
        <v>-0.15588978784462748</v>
      </c>
      <c r="I24" s="30">
        <v>0.29720336925279167</v>
      </c>
      <c r="J24" s="30">
        <v>-5.2809354331186276</v>
      </c>
      <c r="K24" s="30">
        <v>2.2101171315869141</v>
      </c>
      <c r="L24" s="30">
        <v>-2.4675247163585907</v>
      </c>
      <c r="M24" s="30">
        <v>4.8009428002586514</v>
      </c>
      <c r="N24" s="30">
        <v>1.878815859993817</v>
      </c>
      <c r="O24" s="30">
        <v>-3.1516220613986183</v>
      </c>
      <c r="P24" s="30">
        <v>-3.1516220613986183</v>
      </c>
      <c r="Q24" s="30">
        <v>-0.47747341197208981</v>
      </c>
      <c r="R24" s="30">
        <v>-3.0563118815942936</v>
      </c>
      <c r="S24" s="30">
        <v>4.5759130490768296</v>
      </c>
      <c r="T24" s="30">
        <v>-3.1516220613986183</v>
      </c>
      <c r="U24" s="30">
        <v>-2.4584748808386729</v>
      </c>
      <c r="V24" s="30">
        <v>-4.0679127932727734</v>
      </c>
      <c r="W24" s="30">
        <v>0.87551375113003227</v>
      </c>
      <c r="X24" s="30">
        <v>-10.647164005282875</v>
      </c>
      <c r="Y24" s="30">
        <v>-3.6459183832133988</v>
      </c>
      <c r="Z24" s="30">
        <v>-7.9735780881676455</v>
      </c>
      <c r="AA24" s="30">
        <v>-2.2852031595646363</v>
      </c>
      <c r="AB24" s="30">
        <v>-1.7653277002787278</v>
      </c>
      <c r="AC24" s="30">
        <v>-1.2645524123662386</v>
      </c>
      <c r="AD24" s="30">
        <v>0.56195000530568928</v>
      </c>
      <c r="AE24" s="30">
        <v>4.371318856673752</v>
      </c>
      <c r="AF24" s="30">
        <v>1.2791947374446953</v>
      </c>
      <c r="AG24" s="30">
        <v>1.7311798611877525</v>
      </c>
      <c r="AH24" s="30">
        <v>1.0227652084970187</v>
      </c>
      <c r="AI24" s="30">
        <v>9.9767233876832577</v>
      </c>
      <c r="AJ24" s="30">
        <v>10.740849537701784</v>
      </c>
      <c r="AK24" s="30">
        <v>5.9533577949197376</v>
      </c>
      <c r="AL24" s="30">
        <v>4.4492803981434639</v>
      </c>
      <c r="AM24" s="30">
        <v>8.2559428879137844</v>
      </c>
      <c r="AN24" s="36"/>
      <c r="AO24" s="36"/>
      <c r="AP24" s="36"/>
      <c r="AQ24" s="36"/>
      <c r="AR24" s="36"/>
      <c r="AS24" s="36"/>
      <c r="AT24" s="36"/>
    </row>
    <row r="25" spans="1:46" ht="15.6" x14ac:dyDescent="0.3">
      <c r="A25" s="26">
        <v>686801</v>
      </c>
      <c r="B25" s="26">
        <v>846574</v>
      </c>
      <c r="C25" s="26">
        <v>366</v>
      </c>
      <c r="D25" s="25">
        <v>21</v>
      </c>
      <c r="E25" s="26">
        <v>1</v>
      </c>
      <c r="F25" s="27" t="s">
        <v>21</v>
      </c>
      <c r="G25" s="30">
        <v>-6.3194070487748286</v>
      </c>
      <c r="H25" s="30">
        <v>-0.22258198600902054</v>
      </c>
      <c r="I25" s="30">
        <v>0.23823321718230892</v>
      </c>
      <c r="J25" s="30">
        <v>-5.1278567644474498</v>
      </c>
      <c r="K25" s="30">
        <v>2.1775014714699026</v>
      </c>
      <c r="L25" s="30">
        <v>-2.5989710535864274</v>
      </c>
      <c r="M25" s="30">
        <v>4.7492134747709711</v>
      </c>
      <c r="N25" s="30">
        <v>1.8315417476865254</v>
      </c>
      <c r="O25" s="30">
        <v>-3.2183142595630114</v>
      </c>
      <c r="P25" s="30">
        <v>-3.3236747752208378</v>
      </c>
      <c r="Q25" s="30">
        <v>-0.53046676577832086</v>
      </c>
      <c r="R25" s="30">
        <v>-3.2183142595630114</v>
      </c>
      <c r="S25" s="30">
        <v>4.6487912407537273</v>
      </c>
      <c r="T25" s="30">
        <v>-3.3236747752208378</v>
      </c>
      <c r="U25" s="30">
        <v>-2.525167079003066</v>
      </c>
      <c r="V25" s="30">
        <v>-4.1346049914371665</v>
      </c>
      <c r="W25" s="30">
        <v>0.84040312501593795</v>
      </c>
      <c r="X25" s="30">
        <v>-10.661212469961846</v>
      </c>
      <c r="Y25" s="30">
        <v>-3.8161512603186321</v>
      </c>
      <c r="Z25" s="30">
        <v>-8.0480863923489085</v>
      </c>
      <c r="AA25" s="30">
        <v>-2.2873173802991609</v>
      </c>
      <c r="AB25" s="30">
        <v>-1.6088763471289111</v>
      </c>
      <c r="AC25" s="30">
        <v>-1.3620162691973852</v>
      </c>
      <c r="AD25" s="30">
        <v>0.4952578071412963</v>
      </c>
      <c r="AE25" s="30">
        <v>4.1718671686634181</v>
      </c>
      <c r="AF25" s="30">
        <v>1.2005263482335866</v>
      </c>
      <c r="AG25" s="30">
        <v>1.7652923621453249</v>
      </c>
      <c r="AH25" s="30">
        <v>0.92482046682852126</v>
      </c>
      <c r="AI25" s="30">
        <v>9.9000410964437791</v>
      </c>
      <c r="AJ25" s="30">
        <v>10.701556313725506</v>
      </c>
      <c r="AK25" s="30">
        <v>5.8866655967553445</v>
      </c>
      <c r="AL25" s="30">
        <v>4.6057317512932805</v>
      </c>
      <c r="AM25" s="30">
        <v>8.1892506897493913</v>
      </c>
      <c r="AN25" s="36"/>
      <c r="AO25" s="36"/>
      <c r="AP25" s="36"/>
      <c r="AQ25" s="36"/>
      <c r="AR25" s="36"/>
      <c r="AS25" s="36"/>
      <c r="AT25" s="36"/>
    </row>
    <row r="26" spans="1:46" ht="15.6" x14ac:dyDescent="0.3">
      <c r="A26" s="26">
        <v>687115</v>
      </c>
      <c r="B26" s="26">
        <v>846600</v>
      </c>
      <c r="C26" s="26">
        <v>379</v>
      </c>
      <c r="D26" s="25">
        <v>22</v>
      </c>
      <c r="E26" s="26">
        <v>1</v>
      </c>
      <c r="F26" s="27" t="s">
        <v>22</v>
      </c>
      <c r="G26" s="30">
        <v>-7.5147767922981998</v>
      </c>
      <c r="H26" s="30">
        <v>0.30926921855809186</v>
      </c>
      <c r="I26" s="30">
        <v>0.7665105961899763</v>
      </c>
      <c r="J26" s="30">
        <v>-6.2542336364838702</v>
      </c>
      <c r="K26" s="30">
        <v>2.3016993832482981</v>
      </c>
      <c r="L26" s="30">
        <v>-2.5028503424383244</v>
      </c>
      <c r="M26" s="30">
        <v>5.6322791976965005</v>
      </c>
      <c r="N26" s="30">
        <v>1.7202561922683541</v>
      </c>
      <c r="O26" s="30">
        <v>-3.1972886787618897</v>
      </c>
      <c r="P26" s="30">
        <v>-3.7850753436640088</v>
      </c>
      <c r="Q26" s="30">
        <v>-0.70316537386896538</v>
      </c>
      <c r="R26" s="30">
        <v>-4.0082188949782189</v>
      </c>
      <c r="S26" s="30">
        <v>3.6879937443681885</v>
      </c>
      <c r="T26" s="30">
        <v>-3.0919281631040634</v>
      </c>
      <c r="U26" s="30">
        <v>-2.398780982544118</v>
      </c>
      <c r="V26" s="30">
        <v>-4.0082188949782189</v>
      </c>
      <c r="W26" s="30">
        <v>1.0685162008225608</v>
      </c>
      <c r="X26" s="30">
        <v>-10.790115136754189</v>
      </c>
      <c r="Y26" s="30">
        <v>-3.0431379989346317</v>
      </c>
      <c r="Z26" s="30">
        <v>-6.6865323094741402</v>
      </c>
      <c r="AA26" s="30">
        <v>-1.5651819665150766</v>
      </c>
      <c r="AB26" s="30">
        <v>-1.7056338019841728</v>
      </c>
      <c r="AC26" s="30">
        <v>-2.8295638986365725</v>
      </c>
      <c r="AD26" s="30">
        <v>4.3566052825086153E-2</v>
      </c>
      <c r="AE26" s="30">
        <v>4.4524039449496247</v>
      </c>
      <c r="AF26" s="30">
        <v>0.59695129100987276</v>
      </c>
      <c r="AG26" s="30">
        <v>1.775606287351519</v>
      </c>
      <c r="AH26" s="30">
        <v>2.1912755656339247</v>
      </c>
      <c r="AI26" s="30">
        <v>10.050237841596445</v>
      </c>
      <c r="AJ26" s="30">
        <v>10.044338119469257</v>
      </c>
      <c r="AK26" s="30">
        <v>6.1184122088721189</v>
      </c>
      <c r="AL26" s="30">
        <v>5.0097495843505078</v>
      </c>
      <c r="AM26" s="30">
        <v>8.3156367862083389</v>
      </c>
      <c r="AN26" s="36"/>
      <c r="AO26" s="36"/>
      <c r="AP26" s="36"/>
      <c r="AQ26" s="36"/>
      <c r="AR26" s="36"/>
      <c r="AS26" s="36"/>
      <c r="AT26" s="36"/>
    </row>
    <row r="27" spans="1:46" ht="15.6" x14ac:dyDescent="0.3">
      <c r="A27" s="26">
        <v>687115</v>
      </c>
      <c r="B27" s="26">
        <v>846601</v>
      </c>
      <c r="C27" s="26">
        <v>379</v>
      </c>
      <c r="D27" s="25">
        <v>23</v>
      </c>
      <c r="E27" s="26">
        <v>1</v>
      </c>
      <c r="F27" s="27" t="s">
        <v>24</v>
      </c>
      <c r="G27" s="30">
        <v>-5.4391792639555074</v>
      </c>
      <c r="H27" s="30">
        <v>0.43895659784547175</v>
      </c>
      <c r="I27" s="30">
        <v>0.23643233373399786</v>
      </c>
      <c r="J27" s="30">
        <v>-6.7117448597470544</v>
      </c>
      <c r="K27" s="30">
        <v>1.9565869610264492</v>
      </c>
      <c r="L27" s="30">
        <v>-2.6106189077293425</v>
      </c>
      <c r="M27" s="30">
        <v>5.4715707986605029</v>
      </c>
      <c r="N27" s="30">
        <v>1.6252744669326868</v>
      </c>
      <c r="O27" s="30">
        <v>-3.3552833719262911</v>
      </c>
      <c r="P27" s="30">
        <v>-3.7607484800344553</v>
      </c>
      <c r="Q27" s="30">
        <v>-0.89854759910498672</v>
      </c>
      <c r="R27" s="30">
        <v>-3.9430700368284097</v>
      </c>
      <c r="S27" s="30">
        <v>3.8809759740278822</v>
      </c>
      <c r="T27" s="30">
        <v>-3.2499228562684643</v>
      </c>
      <c r="U27" s="30">
        <v>-1.8636284951485738</v>
      </c>
      <c r="V27" s="30">
        <v>-4.1662135881426199</v>
      </c>
      <c r="W27" s="30">
        <v>0.90896022709120738</v>
      </c>
      <c r="X27" s="30">
        <v>-10.645381341595739</v>
      </c>
      <c r="Y27" s="30">
        <v>-3.0510719975232994</v>
      </c>
      <c r="Z27" s="30">
        <v>-7.0420207192692619</v>
      </c>
      <c r="AA27" s="30">
        <v>-1.8251622143207777</v>
      </c>
      <c r="AB27" s="30">
        <v>-1.8636284951485738</v>
      </c>
      <c r="AC27" s="30">
        <v>-2.60806897009607</v>
      </c>
      <c r="AD27" s="30">
        <v>0.15127452539369077</v>
      </c>
      <c r="AE27" s="30">
        <v>4.5939257818840069</v>
      </c>
      <c r="AF27" s="30">
        <v>0.7931284115660856</v>
      </c>
      <c r="AG27" s="30">
        <v>1.6773308288887403</v>
      </c>
      <c r="AH27" s="30">
        <v>1.9650129013405211</v>
      </c>
      <c r="AI27" s="30">
        <v>10.012202463511024</v>
      </c>
      <c r="AJ27" s="30">
        <v>10.003468783542269</v>
      </c>
      <c r="AK27" s="30">
        <v>6.2227817801752092</v>
      </c>
      <c r="AL27" s="30">
        <v>4.9387662681757369</v>
      </c>
      <c r="AM27" s="30">
        <v>8.1576420930439379</v>
      </c>
      <c r="AN27" s="36"/>
      <c r="AO27" s="36"/>
      <c r="AP27" s="36"/>
      <c r="AQ27" s="36"/>
      <c r="AR27" s="36"/>
      <c r="AS27" s="36"/>
      <c r="AT27" s="36"/>
    </row>
    <row r="28" spans="1:46" ht="15.6" x14ac:dyDescent="0.3">
      <c r="A28" s="26">
        <v>687114</v>
      </c>
      <c r="B28" s="26">
        <v>846601</v>
      </c>
      <c r="C28" s="26">
        <v>379</v>
      </c>
      <c r="D28" s="25">
        <v>24</v>
      </c>
      <c r="E28" s="26">
        <v>1</v>
      </c>
      <c r="F28" s="27" t="s">
        <v>26</v>
      </c>
      <c r="G28" s="30">
        <v>-8.6905184449869175</v>
      </c>
      <c r="H28" s="30">
        <v>0.51982192698926522</v>
      </c>
      <c r="I28" s="30">
        <v>0.21108644533965198</v>
      </c>
      <c r="J28" s="30">
        <v>-6.6806029659556918</v>
      </c>
      <c r="K28" s="30">
        <v>1.8895869861579455</v>
      </c>
      <c r="L28" s="30">
        <v>-2.7416135122977314</v>
      </c>
      <c r="M28" s="30">
        <v>5.51365010276914</v>
      </c>
      <c r="N28" s="30">
        <v>1.6751295593339202</v>
      </c>
      <c r="O28" s="30">
        <v>-3.169057527124671</v>
      </c>
      <c r="P28" s="30">
        <v>-3.2744180427824974</v>
      </c>
      <c r="Q28" s="30">
        <v>-0.81768226996119331</v>
      </c>
      <c r="R28" s="30">
        <v>-3.8622047076846164</v>
      </c>
      <c r="S28" s="30">
        <v>4.0607812510265795</v>
      </c>
      <c r="T28" s="30">
        <v>-3.2744180427824974</v>
      </c>
      <c r="U28" s="30">
        <v>-2.0704452384565615</v>
      </c>
      <c r="V28" s="30">
        <v>-4.0853482589988257</v>
      </c>
      <c r="W28" s="30">
        <v>1.2154659877477978</v>
      </c>
      <c r="X28" s="30">
        <v>-10.47575260558005</v>
      </c>
      <c r="Y28" s="30">
        <v>-2.8763879131618508</v>
      </c>
      <c r="Z28" s="30">
        <v>-7.0228128542512982</v>
      </c>
      <c r="AA28" s="30">
        <v>-1.7300715959291415</v>
      </c>
      <c r="AB28" s="30">
        <v>-1.7827631660047802</v>
      </c>
      <c r="AC28" s="30">
        <v>-2.4759103465647256</v>
      </c>
      <c r="AD28" s="30">
        <v>0.29667837567505562</v>
      </c>
      <c r="AE28" s="30">
        <v>4.7245145463802309</v>
      </c>
      <c r="AF28" s="30">
        <v>0.9418163370486401</v>
      </c>
      <c r="AG28" s="30">
        <v>1.7435973586113811</v>
      </c>
      <c r="AH28" s="30">
        <v>2.0832159009219589</v>
      </c>
      <c r="AI28" s="30">
        <v>10.077291830060648</v>
      </c>
      <c r="AJ28" s="30">
        <v>10.153794711029061</v>
      </c>
      <c r="AK28" s="30">
        <v>6.5112864740972469</v>
      </c>
      <c r="AL28" s="30">
        <v>5.1737822771467883</v>
      </c>
      <c r="AM28" s="30">
        <v>8.2385074221877304</v>
      </c>
      <c r="AN28" s="36"/>
      <c r="AO28" s="36"/>
      <c r="AP28" s="36"/>
      <c r="AQ28" s="36"/>
      <c r="AR28" s="36"/>
      <c r="AS28" s="36"/>
      <c r="AT28" s="36"/>
    </row>
    <row r="29" spans="1:46" ht="15.6" x14ac:dyDescent="0.3">
      <c r="A29" s="26">
        <v>687114</v>
      </c>
      <c r="B29" s="26">
        <v>846600</v>
      </c>
      <c r="C29" s="26">
        <v>379</v>
      </c>
      <c r="D29" s="25">
        <v>25</v>
      </c>
      <c r="E29" s="26">
        <v>1</v>
      </c>
      <c r="F29" s="27" t="s">
        <v>25</v>
      </c>
      <c r="G29" s="30">
        <v>-8.5215020416418135</v>
      </c>
      <c r="H29" s="30">
        <v>-4.3088502255764763E-3</v>
      </c>
      <c r="I29" s="30">
        <v>1.6486141741482627</v>
      </c>
      <c r="J29" s="30">
        <v>-6.4696756669949513</v>
      </c>
      <c r="K29" s="30">
        <v>2.7701164198215062</v>
      </c>
      <c r="L29" s="30">
        <v>-1.9358302618287901</v>
      </c>
      <c r="M29" s="30">
        <v>5.7160029263818348</v>
      </c>
      <c r="N29" s="30">
        <v>1.7874506190024784</v>
      </c>
      <c r="O29" s="30">
        <v>-3.0000411237795674</v>
      </c>
      <c r="P29" s="30">
        <v>-3.3567160677182999</v>
      </c>
      <c r="Q29" s="30">
        <v>-0.8837856089770153</v>
      </c>
      <c r="R29" s="30">
        <v>-3.9163318556537225</v>
      </c>
      <c r="S29" s="30">
        <v>3.9846751963386979</v>
      </c>
      <c r="T29" s="30">
        <v>-3.1054016394373938</v>
      </c>
      <c r="U29" s="30">
        <v>-1.9014288351114579</v>
      </c>
      <c r="V29" s="30">
        <v>-3.9163318556537225</v>
      </c>
      <c r="W29" s="30">
        <v>0.92588478681757014</v>
      </c>
      <c r="X29" s="30">
        <v>-10.775660540730385</v>
      </c>
      <c r="Y29" s="30">
        <v>-2.9047309439752427</v>
      </c>
      <c r="Z29" s="30">
        <v>-6.8451687772708114</v>
      </c>
      <c r="AA29" s="30">
        <v>-2.0986467865306113</v>
      </c>
      <c r="AB29" s="30">
        <v>-2.306893943219622</v>
      </c>
      <c r="AC29" s="30">
        <v>-2.817719566985613</v>
      </c>
      <c r="AD29" s="30">
        <v>-0.10966936588340276</v>
      </c>
      <c r="AE29" s="30">
        <v>4.8516200541096977</v>
      </c>
      <c r="AF29" s="30">
        <v>0.52631940083659379</v>
      </c>
      <c r="AG29" s="30">
        <v>1.8121432315928501</v>
      </c>
      <c r="AH29" s="30">
        <v>1.7957494218171737</v>
      </c>
      <c r="AI29" s="30">
        <v>9.8557491443832159</v>
      </c>
      <c r="AJ29" s="30">
        <v>10.169205839523611</v>
      </c>
      <c r="AK29" s="30">
        <v>5.5171520676366699</v>
      </c>
      <c r="AL29" s="30">
        <v>5.1016366236750041</v>
      </c>
      <c r="AM29" s="30">
        <v>8.4075238255328344</v>
      </c>
      <c r="AN29" s="36"/>
      <c r="AO29" s="36"/>
      <c r="AP29" s="36"/>
      <c r="AQ29" s="36"/>
      <c r="AR29" s="36"/>
      <c r="AS29" s="36"/>
      <c r="AT29" s="36"/>
    </row>
    <row r="30" spans="1:46" ht="15.6" x14ac:dyDescent="0.3">
      <c r="A30" s="26">
        <v>687116</v>
      </c>
      <c r="B30" s="26">
        <v>846601</v>
      </c>
      <c r="C30" s="26">
        <v>379</v>
      </c>
      <c r="D30" s="25">
        <v>26</v>
      </c>
      <c r="E30" s="26">
        <v>1</v>
      </c>
      <c r="F30" s="27" t="s">
        <v>27</v>
      </c>
      <c r="G30" s="30">
        <v>-6.8048489008749158</v>
      </c>
      <c r="H30" s="30">
        <v>-0.15945788636026995</v>
      </c>
      <c r="I30" s="30">
        <v>0.87355711982202666</v>
      </c>
      <c r="J30" s="30">
        <v>-6.2044632003962814</v>
      </c>
      <c r="K30" s="30">
        <v>2.8045256888791408</v>
      </c>
      <c r="L30" s="30">
        <v>-2.2773657088679018</v>
      </c>
      <c r="M30" s="30">
        <v>5.8257370477341164</v>
      </c>
      <c r="N30" s="30">
        <v>1.757464725821791</v>
      </c>
      <c r="O30" s="30">
        <v>-3.2605506755720874</v>
      </c>
      <c r="P30" s="30">
        <v>-3.0598799801099359</v>
      </c>
      <c r="Q30" s="30">
        <v>-1.2382675477321998</v>
      </c>
      <c r="R30" s="30">
        <v>-4.0714808917884158</v>
      </c>
      <c r="S30" s="30">
        <v>3.88359338147428</v>
      </c>
      <c r="T30" s="30">
        <v>-3.2605506755720874</v>
      </c>
      <c r="U30" s="30">
        <v>-2.0565778712461515</v>
      </c>
      <c r="V30" s="30">
        <v>-4.0714808917884158</v>
      </c>
      <c r="W30" s="30">
        <v>1.1488749332899089</v>
      </c>
      <c r="X30" s="30">
        <v>-11.083596186094796</v>
      </c>
      <c r="Y30" s="30">
        <v>-3.1551901599142611</v>
      </c>
      <c r="Z30" s="30">
        <v>-6.6923101915205718</v>
      </c>
      <c r="AA30" s="30">
        <v>-1.9017503724421256</v>
      </c>
      <c r="AB30" s="30">
        <v>-2.0565778712461515</v>
      </c>
      <c r="AC30" s="30">
        <v>-2.8187179232930477</v>
      </c>
      <c r="AD30" s="30">
        <v>-0.11066772219083787</v>
      </c>
      <c r="AE30" s="30">
        <v>4.499253066555851</v>
      </c>
      <c r="AF30" s="30">
        <v>0.3105457428854656</v>
      </c>
      <c r="AG30" s="30">
        <v>2.003865139300268</v>
      </c>
      <c r="AH30" s="30">
        <v>2.3582385862507214</v>
      </c>
      <c r="AI30" s="30">
        <v>9.8728625380188273</v>
      </c>
      <c r="AJ30" s="30">
        <v>10.253854789608265</v>
      </c>
      <c r="AK30" s="30">
        <v>5.1388594801877669</v>
      </c>
      <c r="AL30" s="30">
        <v>5.3001276277838887</v>
      </c>
      <c r="AM30" s="30">
        <v>8.2523747893981412</v>
      </c>
      <c r="AN30" s="36"/>
      <c r="AO30" s="36"/>
      <c r="AP30" s="36"/>
      <c r="AQ30" s="36"/>
      <c r="AR30" s="36"/>
      <c r="AS30" s="36"/>
      <c r="AT30" s="36"/>
    </row>
    <row r="31" spans="1:46" ht="15.6" x14ac:dyDescent="0.3">
      <c r="A31" s="26">
        <v>687116</v>
      </c>
      <c r="B31" s="26">
        <v>846600</v>
      </c>
      <c r="C31" s="26">
        <v>379</v>
      </c>
      <c r="D31" s="25">
        <v>27</v>
      </c>
      <c r="E31" s="26">
        <v>1</v>
      </c>
      <c r="F31" s="27" t="s">
        <v>28</v>
      </c>
      <c r="G31" s="30">
        <v>-7.2370473233810326</v>
      </c>
      <c r="H31" s="30">
        <v>0.43284800764800085</v>
      </c>
      <c r="I31" s="30">
        <v>0.50835556015614591</v>
      </c>
      <c r="J31" s="30">
        <v>-7.0390840705971218</v>
      </c>
      <c r="K31" s="30">
        <v>1.888135240254843</v>
      </c>
      <c r="L31" s="30">
        <v>-2.375285652011192</v>
      </c>
      <c r="M31" s="30">
        <v>5.6350215136431352</v>
      </c>
      <c r="N31" s="30">
        <v>1.30414137359142</v>
      </c>
      <c r="O31" s="30">
        <v>-2.9683493740141547</v>
      </c>
      <c r="P31" s="30">
        <v>-3.4791749977801452</v>
      </c>
      <c r="Q31" s="30">
        <v>-1.1765899047860997</v>
      </c>
      <c r="R31" s="30">
        <v>-4.1723221783400906</v>
      </c>
      <c r="S31" s="30">
        <v>3.9689647072095267</v>
      </c>
      <c r="T31" s="30">
        <v>-2.2752021934542093</v>
      </c>
      <c r="U31" s="30">
        <v>-0.77112479667793521</v>
      </c>
      <c r="V31" s="30">
        <v>-3.8846401058883098</v>
      </c>
      <c r="W31" s="30">
        <v>0.90700964704240006</v>
      </c>
      <c r="X31" s="30">
        <v>-11.181977446805607</v>
      </c>
      <c r="Y31" s="30">
        <v>-3.1191722637487382</v>
      </c>
      <c r="Z31" s="30">
        <v>-6.4650843841314138</v>
      </c>
      <c r="AA31" s="30">
        <v>-2.1089360274135522</v>
      </c>
      <c r="AB31" s="30">
        <v>-2.2752021934542093</v>
      </c>
      <c r="AC31" s="30">
        <v>-2.5628842659059905</v>
      </c>
      <c r="AD31" s="30">
        <v>-0.13513602995793858</v>
      </c>
      <c r="AE31" s="30">
        <v>5.014408327996958</v>
      </c>
      <c r="AF31" s="30">
        <v>1.0570023167209945</v>
      </c>
      <c r="AG31" s="30">
        <v>1.5534392030348856</v>
      </c>
      <c r="AH31" s="30">
        <v>2.0288628997499605</v>
      </c>
      <c r="AI31" s="30">
        <v>9.5741955081372314</v>
      </c>
      <c r="AJ31" s="30">
        <v>9.9457590645697156</v>
      </c>
      <c r="AK31" s="30">
        <v>5.5488438174020827</v>
      </c>
      <c r="AL31" s="30">
        <v>5.4210104458921977</v>
      </c>
      <c r="AM31" s="30">
        <v>8.4392155752982472</v>
      </c>
      <c r="AN31" s="36"/>
      <c r="AO31" s="36"/>
      <c r="AP31" s="36"/>
      <c r="AQ31" s="36"/>
      <c r="AR31" s="36"/>
      <c r="AS31" s="36"/>
      <c r="AT31" s="36"/>
    </row>
    <row r="32" spans="1:46" ht="15.6" x14ac:dyDescent="0.3">
      <c r="A32" s="26">
        <v>687117</v>
      </c>
      <c r="B32" s="26">
        <v>846600</v>
      </c>
      <c r="C32" s="26">
        <v>379</v>
      </c>
      <c r="D32" s="25">
        <v>28</v>
      </c>
      <c r="E32" s="26">
        <v>1</v>
      </c>
      <c r="F32" s="27" t="s">
        <v>30</v>
      </c>
      <c r="G32" s="30">
        <v>-1.240220764421976</v>
      </c>
      <c r="H32" s="30">
        <v>1.9368335655928861</v>
      </c>
      <c r="I32" s="30">
        <v>-3.1507627696394982</v>
      </c>
      <c r="J32" s="30">
        <v>-8.02629416713674</v>
      </c>
      <c r="K32" s="30">
        <v>0.4747011280814909</v>
      </c>
      <c r="L32" s="30">
        <v>-5.6558260597174845</v>
      </c>
      <c r="M32" s="30">
        <v>4.1810011951629722</v>
      </c>
      <c r="N32" s="30">
        <v>0.93011654162903201</v>
      </c>
      <c r="O32" s="30">
        <v>-2.8506581771891599</v>
      </c>
      <c r="P32" s="30">
        <v>-1.1550425685140071</v>
      </c>
      <c r="Q32" s="30">
        <v>0.39583281471201415</v>
      </c>
      <c r="R32" s="30">
        <v>-0.68160447681963687</v>
      </c>
      <c r="S32" s="30">
        <v>4.1569424367626935</v>
      </c>
      <c r="T32" s="30">
        <v>-3.6491658734069317</v>
      </c>
      <c r="U32" s="30">
        <v>-3.6491658734069317</v>
      </c>
      <c r="V32" s="30">
        <v>-4.46009608962326</v>
      </c>
      <c r="W32" s="30">
        <v>0.89176204385280622</v>
      </c>
      <c r="X32" s="30">
        <v>-10.840538370730386</v>
      </c>
      <c r="Y32" s="30">
        <v>-3.5640080650666248</v>
      </c>
      <c r="Z32" s="30">
        <v>-8.5672540064228304</v>
      </c>
      <c r="AA32" s="30">
        <v>-6.6629893242415479</v>
      </c>
      <c r="AB32" s="30">
        <v>-2.1575109966292145</v>
      </c>
      <c r="AC32" s="30">
        <v>-0.43921867928303215</v>
      </c>
      <c r="AD32" s="30">
        <v>1.3614694206893241</v>
      </c>
      <c r="AE32" s="30">
        <v>5.6391638174309451</v>
      </c>
      <c r="AF32" s="30">
        <v>1.6379781925429799</v>
      </c>
      <c r="AG32" s="30">
        <v>1.1923930906453901</v>
      </c>
      <c r="AH32" s="30">
        <v>3.3052609248843523</v>
      </c>
      <c r="AI32" s="30">
        <v>9.2555941330588034</v>
      </c>
      <c r="AJ32" s="30">
        <v>10.025804661778343</v>
      </c>
      <c r="AK32" s="30">
        <v>7.2351509321409226</v>
      </c>
      <c r="AL32" s="30">
        <v>4.774936894943294</v>
      </c>
      <c r="AM32" s="30">
        <v>9.3554144683410136</v>
      </c>
      <c r="AN32" s="36"/>
      <c r="AO32" s="36"/>
      <c r="AP32" s="36"/>
      <c r="AQ32" s="36"/>
      <c r="AR32" s="36"/>
      <c r="AS32" s="36"/>
      <c r="AT32" s="36"/>
    </row>
    <row r="33" spans="1:46" ht="15.6" x14ac:dyDescent="0.3">
      <c r="A33" s="26">
        <v>687117</v>
      </c>
      <c r="B33" s="26">
        <v>846601</v>
      </c>
      <c r="C33" s="26">
        <v>379</v>
      </c>
      <c r="D33" s="25">
        <v>29</v>
      </c>
      <c r="E33" s="26">
        <v>1</v>
      </c>
      <c r="F33" s="27" t="s">
        <v>29</v>
      </c>
      <c r="G33" s="30">
        <v>-3.6460458404395117</v>
      </c>
      <c r="H33" s="30">
        <v>0.14228569264608476</v>
      </c>
      <c r="I33" s="30">
        <v>0.77532894913632455</v>
      </c>
      <c r="J33" s="30">
        <v>-7.6283595414830918</v>
      </c>
      <c r="K33" s="30">
        <v>2.9206050895948508</v>
      </c>
      <c r="L33" s="30">
        <v>-2.4911756514650527</v>
      </c>
      <c r="M33" s="30">
        <v>5.1190194350666589</v>
      </c>
      <c r="N33" s="30">
        <v>1.5532726663563468</v>
      </c>
      <c r="O33" s="30">
        <v>-3.3642722046738971</v>
      </c>
      <c r="P33" s="30">
        <v>-3.2589116890160708</v>
      </c>
      <c r="Q33" s="30">
        <v>-1.3871095121144792</v>
      </c>
      <c r="R33" s="30">
        <v>-2.8534465809079066</v>
      </c>
      <c r="S33" s="30">
        <v>4.0476197099234339</v>
      </c>
      <c r="T33" s="30">
        <v>-3.3642722046738971</v>
      </c>
      <c r="U33" s="30">
        <v>-2.5657645084561254</v>
      </c>
      <c r="V33" s="30">
        <v>-4.1752024208902254</v>
      </c>
      <c r="W33" s="30">
        <v>1.0518874363694433</v>
      </c>
      <c r="X33" s="30">
        <v>-11.189650660763968</v>
      </c>
      <c r="Y33" s="30">
        <v>-3.163601509211746</v>
      </c>
      <c r="Z33" s="30">
        <v>-6.8467355715933964</v>
      </c>
      <c r="AA33" s="30">
        <v>-2.360501382419764</v>
      </c>
      <c r="AB33" s="30">
        <v>-2.1602994003479612</v>
      </c>
      <c r="AC33" s="30">
        <v>-3.163601509211746</v>
      </c>
      <c r="AD33" s="30">
        <v>-0.26317941546207974</v>
      </c>
      <c r="AE33" s="30">
        <v>5.7157063494390421</v>
      </c>
      <c r="AF33" s="30">
        <v>0.10838414097040322</v>
      </c>
      <c r="AG33" s="30">
        <v>1.9933617390305594</v>
      </c>
      <c r="AH33" s="30">
        <v>1.8768867480341911</v>
      </c>
      <c r="AI33" s="30">
        <v>9.8654496910509319</v>
      </c>
      <c r="AJ33" s="30">
        <v>10.270249241730202</v>
      </c>
      <c r="AK33" s="30">
        <v>5.258281502400167</v>
      </c>
      <c r="AL33" s="30">
        <v>5.0351379510859573</v>
      </c>
      <c r="AM33" s="30">
        <v>8.1486532602963315</v>
      </c>
      <c r="AN33" s="36"/>
      <c r="AO33" s="36"/>
      <c r="AP33" s="36"/>
      <c r="AQ33" s="36"/>
      <c r="AR33" s="36"/>
      <c r="AS33" s="36"/>
      <c r="AT33" s="36"/>
    </row>
    <row r="34" spans="1:46" ht="15.6" x14ac:dyDescent="0.3">
      <c r="A34" s="26">
        <v>687118</v>
      </c>
      <c r="B34" s="26">
        <v>846600</v>
      </c>
      <c r="C34" s="26">
        <v>379</v>
      </c>
      <c r="D34" s="25">
        <v>30</v>
      </c>
      <c r="E34" s="26">
        <v>1</v>
      </c>
      <c r="F34" s="27" t="s">
        <v>31</v>
      </c>
      <c r="G34" s="30">
        <v>-5.8750215344016379</v>
      </c>
      <c r="H34" s="30">
        <v>0.41754810549026561</v>
      </c>
      <c r="I34" s="30">
        <v>6.5327511900913446E-2</v>
      </c>
      <c r="J34" s="30">
        <v>-6.9263092510619257</v>
      </c>
      <c r="K34" s="30">
        <v>1.790908717825588</v>
      </c>
      <c r="L34" s="30">
        <v>-2.9464051029995186</v>
      </c>
      <c r="M34" s="30">
        <v>5.2508493843036055</v>
      </c>
      <c r="N34" s="30">
        <v>1.4736007797395791</v>
      </c>
      <c r="O34" s="30">
        <v>-3.3766918642814971</v>
      </c>
      <c r="P34" s="30">
        <v>-3.2713313486236708</v>
      </c>
      <c r="Q34" s="30">
        <v>-0.99920546311433356</v>
      </c>
      <c r="R34" s="30">
        <v>-3.7821569723896613</v>
      </c>
      <c r="S34" s="30">
        <v>4.3493737382145916</v>
      </c>
      <c r="T34" s="30">
        <v>-3.3766918642814971</v>
      </c>
      <c r="U34" s="30">
        <v>-1.4795718793956159</v>
      </c>
      <c r="V34" s="30">
        <v>-4.1876220804978255</v>
      </c>
      <c r="W34" s="30">
        <v>1.1181673008889119</v>
      </c>
      <c r="X34" s="30">
        <v>-11.474409210519973</v>
      </c>
      <c r="Y34" s="30">
        <v>-3.4820523799393235</v>
      </c>
      <c r="Z34" s="30">
        <v>-7.4128668423058981</v>
      </c>
      <c r="AA34" s="30">
        <v>-2.3067979478031764</v>
      </c>
      <c r="AB34" s="30">
        <v>-1.8850369875037802</v>
      </c>
      <c r="AC34" s="30">
        <v>-2.1727190599555612</v>
      </c>
      <c r="AD34" s="30">
        <v>0.19440455417605576</v>
      </c>
      <c r="AE34" s="30">
        <v>4.8834562241448491</v>
      </c>
      <c r="AF34" s="30">
        <v>1.4014974858382354</v>
      </c>
      <c r="AG34" s="30">
        <v>1.9048183839501585</v>
      </c>
      <c r="AH34" s="30">
        <v>2.0418746304181168</v>
      </c>
      <c r="AI34" s="30">
        <v>9.7344982125247057</v>
      </c>
      <c r="AJ34" s="30">
        <v>10.369825822195825</v>
      </c>
      <c r="AK34" s="30">
        <v>6.0343192031568371</v>
      </c>
      <c r="AL34" s="30">
        <v>5.7881861336179279</v>
      </c>
      <c r="AM34" s="30">
        <v>8.1362336006887315</v>
      </c>
      <c r="AN34" s="36"/>
      <c r="AO34" s="36"/>
      <c r="AP34" s="36"/>
      <c r="AQ34" s="36"/>
      <c r="AR34" s="36"/>
      <c r="AS34" s="36"/>
      <c r="AT34" s="36"/>
    </row>
    <row r="35" spans="1:46" ht="15.6" x14ac:dyDescent="0.3">
      <c r="A35" s="26">
        <v>687118</v>
      </c>
      <c r="B35" s="26">
        <v>846601</v>
      </c>
      <c r="C35" s="26">
        <v>379</v>
      </c>
      <c r="D35" s="25">
        <v>31</v>
      </c>
      <c r="E35" s="26">
        <v>1</v>
      </c>
      <c r="F35" s="27" t="s">
        <v>32</v>
      </c>
      <c r="G35" s="30">
        <v>-3.7041294428410803</v>
      </c>
      <c r="H35" s="30">
        <v>0.43573563468282983</v>
      </c>
      <c r="I35" s="30">
        <v>6.1042185241419251E-2</v>
      </c>
      <c r="J35" s="30">
        <v>-7.0661354442530735</v>
      </c>
      <c r="K35" s="30">
        <v>1.4760790152269638</v>
      </c>
      <c r="L35" s="30">
        <v>-3.1290911707611277</v>
      </c>
      <c r="M35" s="30">
        <v>4.884252010625544</v>
      </c>
      <c r="N35" s="30">
        <v>1.210462802235198</v>
      </c>
      <c r="O35" s="30">
        <v>-3.358504335088933</v>
      </c>
      <c r="P35" s="30">
        <v>-3.4762873707453164</v>
      </c>
      <c r="Q35" s="30">
        <v>-1.0783920979469457</v>
      </c>
      <c r="R35" s="30">
        <v>-3.9462909999910516</v>
      </c>
      <c r="S35" s="30">
        <v>4.3869793532642571</v>
      </c>
      <c r="T35" s="30">
        <v>-3.358504335088933</v>
      </c>
      <c r="U35" s="30">
        <v>-0.95055872643706074</v>
      </c>
      <c r="V35" s="30">
        <v>-4.1694345513052617</v>
      </c>
      <c r="W35" s="30">
        <v>0.82946548657257313</v>
      </c>
      <c r="X35" s="30">
        <v>-11.564686616980651</v>
      </c>
      <c r="Y35" s="30">
        <v>-3.4515947581549447</v>
      </c>
      <c r="Z35" s="30">
        <v>-7.4817989211410953</v>
      </c>
      <c r="AA35" s="30">
        <v>-2.1768610071610857</v>
      </c>
      <c r="AB35" s="30">
        <v>-2.1545315307629966</v>
      </c>
      <c r="AC35" s="30">
        <v>-1.9722099739690422</v>
      </c>
      <c r="AD35" s="30">
        <v>7.9060690744097467E-2</v>
      </c>
      <c r="AE35" s="30">
        <v>4.8083430474402196</v>
      </c>
      <c r="AF35" s="30">
        <v>1.4102952746809605</v>
      </c>
      <c r="AG35" s="30">
        <v>1.5831380875203716</v>
      </c>
      <c r="AH35" s="30">
        <v>2.0843942602702117</v>
      </c>
      <c r="AI35" s="30">
        <v>9.4952531169244292</v>
      </c>
      <c r="AJ35" s="30">
        <v>10.1941974151687</v>
      </c>
      <c r="AK35" s="30">
        <v>6.139518109339031</v>
      </c>
      <c r="AL35" s="30">
        <v>5.8063736628104925</v>
      </c>
      <c r="AM35" s="30">
        <v>8.1544211298812961</v>
      </c>
      <c r="AN35" s="36"/>
      <c r="AO35" s="36"/>
      <c r="AP35" s="36"/>
      <c r="AQ35" s="36"/>
      <c r="AR35" s="36"/>
      <c r="AS35" s="36"/>
      <c r="AT35" s="36"/>
    </row>
    <row r="36" spans="1:46" ht="15.6" x14ac:dyDescent="0.3">
      <c r="A36" s="26">
        <v>687119</v>
      </c>
      <c r="B36" s="26">
        <v>846601</v>
      </c>
      <c r="C36" s="26">
        <v>379</v>
      </c>
      <c r="D36" s="25">
        <v>32</v>
      </c>
      <c r="E36" s="26">
        <v>1</v>
      </c>
      <c r="F36" s="27" t="s">
        <v>33</v>
      </c>
      <c r="G36" s="30">
        <v>-6.7982969919409628</v>
      </c>
      <c r="H36" s="30">
        <v>0.25255913068184777</v>
      </c>
      <c r="I36" s="30">
        <v>0.70454425442490509</v>
      </c>
      <c r="J36" s="30">
        <v>-6.4257829839724838</v>
      </c>
      <c r="K36" s="30">
        <v>2.5708925806440326</v>
      </c>
      <c r="L36" s="30">
        <v>-2.4937732569913793</v>
      </c>
      <c r="M36" s="30">
        <v>5.6231971588095107</v>
      </c>
      <c r="N36" s="30">
        <v>1.5698606203147869</v>
      </c>
      <c r="O36" s="30">
        <v>-3.253998766638134</v>
      </c>
      <c r="P36" s="30">
        <v>-3.253998766638134</v>
      </c>
      <c r="Q36" s="30">
        <v>-1.4081720761398033</v>
      </c>
      <c r="R36" s="30">
        <v>-3.8417854315402526</v>
      </c>
      <c r="S36" s="30">
        <v>4.1237601415897389</v>
      </c>
      <c r="T36" s="30">
        <v>-3.253998766638134</v>
      </c>
      <c r="U36" s="30">
        <v>-1.3568787817522527</v>
      </c>
      <c r="V36" s="30">
        <v>-4.0649289828544628</v>
      </c>
      <c r="W36" s="30">
        <v>0.97526511348333744</v>
      </c>
      <c r="X36" s="30">
        <v>-10.933404287668161</v>
      </c>
      <c r="Y36" s="30">
        <v>-3.1999315453678583</v>
      </c>
      <c r="Z36" s="30">
        <v>-6.9246296132234786</v>
      </c>
      <c r="AA36" s="30">
        <v>-1.8459306059686826</v>
      </c>
      <c r="AB36" s="30">
        <v>-2.0500259623121981</v>
      </c>
      <c r="AC36" s="30">
        <v>-2.8121660143590947</v>
      </c>
      <c r="AD36" s="30">
        <v>-0.10411581325688454</v>
      </c>
      <c r="AE36" s="30">
        <v>4.5105331166857505</v>
      </c>
      <c r="AF36" s="30">
        <v>0.58903136730306072</v>
      </c>
      <c r="AG36" s="30">
        <v>1.8485740227838074</v>
      </c>
      <c r="AH36" s="30">
        <v>2.1294764082502096</v>
      </c>
      <c r="AI36" s="30">
        <v>9.7945984605265863</v>
      </c>
      <c r="AJ36" s="30">
        <v>10.234549744705919</v>
      </c>
      <c r="AK36" s="30">
        <v>5.5508764972298845</v>
      </c>
      <c r="AL36" s="30">
        <v>5.2851733314968792</v>
      </c>
      <c r="AM36" s="30">
        <v>8.258926698332095</v>
      </c>
      <c r="AN36" s="36"/>
      <c r="AO36" s="36"/>
      <c r="AP36" s="36"/>
      <c r="AQ36" s="36"/>
      <c r="AR36" s="36"/>
      <c r="AS36" s="36"/>
      <c r="AT36" s="36"/>
    </row>
    <row r="37" spans="1:46" ht="15.6" x14ac:dyDescent="0.3">
      <c r="A37" s="26">
        <v>687120</v>
      </c>
      <c r="B37" s="26">
        <v>846601</v>
      </c>
      <c r="C37" s="26">
        <v>379</v>
      </c>
      <c r="D37" s="25">
        <v>33</v>
      </c>
      <c r="E37" s="26">
        <v>1</v>
      </c>
      <c r="F37" s="27" t="s">
        <v>34</v>
      </c>
      <c r="G37" s="30">
        <v>-6.293413867904663</v>
      </c>
      <c r="H37" s="30">
        <v>0.10351578731148295</v>
      </c>
      <c r="I37" s="30">
        <v>0.77724488201432684</v>
      </c>
      <c r="J37" s="30">
        <v>-6.3925047705488938</v>
      </c>
      <c r="K37" s="30">
        <v>2.4763051389787774</v>
      </c>
      <c r="L37" s="30">
        <v>-2.6842868035641261</v>
      </c>
      <c r="M37" s="30">
        <v>5.3736622768928237</v>
      </c>
      <c r="N37" s="30">
        <v>1.6927509924280637</v>
      </c>
      <c r="O37" s="30">
        <v>-3.4030421100084989</v>
      </c>
      <c r="P37" s="30">
        <v>-3.1153600375567176</v>
      </c>
      <c r="Q37" s="30">
        <v>-1.2182400526708363</v>
      </c>
      <c r="R37" s="30">
        <v>-3.808507218116663</v>
      </c>
      <c r="S37" s="30">
        <v>4.3614897733153857</v>
      </c>
      <c r="T37" s="30">
        <v>-3.4030421100084989</v>
      </c>
      <c r="U37" s="30">
        <v>-1.9113872332307817</v>
      </c>
      <c r="V37" s="30">
        <v>-4.2139723262248276</v>
      </c>
      <c r="W37" s="30">
        <v>1.0564598368336735</v>
      </c>
      <c r="X37" s="30">
        <v>-11.269034644155816</v>
      </c>
      <c r="Y37" s="30">
        <v>-3.2488914301812404</v>
      </c>
      <c r="Z37" s="30">
        <v>-6.9408236022722001</v>
      </c>
      <c r="AA37" s="30">
        <v>-1.9304354282014762</v>
      </c>
      <c r="AB37" s="30">
        <v>-1.9113872332307817</v>
      </c>
      <c r="AC37" s="30">
        <v>-2.7098949294485535</v>
      </c>
      <c r="AD37" s="30">
        <v>-3.9585056329190238E-2</v>
      </c>
      <c r="AE37" s="30">
        <v>4.5846333246295954</v>
      </c>
      <c r="AF37" s="30">
        <v>0.70965159088179841</v>
      </c>
      <c r="AG37" s="30">
        <v>2.1004811071670804</v>
      </c>
      <c r="AH37" s="30">
        <v>1.906325092726123</v>
      </c>
      <c r="AI37" s="30">
        <v>9.8405551322099463</v>
      </c>
      <c r="AJ37" s="30">
        <v>10.410243752933665</v>
      </c>
      <c r="AK37" s="30">
        <v>5.5559838336867777</v>
      </c>
      <c r="AL37" s="30">
        <v>5.4346229766825109</v>
      </c>
      <c r="AM37" s="30">
        <v>8.1098833549617293</v>
      </c>
      <c r="AN37" s="36"/>
      <c r="AO37" s="36"/>
      <c r="AP37" s="36"/>
      <c r="AQ37" s="36"/>
      <c r="AR37" s="36"/>
      <c r="AS37" s="36"/>
      <c r="AT37" s="36"/>
    </row>
    <row r="38" spans="1:46" ht="15.6" x14ac:dyDescent="0.3">
      <c r="A38" s="26">
        <v>686970</v>
      </c>
      <c r="B38" s="26">
        <v>846580</v>
      </c>
      <c r="C38" s="26">
        <v>379</v>
      </c>
      <c r="D38" s="25">
        <v>34</v>
      </c>
      <c r="E38" s="26">
        <v>1</v>
      </c>
      <c r="F38" s="27" t="s">
        <v>35</v>
      </c>
      <c r="G38" s="30">
        <v>-5.9847054547220893</v>
      </c>
      <c r="H38" s="30">
        <v>0.66068555979255705</v>
      </c>
      <c r="I38" s="30">
        <v>-0.46324453685984257</v>
      </c>
      <c r="J38" s="30">
        <v>-6.9244685427813861</v>
      </c>
      <c r="K38" s="30">
        <v>0.56773944728311299</v>
      </c>
      <c r="L38" s="30">
        <v>-2.9686607465228771</v>
      </c>
      <c r="M38" s="30">
        <v>5.6801704691657955</v>
      </c>
      <c r="N38" s="30">
        <v>0.80391972787846488</v>
      </c>
      <c r="O38" s="30">
        <v>-2.5581902650756434</v>
      </c>
      <c r="P38" s="30">
        <v>-3.7621630694015797</v>
      </c>
      <c r="Q38" s="30">
        <v>-1.3492299192386685</v>
      </c>
      <c r="R38" s="30">
        <v>-3.4744809969497989</v>
      </c>
      <c r="S38" s="30">
        <v>3.8634320027308742</v>
      </c>
      <c r="T38" s="30">
        <v>-3.3566979612934151</v>
      </c>
      <c r="U38" s="30">
        <v>-1.0541128682993697</v>
      </c>
      <c r="V38" s="30">
        <v>-4.1676281775097443</v>
      </c>
      <c r="W38" s="30">
        <v>1.7985185616139481</v>
      </c>
      <c r="X38" s="30">
        <v>-12.105002873673039</v>
      </c>
      <c r="Y38" s="30">
        <v>-3.8491744463912094</v>
      </c>
      <c r="Z38" s="30">
        <v>-8.0394231184701361</v>
      </c>
      <c r="AA38" s="30">
        <v>-1.9917947901548421</v>
      </c>
      <c r="AB38" s="30">
        <v>-1.6418995332014885</v>
      </c>
      <c r="AC38" s="30">
        <v>-2.2217180284544304</v>
      </c>
      <c r="AD38" s="30">
        <v>0.21439845716413766</v>
      </c>
      <c r="AE38" s="30">
        <v>4.8038202861840897</v>
      </c>
      <c r="AF38" s="30">
        <v>1.8785612692874845</v>
      </c>
      <c r="AG38" s="30">
        <v>1.7322691760727473</v>
      </c>
      <c r="AH38" s="30">
        <v>2.3507813752441118</v>
      </c>
      <c r="AI38" s="30">
        <v>9.276818699063698</v>
      </c>
      <c r="AJ38" s="30">
        <v>10.795284833292072</v>
      </c>
      <c r="AK38" s="30">
        <v>6.6008568125129887</v>
      </c>
      <c r="AL38" s="30">
        <v>6.729111148036667</v>
      </c>
      <c r="AM38" s="30">
        <v>8.1562275036768135</v>
      </c>
      <c r="AN38" s="36"/>
      <c r="AO38" s="36"/>
      <c r="AP38" s="36"/>
      <c r="AQ38" s="36"/>
      <c r="AR38" s="36"/>
      <c r="AS38" s="36"/>
      <c r="AT38" s="36"/>
    </row>
    <row r="39" spans="1:46" ht="15.6" x14ac:dyDescent="0.3">
      <c r="A39" s="26">
        <v>686970</v>
      </c>
      <c r="B39" s="26">
        <v>846579</v>
      </c>
      <c r="C39" s="26">
        <v>379</v>
      </c>
      <c r="D39" s="25">
        <v>35</v>
      </c>
      <c r="E39" s="26">
        <v>1</v>
      </c>
      <c r="F39" s="27" t="s">
        <v>36</v>
      </c>
      <c r="G39" s="30">
        <v>-5.8903112865892382</v>
      </c>
      <c r="H39" s="30">
        <v>6.1932547365462526E-2</v>
      </c>
      <c r="I39" s="30">
        <v>-0.4648934177469693</v>
      </c>
      <c r="J39" s="30">
        <v>-7.3116509894519295</v>
      </c>
      <c r="K39" s="30">
        <v>2.4725062784236043</v>
      </c>
      <c r="L39" s="30">
        <v>-1.9378022517036306</v>
      </c>
      <c r="M39" s="30">
        <v>6.8935264653820356</v>
      </c>
      <c r="N39" s="30">
        <v>1.2497759697615149</v>
      </c>
      <c r="O39" s="30">
        <v>-3.4446253499545194</v>
      </c>
      <c r="P39" s="30">
        <v>-3.8500904580626836</v>
      </c>
      <c r="Q39" s="30">
        <v>-1.7917023255806801</v>
      </c>
      <c r="R39" s="30">
        <v>-3.4446253499545194</v>
      </c>
      <c r="S39" s="30">
        <v>5.5659081508866892</v>
      </c>
      <c r="T39" s="30">
        <v>-8.1168296275210772E-2</v>
      </c>
      <c r="U39" s="30">
        <v>-2.2406525456285831</v>
      </c>
      <c r="V39" s="30">
        <v>-1.4223422221146318</v>
      </c>
      <c r="W39" s="30">
        <v>1.01230259289248</v>
      </c>
      <c r="X39" s="30">
        <v>-11.425675109620476</v>
      </c>
      <c r="Y39" s="30">
        <v>-4.0126093875604587</v>
      </c>
      <c r="Z39" s="30">
        <v>-7.2851167189337165</v>
      </c>
      <c r="AA39" s="30">
        <v>-3.2266088198921423</v>
      </c>
      <c r="AB39" s="30">
        <v>-1.9529704731768023</v>
      </c>
      <c r="AC39" s="30">
        <v>-2.5063557113615889</v>
      </c>
      <c r="AD39" s="30">
        <v>0.21608322719272072</v>
      </c>
      <c r="AE39" s="30">
        <v>5.1329309911888084</v>
      </c>
      <c r="AF39" s="30">
        <v>0.29832132542969286</v>
      </c>
      <c r="AG39" s="30">
        <v>1.7041602826225537</v>
      </c>
      <c r="AH39" s="30">
        <v>0.78786955074839859</v>
      </c>
      <c r="AI39" s="30">
        <v>9.4683877982679352</v>
      </c>
      <c r="AJ39" s="30">
        <v>10.045462807575127</v>
      </c>
      <c r="AK39" s="30">
        <v>4.9547848058053345</v>
      </c>
      <c r="AL39" s="30">
        <v>4.3569478050497139</v>
      </c>
      <c r="AM39" s="30">
        <v>8.0683001150157097</v>
      </c>
      <c r="AN39" s="36"/>
      <c r="AO39" s="36"/>
      <c r="AP39" s="36"/>
      <c r="AQ39" s="36"/>
      <c r="AR39" s="36"/>
      <c r="AS39" s="36"/>
      <c r="AT39" s="36"/>
    </row>
    <row r="40" spans="1:46" ht="15.6" x14ac:dyDescent="0.3">
      <c r="A40" s="26">
        <v>686971</v>
      </c>
      <c r="B40" s="26">
        <v>846580</v>
      </c>
      <c r="C40" s="26">
        <v>379</v>
      </c>
      <c r="D40" s="25">
        <v>36</v>
      </c>
      <c r="E40" s="26">
        <v>1</v>
      </c>
      <c r="F40" s="27" t="s">
        <v>37</v>
      </c>
      <c r="G40" s="30">
        <v>-5.4821745918004821</v>
      </c>
      <c r="H40" s="30">
        <v>-0.1219818215343583</v>
      </c>
      <c r="I40" s="30">
        <v>0.16570025091742274</v>
      </c>
      <c r="J40" s="30">
        <v>-6.1920894959614534</v>
      </c>
      <c r="K40" s="30">
        <v>4.4752622991813125</v>
      </c>
      <c r="L40" s="30">
        <v>-2.7633783335027893</v>
      </c>
      <c r="M40" s="30">
        <v>6.1637834712041615</v>
      </c>
      <c r="N40" s="30">
        <v>2.1240329199712931</v>
      </c>
      <c r="O40" s="30">
        <v>-3.1177140950883495</v>
      </c>
      <c r="P40" s="30">
        <v>-2.5299274301862305</v>
      </c>
      <c r="Q40" s="30">
        <v>-1.1028110745460846</v>
      </c>
      <c r="R40" s="30">
        <v>-3.2230746107461758</v>
      </c>
      <c r="S40" s="30">
        <v>5.8102633659136522</v>
      </c>
      <c r="T40" s="30">
        <v>-3.1177140950883495</v>
      </c>
      <c r="U40" s="30">
        <v>-3.2230746107461758</v>
      </c>
      <c r="V40" s="30">
        <v>-4.0340048269625042</v>
      </c>
      <c r="W40" s="30">
        <v>1.317853306513562</v>
      </c>
      <c r="X40" s="30">
        <v>-11.411763735190377</v>
      </c>
      <c r="Y40" s="30">
        <v>-3.872736679366382</v>
      </c>
      <c r="Z40" s="30">
        <v>-6.9610448683701458</v>
      </c>
      <c r="AA40" s="30">
        <v>-2.6737827061523891</v>
      </c>
      <c r="AB40" s="30">
        <v>-1.7314197339684587</v>
      </c>
      <c r="AC40" s="30">
        <v>-2.9353925382943946</v>
      </c>
      <c r="AD40" s="30">
        <v>6.0339735259596329E-2</v>
      </c>
      <c r="AE40" s="30">
        <v>4.657141671577171</v>
      </c>
      <c r="AF40" s="30">
        <v>-0.17327511592190892</v>
      </c>
      <c r="AG40" s="30">
        <v>2.3376070202693522</v>
      </c>
      <c r="AH40" s="30">
        <v>6.0339735259596329E-2</v>
      </c>
      <c r="AI40" s="30">
        <v>9.8584667721378985</v>
      </c>
      <c r="AJ40" s="30">
        <v>10.737017176029205</v>
      </c>
      <c r="AK40" s="30">
        <v>4.4831883644537331</v>
      </c>
      <c r="AL40" s="30">
        <v>4.1265134205150007</v>
      </c>
      <c r="AM40" s="30">
        <v>8.2898508542240528</v>
      </c>
      <c r="AN40" s="36"/>
      <c r="AO40" s="36"/>
      <c r="AP40" s="36"/>
      <c r="AQ40" s="36"/>
      <c r="AR40" s="36"/>
      <c r="AS40" s="36"/>
      <c r="AT40" s="36"/>
    </row>
    <row r="41" spans="1:46" ht="15.6" x14ac:dyDescent="0.3">
      <c r="A41" s="26">
        <v>686971</v>
      </c>
      <c r="B41" s="26">
        <v>846579</v>
      </c>
      <c r="C41" s="26">
        <v>379</v>
      </c>
      <c r="D41" s="25">
        <v>37</v>
      </c>
      <c r="E41" s="26">
        <v>1</v>
      </c>
      <c r="F41" s="27" t="s">
        <v>39</v>
      </c>
      <c r="G41" s="30">
        <v>-6.0102938405969937</v>
      </c>
      <c r="H41" s="30">
        <v>-0.35530153011022442</v>
      </c>
      <c r="I41" s="30">
        <v>-1.0633743608868451</v>
      </c>
      <c r="J41" s="30">
        <v>-5.9339208618124193</v>
      </c>
      <c r="K41" s="30">
        <v>7.3510941994931175E-2</v>
      </c>
      <c r="L41" s="30">
        <v>-3.0433328643219424</v>
      </c>
      <c r="M41" s="30">
        <v>3.6745045109743053</v>
      </c>
      <c r="N41" s="30">
        <v>1.5542409747742141</v>
      </c>
      <c r="O41" s="30">
        <v>-3.4563943193220417</v>
      </c>
      <c r="P41" s="30">
        <v>-3.8618594274302058</v>
      </c>
      <c r="Q41" s="30">
        <v>-0.14828736072589824</v>
      </c>
      <c r="R41" s="30">
        <v>-2.4347430717900602</v>
      </c>
      <c r="S41" s="30">
        <v>3.0786856743749218</v>
      </c>
      <c r="T41" s="30">
        <v>-3.4563943193220417</v>
      </c>
      <c r="U41" s="30">
        <v>-1.2715922619843794</v>
      </c>
      <c r="V41" s="30">
        <v>-4.2673245355383704</v>
      </c>
      <c r="W41" s="30">
        <v>1.2933570954771574</v>
      </c>
      <c r="X41" s="30">
        <v>-10.164478403175112</v>
      </c>
      <c r="Y41" s="30">
        <v>-4.4904680868525801</v>
      </c>
      <c r="Z41" s="30">
        <v>-6.6924881793048447</v>
      </c>
      <c r="AA41" s="30">
        <v>-1.7023751780768337</v>
      </c>
      <c r="AB41" s="30">
        <v>-1.4051236546089021</v>
      </c>
      <c r="AC41" s="30">
        <v>-0.29232673094883604</v>
      </c>
      <c r="AD41" s="30">
        <v>1.5542409747742141</v>
      </c>
      <c r="AE41" s="30">
        <v>4.3676516915342507</v>
      </c>
      <c r="AF41" s="30">
        <v>2.1863004633543213</v>
      </c>
      <c r="AG41" s="30">
        <v>1.2028430879363254</v>
      </c>
      <c r="AH41" s="30">
        <v>1.5317681189221555</v>
      </c>
      <c r="AI41" s="30">
        <v>9.7733275764027869</v>
      </c>
      <c r="AJ41" s="30">
        <v>9.6770188942688726</v>
      </c>
      <c r="AK41" s="30">
        <v>6.5524537488719128</v>
      </c>
      <c r="AL41" s="30">
        <v>5.4736440874999825</v>
      </c>
      <c r="AM41" s="30">
        <v>8.0565311456481865</v>
      </c>
      <c r="AN41" s="36"/>
      <c r="AO41" s="36"/>
      <c r="AP41" s="36"/>
      <c r="AQ41" s="36"/>
      <c r="AR41" s="36"/>
      <c r="AS41" s="36"/>
      <c r="AT41" s="36"/>
    </row>
    <row r="42" spans="1:46" ht="15.6" x14ac:dyDescent="0.3">
      <c r="A42" s="26">
        <v>686971</v>
      </c>
      <c r="B42" s="26">
        <v>846578</v>
      </c>
      <c r="C42" s="26">
        <v>379</v>
      </c>
      <c r="D42" s="25">
        <v>38</v>
      </c>
      <c r="E42" s="26">
        <v>1</v>
      </c>
      <c r="F42" s="27" t="s">
        <v>38</v>
      </c>
      <c r="G42" s="30">
        <v>-5.2821814558315658</v>
      </c>
      <c r="H42" s="30">
        <v>-0.19087825866785496</v>
      </c>
      <c r="I42" s="30">
        <v>0.31222531900422534</v>
      </c>
      <c r="J42" s="30">
        <v>-5.877853615007675</v>
      </c>
      <c r="K42" s="30">
        <v>3.6981552285355921</v>
      </c>
      <c r="L42" s="30">
        <v>-2.4805807258308872</v>
      </c>
      <c r="M42" s="30">
        <v>6.7656671844837142</v>
      </c>
      <c r="N42" s="30">
        <v>1.641703205080455</v>
      </c>
      <c r="O42" s="30">
        <v>-2.4934633516619007</v>
      </c>
      <c r="P42" s="30">
        <v>-3.0042889754278912</v>
      </c>
      <c r="Q42" s="30">
        <v>-1.6825331354455719</v>
      </c>
      <c r="R42" s="30">
        <v>-3.4097540835360558</v>
      </c>
      <c r="S42" s="30">
        <v>5.8068168381907634</v>
      </c>
      <c r="T42" s="30">
        <v>-3.2919710478796724</v>
      </c>
      <c r="U42" s="30">
        <v>-3.1866105322218461</v>
      </c>
      <c r="V42" s="30">
        <v>-4.1029012640960012</v>
      </c>
      <c r="W42" s="30">
        <v>1.5407772864904947</v>
      </c>
      <c r="X42" s="30">
        <v>-11.192978099872093</v>
      </c>
      <c r="Y42" s="30">
        <v>-4.054111099926569</v>
      </c>
      <c r="Z42" s="30">
        <v>-7.1805615490601689</v>
      </c>
      <c r="AA42" s="30">
        <v>-2.98748185711151</v>
      </c>
      <c r="AB42" s="30">
        <v>-1.3948510629937909</v>
      </c>
      <c r="AC42" s="30">
        <v>-2.8501382956006327</v>
      </c>
      <c r="AD42" s="30">
        <v>7.1486005799636168E-2</v>
      </c>
      <c r="AE42" s="30">
        <v>4.5798063657978094</v>
      </c>
      <c r="AF42" s="30">
        <v>-9.5568078863530068E-2</v>
      </c>
      <c r="AG42" s="30">
        <v>2.281449608913285</v>
      </c>
      <c r="AH42" s="30">
        <v>-5.1116316292696334E-2</v>
      </c>
      <c r="AI42" s="30">
        <v>9.8480139308744761</v>
      </c>
      <c r="AJ42" s="30">
        <v>10.759928288148831</v>
      </c>
      <c r="AK42" s="30">
        <v>4.8197570354284007</v>
      </c>
      <c r="AL42" s="30">
        <v>4.4630820914896683</v>
      </c>
      <c r="AM42" s="30">
        <v>8.2209544170905566</v>
      </c>
      <c r="AN42" s="36"/>
      <c r="AO42" s="36"/>
      <c r="AP42" s="36"/>
      <c r="AQ42" s="36"/>
      <c r="AR42" s="36"/>
      <c r="AS42" s="36"/>
      <c r="AT42" s="36"/>
    </row>
    <row r="43" spans="1:46" ht="15.6" x14ac:dyDescent="0.3">
      <c r="A43" s="26">
        <v>686972</v>
      </c>
      <c r="B43" s="26">
        <v>846579</v>
      </c>
      <c r="C43" s="26">
        <v>379</v>
      </c>
      <c r="D43" s="25">
        <v>39</v>
      </c>
      <c r="E43" s="26">
        <v>1</v>
      </c>
      <c r="F43" s="27" t="s">
        <v>40</v>
      </c>
      <c r="G43" s="30">
        <v>-6.1948425736292361</v>
      </c>
      <c r="H43" s="30">
        <v>-0.20337802652125406</v>
      </c>
      <c r="I43" s="30">
        <v>0.70622371720210431</v>
      </c>
      <c r="J43" s="30">
        <v>-5.8237788922384039</v>
      </c>
      <c r="K43" s="30">
        <v>3.5173947913686359</v>
      </c>
      <c r="L43" s="30">
        <v>-2.5731024223529282</v>
      </c>
      <c r="M43" s="30">
        <v>7.0228309835794178</v>
      </c>
      <c r="N43" s="30">
        <v>1.7637343301846622</v>
      </c>
      <c r="O43" s="30">
        <v>-2.5059631195152998</v>
      </c>
      <c r="P43" s="30">
        <v>-2.8626380634540318</v>
      </c>
      <c r="Q43" s="30">
        <v>-1.5504516744878634</v>
      </c>
      <c r="R43" s="30">
        <v>-3.5557852440139772</v>
      </c>
      <c r="S43" s="30">
        <v>5.8017428470342134</v>
      </c>
      <c r="T43" s="30">
        <v>-3.3044708157330716</v>
      </c>
      <c r="U43" s="30">
        <v>-3.1991103000752452</v>
      </c>
      <c r="V43" s="30">
        <v>-4.1154010319493999</v>
      </c>
      <c r="W43" s="30">
        <v>1.2063886907837786</v>
      </c>
      <c r="X43" s="30">
        <v>-11.037413171556402</v>
      </c>
      <c r="Y43" s="30">
        <v>-3.9541328843532777</v>
      </c>
      <c r="Z43" s="30">
        <v>-6.9119561430102054</v>
      </c>
      <c r="AA43" s="30">
        <v>-2.8793399130719637</v>
      </c>
      <c r="AB43" s="30">
        <v>-1.8128159389553544</v>
      </c>
      <c r="AC43" s="30">
        <v>-2.5059631195152998</v>
      </c>
      <c r="AD43" s="30">
        <v>0.20208708158691036</v>
      </c>
      <c r="AE43" s="30">
        <v>4.4361935861841699</v>
      </c>
      <c r="AF43" s="30">
        <v>9.6726565929084102E-2</v>
      </c>
      <c r="AG43" s="30">
        <v>2.1807870534652145</v>
      </c>
      <c r="AH43" s="30">
        <v>1.9765524792955666E-2</v>
      </c>
      <c r="AI43" s="30">
        <v>9.8740628331383125</v>
      </c>
      <c r="AJ43" s="30">
        <v>10.605339310529605</v>
      </c>
      <c r="AK43" s="30">
        <v>4.807257267575002</v>
      </c>
      <c r="AL43" s="30">
        <v>4.5415541018419958</v>
      </c>
      <c r="AM43" s="30">
        <v>8.2084546492371562</v>
      </c>
      <c r="AN43" s="36"/>
      <c r="AO43" s="36"/>
      <c r="AP43" s="36"/>
      <c r="AQ43" s="36"/>
      <c r="AR43" s="36"/>
      <c r="AS43" s="36"/>
      <c r="AT43" s="36"/>
    </row>
    <row r="44" spans="1:46" ht="15.6" x14ac:dyDescent="0.3">
      <c r="A44" s="26">
        <v>686971</v>
      </c>
      <c r="B44" s="26">
        <v>846579</v>
      </c>
      <c r="C44" s="26">
        <v>379</v>
      </c>
      <c r="D44" s="25">
        <v>40</v>
      </c>
      <c r="E44" s="26">
        <v>1</v>
      </c>
      <c r="F44" s="27" t="s">
        <v>41</v>
      </c>
      <c r="G44" s="30">
        <v>-6.2572124016968385</v>
      </c>
      <c r="H44" s="30">
        <v>-0.16038733893103002</v>
      </c>
      <c r="I44" s="30">
        <v>0.33468992786682156</v>
      </c>
      <c r="J44" s="30">
        <v>-6.037907626689794</v>
      </c>
      <c r="K44" s="30">
        <v>3.4006587436730213</v>
      </c>
      <c r="L44" s="30">
        <v>-2.3804962101008371</v>
      </c>
      <c r="M44" s="30">
        <v>6.8138576813199396</v>
      </c>
      <c r="N44" s="30">
        <v>1.5534105888273131</v>
      </c>
      <c r="O44" s="30">
        <v>-2.4629724319250759</v>
      </c>
      <c r="P44" s="30">
        <v>-3.1561196124850208</v>
      </c>
      <c r="Q44" s="30">
        <v>-1.5466817000509205</v>
      </c>
      <c r="R44" s="30">
        <v>-3.3792631637992305</v>
      </c>
      <c r="S44" s="30">
        <v>5.7850332696755453</v>
      </c>
      <c r="T44" s="30">
        <v>-3.2614801281428472</v>
      </c>
      <c r="U44" s="30">
        <v>-2.4629724319250759</v>
      </c>
      <c r="V44" s="30">
        <v>-4.0724103443591764</v>
      </c>
      <c r="W44" s="30">
        <v>1.165360522320827</v>
      </c>
      <c r="X44" s="30">
        <v>-10.831665615022869</v>
      </c>
      <c r="Y44" s="30">
        <v>-3.8294641657487869</v>
      </c>
      <c r="Z44" s="30">
        <v>-6.8085553952764357</v>
      </c>
      <c r="AA44" s="30">
        <v>-2.7739113665411241</v>
      </c>
      <c r="AB44" s="30">
        <v>-1.7698252513651305</v>
      </c>
      <c r="AC44" s="30">
        <v>-2.5683329475829022</v>
      </c>
      <c r="AD44" s="30">
        <v>0.30961629031470556</v>
      </c>
      <c r="AE44" s="30">
        <v>4.5932028521753345</v>
      </c>
      <c r="AF44" s="30">
        <v>6.2756212383179799E-2</v>
      </c>
      <c r="AG44" s="30">
        <v>2.0961538155616091</v>
      </c>
      <c r="AH44" s="30">
        <v>-6.5077159126705031E-2</v>
      </c>
      <c r="AI44" s="30">
        <v>9.757988826098849</v>
      </c>
      <c r="AJ44" s="30">
        <v>10.510890937160809</v>
      </c>
      <c r="AK44" s="30">
        <v>4.8502479551652256</v>
      </c>
      <c r="AL44" s="30">
        <v>4.3394223313992351</v>
      </c>
      <c r="AM44" s="30">
        <v>8.2514453368273806</v>
      </c>
      <c r="AN44" s="36"/>
      <c r="AO44" s="36"/>
      <c r="AP44" s="36"/>
      <c r="AQ44" s="36"/>
      <c r="AR44" s="36"/>
      <c r="AS44" s="36"/>
      <c r="AT44" s="36"/>
    </row>
    <row r="45" spans="1:46" ht="15.6" x14ac:dyDescent="0.3">
      <c r="A45" s="26">
        <v>686972</v>
      </c>
      <c r="B45" s="26">
        <v>846578</v>
      </c>
      <c r="C45" s="26">
        <v>379</v>
      </c>
      <c r="D45" s="25">
        <v>41</v>
      </c>
      <c r="E45" s="26">
        <v>1</v>
      </c>
      <c r="F45" s="27" t="s">
        <v>42</v>
      </c>
      <c r="G45" s="30">
        <v>-5.4760403042000352</v>
      </c>
      <c r="H45" s="30">
        <v>-0.23599184577597415</v>
      </c>
      <c r="I45" s="30">
        <v>0.35537264047402856</v>
      </c>
      <c r="J45" s="30">
        <v>-5.7644867902956003</v>
      </c>
      <c r="K45" s="30">
        <v>3.9601354107560689</v>
      </c>
      <c r="L45" s="30">
        <v>-2.4989116823775883</v>
      </c>
      <c r="M45" s="30">
        <v>6.9718680256565007</v>
      </c>
      <c r="N45" s="30">
        <v>1.7855557174849592</v>
      </c>
      <c r="O45" s="30">
        <v>-2.5385769387700199</v>
      </c>
      <c r="P45" s="30">
        <v>-2.8952518827087523</v>
      </c>
      <c r="Q45" s="30">
        <v>-1.6841616106139523</v>
      </c>
      <c r="R45" s="30">
        <v>-3.454867670644175</v>
      </c>
      <c r="S45" s="30">
        <v>5.9220459011578228</v>
      </c>
      <c r="T45" s="30">
        <v>-3.3370846349877916</v>
      </c>
      <c r="U45" s="30">
        <v>-3.3370846349877916</v>
      </c>
      <c r="V45" s="30">
        <v>-4.1480148512041204</v>
      </c>
      <c r="W45" s="30">
        <v>1.5473993737815641</v>
      </c>
      <c r="X45" s="30">
        <v>-11.511787517457252</v>
      </c>
      <c r="Y45" s="30">
        <v>-4.1233222386137491</v>
      </c>
      <c r="Z45" s="30">
        <v>-7.4277840751286561</v>
      </c>
      <c r="AA45" s="30">
        <v>-3.0104514759515673</v>
      </c>
      <c r="AB45" s="30">
        <v>-1.4399646501019103</v>
      </c>
      <c r="AC45" s="30">
        <v>-2.969359854862474</v>
      </c>
      <c r="AD45" s="30">
        <v>0.20226308515518102</v>
      </c>
      <c r="AE45" s="30">
        <v>4.4368369886859318</v>
      </c>
      <c r="AF45" s="30">
        <v>-0.18720168160654221</v>
      </c>
      <c r="AG45" s="30">
        <v>2.4450296829383165</v>
      </c>
      <c r="AH45" s="30">
        <v>-1.2848294461764434E-2</v>
      </c>
      <c r="AI45" s="30">
        <v>9.8724752874466919</v>
      </c>
      <c r="AJ45" s="30">
        <v>10.934443310247477</v>
      </c>
      <c r="AK45" s="30">
        <v>4.7746434483202815</v>
      </c>
      <c r="AL45" s="30">
        <v>4.6692829326624556</v>
      </c>
      <c r="AM45" s="30">
        <v>8.1758408299824374</v>
      </c>
      <c r="AN45" s="36"/>
      <c r="AO45" s="36"/>
      <c r="AP45" s="36"/>
      <c r="AQ45" s="36"/>
      <c r="AR45" s="36"/>
      <c r="AS45" s="36"/>
      <c r="AT45" s="36"/>
    </row>
    <row r="46" spans="1:46" ht="15.6" x14ac:dyDescent="0.3">
      <c r="A46" s="26">
        <v>686972</v>
      </c>
      <c r="B46" s="26">
        <v>846577</v>
      </c>
      <c r="C46" s="26">
        <v>379</v>
      </c>
      <c r="D46" s="25">
        <v>42</v>
      </c>
      <c r="E46" s="26">
        <v>1</v>
      </c>
      <c r="F46" s="27" t="s">
        <v>43</v>
      </c>
      <c r="G46" s="30">
        <v>-6.0937886386643862</v>
      </c>
      <c r="H46" s="30">
        <v>-0.26783853003397812</v>
      </c>
      <c r="I46" s="30">
        <v>-0.80135556500203975</v>
      </c>
      <c r="J46" s="30">
        <v>-7.5120660456373285</v>
      </c>
      <c r="K46" s="30">
        <v>3.8600287242267659</v>
      </c>
      <c r="L46" s="30">
        <v>-1.5525530983359483</v>
      </c>
      <c r="M46" s="30">
        <v>6.652339268946716</v>
      </c>
      <c r="N46" s="30">
        <v>1.7131629388326053</v>
      </c>
      <c r="O46" s="30">
        <v>-2.5704236230280237</v>
      </c>
      <c r="P46" s="30">
        <v>-3.2635708035879691</v>
      </c>
      <c r="Q46" s="30">
        <v>-1.6949548856741239</v>
      </c>
      <c r="R46" s="30">
        <v>-2.9270985669667562</v>
      </c>
      <c r="S46" s="30">
        <v>5.9173407576974011</v>
      </c>
      <c r="T46" s="30">
        <v>-0.62451347397271051</v>
      </c>
      <c r="U46" s="30">
        <v>-3.2635708035879691</v>
      </c>
      <c r="V46" s="30">
        <v>-4.1798615354621242</v>
      </c>
      <c r="W46" s="30">
        <v>1.445959397724365</v>
      </c>
      <c r="X46" s="30">
        <v>-11.43827368605743</v>
      </c>
      <c r="Y46" s="30">
        <v>-4.0400995930869659</v>
      </c>
      <c r="Z46" s="30">
        <v>-6.9399414080101964</v>
      </c>
      <c r="AA46" s="30">
        <v>-3.3897821147259859</v>
      </c>
      <c r="AB46" s="30">
        <v>-1.6541328911538689</v>
      </c>
      <c r="AC46" s="30">
        <v>-3.0012065391204779</v>
      </c>
      <c r="AD46" s="30">
        <v>0.68767291499345828</v>
      </c>
      <c r="AE46" s="30">
        <v>5.5900946244494811</v>
      </c>
      <c r="AF46" s="30">
        <v>-0.17252835022965318</v>
      </c>
      <c r="AG46" s="30">
        <v>2.1070672245396938</v>
      </c>
      <c r="AH46" s="30">
        <v>0.31994813486814094</v>
      </c>
      <c r="AI46" s="30">
        <v>9.589605084000743</v>
      </c>
      <c r="AJ46" s="30">
        <v>10.545921682050741</v>
      </c>
      <c r="AK46" s="30">
        <v>4.3373316559541131</v>
      </c>
      <c r="AL46" s="30">
        <v>4.4770935983292723</v>
      </c>
      <c r="AM46" s="30">
        <v>8.1439941457244327</v>
      </c>
      <c r="AN46" s="36"/>
      <c r="AO46" s="36"/>
      <c r="AP46" s="36"/>
      <c r="AQ46" s="36"/>
      <c r="AR46" s="36"/>
      <c r="AS46" s="36"/>
      <c r="AT46" s="36"/>
    </row>
    <row r="47" spans="1:46" ht="15.6" x14ac:dyDescent="0.3">
      <c r="A47" s="26">
        <v>686972</v>
      </c>
      <c r="B47" s="26">
        <v>846577</v>
      </c>
      <c r="C47" s="26">
        <v>379</v>
      </c>
      <c r="D47" s="25">
        <v>43</v>
      </c>
      <c r="E47" s="26">
        <v>1</v>
      </c>
      <c r="F47" s="27" t="s">
        <v>44</v>
      </c>
      <c r="G47" s="30">
        <v>-5.4198798448888947</v>
      </c>
      <c r="H47" s="30">
        <v>-0.25259074074726268</v>
      </c>
      <c r="I47" s="30">
        <v>-1.3712036961220417</v>
      </c>
      <c r="J47" s="30">
        <v>-7.8062403154387994</v>
      </c>
      <c r="K47" s="30">
        <v>3.4813123947406286</v>
      </c>
      <c r="L47" s="30">
        <v>-0.99452808547663996</v>
      </c>
      <c r="M47" s="30">
        <v>7.4511691042345278</v>
      </c>
      <c r="N47" s="30">
        <v>1.6268743088998978</v>
      </c>
      <c r="O47" s="30">
        <v>-2.5551758337413082</v>
      </c>
      <c r="P47" s="30">
        <v>-3.2483230143012536</v>
      </c>
      <c r="Q47" s="30">
        <v>-1.7442456175249796</v>
      </c>
      <c r="R47" s="30">
        <v>-2.4598656539369834</v>
      </c>
      <c r="S47" s="30">
        <v>6.5553442029526634</v>
      </c>
      <c r="T47" s="30">
        <v>-3.3536835299590799</v>
      </c>
      <c r="U47" s="30">
        <v>-3.3536835299590799</v>
      </c>
      <c r="V47" s="30">
        <v>-4.1646137461754087</v>
      </c>
      <c r="W47" s="30">
        <v>1.6861509188294381</v>
      </c>
      <c r="X47" s="30">
        <v>-11.437012138745455</v>
      </c>
      <c r="Y47" s="30">
        <v>-4.1899315541596982</v>
      </c>
      <c r="Z47" s="30">
        <v>-7.2032718674428953</v>
      </c>
      <c r="AA47" s="30">
        <v>-3.5446444493437421</v>
      </c>
      <c r="AB47" s="30">
        <v>-1.4565635450731986</v>
      </c>
      <c r="AC47" s="30">
        <v>-2.9859587498337627</v>
      </c>
      <c r="AD47" s="30">
        <v>1.3667975025400056</v>
      </c>
      <c r="AE47" s="30">
        <v>6.1771287372918744</v>
      </c>
      <c r="AF47" s="30">
        <v>-0.30388403513481327</v>
      </c>
      <c r="AG47" s="30">
        <v>2.3238310178765111</v>
      </c>
      <c r="AH47" s="30">
        <v>9.7735237202284924E-3</v>
      </c>
      <c r="AI47" s="30">
        <v>9.6583688266275658</v>
      </c>
      <c r="AJ47" s="30">
        <v>10.644148584799149</v>
      </c>
      <c r="AK47" s="30">
        <v>4.3525794452408286</v>
      </c>
      <c r="AL47" s="30">
        <v>4.3525794452408286</v>
      </c>
      <c r="AM47" s="30">
        <v>8.1592419350111491</v>
      </c>
      <c r="AN47" s="36"/>
      <c r="AO47" s="36"/>
      <c r="AP47" s="36"/>
      <c r="AQ47" s="36"/>
      <c r="AR47" s="36"/>
      <c r="AS47" s="36"/>
      <c r="AT47" s="36"/>
    </row>
    <row r="48" spans="1:46" ht="15.6" x14ac:dyDescent="0.3">
      <c r="A48" s="26">
        <v>686972</v>
      </c>
      <c r="B48" s="26">
        <v>846576</v>
      </c>
      <c r="C48" s="26">
        <v>379</v>
      </c>
      <c r="D48" s="25">
        <v>44</v>
      </c>
      <c r="E48" s="26">
        <v>1</v>
      </c>
      <c r="F48" s="27" t="s">
        <v>45</v>
      </c>
      <c r="G48" s="30">
        <v>-5.603913130990529</v>
      </c>
      <c r="H48" s="30">
        <v>-5.7134405143993032E-2</v>
      </c>
      <c r="I48" s="30">
        <v>-0.81090620752037323</v>
      </c>
      <c r="J48" s="30">
        <v>-7.2221125490932021</v>
      </c>
      <c r="K48" s="30">
        <v>3.9845664235926854</v>
      </c>
      <c r="L48" s="30">
        <v>-1.09968718118164</v>
      </c>
      <c r="M48" s="30">
        <v>7.7768619365654672</v>
      </c>
      <c r="N48" s="30">
        <v>1.6384812035311598</v>
      </c>
      <c r="O48" s="30">
        <v>-2.3597194981380389</v>
      </c>
      <c r="P48" s="30">
        <v>-3.2760102300121936</v>
      </c>
      <c r="Q48" s="30">
        <v>-2.0232472615168255</v>
      </c>
      <c r="R48" s="30">
        <v>-2.8705451219040294</v>
      </c>
      <c r="S48" s="30">
        <v>6.4575782857285366</v>
      </c>
      <c r="T48" s="30">
        <v>-3.1582271943558102</v>
      </c>
      <c r="U48" s="30">
        <v>-3.1582271943558102</v>
      </c>
      <c r="V48" s="30">
        <v>-3.969157410572139</v>
      </c>
      <c r="W48" s="30">
        <v>1.4765017938738254</v>
      </c>
      <c r="X48" s="30">
        <v>-11.266790274320726</v>
      </c>
      <c r="Y48" s="30">
        <v>-4.2240496602009294</v>
      </c>
      <c r="Z48" s="30">
        <v>-7.4323341997076069</v>
      </c>
      <c r="AA48" s="30">
        <v>-3.0632294657335306</v>
      </c>
      <c r="AB48" s="30">
        <v>-1.6665723175780933</v>
      </c>
      <c r="AC48" s="30">
        <v>-2.9575564988936591</v>
      </c>
      <c r="AD48" s="30">
        <v>0.87895895402634161</v>
      </c>
      <c r="AE48" s="30">
        <v>5.6161888620274993</v>
      </c>
      <c r="AF48" s="30">
        <v>-0.48791732123644727</v>
      </c>
      <c r="AG48" s="30">
        <v>2.2354003519965513</v>
      </c>
      <c r="AH48" s="30">
        <v>-8.3442409745610319E-3</v>
      </c>
      <c r="AI48" s="30">
        <v>9.6417859816508606</v>
      </c>
      <c r="AJ48" s="30">
        <v>10.682517834787005</v>
      </c>
      <c r="AK48" s="30">
        <v>3.8548886002841529</v>
      </c>
      <c r="AL48" s="30">
        <v>4.1172528647516442</v>
      </c>
      <c r="AM48" s="30">
        <v>8.3546982706144188</v>
      </c>
      <c r="AN48" s="36"/>
      <c r="AO48" s="36"/>
      <c r="AP48" s="36"/>
      <c r="AQ48" s="36"/>
      <c r="AR48" s="36"/>
      <c r="AS48" s="36"/>
      <c r="AT48" s="36"/>
    </row>
    <row r="49" spans="1:46" ht="15.6" x14ac:dyDescent="0.3">
      <c r="A49" s="26">
        <v>686973</v>
      </c>
      <c r="B49" s="26">
        <v>846577</v>
      </c>
      <c r="C49" s="26">
        <v>379</v>
      </c>
      <c r="D49" s="25">
        <v>45</v>
      </c>
      <c r="E49" s="26">
        <v>1</v>
      </c>
      <c r="F49" s="27" t="s">
        <v>46</v>
      </c>
      <c r="G49" s="30">
        <v>-3.2407311801994099</v>
      </c>
      <c r="H49" s="30">
        <v>0.15547865995170623</v>
      </c>
      <c r="I49" s="30">
        <v>-0.77883057742512696</v>
      </c>
      <c r="J49" s="30">
        <v>-7.2377844348121316</v>
      </c>
      <c r="K49" s="30">
        <v>3.4595122931602136</v>
      </c>
      <c r="L49" s="30">
        <v>-0.83927193157862801</v>
      </c>
      <c r="M49" s="30">
        <v>8.5505042173937369</v>
      </c>
      <c r="N49" s="30">
        <v>1.1148288812863083</v>
      </c>
      <c r="O49" s="30">
        <v>-2.1471064330423393</v>
      </c>
      <c r="P49" s="30">
        <v>-3.7565443454764398</v>
      </c>
      <c r="Q49" s="30">
        <v>-2.0073444906671805</v>
      </c>
      <c r="R49" s="30">
        <v>-3.3510792373682756</v>
      </c>
      <c r="S49" s="30">
        <v>6.3700867583738985</v>
      </c>
      <c r="T49" s="30">
        <v>-2.8402536136022847</v>
      </c>
      <c r="U49" s="30">
        <v>-2.945614129260111</v>
      </c>
      <c r="V49" s="30">
        <v>-3.7565443454764398</v>
      </c>
      <c r="W49" s="30">
        <v>1.1725192949260044</v>
      </c>
      <c r="X49" s="30">
        <v>-11.010924232543807</v>
      </c>
      <c r="Y49" s="30">
        <v>-4.3099295836612264</v>
      </c>
      <c r="Z49" s="30">
        <v>-7.212712517568284</v>
      </c>
      <c r="AA49" s="30">
        <v>-3.0182767296360251</v>
      </c>
      <c r="AB49" s="30">
        <v>-1.7416413249341751</v>
      </c>
      <c r="AC49" s="30">
        <v>-3.5334007941622301</v>
      </c>
      <c r="AD49" s="30">
        <v>0.49195089657291913</v>
      </c>
      <c r="AE49" s="30">
        <v>5.2461566617214981</v>
      </c>
      <c r="AF49" s="30">
        <v>-0.64302903626606545</v>
      </c>
      <c r="AG49" s="30">
        <v>1.8325752208596213</v>
      </c>
      <c r="AH49" s="30">
        <v>-7.0402695460687528E-3</v>
      </c>
      <c r="AI49" s="30">
        <v>9.220793259877631</v>
      </c>
      <c r="AJ49" s="30">
        <v>10.272059427948543</v>
      </c>
      <c r="AK49" s="30">
        <v>3.9621411497220258</v>
      </c>
      <c r="AL49" s="30">
        <v>3.9621411497220258</v>
      </c>
      <c r="AM49" s="30">
        <v>8.5673113357101176</v>
      </c>
      <c r="AN49" s="36"/>
      <c r="AO49" s="36"/>
      <c r="AP49" s="36"/>
      <c r="AQ49" s="36"/>
      <c r="AR49" s="36"/>
      <c r="AS49" s="36"/>
      <c r="AT49" s="36"/>
    </row>
    <row r="50" spans="1:46" ht="15.6" x14ac:dyDescent="0.3">
      <c r="A50" s="26">
        <v>686973</v>
      </c>
      <c r="B50" s="26">
        <v>846578</v>
      </c>
      <c r="C50" s="26">
        <v>379</v>
      </c>
      <c r="D50" s="25">
        <v>46</v>
      </c>
      <c r="E50" s="26">
        <v>1</v>
      </c>
      <c r="F50" s="27" t="s">
        <v>47</v>
      </c>
      <c r="G50" s="30">
        <v>-4.5873703400966992</v>
      </c>
      <c r="H50" s="30">
        <v>-0.32932968520380873</v>
      </c>
      <c r="I50" s="30">
        <v>-0.80193409614960165</v>
      </c>
      <c r="J50" s="30">
        <v>-7.3593025969101946</v>
      </c>
      <c r="K50" s="30">
        <v>3.3757226281557289</v>
      </c>
      <c r="L50" s="30">
        <v>-1.4417156421093429</v>
      </c>
      <c r="M50" s="30">
        <v>7.8347536284381922</v>
      </c>
      <c r="N50" s="30">
        <v>1.4707285868389413</v>
      </c>
      <c r="O50" s="30">
        <v>-2.6319147781978542</v>
      </c>
      <c r="P50" s="30">
        <v>-3.430422474415626</v>
      </c>
      <c r="Q50" s="30">
        <v>-1.676403333170418</v>
      </c>
      <c r="R50" s="30">
        <v>-3.0626976942903088</v>
      </c>
      <c r="S50" s="30">
        <v>6.2499215268062924</v>
      </c>
      <c r="T50" s="30">
        <v>-3.3250619587577996</v>
      </c>
      <c r="U50" s="30">
        <v>-3.3250619587577996</v>
      </c>
      <c r="V50" s="30">
        <v>-4.2413526906319543</v>
      </c>
      <c r="W50" s="30">
        <v>1.8224325180556533</v>
      </c>
      <c r="X50" s="30">
        <v>-11.513751083202001</v>
      </c>
      <c r="Y50" s="30">
        <v>-4.1235696549755714</v>
      </c>
      <c r="Z50" s="30">
        <v>-7.6561266077164047</v>
      </c>
      <c r="AA50" s="30">
        <v>-3.6142200462377012</v>
      </c>
      <c r="AB50" s="30">
        <v>-1.2456204170779637</v>
      </c>
      <c r="AC50" s="30">
        <v>-2.9885897221365867</v>
      </c>
      <c r="AD50" s="30">
        <v>1.0187434630958843</v>
      </c>
      <c r="AE50" s="30">
        <v>5.7843524946284228</v>
      </c>
      <c r="AF50" s="30">
        <v>-0.18956774282865008</v>
      </c>
      <c r="AG50" s="30">
        <v>2.2003909803739843</v>
      </c>
      <c r="AH50" s="30">
        <v>0.23028610273161401</v>
      </c>
      <c r="AI50" s="30">
        <v>9.5666296009115275</v>
      </c>
      <c r="AJ50" s="30">
        <v>10.855091712794383</v>
      </c>
      <c r="AK50" s="30">
        <v>4.275840500784283</v>
      </c>
      <c r="AL50" s="30">
        <v>4.7766157886967724</v>
      </c>
      <c r="AM50" s="30">
        <v>8.0825029905546018</v>
      </c>
      <c r="AN50" s="36"/>
      <c r="AO50" s="36"/>
      <c r="AP50" s="36"/>
      <c r="AQ50" s="36"/>
      <c r="AR50" s="36"/>
      <c r="AS50" s="36"/>
      <c r="AT50" s="36"/>
    </row>
    <row r="51" spans="1:46" ht="15.6" x14ac:dyDescent="0.3">
      <c r="A51" s="26">
        <v>686973</v>
      </c>
      <c r="B51" s="26">
        <v>846576</v>
      </c>
      <c r="C51" s="26">
        <v>379</v>
      </c>
      <c r="D51" s="25">
        <v>47</v>
      </c>
      <c r="E51" s="26">
        <v>1</v>
      </c>
      <c r="F51" s="27" t="s">
        <v>49</v>
      </c>
      <c r="G51" s="30">
        <v>-5.2410839622982124</v>
      </c>
      <c r="H51" s="30">
        <v>-0.36803433115452006</v>
      </c>
      <c r="I51" s="30">
        <v>-1.8857511210241129</v>
      </c>
      <c r="J51" s="30">
        <v>-8.3142979747350605</v>
      </c>
      <c r="K51" s="30">
        <v>3.3156231789782646</v>
      </c>
      <c r="L51" s="30">
        <v>-0.8575825564732259</v>
      </c>
      <c r="M51" s="30">
        <v>7.7575966573225443</v>
      </c>
      <c r="N51" s="30">
        <v>1.43202394088823</v>
      </c>
      <c r="O51" s="30">
        <v>-2.6706194241485659</v>
      </c>
      <c r="P51" s="30">
        <v>-3.4691271203663376</v>
      </c>
      <c r="Q51" s="30">
        <v>-1.7951506867946658</v>
      </c>
      <c r="R51" s="30">
        <v>-2.0027900515729105</v>
      </c>
      <c r="S51" s="30">
        <v>6.3165773965134075</v>
      </c>
      <c r="T51" s="30">
        <v>-3.4691271203663376</v>
      </c>
      <c r="U51" s="30">
        <v>-3.3637666047085109</v>
      </c>
      <c r="V51" s="30">
        <v>-4.280057336582666</v>
      </c>
      <c r="W51" s="30">
        <v>1.5920604528927496</v>
      </c>
      <c r="X51" s="30">
        <v>-11.377856218452669</v>
      </c>
      <c r="Y51" s="30">
        <v>-4.2553647239922947</v>
      </c>
      <c r="Z51" s="30">
        <v>-7.5336276146135699</v>
      </c>
      <c r="AA51" s="30">
        <v>-3.8006949822724603</v>
      </c>
      <c r="AB51" s="30">
        <v>-1.4178564556531978</v>
      </c>
      <c r="AC51" s="30">
        <v>-2.8937629754627756</v>
      </c>
      <c r="AD51" s="30">
        <v>1.9494393743332763</v>
      </c>
      <c r="AE51" s="30">
        <v>6.6619385805518663</v>
      </c>
      <c r="AF51" s="30">
        <v>-0.18571277436056546</v>
      </c>
      <c r="AG51" s="30">
        <v>2.2346553542898637</v>
      </c>
      <c r="AH51" s="30">
        <v>0.34980546199579671</v>
      </c>
      <c r="AI51" s="30">
        <v>9.5984280205429968</v>
      </c>
      <c r="AJ51" s="30">
        <v>10.714108217723254</v>
      </c>
      <c r="AK51" s="30">
        <v>4.642600962941736</v>
      </c>
      <c r="AL51" s="30">
        <v>4.5736080914547843</v>
      </c>
      <c r="AM51" s="30">
        <v>8.043798344603891</v>
      </c>
      <c r="AN51" s="36"/>
      <c r="AO51" s="36"/>
      <c r="AP51" s="36"/>
      <c r="AQ51" s="36"/>
      <c r="AR51" s="36"/>
      <c r="AS51" s="36"/>
      <c r="AT51" s="36"/>
    </row>
    <row r="52" spans="1:46" ht="15.6" x14ac:dyDescent="0.3">
      <c r="A52" s="26">
        <v>686974</v>
      </c>
      <c r="B52" s="26">
        <v>846577</v>
      </c>
      <c r="C52" s="26">
        <v>379</v>
      </c>
      <c r="D52" s="25">
        <v>48</v>
      </c>
      <c r="E52" s="26">
        <v>1</v>
      </c>
      <c r="F52" s="27" t="s">
        <v>48</v>
      </c>
      <c r="G52" s="30">
        <v>-3.9682596269746448</v>
      </c>
      <c r="H52" s="30">
        <v>-6.3708636385199802E-2</v>
      </c>
      <c r="I52" s="30">
        <v>0.19222473775200094</v>
      </c>
      <c r="J52" s="30">
        <v>-6.6856847930616423</v>
      </c>
      <c r="K52" s="30">
        <v>2.816954307384004</v>
      </c>
      <c r="L52" s="30">
        <v>-1.7828454660757247</v>
      </c>
      <c r="M52" s="30">
        <v>7.0530912695316452</v>
      </c>
      <c r="N52" s="30">
        <v>1.2186131343517126</v>
      </c>
      <c r="O52" s="30">
        <v>-2.3662937293792452</v>
      </c>
      <c r="P52" s="30">
        <v>-3.752588090499136</v>
      </c>
      <c r="Q52" s="30">
        <v>-1.6484539362289286</v>
      </c>
      <c r="R52" s="30">
        <v>-3.752588090499136</v>
      </c>
      <c r="S52" s="30">
        <v>5.5710809667840495</v>
      </c>
      <c r="T52" s="30">
        <v>-3.1648014255970169</v>
      </c>
      <c r="U52" s="30">
        <v>-1.6731465488193</v>
      </c>
      <c r="V52" s="30">
        <v>-3.9757316418133457</v>
      </c>
      <c r="W52" s="30">
        <v>1.1600667952369159</v>
      </c>
      <c r="X52" s="30">
        <v>-10.859566737077831</v>
      </c>
      <c r="Y52" s="30">
        <v>-3.9757316418133457</v>
      </c>
      <c r="Z52" s="30">
        <v>-7.0220717897230509</v>
      </c>
      <c r="AA52" s="30">
        <v>-2.904747194529758</v>
      </c>
      <c r="AB52" s="30">
        <v>-1.960828621271081</v>
      </c>
      <c r="AC52" s="30">
        <v>-2.6539758018310264</v>
      </c>
      <c r="AD52" s="30">
        <v>0.11861292040875479</v>
      </c>
      <c r="AE52" s="30">
        <v>4.8152982152326196</v>
      </c>
      <c r="AF52" s="30">
        <v>7.6053305989958894E-2</v>
      </c>
      <c r="AG52" s="30">
        <v>1.66794690877315</v>
      </c>
      <c r="AH52" s="30">
        <v>0.72474872397907042</v>
      </c>
      <c r="AI52" s="30">
        <v>9.3934918135225089</v>
      </c>
      <c r="AJ52" s="30">
        <v>10.134312463551812</v>
      </c>
      <c r="AK52" s="30">
        <v>4.5414615496028921</v>
      </c>
      <c r="AL52" s="30">
        <v>4.3789426201051169</v>
      </c>
      <c r="AM52" s="30">
        <v>8.3481240393732108</v>
      </c>
      <c r="AN52" s="36"/>
      <c r="AO52" s="36"/>
      <c r="AP52" s="36"/>
      <c r="AQ52" s="36"/>
      <c r="AR52" s="36"/>
      <c r="AS52" s="36"/>
      <c r="AT52" s="36"/>
    </row>
    <row r="53" spans="1:46" ht="15.6" x14ac:dyDescent="0.3">
      <c r="A53" s="26">
        <v>686974</v>
      </c>
      <c r="B53" s="26">
        <v>846576</v>
      </c>
      <c r="C53" s="26">
        <v>379</v>
      </c>
      <c r="D53" s="25">
        <v>49</v>
      </c>
      <c r="E53" s="26">
        <v>1</v>
      </c>
      <c r="F53" s="27" t="s">
        <v>50</v>
      </c>
      <c r="G53" s="30">
        <v>-5.0881935318202425</v>
      </c>
      <c r="H53" s="30">
        <v>-7.5055107505868177E-2</v>
      </c>
      <c r="I53" s="30">
        <v>0.20119826912228994</v>
      </c>
      <c r="J53" s="30">
        <v>-6.2717255052413927</v>
      </c>
      <c r="K53" s="30">
        <v>3.0558519444163754</v>
      </c>
      <c r="L53" s="30">
        <v>-2.1703952352535025</v>
      </c>
      <c r="M53" s="30">
        <v>8.3802626801922813</v>
      </c>
      <c r="N53" s="30">
        <v>1.3037109871932309</v>
      </c>
      <c r="O53" s="30">
        <v>-2.377640200499914</v>
      </c>
      <c r="P53" s="30">
        <v>-3.5816130048258499</v>
      </c>
      <c r="Q53" s="30">
        <v>-1.4613494686257589</v>
      </c>
      <c r="R53" s="30">
        <v>-3.7639345616198043</v>
      </c>
      <c r="S53" s="30">
        <v>5.8275782258954978</v>
      </c>
      <c r="T53" s="30">
        <v>-3.1761478967176857</v>
      </c>
      <c r="U53" s="30">
        <v>-1.9721750923917496</v>
      </c>
      <c r="V53" s="30">
        <v>-3.987078112934014</v>
      </c>
      <c r="W53" s="30">
        <v>1.4008514123037097</v>
      </c>
      <c r="X53" s="30">
        <v>-11.00660807535642</v>
      </c>
      <c r="Y53" s="30">
        <v>-3.8258099653378919</v>
      </c>
      <c r="Z53" s="30">
        <v>-7.3211597422058645</v>
      </c>
      <c r="AA53" s="30">
        <v>-2.9082684515620842</v>
      </c>
      <c r="AB53" s="30">
        <v>-1.6844930199399686</v>
      </c>
      <c r="AC53" s="30">
        <v>-3.0707873810598589</v>
      </c>
      <c r="AD53" s="30">
        <v>2.0255072298456876E-2</v>
      </c>
      <c r="AE53" s="30">
        <v>4.629960413451939</v>
      </c>
      <c r="AF53" s="30">
        <v>-0.1263484018934187</v>
      </c>
      <c r="AG53" s="30">
        <v>1.8044099421412925</v>
      </c>
      <c r="AH53" s="30">
        <v>0.48456068042955452</v>
      </c>
      <c r="AI53" s="30">
        <v>9.4166977239085004</v>
      </c>
      <c r="AJ53" s="30">
        <v>10.303112622159897</v>
      </c>
      <c r="AK53" s="30">
        <v>4.5301150784822237</v>
      </c>
      <c r="AL53" s="30">
        <v>4.1734401345434913</v>
      </c>
      <c r="AM53" s="30">
        <v>8.3367775682525433</v>
      </c>
      <c r="AN53" s="36"/>
      <c r="AO53" s="36"/>
      <c r="AP53" s="36"/>
      <c r="AQ53" s="36"/>
      <c r="AR53" s="36"/>
      <c r="AS53" s="36"/>
      <c r="AT53" s="36"/>
    </row>
    <row r="54" spans="1:46" ht="15.6" x14ac:dyDescent="0.3">
      <c r="A54" s="26">
        <v>686974</v>
      </c>
      <c r="B54" s="26">
        <v>846575</v>
      </c>
      <c r="C54" s="26">
        <v>379</v>
      </c>
      <c r="D54" s="25">
        <v>50</v>
      </c>
      <c r="E54" s="26">
        <v>1</v>
      </c>
      <c r="F54" s="27" t="s">
        <v>51</v>
      </c>
      <c r="G54" s="30">
        <v>-6.3797446224843535</v>
      </c>
      <c r="H54" s="30">
        <v>-0.38828007537637121</v>
      </c>
      <c r="I54" s="30">
        <v>0.25357381079602354</v>
      </c>
      <c r="J54" s="30">
        <v>-6.8260317251127729</v>
      </c>
      <c r="K54" s="30">
        <v>2.8552883620822009</v>
      </c>
      <c r="L54" s="30">
        <v>-2.4115366287774025</v>
      </c>
      <c r="M54" s="30">
        <v>6.8195797960561038</v>
      </c>
      <c r="N54" s="30">
        <v>1.3073355332987815</v>
      </c>
      <c r="O54" s="30">
        <v>-2.6908651683704168</v>
      </c>
      <c r="P54" s="30">
        <v>-3.4893728645881885</v>
      </c>
      <c r="Q54" s="30">
        <v>-1.7745744364962619</v>
      </c>
      <c r="R54" s="30">
        <v>-3.6071559002445719</v>
      </c>
      <c r="S54" s="30">
        <v>5.580427484608995</v>
      </c>
      <c r="T54" s="30">
        <v>-0.12591581090888015</v>
      </c>
      <c r="U54" s="30">
        <v>-2.2854000602622526</v>
      </c>
      <c r="V54" s="30">
        <v>-1.4381021998750489</v>
      </c>
      <c r="W54" s="30">
        <v>1.1792936329590304</v>
      </c>
      <c r="X54" s="30">
        <v>-11.477576461610765</v>
      </c>
      <c r="Y54" s="30">
        <v>-4.037938816337026</v>
      </c>
      <c r="Z54" s="30">
        <v>-7.7653798045118458</v>
      </c>
      <c r="AA54" s="30">
        <v>-3.1667527407751273</v>
      </c>
      <c r="AB54" s="30">
        <v>-1.7745744364962619</v>
      </c>
      <c r="AC54" s="30">
        <v>-2.6420750042009851</v>
      </c>
      <c r="AD54" s="30">
        <v>1.7185032731793247E-2</v>
      </c>
      <c r="AE54" s="30">
        <v>4.8454987700340943</v>
      </c>
      <c r="AF54" s="30">
        <v>8.1723553869364446E-2</v>
      </c>
      <c r="AG54" s="30">
        <v>1.852429613899587</v>
      </c>
      <c r="AH54" s="30">
        <v>0.50780794918026451</v>
      </c>
      <c r="AI54" s="30">
        <v>9.4426367843249217</v>
      </c>
      <c r="AJ54" s="30">
        <v>10.413334238406241</v>
      </c>
      <c r="AK54" s="30">
        <v>4.6223552187198846</v>
      </c>
      <c r="AL54" s="30">
        <v>4.4792543750792113</v>
      </c>
      <c r="AM54" s="30">
        <v>8.0235526003820397</v>
      </c>
      <c r="AN54" s="36"/>
      <c r="AO54" s="36"/>
      <c r="AP54" s="36"/>
      <c r="AQ54" s="36"/>
      <c r="AR54" s="36"/>
      <c r="AS54" s="36"/>
      <c r="AT54" s="36"/>
    </row>
    <row r="55" spans="1:46" ht="15.6" x14ac:dyDescent="0.3">
      <c r="A55" s="26">
        <v>686974</v>
      </c>
      <c r="B55" s="26">
        <v>846575</v>
      </c>
      <c r="C55" s="26">
        <v>379</v>
      </c>
      <c r="D55" s="25">
        <v>51</v>
      </c>
      <c r="E55" s="26">
        <v>1</v>
      </c>
      <c r="F55" s="27" t="s">
        <v>52</v>
      </c>
      <c r="G55" s="30">
        <v>-6.2988924154257697</v>
      </c>
      <c r="H55" s="30">
        <v>0.46910092118120839</v>
      </c>
      <c r="I55" s="30">
        <v>0.28677936438725377</v>
      </c>
      <c r="J55" s="30">
        <v>-6.620975914594883</v>
      </c>
      <c r="K55" s="30">
        <v>2.7276260243812236</v>
      </c>
      <c r="L55" s="30">
        <v>-2.5214003029552301</v>
      </c>
      <c r="M55" s="30">
        <v>7.0891741277115647</v>
      </c>
      <c r="N55" s="30">
        <v>1.453050301529178</v>
      </c>
      <c r="O55" s="30">
        <v>-2.5266313523727826</v>
      </c>
      <c r="P55" s="30">
        <v>-3.5764534768714604</v>
      </c>
      <c r="Q55" s="30">
        <v>-1.5711199073453461</v>
      </c>
      <c r="R55" s="30">
        <v>-3.5764534768714604</v>
      </c>
      <c r="S55" s="30">
        <v>5.5520568768570904</v>
      </c>
      <c r="T55" s="30">
        <v>-2.5266313523727826</v>
      </c>
      <c r="U55" s="30">
        <v>-1.6103406204986275</v>
      </c>
      <c r="V55" s="30">
        <v>-4.1360692648068831</v>
      </c>
      <c r="W55" s="30">
        <v>1.2943722546681948</v>
      </c>
      <c r="X55" s="30">
        <v>-11.068842306764308</v>
      </c>
      <c r="Y55" s="30">
        <v>-4.063748603227257</v>
      </c>
      <c r="Z55" s="30">
        <v>-7.3825796794008847</v>
      </c>
      <c r="AA55" s="30">
        <v>-2.7883897398147721</v>
      </c>
      <c r="AB55" s="30">
        <v>-1.6103406204986275</v>
      </c>
      <c r="AC55" s="30">
        <v>-2.8143134248245634</v>
      </c>
      <c r="AD55" s="30">
        <v>0.18141884872942746</v>
      </c>
      <c r="AE55" s="30">
        <v>4.8818992145218436</v>
      </c>
      <c r="AF55" s="30">
        <v>0.14751729705374608</v>
      </c>
      <c r="AG55" s="30">
        <v>1.8678178022996561</v>
      </c>
      <c r="AH55" s="30">
        <v>1.0429013441085875</v>
      </c>
      <c r="AI55" s="30">
        <v>9.6744287513338474</v>
      </c>
      <c r="AJ55" s="30">
        <v>10.333067715555053</v>
      </c>
      <c r="AK55" s="30">
        <v>4.7865890347175188</v>
      </c>
      <c r="AL55" s="30">
        <v>4.7175961632305672</v>
      </c>
      <c r="AM55" s="30">
        <v>8.1877864163796747</v>
      </c>
      <c r="AN55" s="36"/>
      <c r="AO55" s="36"/>
      <c r="AP55" s="36"/>
      <c r="AQ55" s="36"/>
      <c r="AR55" s="36"/>
      <c r="AS55" s="36"/>
      <c r="AT55" s="36"/>
    </row>
    <row r="56" spans="1:46" ht="15.6" x14ac:dyDescent="0.3">
      <c r="A56" s="26">
        <v>687529</v>
      </c>
      <c r="B56" s="26">
        <v>846751</v>
      </c>
      <c r="C56" s="26">
        <v>359</v>
      </c>
      <c r="D56" s="25">
        <v>52</v>
      </c>
      <c r="E56" s="26">
        <v>1</v>
      </c>
      <c r="F56" s="27" t="s">
        <v>53</v>
      </c>
      <c r="G56" s="30">
        <v>-7.2980083488620142</v>
      </c>
      <c r="H56" s="30">
        <v>0.302894110680068</v>
      </c>
      <c r="I56" s="30">
        <v>-0.34997917074193735</v>
      </c>
      <c r="J56" s="30">
        <v>-5.7193420950946674</v>
      </c>
      <c r="K56" s="30">
        <v>1.0305274673111826</v>
      </c>
      <c r="L56" s="30">
        <v>-2.1961971740998889</v>
      </c>
      <c r="M56" s="30">
        <v>5.3696996762433784</v>
      </c>
      <c r="N56" s="30">
        <v>1.2258293852728916</v>
      </c>
      <c r="O56" s="30">
        <v>-3.0983032709820875</v>
      </c>
      <c r="P56" s="30">
        <v>-4.0145940028562421</v>
      </c>
      <c r="Q56" s="30">
        <v>-1.0570829421224492</v>
      </c>
      <c r="R56" s="30">
        <v>-2.915981714188133</v>
      </c>
      <c r="S56" s="30">
        <v>3.7994016721465482</v>
      </c>
      <c r="T56" s="30">
        <v>-3.0983032709820875</v>
      </c>
      <c r="U56" s="30">
        <v>-1.9996909823139777</v>
      </c>
      <c r="V56" s="30">
        <v>-4.0145940028562421</v>
      </c>
      <c r="W56" s="30">
        <v>1.4460547756092466</v>
      </c>
      <c r="X56" s="30">
        <v>-8.9159208882870864</v>
      </c>
      <c r="Y56" s="30">
        <v>-2.6282996417363518</v>
      </c>
      <c r="Z56" s="30">
        <v>-5.8425116263622936</v>
      </c>
      <c r="AA56" s="30">
        <v>-1.576207368703135</v>
      </c>
      <c r="AB56" s="30">
        <v>-1.9996909823139777</v>
      </c>
      <c r="AC56" s="30">
        <v>-1.0701550236898021</v>
      </c>
      <c r="AD56" s="30">
        <v>1.1921561701663037</v>
      </c>
      <c r="AE56" s="30">
        <v>3.9047621878043746</v>
      </c>
      <c r="AF56" s="30">
        <v>1.4555736206184535</v>
      </c>
      <c r="AG56" s="30">
        <v>1.2961458836903512</v>
      </c>
      <c r="AH56" s="30">
        <v>0.85294044759933996</v>
      </c>
      <c r="AI56" s="30">
        <v>9.614586976916538</v>
      </c>
      <c r="AJ56" s="30">
        <v>8.8720470410270167</v>
      </c>
      <c r="AK56" s="30">
        <v>6.0066765853362689</v>
      </c>
      <c r="AL56" s="30">
        <v>3.1163048274401044</v>
      </c>
      <c r="AM56" s="30">
        <v>8.3092616783303139</v>
      </c>
      <c r="AN56" s="36"/>
      <c r="AO56" s="36"/>
      <c r="AP56" s="36"/>
      <c r="AQ56" s="36"/>
      <c r="AR56" s="36"/>
      <c r="AS56" s="36"/>
      <c r="AT56" s="36"/>
    </row>
    <row r="57" spans="1:46" ht="15.6" x14ac:dyDescent="0.3">
      <c r="A57" s="26">
        <v>687530</v>
      </c>
      <c r="B57" s="26">
        <v>846752</v>
      </c>
      <c r="C57" s="26">
        <v>359</v>
      </c>
      <c r="D57" s="25">
        <v>53</v>
      </c>
      <c r="E57" s="26">
        <v>1</v>
      </c>
      <c r="F57" s="27" t="s">
        <v>54</v>
      </c>
      <c r="G57" s="30">
        <v>-7.5693021340965947</v>
      </c>
      <c r="H57" s="30">
        <v>-6.3709854358837317E-2</v>
      </c>
      <c r="I57" s="30">
        <v>-0.3902317601268821</v>
      </c>
      <c r="J57" s="30">
        <v>-5.7674923290150382</v>
      </c>
      <c r="K57" s="30">
        <v>1.0418228771538462</v>
      </c>
      <c r="L57" s="30">
        <v>-2.241131804398877</v>
      </c>
      <c r="M57" s="30">
        <v>5.378707856162956</v>
      </c>
      <c r="N57" s="30">
        <v>1.2593784308572609</v>
      </c>
      <c r="O57" s="30">
        <v>-2.3662949473528831</v>
      </c>
      <c r="P57" s="30">
        <v>-3.570267751678819</v>
      </c>
      <c r="Q57" s="30">
        <v>-1.0715677797584828</v>
      </c>
      <c r="R57" s="30">
        <v>-2.8771205711188736</v>
      </c>
      <c r="S57" s="30">
        <v>3.5198090840972727</v>
      </c>
      <c r="T57" s="30">
        <v>-3.0594421279128281</v>
      </c>
      <c r="U57" s="30">
        <v>-2.3662949473528831</v>
      </c>
      <c r="V57" s="30">
        <v>-3.9757328597869832</v>
      </c>
      <c r="W57" s="30">
        <v>1.3796734737451806</v>
      </c>
      <c r="X57" s="30">
        <v>-8.7937613264291112</v>
      </c>
      <c r="Y57" s="30">
        <v>-2.6539770198046639</v>
      </c>
      <c r="Z57" s="30">
        <v>-5.6803877075850409</v>
      </c>
      <c r="AA57" s="30">
        <v>-1.4967963769854868</v>
      </c>
      <c r="AB57" s="30">
        <v>-2.3662949473528831</v>
      </c>
      <c r="AC57" s="30">
        <v>-1.0445391073705637</v>
      </c>
      <c r="AD57" s="30">
        <v>1.1890531141365308</v>
      </c>
      <c r="AE57" s="30">
        <v>3.8971033152387409</v>
      </c>
      <c r="AF57" s="30">
        <v>1.504906063555008</v>
      </c>
      <c r="AG57" s="30">
        <v>1.3350070267596104</v>
      </c>
      <c r="AH57" s="30">
        <v>0.94789105731964252</v>
      </c>
      <c r="AI57" s="30">
        <v>9.6135042538541526</v>
      </c>
      <c r="AJ57" s="30">
        <v>8.7386622792910629</v>
      </c>
      <c r="AK57" s="30">
        <v>6.0455377284055283</v>
      </c>
      <c r="AL57" s="30">
        <v>3.1551659705093633</v>
      </c>
      <c r="AM57" s="30">
        <v>8.3481228213995742</v>
      </c>
      <c r="AN57" s="36"/>
      <c r="AO57" s="36"/>
      <c r="AP57" s="36"/>
      <c r="AQ57" s="36"/>
      <c r="AR57" s="36"/>
      <c r="AS57" s="36"/>
      <c r="AT57" s="36"/>
    </row>
    <row r="58" spans="1:46" ht="15.6" x14ac:dyDescent="0.3">
      <c r="A58" s="26">
        <v>687532</v>
      </c>
      <c r="B58" s="26">
        <v>846753</v>
      </c>
      <c r="C58" s="26">
        <v>359</v>
      </c>
      <c r="D58" s="25">
        <v>54</v>
      </c>
      <c r="E58" s="26">
        <v>1</v>
      </c>
      <c r="F58" s="27" t="s">
        <v>55</v>
      </c>
      <c r="G58" s="30">
        <v>-8.0197232679242507</v>
      </c>
      <c r="H58" s="30">
        <v>-6.214586444343586E-2</v>
      </c>
      <c r="I58" s="30">
        <v>-0.40443207093006861</v>
      </c>
      <c r="J58" s="30">
        <v>-5.920079018926895</v>
      </c>
      <c r="K58" s="30">
        <v>1.1735756381970803</v>
      </c>
      <c r="L58" s="30">
        <v>-2.0315865109089435</v>
      </c>
      <c r="M58" s="30">
        <v>5.410124809228039</v>
      </c>
      <c r="N58" s="30">
        <v>1.2715385464041573</v>
      </c>
      <c r="O58" s="30">
        <v>-2.3647309574374815</v>
      </c>
      <c r="P58" s="30">
        <v>-3.5687037617634174</v>
      </c>
      <c r="Q58" s="30">
        <v>-1.0429751174551622</v>
      </c>
      <c r="R58" s="30">
        <v>-2.8755565812034725</v>
      </c>
      <c r="S58" s="30">
        <v>3.5621950685329291</v>
      </c>
      <c r="T58" s="30">
        <v>-2.3647309574374815</v>
      </c>
      <c r="U58" s="30">
        <v>-2.3647309574374815</v>
      </c>
      <c r="V58" s="30">
        <v>-3.974168869871582</v>
      </c>
      <c r="W58" s="30">
        <v>1.2448346899567291</v>
      </c>
      <c r="X58" s="30">
        <v>-8.6976387538886968</v>
      </c>
      <c r="Y58" s="30">
        <v>-2.6524130298892623</v>
      </c>
      <c r="Z58" s="30">
        <v>-5.6367128833704863</v>
      </c>
      <c r="AA58" s="30">
        <v>-1.5215230823018031</v>
      </c>
      <c r="AB58" s="30">
        <v>-2.3647309574374815</v>
      </c>
      <c r="AC58" s="30">
        <v>-1.0166578091377887</v>
      </c>
      <c r="AD58" s="30">
        <v>1.1762283665998325</v>
      </c>
      <c r="AE58" s="30">
        <v>3.8986673051541421</v>
      </c>
      <c r="AF58" s="30">
        <v>1.4747213551558291</v>
      </c>
      <c r="AG58" s="30">
        <v>1.2048017390438885</v>
      </c>
      <c r="AH58" s="30">
        <v>0.79226946371263185</v>
      </c>
      <c r="AI58" s="30">
        <v>9.5928803287941928</v>
      </c>
      <c r="AJ58" s="30">
        <v>8.6456676865814508</v>
      </c>
      <c r="AK58" s="30">
        <v>5.9293186826645465</v>
      </c>
      <c r="AL58" s="30">
        <v>3.1567299604247649</v>
      </c>
      <c r="AM58" s="30">
        <v>8.3496868113149745</v>
      </c>
      <c r="AN58" s="36"/>
      <c r="AO58" s="36"/>
      <c r="AP58" s="36"/>
      <c r="AQ58" s="36"/>
      <c r="AR58" s="36"/>
      <c r="AS58" s="36"/>
      <c r="AT58" s="36"/>
    </row>
    <row r="59" spans="1:46" ht="15.6" x14ac:dyDescent="0.3">
      <c r="A59" s="26">
        <v>687533</v>
      </c>
      <c r="B59" s="26">
        <v>846755</v>
      </c>
      <c r="C59" s="26">
        <v>359</v>
      </c>
      <c r="D59" s="25">
        <v>55</v>
      </c>
      <c r="E59" s="26">
        <v>1</v>
      </c>
      <c r="F59" s="27" t="s">
        <v>56</v>
      </c>
      <c r="G59" s="30">
        <v>-7.3856022834314556</v>
      </c>
      <c r="H59" s="30">
        <v>0.15076165497305533</v>
      </c>
      <c r="I59" s="30">
        <v>-0.45027023667908422</v>
      </c>
      <c r="J59" s="30">
        <v>-5.8805243863215981</v>
      </c>
      <c r="K59" s="30">
        <v>0.92785525668701041</v>
      </c>
      <c r="L59" s="30">
        <v>-2.224711153769483</v>
      </c>
      <c r="M59" s="30">
        <v>5.1833758557880865</v>
      </c>
      <c r="N59" s="30">
        <v>1.2778534149630336</v>
      </c>
      <c r="O59" s="30">
        <v>-2.5572885461291546</v>
      </c>
      <c r="P59" s="30">
        <v>-3.4735792780033097</v>
      </c>
      <c r="Q59" s="30">
        <v>-0.98867262821530955</v>
      </c>
      <c r="R59" s="30">
        <v>-2.8449706185809358</v>
      </c>
      <c r="S59" s="30">
        <v>3.6472692164395353</v>
      </c>
      <c r="T59" s="30">
        <v>-1.0532111493528806</v>
      </c>
      <c r="U59" s="30">
        <v>-2.1518234380209904</v>
      </c>
      <c r="V59" s="30">
        <v>-4.1667264585632555</v>
      </c>
      <c r="W59" s="30">
        <v>0.75871398946976887</v>
      </c>
      <c r="X59" s="30">
        <v>-9.1809915207100889</v>
      </c>
      <c r="Y59" s="30">
        <v>-2.9429510269411394</v>
      </c>
      <c r="Z59" s="30">
        <v>-6.5698731104713408</v>
      </c>
      <c r="AA59" s="30">
        <v>-1.5730866086387894</v>
      </c>
      <c r="AB59" s="30">
        <v>-2.1518234380209904</v>
      </c>
      <c r="AC59" s="30">
        <v>-0.9680533410125739</v>
      </c>
      <c r="AD59" s="30">
        <v>1.0802976135972311</v>
      </c>
      <c r="AE59" s="30">
        <v>3.7616795676172798</v>
      </c>
      <c r="AF59" s="30">
        <v>1.5202488977765647</v>
      </c>
      <c r="AG59" s="30">
        <v>1.2713528503599403</v>
      </c>
      <c r="AH59" s="30">
        <v>0.96907197848700655</v>
      </c>
      <c r="AI59" s="30">
        <v>9.6079621048807642</v>
      </c>
      <c r="AJ59" s="30">
        <v>8.990038345558407</v>
      </c>
      <c r="AK59" s="30">
        <v>5.9599046452870823</v>
      </c>
      <c r="AL59" s="30">
        <v>3.3006446083543048</v>
      </c>
      <c r="AM59" s="30">
        <v>8.1571292226233023</v>
      </c>
      <c r="AN59" s="36"/>
      <c r="AO59" s="36"/>
      <c r="AP59" s="36"/>
      <c r="AQ59" s="36"/>
      <c r="AR59" s="36"/>
      <c r="AS59" s="36"/>
      <c r="AT59" s="36"/>
    </row>
    <row r="60" spans="1:46" ht="15.6" x14ac:dyDescent="0.3">
      <c r="A60" s="26">
        <v>687535</v>
      </c>
      <c r="B60" s="26">
        <v>846758</v>
      </c>
      <c r="C60" s="26">
        <v>359</v>
      </c>
      <c r="D60" s="25">
        <v>56</v>
      </c>
      <c r="E60" s="26">
        <v>1</v>
      </c>
      <c r="F60" s="27" t="s">
        <v>57</v>
      </c>
      <c r="G60" s="30">
        <v>-7.2591502689449676</v>
      </c>
      <c r="H60" s="30">
        <v>0.2165890476431086</v>
      </c>
      <c r="I60" s="30">
        <v>-0.38206728949591429</v>
      </c>
      <c r="J60" s="30">
        <v>-5.7665072497943566</v>
      </c>
      <c r="K60" s="30">
        <v>0.8839837321006393</v>
      </c>
      <c r="L60" s="30">
        <v>-2.1131247127391894</v>
      </c>
      <c r="M60" s="30">
        <v>5.2419304891290599</v>
      </c>
      <c r="N60" s="30">
        <v>1.3229490231020442</v>
      </c>
      <c r="O60" s="30">
        <v>-3.1846083340190465</v>
      </c>
      <c r="P60" s="30">
        <v>-3.8777555145789919</v>
      </c>
      <c r="Q60" s="30">
        <v>-1.0683528192164946</v>
      </c>
      <c r="R60" s="30">
        <v>-2.8481360973978336</v>
      </c>
      <c r="S60" s="30">
        <v>3.9054685017570447</v>
      </c>
      <c r="T60" s="30">
        <v>-2.4914611534591011</v>
      </c>
      <c r="U60" s="30">
        <v>-2.085996045350937</v>
      </c>
      <c r="V60" s="30">
        <v>-4.1008990658932021</v>
      </c>
      <c r="W60" s="30">
        <v>0.87410905055990284</v>
      </c>
      <c r="X60" s="30">
        <v>-9.1580543756243511</v>
      </c>
      <c r="Y60" s="30">
        <v>-2.6777907316505947</v>
      </c>
      <c r="Z60" s="30">
        <v>-6.5797209156213166</v>
      </c>
      <c r="AA60" s="30">
        <v>-1.483687265203923</v>
      </c>
      <c r="AB60" s="30">
        <v>-2.085996045350937</v>
      </c>
      <c r="AC60" s="30">
        <v>-0.9873837566828273</v>
      </c>
      <c r="AD60" s="30">
        <v>1.1194567591851232</v>
      </c>
      <c r="AE60" s="30">
        <v>3.8971002520865285</v>
      </c>
      <c r="AF60" s="30">
        <v>1.5860762904466181</v>
      </c>
      <c r="AG60" s="30">
        <v>1.369268557581494</v>
      </c>
      <c r="AH60" s="30">
        <v>1.0050464080073787</v>
      </c>
      <c r="AI60" s="30">
        <v>9.7344141193672513</v>
      </c>
      <c r="AJ60" s="30">
        <v>9.1167744913154518</v>
      </c>
      <c r="AK60" s="30">
        <v>6.288096302424627</v>
      </c>
      <c r="AL60" s="30">
        <v>3.3664720010243578</v>
      </c>
      <c r="AM60" s="30">
        <v>8.2229566152933558</v>
      </c>
      <c r="AN60" s="36"/>
      <c r="AO60" s="36"/>
      <c r="AP60" s="36"/>
      <c r="AQ60" s="36"/>
      <c r="AR60" s="36"/>
      <c r="AS60" s="36"/>
      <c r="AT60" s="36"/>
    </row>
    <row r="61" spans="1:46" ht="15.6" x14ac:dyDescent="0.3">
      <c r="A61" s="26">
        <v>687537</v>
      </c>
      <c r="B61" s="26">
        <v>846760</v>
      </c>
      <c r="C61" s="26">
        <v>359</v>
      </c>
      <c r="D61" s="25">
        <v>57</v>
      </c>
      <c r="E61" s="26">
        <v>1</v>
      </c>
      <c r="F61" s="27" t="s">
        <v>58</v>
      </c>
      <c r="G61" s="30">
        <v>-7.2471571903259768</v>
      </c>
      <c r="H61" s="30">
        <v>0.28920674807853464</v>
      </c>
      <c r="I61" s="30">
        <v>-0.46932319174426257</v>
      </c>
      <c r="J61" s="30">
        <v>-5.7510479631988796</v>
      </c>
      <c r="K61" s="30">
        <v>1.1151134184844205</v>
      </c>
      <c r="L61" s="30">
        <v>-2.0361930226816827</v>
      </c>
      <c r="M61" s="30">
        <v>5.2998420421747907</v>
      </c>
      <c r="N61" s="30">
        <v>1.3766457361485192</v>
      </c>
      <c r="O61" s="30">
        <v>-3.1119906335836207</v>
      </c>
      <c r="P61" s="30">
        <v>-3.6228162573496117</v>
      </c>
      <c r="Q61" s="30">
        <v>-0.97192447008735006</v>
      </c>
      <c r="R61" s="30">
        <v>-2.7755183969624078</v>
      </c>
      <c r="S61" s="30">
        <v>3.6094350672070226</v>
      </c>
      <c r="T61" s="30">
        <v>-3.1119906335836207</v>
      </c>
      <c r="U61" s="30">
        <v>-2.4188434530236753</v>
      </c>
      <c r="V61" s="30">
        <v>-4.0282813654577758</v>
      </c>
      <c r="W61" s="30">
        <v>1.2587222411899874</v>
      </c>
      <c r="X61" s="30">
        <v>-8.7947196990419894</v>
      </c>
      <c r="Y61" s="30">
        <v>-2.7899071344145074</v>
      </c>
      <c r="Z61" s="30">
        <v>-5.8260101581702317</v>
      </c>
      <c r="AA61" s="30">
        <v>-1.4203146229125483</v>
      </c>
      <c r="AB61" s="30">
        <v>-2.4188434530236753</v>
      </c>
      <c r="AC61" s="30">
        <v>-0.89278714952862626</v>
      </c>
      <c r="AD61" s="30">
        <v>1.2574572188834008</v>
      </c>
      <c r="AE61" s="30">
        <v>3.775561938080997</v>
      </c>
      <c r="AF61" s="30">
        <v>1.5701405935405988</v>
      </c>
      <c r="AG61" s="30">
        <v>1.3878190367466441</v>
      </c>
      <c r="AH61" s="30">
        <v>1.0151437514614707</v>
      </c>
      <c r="AI61" s="30">
        <v>9.7146584996716623</v>
      </c>
      <c r="AJ61" s="30">
        <v>8.7445245357766854</v>
      </c>
      <c r="AK61" s="30">
        <v>6.098349738392562</v>
      </c>
      <c r="AL61" s="30">
        <v>2.879473913524361</v>
      </c>
      <c r="AM61" s="30">
        <v>8.295574315728782</v>
      </c>
      <c r="AN61" s="36"/>
      <c r="AO61" s="36"/>
      <c r="AP61" s="36"/>
      <c r="AQ61" s="36"/>
      <c r="AR61" s="36"/>
      <c r="AS61" s="36"/>
      <c r="AT61" s="36"/>
    </row>
    <row r="62" spans="1:46" ht="15.6" x14ac:dyDescent="0.3">
      <c r="A62" s="26">
        <v>687538</v>
      </c>
      <c r="B62" s="26">
        <v>846763</v>
      </c>
      <c r="C62" s="26">
        <v>359</v>
      </c>
      <c r="D62" s="25">
        <v>58</v>
      </c>
      <c r="E62" s="26">
        <v>1</v>
      </c>
      <c r="F62" s="27" t="s">
        <v>59</v>
      </c>
      <c r="G62" s="30">
        <v>-7.1806838313781229</v>
      </c>
      <c r="H62" s="30">
        <v>0.42021862816395938</v>
      </c>
      <c r="I62" s="30">
        <v>-0.2729285523959859</v>
      </c>
      <c r="J62" s="30">
        <v>-5.763930262773524</v>
      </c>
      <c r="K62" s="30">
        <v>1.2255522894521309</v>
      </c>
      <c r="L62" s="30">
        <v>-2.0646880216240411</v>
      </c>
      <c r="M62" s="30">
        <v>5.463643745083206</v>
      </c>
      <c r="N62" s="30">
        <v>1.1700611524004498</v>
      </c>
      <c r="O62" s="30">
        <v>-2.9809787534981957</v>
      </c>
      <c r="P62" s="30">
        <v>-3.8972694853723509</v>
      </c>
      <c r="Q62" s="30">
        <v>-1.1564294614471502</v>
      </c>
      <c r="R62" s="30">
        <v>-3.0863392691560225</v>
      </c>
      <c r="S62" s="30">
        <v>3.495993609391487</v>
      </c>
      <c r="T62" s="30">
        <v>-2.9809787534981957</v>
      </c>
      <c r="U62" s="30">
        <v>-2.2878315729382508</v>
      </c>
      <c r="V62" s="30">
        <v>-3.8972694853723509</v>
      </c>
      <c r="W62" s="30">
        <v>1.6171668175529308</v>
      </c>
      <c r="X62" s="30">
        <v>-8.9664731336196741</v>
      </c>
      <c r="Y62" s="30">
        <v>-2.5491963370726585</v>
      </c>
      <c r="Z62" s="30">
        <v>-5.7335862610674502</v>
      </c>
      <c r="AA62" s="30">
        <v>-1.6503278839470084</v>
      </c>
      <c r="AB62" s="30">
        <v>-2.2878315729382508</v>
      </c>
      <c r="AC62" s="30">
        <v>-1.2231208359458223</v>
      </c>
      <c r="AD62" s="30">
        <v>1.0794642570482231</v>
      </c>
      <c r="AE62" s="30">
        <v>3.8963173179992325</v>
      </c>
      <c r="AF62" s="30">
        <v>1.309480687650195</v>
      </c>
      <c r="AG62" s="30">
        <v>1.2675164885511629</v>
      </c>
      <c r="AH62" s="30">
        <v>0.75669086478517233</v>
      </c>
      <c r="AI62" s="30">
        <v>9.5177635059947985</v>
      </c>
      <c r="AJ62" s="30">
        <v>9.0447703379006956</v>
      </c>
      <c r="AK62" s="30">
        <v>5.8726866745392545</v>
      </c>
      <c r="AL62" s="30">
        <v>3.4159509017179506</v>
      </c>
      <c r="AM62" s="30">
        <v>8.4265861958142061</v>
      </c>
      <c r="AN62" s="36"/>
      <c r="AO62" s="36"/>
      <c r="AP62" s="36"/>
      <c r="AQ62" s="36"/>
      <c r="AR62" s="36"/>
      <c r="AS62" s="36"/>
      <c r="AT62" s="36"/>
    </row>
    <row r="63" spans="1:46" ht="15.6" x14ac:dyDescent="0.3">
      <c r="A63" s="26">
        <v>687539</v>
      </c>
      <c r="B63" s="26">
        <v>846766</v>
      </c>
      <c r="C63" s="26">
        <v>359</v>
      </c>
      <c r="D63" s="25">
        <v>59</v>
      </c>
      <c r="E63" s="26">
        <v>1</v>
      </c>
      <c r="F63" s="27" t="s">
        <v>60</v>
      </c>
      <c r="G63" s="30">
        <v>-8.4017846272642629</v>
      </c>
      <c r="H63" s="30">
        <v>0.11540856415197441</v>
      </c>
      <c r="I63" s="30">
        <v>-0.42852621822129505</v>
      </c>
      <c r="J63" s="30">
        <v>-5.8247626885684571</v>
      </c>
      <c r="K63" s="30">
        <v>0.51588613074909973</v>
      </c>
      <c r="L63" s="30">
        <v>-2.2967387313535976</v>
      </c>
      <c r="M63" s="30">
        <v>5.2060865659217663</v>
      </c>
      <c r="N63" s="30">
        <v>1.1142005175378733</v>
      </c>
      <c r="O63" s="30">
        <v>-2.8803237094020164</v>
      </c>
      <c r="P63" s="30">
        <v>-3.7966144412761715</v>
      </c>
      <c r="Q63" s="30">
        <v>-1.1755756171635912</v>
      </c>
      <c r="R63" s="30">
        <v>-3.2369986533407489</v>
      </c>
      <c r="S63" s="30">
        <v>3.3735051021734566</v>
      </c>
      <c r="T63" s="30">
        <v>-2.187176528842071</v>
      </c>
      <c r="U63" s="30">
        <v>-2.9856842250598428</v>
      </c>
      <c r="V63" s="30">
        <v>-3.7966144412761715</v>
      </c>
      <c r="W63" s="30">
        <v>2.0469299757551882</v>
      </c>
      <c r="X63" s="30">
        <v>-7.8722668704861194</v>
      </c>
      <c r="Y63" s="30">
        <v>-2.7319037042837433</v>
      </c>
      <c r="Z63" s="30">
        <v>-4.4733421034284637</v>
      </c>
      <c r="AA63" s="30">
        <v>-1.0583243549842432</v>
      </c>
      <c r="AB63" s="30">
        <v>-2.187176528842071</v>
      </c>
      <c r="AC63" s="30">
        <v>-1.3327612006860037</v>
      </c>
      <c r="AD63" s="30">
        <v>1.5855844092525671</v>
      </c>
      <c r="AE63" s="30">
        <v>3.7529947238783605</v>
      </c>
      <c r="AF63" s="30">
        <v>1.3243689099889495</v>
      </c>
      <c r="AG63" s="30">
        <v>1.0114965887086103</v>
      </c>
      <c r="AH63" s="30">
        <v>1.1627275584325336</v>
      </c>
      <c r="AI63" s="30">
        <v>9.4912633746057313</v>
      </c>
      <c r="AJ63" s="30">
        <v>7.9977234831322424</v>
      </c>
      <c r="AK63" s="30">
        <v>6.1068731112599561</v>
      </c>
      <c r="AL63" s="30">
        <v>3.3342843890201754</v>
      </c>
      <c r="AM63" s="30">
        <v>8.527241239910385</v>
      </c>
      <c r="AN63" s="36"/>
      <c r="AO63" s="36"/>
      <c r="AP63" s="36"/>
      <c r="AQ63" s="36"/>
      <c r="AR63" s="36"/>
      <c r="AS63" s="36"/>
      <c r="AT63" s="36"/>
    </row>
    <row r="64" spans="1:46" ht="15.6" x14ac:dyDescent="0.3">
      <c r="A64" s="26">
        <v>687541</v>
      </c>
      <c r="B64" s="26">
        <v>846768</v>
      </c>
      <c r="C64" s="26">
        <v>359</v>
      </c>
      <c r="D64" s="25">
        <v>60</v>
      </c>
      <c r="E64" s="26">
        <v>1</v>
      </c>
      <c r="F64" s="27" t="s">
        <v>61</v>
      </c>
      <c r="G64" s="30">
        <v>-7.5028524219363799</v>
      </c>
      <c r="H64" s="30">
        <v>0.2411508812463759</v>
      </c>
      <c r="I64" s="30">
        <v>-0.32763928296508793</v>
      </c>
      <c r="J64" s="30">
        <v>-5.7627361858601631</v>
      </c>
      <c r="K64" s="30">
        <v>0.9504274437362048</v>
      </c>
      <c r="L64" s="30">
        <v>-2.2376395415241883</v>
      </c>
      <c r="M64" s="30">
        <v>5.233094042330479</v>
      </c>
      <c r="N64" s="30">
        <v>1.4279775267373414</v>
      </c>
      <c r="O64" s="30">
        <v>-2.466899319855834</v>
      </c>
      <c r="P64" s="30">
        <v>-3.8531936809757248</v>
      </c>
      <c r="Q64" s="30">
        <v>-0.99672347475524148</v>
      </c>
      <c r="R64" s="30">
        <v>-2.7545813923076152</v>
      </c>
      <c r="S64" s="30">
        <v>3.6084467112328498</v>
      </c>
      <c r="T64" s="30">
        <v>-3.1600465004157794</v>
      </c>
      <c r="U64" s="30">
        <v>-2.466899319855834</v>
      </c>
      <c r="V64" s="30">
        <v>-4.0763372322899345</v>
      </c>
      <c r="W64" s="30">
        <v>1.1507526249697344</v>
      </c>
      <c r="X64" s="30">
        <v>-9.3930037375061683</v>
      </c>
      <c r="Y64" s="30">
        <v>-2.9131864224842539</v>
      </c>
      <c r="Z64" s="30">
        <v>-6.5959226219459897</v>
      </c>
      <c r="AA64" s="30">
        <v>-1.4205554597334813</v>
      </c>
      <c r="AB64" s="30">
        <v>-2.0614342117476698</v>
      </c>
      <c r="AC64" s="30">
        <v>-0.88792061490644236</v>
      </c>
      <c r="AD64" s="30">
        <v>1.1304129407326118</v>
      </c>
      <c r="AE64" s="30">
        <v>3.824669819702486</v>
      </c>
      <c r="AF64" s="30">
        <v>1.6521378549566379</v>
      </c>
      <c r="AG64" s="30">
        <v>1.3617420766332609</v>
      </c>
      <c r="AH64" s="30">
        <v>1.2707702984275342</v>
      </c>
      <c r="AI64" s="30">
        <v>9.7903416122487386</v>
      </c>
      <c r="AJ64" s="30">
        <v>9.3644798762329291</v>
      </c>
      <c r="AK64" s="30">
        <v>6.2326154283543582</v>
      </c>
      <c r="AL64" s="30">
        <v>3.3910338346276254</v>
      </c>
      <c r="AM64" s="30">
        <v>8.2475184488966224</v>
      </c>
      <c r="AN64" s="36"/>
      <c r="AO64" s="36"/>
      <c r="AP64" s="36"/>
      <c r="AQ64" s="36"/>
      <c r="AR64" s="36"/>
      <c r="AS64" s="36"/>
      <c r="AT64" s="36"/>
    </row>
    <row r="65" spans="1:46" ht="15.6" x14ac:dyDescent="0.3">
      <c r="A65" s="26">
        <v>687544</v>
      </c>
      <c r="B65" s="26">
        <v>846771</v>
      </c>
      <c r="C65" s="26">
        <v>359</v>
      </c>
      <c r="D65" s="25">
        <v>61</v>
      </c>
      <c r="E65" s="26">
        <v>1</v>
      </c>
      <c r="F65" s="27" t="s">
        <v>62</v>
      </c>
      <c r="G65" s="30">
        <v>-7.4253154557289047</v>
      </c>
      <c r="H65" s="30">
        <v>-0.16088523280803554</v>
      </c>
      <c r="I65" s="30">
        <v>-0.37178016204604614</v>
      </c>
      <c r="J65" s="30">
        <v>-5.6295479651033116</v>
      </c>
      <c r="K65" s="30">
        <v>1.2367086835657886</v>
      </c>
      <c r="L65" s="30">
        <v>-2.2263405325131314</v>
      </c>
      <c r="M65" s="30">
        <v>5.2289472425757744</v>
      </c>
      <c r="N65" s="30">
        <v>1.4056451786147883</v>
      </c>
      <c r="O65" s="30">
        <v>-2.4634703258020809</v>
      </c>
      <c r="P65" s="30">
        <v>-3.6674431301280173</v>
      </c>
      <c r="Q65" s="30">
        <v>-1.0048553031025644</v>
      </c>
      <c r="R65" s="30">
        <v>-2.8201452697408134</v>
      </c>
      <c r="S65" s="30">
        <v>3.6346039563641588</v>
      </c>
      <c r="T65" s="30">
        <v>-2.4634703258020809</v>
      </c>
      <c r="U65" s="30">
        <v>-3.1566175063620263</v>
      </c>
      <c r="V65" s="30">
        <v>-4.0729082382361819</v>
      </c>
      <c r="W65" s="30">
        <v>1.5618813649330681</v>
      </c>
      <c r="X65" s="30">
        <v>-9.4829295943642187</v>
      </c>
      <c r="Y65" s="30">
        <v>-3.0796564652258982</v>
      </c>
      <c r="Z65" s="30">
        <v>-6.2031676842562744</v>
      </c>
      <c r="AA65" s="30">
        <v>-1.3410473884402532</v>
      </c>
      <c r="AB65" s="30">
        <v>-1.7703231452421357</v>
      </c>
      <c r="AC65" s="30">
        <v>-0.9818657848778658</v>
      </c>
      <c r="AD65" s="30">
        <v>1.1060623706792889</v>
      </c>
      <c r="AE65" s="30">
        <v>3.564808194428617</v>
      </c>
      <c r="AF65" s="30">
        <v>1.5438628594303896</v>
      </c>
      <c r="AG65" s="30">
        <v>1.3542420001548234</v>
      </c>
      <c r="AH65" s="30">
        <v>1.1200486126540288</v>
      </c>
      <c r="AI65" s="30">
        <v>9.7147171162385568</v>
      </c>
      <c r="AJ65" s="30">
        <v>9.2564693085524734</v>
      </c>
      <c r="AK65" s="30">
        <v>5.9483623499563301</v>
      </c>
      <c r="AL65" s="30">
        <v>3.3944628286813781</v>
      </c>
      <c r="AM65" s="30">
        <v>8.2509474429503751</v>
      </c>
      <c r="AN65" s="36"/>
      <c r="AO65" s="36"/>
      <c r="AP65" s="36"/>
      <c r="AQ65" s="36"/>
      <c r="AR65" s="36"/>
      <c r="AS65" s="36"/>
      <c r="AT65" s="36"/>
    </row>
    <row r="66" spans="1:46" ht="15.6" x14ac:dyDescent="0.3">
      <c r="A66" s="26">
        <v>687547</v>
      </c>
      <c r="B66" s="26">
        <v>846773</v>
      </c>
      <c r="C66" s="26">
        <v>359</v>
      </c>
      <c r="D66" s="25">
        <v>62</v>
      </c>
      <c r="E66" s="26">
        <v>1</v>
      </c>
      <c r="F66" s="27" t="s">
        <v>63</v>
      </c>
      <c r="G66" s="30">
        <v>-7.1126388001666321</v>
      </c>
      <c r="H66" s="30">
        <v>-0.15359022679694431</v>
      </c>
      <c r="I66" s="30">
        <v>-0.26248431503608166</v>
      </c>
      <c r="J66" s="30">
        <v>-5.7238413088286224</v>
      </c>
      <c r="K66" s="30">
        <v>1.0728554333810503</v>
      </c>
      <c r="L66" s="30">
        <v>-2.2077139604924905</v>
      </c>
      <c r="M66" s="30">
        <v>5.1021675253322964</v>
      </c>
      <c r="N66" s="30">
        <v>1.3404368341258284</v>
      </c>
      <c r="O66" s="30">
        <v>-2.4561753197909901</v>
      </c>
      <c r="P66" s="30">
        <v>-3.660148124116926</v>
      </c>
      <c r="Q66" s="30">
        <v>-1.0092563368546645</v>
      </c>
      <c r="R66" s="30">
        <v>-2.8128502637297226</v>
      </c>
      <c r="S66" s="30">
        <v>3.5477117473155491</v>
      </c>
      <c r="T66" s="30">
        <v>-3.1493225003509355</v>
      </c>
      <c r="U66" s="30">
        <v>-2.0507102116828255</v>
      </c>
      <c r="V66" s="30">
        <v>-4.0656132322250906</v>
      </c>
      <c r="W66" s="30">
        <v>1.3061869110827498</v>
      </c>
      <c r="X66" s="30">
        <v>-9.5809012909802558</v>
      </c>
      <c r="Y66" s="30">
        <v>-3.1295198730547558</v>
      </c>
      <c r="Z66" s="30">
        <v>-6.6820914180266735</v>
      </c>
      <c r="AA66" s="30">
        <v>-1.3964028644391442</v>
      </c>
      <c r="AB66" s="30">
        <v>-2.0507102116828255</v>
      </c>
      <c r="AC66" s="30">
        <v>-0.91930810019172504</v>
      </c>
      <c r="AD66" s="30">
        <v>0.99381222604059738</v>
      </c>
      <c r="AE66" s="30">
        <v>3.8072229428006339</v>
      </c>
      <c r="AF66" s="30">
        <v>1.5511578654414808</v>
      </c>
      <c r="AG66" s="30">
        <v>1.3280143141272711</v>
      </c>
      <c r="AH66" s="30">
        <v>1.2933287561393811</v>
      </c>
      <c r="AI66" s="30">
        <v>9.6773266329043484</v>
      </c>
      <c r="AJ66" s="30">
        <v>9.5360851018538586</v>
      </c>
      <c r="AK66" s="30">
        <v>5.9556573559674213</v>
      </c>
      <c r="AL66" s="30">
        <v>3.6530722629733754</v>
      </c>
      <c r="AM66" s="30">
        <v>8.2582424489614663</v>
      </c>
      <c r="AN66" s="36"/>
      <c r="AO66" s="36"/>
      <c r="AP66" s="36"/>
      <c r="AQ66" s="36"/>
      <c r="AR66" s="36"/>
      <c r="AS66" s="36"/>
      <c r="AT66" s="36"/>
    </row>
    <row r="67" spans="1:46" ht="15.6" x14ac:dyDescent="0.3">
      <c r="A67" s="26">
        <v>687549</v>
      </c>
      <c r="B67" s="26">
        <v>846775</v>
      </c>
      <c r="C67" s="26">
        <v>359</v>
      </c>
      <c r="D67" s="25">
        <v>63</v>
      </c>
      <c r="E67" s="26">
        <v>1</v>
      </c>
      <c r="F67" s="27" t="s">
        <v>64</v>
      </c>
      <c r="G67" s="30">
        <v>-6.5638132095197275</v>
      </c>
      <c r="H67" s="30">
        <v>-0.21567371847301339</v>
      </c>
      <c r="I67" s="30">
        <v>-0.43436291943784289</v>
      </c>
      <c r="J67" s="30">
        <v>-6.2269408928771748</v>
      </c>
      <c r="K67" s="30">
        <v>0.86188516099726398</v>
      </c>
      <c r="L67" s="30">
        <v>-2.5872516829540109</v>
      </c>
      <c r="M67" s="30">
        <v>5.3206758118829836</v>
      </c>
      <c r="N67" s="30">
        <v>1.0183432072012992</v>
      </c>
      <c r="O67" s="30">
        <v>-3.2114059920270042</v>
      </c>
      <c r="P67" s="30">
        <v>-4.1276967239011597</v>
      </c>
      <c r="Q67" s="30">
        <v>-1.3708563586295175</v>
      </c>
      <c r="R67" s="30">
        <v>-3.2114059920270042</v>
      </c>
      <c r="S67" s="30">
        <v>3.2655663708626785</v>
      </c>
      <c r="T67" s="30">
        <v>8.4430873977324669E-2</v>
      </c>
      <c r="U67" s="30">
        <v>-2.5182588114670592</v>
      </c>
      <c r="V67" s="30">
        <v>-1.2654958429716912</v>
      </c>
      <c r="W67" s="30">
        <v>1.4425543581305189</v>
      </c>
      <c r="X67" s="30">
        <v>-8.8979466602486994</v>
      </c>
      <c r="Y67" s="30">
        <v>-2.7289798427827119</v>
      </c>
      <c r="Z67" s="30">
        <v>-5.5448004534144939</v>
      </c>
      <c r="AA67" s="30">
        <v>-1.786645350079318</v>
      </c>
      <c r="AB67" s="30">
        <v>-2.112793703358895</v>
      </c>
      <c r="AC67" s="30">
        <v>-1.3092984656300841</v>
      </c>
      <c r="AD67" s="30">
        <v>0.81394569870814482</v>
      </c>
      <c r="AE67" s="30">
        <v>3.7161519142513124</v>
      </c>
      <c r="AF67" s="30">
        <v>1.1706206426468773</v>
      </c>
      <c r="AG67" s="30">
        <v>1.0652601269890509</v>
      </c>
      <c r="AH67" s="30">
        <v>0.77757805453727002</v>
      </c>
      <c r="AI67" s="30">
        <v>9.3833246432949533</v>
      </c>
      <c r="AJ67" s="30">
        <v>8.4412814153183824</v>
      </c>
      <c r="AK67" s="30">
        <v>5.7757908286349684</v>
      </c>
      <c r="AL67" s="30">
        <v>2.7800585550809775</v>
      </c>
      <c r="AM67" s="30">
        <v>8.1961589572853981</v>
      </c>
      <c r="AN67" s="36"/>
      <c r="AO67" s="36"/>
      <c r="AP67" s="36"/>
      <c r="AQ67" s="36"/>
      <c r="AR67" s="36"/>
      <c r="AS67" s="36"/>
      <c r="AT67" s="36"/>
    </row>
    <row r="68" spans="1:46" ht="15.6" x14ac:dyDescent="0.3">
      <c r="A68" s="26">
        <v>687550</v>
      </c>
      <c r="B68" s="26">
        <v>846777</v>
      </c>
      <c r="C68" s="26">
        <v>359</v>
      </c>
      <c r="D68" s="25">
        <v>64</v>
      </c>
      <c r="E68" s="26">
        <v>1</v>
      </c>
      <c r="F68" s="27" t="s">
        <v>65</v>
      </c>
      <c r="G68" s="30">
        <v>-6.8582055005734732</v>
      </c>
      <c r="H68" s="30">
        <v>0.23187133520261827</v>
      </c>
      <c r="I68" s="30">
        <v>-0.30252745628143934</v>
      </c>
      <c r="J68" s="30">
        <v>-5.7050050216209609</v>
      </c>
      <c r="K68" s="30">
        <v>1.0577780056085042</v>
      </c>
      <c r="L68" s="30">
        <v>-2.2054072655961274</v>
      </c>
      <c r="M68" s="30">
        <v>5.3637404941129905</v>
      </c>
      <c r="N68" s="30">
        <v>1.3898002010271475</v>
      </c>
      <c r="O68" s="30">
        <v>-2.4761788658995916</v>
      </c>
      <c r="P68" s="30">
        <v>-3.8624732270194824</v>
      </c>
      <c r="Q68" s="30">
        <v>-1.0060030207989992</v>
      </c>
      <c r="R68" s="30">
        <v>-2.832853809838324</v>
      </c>
      <c r="S68" s="30">
        <v>3.5876063427880163</v>
      </c>
      <c r="T68" s="30">
        <v>-2.4761788658995916</v>
      </c>
      <c r="U68" s="30">
        <v>-2.4761788658995916</v>
      </c>
      <c r="V68" s="30">
        <v>-4.0856167783336925</v>
      </c>
      <c r="W68" s="30">
        <v>1.2626805205193652</v>
      </c>
      <c r="X68" s="30">
        <v>-9.6832504046148511</v>
      </c>
      <c r="Y68" s="30">
        <v>-3.169326046459537</v>
      </c>
      <c r="Z68" s="30">
        <v>-6.7046254957083988</v>
      </c>
      <c r="AA68" s="30">
        <v>-1.4836607686375525</v>
      </c>
      <c r="AB68" s="30">
        <v>-2.0707137577914274</v>
      </c>
      <c r="AC68" s="30">
        <v>-1.0292598829632664</v>
      </c>
      <c r="AD68" s="30">
        <v>0.95780833858555448</v>
      </c>
      <c r="AE68" s="30">
        <v>3.7483795633757682</v>
      </c>
      <c r="AF68" s="30">
        <v>1.5128051806646827</v>
      </c>
      <c r="AG68" s="30">
        <v>1.3524625305895031</v>
      </c>
      <c r="AH68" s="30">
        <v>1.2127005882143445</v>
      </c>
      <c r="AI68" s="30">
        <v>9.6968539255523822</v>
      </c>
      <c r="AJ68" s="30">
        <v>9.4973310063998806</v>
      </c>
      <c r="AK68" s="30">
        <v>5.9356538098588194</v>
      </c>
      <c r="AL68" s="30">
        <v>3.3817542885838674</v>
      </c>
      <c r="AM68" s="30">
        <v>8.2382389028528653</v>
      </c>
      <c r="AN68" s="36"/>
      <c r="AO68" s="36"/>
      <c r="AP68" s="36"/>
      <c r="AQ68" s="36"/>
      <c r="AR68" s="36"/>
      <c r="AS68" s="36"/>
      <c r="AT68" s="36"/>
    </row>
    <row r="69" spans="1:46" ht="15.6" x14ac:dyDescent="0.3">
      <c r="A69" s="26">
        <v>687553</v>
      </c>
      <c r="B69" s="26">
        <v>846779</v>
      </c>
      <c r="C69" s="26">
        <v>357</v>
      </c>
      <c r="D69" s="25">
        <v>65</v>
      </c>
      <c r="E69" s="26">
        <v>1</v>
      </c>
      <c r="F69" s="27" t="s">
        <v>66</v>
      </c>
      <c r="G69" s="30">
        <v>-7.0541950135168818</v>
      </c>
      <c r="H69" s="30">
        <v>-0.24174991433906987</v>
      </c>
      <c r="I69" s="30">
        <v>-0.9955217167154502</v>
      </c>
      <c r="J69" s="30">
        <v>-5.6906401393664812</v>
      </c>
      <c r="K69" s="30">
        <v>0.81704088014236842</v>
      </c>
      <c r="L69" s="30">
        <v>-2.507671022961524</v>
      </c>
      <c r="M69" s="30">
        <v>5.2837030247927137</v>
      </c>
      <c r="N69" s="30">
        <v>1.2421247751196849</v>
      </c>
      <c r="O69" s="30">
        <v>-3.3428427035508874</v>
      </c>
      <c r="P69" s="30">
        <v>-3.5941571318317931</v>
      </c>
      <c r="Q69" s="30">
        <v>-1.0974160243967901</v>
      </c>
      <c r="R69" s="30">
        <v>-2.9010099512718477</v>
      </c>
      <c r="S69" s="30">
        <v>3.4471295397748665</v>
      </c>
      <c r="T69" s="30">
        <v>-3.2374821878930606</v>
      </c>
      <c r="U69" s="30">
        <v>-3.2374821878930606</v>
      </c>
      <c r="V69" s="30">
        <v>-4.1537729197672162</v>
      </c>
      <c r="W69" s="30">
        <v>2.9404619261575395</v>
      </c>
      <c r="X69" s="30">
        <v>-9.4520902863152525</v>
      </c>
      <c r="Y69" s="30">
        <v>-3.1792132797690851</v>
      </c>
      <c r="Z69" s="30">
        <v>-4.9699419148398238</v>
      </c>
      <c r="AA69" s="30">
        <v>-1.3419764083617209</v>
      </c>
      <c r="AB69" s="30">
        <v>-1.0402576105568415</v>
      </c>
      <c r="AC69" s="30">
        <v>-1.1962618590334229</v>
      </c>
      <c r="AD69" s="30">
        <v>1.5416413052184685</v>
      </c>
      <c r="AE69" s="30">
        <v>3.5977023982542407</v>
      </c>
      <c r="AF69" s="30">
        <v>1.472048013419273</v>
      </c>
      <c r="AG69" s="30">
        <v>1.2843063891559794</v>
      </c>
      <c r="AH69" s="30">
        <v>1.397246800336575</v>
      </c>
      <c r="AI69" s="30">
        <v>9.5591510494219563</v>
      </c>
      <c r="AJ69" s="30">
        <v>8.9432726496528225</v>
      </c>
      <c r="AK69" s="30">
        <v>5.9728581840831216</v>
      </c>
      <c r="AL69" s="30">
        <v>3.5649125754312498</v>
      </c>
      <c r="AM69" s="30">
        <v>8.1700827614193408</v>
      </c>
      <c r="AN69" s="36"/>
      <c r="AO69" s="36"/>
      <c r="AP69" s="36"/>
      <c r="AQ69" s="36"/>
      <c r="AR69" s="36"/>
      <c r="AS69" s="36"/>
      <c r="AT69" s="36"/>
    </row>
    <row r="70" spans="1:46" ht="15.6" x14ac:dyDescent="0.3">
      <c r="A70" s="26">
        <v>687555</v>
      </c>
      <c r="B70" s="26">
        <v>846782</v>
      </c>
      <c r="C70" s="26">
        <v>357</v>
      </c>
      <c r="D70" s="25">
        <v>66</v>
      </c>
      <c r="E70" s="26">
        <v>1</v>
      </c>
      <c r="F70" s="27" t="s">
        <v>67</v>
      </c>
      <c r="G70" s="30">
        <v>-6.663718975354584</v>
      </c>
      <c r="H70" s="30">
        <v>-0.16142880448061106</v>
      </c>
      <c r="I70" s="30">
        <v>-0.56689391258877531</v>
      </c>
      <c r="J70" s="30">
        <v>-5.6179701762435421</v>
      </c>
      <c r="K70" s="30">
        <v>1.0596384332046249</v>
      </c>
      <c r="L70" s="30">
        <v>-2.2640374054419814</v>
      </c>
      <c r="M70" s="30">
        <v>5.2928233636881856</v>
      </c>
      <c r="N70" s="30">
        <v>1.1576568069458295</v>
      </c>
      <c r="O70" s="30">
        <v>-2.4640138974746568</v>
      </c>
      <c r="P70" s="30">
        <v>-4.3611338823605381</v>
      </c>
      <c r="Q70" s="30">
        <v>-1.2402384658525409</v>
      </c>
      <c r="R70" s="30">
        <v>-3.061850898230277</v>
      </c>
      <c r="S70" s="30">
        <v>3.2885587413509763</v>
      </c>
      <c r="T70" s="30">
        <v>-0.32394773397838605</v>
      </c>
      <c r="U70" s="30">
        <v>-3.1571610780346022</v>
      </c>
      <c r="V70" s="30">
        <v>-4.0734518099087573</v>
      </c>
      <c r="W70" s="30">
        <v>1.9365891227721603</v>
      </c>
      <c r="X70" s="30">
        <v>-9.784227320055928</v>
      </c>
      <c r="Y70" s="30">
        <v>-3.0349434453103528</v>
      </c>
      <c r="Z70" s="30">
        <v>-6.1391600002419349</v>
      </c>
      <c r="AA70" s="30">
        <v>-1.4546327425344896</v>
      </c>
      <c r="AB70" s="30">
        <v>-1.7708667169147114</v>
      </c>
      <c r="AC70" s="30">
        <v>-1.270091429002222</v>
      </c>
      <c r="AD70" s="30">
        <v>1.0324936639918234</v>
      </c>
      <c r="AE70" s="30">
        <v>3.5521432622236966</v>
      </c>
      <c r="AF70" s="30">
        <v>1.3087470406199815</v>
      </c>
      <c r="AG70" s="30">
        <v>1.2495581692296509</v>
      </c>
      <c r="AH70" s="30">
        <v>0.77466455468972373</v>
      </c>
      <c r="AI70" s="30">
        <v>9.515785303732379</v>
      </c>
      <c r="AJ70" s="30">
        <v>9.410076416707156</v>
      </c>
      <c r="AK70" s="30">
        <v>5.8300357426273708</v>
      </c>
      <c r="AL70" s="30">
        <v>3.750594200947535</v>
      </c>
      <c r="AM70" s="30">
        <v>8.2504038712778005</v>
      </c>
      <c r="AN70" s="36"/>
      <c r="AO70" s="36"/>
      <c r="AP70" s="36"/>
      <c r="AQ70" s="36"/>
      <c r="AR70" s="36"/>
      <c r="AS70" s="36"/>
      <c r="AT70" s="36"/>
    </row>
    <row r="71" spans="1:46" ht="15.6" x14ac:dyDescent="0.3">
      <c r="A71" s="26">
        <v>686911</v>
      </c>
      <c r="B71" s="26">
        <v>846777</v>
      </c>
      <c r="C71" s="26">
        <v>369</v>
      </c>
      <c r="D71" s="25">
        <v>67</v>
      </c>
      <c r="E71" s="26">
        <v>1</v>
      </c>
      <c r="F71" s="27" t="s">
        <v>68</v>
      </c>
      <c r="G71" s="30">
        <v>-8.7064642951220943</v>
      </c>
      <c r="H71" s="30">
        <v>0.50387607685408919</v>
      </c>
      <c r="I71" s="30">
        <v>-0.72826760443854299</v>
      </c>
      <c r="J71" s="30">
        <v>-6.3630572076077927</v>
      </c>
      <c r="K71" s="30">
        <v>1.2646819058878493</v>
      </c>
      <c r="L71" s="30">
        <v>-1.8914184142442239</v>
      </c>
      <c r="M71" s="30">
        <v>5.2991499600781902</v>
      </c>
      <c r="N71" s="30">
        <v>1.8054292095188891</v>
      </c>
      <c r="O71" s="30">
        <v>-3.2903638929176733</v>
      </c>
      <c r="P71" s="30">
        <v>-3.8781505578197923</v>
      </c>
      <c r="Q71" s="30">
        <v>-0.87246795341263328</v>
      </c>
      <c r="R71" s="30">
        <v>-3.0026818204658925</v>
      </c>
      <c r="S71" s="30">
        <v>4.0079308439559522</v>
      </c>
      <c r="T71" s="30">
        <v>-2.4918561966999015</v>
      </c>
      <c r="U71" s="30">
        <v>-2.4918561966999015</v>
      </c>
      <c r="V71" s="30">
        <v>-4.1012941091340016</v>
      </c>
      <c r="W71" s="30">
        <v>1.5771705575379089</v>
      </c>
      <c r="X71" s="30">
        <v>-10.050498846952101</v>
      </c>
      <c r="Y71" s="30">
        <v>-3.3593567644046245</v>
      </c>
      <c r="Z71" s="30">
        <v>-6.7190976142768744</v>
      </c>
      <c r="AA71" s="30">
        <v>-2.2724232247822278</v>
      </c>
      <c r="AB71" s="30">
        <v>-1.7987090161399564</v>
      </c>
      <c r="AC71" s="30">
        <v>-0.85285948202425699</v>
      </c>
      <c r="AD71" s="30">
        <v>1.1717054494297445</v>
      </c>
      <c r="AE71" s="30">
        <v>4.4928601234183638</v>
      </c>
      <c r="AF71" s="30">
        <v>1.6433103600424539</v>
      </c>
      <c r="AG71" s="30">
        <v>1.6825310731957352</v>
      </c>
      <c r="AH71" s="30">
        <v>1.2338372305367509</v>
      </c>
      <c r="AI71" s="30">
        <v>9.9273096642909806</v>
      </c>
      <c r="AJ71" s="30">
        <v>10.043520195972873</v>
      </c>
      <c r="AK71" s="30">
        <v>5.8021934434021256</v>
      </c>
      <c r="AL71" s="30">
        <v>4.1927555309680251</v>
      </c>
      <c r="AM71" s="30">
        <v>8.2225615720525553</v>
      </c>
      <c r="AN71" s="36"/>
      <c r="AO71" s="36"/>
      <c r="AP71" s="36"/>
      <c r="AQ71" s="36"/>
      <c r="AR71" s="36"/>
      <c r="AS71" s="36"/>
      <c r="AT71" s="36"/>
    </row>
    <row r="72" spans="1:46" ht="15.6" x14ac:dyDescent="0.3">
      <c r="A72" s="26">
        <v>686910</v>
      </c>
      <c r="B72" s="26">
        <v>846777</v>
      </c>
      <c r="C72" s="26">
        <v>369</v>
      </c>
      <c r="D72" s="25">
        <v>68</v>
      </c>
      <c r="E72" s="26">
        <v>1</v>
      </c>
      <c r="F72" s="27" t="s">
        <v>70</v>
      </c>
      <c r="G72" s="30">
        <v>-8.6729917766826468</v>
      </c>
      <c r="H72" s="30">
        <v>0.24966652284175461</v>
      </c>
      <c r="I72" s="30">
        <v>-0.52515868873245763</v>
      </c>
      <c r="J72" s="30">
        <v>-6.2966405334489925</v>
      </c>
      <c r="K72" s="30">
        <v>1.4356208216650124</v>
      </c>
      <c r="L72" s="30">
        <v>-1.9732664112046716</v>
      </c>
      <c r="M72" s="30">
        <v>5.3366747957225842</v>
      </c>
      <c r="N72" s="30">
        <v>1.7684500670077243</v>
      </c>
      <c r="O72" s="30">
        <v>-3.2568913744782271</v>
      </c>
      <c r="P72" s="30">
        <v>-3.5082058027591327</v>
      </c>
      <c r="Q72" s="30">
        <v>-0.80015560165692301</v>
      </c>
      <c r="R72" s="30">
        <v>-3.056220679016076</v>
      </c>
      <c r="S72" s="30">
        <v>4.0414033623953989</v>
      </c>
      <c r="T72" s="30">
        <v>-2.4583836782604553</v>
      </c>
      <c r="U72" s="30">
        <v>-2.4583836782604553</v>
      </c>
      <c r="V72" s="30">
        <v>-4.0678215906945558</v>
      </c>
      <c r="W72" s="30">
        <v>1.6359608839616453</v>
      </c>
      <c r="X72" s="30">
        <v>-10.000197221432531</v>
      </c>
      <c r="Y72" s="30">
        <v>-3.4392129312721815</v>
      </c>
      <c r="Z72" s="30">
        <v>-6.7552316401002521</v>
      </c>
      <c r="AA72" s="30">
        <v>-2.3097162198477288</v>
      </c>
      <c r="AB72" s="30">
        <v>-1.7652364977005099</v>
      </c>
      <c r="AC72" s="30">
        <v>-0.95430628148418128</v>
      </c>
      <c r="AD72" s="30">
        <v>1.067976846355706</v>
      </c>
      <c r="AE72" s="30">
        <v>4.4933884861384561</v>
      </c>
      <c r="AF72" s="30">
        <v>1.5669680124746936</v>
      </c>
      <c r="AG72" s="30">
        <v>1.6359608839616453</v>
      </c>
      <c r="AH72" s="30">
        <v>1.2179169936466208</v>
      </c>
      <c r="AI72" s="30">
        <v>9.8407238332369076</v>
      </c>
      <c r="AJ72" s="30">
        <v>10.110594460959087</v>
      </c>
      <c r="AK72" s="30">
        <v>5.5479838893897915</v>
      </c>
      <c r="AL72" s="30">
        <v>4.092696656782949</v>
      </c>
      <c r="AM72" s="30">
        <v>8.2560340904920011</v>
      </c>
      <c r="AN72" s="36"/>
      <c r="AO72" s="36"/>
      <c r="AP72" s="36"/>
      <c r="AQ72" s="36"/>
      <c r="AR72" s="36"/>
      <c r="AS72" s="36"/>
      <c r="AT72" s="36"/>
    </row>
    <row r="73" spans="1:46" ht="15.6" x14ac:dyDescent="0.3">
      <c r="A73" s="26">
        <v>686909</v>
      </c>
      <c r="B73" s="26">
        <v>846778</v>
      </c>
      <c r="C73" s="26">
        <v>369</v>
      </c>
      <c r="D73" s="25">
        <v>69</v>
      </c>
      <c r="E73" s="26">
        <v>1</v>
      </c>
      <c r="F73" s="27" t="s">
        <v>69</v>
      </c>
      <c r="G73" s="30">
        <v>-8.714129553475841</v>
      </c>
      <c r="H73" s="30">
        <v>0.20852874604856031</v>
      </c>
      <c r="I73" s="30">
        <v>-0.53070954171165208</v>
      </c>
      <c r="J73" s="30">
        <v>-6.2735587175078926</v>
      </c>
      <c r="K73" s="30">
        <v>1.4836778288423915</v>
      </c>
      <c r="L73" s="30">
        <v>-2.1257520777556174</v>
      </c>
      <c r="M73" s="30">
        <v>5.1233599112072081</v>
      </c>
      <c r="N73" s="30">
        <v>1.8699263974133717</v>
      </c>
      <c r="O73" s="30">
        <v>-3.2980291512714213</v>
      </c>
      <c r="P73" s="30">
        <v>-3.4158121869278046</v>
      </c>
      <c r="Q73" s="30">
        <v>-0.73307979380988464</v>
      </c>
      <c r="R73" s="30">
        <v>-2.7872035275054308</v>
      </c>
      <c r="S73" s="30">
        <v>4.100349044159187</v>
      </c>
      <c r="T73" s="30">
        <v>-2.4995214550536495</v>
      </c>
      <c r="U73" s="30">
        <v>-3.2980291512714213</v>
      </c>
      <c r="V73" s="30">
        <v>-4.10895936748775</v>
      </c>
      <c r="W73" s="30">
        <v>1.954825841199858</v>
      </c>
      <c r="X73" s="30">
        <v>-10.262773338202772</v>
      </c>
      <c r="Y73" s="30">
        <v>-3.4283909691346648</v>
      </c>
      <c r="Z73" s="30">
        <v>-6.7392330404983207</v>
      </c>
      <c r="AA73" s="30">
        <v>-2.1866491337733103</v>
      </c>
      <c r="AB73" s="30">
        <v>-1.8063742744937044</v>
      </c>
      <c r="AC73" s="30">
        <v>-0.85086282946626801</v>
      </c>
      <c r="AD73" s="30">
        <v>1.1113964575905748</v>
      </c>
      <c r="AE73" s="30">
        <v>4.3880311166109678</v>
      </c>
      <c r="AF73" s="30">
        <v>1.6113524091196614</v>
      </c>
      <c r="AG73" s="30">
        <v>1.719986250122457</v>
      </c>
      <c r="AH73" s="30">
        <v>1.2959677341185449</v>
      </c>
      <c r="AI73" s="30">
        <v>9.9376629114399098</v>
      </c>
      <c r="AJ73" s="30">
        <v>10.257558603875346</v>
      </c>
      <c r="AK73" s="30">
        <v>5.6609967924238553</v>
      </c>
      <c r="AL73" s="30">
        <v>4.1205517514767065</v>
      </c>
      <c r="AM73" s="30">
        <v>8.2148963136988069</v>
      </c>
      <c r="AN73" s="36"/>
      <c r="AO73" s="36"/>
      <c r="AP73" s="36"/>
      <c r="AQ73" s="36"/>
      <c r="AR73" s="36"/>
      <c r="AS73" s="36"/>
      <c r="AT73" s="36"/>
    </row>
    <row r="74" spans="1:46" ht="15.6" x14ac:dyDescent="0.3">
      <c r="A74" s="26">
        <v>686908</v>
      </c>
      <c r="B74" s="26">
        <v>846778</v>
      </c>
      <c r="C74" s="26">
        <v>369</v>
      </c>
      <c r="D74" s="25">
        <v>70</v>
      </c>
      <c r="E74" s="26">
        <v>1</v>
      </c>
      <c r="F74" s="27" t="s">
        <v>71</v>
      </c>
      <c r="G74" s="30">
        <v>-6.0333504749717575</v>
      </c>
      <c r="H74" s="30">
        <v>0.10121491577689774</v>
      </c>
      <c r="I74" s="30">
        <v>-0.67776370063282865</v>
      </c>
      <c r="J74" s="30">
        <v>-6.3397316248560234</v>
      </c>
      <c r="K74" s="30">
        <v>1.3281772383275325</v>
      </c>
      <c r="L74" s="30">
        <v>-2.1981391566357016</v>
      </c>
      <c r="M74" s="30">
        <v>5.061206477054399</v>
      </c>
      <c r="N74" s="30">
        <v>1.7626125671417092</v>
      </c>
      <c r="O74" s="30">
        <v>-3.4053429815430838</v>
      </c>
      <c r="P74" s="30">
        <v>-3.6566574098239899</v>
      </c>
      <c r="Q74" s="30">
        <v>-0.84039362408154727</v>
      </c>
      <c r="R74" s="30">
        <v>-2.7693542148230872</v>
      </c>
      <c r="S74" s="30">
        <v>4.0264831479550649</v>
      </c>
      <c r="T74" s="30">
        <v>-2.6068352853253121</v>
      </c>
      <c r="U74" s="30">
        <v>-3.2999824658852575</v>
      </c>
      <c r="V74" s="30">
        <v>-4.2162731977594126</v>
      </c>
      <c r="W74" s="30">
        <v>1.7876138693471264</v>
      </c>
      <c r="X74" s="30">
        <v>-10.287047583325279</v>
      </c>
      <c r="Y74" s="30">
        <v>-3.5613472300196651</v>
      </c>
      <c r="Z74" s="30">
        <v>-6.8323396802454353</v>
      </c>
      <c r="AA74" s="30">
        <v>-2.2792886143096034</v>
      </c>
      <c r="AB74" s="30">
        <v>-1.6905445534511572</v>
      </c>
      <c r="AC74" s="30">
        <v>-0.91121967665015946</v>
      </c>
      <c r="AD74" s="30">
        <v>1.0438229559684264</v>
      </c>
      <c r="AE74" s="30">
        <v>4.3449368790735994</v>
      </c>
      <c r="AF74" s="30">
        <v>1.5598299384764145</v>
      </c>
      <c r="AG74" s="30">
        <v>1.6487774244929108</v>
      </c>
      <c r="AH74" s="30">
        <v>1.1998272044450076</v>
      </c>
      <c r="AI74" s="30">
        <v>9.8692644974179213</v>
      </c>
      <c r="AJ74" s="30">
        <v>10.132802470940341</v>
      </c>
      <c r="AK74" s="30">
        <v>5.6872143547767156</v>
      </c>
      <c r="AL74" s="30">
        <v>3.9442450497180923</v>
      </c>
      <c r="AM74" s="30">
        <v>8.1075824834271444</v>
      </c>
      <c r="AN74" s="36"/>
      <c r="AO74" s="36"/>
      <c r="AP74" s="36"/>
      <c r="AQ74" s="36"/>
      <c r="AR74" s="36"/>
      <c r="AS74" s="36"/>
      <c r="AT74" s="36"/>
    </row>
    <row r="75" spans="1:46" ht="15.6" x14ac:dyDescent="0.3">
      <c r="A75" s="26">
        <v>686907</v>
      </c>
      <c r="B75" s="26">
        <v>846778</v>
      </c>
      <c r="C75" s="26">
        <v>369</v>
      </c>
      <c r="D75" s="25">
        <v>71</v>
      </c>
      <c r="E75" s="26">
        <v>1</v>
      </c>
      <c r="F75" s="27" t="s">
        <v>72</v>
      </c>
      <c r="G75" s="30">
        <v>-8.7392125452647971</v>
      </c>
      <c r="H75" s="30">
        <v>0.18344575425960433</v>
      </c>
      <c r="I75" s="30">
        <v>-0.72676593153816837</v>
      </c>
      <c r="J75" s="30">
        <v>-6.5182074392631746</v>
      </c>
      <c r="K75" s="30">
        <v>1.0646451663224892</v>
      </c>
      <c r="L75" s="30">
        <v>-2.238940538547062</v>
      </c>
      <c r="M75" s="30">
        <v>5.3970218923525506</v>
      </c>
      <c r="N75" s="30">
        <v>1.8384941779457569</v>
      </c>
      <c r="O75" s="30">
        <v>-3.3231121430603774</v>
      </c>
      <c r="P75" s="30">
        <v>-3.5744265713412835</v>
      </c>
      <c r="Q75" s="30">
        <v>-0.77540459203334677</v>
      </c>
      <c r="R75" s="30">
        <v>-2.7477479981568154</v>
      </c>
      <c r="S75" s="30">
        <v>4.0476780958514018</v>
      </c>
      <c r="T75" s="30">
        <v>-2.5246044468426057</v>
      </c>
      <c r="U75" s="30">
        <v>-3.2177516274025511</v>
      </c>
      <c r="V75" s="30">
        <v>-4.1340423592767062</v>
      </c>
      <c r="W75" s="30">
        <v>1.8511525748176805</v>
      </c>
      <c r="X75" s="30">
        <v>-9.9924149776213369</v>
      </c>
      <c r="Y75" s="30">
        <v>-3.2903223202373866</v>
      </c>
      <c r="Z75" s="30">
        <v>-6.5975914459757909</v>
      </c>
      <c r="AA75" s="30">
        <v>-2.1145416294858119</v>
      </c>
      <c r="AB75" s="30">
        <v>-1.6083137149684508</v>
      </c>
      <c r="AC75" s="30">
        <v>-0.81985635460418038</v>
      </c>
      <c r="AD75" s="30">
        <v>1.1889676198617021</v>
      </c>
      <c r="AE75" s="30">
        <v>4.4647308191319546</v>
      </c>
      <c r="AF75" s="30">
        <v>1.7589821150180234</v>
      </c>
      <c r="AG75" s="30">
        <v>1.6949032583335011</v>
      </c>
      <c r="AH75" s="30">
        <v>1.1889676198617021</v>
      </c>
      <c r="AI75" s="30">
        <v>10.021505501473277</v>
      </c>
      <c r="AJ75" s="30">
        <v>10.033884085705917</v>
      </c>
      <c r="AK75" s="30">
        <v>5.9925887445736317</v>
      </c>
      <c r="AL75" s="30">
        <v>4.0264758882007987</v>
      </c>
      <c r="AM75" s="30">
        <v>8.1898133219098508</v>
      </c>
      <c r="AN75" s="36"/>
      <c r="AO75" s="36"/>
      <c r="AP75" s="36"/>
      <c r="AQ75" s="36"/>
      <c r="AR75" s="36"/>
      <c r="AS75" s="36"/>
      <c r="AT75" s="36"/>
    </row>
    <row r="76" spans="1:46" ht="15.6" x14ac:dyDescent="0.3">
      <c r="A76" s="26">
        <v>686906</v>
      </c>
      <c r="B76" s="26">
        <v>846779</v>
      </c>
      <c r="C76" s="26">
        <v>369</v>
      </c>
      <c r="D76" s="25">
        <v>72</v>
      </c>
      <c r="E76" s="26">
        <v>1</v>
      </c>
      <c r="F76" s="27" t="s">
        <v>73</v>
      </c>
      <c r="G76" s="30">
        <v>-8.7309016636523751</v>
      </c>
      <c r="H76" s="30">
        <v>0.19175663587202663</v>
      </c>
      <c r="I76" s="30">
        <v>-0.52386340053997738</v>
      </c>
      <c r="J76" s="30">
        <v>-6.362176768153784</v>
      </c>
      <c r="K76" s="30">
        <v>1.4939214663771765</v>
      </c>
      <c r="L76" s="30">
        <v>-2.0700064626017638</v>
      </c>
      <c r="M76" s="30">
        <v>5.2023919299682824</v>
      </c>
      <c r="N76" s="30">
        <v>1.8965047281104519</v>
      </c>
      <c r="O76" s="30">
        <v>-3.3148012614479554</v>
      </c>
      <c r="P76" s="30">
        <v>-3.5661156897288611</v>
      </c>
      <c r="Q76" s="30">
        <v>-0.80249563747184027</v>
      </c>
      <c r="R76" s="30">
        <v>-2.6788124947279583</v>
      </c>
      <c r="S76" s="30">
        <v>4.1557393802308837</v>
      </c>
      <c r="T76" s="30">
        <v>-2.5162935652301832</v>
      </c>
      <c r="U76" s="30">
        <v>-3.3148012614479554</v>
      </c>
      <c r="V76" s="30">
        <v>-4.1257314776642842</v>
      </c>
      <c r="W76" s="30">
        <v>1.9779450600506261</v>
      </c>
      <c r="X76" s="30">
        <v>-10.396204224079268</v>
      </c>
      <c r="Y76" s="30">
        <v>-3.4579021050886283</v>
      </c>
      <c r="Z76" s="30">
        <v>-6.7010381234836025</v>
      </c>
      <c r="AA76" s="30">
        <v>-2.3244025574200782</v>
      </c>
      <c r="AB76" s="30">
        <v>-1.6000028333560283</v>
      </c>
      <c r="AC76" s="30">
        <v>-0.90685565279608304</v>
      </c>
      <c r="AD76" s="30">
        <v>1.1080473677461817</v>
      </c>
      <c r="AE76" s="30">
        <v>4.5484654625616185</v>
      </c>
      <c r="AF76" s="30">
        <v>1.6268411611613491</v>
      </c>
      <c r="AG76" s="30">
        <v>1.7603725537858719</v>
      </c>
      <c r="AH76" s="30">
        <v>1.2449065504633789</v>
      </c>
      <c r="AI76" s="30">
        <v>9.9617127957836313</v>
      </c>
      <c r="AJ76" s="30">
        <v>10.287241010725527</v>
      </c>
      <c r="AK76" s="30">
        <v>5.7777560748718439</v>
      </c>
      <c r="AL76" s="30">
        <v>3.9606787976594995</v>
      </c>
      <c r="AM76" s="30">
        <v>8.1981242035222728</v>
      </c>
      <c r="AN76" s="36"/>
      <c r="AO76" s="36"/>
      <c r="AP76" s="36"/>
      <c r="AQ76" s="36"/>
      <c r="AR76" s="36"/>
      <c r="AS76" s="36"/>
      <c r="AT76" s="36"/>
    </row>
    <row r="77" spans="1:46" ht="15.6" x14ac:dyDescent="0.3">
      <c r="A77" s="26">
        <v>686904</v>
      </c>
      <c r="B77" s="26">
        <v>846779</v>
      </c>
      <c r="C77" s="26">
        <v>369</v>
      </c>
      <c r="D77" s="25">
        <v>73</v>
      </c>
      <c r="E77" s="26">
        <v>1</v>
      </c>
      <c r="F77" s="27" t="s">
        <v>75</v>
      </c>
      <c r="G77" s="30">
        <v>-7.7990730583333674</v>
      </c>
      <c r="H77" s="30">
        <v>2.4972952522924845E-2</v>
      </c>
      <c r="I77" s="30">
        <v>-1.0101259304228589</v>
      </c>
      <c r="J77" s="30">
        <v>-6.0546741604651499</v>
      </c>
      <c r="K77" s="30">
        <v>8.0071633399862827E-2</v>
      </c>
      <c r="L77" s="30">
        <v>-3.2269361226280862</v>
      </c>
      <c r="M77" s="30">
        <v>3.9646793866994878</v>
      </c>
      <c r="N77" s="30">
        <v>1.72972104476135</v>
      </c>
      <c r="O77" s="30">
        <v>-3.4815849447970568</v>
      </c>
      <c r="P77" s="30">
        <v>-3.5993679804534402</v>
      </c>
      <c r="Q77" s="30">
        <v>-0.20653884846180148</v>
      </c>
      <c r="R77" s="30">
        <v>-2.5433153062041267</v>
      </c>
      <c r="S77" s="30">
        <v>3.1604671684520746</v>
      </c>
      <c r="T77" s="30">
        <v>-3.3762244291392305</v>
      </c>
      <c r="U77" s="30">
        <v>-1.1789998518030111</v>
      </c>
      <c r="V77" s="30">
        <v>-4.2925151610133856</v>
      </c>
      <c r="W77" s="30">
        <v>1.2966044053226755</v>
      </c>
      <c r="X77" s="30">
        <v>-10.155424575483073</v>
      </c>
      <c r="Y77" s="30">
        <v>-4.3438084554009357</v>
      </c>
      <c r="Z77" s="30">
        <v>-6.7600127131228041</v>
      </c>
      <c r="AA77" s="30">
        <v>-1.6046968638827606</v>
      </c>
      <c r="AB77" s="30">
        <v>-1.5844649599111755</v>
      </c>
      <c r="AC77" s="30">
        <v>-0.40069486290275896</v>
      </c>
      <c r="AD77" s="30">
        <v>1.427796615594026</v>
      </c>
      <c r="AE77" s="30">
        <v>4.3773991174205156</v>
      </c>
      <c r="AF77" s="30">
        <v>2.3473606728131502</v>
      </c>
      <c r="AG77" s="30">
        <v>1.427796615594026</v>
      </c>
      <c r="AH77" s="30">
        <v>1.906979299598758</v>
      </c>
      <c r="AI77" s="30">
        <v>9.8945589533833722</v>
      </c>
      <c r="AJ77" s="30">
        <v>9.8486955365901903</v>
      </c>
      <c r="AK77" s="30">
        <v>6.6225733032012224</v>
      </c>
      <c r="AL77" s="30">
        <v>5.4774409988982198</v>
      </c>
      <c r="AM77" s="30">
        <v>8.0313405201731722</v>
      </c>
      <c r="AN77" s="36"/>
      <c r="AO77" s="36"/>
      <c r="AP77" s="36"/>
      <c r="AQ77" s="36"/>
      <c r="AR77" s="36"/>
      <c r="AS77" s="36"/>
      <c r="AT77" s="36"/>
    </row>
    <row r="78" spans="1:46" ht="15.6" x14ac:dyDescent="0.3">
      <c r="A78" s="26">
        <v>686901</v>
      </c>
      <c r="B78" s="26">
        <v>846779</v>
      </c>
      <c r="C78" s="26">
        <v>369</v>
      </c>
      <c r="D78" s="25">
        <v>74</v>
      </c>
      <c r="E78" s="26">
        <v>1</v>
      </c>
      <c r="F78" s="27" t="s">
        <v>74</v>
      </c>
      <c r="G78" s="30">
        <v>-8.7572382088417804</v>
      </c>
      <c r="H78" s="30">
        <v>0.16542009068262087</v>
      </c>
      <c r="I78" s="30">
        <v>-0.65481251819602149</v>
      </c>
      <c r="J78" s="30">
        <v>-6.5081938827757648</v>
      </c>
      <c r="K78" s="30">
        <v>1.1312365513051619</v>
      </c>
      <c r="L78" s="30">
        <v>-2.2183904422340106</v>
      </c>
      <c r="M78" s="30">
        <v>5.5011249893022773</v>
      </c>
      <c r="N78" s="30">
        <v>1.8881866884237244</v>
      </c>
      <c r="O78" s="30">
        <v>-3.3411378066373607</v>
      </c>
      <c r="P78" s="30">
        <v>-3.5924522349182668</v>
      </c>
      <c r="Q78" s="30">
        <v>-0.81097456526123979</v>
      </c>
      <c r="R78" s="30">
        <v>-2.7657736617337987</v>
      </c>
      <c r="S78" s="30">
        <v>4.1102329189337574</v>
      </c>
      <c r="T78" s="30">
        <v>-2.542630110419589</v>
      </c>
      <c r="U78" s="30">
        <v>-3.2357772909795344</v>
      </c>
      <c r="V78" s="30">
        <v>-4.1520680228536895</v>
      </c>
      <c r="W78" s="30">
        <v>1.9290086829439796</v>
      </c>
      <c r="X78" s="30">
        <v>-10.176842548843204</v>
      </c>
      <c r="Y78" s="30">
        <v>-3.4589208422937441</v>
      </c>
      <c r="Z78" s="30">
        <v>-6.6724425819232369</v>
      </c>
      <c r="AA78" s="30">
        <v>-2.1014746355115119</v>
      </c>
      <c r="AB78" s="30">
        <v>-1.8494829298596438</v>
      </c>
      <c r="AC78" s="30">
        <v>-0.82883218266124592</v>
      </c>
      <c r="AD78" s="30">
        <v>1.1586718636929043</v>
      </c>
      <c r="AE78" s="30">
        <v>4.4186659354905773</v>
      </c>
      <c r="AF78" s="30">
        <v>1.7815025458353899</v>
      </c>
      <c r="AG78" s="30">
        <v>1.7748580031167212</v>
      </c>
      <c r="AH78" s="30">
        <v>1.2068739655107819</v>
      </c>
      <c r="AI78" s="30">
        <v>10.060539393548233</v>
      </c>
      <c r="AJ78" s="30">
        <v>10.135007444923273</v>
      </c>
      <c r="AK78" s="30">
        <v>6.1568846377906032</v>
      </c>
      <c r="AL78" s="30">
        <v>4.0774430961107671</v>
      </c>
      <c r="AM78" s="30">
        <v>8.1717876583328675</v>
      </c>
      <c r="AN78" s="36"/>
      <c r="AO78" s="36"/>
      <c r="AP78" s="36"/>
      <c r="AQ78" s="36"/>
      <c r="AR78" s="36"/>
      <c r="AS78" s="36"/>
      <c r="AT78" s="36"/>
    </row>
    <row r="79" spans="1:46" ht="15.6" x14ac:dyDescent="0.3">
      <c r="A79" s="26">
        <v>686899</v>
      </c>
      <c r="B79" s="26">
        <v>846778</v>
      </c>
      <c r="C79" s="26">
        <v>369</v>
      </c>
      <c r="D79" s="25">
        <v>75</v>
      </c>
      <c r="E79" s="26">
        <v>1</v>
      </c>
      <c r="F79" s="27" t="s">
        <v>76</v>
      </c>
      <c r="G79" s="30">
        <v>-6.1602410819325941</v>
      </c>
      <c r="H79" s="30">
        <v>0.10566031087714767</v>
      </c>
      <c r="I79" s="30">
        <v>-0.75372228872512792</v>
      </c>
      <c r="J79" s="30">
        <v>-6.5789514167907797</v>
      </c>
      <c r="K79" s="30">
        <v>1.1516288660598355</v>
      </c>
      <c r="L79" s="30">
        <v>-2.0648960193769104</v>
      </c>
      <c r="M79" s="30">
        <v>5.1729909486499492</v>
      </c>
      <c r="N79" s="30">
        <v>1.6532228195931606</v>
      </c>
      <c r="O79" s="30">
        <v>-3.4008975864428339</v>
      </c>
      <c r="P79" s="30">
        <v>-3.5186806220992173</v>
      </c>
      <c r="Q79" s="30">
        <v>-0.88859196246671912</v>
      </c>
      <c r="R79" s="30">
        <v>-2.8900719626768434</v>
      </c>
      <c r="S79" s="30">
        <v>3.8745824726646205</v>
      </c>
      <c r="T79" s="30">
        <v>-2.6023898902250622</v>
      </c>
      <c r="U79" s="30">
        <v>-2.6023898902250622</v>
      </c>
      <c r="V79" s="30">
        <v>-4.2118278026591627</v>
      </c>
      <c r="W79" s="30">
        <v>1.5719973796705748</v>
      </c>
      <c r="X79" s="30">
        <v>-9.9190232499116036</v>
      </c>
      <c r="Y79" s="30">
        <v>-3.4120708870409593</v>
      </c>
      <c r="Z79" s="30">
        <v>-6.8314784661792176</v>
      </c>
      <c r="AA79" s="30">
        <v>-2.389296674764354</v>
      </c>
      <c r="AB79" s="30">
        <v>-1.6860991583509073</v>
      </c>
      <c r="AC79" s="30">
        <v>-0.98300164693779379</v>
      </c>
      <c r="AD79" s="30">
        <v>1.0085280224191622</v>
      </c>
      <c r="AE79" s="30">
        <v>4.4876869455510295</v>
      </c>
      <c r="AF79" s="30">
        <v>1.5719973796705748</v>
      </c>
      <c r="AG79" s="30">
        <v>1.5166472845874099</v>
      </c>
      <c r="AH79" s="30">
        <v>1.0864895638888741</v>
      </c>
      <c r="AI79" s="30">
        <v>9.8347944762684989</v>
      </c>
      <c r="AJ79" s="30">
        <v>9.987243028025226</v>
      </c>
      <c r="AK79" s="30">
        <v>5.8094427855333484</v>
      </c>
      <c r="AL79" s="30">
        <v>3.9486904448183422</v>
      </c>
      <c r="AM79" s="30">
        <v>8.1120278785273943</v>
      </c>
      <c r="AN79" s="36"/>
      <c r="AO79" s="36"/>
      <c r="AP79" s="36"/>
      <c r="AQ79" s="36"/>
      <c r="AR79" s="36"/>
      <c r="AS79" s="36"/>
      <c r="AT79" s="36"/>
    </row>
    <row r="80" spans="1:46" ht="15.6" x14ac:dyDescent="0.3">
      <c r="A80" s="26">
        <v>686898</v>
      </c>
      <c r="B80" s="26">
        <v>846778</v>
      </c>
      <c r="C80" s="26">
        <v>369</v>
      </c>
      <c r="D80" s="25">
        <v>76</v>
      </c>
      <c r="E80" s="26">
        <v>1</v>
      </c>
      <c r="F80" s="27" t="s">
        <v>77</v>
      </c>
      <c r="G80" s="30">
        <v>-6.8292254995012369</v>
      </c>
      <c r="H80" s="30">
        <v>0.14752265096785114</v>
      </c>
      <c r="I80" s="30">
        <v>-0.72018408105055964</v>
      </c>
      <c r="J80" s="30">
        <v>-6.5448712171421306</v>
      </c>
      <c r="K80" s="30">
        <v>1.0906115759967303</v>
      </c>
      <c r="L80" s="30">
        <v>-2.1227270613832583</v>
      </c>
      <c r="M80" s="30">
        <v>5.2278912830787823</v>
      </c>
      <c r="N80" s="30">
        <v>1.743537543069811</v>
      </c>
      <c r="O80" s="30">
        <v>-3.3590352463521307</v>
      </c>
      <c r="P80" s="30">
        <v>-3.4768182820085141</v>
      </c>
      <c r="Q80" s="30">
        <v>-0.84672962237601568</v>
      </c>
      <c r="R80" s="30">
        <v>-2.7836711014485687</v>
      </c>
      <c r="S80" s="30">
        <v>3.8610947176721591</v>
      </c>
      <c r="T80" s="30">
        <v>-2.560527550134359</v>
      </c>
      <c r="U80" s="30">
        <v>-2.560527550134359</v>
      </c>
      <c r="V80" s="30">
        <v>-4.1699654625684595</v>
      </c>
      <c r="W80" s="30">
        <v>1.6950851596838641</v>
      </c>
      <c r="X80" s="30">
        <v>-9.8944838357038396</v>
      </c>
      <c r="Y80" s="30">
        <v>-3.5281115763960647</v>
      </c>
      <c r="Z80" s="30">
        <v>-6.6235009358192052</v>
      </c>
      <c r="AA80" s="30">
        <v>-2.3235269641587228</v>
      </c>
      <c r="AB80" s="30">
        <v>-2.1550624420261943</v>
      </c>
      <c r="AC80" s="30">
        <v>-0.96113997355376002</v>
      </c>
      <c r="AD80" s="30">
        <v>1.0901306911593796</v>
      </c>
      <c r="AE80" s="30">
        <v>4.419548390427404</v>
      </c>
      <c r="AF80" s="30">
        <v>1.6516000477441253</v>
      </c>
      <c r="AG80" s="30">
        <v>1.6366743975274496</v>
      </c>
      <c r="AH80" s="30">
        <v>1.1771420681490095</v>
      </c>
      <c r="AI80" s="30">
        <v>9.8340972019404056</v>
      </c>
      <c r="AJ80" s="30">
        <v>9.9382147093586344</v>
      </c>
      <c r="AK80" s="30">
        <v>5.7335220899676687</v>
      </c>
      <c r="AL80" s="30">
        <v>4.0595456563959971</v>
      </c>
      <c r="AM80" s="30">
        <v>8.1538902186180984</v>
      </c>
      <c r="AN80" s="36"/>
      <c r="AO80" s="36"/>
      <c r="AP80" s="36"/>
      <c r="AQ80" s="36"/>
      <c r="AR80" s="36"/>
      <c r="AS80" s="36"/>
      <c r="AT80" s="36"/>
    </row>
    <row r="81" spans="1:46" ht="15.6" x14ac:dyDescent="0.3">
      <c r="A81" s="26">
        <v>686897</v>
      </c>
      <c r="B81" s="26">
        <v>846777</v>
      </c>
      <c r="C81" s="26">
        <v>368</v>
      </c>
      <c r="D81" s="25">
        <v>77</v>
      </c>
      <c r="E81" s="26">
        <v>1</v>
      </c>
      <c r="F81" s="27" t="s">
        <v>78</v>
      </c>
      <c r="G81" s="30">
        <v>-8.7161525480159181</v>
      </c>
      <c r="H81" s="30">
        <v>0.20650575150848413</v>
      </c>
      <c r="I81" s="30">
        <v>-0.76327366531665719</v>
      </c>
      <c r="J81" s="30">
        <v>-6.6332765438874466</v>
      </c>
      <c r="K81" s="30">
        <v>0.9864600398305079</v>
      </c>
      <c r="L81" s="30">
        <v>-2.1302707062338406</v>
      </c>
      <c r="M81" s="30">
        <v>5.5072012404614883</v>
      </c>
      <c r="N81" s="30">
        <v>1.7611354274475894</v>
      </c>
      <c r="O81" s="30">
        <v>-3.3000521458114975</v>
      </c>
      <c r="P81" s="30">
        <v>-3.7055172539196621</v>
      </c>
      <c r="Q81" s="30">
        <v>-0.8059288409185732</v>
      </c>
      <c r="R81" s="30">
        <v>-2.8582193935324582</v>
      </c>
      <c r="S81" s="30">
        <v>3.9281750284454113</v>
      </c>
      <c r="T81" s="30">
        <v>-2.5015444495937258</v>
      </c>
      <c r="U81" s="30">
        <v>-2.5015444495937258</v>
      </c>
      <c r="V81" s="30">
        <v>-4.1109823620278263</v>
      </c>
      <c r="W81" s="30">
        <v>1.665120774208001</v>
      </c>
      <c r="X81" s="30">
        <v>-9.7163580799907834</v>
      </c>
      <c r="Y81" s="30">
        <v>-3.3112254464096229</v>
      </c>
      <c r="Z81" s="30">
        <v>-6.4974927130409954</v>
      </c>
      <c r="AA81" s="30">
        <v>-2.2109995065922678</v>
      </c>
      <c r="AB81" s="30">
        <v>-1.8083972690337806</v>
      </c>
      <c r="AC81" s="30">
        <v>-0.90215687301312708</v>
      </c>
      <c r="AD81" s="30">
        <v>1.1873350045202105</v>
      </c>
      <c r="AE81" s="30">
        <v>4.4923885256294636</v>
      </c>
      <c r="AF81" s="30">
        <v>1.7179632555823807</v>
      </c>
      <c r="AG81" s="30">
        <v>1.665120774208001</v>
      </c>
      <c r="AH81" s="30">
        <v>1.3051180401765938</v>
      </c>
      <c r="AI81" s="30">
        <v>9.945511665378989</v>
      </c>
      <c r="AJ81" s="30">
        <v>9.8636664172747448</v>
      </c>
      <c r="AK81" s="30">
        <v>5.9102882261646847</v>
      </c>
      <c r="AL81" s="30">
        <v>4.1185287569366302</v>
      </c>
      <c r="AM81" s="30">
        <v>8.2128733191587315</v>
      </c>
      <c r="AN81" s="36"/>
      <c r="AO81" s="36"/>
      <c r="AP81" s="36"/>
      <c r="AQ81" s="36"/>
      <c r="AR81" s="36"/>
      <c r="AS81" s="36"/>
      <c r="AT81" s="36"/>
    </row>
    <row r="82" spans="1:46" ht="15.6" x14ac:dyDescent="0.3">
      <c r="A82" s="26">
        <v>686896</v>
      </c>
      <c r="B82" s="26">
        <v>846777</v>
      </c>
      <c r="C82" s="26">
        <v>368</v>
      </c>
      <c r="D82" s="25">
        <v>78</v>
      </c>
      <c r="E82" s="26">
        <v>1</v>
      </c>
      <c r="F82" s="27" t="s">
        <v>79</v>
      </c>
      <c r="G82" s="30">
        <v>-8.7291425981475346</v>
      </c>
      <c r="H82" s="30">
        <v>0.19351570137686747</v>
      </c>
      <c r="I82" s="30">
        <v>-0.74382843969511991</v>
      </c>
      <c r="J82" s="30">
        <v>-6.566319447528647</v>
      </c>
      <c r="K82" s="30">
        <v>0.93287572509194416</v>
      </c>
      <c r="L82" s="30">
        <v>-1.9952342489683796</v>
      </c>
      <c r="M82" s="30">
        <v>5.5871432477292293</v>
      </c>
      <c r="N82" s="30">
        <v>1.7410782100928803</v>
      </c>
      <c r="O82" s="30">
        <v>-3.3130421959431144</v>
      </c>
      <c r="P82" s="30">
        <v>-3.9008288608452331</v>
      </c>
      <c r="Q82" s="30">
        <v>-0.85630642312181016</v>
      </c>
      <c r="R82" s="30">
        <v>-2.8022165721771235</v>
      </c>
      <c r="S82" s="30">
        <v>4.0293773458394497</v>
      </c>
      <c r="T82" s="30">
        <v>-2.5145344997253427</v>
      </c>
      <c r="U82" s="30">
        <v>-2.5145344997253427</v>
      </c>
      <c r="V82" s="30">
        <v>-4.1239724121594428</v>
      </c>
      <c r="W82" s="30">
        <v>1.7759249414230485</v>
      </c>
      <c r="X82" s="30">
        <v>-9.8942446280844774</v>
      </c>
      <c r="Y82" s="30">
        <v>-3.4690464444196953</v>
      </c>
      <c r="Z82" s="30">
        <v>-6.6057788850796282</v>
      </c>
      <c r="AA82" s="30">
        <v>-2.2208919653030956</v>
      </c>
      <c r="AB82" s="30">
        <v>-1.5982437678511876</v>
      </c>
      <c r="AC82" s="30">
        <v>-0.97766728012607762</v>
      </c>
      <c r="AD82" s="30">
        <v>1.1743449543885938</v>
      </c>
      <c r="AE82" s="30">
        <v>4.5329827216319529</v>
      </c>
      <c r="AF82" s="30">
        <v>1.789530593478827</v>
      </c>
      <c r="AG82" s="30">
        <v>1.6751202423010829</v>
      </c>
      <c r="AH82" s="30">
        <v>1.2349695762050286</v>
      </c>
      <c r="AI82" s="30">
        <v>9.8842224896343325</v>
      </c>
      <c r="AJ82" s="30">
        <v>9.9403494438676194</v>
      </c>
      <c r="AK82" s="30">
        <v>6.0979688714952198</v>
      </c>
      <c r="AL82" s="30">
        <v>4.0365458353180621</v>
      </c>
      <c r="AM82" s="30">
        <v>8.1998832690271151</v>
      </c>
      <c r="AN82" s="36"/>
      <c r="AO82" s="36"/>
      <c r="AP82" s="36"/>
      <c r="AQ82" s="36"/>
      <c r="AR82" s="36"/>
      <c r="AS82" s="36"/>
      <c r="AT82" s="36"/>
    </row>
    <row r="83" spans="1:46" ht="15.6" x14ac:dyDescent="0.3">
      <c r="A83" s="26">
        <v>686803</v>
      </c>
      <c r="B83" s="26">
        <v>846974</v>
      </c>
      <c r="C83" s="26">
        <v>360</v>
      </c>
      <c r="D83" s="25">
        <v>79</v>
      </c>
      <c r="E83" s="26">
        <v>1</v>
      </c>
      <c r="F83" s="27" t="s">
        <v>80</v>
      </c>
      <c r="G83" s="30">
        <v>-6.8391107125926469</v>
      </c>
      <c r="H83" s="30">
        <v>0.1740050820473163</v>
      </c>
      <c r="I83" s="30">
        <v>-0.20247248918759575</v>
      </c>
      <c r="J83" s="30">
        <v>-7.3023054999090524</v>
      </c>
      <c r="K83" s="30">
        <v>1.4797605806831946</v>
      </c>
      <c r="L83" s="30">
        <v>-2.2275199588016332</v>
      </c>
      <c r="M83" s="30">
        <v>5.313066164732394</v>
      </c>
      <c r="N83" s="30">
        <v>1.4823379016974949</v>
      </c>
      <c r="O83" s="30">
        <v>-3.3325528152726656</v>
      </c>
      <c r="P83" s="30">
        <v>-3.4503358509290489</v>
      </c>
      <c r="Q83" s="30">
        <v>-1.3102696874327779</v>
      </c>
      <c r="R83" s="30">
        <v>-3.2271922996148392</v>
      </c>
      <c r="S83" s="30">
        <v>4.5349783075233656</v>
      </c>
      <c r="T83" s="30">
        <v>-3.2271922996148392</v>
      </c>
      <c r="U83" s="30">
        <v>-1.6177543871807387</v>
      </c>
      <c r="V83" s="30">
        <v>-4.1434830314889943</v>
      </c>
      <c r="W83" s="30">
        <v>1.6326201047468329</v>
      </c>
      <c r="X83" s="30">
        <v>-10.503748702333549</v>
      </c>
      <c r="Y83" s="30">
        <v>-3.3780151893494228</v>
      </c>
      <c r="Z83" s="30">
        <v>-7.0956465088176728</v>
      </c>
      <c r="AA83" s="30">
        <v>-2.7173380212384801</v>
      </c>
      <c r="AB83" s="30">
        <v>-1.8408979384949484</v>
      </c>
      <c r="AC83" s="30">
        <v>-1.658576381700994</v>
      </c>
      <c r="AD83" s="30">
        <v>0.29916822500132217</v>
      </c>
      <c r="AE83" s="30">
        <v>5.0964161427287324</v>
      </c>
      <c r="AF83" s="30">
        <v>1.4913065716802554</v>
      </c>
      <c r="AG83" s="30">
        <v>1.9260992948829398</v>
      </c>
      <c r="AH83" s="30">
        <v>1.6706475003360721</v>
      </c>
      <c r="AI83" s="30">
        <v>9.6720275264752793</v>
      </c>
      <c r="AJ83" s="30">
        <v>10.263972201526062</v>
      </c>
      <c r="AK83" s="30">
        <v>6.0784582521656683</v>
      </c>
      <c r="AL83" s="30">
        <v>4.7791752680354076</v>
      </c>
      <c r="AM83" s="30">
        <v>8.1803726496975635</v>
      </c>
      <c r="AN83" s="36"/>
      <c r="AO83" s="36"/>
      <c r="AP83" s="36"/>
      <c r="AQ83" s="36"/>
      <c r="AR83" s="36"/>
      <c r="AS83" s="36"/>
      <c r="AT83" s="36"/>
    </row>
    <row r="84" spans="1:46" ht="15.6" x14ac:dyDescent="0.3">
      <c r="A84" s="26">
        <v>686804</v>
      </c>
      <c r="B84" s="26">
        <v>846974</v>
      </c>
      <c r="C84" s="26">
        <v>360</v>
      </c>
      <c r="D84" s="25">
        <v>80</v>
      </c>
      <c r="E84" s="26">
        <v>1</v>
      </c>
      <c r="F84" s="27" t="s">
        <v>81</v>
      </c>
      <c r="G84" s="30">
        <v>-8.5316235186199769</v>
      </c>
      <c r="H84" s="30">
        <v>0.39103478090442473</v>
      </c>
      <c r="I84" s="30">
        <v>5.3723000924399654E-3</v>
      </c>
      <c r="J84" s="30">
        <v>-7.2704923004540927</v>
      </c>
      <c r="K84" s="30">
        <v>1.6563765316066528</v>
      </c>
      <c r="L84" s="30">
        <v>-1.7497757071517033</v>
      </c>
      <c r="M84" s="30">
        <v>5.5268332179546862</v>
      </c>
      <c r="N84" s="30">
        <v>1.2678914435331727</v>
      </c>
      <c r="O84" s="30">
        <v>-3.0101626007577305</v>
      </c>
      <c r="P84" s="30">
        <v>-3.7033097813176759</v>
      </c>
      <c r="Q84" s="30">
        <v>-1.361503975170349</v>
      </c>
      <c r="R84" s="30">
        <v>-3.0101626007577305</v>
      </c>
      <c r="S84" s="30">
        <v>4.6677008999204803</v>
      </c>
      <c r="T84" s="30">
        <v>-3.1155231164155572</v>
      </c>
      <c r="U84" s="30">
        <v>-1.6238682396378399</v>
      </c>
      <c r="V84" s="30">
        <v>-3.9264533326318856</v>
      </c>
      <c r="W84" s="30">
        <v>1.2468675437414656</v>
      </c>
      <c r="X84" s="30">
        <v>-10.315508931417126</v>
      </c>
      <c r="Y84" s="30">
        <v>-3.3386666677297665</v>
      </c>
      <c r="Z84" s="30">
        <v>-6.9295620841870926</v>
      </c>
      <c r="AA84" s="30">
        <v>-2.3064828476978918</v>
      </c>
      <c r="AB84" s="30">
        <v>-1.9115503120896209</v>
      </c>
      <c r="AC84" s="30">
        <v>-1.6751615340253907</v>
      </c>
      <c r="AD84" s="30">
        <v>0.20871322411047002</v>
      </c>
      <c r="AE84" s="30">
        <v>5.3445116611607322</v>
      </c>
      <c r="AF84" s="30">
        <v>1.3592852517092908</v>
      </c>
      <c r="AG84" s="30">
        <v>1.6532764933543365</v>
      </c>
      <c r="AH84" s="30">
        <v>1.5331321815122734</v>
      </c>
      <c r="AI84" s="30">
        <v>9.4885796587352633</v>
      </c>
      <c r="AJ84" s="30">
        <v>10.124129347511872</v>
      </c>
      <c r="AK84" s="30">
        <v>6.0948172555606259</v>
      </c>
      <c r="AL84" s="30">
        <v>4.813883410098561</v>
      </c>
      <c r="AM84" s="30">
        <v>8.3974023485546709</v>
      </c>
      <c r="AN84" s="36"/>
      <c r="AO84" s="36"/>
      <c r="AP84" s="36"/>
      <c r="AQ84" s="36"/>
      <c r="AR84" s="36"/>
      <c r="AS84" s="36"/>
      <c r="AT84" s="36"/>
    </row>
    <row r="85" spans="1:46" ht="15.6" x14ac:dyDescent="0.3">
      <c r="A85" s="26">
        <v>686805</v>
      </c>
      <c r="B85" s="26">
        <v>846974</v>
      </c>
      <c r="C85" s="26">
        <v>360</v>
      </c>
      <c r="D85" s="25">
        <v>81</v>
      </c>
      <c r="E85" s="26">
        <v>1</v>
      </c>
      <c r="F85" s="27" t="s">
        <v>82</v>
      </c>
      <c r="G85" s="30">
        <v>-7.907376386531654</v>
      </c>
      <c r="H85" s="30">
        <v>0.20435169677641918</v>
      </c>
      <c r="I85" s="30">
        <v>-9.845925727166209E-2</v>
      </c>
      <c r="J85" s="30">
        <v>-7.1370395672805786</v>
      </c>
      <c r="K85" s="30">
        <v>1.8415141572253744</v>
      </c>
      <c r="L85" s="30">
        <v>-2.3079539271996956</v>
      </c>
      <c r="M85" s="30">
        <v>5.5482795745765081</v>
      </c>
      <c r="N85" s="30">
        <v>1.6629667194759359</v>
      </c>
      <c r="O85" s="30">
        <v>-3.3022062005435626</v>
      </c>
      <c r="P85" s="30">
        <v>-3.5535206288244687</v>
      </c>
      <c r="Q85" s="30">
        <v>-1.208971336731391</v>
      </c>
      <c r="R85" s="30">
        <v>-3.1968456848857363</v>
      </c>
      <c r="S85" s="30">
        <v>4.2705253820318232</v>
      </c>
      <c r="T85" s="30">
        <v>-3.1968456848857363</v>
      </c>
      <c r="U85" s="30">
        <v>-2.5036985043257909</v>
      </c>
      <c r="V85" s="30">
        <v>-4.1131364167598914</v>
      </c>
      <c r="W85" s="30">
        <v>1.8335922365066992</v>
      </c>
      <c r="X85" s="30">
        <v>-10.52357979114276</v>
      </c>
      <c r="Y85" s="30">
        <v>-3.3711990720305138</v>
      </c>
      <c r="Z85" s="30">
        <v>-6.9381017427920408</v>
      </c>
      <c r="AA85" s="30">
        <v>-2.4588844885359982</v>
      </c>
      <c r="AB85" s="30">
        <v>-1.5874077724516358</v>
      </c>
      <c r="AC85" s="30">
        <v>-1.6492831761697233</v>
      </c>
      <c r="AD85" s="30">
        <v>0.41407222775848818</v>
      </c>
      <c r="AE85" s="30">
        <v>4.9918434395584654</v>
      </c>
      <c r="AF85" s="30">
        <v>1.2219949229108618</v>
      </c>
      <c r="AG85" s="30">
        <v>2.0710124741775919</v>
      </c>
      <c r="AH85" s="30">
        <v>1.8657493481412306</v>
      </c>
      <c r="AI85" s="30">
        <v>9.8044793641415371</v>
      </c>
      <c r="AJ85" s="30">
        <v>10.324293812475961</v>
      </c>
      <c r="AK85" s="30">
        <v>6.0134946870904464</v>
      </c>
      <c r="AL85" s="30">
        <v>4.7756203310888292</v>
      </c>
      <c r="AM85" s="30">
        <v>8.2107192644266664</v>
      </c>
      <c r="AN85" s="36"/>
      <c r="AO85" s="36"/>
      <c r="AP85" s="36"/>
      <c r="AQ85" s="36"/>
      <c r="AR85" s="36"/>
      <c r="AS85" s="36"/>
      <c r="AT85" s="36"/>
    </row>
    <row r="86" spans="1:46" ht="15.6" x14ac:dyDescent="0.3">
      <c r="A86" s="26">
        <v>686806</v>
      </c>
      <c r="B86" s="26">
        <v>846973</v>
      </c>
      <c r="C86" s="26">
        <v>360</v>
      </c>
      <c r="D86" s="25">
        <v>82</v>
      </c>
      <c r="E86" s="26">
        <v>1</v>
      </c>
      <c r="F86" s="27" t="s">
        <v>83</v>
      </c>
      <c r="G86" s="30">
        <v>-6.1676377084810703</v>
      </c>
      <c r="H86" s="30">
        <v>0.19007123358179462</v>
      </c>
      <c r="I86" s="30">
        <v>-0.31834184377881203</v>
      </c>
      <c r="J86" s="30">
        <v>-7.2959012592863104</v>
      </c>
      <c r="K86" s="30">
        <v>1.1226224863277301</v>
      </c>
      <c r="L86" s="30">
        <v>-2.2678067438182863</v>
      </c>
      <c r="M86" s="30">
        <v>5.1820143946658979</v>
      </c>
      <c r="N86" s="30">
        <v>1.5595584763853041</v>
      </c>
      <c r="O86" s="30">
        <v>-3.3164866637381869</v>
      </c>
      <c r="P86" s="30">
        <v>-3.7219517718463515</v>
      </c>
      <c r="Q86" s="30">
        <v>-1.1316846064005246</v>
      </c>
      <c r="R86" s="30">
        <v>-3.0288045912864061</v>
      </c>
      <c r="S86" s="30">
        <v>3.911740510518722</v>
      </c>
      <c r="T86" s="30">
        <v>-3.2111261480803606</v>
      </c>
      <c r="U86" s="30">
        <v>-1.6016882356462603</v>
      </c>
      <c r="V86" s="30">
        <v>-4.1274168799545157</v>
      </c>
      <c r="W86" s="30">
        <v>1.4893542177120556</v>
      </c>
      <c r="X86" s="30">
        <v>-10.282920939019004</v>
      </c>
      <c r="Y86" s="30">
        <v>-3.2730015517984481</v>
      </c>
      <c r="Z86" s="30">
        <v>-6.7584684041201992</v>
      </c>
      <c r="AA86" s="30">
        <v>-2.598021675193952</v>
      </c>
      <c r="AB86" s="30">
        <v>-2.112513859412251</v>
      </c>
      <c r="AC86" s="30">
        <v>-1.3705765146828737</v>
      </c>
      <c r="AD86" s="30">
        <v>0.61751524840873417</v>
      </c>
      <c r="AE86" s="30">
        <v>5.1221442051749486</v>
      </c>
      <c r="AF86" s="30">
        <v>1.592894896652896</v>
      </c>
      <c r="AG86" s="30">
        <v>1.6640711751207908</v>
      </c>
      <c r="AH86" s="30">
        <v>1.6251557588711174</v>
      </c>
      <c r="AI86" s="30">
        <v>9.7392619645841574</v>
      </c>
      <c r="AJ86" s="30">
        <v>9.9918951323414227</v>
      </c>
      <c r="AK86" s="30">
        <v>6.0945244037001469</v>
      </c>
      <c r="AL86" s="30">
        <v>4.4850864912660464</v>
      </c>
      <c r="AM86" s="30">
        <v>8.1964388012320413</v>
      </c>
      <c r="AN86" s="36"/>
      <c r="AO86" s="36"/>
      <c r="AP86" s="36"/>
      <c r="AQ86" s="36"/>
      <c r="AR86" s="36"/>
      <c r="AS86" s="36"/>
      <c r="AT86" s="36"/>
    </row>
    <row r="87" spans="1:46" ht="15.6" x14ac:dyDescent="0.3">
      <c r="A87" s="26">
        <v>686807</v>
      </c>
      <c r="B87" s="26">
        <v>846973</v>
      </c>
      <c r="C87" s="26">
        <v>360</v>
      </c>
      <c r="D87" s="25">
        <v>83</v>
      </c>
      <c r="E87" s="26">
        <v>1</v>
      </c>
      <c r="F87" s="27" t="s">
        <v>85</v>
      </c>
      <c r="G87" s="30">
        <v>-1.069858868663206</v>
      </c>
      <c r="H87" s="30">
        <v>1.7623549750599266</v>
      </c>
      <c r="I87" s="30">
        <v>-2.9289929071692171</v>
      </c>
      <c r="J87" s="30">
        <v>-8.0309688783123541</v>
      </c>
      <c r="K87" s="30">
        <v>1.0698836985473426</v>
      </c>
      <c r="L87" s="30">
        <v>-5.595036630343512</v>
      </c>
      <c r="M87" s="30">
        <v>4.4907826261714874</v>
      </c>
      <c r="N87" s="30">
        <v>0.7023976286672059</v>
      </c>
      <c r="O87" s="30">
        <v>-2.2748311733222253</v>
      </c>
      <c r="P87" s="30">
        <v>-0.92243836387801614</v>
      </c>
      <c r="Q87" s="30">
        <v>0.46385599724187448</v>
      </c>
      <c r="R87" s="30">
        <v>-0.63260343806513408</v>
      </c>
      <c r="S87" s="30">
        <v>4.1494974560820355</v>
      </c>
      <c r="T87" s="30">
        <v>-3.3734434619903348</v>
      </c>
      <c r="U87" s="30">
        <v>-3.4788039776481616</v>
      </c>
      <c r="V87" s="30">
        <v>-4.28973419386449</v>
      </c>
      <c r="W87" s="30">
        <v>0.63388972324213588</v>
      </c>
      <c r="X87" s="30">
        <v>-10.872945807090687</v>
      </c>
      <c r="Y87" s="30">
        <v>-3.6219048212888345</v>
      </c>
      <c r="Z87" s="30">
        <v>-8.6496340648530978</v>
      </c>
      <c r="AA87" s="30">
        <v>-6.2602628182821318</v>
      </c>
      <c r="AB87" s="30">
        <v>-2.6802962814303899</v>
      </c>
      <c r="AC87" s="30">
        <v>-0.53436499848172092</v>
      </c>
      <c r="AD87" s="30">
        <v>1.3179044202388086</v>
      </c>
      <c r="AE87" s="30">
        <v>5.6661085890055656</v>
      </c>
      <c r="AF87" s="30">
        <v>1.0924646566642486</v>
      </c>
      <c r="AG87" s="30">
        <v>0.66960780584421509</v>
      </c>
      <c r="AH87" s="30">
        <v>3.2345571633057517</v>
      </c>
      <c r="AI87" s="30">
        <v>8.8225788476863372</v>
      </c>
      <c r="AJ87" s="30">
        <v>10.166313594387432</v>
      </c>
      <c r="AK87" s="30">
        <v>6.4787507961582422</v>
      </c>
      <c r="AL87" s="30">
        <v>4.9693963422811249</v>
      </c>
      <c r="AM87" s="30">
        <v>9.5257763640997837</v>
      </c>
      <c r="AN87" s="36"/>
      <c r="AO87" s="36"/>
      <c r="AP87" s="36"/>
      <c r="AQ87" s="36"/>
      <c r="AR87" s="36"/>
      <c r="AS87" s="36"/>
      <c r="AT87" s="36"/>
    </row>
    <row r="88" spans="1:46" ht="15.6" x14ac:dyDescent="0.3">
      <c r="A88" s="26">
        <v>686808</v>
      </c>
      <c r="B88" s="26">
        <v>846973</v>
      </c>
      <c r="C88" s="26">
        <v>360</v>
      </c>
      <c r="D88" s="25">
        <v>84</v>
      </c>
      <c r="E88" s="26">
        <v>1</v>
      </c>
      <c r="F88" s="27" t="s">
        <v>84</v>
      </c>
      <c r="G88" s="30">
        <v>-4.252475198851343</v>
      </c>
      <c r="H88" s="30">
        <v>0.56341601845240141</v>
      </c>
      <c r="I88" s="30">
        <v>-0.1113820234393476</v>
      </c>
      <c r="J88" s="30">
        <v>-7.0474367719428495</v>
      </c>
      <c r="K88" s="30">
        <v>1.6116342933691046</v>
      </c>
      <c r="L88" s="30">
        <v>-2.3864528383084083</v>
      </c>
      <c r="M88" s="30">
        <v>5.2996144668468972</v>
      </c>
      <c r="N88" s="30">
        <v>1.3676572465179333</v>
      </c>
      <c r="O88" s="30">
        <v>-3.1254634356615347</v>
      </c>
      <c r="P88" s="30">
        <v>-3.6362890594275257</v>
      </c>
      <c r="Q88" s="30">
        <v>-1.3171746644822693</v>
      </c>
      <c r="R88" s="30">
        <v>-3.6362890594275257</v>
      </c>
      <c r="S88" s="30">
        <v>4.397477482410836</v>
      </c>
      <c r="T88" s="30">
        <v>-3.2308239513193615</v>
      </c>
      <c r="U88" s="30">
        <v>-1.7391690745416444</v>
      </c>
      <c r="V88" s="30">
        <v>-4.0417541675356903</v>
      </c>
      <c r="W88" s="30">
        <v>1.1677319853057309</v>
      </c>
      <c r="X88" s="30">
        <v>-10.55309417392958</v>
      </c>
      <c r="Y88" s="30">
        <v>-3.2879823651593099</v>
      </c>
      <c r="Z88" s="30">
        <v>-7.4630435741115431</v>
      </c>
      <c r="AA88" s="30">
        <v>-2.3792917867933694</v>
      </c>
      <c r="AB88" s="30">
        <v>-2.4323162551015898</v>
      </c>
      <c r="AC88" s="30">
        <v>-1.9315409671891004</v>
      </c>
      <c r="AD88" s="30">
        <v>0.17037343034279417</v>
      </c>
      <c r="AE88" s="30">
        <v>4.8908544628418795</v>
      </c>
      <c r="AF88" s="30">
        <v>1.2312453910280567</v>
      </c>
      <c r="AG88" s="30">
        <v>1.6019243830508056</v>
      </c>
      <c r="AH88" s="30">
        <v>1.3963251413875053</v>
      </c>
      <c r="AI88" s="30">
        <v>9.5026036199280135</v>
      </c>
      <c r="AJ88" s="30">
        <v>10.388942029518818</v>
      </c>
      <c r="AK88" s="30">
        <v>6.0848769363146475</v>
      </c>
      <c r="AL88" s="30">
        <v>4.6152009662557063</v>
      </c>
      <c r="AM88" s="30">
        <v>8.2821015136508667</v>
      </c>
      <c r="AN88" s="36"/>
      <c r="AO88" s="36"/>
      <c r="AP88" s="36"/>
      <c r="AQ88" s="36"/>
      <c r="AR88" s="36"/>
      <c r="AS88" s="36"/>
      <c r="AT88" s="36"/>
    </row>
    <row r="89" spans="1:46" ht="15.6" x14ac:dyDescent="0.3">
      <c r="A89" s="26">
        <v>686808</v>
      </c>
      <c r="B89" s="26">
        <v>846972</v>
      </c>
      <c r="C89" s="26">
        <v>360</v>
      </c>
      <c r="D89" s="25">
        <v>85</v>
      </c>
      <c r="E89" s="26">
        <v>1</v>
      </c>
      <c r="F89" s="27" t="s">
        <v>86</v>
      </c>
      <c r="G89" s="30">
        <v>-5.799275319683046</v>
      </c>
      <c r="H89" s="30">
        <v>0.14022948849422456</v>
      </c>
      <c r="I89" s="30">
        <v>4.4279473351626821E-3</v>
      </c>
      <c r="J89" s="30">
        <v>-6.8718858058121555</v>
      </c>
      <c r="K89" s="30">
        <v>1.6489787986312416</v>
      </c>
      <c r="L89" s="30">
        <v>-2.6166108767774174</v>
      </c>
      <c r="M89" s="30">
        <v>5.4115181826543415</v>
      </c>
      <c r="N89" s="30">
        <v>1.6368719067829804</v>
      </c>
      <c r="O89" s="30">
        <v>-3.3663284088257575</v>
      </c>
      <c r="P89" s="30">
        <v>-3.6176428371066631</v>
      </c>
      <c r="Q89" s="30">
        <v>-1.1691038314895379</v>
      </c>
      <c r="R89" s="30">
        <v>-3.2609678931679307</v>
      </c>
      <c r="S89" s="30">
        <v>4.5305549259828011</v>
      </c>
      <c r="T89" s="30">
        <v>-3.2609678931679307</v>
      </c>
      <c r="U89" s="30">
        <v>-2.5678207126079857</v>
      </c>
      <c r="V89" s="30">
        <v>-4.1772586250420858</v>
      </c>
      <c r="W89" s="30">
        <v>1.5673458441343704</v>
      </c>
      <c r="X89" s="30">
        <v>-10.66738205715618</v>
      </c>
      <c r="Y89" s="30">
        <v>-3.344349502106982</v>
      </c>
      <c r="Z89" s="30">
        <v>-6.9399939476638632</v>
      </c>
      <c r="AA89" s="30">
        <v>-2.2542930998255071</v>
      </c>
      <c r="AB89" s="30">
        <v>-1.8746735320480403</v>
      </c>
      <c r="AC89" s="30">
        <v>-1.8023528704684142</v>
      </c>
      <c r="AD89" s="30">
        <v>0.47670172511543746</v>
      </c>
      <c r="AE89" s="30">
        <v>4.7319766541501753</v>
      </c>
      <c r="AF89" s="30">
        <v>1.2049402254866528</v>
      </c>
      <c r="AG89" s="30">
        <v>1.7157658492526435</v>
      </c>
      <c r="AH89" s="30">
        <v>1.7294646936108053</v>
      </c>
      <c r="AI89" s="30">
        <v>9.7823522768959457</v>
      </c>
      <c r="AJ89" s="30">
        <v>10.209231479507926</v>
      </c>
      <c r="AK89" s="30">
        <v>6.1316940356022069</v>
      </c>
      <c r="AL89" s="30">
        <v>4.5222561231681064</v>
      </c>
      <c r="AM89" s="30">
        <v>8.146597056144472</v>
      </c>
      <c r="AN89" s="36"/>
      <c r="AO89" s="36"/>
      <c r="AP89" s="36"/>
      <c r="AQ89" s="36"/>
      <c r="AR89" s="36"/>
      <c r="AS89" s="36"/>
      <c r="AT89" s="36"/>
    </row>
    <row r="90" spans="1:46" ht="15.6" x14ac:dyDescent="0.3">
      <c r="A90" s="26">
        <v>686809</v>
      </c>
      <c r="B90" s="26">
        <v>846972</v>
      </c>
      <c r="C90" s="26">
        <v>360</v>
      </c>
      <c r="D90" s="25">
        <v>86</v>
      </c>
      <c r="E90" s="26">
        <v>1</v>
      </c>
      <c r="F90" s="27" t="s">
        <v>87</v>
      </c>
      <c r="G90" s="30">
        <v>-8.6767967727419144</v>
      </c>
      <c r="H90" s="30">
        <v>0.24586152678248788</v>
      </c>
      <c r="I90" s="30">
        <v>0.22767920769929734</v>
      </c>
      <c r="J90" s="30">
        <v>-7.9175097896774238</v>
      </c>
      <c r="K90" s="30">
        <v>1.8051750520340197</v>
      </c>
      <c r="L90" s="30">
        <v>-2.241947882663474</v>
      </c>
      <c r="M90" s="30">
        <v>5.4425152395540239</v>
      </c>
      <c r="N90" s="30">
        <v>1.6153487695859974</v>
      </c>
      <c r="O90" s="30">
        <v>-3.2606963705374938</v>
      </c>
      <c r="P90" s="30">
        <v>-3.5120107988183999</v>
      </c>
      <c r="Q90" s="30">
        <v>-1.2384132426976064</v>
      </c>
      <c r="R90" s="30">
        <v>-2.8188636182584546</v>
      </c>
      <c r="S90" s="30">
        <v>4.409939427019264</v>
      </c>
      <c r="T90" s="30">
        <v>-3.1553358548796675</v>
      </c>
      <c r="U90" s="30">
        <v>-2.4621886743197221</v>
      </c>
      <c r="V90" s="30">
        <v>-4.0716265867538226</v>
      </c>
      <c r="W90" s="30">
        <v>1.5895962734835825</v>
      </c>
      <c r="X90" s="30">
        <v>-10.656708719074716</v>
      </c>
      <c r="Y90" s="30">
        <v>-3.217211258597755</v>
      </c>
      <c r="Z90" s="30">
        <v>-6.7332493333685992</v>
      </c>
      <c r="AA90" s="30">
        <v>-2.5763724259464587</v>
      </c>
      <c r="AB90" s="30">
        <v>-1.5458979424455672</v>
      </c>
      <c r="AC90" s="30">
        <v>-1.9315604232575516</v>
      </c>
      <c r="AD90" s="30">
        <v>0.45558205776455696</v>
      </c>
      <c r="AE90" s="30">
        <v>5.98886471459197</v>
      </c>
      <c r="AF90" s="30">
        <v>1.1621522586566428</v>
      </c>
      <c r="AG90" s="30">
        <v>1.7425039450712438</v>
      </c>
      <c r="AH90" s="30">
        <v>1.8075087753802399</v>
      </c>
      <c r="AI90" s="30">
        <v>9.8858174670991179</v>
      </c>
      <c r="AJ90" s="30">
        <v>10.286208262035814</v>
      </c>
      <c r="AK90" s="30">
        <v>6.3914767537177282</v>
      </c>
      <c r="AL90" s="30">
        <v>4.707930869129906</v>
      </c>
      <c r="AM90" s="30">
        <v>8.2522290944327352</v>
      </c>
      <c r="AN90" s="36"/>
      <c r="AO90" s="36"/>
      <c r="AP90" s="36"/>
      <c r="AQ90" s="36"/>
      <c r="AR90" s="36"/>
      <c r="AS90" s="36"/>
      <c r="AT90" s="36"/>
    </row>
    <row r="91" spans="1:46" ht="15.6" x14ac:dyDescent="0.3">
      <c r="A91" s="26">
        <v>686810</v>
      </c>
      <c r="B91" s="26">
        <v>846972</v>
      </c>
      <c r="C91" s="26">
        <v>360</v>
      </c>
      <c r="D91" s="25">
        <v>87</v>
      </c>
      <c r="E91" s="26">
        <v>1</v>
      </c>
      <c r="F91" s="27" t="s">
        <v>88</v>
      </c>
      <c r="G91" s="30">
        <v>-8.2093395912930482</v>
      </c>
      <c r="H91" s="30">
        <v>0.71331870823135279</v>
      </c>
      <c r="I91" s="30">
        <v>0.2780006369735073</v>
      </c>
      <c r="J91" s="30">
        <v>-6.8775334154572283</v>
      </c>
      <c r="K91" s="30">
        <v>1.8146373584972055</v>
      </c>
      <c r="L91" s="30">
        <v>-1.2325914408239604</v>
      </c>
      <c r="M91" s="30">
        <v>5.7165190238400907</v>
      </c>
      <c r="N91" s="30">
        <v>1.1187838163395172</v>
      </c>
      <c r="O91" s="30">
        <v>-2.6878786734308027</v>
      </c>
      <c r="P91" s="30">
        <v>-4.2973165858649027</v>
      </c>
      <c r="Q91" s="30">
        <v>-1.2527941481414802</v>
      </c>
      <c r="R91" s="30">
        <v>-3.3810258539907476</v>
      </c>
      <c r="S91" s="30">
        <v>4.5273613052992951</v>
      </c>
      <c r="T91" s="30">
        <v>-2.793239189088629</v>
      </c>
      <c r="U91" s="30">
        <v>-1.5892663847626929</v>
      </c>
      <c r="V91" s="30">
        <v>-3.6041694053049578</v>
      </c>
      <c r="W91" s="30">
        <v>0.98334584544441295</v>
      </c>
      <c r="X91" s="30">
        <v>-9.7154351522255595</v>
      </c>
      <c r="Y91" s="30">
        <v>-3.1033941173924684</v>
      </c>
      <c r="Z91" s="30">
        <v>-6.4895333217646547</v>
      </c>
      <c r="AA91" s="30">
        <v>-1.6808797026856916</v>
      </c>
      <c r="AB91" s="30">
        <v>-2.6878786734308027</v>
      </c>
      <c r="AC91" s="30">
        <v>-2.0460247872584079</v>
      </c>
      <c r="AD91" s="30">
        <v>0.14533467062541336</v>
      </c>
      <c r="AE91" s="30">
        <v>4.902973450257778</v>
      </c>
      <c r="AF91" s="30">
        <v>1.0256933932735053</v>
      </c>
      <c r="AG91" s="30">
        <v>1.203941624679824</v>
      </c>
      <c r="AH91" s="30">
        <v>1.3896587704749168</v>
      </c>
      <c r="AI91" s="30">
        <v>9.3673710823647873</v>
      </c>
      <c r="AJ91" s="30">
        <v>9.7333053517163162</v>
      </c>
      <c r="AK91" s="30">
        <v>6.2993181472311708</v>
      </c>
      <c r="AL91" s="30">
        <v>3.7090509817853436</v>
      </c>
      <c r="AM91" s="30">
        <v>8.7196862758815996</v>
      </c>
      <c r="AN91" s="36"/>
      <c r="AO91" s="36"/>
      <c r="AP91" s="36"/>
      <c r="AQ91" s="36"/>
      <c r="AR91" s="36"/>
      <c r="AS91" s="36"/>
      <c r="AT91" s="36"/>
    </row>
    <row r="92" spans="1:46" ht="15.6" x14ac:dyDescent="0.3">
      <c r="A92" s="26">
        <v>686811</v>
      </c>
      <c r="B92" s="26">
        <v>846972</v>
      </c>
      <c r="C92" s="26">
        <v>360</v>
      </c>
      <c r="D92" s="25">
        <v>88</v>
      </c>
      <c r="E92" s="26">
        <v>1</v>
      </c>
      <c r="F92" s="27" t="s">
        <v>89</v>
      </c>
      <c r="G92" s="30">
        <v>-6.6329503180674276</v>
      </c>
      <c r="H92" s="30">
        <v>-0.19519866833102636</v>
      </c>
      <c r="I92" s="30">
        <v>-1.2877111537071861E-2</v>
      </c>
      <c r="J92" s="30">
        <v>-7.0003673585380621</v>
      </c>
      <c r="K92" s="30">
        <v>1.5461667871456222</v>
      </c>
      <c r="L92" s="30">
        <v>-1.6446719310724487</v>
      </c>
      <c r="M92" s="30">
        <v>5.6300637038628842</v>
      </c>
      <c r="N92" s="30">
        <v>1.5540011864782328</v>
      </c>
      <c r="O92" s="30">
        <v>-3.2962914575428437</v>
      </c>
      <c r="P92" s="30">
        <v>-3.7017565656510079</v>
      </c>
      <c r="Q92" s="30">
        <v>-1.2740083297029563</v>
      </c>
      <c r="R92" s="30">
        <v>-3.1909309418850174</v>
      </c>
      <c r="S92" s="30">
        <v>4.1992504863414126</v>
      </c>
      <c r="T92" s="30">
        <v>-3.2962914575428437</v>
      </c>
      <c r="U92" s="30">
        <v>-2.0923186532169078</v>
      </c>
      <c r="V92" s="30">
        <v>-4.1072216737591729</v>
      </c>
      <c r="W92" s="30">
        <v>1.4534599572563554</v>
      </c>
      <c r="X92" s="30">
        <v>-10.537812611548452</v>
      </c>
      <c r="Y92" s="30">
        <v>-3.330193009218525</v>
      </c>
      <c r="Z92" s="30">
        <v>-6.7183827630870212</v>
      </c>
      <c r="AA92" s="30">
        <v>-2.2751943801552748</v>
      </c>
      <c r="AB92" s="30">
        <v>-1.8046365807651268</v>
      </c>
      <c r="AC92" s="30">
        <v>-1.8299543887494165</v>
      </c>
      <c r="AD92" s="30">
        <v>0.49794851222891895</v>
      </c>
      <c r="AE92" s="30">
        <v>5.0005321094419095</v>
      </c>
      <c r="AF92" s="30">
        <v>1.1657778848045743</v>
      </c>
      <c r="AG92" s="30">
        <v>1.5185992594273168</v>
      </c>
      <c r="AH92" s="30">
        <v>1.6688814624766548</v>
      </c>
      <c r="AI92" s="30">
        <v>9.7132764257161401</v>
      </c>
      <c r="AJ92" s="30">
        <v>10.069453733416687</v>
      </c>
      <c r="AK92" s="30">
        <v>6.2017309868851198</v>
      </c>
      <c r="AL92" s="30">
        <v>4.5052816974613901</v>
      </c>
      <c r="AM92" s="30">
        <v>8.216634007427384</v>
      </c>
      <c r="AN92" s="36"/>
      <c r="AO92" s="36"/>
      <c r="AP92" s="36"/>
      <c r="AQ92" s="36"/>
      <c r="AR92" s="36"/>
      <c r="AS92" s="36"/>
      <c r="AT92" s="36"/>
    </row>
    <row r="93" spans="1:46" ht="15.6" x14ac:dyDescent="0.3">
      <c r="A93" s="26">
        <v>686812</v>
      </c>
      <c r="B93" s="26">
        <v>846971</v>
      </c>
      <c r="C93" s="26">
        <v>360</v>
      </c>
      <c r="D93" s="25">
        <v>89</v>
      </c>
      <c r="E93" s="26">
        <v>1</v>
      </c>
      <c r="F93" s="27" t="s">
        <v>90</v>
      </c>
      <c r="G93" s="30">
        <v>-7.6942963601699237</v>
      </c>
      <c r="H93" s="30">
        <v>0.2167610276759982</v>
      </c>
      <c r="I93" s="30">
        <v>0.16411729419057633</v>
      </c>
      <c r="J93" s="30">
        <v>-6.8132118840303884</v>
      </c>
      <c r="K93" s="30">
        <v>1.7725778486710009</v>
      </c>
      <c r="L93" s="30">
        <v>-2.2959804211054462</v>
      </c>
      <c r="M93" s="30">
        <v>5.2384461579588395</v>
      </c>
      <c r="N93" s="30">
        <v>1.6907609692149943</v>
      </c>
      <c r="O93" s="30">
        <v>-3.2897968696439834</v>
      </c>
      <c r="P93" s="30">
        <v>-3.2897968696439834</v>
      </c>
      <c r="Q93" s="30">
        <v>-1.1175735945131813</v>
      </c>
      <c r="R93" s="30">
        <v>-3.0891261741818323</v>
      </c>
      <c r="S93" s="30">
        <v>4.5117762853602503</v>
      </c>
      <c r="T93" s="30">
        <v>-3.1844363539861571</v>
      </c>
      <c r="U93" s="30">
        <v>-2.4912891734262117</v>
      </c>
      <c r="V93" s="30">
        <v>-4.1007270858603126</v>
      </c>
      <c r="W93" s="30">
        <v>1.577737580811599</v>
      </c>
      <c r="X93" s="30">
        <v>-10.580914311315276</v>
      </c>
      <c r="Y93" s="30">
        <v>-3.3707659321776506</v>
      </c>
      <c r="Z93" s="30">
        <v>-6.8945362687926171</v>
      </c>
      <c r="AA93" s="30">
        <v>-2.3653454918609635</v>
      </c>
      <c r="AB93" s="30">
        <v>-1.7981419928662665</v>
      </c>
      <c r="AC93" s="30">
        <v>-1.6583800504911077</v>
      </c>
      <c r="AD93" s="30">
        <v>0.47912529214348931</v>
      </c>
      <c r="AE93" s="30">
        <v>4.9441488463883383</v>
      </c>
      <c r="AF93" s="30">
        <v>1.2344042538104409</v>
      </c>
      <c r="AG93" s="30">
        <v>1.7355445718419678</v>
      </c>
      <c r="AH93" s="30">
        <v>1.5604957743770929</v>
      </c>
      <c r="AI93" s="30">
        <v>9.7847758439239971</v>
      </c>
      <c r="AJ93" s="30">
        <v>10.275826812030569</v>
      </c>
      <c r="AK93" s="30">
        <v>6.0259040179900261</v>
      </c>
      <c r="AL93" s="30">
        <v>4.5987876623498796</v>
      </c>
      <c r="AM93" s="30">
        <v>8.2231285953262443</v>
      </c>
      <c r="AN93" s="36"/>
      <c r="AO93" s="36"/>
      <c r="AP93" s="36"/>
      <c r="AQ93" s="36"/>
      <c r="AR93" s="36"/>
      <c r="AS93" s="36"/>
      <c r="AT93" s="36"/>
    </row>
    <row r="94" spans="1:46" ht="15.6" x14ac:dyDescent="0.3">
      <c r="A94" s="26">
        <v>686813</v>
      </c>
      <c r="B94" s="26">
        <v>846971</v>
      </c>
      <c r="C94" s="26">
        <v>360</v>
      </c>
      <c r="D94" s="25">
        <v>90</v>
      </c>
      <c r="E94" s="26">
        <v>1</v>
      </c>
      <c r="F94" s="27" t="s">
        <v>91</v>
      </c>
      <c r="G94" s="30">
        <v>-8.6707432163572129</v>
      </c>
      <c r="H94" s="30">
        <v>0.53959715561896937</v>
      </c>
      <c r="I94" s="30">
        <v>0.36557440163970967</v>
      </c>
      <c r="J94" s="30">
        <v>-6.7131652624342184</v>
      </c>
      <c r="K94" s="30">
        <v>2.1298651519453493</v>
      </c>
      <c r="L94" s="30">
        <v>-2.3871422464480703</v>
      </c>
      <c r="M94" s="30">
        <v>5.0934740472195106</v>
      </c>
      <c r="N94" s="30">
        <v>1.7559924799434625</v>
      </c>
      <c r="O94" s="30">
        <v>-3.2546428141527932</v>
      </c>
      <c r="P94" s="30">
        <v>-3.3724258498091766</v>
      </c>
      <c r="Q94" s="30">
        <v>-1.0698407568151309</v>
      </c>
      <c r="R94" s="30">
        <v>-3.2546428141527932</v>
      </c>
      <c r="S94" s="30">
        <v>5.2006749735453566</v>
      </c>
      <c r="T94" s="30">
        <v>-3.2546428141527932</v>
      </c>
      <c r="U94" s="30">
        <v>-2.4561351179350215</v>
      </c>
      <c r="V94" s="30">
        <v>-4.065573030369122</v>
      </c>
      <c r="W94" s="30">
        <v>1.3200681643505896</v>
      </c>
      <c r="X94" s="30">
        <v>-10.893202264871974</v>
      </c>
      <c r="Y94" s="30">
        <v>-3.4106470626293746</v>
      </c>
      <c r="Z94" s="30">
        <v>-7.2894856408347808</v>
      </c>
      <c r="AA94" s="30">
        <v>-2.3411889636138379</v>
      </c>
      <c r="AB94" s="30">
        <v>-1.7629879373750763</v>
      </c>
      <c r="AC94" s="30">
        <v>-1.6906672757954502</v>
      </c>
      <c r="AD94" s="30">
        <v>0.43423663996114309</v>
      </c>
      <c r="AE94" s="30">
        <v>5.0197708514323756</v>
      </c>
      <c r="AF94" s="30">
        <v>1.2201655539720546</v>
      </c>
      <c r="AG94" s="30">
        <v>1.847929975269148</v>
      </c>
      <c r="AH94" s="30">
        <v>1.4951086006464058</v>
      </c>
      <c r="AI94" s="30">
        <v>9.7891582407484332</v>
      </c>
      <c r="AJ94" s="30">
        <v>10.586102214990023</v>
      </c>
      <c r="AK94" s="30">
        <v>6.1563682532855406</v>
      </c>
      <c r="AL94" s="30">
        <v>4.674763712361325</v>
      </c>
      <c r="AM94" s="30">
        <v>8.258282650817435</v>
      </c>
      <c r="AN94" s="36"/>
      <c r="AO94" s="36"/>
      <c r="AP94" s="36"/>
      <c r="AQ94" s="36"/>
      <c r="AR94" s="36"/>
      <c r="AS94" s="36"/>
      <c r="AT94" s="36"/>
    </row>
    <row r="95" spans="1:46" ht="15.6" x14ac:dyDescent="0.3">
      <c r="A95" s="26">
        <v>686814</v>
      </c>
      <c r="B95" s="26">
        <v>846971</v>
      </c>
      <c r="C95" s="26">
        <v>360</v>
      </c>
      <c r="D95" s="25">
        <v>91</v>
      </c>
      <c r="E95" s="26">
        <v>1</v>
      </c>
      <c r="F95" s="27" t="s">
        <v>109</v>
      </c>
      <c r="G95" s="30">
        <v>-8.9332463963707855</v>
      </c>
      <c r="H95" s="30">
        <v>-1.0588096846384084E-2</v>
      </c>
      <c r="I95" s="30">
        <v>-4.7289463696812195E-2</v>
      </c>
      <c r="J95" s="30">
        <v>-8.9565032585350526</v>
      </c>
      <c r="K95" s="30">
        <v>1.9158595031340171</v>
      </c>
      <c r="L95" s="30">
        <v>-0.60898990981696333</v>
      </c>
      <c r="M95" s="30">
        <v>5.7844559690881416</v>
      </c>
      <c r="N95" s="30">
        <v>0.52785269395257983</v>
      </c>
      <c r="O95" s="30">
        <v>-3.4117854785085395</v>
      </c>
      <c r="P95" s="30">
        <v>-3.4117854785085395</v>
      </c>
      <c r="Q95" s="30">
        <v>-1.4103054782984155</v>
      </c>
      <c r="R95" s="30">
        <v>-1.4103054782984155</v>
      </c>
      <c r="S95" s="30">
        <v>5.0154830053797106</v>
      </c>
      <c r="T95" s="30">
        <v>-3.5171459941663659</v>
      </c>
      <c r="U95" s="30">
        <v>-2.7186382979485941</v>
      </c>
      <c r="V95" s="30">
        <v>-4.3280762103826946</v>
      </c>
      <c r="W95" s="30">
        <v>1.5580278210674612</v>
      </c>
      <c r="X95" s="30">
        <v>-11.498195753832322</v>
      </c>
      <c r="Y95" s="30">
        <v>-3.9394182205909116</v>
      </c>
      <c r="Z95" s="30">
        <v>-7.0379889562587721</v>
      </c>
      <c r="AA95" s="30">
        <v>-2.4840660508107617</v>
      </c>
      <c r="AB95" s="30">
        <v>-1.1092003855144938</v>
      </c>
      <c r="AC95" s="30">
        <v>-1.930180937584324</v>
      </c>
      <c r="AD95" s="30">
        <v>0.19913243413568507</v>
      </c>
      <c r="AE95" s="30">
        <v>7.2687307385682365</v>
      </c>
      <c r="AF95" s="30">
        <v>1.0190313203347741</v>
      </c>
      <c r="AG95" s="30">
        <v>1.9209333147568297</v>
      </c>
      <c r="AH95" s="30">
        <v>1.571821143199797</v>
      </c>
      <c r="AI95" s="30">
        <v>9.6118619259566316</v>
      </c>
      <c r="AJ95" s="30">
        <v>10.666089343923225</v>
      </c>
      <c r="AK95" s="30">
        <v>6.0609191579351345</v>
      </c>
      <c r="AL95" s="30">
        <v>5.6477320037330596</v>
      </c>
      <c r="AM95" s="30">
        <v>7.9957794708038623</v>
      </c>
      <c r="AN95" s="36"/>
      <c r="AO95" s="36"/>
      <c r="AP95" s="36"/>
      <c r="AQ95" s="36"/>
      <c r="AR95" s="36"/>
      <c r="AS95" s="36"/>
      <c r="AT95" s="36"/>
    </row>
    <row r="96" spans="1:46" ht="15.6" x14ac:dyDescent="0.3">
      <c r="A96" s="26">
        <v>686814</v>
      </c>
      <c r="B96" s="26">
        <v>846971</v>
      </c>
      <c r="C96" s="26">
        <v>360</v>
      </c>
      <c r="D96" s="25">
        <v>92</v>
      </c>
      <c r="E96" s="26">
        <v>1</v>
      </c>
      <c r="F96" s="27" t="s">
        <v>92</v>
      </c>
      <c r="G96" s="30">
        <v>-5.7314680802294324</v>
      </c>
      <c r="H96" s="30">
        <v>0.25999646687854949</v>
      </c>
      <c r="I96" s="30">
        <v>0.15079717491355757</v>
      </c>
      <c r="J96" s="30">
        <v>-6.4813106044659232</v>
      </c>
      <c r="K96" s="30">
        <v>1.8984219161859022</v>
      </c>
      <c r="L96" s="30">
        <v>-2.3929939570406331</v>
      </c>
      <c r="M96" s="30">
        <v>5.4964384297084985</v>
      </c>
      <c r="N96" s="30">
        <v>1.5772979565114886</v>
      </c>
      <c r="O96" s="30">
        <v>-3.1412009147836057</v>
      </c>
      <c r="P96" s="30">
        <v>-4.0574916466577609</v>
      </c>
      <c r="Q96" s="30">
        <v>-1.3006512813861189</v>
      </c>
      <c r="R96" s="30">
        <v>-3.4978758587223382</v>
      </c>
      <c r="S96" s="30">
        <v>4.8751169837198089</v>
      </c>
      <c r="T96" s="30">
        <v>-3.2465614304414321</v>
      </c>
      <c r="U96" s="30">
        <v>-2.4480537342236603</v>
      </c>
      <c r="V96" s="30">
        <v>-4.0574916466577609</v>
      </c>
      <c r="W96" s="30">
        <v>1.1642146175184354</v>
      </c>
      <c r="X96" s="30">
        <v>-10.524500003387093</v>
      </c>
      <c r="Y96" s="30">
        <v>-3.6520265385495967</v>
      </c>
      <c r="Z96" s="30">
        <v>-7.2759064882473625</v>
      </c>
      <c r="AA96" s="30">
        <v>-2.2217655262299791</v>
      </c>
      <c r="AB96" s="30">
        <v>-1.5317630023495057</v>
      </c>
      <c r="AC96" s="30">
        <v>-1.9174254831614903</v>
      </c>
      <c r="AD96" s="30">
        <v>0.22609491520286812</v>
      </c>
      <c r="AE96" s="30">
        <v>4.6987184452289767</v>
      </c>
      <c r="AF96" s="30">
        <v>1.0783067903925008</v>
      </c>
      <c r="AG96" s="30">
        <v>1.7640738636548237</v>
      </c>
      <c r="AH96" s="30">
        <v>1.4020938674863979</v>
      </c>
      <c r="AI96" s="30">
        <v>9.7403639760677923</v>
      </c>
      <c r="AJ96" s="30">
        <v>10.351345756584248</v>
      </c>
      <c r="AK96" s="30">
        <v>6.069139457192577</v>
      </c>
      <c r="AL96" s="30">
        <v>4.4597015447584765</v>
      </c>
      <c r="AM96" s="30">
        <v>8.266364034528797</v>
      </c>
      <c r="AN96" s="36"/>
      <c r="AO96" s="36"/>
      <c r="AP96" s="36"/>
      <c r="AQ96" s="36"/>
      <c r="AR96" s="36"/>
      <c r="AS96" s="36"/>
      <c r="AT96" s="36"/>
    </row>
    <row r="97" spans="1:46" ht="15.6" x14ac:dyDescent="0.3">
      <c r="A97" s="26">
        <v>686815</v>
      </c>
      <c r="B97" s="26">
        <v>846971</v>
      </c>
      <c r="C97" s="26">
        <v>361</v>
      </c>
      <c r="D97" s="25">
        <v>93</v>
      </c>
      <c r="E97" s="26">
        <v>1</v>
      </c>
      <c r="F97" s="27" t="s">
        <v>93</v>
      </c>
      <c r="G97" s="30">
        <v>-7.3494507295572502</v>
      </c>
      <c r="H97" s="30">
        <v>0.3204446014717835</v>
      </c>
      <c r="I97" s="30">
        <v>0.27165443730235161</v>
      </c>
      <c r="J97" s="30">
        <v>-6.2956205836610337</v>
      </c>
      <c r="K97" s="30">
        <v>2.0568822046671915</v>
      </c>
      <c r="L97" s="30">
        <v>-2.3445882145467358</v>
      </c>
      <c r="M97" s="30">
        <v>5.4430849539445338</v>
      </c>
      <c r="N97" s="30">
        <v>1.6641793481728784</v>
      </c>
      <c r="O97" s="30">
        <v>-3.1861132958481981</v>
      </c>
      <c r="P97" s="30">
        <v>-3.7738999607503172</v>
      </c>
      <c r="Q97" s="30">
        <v>-1.2889933109623168</v>
      </c>
      <c r="R97" s="30">
        <v>-3.4374277241291042</v>
      </c>
      <c r="S97" s="30">
        <v>4.9648355006131561</v>
      </c>
      <c r="T97" s="30">
        <v>-3.1861132958481981</v>
      </c>
      <c r="U97" s="30">
        <v>-2.3876055996304264</v>
      </c>
      <c r="V97" s="30">
        <v>-3.9970435120645269</v>
      </c>
      <c r="W97" s="30">
        <v>1.3173932363633931</v>
      </c>
      <c r="X97" s="30">
        <v>-10.616481596312498</v>
      </c>
      <c r="Y97" s="30">
        <v>-3.6785897809459924</v>
      </c>
      <c r="Z97" s="30">
        <v>-7.2639055076807182</v>
      </c>
      <c r="AA97" s="30">
        <v>-2.2231808568269829</v>
      </c>
      <c r="AB97" s="30">
        <v>-1.6944584190704812</v>
      </c>
      <c r="AC97" s="30">
        <v>-1.8279898116950037</v>
      </c>
      <c r="AD97" s="30">
        <v>0.25145172998483212</v>
      </c>
      <c r="AE97" s="30">
        <v>4.7392852092683819</v>
      </c>
      <c r="AF97" s="30">
        <v>1.0781303031693001</v>
      </c>
      <c r="AG97" s="30">
        <v>1.8537211529403199</v>
      </c>
      <c r="AH97" s="30">
        <v>1.3380878276062262</v>
      </c>
      <c r="AI97" s="30">
        <v>9.7905818424102122</v>
      </c>
      <c r="AJ97" s="30">
        <v>10.495230747209169</v>
      </c>
      <c r="AK97" s="30">
        <v>6.0242270761279846</v>
      </c>
      <c r="AL97" s="30">
        <v>4.6154598591560356</v>
      </c>
      <c r="AM97" s="30">
        <v>8.3268121691220305</v>
      </c>
      <c r="AN97" s="36"/>
      <c r="AO97" s="36"/>
      <c r="AP97" s="36"/>
      <c r="AQ97" s="36"/>
      <c r="AR97" s="36"/>
      <c r="AS97" s="36"/>
      <c r="AT97" s="36"/>
    </row>
    <row r="98" spans="1:46" ht="15.6" x14ac:dyDescent="0.3">
      <c r="A98" s="26">
        <v>687901</v>
      </c>
      <c r="B98" s="26">
        <v>846364</v>
      </c>
      <c r="C98" s="26">
        <v>379</v>
      </c>
      <c r="D98" s="25">
        <v>94</v>
      </c>
      <c r="E98" s="26">
        <v>1</v>
      </c>
      <c r="F98" s="27" t="s">
        <v>94</v>
      </c>
      <c r="G98" s="30">
        <v>-6.7561102215090072</v>
      </c>
      <c r="H98" s="30">
        <v>0.1188552346501395</v>
      </c>
      <c r="I98" s="30">
        <v>-0.55690020319793687</v>
      </c>
      <c r="J98" s="30">
        <v>-7.1355246524172289</v>
      </c>
      <c r="K98" s="30">
        <v>0.80713622555891174</v>
      </c>
      <c r="L98" s="30">
        <v>-2.4543021032292271</v>
      </c>
      <c r="M98" s="30">
        <v>5.7887361576306589</v>
      </c>
      <c r="N98" s="30">
        <v>1.6943915954085584</v>
      </c>
      <c r="O98" s="30">
        <v>-3.3877026626698421</v>
      </c>
      <c r="P98" s="30">
        <v>-3.5054856983262255</v>
      </c>
      <c r="Q98" s="30">
        <v>-1.2154793875390402</v>
      </c>
      <c r="R98" s="30">
        <v>-2.8768770389038516</v>
      </c>
      <c r="S98" s="30">
        <v>4.0700989532315663</v>
      </c>
      <c r="T98" s="30">
        <v>-3.2823421470120158</v>
      </c>
      <c r="U98" s="30">
        <v>-2.5891949664520704</v>
      </c>
      <c r="V98" s="30">
        <v>-4.1986328788861709</v>
      </c>
      <c r="W98" s="30">
        <v>2.0551959326893021</v>
      </c>
      <c r="X98" s="30">
        <v>-10.859275416441102</v>
      </c>
      <c r="Y98" s="30">
        <v>-2.989672533049196</v>
      </c>
      <c r="Z98" s="30">
        <v>-7.18541565037797</v>
      </c>
      <c r="AA98" s="30">
        <v>-2.0081650840128313</v>
      </c>
      <c r="AB98" s="30">
        <v>-1.8960477858921252</v>
      </c>
      <c r="AC98" s="30">
        <v>-1.9473410802796758</v>
      </c>
      <c r="AD98" s="30">
        <v>0.76070912082253428</v>
      </c>
      <c r="AE98" s="30">
        <v>4.8193356004425558</v>
      </c>
      <c r="AF98" s="30">
        <v>2.045534021777565</v>
      </c>
      <c r="AG98" s="30">
        <v>1.7012644746963204</v>
      </c>
      <c r="AH98" s="30">
        <v>1.7546104554016131</v>
      </c>
      <c r="AI98" s="30">
        <v>9.8519498012575859</v>
      </c>
      <c r="AJ98" s="30">
        <v>10.234762375137501</v>
      </c>
      <c r="AK98" s="30">
        <v>6.9212499979744502</v>
      </c>
      <c r="AL98" s="30">
        <v>4.0954167612158567</v>
      </c>
      <c r="AM98" s="30">
        <v>8.125222802300387</v>
      </c>
      <c r="AN98" s="36"/>
      <c r="AO98" s="36"/>
      <c r="AP98" s="36"/>
      <c r="AQ98" s="36"/>
      <c r="AR98" s="36"/>
      <c r="AS98" s="36"/>
      <c r="AT98" s="36"/>
    </row>
    <row r="99" spans="1:46" ht="15.6" x14ac:dyDescent="0.3">
      <c r="A99" s="26">
        <v>687902</v>
      </c>
      <c r="B99" s="26">
        <v>846364</v>
      </c>
      <c r="C99" s="26">
        <v>379</v>
      </c>
      <c r="D99" s="25">
        <v>95</v>
      </c>
      <c r="E99" s="26">
        <v>1</v>
      </c>
      <c r="F99" s="27" t="s">
        <v>95</v>
      </c>
      <c r="G99" s="30">
        <v>-8.6930589073678206</v>
      </c>
      <c r="H99" s="30">
        <v>0.22959939215658165</v>
      </c>
      <c r="I99" s="30">
        <v>-0.20571867910126385</v>
      </c>
      <c r="J99" s="30">
        <v>-6.8091841492319594</v>
      </c>
      <c r="K99" s="30">
        <v>1.3663199694733501</v>
      </c>
      <c r="L99" s="30">
        <v>-2.0431327376877828</v>
      </c>
      <c r="M99" s="30">
        <v>5.7185371183132681</v>
      </c>
      <c r="N99" s="30">
        <v>1.8256142842585414</v>
      </c>
      <c r="O99" s="30">
        <v>-3.1715979895055737</v>
      </c>
      <c r="P99" s="30">
        <v>-3.3947415408197834</v>
      </c>
      <c r="Q99" s="30">
        <v>-1.1303776606459357</v>
      </c>
      <c r="R99" s="30">
        <v>-2.9892764327116192</v>
      </c>
      <c r="S99" s="30">
        <v>4.2784815803019249</v>
      </c>
      <c r="T99" s="30">
        <v>-3.1715979895055737</v>
      </c>
      <c r="U99" s="30">
        <v>-3.1715979895055737</v>
      </c>
      <c r="V99" s="30">
        <v>-4.0878887213797288</v>
      </c>
      <c r="W99" s="30">
        <v>2.2220295568467878</v>
      </c>
      <c r="X99" s="30">
        <v>-10.715651584815504</v>
      </c>
      <c r="Y99" s="30">
        <v>-2.9976446823821359</v>
      </c>
      <c r="Z99" s="30">
        <v>-6.939281967015031</v>
      </c>
      <c r="AA99" s="30">
        <v>-2.2027647438434363</v>
      </c>
      <c r="AB99" s="30">
        <v>-2.0729857008374641</v>
      </c>
      <c r="AC99" s="30">
        <v>-1.5229393639181921</v>
      </c>
      <c r="AD99" s="30">
        <v>0.76022764321875191</v>
      </c>
      <c r="AE99" s="30">
        <v>4.8480148048946941</v>
      </c>
      <c r="AF99" s="30">
        <v>1.6405863658668438</v>
      </c>
      <c r="AG99" s="30">
        <v>1.8522825313407025</v>
      </c>
      <c r="AH99" s="30">
        <v>1.71875113871618</v>
      </c>
      <c r="AI99" s="30">
        <v>9.9366664635192539</v>
      </c>
      <c r="AJ99" s="30">
        <v>10.312626858524787</v>
      </c>
      <c r="AK99" s="30">
        <v>6.375214619091822</v>
      </c>
      <c r="AL99" s="30">
        <v>3.9985215539440544</v>
      </c>
      <c r="AM99" s="30">
        <v>8.235966959806829</v>
      </c>
      <c r="AN99" s="36"/>
      <c r="AO99" s="36"/>
      <c r="AP99" s="36"/>
      <c r="AQ99" s="36"/>
      <c r="AR99" s="36"/>
      <c r="AS99" s="36"/>
      <c r="AT99" s="36"/>
    </row>
    <row r="100" spans="1:46" ht="15.6" x14ac:dyDescent="0.3">
      <c r="A100" s="26">
        <v>687903</v>
      </c>
      <c r="B100" s="26">
        <v>846364</v>
      </c>
      <c r="C100" s="26">
        <v>379</v>
      </c>
      <c r="D100" s="25">
        <v>96</v>
      </c>
      <c r="E100" s="26">
        <v>1</v>
      </c>
      <c r="F100" s="27" t="s">
        <v>96</v>
      </c>
      <c r="G100" s="30">
        <v>-8.7107690793843133</v>
      </c>
      <c r="H100" s="30">
        <v>0.21188922014008785</v>
      </c>
      <c r="I100" s="30">
        <v>-0.35264058259776399</v>
      </c>
      <c r="J100" s="30">
        <v>-7.0545390054434547</v>
      </c>
      <c r="K100" s="30">
        <v>0.8977237538537467</v>
      </c>
      <c r="L100" s="30">
        <v>-2.1696390751940773</v>
      </c>
      <c r="M100" s="30">
        <v>5.7789606492543868</v>
      </c>
      <c r="N100" s="30">
        <v>1.6782262889335149</v>
      </c>
      <c r="O100" s="30">
        <v>-3.1893081615220673</v>
      </c>
      <c r="P100" s="30">
        <v>-3.5459831054607998</v>
      </c>
      <c r="Q100" s="30">
        <v>-1.3175059846204762</v>
      </c>
      <c r="R100" s="30">
        <v>-2.9269438970545765</v>
      </c>
      <c r="S100" s="30">
        <v>4.1946812964564408</v>
      </c>
      <c r="T100" s="30">
        <v>-3.1893081615220673</v>
      </c>
      <c r="U100" s="30">
        <v>-2.4961609809621224</v>
      </c>
      <c r="V100" s="30">
        <v>-4.1055988933962224</v>
      </c>
      <c r="W100" s="30">
        <v>2.1530260904427436</v>
      </c>
      <c r="X100" s="30">
        <v>-10.766399972370431</v>
      </c>
      <c r="Y100" s="30">
        <v>-2.8386512899088983</v>
      </c>
      <c r="Z100" s="30">
        <v>-6.9680283196357928</v>
      </c>
      <c r="AA100" s="30">
        <v>-2.0534731623633493</v>
      </c>
      <c r="AB100" s="30">
        <v>-1.8030138004021767</v>
      </c>
      <c r="AC100" s="30">
        <v>-1.7783211878118055</v>
      </c>
      <c r="AD100" s="30">
        <v>0.74251747120225808</v>
      </c>
      <c r="AE100" s="30">
        <v>4.9244179244486785</v>
      </c>
      <c r="AF100" s="30">
        <v>2.0201779913193536</v>
      </c>
      <c r="AG100" s="30">
        <v>1.7379455236351373</v>
      </c>
      <c r="AH100" s="30">
        <v>1.6390055757802335</v>
      </c>
      <c r="AI100" s="30">
        <v>9.8604845230474254</v>
      </c>
      <c r="AJ100" s="30">
        <v>10.216729266936504</v>
      </c>
      <c r="AK100" s="30">
        <v>6.9373229423282705</v>
      </c>
      <c r="AL100" s="30">
        <v>4.0549193540812825</v>
      </c>
      <c r="AM100" s="30">
        <v>8.2182567877903345</v>
      </c>
      <c r="AN100" s="36"/>
      <c r="AO100" s="36"/>
      <c r="AP100" s="36"/>
      <c r="AQ100" s="36"/>
      <c r="AR100" s="36"/>
      <c r="AS100" s="36"/>
      <c r="AT100" s="36"/>
    </row>
    <row r="101" spans="1:46" ht="15.6" x14ac:dyDescent="0.3">
      <c r="A101" s="26">
        <v>687905</v>
      </c>
      <c r="B101" s="26">
        <v>846363</v>
      </c>
      <c r="C101" s="26">
        <v>379</v>
      </c>
      <c r="D101" s="25">
        <v>97</v>
      </c>
      <c r="E101" s="26">
        <v>1</v>
      </c>
      <c r="F101" s="27" t="s">
        <v>97</v>
      </c>
      <c r="G101" s="30">
        <v>-8.7442322560394263</v>
      </c>
      <c r="H101" s="30">
        <v>-0.22703906462318937</v>
      </c>
      <c r="I101" s="30">
        <v>-0.70887715151592778</v>
      </c>
      <c r="J101" s="30">
        <v>-7.2086641921717822</v>
      </c>
      <c r="K101" s="30">
        <v>0.22041694521021188</v>
      </c>
      <c r="L101" s="30">
        <v>-2.3943419620943596</v>
      </c>
      <c r="M101" s="30">
        <v>5.7581558694711976</v>
      </c>
      <c r="N101" s="30">
        <v>1.6214157482814107</v>
      </c>
      <c r="O101" s="30">
        <v>-3.2227713381771803</v>
      </c>
      <c r="P101" s="30">
        <v>-3.5794462821159128</v>
      </c>
      <c r="Q101" s="30">
        <v>-1.2486903121551709</v>
      </c>
      <c r="R101" s="30">
        <v>-2.4808339934478032</v>
      </c>
      <c r="S101" s="30">
        <v>4.0496270543928654</v>
      </c>
      <c r="T101" s="30">
        <v>-3.2227713381771803</v>
      </c>
      <c r="U101" s="30">
        <v>-2.5296241576172349</v>
      </c>
      <c r="V101" s="30">
        <v>-4.1390620700513354</v>
      </c>
      <c r="W101" s="30">
        <v>2.1525070695069846</v>
      </c>
      <c r="X101" s="30">
        <v>-10.91427069307149</v>
      </c>
      <c r="Y101" s="30">
        <v>-2.7527677089314451</v>
      </c>
      <c r="Z101" s="30">
        <v>-6.9284464913793498</v>
      </c>
      <c r="AA101" s="30">
        <v>-1.6289343661855598</v>
      </c>
      <c r="AB101" s="30">
        <v>-1.8364769770572897</v>
      </c>
      <c r="AC101" s="30">
        <v>-1.8364769770572897</v>
      </c>
      <c r="AD101" s="30">
        <v>0.9967363669989262</v>
      </c>
      <c r="AE101" s="30">
        <v>4.857466078039522</v>
      </c>
      <c r="AF101" s="30">
        <v>2.6120393988854249</v>
      </c>
      <c r="AG101" s="30">
        <v>1.760835283531156</v>
      </c>
      <c r="AH101" s="30">
        <v>1.7676612486015559</v>
      </c>
      <c r="AI101" s="30">
        <v>9.8793893319096284</v>
      </c>
      <c r="AJ101" s="30">
        <v>10.138608939697649</v>
      </c>
      <c r="AK101" s="30">
        <v>7.5136253372940516</v>
      </c>
      <c r="AL101" s="30">
        <v>4.0904490489131211</v>
      </c>
      <c r="AM101" s="30">
        <v>8.1847936111352215</v>
      </c>
      <c r="AN101" s="36"/>
      <c r="AO101" s="36"/>
      <c r="AP101" s="36"/>
      <c r="AQ101" s="36"/>
      <c r="AR101" s="36"/>
      <c r="AS101" s="36"/>
      <c r="AT101" s="36"/>
    </row>
    <row r="102" spans="1:46" ht="15.6" x14ac:dyDescent="0.3">
      <c r="A102" s="26">
        <v>687906</v>
      </c>
      <c r="B102" s="26">
        <v>846363</v>
      </c>
      <c r="C102" s="26">
        <v>379</v>
      </c>
      <c r="D102" s="25">
        <v>98</v>
      </c>
      <c r="E102" s="26">
        <v>1</v>
      </c>
      <c r="F102" s="27" t="s">
        <v>98</v>
      </c>
      <c r="G102" s="30">
        <v>-8.7152126311821956</v>
      </c>
      <c r="H102" s="30">
        <v>0.49512774079398797</v>
      </c>
      <c r="I102" s="30">
        <v>-6.9402061943863821E-2</v>
      </c>
      <c r="J102" s="30">
        <v>-6.8313378730463343</v>
      </c>
      <c r="K102" s="30">
        <v>1.4765577748391043</v>
      </c>
      <c r="L102" s="30">
        <v>-2.1839349234349696</v>
      </c>
      <c r="M102" s="30">
        <v>5.710063498402973</v>
      </c>
      <c r="N102" s="30">
        <v>1.7478907092893559</v>
      </c>
      <c r="O102" s="30">
        <v>-3.2991122289777746</v>
      </c>
      <c r="P102" s="30">
        <v>-3.2991122289777746</v>
      </c>
      <c r="Q102" s="30">
        <v>-1.0419895100604863</v>
      </c>
      <c r="R102" s="30">
        <v>-3.0984415335156235</v>
      </c>
      <c r="S102" s="30">
        <v>4.2446318167243593</v>
      </c>
      <c r="T102" s="30">
        <v>-3.1937517133199482</v>
      </c>
      <c r="U102" s="30">
        <v>-2.5006045327600028</v>
      </c>
      <c r="V102" s="30">
        <v>-4.1100424451941029</v>
      </c>
      <c r="W102" s="30">
        <v>2.0266041117583766</v>
      </c>
      <c r="X102" s="30">
        <v>-10.673081069226383</v>
      </c>
      <c r="Y102" s="30">
        <v>-2.8360772690481326</v>
      </c>
      <c r="Z102" s="30">
        <v>-7.0695190776035322</v>
      </c>
      <c r="AA102" s="30">
        <v>-2.0211881063717043</v>
      </c>
      <c r="AB102" s="30">
        <v>-2.0951394246518387</v>
      </c>
      <c r="AC102" s="30">
        <v>-1.7586671880306259</v>
      </c>
      <c r="AD102" s="30">
        <v>0.73807391940437728</v>
      </c>
      <c r="AE102" s="30">
        <v>4.8258610810803191</v>
      </c>
      <c r="AF102" s="30">
        <v>1.4506391858214245</v>
      </c>
      <c r="AG102" s="30">
        <v>1.8101945926255107</v>
      </c>
      <c r="AH102" s="30">
        <v>1.4883795138042712</v>
      </c>
      <c r="AI102" s="30">
        <v>9.9601103311437509</v>
      </c>
      <c r="AJ102" s="30">
        <v>10.225748895306916</v>
      </c>
      <c r="AK102" s="30">
        <v>6.4865922879019697</v>
      </c>
      <c r="AL102" s="30">
        <v>3.8963251224561435</v>
      </c>
      <c r="AM102" s="30">
        <v>8.2138132359924541</v>
      </c>
      <c r="AN102" s="36"/>
      <c r="AO102" s="36"/>
      <c r="AP102" s="36"/>
      <c r="AQ102" s="36"/>
      <c r="AR102" s="36"/>
      <c r="AS102" s="36"/>
      <c r="AT102" s="36"/>
    </row>
    <row r="103" spans="1:46" ht="15.6" x14ac:dyDescent="0.3">
      <c r="A103" s="26">
        <v>687907</v>
      </c>
      <c r="B103" s="26">
        <v>846363</v>
      </c>
      <c r="C103" s="26">
        <v>379</v>
      </c>
      <c r="D103" s="25">
        <v>99</v>
      </c>
      <c r="E103" s="26">
        <v>1</v>
      </c>
      <c r="F103" s="27" t="s">
        <v>99</v>
      </c>
      <c r="G103" s="30">
        <v>-8.7210342044959361</v>
      </c>
      <c r="H103" s="30">
        <v>0.20162409502846537</v>
      </c>
      <c r="I103" s="30">
        <v>-0.27493693476342912</v>
      </c>
      <c r="J103" s="30">
        <v>-6.9372429049170581</v>
      </c>
      <c r="K103" s="30">
        <v>1.5830522664971831</v>
      </c>
      <c r="L103" s="30">
        <v>-2.1840010851780911</v>
      </c>
      <c r="M103" s="30">
        <v>5.9273854764034413</v>
      </c>
      <c r="N103" s="30">
        <v>1.7702400129423108</v>
      </c>
      <c r="O103" s="30">
        <v>-3.1995732866336897</v>
      </c>
      <c r="P103" s="30">
        <v>-3.7103989103996806</v>
      </c>
      <c r="Q103" s="30">
        <v>-1.1583529577740517</v>
      </c>
      <c r="R103" s="30">
        <v>-3.304933802291516</v>
      </c>
      <c r="S103" s="30">
        <v>4.5101835778204746</v>
      </c>
      <c r="T103" s="30">
        <v>-3.1995732866336897</v>
      </c>
      <c r="U103" s="30">
        <v>-2.5064261060737447</v>
      </c>
      <c r="V103" s="30">
        <v>-4.1158640185078452</v>
      </c>
      <c r="W103" s="30">
        <v>1.9303254282893834</v>
      </c>
      <c r="X103" s="30">
        <v>-10.927367498030396</v>
      </c>
      <c r="Y103" s="30">
        <v>-2.7484976672734733</v>
      </c>
      <c r="Z103" s="30">
        <v>-7.1815145075312321</v>
      </c>
      <c r="AA103" s="30">
        <v>-2.0227514713737049</v>
      </c>
      <c r="AB103" s="30">
        <v>-1.8132789255137993</v>
      </c>
      <c r="AC103" s="30">
        <v>-1.8132789255137993</v>
      </c>
      <c r="AD103" s="30">
        <v>0.73225234609063572</v>
      </c>
      <c r="AE103" s="30">
        <v>4.9201229663235599</v>
      </c>
      <c r="AF103" s="30">
        <v>1.435155701595946</v>
      </c>
      <c r="AG103" s="30">
        <v>1.8941769141730724</v>
      </c>
      <c r="AH103" s="30">
        <v>1.6982665133172214</v>
      </c>
      <c r="AI103" s="30">
        <v>9.996040552510232</v>
      </c>
      <c r="AJ103" s="30">
        <v>10.357166542373223</v>
      </c>
      <c r="AK103" s="30">
        <v>6.5413953364046638</v>
      </c>
      <c r="AL103" s="30">
        <v>4.1136471004566113</v>
      </c>
      <c r="AM103" s="30">
        <v>8.2079916626787117</v>
      </c>
      <c r="AN103" s="36"/>
      <c r="AO103" s="36"/>
      <c r="AP103" s="36"/>
      <c r="AQ103" s="36"/>
      <c r="AR103" s="36"/>
      <c r="AS103" s="36"/>
      <c r="AT103" s="36"/>
    </row>
    <row r="104" spans="1:46" ht="15.6" x14ac:dyDescent="0.3">
      <c r="A104" s="26">
        <v>687908</v>
      </c>
      <c r="B104" s="26">
        <v>846362</v>
      </c>
      <c r="C104" s="26">
        <v>379</v>
      </c>
      <c r="D104" s="25">
        <v>100</v>
      </c>
      <c r="E104" s="26">
        <v>1</v>
      </c>
      <c r="F104" s="27" t="s">
        <v>100</v>
      </c>
      <c r="G104" s="30">
        <v>-8.745496336471529</v>
      </c>
      <c r="H104" s="30">
        <v>0.17716196305287205</v>
      </c>
      <c r="I104" s="30">
        <v>-0.40699493379866825</v>
      </c>
      <c r="J104" s="30">
        <v>-6.9852355343028458</v>
      </c>
      <c r="K104" s="30">
        <v>1.2633517317224248</v>
      </c>
      <c r="L104" s="30">
        <v>-2.1848705885845936</v>
      </c>
      <c r="M104" s="30">
        <v>5.7065910505642954</v>
      </c>
      <c r="N104" s="30">
        <v>1.7104385145214085</v>
      </c>
      <c r="O104" s="30">
        <v>-3.2240354186092834</v>
      </c>
      <c r="P104" s="30">
        <v>-3.7348610423752739</v>
      </c>
      <c r="Q104" s="30">
        <v>-1.1321713569308902</v>
      </c>
      <c r="R104" s="30">
        <v>-3.1287252388049587</v>
      </c>
      <c r="S104" s="30">
        <v>4.0413943046446699</v>
      </c>
      <c r="T104" s="30">
        <v>-2.530888238049338</v>
      </c>
      <c r="U104" s="30">
        <v>-2.1254231299411734</v>
      </c>
      <c r="V104" s="30">
        <v>-4.1403261504834381</v>
      </c>
      <c r="W104" s="30">
        <v>1.9799712684675121</v>
      </c>
      <c r="X104" s="30">
        <v>-10.58333226399742</v>
      </c>
      <c r="Y104" s="30">
        <v>-2.9313658046464632</v>
      </c>
      <c r="Z104" s="30">
        <v>-6.9351546699038087</v>
      </c>
      <c r="AA104" s="30">
        <v>-2.1639464119375091</v>
      </c>
      <c r="AB104" s="30">
        <v>-1.8377410574893926</v>
      </c>
      <c r="AC104" s="30">
        <v>-1.6145975061751829</v>
      </c>
      <c r="AD104" s="30">
        <v>0.78329776662318773</v>
      </c>
      <c r="AE104" s="30">
        <v>4.919191331758161</v>
      </c>
      <c r="AF104" s="30">
        <v>1.5381385161884729</v>
      </c>
      <c r="AG104" s="30">
        <v>1.7032182665479214</v>
      </c>
      <c r="AH104" s="30">
        <v>1.8193896983099633</v>
      </c>
      <c r="AI104" s="30">
        <v>9.9471181229644774</v>
      </c>
      <c r="AJ104" s="30">
        <v>10.151418586477208</v>
      </c>
      <c r="AK104" s="30">
        <v>6.3917700614750634</v>
      </c>
      <c r="AL104" s="30">
        <v>4.0891849684810184</v>
      </c>
      <c r="AM104" s="30">
        <v>8.1835295307031188</v>
      </c>
      <c r="AN104" s="36"/>
      <c r="AO104" s="36"/>
      <c r="AP104" s="36"/>
      <c r="AQ104" s="36"/>
      <c r="AR104" s="36"/>
      <c r="AS104" s="36"/>
      <c r="AT104" s="36"/>
    </row>
    <row r="105" spans="1:46" ht="15.6" x14ac:dyDescent="0.3">
      <c r="A105" s="26">
        <v>687909</v>
      </c>
      <c r="B105" s="26">
        <v>846362</v>
      </c>
      <c r="C105" s="26">
        <v>379</v>
      </c>
      <c r="D105" s="25">
        <v>101</v>
      </c>
      <c r="E105" s="26">
        <v>1</v>
      </c>
      <c r="F105" s="27" t="s">
        <v>101</v>
      </c>
      <c r="G105" s="30">
        <v>-8.7453260924134852</v>
      </c>
      <c r="H105" s="30">
        <v>0.46501427956269686</v>
      </c>
      <c r="I105" s="30">
        <v>-0.3822835808245067</v>
      </c>
      <c r="J105" s="30">
        <v>-6.8482061075276039</v>
      </c>
      <c r="K105" s="30">
        <v>1.4077382685050077</v>
      </c>
      <c r="L105" s="30">
        <v>-2.1480675636493012</v>
      </c>
      <c r="M105" s="30">
        <v>5.8529438048004208</v>
      </c>
      <c r="N105" s="30">
        <v>1.7389794557086677</v>
      </c>
      <c r="O105" s="30">
        <v>-3.2238651745512392</v>
      </c>
      <c r="P105" s="30">
        <v>-3.4470087258654494</v>
      </c>
      <c r="Q105" s="30">
        <v>-1.2089621540089748</v>
      </c>
      <c r="R105" s="30">
        <v>-3.1285549947469145</v>
      </c>
      <c r="S105" s="30">
        <v>4.0759321922069214</v>
      </c>
      <c r="T105" s="30">
        <v>-3.2238651745512392</v>
      </c>
      <c r="U105" s="30">
        <v>-2.5307179939912943</v>
      </c>
      <c r="V105" s="30">
        <v>-4.1401559064253943</v>
      </c>
      <c r="W105" s="30">
        <v>2.054249484679278</v>
      </c>
      <c r="X105" s="30">
        <v>-10.89999105533091</v>
      </c>
      <c r="Y105" s="30">
        <v>-2.7985974391468953</v>
      </c>
      <c r="Z105" s="30">
        <v>-6.9657862416919665</v>
      </c>
      <c r="AA105" s="30">
        <v>-1.9711022060558716</v>
      </c>
      <c r="AB105" s="30">
        <v>-1.8375708134313489</v>
      </c>
      <c r="AC105" s="30">
        <v>-1.8628886214156386</v>
      </c>
      <c r="AD105" s="30">
        <v>0.80148651618390976</v>
      </c>
      <c r="AE105" s="30">
        <v>4.7825023930990076</v>
      </c>
      <c r="AF105" s="30">
        <v>1.4946336967438549</v>
      </c>
      <c r="AG105" s="30">
        <v>1.8130874278623896</v>
      </c>
      <c r="AH105" s="30">
        <v>1.888122613805304</v>
      </c>
      <c r="AI105" s="30">
        <v>9.9736056753398952</v>
      </c>
      <c r="AJ105" s="30">
        <v>10.220581702022203</v>
      </c>
      <c r="AK105" s="30">
        <v>6.4564788266706792</v>
      </c>
      <c r="AL105" s="30">
        <v>4.1538937336766333</v>
      </c>
      <c r="AM105" s="30">
        <v>8.1836997747611626</v>
      </c>
      <c r="AN105" s="36"/>
      <c r="AO105" s="36"/>
      <c r="AP105" s="36"/>
      <c r="AQ105" s="36"/>
      <c r="AR105" s="36"/>
      <c r="AS105" s="36"/>
      <c r="AT105" s="36"/>
    </row>
    <row r="106" spans="1:46" ht="15.6" x14ac:dyDescent="0.3">
      <c r="A106" s="26">
        <v>687910</v>
      </c>
      <c r="B106" s="26">
        <v>846361</v>
      </c>
      <c r="C106" s="26">
        <v>379</v>
      </c>
      <c r="D106" s="25">
        <v>102</v>
      </c>
      <c r="E106" s="26">
        <v>1</v>
      </c>
      <c r="F106" s="27" t="s">
        <v>102</v>
      </c>
      <c r="G106" s="30">
        <v>-6.4422933132817848</v>
      </c>
      <c r="H106" s="30">
        <v>0.17777989324857124</v>
      </c>
      <c r="I106" s="30">
        <v>-0.36402165841172435</v>
      </c>
      <c r="J106" s="30">
        <v>-7.5184327460978357</v>
      </c>
      <c r="K106" s="30">
        <v>1.2121933923944037</v>
      </c>
      <c r="L106" s="30">
        <v>-1.6854385399616287</v>
      </c>
      <c r="M106" s="30">
        <v>5.7543601103318975</v>
      </c>
      <c r="N106" s="30">
        <v>1.5127809599809112</v>
      </c>
      <c r="O106" s="30">
        <v>-3.3287780040714106</v>
      </c>
      <c r="P106" s="30">
        <v>-3.5800924323523162</v>
      </c>
      <c r="Q106" s="30">
        <v>-1.3516153115119927</v>
      </c>
      <c r="R106" s="30">
        <v>-3.2234174884135842</v>
      </c>
      <c r="S106" s="30">
        <v>3.883188649313718</v>
      </c>
      <c r="T106" s="30">
        <v>-3.2234174884135842</v>
      </c>
      <c r="U106" s="30">
        <v>-1.6139795759794837</v>
      </c>
      <c r="V106" s="30">
        <v>-4.1397082202877389</v>
      </c>
      <c r="W106" s="30">
        <v>1.8070204329788513</v>
      </c>
      <c r="X106" s="30">
        <v>-10.64562815921229</v>
      </c>
      <c r="Y106" s="30">
        <v>-2.8587743748256749</v>
      </c>
      <c r="Z106" s="30">
        <v>-6.8973127163977761</v>
      </c>
      <c r="AA106" s="30">
        <v>-2.593597441804913</v>
      </c>
      <c r="AB106" s="30">
        <v>-1.8371231272936936</v>
      </c>
      <c r="AC106" s="30">
        <v>-1.7883329631242617</v>
      </c>
      <c r="AD106" s="30">
        <v>0.70840814431074162</v>
      </c>
      <c r="AE106" s="30">
        <v>5.1659423314927686</v>
      </c>
      <c r="AF106" s="30">
        <v>1.4679303938155595</v>
      </c>
      <c r="AG106" s="30">
        <v>1.5887668669588333</v>
      </c>
      <c r="AH106" s="30">
        <v>1.8070204329788513</v>
      </c>
      <c r="AI106" s="30">
        <v>9.6832743525152356</v>
      </c>
      <c r="AJ106" s="30">
        <v>9.9978858368456471</v>
      </c>
      <c r="AK106" s="30">
        <v>5.9869228835625989</v>
      </c>
      <c r="AL106" s="30">
        <v>4.1543414198142887</v>
      </c>
      <c r="AM106" s="30">
        <v>8.1841474608988172</v>
      </c>
      <c r="AN106" s="36"/>
      <c r="AO106" s="36"/>
      <c r="AP106" s="36"/>
      <c r="AQ106" s="36"/>
      <c r="AR106" s="36"/>
      <c r="AS106" s="36"/>
      <c r="AT106" s="36"/>
    </row>
    <row r="107" spans="1:46" ht="15.6" x14ac:dyDescent="0.3">
      <c r="A107" s="26">
        <v>687911</v>
      </c>
      <c r="B107" s="26">
        <v>846361</v>
      </c>
      <c r="C107" s="26">
        <v>379</v>
      </c>
      <c r="D107" s="25">
        <v>103</v>
      </c>
      <c r="E107" s="26">
        <v>1</v>
      </c>
      <c r="F107" s="27" t="s">
        <v>103</v>
      </c>
      <c r="G107" s="30">
        <v>-8.7051134302759703</v>
      </c>
      <c r="H107" s="30">
        <v>0.21754486924843211</v>
      </c>
      <c r="I107" s="30">
        <v>-0.26868159550419074</v>
      </c>
      <c r="J107" s="30">
        <v>-7.0899448431328844</v>
      </c>
      <c r="K107" s="30">
        <v>1.1789560364030567</v>
      </c>
      <c r="L107" s="30">
        <v>-2.0785677092399961</v>
      </c>
      <c r="M107" s="30">
        <v>5.7750162246337116</v>
      </c>
      <c r="N107" s="30">
        <v>1.6915448107874282</v>
      </c>
      <c r="O107" s="30">
        <v>-3.1836525124137234</v>
      </c>
      <c r="P107" s="30">
        <v>-3.6944781361797139</v>
      </c>
      <c r="Q107" s="30">
        <v>-1.2521311008105096</v>
      </c>
      <c r="R107" s="30">
        <v>-3.0013309556197689</v>
      </c>
      <c r="S107" s="30">
        <v>3.8463203992926629</v>
      </c>
      <c r="T107" s="30">
        <v>-3.1836525124137234</v>
      </c>
      <c r="U107" s="30">
        <v>-1.7973581512938326</v>
      </c>
      <c r="V107" s="30">
        <v>-4.0999432442878785</v>
      </c>
      <c r="W107" s="30">
        <v>2.0633715597467628</v>
      </c>
      <c r="X107" s="30">
        <v>-10.67582177181934</v>
      </c>
      <c r="Y107" s="30">
        <v>-2.9060207758154437</v>
      </c>
      <c r="Z107" s="30">
        <v>-6.7684485473297471</v>
      </c>
      <c r="AA107" s="30">
        <v>-2.298888034186342</v>
      </c>
      <c r="AB107" s="30">
        <v>-2.0850402237456138</v>
      </c>
      <c r="AC107" s="30">
        <v>-1.657596208918674</v>
      </c>
      <c r="AD107" s="30">
        <v>0.87679049813269605</v>
      </c>
      <c r="AE107" s="30">
        <v>4.971135060354797</v>
      </c>
      <c r="AF107" s="30">
        <v>1.6838819380418593</v>
      </c>
      <c r="AG107" s="30">
        <v>1.793081230006851</v>
      </c>
      <c r="AH107" s="30">
        <v>1.9403114669895356</v>
      </c>
      <c r="AI107" s="30">
        <v>9.8199273290006381</v>
      </c>
      <c r="AJ107" s="30">
        <v>10.10760940145242</v>
      </c>
      <c r="AK107" s="30">
        <v>6.3631600961836723</v>
      </c>
      <c r="AL107" s="30">
        <v>4.1941063958141491</v>
      </c>
      <c r="AM107" s="30">
        <v>8.2239124368986793</v>
      </c>
      <c r="AN107" s="36"/>
      <c r="AO107" s="36"/>
      <c r="AP107" s="36"/>
      <c r="AQ107" s="36"/>
      <c r="AR107" s="36"/>
      <c r="AS107" s="36"/>
      <c r="AT107" s="36"/>
    </row>
    <row r="108" spans="1:46" ht="15.6" x14ac:dyDescent="0.3">
      <c r="A108" s="26">
        <v>687912</v>
      </c>
      <c r="B108" s="26">
        <v>846360</v>
      </c>
      <c r="C108" s="26">
        <v>379</v>
      </c>
      <c r="D108" s="25">
        <v>104</v>
      </c>
      <c r="E108" s="26">
        <v>1</v>
      </c>
      <c r="F108" s="27" t="s">
        <v>104</v>
      </c>
      <c r="G108" s="30">
        <v>-6.0868204252900071</v>
      </c>
      <c r="H108" s="30">
        <v>0.1616892248078661</v>
      </c>
      <c r="I108" s="30">
        <v>-0.59142142051963642</v>
      </c>
      <c r="J108" s="30">
        <v>-7.3226794184782644</v>
      </c>
      <c r="K108" s="30">
        <v>0.87503911268533108</v>
      </c>
      <c r="L108" s="30">
        <v>-2.1774534639199774</v>
      </c>
      <c r="M108" s="30">
        <v>5.7062154156011085</v>
      </c>
      <c r="N108" s="30">
        <v>1.5967737500971886</v>
      </c>
      <c r="O108" s="30">
        <v>-3.2395081568542894</v>
      </c>
      <c r="P108" s="30">
        <v>-3.7503337806202799</v>
      </c>
      <c r="Q108" s="30">
        <v>-1.3374006304573687</v>
      </c>
      <c r="R108" s="30">
        <v>-2.9771438923867981</v>
      </c>
      <c r="S108" s="30">
        <v>3.6781974529810157</v>
      </c>
      <c r="T108" s="30">
        <v>-3.2395081568542894</v>
      </c>
      <c r="U108" s="30">
        <v>-2.1408958681861798</v>
      </c>
      <c r="V108" s="30">
        <v>-4.1557988887284445</v>
      </c>
      <c r="W108" s="30">
        <v>1.964498530222506</v>
      </c>
      <c r="X108" s="30">
        <v>-10.624593105174235</v>
      </c>
      <c r="Y108" s="30">
        <v>-3.0083964358909028</v>
      </c>
      <c r="Z108" s="30">
        <v>-6.7865688032792058</v>
      </c>
      <c r="AA108" s="30">
        <v>-2.3254671447141497</v>
      </c>
      <c r="AB108" s="30">
        <v>-2.1408958681861798</v>
      </c>
      <c r="AC108" s="30">
        <v>-1.5908495312669075</v>
      </c>
      <c r="AD108" s="30">
        <v>0.9036265695372433</v>
      </c>
      <c r="AE108" s="30">
        <v>4.9380076669917869</v>
      </c>
      <c r="AF108" s="30">
        <v>1.7509244299244471</v>
      </c>
      <c r="AG108" s="30">
        <v>1.604678929604302</v>
      </c>
      <c r="AH108" s="30">
        <v>1.8903905580687841</v>
      </c>
      <c r="AI108" s="30">
        <v>9.7685660741479126</v>
      </c>
      <c r="AJ108" s="30">
        <v>9.9745224090758633</v>
      </c>
      <c r="AK108" s="30">
        <v>6.440835844367629</v>
      </c>
      <c r="AL108" s="30">
        <v>4.073712230236012</v>
      </c>
      <c r="AM108" s="30">
        <v>8.1680567924581133</v>
      </c>
      <c r="AN108" s="36"/>
      <c r="AO108" s="36"/>
      <c r="AP108" s="36"/>
      <c r="AQ108" s="36"/>
      <c r="AR108" s="36"/>
      <c r="AS108" s="36"/>
      <c r="AT108" s="36"/>
    </row>
    <row r="109" spans="1:46" ht="15.6" x14ac:dyDescent="0.3">
      <c r="A109" s="26">
        <v>687913</v>
      </c>
      <c r="B109" s="26">
        <v>846360</v>
      </c>
      <c r="C109" s="26">
        <v>379</v>
      </c>
      <c r="D109" s="25">
        <v>105</v>
      </c>
      <c r="E109" s="26">
        <v>1</v>
      </c>
      <c r="F109" s="27" t="s">
        <v>105</v>
      </c>
      <c r="G109" s="30">
        <v>-8.7101948809192802</v>
      </c>
      <c r="H109" s="30">
        <v>0.21246341860512169</v>
      </c>
      <c r="I109" s="30">
        <v>-0.44893506364024333</v>
      </c>
      <c r="J109" s="30">
        <v>-7.2405189108603389</v>
      </c>
      <c r="K109" s="30">
        <v>0.9979839192960821</v>
      </c>
      <c r="L109" s="30">
        <v>-2.2128049648631474</v>
      </c>
      <c r="M109" s="30">
        <v>5.7504536384185787</v>
      </c>
      <c r="N109" s="30">
        <v>1.7091058368938776</v>
      </c>
      <c r="O109" s="30">
        <v>-3.1887339630570337</v>
      </c>
      <c r="P109" s="30">
        <v>-3.5454089069957662</v>
      </c>
      <c r="Q109" s="30">
        <v>-1.2286391790097639</v>
      </c>
      <c r="R109" s="30">
        <v>-2.7832688549488696</v>
      </c>
      <c r="S109" s="30">
        <v>3.7289716467782714</v>
      </c>
      <c r="T109" s="30">
        <v>-3.1887339630570337</v>
      </c>
      <c r="U109" s="30">
        <v>-2.0901216743889242</v>
      </c>
      <c r="V109" s="30">
        <v>-4.1050246949311893</v>
      </c>
      <c r="W109" s="30">
        <v>2.0582901091034524</v>
      </c>
      <c r="X109" s="30">
        <v>-10.667801069737784</v>
      </c>
      <c r="Y109" s="30">
        <v>-2.744048141795588</v>
      </c>
      <c r="Z109" s="30">
        <v>-6.8035408384446923</v>
      </c>
      <c r="AA109" s="30">
        <v>-2.2399339526175841</v>
      </c>
      <c r="AB109" s="30">
        <v>-1.8024396019371431</v>
      </c>
      <c r="AC109" s="30">
        <v>-1.641171454341021</v>
      </c>
      <c r="AD109" s="30">
        <v>0.93840042198805784</v>
      </c>
      <c r="AE109" s="30">
        <v>4.9573955469683719</v>
      </c>
      <c r="AF109" s="30">
        <v>1.8546911538622128</v>
      </c>
      <c r="AG109" s="30">
        <v>1.745739970073658</v>
      </c>
      <c r="AH109" s="30">
        <v>1.8016986237217025</v>
      </c>
      <c r="AI109" s="30">
        <v>9.9031702068625869</v>
      </c>
      <c r="AJ109" s="30">
        <v>10.119278761233923</v>
      </c>
      <c r="AK109" s="30">
        <v>6.6634602950915438</v>
      </c>
      <c r="AL109" s="30">
        <v>3.9813855803925944</v>
      </c>
      <c r="AM109" s="30">
        <v>8.2188309862553677</v>
      </c>
      <c r="AN109" s="36"/>
      <c r="AO109" s="36"/>
      <c r="AP109" s="36"/>
      <c r="AQ109" s="36"/>
      <c r="AR109" s="36"/>
      <c r="AS109" s="36"/>
      <c r="AT109" s="36"/>
    </row>
    <row r="110" spans="1:46" ht="15.6" x14ac:dyDescent="0.3">
      <c r="A110" s="26">
        <v>687915</v>
      </c>
      <c r="B110" s="26">
        <v>846359</v>
      </c>
      <c r="C110" s="26">
        <v>379</v>
      </c>
      <c r="D110" s="25">
        <v>106</v>
      </c>
      <c r="E110" s="26">
        <v>1</v>
      </c>
      <c r="F110" s="27" t="s">
        <v>106</v>
      </c>
      <c r="G110" s="30">
        <v>-7.3540033795472812</v>
      </c>
      <c r="H110" s="30">
        <v>0.18236055885722965</v>
      </c>
      <c r="I110" s="30">
        <v>-0.46996462718246057</v>
      </c>
      <c r="J110" s="30">
        <v>-7.3593225410248815</v>
      </c>
      <c r="K110" s="30">
        <v>1.0147698067506825</v>
      </c>
      <c r="L110" s="30">
        <v>-2.0241664111413034</v>
      </c>
      <c r="M110" s="30">
        <v>5.5420865535339097</v>
      </c>
      <c r="N110" s="30">
        <v>1.6563605003962256</v>
      </c>
      <c r="O110" s="30">
        <v>-3.2188368228049256</v>
      </c>
      <c r="P110" s="30">
        <v>-3.7296624465709165</v>
      </c>
      <c r="Q110" s="30">
        <v>-1.15197406333195</v>
      </c>
      <c r="R110" s="30">
        <v>-2.8823645861837126</v>
      </c>
      <c r="S110" s="30">
        <v>3.8628717633006491</v>
      </c>
      <c r="T110" s="30">
        <v>-3.2188368228049256</v>
      </c>
      <c r="U110" s="30">
        <v>-2.120224534136816</v>
      </c>
      <c r="V110" s="30">
        <v>-4.1351275546790811</v>
      </c>
      <c r="W110" s="30">
        <v>2.0844680852541502</v>
      </c>
      <c r="X110" s="30">
        <v>-10.878681817980459</v>
      </c>
      <c r="Y110" s="30">
        <v>-2.964194604431345</v>
      </c>
      <c r="Z110" s="30">
        <v>-6.7538500278555444</v>
      </c>
      <c r="AA110" s="30">
        <v>-2.3953130882686811</v>
      </c>
      <c r="AB110" s="30">
        <v>-1.832542461685035</v>
      </c>
      <c r="AC110" s="30">
        <v>-1.5324378692346969</v>
      </c>
      <c r="AD110" s="30">
        <v>0.94004626055474616</v>
      </c>
      <c r="AE110" s="30">
        <v>5.0159934576371308</v>
      </c>
      <c r="AF110" s="30">
        <v>1.7578969196156486</v>
      </c>
      <c r="AG110" s="30">
        <v>1.7369902347963349</v>
      </c>
      <c r="AH110" s="30">
        <v>1.79179847129133</v>
      </c>
      <c r="AI110" s="30">
        <v>9.817968666237757</v>
      </c>
      <c r="AJ110" s="30">
        <v>10.075797775539856</v>
      </c>
      <c r="AK110" s="30">
        <v>6.3279757857924697</v>
      </c>
      <c r="AL110" s="30">
        <v>4.0253906927984238</v>
      </c>
      <c r="AM110" s="30">
        <v>8.1887281265074758</v>
      </c>
      <c r="AN110" s="36"/>
      <c r="AO110" s="36"/>
      <c r="AP110" s="36"/>
      <c r="AQ110" s="36"/>
      <c r="AR110" s="36"/>
      <c r="AS110" s="36"/>
      <c r="AT110" s="36"/>
    </row>
    <row r="111" spans="1:46" ht="15.6" x14ac:dyDescent="0.3">
      <c r="A111" s="26">
        <v>687916</v>
      </c>
      <c r="B111" s="26">
        <v>846359</v>
      </c>
      <c r="C111" s="26">
        <v>379</v>
      </c>
      <c r="D111" s="25">
        <v>107</v>
      </c>
      <c r="E111" s="26">
        <v>1</v>
      </c>
      <c r="F111" s="27" t="s">
        <v>107</v>
      </c>
      <c r="G111" s="30">
        <v>-7.6042687106745923</v>
      </c>
      <c r="H111" s="30">
        <v>0.13973459250816331</v>
      </c>
      <c r="I111" s="30">
        <v>-0.44507144425581802</v>
      </c>
      <c r="J111" s="30">
        <v>-7.1415527474791292</v>
      </c>
      <c r="K111" s="30">
        <v>1.0913646908276271</v>
      </c>
      <c r="L111" s="30">
        <v>-2.2116406646553144</v>
      </c>
      <c r="M111" s="30">
        <v>5.5719999315659381</v>
      </c>
      <c r="N111" s="30">
        <v>1.6585181366741326</v>
      </c>
      <c r="O111" s="30">
        <v>-3.2614627891539922</v>
      </c>
      <c r="P111" s="30">
        <v>-3.3668233048118186</v>
      </c>
      <c r="Q111" s="30">
        <v>-1.2735884409996465</v>
      </c>
      <c r="R111" s="30">
        <v>-2.9249905525327788</v>
      </c>
      <c r="S111" s="30">
        <v>3.768510122552394</v>
      </c>
      <c r="T111" s="30">
        <v>-3.2614627891539922</v>
      </c>
      <c r="U111" s="30">
        <v>-2.5683156085940468</v>
      </c>
      <c r="V111" s="30">
        <v>-4.1777535210281469</v>
      </c>
      <c r="W111" s="30">
        <v>2.1230322736350971</v>
      </c>
      <c r="X111" s="30">
        <v>-10.945056964541187</v>
      </c>
      <c r="Y111" s="30">
        <v>-2.961358196703654</v>
      </c>
      <c r="Z111" s="30">
        <v>-6.7178173621016857</v>
      </c>
      <c r="AA111" s="30">
        <v>-2.1978715881799764</v>
      </c>
      <c r="AB111" s="30">
        <v>-1.6520248767198917</v>
      </c>
      <c r="AC111" s="30">
        <v>-1.6520248767198917</v>
      </c>
      <c r="AD111" s="30">
        <v>0.94322983023697393</v>
      </c>
      <c r="AE111" s="30">
        <v>4.867122411220504</v>
      </c>
      <c r="AF111" s="30">
        <v>1.6730111439766997</v>
      </c>
      <c r="AG111" s="30">
        <v>1.7883932180955451</v>
      </c>
      <c r="AH111" s="30">
        <v>2.016651870076525</v>
      </c>
      <c r="AI111" s="30">
        <v>9.8304413807656275</v>
      </c>
      <c r="AJ111" s="30">
        <v>10.092012309213723</v>
      </c>
      <c r="AK111" s="30">
        <v>6.4188812120679266</v>
      </c>
      <c r="AL111" s="30">
        <v>4.2340791547302636</v>
      </c>
      <c r="AM111" s="30">
        <v>8.14610216015841</v>
      </c>
      <c r="AN111" s="36"/>
      <c r="AO111" s="36"/>
      <c r="AP111" s="36"/>
      <c r="AQ111" s="36"/>
      <c r="AR111" s="36"/>
      <c r="AS111" s="36"/>
      <c r="AT111" s="36"/>
    </row>
    <row r="112" spans="1:46" ht="15.6" x14ac:dyDescent="0.3">
      <c r="A112" s="26">
        <v>687917</v>
      </c>
      <c r="B112" s="26">
        <v>846358</v>
      </c>
      <c r="C112" s="26">
        <v>379</v>
      </c>
      <c r="D112" s="25">
        <v>108</v>
      </c>
      <c r="E112" s="26">
        <v>1</v>
      </c>
      <c r="F112" s="27" t="s">
        <v>108</v>
      </c>
      <c r="G112" s="30">
        <v>-7.6563365949928857</v>
      </c>
      <c r="H112" s="30">
        <v>0.16770941586340693</v>
      </c>
      <c r="I112" s="30">
        <v>-0.56668072323058749</v>
      </c>
      <c r="J112" s="30">
        <v>-7.2794589437366337</v>
      </c>
      <c r="K112" s="30">
        <v>0.98221745342761968</v>
      </c>
      <c r="L112" s="30">
        <v>-2.2000718766871805</v>
      </c>
      <c r="M112" s="30">
        <v>5.6723632154092725</v>
      </c>
      <c r="N112" s="30">
        <v>1.6937657193584563</v>
      </c>
      <c r="O112" s="30">
        <v>-3.2334879657987483</v>
      </c>
      <c r="P112" s="30">
        <v>-3.7443135895647393</v>
      </c>
      <c r="Q112" s="30">
        <v>-1.1922676369391103</v>
      </c>
      <c r="R112" s="30">
        <v>-2.8280228576905841</v>
      </c>
      <c r="S112" s="30">
        <v>3.8482206203068268</v>
      </c>
      <c r="T112" s="30">
        <v>-3.2334879657987483</v>
      </c>
      <c r="U112" s="30">
        <v>-2.5403407852388034</v>
      </c>
      <c r="V112" s="30">
        <v>-4.1497786976729039</v>
      </c>
      <c r="W112" s="30">
        <v>2.1324880492231029</v>
      </c>
      <c r="X112" s="30">
        <v>-10.757247549491955</v>
      </c>
      <c r="Y112" s="30">
        <v>-2.9788457474251677</v>
      </c>
      <c r="Z112" s="30">
        <v>-6.7129068868072244</v>
      </c>
      <c r="AA112" s="30">
        <v>-2.2084604999132869</v>
      </c>
      <c r="AB112" s="30">
        <v>-1.8471936046788577</v>
      </c>
      <c r="AC112" s="30">
        <v>-1.6042474260684683</v>
      </c>
      <c r="AD112" s="30">
        <v>0.95616677622767698</v>
      </c>
      <c r="AE112" s="30">
        <v>4.9068275743612375</v>
      </c>
      <c r="AF112" s="30">
        <v>1.809937151120498</v>
      </c>
      <c r="AG112" s="30">
        <v>1.7432457766218259</v>
      </c>
      <c r="AH112" s="30">
        <v>2.0292022231061373</v>
      </c>
      <c r="AI112" s="30">
        <v>9.8291254071998058</v>
      </c>
      <c r="AJ112" s="30">
        <v>10.089364272354985</v>
      </c>
      <c r="AK112" s="30">
        <v>6.6187062923498292</v>
      </c>
      <c r="AL112" s="30">
        <v>4.0797324212915527</v>
      </c>
      <c r="AM112" s="30">
        <v>8.174076983513654</v>
      </c>
      <c r="AN112" s="36"/>
      <c r="AO112" s="36"/>
      <c r="AP112" s="36"/>
      <c r="AQ112" s="36"/>
      <c r="AR112" s="36"/>
      <c r="AS112" s="36"/>
      <c r="AT112" s="36"/>
    </row>
    <row r="113" spans="1:46" ht="15.6" x14ac:dyDescent="0.3">
      <c r="A113" s="26">
        <v>687918</v>
      </c>
      <c r="B113" s="26">
        <v>846358</v>
      </c>
      <c r="C113" s="26">
        <v>379</v>
      </c>
      <c r="D113" s="25">
        <v>109</v>
      </c>
      <c r="E113" s="26">
        <v>1</v>
      </c>
      <c r="F113" s="27" t="s">
        <v>110</v>
      </c>
      <c r="G113" s="30">
        <v>-8.5241711160764488</v>
      </c>
      <c r="H113" s="30">
        <v>-6.9779246602115442E-3</v>
      </c>
      <c r="I113" s="30">
        <v>-1.0199347687498275</v>
      </c>
      <c r="J113" s="30">
        <v>-6.2095134418481344</v>
      </c>
      <c r="K113" s="30">
        <v>-9.1033239725249755E-3</v>
      </c>
      <c r="L113" s="30">
        <v>-3.1070702135384454</v>
      </c>
      <c r="M113" s="30">
        <v>4.1315164221748191</v>
      </c>
      <c r="N113" s="30">
        <v>1.7217234086007065</v>
      </c>
      <c r="O113" s="30">
        <v>-3.408175306322367</v>
      </c>
      <c r="P113" s="30">
        <v>-3.7648502502610994</v>
      </c>
      <c r="Q113" s="30">
        <v>-0.28581038183501001</v>
      </c>
      <c r="R113" s="30">
        <v>-2.4526638612949307</v>
      </c>
      <c r="S113" s="30">
        <v>3.1710759056877338</v>
      </c>
      <c r="T113" s="30">
        <v>-2.7150281257624216</v>
      </c>
      <c r="U113" s="30">
        <v>-1.4622651572670538</v>
      </c>
      <c r="V113" s="30">
        <v>-4.3244660381965216</v>
      </c>
      <c r="W113" s="30">
        <v>1.2457850438351563</v>
      </c>
      <c r="X113" s="30">
        <v>-10.057760411879043</v>
      </c>
      <c r="Y113" s="30">
        <v>-4.0621017737290313</v>
      </c>
      <c r="Z113" s="30">
        <v>-6.8087565967835406</v>
      </c>
      <c r="AA113" s="30">
        <v>-1.5587327446079904</v>
      </c>
      <c r="AB113" s="30">
        <v>-1.328733764642531</v>
      </c>
      <c r="AC113" s="30">
        <v>-0.38288423052683157</v>
      </c>
      <c r="AD113" s="30">
        <v>1.4040090490500505</v>
      </c>
      <c r="AE113" s="30">
        <v>4.4037981232996559</v>
      </c>
      <c r="AF113" s="30">
        <v>2.3412176795858866</v>
      </c>
      <c r="AG113" s="30">
        <v>1.4201384309799343</v>
      </c>
      <c r="AH113" s="30">
        <v>1.8282666565075822</v>
      </c>
      <c r="AI113" s="30">
        <v>9.9031541705945845</v>
      </c>
      <c r="AJ113" s="30">
        <v>9.7781013968256154</v>
      </c>
      <c r="AK113" s="30">
        <v>6.9007773543219253</v>
      </c>
      <c r="AL113" s="30">
        <v>5.2400461475002746</v>
      </c>
      <c r="AM113" s="30">
        <v>7.9993896429900353</v>
      </c>
      <c r="AN113" s="36"/>
      <c r="AO113" s="36"/>
      <c r="AP113" s="36"/>
      <c r="AQ113" s="36"/>
      <c r="AR113" s="36"/>
      <c r="AS113" s="36"/>
      <c r="AT113" s="36"/>
    </row>
    <row r="114" spans="1:46" ht="15.6" x14ac:dyDescent="0.3">
      <c r="A114" s="26">
        <v>687316</v>
      </c>
      <c r="B114" s="26">
        <v>846238</v>
      </c>
      <c r="C114" s="26">
        <v>371</v>
      </c>
      <c r="D114" s="25">
        <v>110</v>
      </c>
      <c r="E114" s="26">
        <v>1</v>
      </c>
      <c r="F114" s="27" t="s">
        <v>111</v>
      </c>
      <c r="G114" s="30">
        <v>-8.6734823472362024</v>
      </c>
      <c r="H114" s="30">
        <v>0.24917595228819928</v>
      </c>
      <c r="I114" s="30">
        <v>-0.75512565690866895</v>
      </c>
      <c r="J114" s="30">
        <v>-6.3113831267097495</v>
      </c>
      <c r="K114" s="30">
        <v>1.1151249293015035</v>
      </c>
      <c r="L114" s="30">
        <v>-2.2052714900150927</v>
      </c>
      <c r="M114" s="30">
        <v>4.810045879379711</v>
      </c>
      <c r="N114" s="30">
        <v>1.929382935610507</v>
      </c>
      <c r="O114" s="30">
        <v>-3.2573819450317827</v>
      </c>
      <c r="P114" s="30">
        <v>-3.6628470531399469</v>
      </c>
      <c r="Q114" s="30">
        <v>-0.64242216699558441</v>
      </c>
      <c r="R114" s="30">
        <v>-2.815549192752743</v>
      </c>
      <c r="S114" s="30">
        <v>3.3552562830110557</v>
      </c>
      <c r="T114" s="30">
        <v>-2.458874248814011</v>
      </c>
      <c r="U114" s="30">
        <v>-3.2573819450317827</v>
      </c>
      <c r="V114" s="30">
        <v>-4.0683121612481115</v>
      </c>
      <c r="W114" s="30">
        <v>2.0897255856856862</v>
      </c>
      <c r="X114" s="30">
        <v>-9.8388237384217021</v>
      </c>
      <c r="Y114" s="30">
        <v>-3.3383510075654494</v>
      </c>
      <c r="Z114" s="30">
        <v>-6.3464129090168289</v>
      </c>
      <c r="AA114" s="30">
        <v>-2.3949255242137375</v>
      </c>
      <c r="AB114" s="30">
        <v>-1.7657270682540656</v>
      </c>
      <c r="AC114" s="30">
        <v>-0.59479411800632964</v>
      </c>
      <c r="AD114" s="30">
        <v>1.3588380771428938</v>
      </c>
      <c r="AE114" s="30">
        <v>4.5071499382921019</v>
      </c>
      <c r="AF114" s="30">
        <v>1.707790974987716</v>
      </c>
      <c r="AG114" s="30">
        <v>1.7231758938271955</v>
      </c>
      <c r="AH114" s="30">
        <v>1.4430984207606339</v>
      </c>
      <c r="AI114" s="30">
        <v>9.9743339692999093</v>
      </c>
      <c r="AJ114" s="30">
        <v>9.8804172405023856</v>
      </c>
      <c r="AK114" s="30">
        <v>5.7016439986634948</v>
      </c>
      <c r="AL114" s="30">
        <v>4.2863621006703516</v>
      </c>
      <c r="AM114" s="30">
        <v>8.2555435199384455</v>
      </c>
      <c r="AN114" s="36"/>
      <c r="AO114" s="36"/>
      <c r="AP114" s="36"/>
      <c r="AQ114" s="36"/>
      <c r="AR114" s="36"/>
      <c r="AS114" s="36"/>
      <c r="AT114" s="36"/>
    </row>
    <row r="115" spans="1:46" ht="15.6" x14ac:dyDescent="0.3">
      <c r="A115" s="26">
        <v>687319</v>
      </c>
      <c r="B115" s="26">
        <v>846238</v>
      </c>
      <c r="C115" s="26">
        <v>371</v>
      </c>
      <c r="D115" s="25">
        <v>111</v>
      </c>
      <c r="E115" s="26">
        <v>1</v>
      </c>
      <c r="F115" s="27" t="s">
        <v>112</v>
      </c>
      <c r="G115" s="30">
        <v>-8.642962043695956</v>
      </c>
      <c r="H115" s="30">
        <v>0.27969625582844609</v>
      </c>
      <c r="I115" s="30">
        <v>-0.75437751170209233</v>
      </c>
      <c r="J115" s="30">
        <v>-6.2855687142069145</v>
      </c>
      <c r="K115" s="30">
        <v>1.1104648142644393</v>
      </c>
      <c r="L115" s="30">
        <v>-1.9356283631513911</v>
      </c>
      <c r="M115" s="30">
        <v>4.9140655965087996</v>
      </c>
      <c r="N115" s="30">
        <v>1.8891341682625464</v>
      </c>
      <c r="O115" s="30">
        <v>-3.1215011258337091</v>
      </c>
      <c r="P115" s="30">
        <v>-3.6323267495997</v>
      </c>
      <c r="Q115" s="30">
        <v>-0.68788777043325955</v>
      </c>
      <c r="R115" s="30">
        <v>-2.7850288892124961</v>
      </c>
      <c r="S115" s="30">
        <v>3.3857765865513025</v>
      </c>
      <c r="T115" s="30">
        <v>-3.1215011258337091</v>
      </c>
      <c r="U115" s="30">
        <v>-3.1215011258337091</v>
      </c>
      <c r="V115" s="30">
        <v>-4.0377918577078642</v>
      </c>
      <c r="W115" s="30">
        <v>1.8757111479304058</v>
      </c>
      <c r="X115" s="30">
        <v>-9.8861555611751726</v>
      </c>
      <c r="Y115" s="30">
        <v>-3.1519603333184176</v>
      </c>
      <c r="Z115" s="30">
        <v>-6.315295341179243</v>
      </c>
      <c r="AA115" s="30">
        <v>-2.3581099006489294</v>
      </c>
      <c r="AB115" s="30">
        <v>-1.7352067647138185</v>
      </c>
      <c r="AC115" s="30">
        <v>-0.56427381446608271</v>
      </c>
      <c r="AD115" s="30">
        <v>1.3783085444965559</v>
      </c>
      <c r="AE115" s="30">
        <v>4.5423761328697614</v>
      </c>
      <c r="AF115" s="30">
        <v>1.6825199188995472</v>
      </c>
      <c r="AG115" s="30">
        <v>1.6659906169483367</v>
      </c>
      <c r="AH115" s="30">
        <v>1.4323757657668315</v>
      </c>
      <c r="AI115" s="30">
        <v>9.9537706440367693</v>
      </c>
      <c r="AJ115" s="30">
        <v>9.8169394134096919</v>
      </c>
      <c r="AK115" s="30">
        <v>5.7321643022037412</v>
      </c>
      <c r="AL115" s="30">
        <v>4.1917192612565923</v>
      </c>
      <c r="AM115" s="30">
        <v>8.2860638234786936</v>
      </c>
      <c r="AN115" s="36"/>
      <c r="AO115" s="36"/>
      <c r="AP115" s="36"/>
      <c r="AQ115" s="36"/>
      <c r="AR115" s="36"/>
      <c r="AS115" s="36"/>
      <c r="AT115" s="36"/>
    </row>
    <row r="116" spans="1:46" ht="15.6" x14ac:dyDescent="0.3">
      <c r="A116" s="26">
        <v>687320</v>
      </c>
      <c r="B116" s="26">
        <v>846238</v>
      </c>
      <c r="C116" s="26">
        <v>371</v>
      </c>
      <c r="D116" s="25">
        <v>112</v>
      </c>
      <c r="E116" s="26">
        <v>1</v>
      </c>
      <c r="F116" s="27" t="s">
        <v>113</v>
      </c>
      <c r="G116" s="30">
        <v>-7.5453660253342418</v>
      </c>
      <c r="H116" s="30">
        <v>0.12452930569479163</v>
      </c>
      <c r="I116" s="30">
        <v>-0.93524314965705413</v>
      </c>
      <c r="J116" s="30">
        <v>-6.4379147879989285</v>
      </c>
      <c r="K116" s="30">
        <v>0.96972411588521634</v>
      </c>
      <c r="L116" s="30">
        <v>-2.2372446586895847</v>
      </c>
      <c r="M116" s="30">
        <v>4.8280353924037449</v>
      </c>
      <c r="N116" s="30">
        <v>1.8708264008460893</v>
      </c>
      <c r="O116" s="30">
        <v>-2.5835208954074185</v>
      </c>
      <c r="P116" s="30">
        <v>-3.4998116272815736</v>
      </c>
      <c r="Q116" s="30">
        <v>-0.68890404073965561</v>
      </c>
      <c r="R116" s="30">
        <v>-2.8712029678591993</v>
      </c>
      <c r="S116" s="30">
        <v>3.4079436517005637</v>
      </c>
      <c r="T116" s="30">
        <v>-2.5835208954074185</v>
      </c>
      <c r="U116" s="30">
        <v>-3.3820285916251902</v>
      </c>
      <c r="V116" s="30">
        <v>-4.192958807841519</v>
      </c>
      <c r="W116" s="30">
        <v>1.9703559961931225</v>
      </c>
      <c r="X116" s="30">
        <v>-9.9215671662284226</v>
      </c>
      <c r="Y116" s="30">
        <v>-3.2568654486711841</v>
      </c>
      <c r="Z116" s="30">
        <v>-6.4380590618139051</v>
      </c>
      <c r="AA116" s="30">
        <v>-2.5278937852414551</v>
      </c>
      <c r="AB116" s="30">
        <v>-1.6672301635332634</v>
      </c>
      <c r="AC116" s="30">
        <v>-0.6665982832253573</v>
      </c>
      <c r="AD116" s="30">
        <v>1.3384524408738958</v>
      </c>
      <c r="AE116" s="30">
        <v>4.4897488220522916</v>
      </c>
      <c r="AF116" s="30">
        <v>1.6359868097686883</v>
      </c>
      <c r="AG116" s="30">
        <v>1.6211717239835477</v>
      </c>
      <c r="AH116" s="30">
        <v>1.3961607584945424</v>
      </c>
      <c r="AI116" s="30">
        <v>9.9410054812412891</v>
      </c>
      <c r="AJ116" s="30">
        <v>9.7816899714610521</v>
      </c>
      <c r="AK116" s="30">
        <v>5.828311780350993</v>
      </c>
      <c r="AL116" s="30">
        <v>4.1010908322605086</v>
      </c>
      <c r="AM116" s="30">
        <v>8.1308968733450389</v>
      </c>
      <c r="AN116" s="36"/>
      <c r="AO116" s="36"/>
      <c r="AP116" s="36"/>
      <c r="AQ116" s="36"/>
      <c r="AR116" s="36"/>
      <c r="AS116" s="36"/>
      <c r="AT116" s="36"/>
    </row>
    <row r="117" spans="1:46" ht="15.6" x14ac:dyDescent="0.3">
      <c r="A117" s="26">
        <v>687322</v>
      </c>
      <c r="B117" s="26">
        <v>846238</v>
      </c>
      <c r="C117" s="26">
        <v>371</v>
      </c>
      <c r="D117" s="25">
        <v>113</v>
      </c>
      <c r="E117" s="26">
        <v>1</v>
      </c>
      <c r="F117" s="27" t="s">
        <v>127</v>
      </c>
      <c r="G117" s="30">
        <v>-6.7682607747388293</v>
      </c>
      <c r="H117" s="30">
        <v>0.10670468142031719</v>
      </c>
      <c r="I117" s="30">
        <v>-0.95306777393152853</v>
      </c>
      <c r="J117" s="30">
        <v>-6.3945849891200721</v>
      </c>
      <c r="K117" s="30">
        <v>0.98754866429872457</v>
      </c>
      <c r="L117" s="30">
        <v>-2.2353508437943579</v>
      </c>
      <c r="M117" s="30">
        <v>4.7732834955370516</v>
      </c>
      <c r="N117" s="30">
        <v>1.8530017765716149</v>
      </c>
      <c r="O117" s="30">
        <v>-2.6013455196818929</v>
      </c>
      <c r="P117" s="30">
        <v>-3.3998532158996646</v>
      </c>
      <c r="Q117" s="30">
        <v>-0.77679622763084699</v>
      </c>
      <c r="R117" s="30">
        <v>-2.8890275921336737</v>
      </c>
      <c r="S117" s="30">
        <v>3.4624396890057154</v>
      </c>
      <c r="T117" s="30">
        <v>-2.6013455196818929</v>
      </c>
      <c r="U117" s="30">
        <v>-3.3998532158996646</v>
      </c>
      <c r="V117" s="30">
        <v>-4.2107834321159929</v>
      </c>
      <c r="W117" s="30">
        <v>1.9312539734713632</v>
      </c>
      <c r="X117" s="30">
        <v>-10.05225530954538</v>
      </c>
      <c r="Y117" s="30">
        <v>-3.3045430360953398</v>
      </c>
      <c r="Z117" s="30">
        <v>-6.4908451884280645</v>
      </c>
      <c r="AA117" s="30">
        <v>-2.4825619836919257</v>
      </c>
      <c r="AB117" s="30">
        <v>-1.6850547878077378</v>
      </c>
      <c r="AC117" s="30">
        <v>-0.64831790285771551</v>
      </c>
      <c r="AD117" s="30">
        <v>1.3206278165994214</v>
      </c>
      <c r="AE117" s="30">
        <v>4.4107697746244874</v>
      </c>
      <c r="AF117" s="30">
        <v>1.6033470997090733</v>
      </c>
      <c r="AG117" s="30">
        <v>1.5730417502137444</v>
      </c>
      <c r="AH117" s="30">
        <v>1.3402362879877976</v>
      </c>
      <c r="AI117" s="30">
        <v>9.9158815544852033</v>
      </c>
      <c r="AJ117" s="30">
        <v>9.7912066927908992</v>
      </c>
      <c r="AK117" s="30">
        <v>5.6927041204201343</v>
      </c>
      <c r="AL117" s="30">
        <v>4.0187276868484636</v>
      </c>
      <c r="AM117" s="30">
        <v>8.113072249070564</v>
      </c>
      <c r="AN117" s="36"/>
      <c r="AO117" s="36"/>
      <c r="AP117" s="36"/>
      <c r="AQ117" s="36"/>
      <c r="AR117" s="36"/>
      <c r="AS117" s="36"/>
      <c r="AT117" s="36"/>
    </row>
    <row r="118" spans="1:46" ht="15.6" x14ac:dyDescent="0.3">
      <c r="A118" s="26">
        <v>687323</v>
      </c>
      <c r="B118" s="26">
        <v>846238</v>
      </c>
      <c r="C118" s="26">
        <v>371</v>
      </c>
      <c r="D118" s="25">
        <v>114</v>
      </c>
      <c r="E118" s="26">
        <v>1</v>
      </c>
      <c r="F118" s="27" t="s">
        <v>114</v>
      </c>
      <c r="G118" s="30">
        <v>-5.810546863504273</v>
      </c>
      <c r="H118" s="30">
        <v>0.64825819542996121</v>
      </c>
      <c r="I118" s="30">
        <v>-0.30007189018881064</v>
      </c>
      <c r="J118" s="30">
        <v>-5.9309930165801399</v>
      </c>
      <c r="K118" s="30">
        <v>1.4273478057906313</v>
      </c>
      <c r="L118" s="30">
        <v>-2.4915744220977865</v>
      </c>
      <c r="M118" s="30">
        <v>5.6662735968238396</v>
      </c>
      <c r="N118" s="30">
        <v>1.3595726799453556</v>
      </c>
      <c r="O118" s="30">
        <v>-2.0597920056722487</v>
      </c>
      <c r="P118" s="30">
        <v>-5.0555242792262396</v>
      </c>
      <c r="Q118" s="30">
        <v>-0.9950812686798205</v>
      </c>
      <c r="R118" s="30">
        <v>-3.4460863667921395</v>
      </c>
      <c r="S118" s="30">
        <v>3.4208469176697425</v>
      </c>
      <c r="T118" s="30">
        <v>-2.8582997018900205</v>
      </c>
      <c r="U118" s="30">
        <v>-2.8582997018900205</v>
      </c>
      <c r="V118" s="30">
        <v>-3.6692299181063492</v>
      </c>
      <c r="W118" s="30">
        <v>1.4650968483324562</v>
      </c>
      <c r="X118" s="30">
        <v>-8.940148310466272</v>
      </c>
      <c r="Y118" s="30">
        <v>-3.2309749871751938</v>
      </c>
      <c r="Z118" s="30">
        <v>-5.8970914649044586</v>
      </c>
      <c r="AA118" s="30">
        <v>-1.7375575517138082</v>
      </c>
      <c r="AB118" s="30">
        <v>-2.7529391862321941</v>
      </c>
      <c r="AC118" s="30">
        <v>-1.1843232683183489</v>
      </c>
      <c r="AD118" s="30">
        <v>0.85797872641203043</v>
      </c>
      <c r="AE118" s="30">
        <v>4.1139940982296874</v>
      </c>
      <c r="AF118" s="30">
        <v>1.1983045323492334</v>
      </c>
      <c r="AG118" s="30">
        <v>1.0757022102569007</v>
      </c>
      <c r="AH118" s="30">
        <v>1.2360448603320804</v>
      </c>
      <c r="AI118" s="30">
        <v>9.5207921077717952</v>
      </c>
      <c r="AJ118" s="30">
        <v>9.3477729436401535</v>
      </c>
      <c r="AK118" s="30">
        <v>5.7642540051840436</v>
      </c>
      <c r="AL118" s="30">
        <v>3.4616689121899977</v>
      </c>
      <c r="AM118" s="30">
        <v>8.6546257630802081</v>
      </c>
      <c r="AN118" s="36"/>
      <c r="AO118" s="36"/>
      <c r="AP118" s="36"/>
      <c r="AQ118" s="36"/>
      <c r="AR118" s="36"/>
      <c r="AS118" s="36"/>
      <c r="AT118" s="36"/>
    </row>
    <row r="119" spans="1:46" ht="15.6" x14ac:dyDescent="0.3">
      <c r="A119" s="26">
        <v>687324</v>
      </c>
      <c r="B119" s="26">
        <v>846238</v>
      </c>
      <c r="C119" s="26">
        <v>371</v>
      </c>
      <c r="D119" s="25">
        <v>115</v>
      </c>
      <c r="E119" s="26">
        <v>1</v>
      </c>
      <c r="F119" s="27" t="s">
        <v>115</v>
      </c>
      <c r="G119" s="30">
        <v>-6.2948928072525376</v>
      </c>
      <c r="H119" s="30">
        <v>6.2816134810327634E-2</v>
      </c>
      <c r="I119" s="30">
        <v>-0.67665511742385631</v>
      </c>
      <c r="J119" s="30">
        <v>-5.9463479893970552</v>
      </c>
      <c r="K119" s="30">
        <v>1.7920552470570486</v>
      </c>
      <c r="L119" s="30">
        <v>-2.1601167992360986</v>
      </c>
      <c r="M119" s="30">
        <v>4.6642757414018829</v>
      </c>
      <c r="N119" s="30">
        <v>1.7855827325514313</v>
      </c>
      <c r="O119" s="30">
        <v>-2.6452340662918825</v>
      </c>
      <c r="P119" s="30">
        <v>-3.6950561907905599</v>
      </c>
      <c r="Q119" s="30">
        <v>-0.84517579424913236</v>
      </c>
      <c r="R119" s="30">
        <v>-3.0760169823843366</v>
      </c>
      <c r="S119" s="30">
        <v>4.3891538636236209</v>
      </c>
      <c r="T119" s="30">
        <v>-2.6452340662918825</v>
      </c>
      <c r="U119" s="30">
        <v>-3.3383812468518275</v>
      </c>
      <c r="V119" s="30">
        <v>-4.254671978725983</v>
      </c>
      <c r="W119" s="30">
        <v>1.8032823096508321</v>
      </c>
      <c r="X119" s="30">
        <v>-10.42528850786664</v>
      </c>
      <c r="Y119" s="30">
        <v>-3.5491022781674801</v>
      </c>
      <c r="Z119" s="30">
        <v>-7.340868236337549</v>
      </c>
      <c r="AA119" s="30">
        <v>-2.411619215110377</v>
      </c>
      <c r="AB119" s="30">
        <v>-1.5466217776237727</v>
      </c>
      <c r="AC119" s="30">
        <v>-0.84517579424913236</v>
      </c>
      <c r="AD119" s="30">
        <v>1.056067907820611</v>
      </c>
      <c r="AE119" s="30">
        <v>4.2112279183027042</v>
      </c>
      <c r="AF119" s="30">
        <v>1.3620991189405884</v>
      </c>
      <c r="AG119" s="30">
        <v>1.6655650590936315</v>
      </c>
      <c r="AH119" s="30">
        <v>0.92429863018948766</v>
      </c>
      <c r="AI119" s="30">
        <v>9.7637794232349808</v>
      </c>
      <c r="AJ119" s="30">
        <v>10.420558959624053</v>
      </c>
      <c r="AK119" s="30">
        <v>5.5152841811856224</v>
      </c>
      <c r="AL119" s="30">
        <v>4.2112279183027042</v>
      </c>
      <c r="AM119" s="30">
        <v>8.0691837024605739</v>
      </c>
      <c r="AN119" s="36"/>
      <c r="AO119" s="36"/>
      <c r="AP119" s="36"/>
      <c r="AQ119" s="36"/>
      <c r="AR119" s="36"/>
      <c r="AS119" s="36"/>
      <c r="AT119" s="36"/>
    </row>
    <row r="120" spans="1:46" ht="15.6" x14ac:dyDescent="0.3">
      <c r="A120" s="26">
        <v>687325</v>
      </c>
      <c r="B120" s="26">
        <v>846238</v>
      </c>
      <c r="C120" s="26">
        <v>371</v>
      </c>
      <c r="D120" s="25">
        <v>116</v>
      </c>
      <c r="E120" s="26">
        <v>1</v>
      </c>
      <c r="F120" s="27" t="s">
        <v>116</v>
      </c>
      <c r="G120" s="30">
        <v>-7.9723321221588623</v>
      </c>
      <c r="H120" s="30">
        <v>0.427078033600992</v>
      </c>
      <c r="I120" s="30">
        <v>-0.89919831779264547</v>
      </c>
      <c r="J120" s="30">
        <v>-6.3708623793739383</v>
      </c>
      <c r="K120" s="30">
        <v>1.0144437344893171</v>
      </c>
      <c r="L120" s="30">
        <v>-2.3974704275695005</v>
      </c>
      <c r="M120" s="30">
        <v>4.8955371740471811</v>
      </c>
      <c r="N120" s="30">
        <v>1.8680972944101291</v>
      </c>
      <c r="O120" s="30">
        <v>-2.5686542399529988</v>
      </c>
      <c r="P120" s="30">
        <v>-3.4849449718271539</v>
      </c>
      <c r="Q120" s="30">
        <v>-0.69685206305140746</v>
      </c>
      <c r="R120" s="30">
        <v>-2.85633631240478</v>
      </c>
      <c r="S120" s="30">
        <v>3.5294200422132413</v>
      </c>
      <c r="T120" s="30">
        <v>-2.5686542399529988</v>
      </c>
      <c r="U120" s="30">
        <v>-3.3671619361707705</v>
      </c>
      <c r="V120" s="30">
        <v>-4.1780921523870997</v>
      </c>
      <c r="W120" s="30">
        <v>1.942205266563851</v>
      </c>
      <c r="X120" s="30">
        <v>-9.9115378188668597</v>
      </c>
      <c r="Y120" s="30">
        <v>-3.1664912407086194</v>
      </c>
      <c r="Z120" s="30">
        <v>-6.4575488909343255</v>
      </c>
      <c r="AA120" s="30">
        <v>-2.4508712042966154</v>
      </c>
      <c r="AB120" s="30">
        <v>-1.6523635080788439</v>
      </c>
      <c r="AC120" s="30">
        <v>-0.62991258037629816</v>
      </c>
      <c r="AD120" s="30">
        <v>1.3129095579904384</v>
      </c>
      <c r="AE120" s="30">
        <v>4.4524297243361417</v>
      </c>
      <c r="AF120" s="30">
        <v>1.6210005020734264</v>
      </c>
      <c r="AG120" s="30">
        <v>1.6057330299426382</v>
      </c>
      <c r="AH120" s="30">
        <v>1.2155353939652622</v>
      </c>
      <c r="AI120" s="30">
        <v>9.9558721366957101</v>
      </c>
      <c r="AJ120" s="30">
        <v>9.817654455880108</v>
      </c>
      <c r="AK120" s="30">
        <v>5.8431784358054122</v>
      </c>
      <c r="AL120" s="30">
        <v>3.9824260950904056</v>
      </c>
      <c r="AM120" s="30">
        <v>8.1457635287994581</v>
      </c>
      <c r="AN120" s="36"/>
      <c r="AO120" s="36"/>
      <c r="AP120" s="36"/>
      <c r="AQ120" s="36"/>
      <c r="AR120" s="36"/>
      <c r="AS120" s="36"/>
      <c r="AT120" s="36"/>
    </row>
    <row r="121" spans="1:46" ht="15.6" x14ac:dyDescent="0.3">
      <c r="A121" s="26">
        <v>687326</v>
      </c>
      <c r="B121" s="26">
        <v>846238</v>
      </c>
      <c r="C121" s="26">
        <v>371</v>
      </c>
      <c r="D121" s="25">
        <v>117</v>
      </c>
      <c r="E121" s="26">
        <v>1</v>
      </c>
      <c r="F121" s="27" t="s">
        <v>117</v>
      </c>
      <c r="G121" s="30">
        <v>-7.4564064851677676</v>
      </c>
      <c r="H121" s="30">
        <v>0.50117091831304694</v>
      </c>
      <c r="I121" s="30">
        <v>-0.72722041336103471</v>
      </c>
      <c r="J121" s="30">
        <v>-6.0441787420213728</v>
      </c>
      <c r="K121" s="30">
        <v>1.5374209652661812</v>
      </c>
      <c r="L121" s="30">
        <v>-2.1614169087124058</v>
      </c>
      <c r="M121" s="30">
        <v>4.8674491960187893</v>
      </c>
      <c r="N121" s="30">
        <v>1.789025206619685</v>
      </c>
      <c r="O121" s="30">
        <v>-2.4945613552409438</v>
      </c>
      <c r="P121" s="30">
        <v>-3.6985341595668801</v>
      </c>
      <c r="Q121" s="30">
        <v>-0.83633327863741158</v>
      </c>
      <c r="R121" s="30">
        <v>-3.0053869790069347</v>
      </c>
      <c r="S121" s="30">
        <v>4.0636364475713247</v>
      </c>
      <c r="T121" s="30">
        <v>-3.1877085358008892</v>
      </c>
      <c r="U121" s="30">
        <v>-3.1877085358008892</v>
      </c>
      <c r="V121" s="30">
        <v>-4.1039992676750447</v>
      </c>
      <c r="W121" s="30">
        <v>1.5572235925623608</v>
      </c>
      <c r="X121" s="30">
        <v>-10.169444227781018</v>
      </c>
      <c r="Y121" s="30">
        <v>-3.1977588716543908</v>
      </c>
      <c r="Z121" s="30">
        <v>-6.8864589509641938</v>
      </c>
      <c r="AA121" s="30">
        <v>-2.2599891081031114</v>
      </c>
      <c r="AB121" s="30">
        <v>-1.5782706233667889</v>
      </c>
      <c r="AC121" s="30">
        <v>-0.81746479433302877</v>
      </c>
      <c r="AD121" s="30">
        <v>1.1430248044854416</v>
      </c>
      <c r="AE121" s="30">
        <v>4.2739318564076854</v>
      </c>
      <c r="AF121" s="30">
        <v>1.4372642774833817</v>
      </c>
      <c r="AG121" s="30">
        <v>1.6163125089323671</v>
      </c>
      <c r="AH121" s="30">
        <v>1.074971341240426</v>
      </c>
      <c r="AI121" s="30">
        <v>9.8181210253474873</v>
      </c>
      <c r="AJ121" s="30">
        <v>10.121963939908433</v>
      </c>
      <c r="AK121" s="30">
        <v>5.6659568922365615</v>
      </c>
      <c r="AL121" s="30">
        <v>4.1255118512894118</v>
      </c>
      <c r="AM121" s="30">
        <v>8.2198564135115131</v>
      </c>
      <c r="AN121" s="36"/>
      <c r="AO121" s="36"/>
      <c r="AP121" s="36"/>
      <c r="AQ121" s="36"/>
      <c r="AR121" s="36"/>
      <c r="AS121" s="36"/>
      <c r="AT121" s="36"/>
    </row>
    <row r="122" spans="1:46" ht="15.6" x14ac:dyDescent="0.3">
      <c r="A122" s="26">
        <v>687327</v>
      </c>
      <c r="B122" s="26">
        <v>846238</v>
      </c>
      <c r="C122" s="26">
        <v>371</v>
      </c>
      <c r="D122" s="25">
        <v>118</v>
      </c>
      <c r="E122" s="26">
        <v>1</v>
      </c>
      <c r="F122" s="27" t="s">
        <v>118</v>
      </c>
      <c r="G122" s="30">
        <v>-6.2622554951277767</v>
      </c>
      <c r="H122" s="30">
        <v>0.1346741600883701</v>
      </c>
      <c r="I122" s="30">
        <v>-0.70064750925211794</v>
      </c>
      <c r="J122" s="30">
        <v>-5.910669620696515</v>
      </c>
      <c r="K122" s="30">
        <v>1.6285991854006261</v>
      </c>
      <c r="L122" s="30">
        <v>-2.4645372609796889</v>
      </c>
      <c r="M122" s="30">
        <v>4.8043828672140325</v>
      </c>
      <c r="N122" s="30">
        <v>1.8809712552396676</v>
      </c>
      <c r="O122" s="30">
        <v>-2.1679109329056758</v>
      </c>
      <c r="P122" s="30">
        <v>-3.6231981655125178</v>
      </c>
      <c r="Q122" s="30">
        <v>-0.88697708744361126</v>
      </c>
      <c r="R122" s="30">
        <v>-3.0041589571062941</v>
      </c>
      <c r="S122" s="30">
        <v>4.2883352994668904</v>
      </c>
      <c r="T122" s="30">
        <v>-3.2665232215737854</v>
      </c>
      <c r="U122" s="30">
        <v>-3.3718837372316117</v>
      </c>
      <c r="V122" s="30">
        <v>-4.1828139534479405</v>
      </c>
      <c r="W122" s="30">
        <v>1.3306147927170417</v>
      </c>
      <c r="X122" s="30">
        <v>-10.604276795187959</v>
      </c>
      <c r="Y122" s="30">
        <v>-3.417346111308369</v>
      </c>
      <c r="Z122" s="30">
        <v>-7.2503676303036135</v>
      </c>
      <c r="AA122" s="30">
        <v>-2.4652275372366024</v>
      </c>
      <c r="AB122" s="30">
        <v>-1.6570853091396849</v>
      </c>
      <c r="AC122" s="30">
        <v>-0.89627948010592473</v>
      </c>
      <c r="AD122" s="30">
        <v>1.1523173862228127</v>
      </c>
      <c r="AE122" s="30">
        <v>4.319265600158249</v>
      </c>
      <c r="AF122" s="30">
        <v>1.433957144218631</v>
      </c>
      <c r="AG122" s="30">
        <v>1.6387515568646442</v>
      </c>
      <c r="AH122" s="30">
        <v>1.2660762715794707</v>
      </c>
      <c r="AI122" s="30">
        <v>9.857838158493216</v>
      </c>
      <c r="AJ122" s="30">
        <v>10.305641077758759</v>
      </c>
      <c r="AK122" s="30">
        <v>5.7206735990881876</v>
      </c>
      <c r="AL122" s="30">
        <v>4.2290187223104709</v>
      </c>
      <c r="AM122" s="30">
        <v>8.1410417277386173</v>
      </c>
      <c r="AN122" s="36"/>
      <c r="AO122" s="36"/>
      <c r="AP122" s="36"/>
      <c r="AQ122" s="36"/>
      <c r="AR122" s="36"/>
      <c r="AS122" s="36"/>
      <c r="AT122" s="36"/>
    </row>
    <row r="123" spans="1:46" ht="15.6" x14ac:dyDescent="0.3">
      <c r="A123" s="26">
        <v>687328</v>
      </c>
      <c r="B123" s="26">
        <v>846238</v>
      </c>
      <c r="C123" s="26">
        <v>371</v>
      </c>
      <c r="D123" s="25">
        <v>119</v>
      </c>
      <c r="E123" s="26">
        <v>1</v>
      </c>
      <c r="F123" s="27" t="s">
        <v>119</v>
      </c>
      <c r="G123" s="30">
        <v>-8.7555485933040078</v>
      </c>
      <c r="H123" s="30">
        <v>0.16710970622039409</v>
      </c>
      <c r="I123" s="30">
        <v>-0.62367594390346703</v>
      </c>
      <c r="J123" s="30">
        <v>-5.6544558040921906</v>
      </c>
      <c r="K123" s="30">
        <v>1.856590326328031</v>
      </c>
      <c r="L123" s="30">
        <v>-2.1400105419390432</v>
      </c>
      <c r="M123" s="30">
        <v>4.7209865978209349</v>
      </c>
      <c r="N123" s="30">
        <v>1.9532981303989936</v>
      </c>
      <c r="O123" s="30">
        <v>-2.1354753867736513</v>
      </c>
      <c r="P123" s="30">
        <v>-3.4572312267559711</v>
      </c>
      <c r="Q123" s="30">
        <v>-0.78308257732944242</v>
      </c>
      <c r="R123" s="30">
        <v>-2.9717234109742701</v>
      </c>
      <c r="S123" s="30">
        <v>4.2614542684424945</v>
      </c>
      <c r="T123" s="30">
        <v>-3.2340876754417613</v>
      </c>
      <c r="U123" s="30">
        <v>-3.3394481910995877</v>
      </c>
      <c r="V123" s="30">
        <v>-4.150378407315916</v>
      </c>
      <c r="W123" s="30">
        <v>1.6334467750138213</v>
      </c>
      <c r="X123" s="30">
        <v>-10.485094878030491</v>
      </c>
      <c r="Y123" s="30">
        <v>-3.3174692843808122</v>
      </c>
      <c r="Z123" s="30">
        <v>-7.2978853738727318</v>
      </c>
      <c r="AA123" s="30">
        <v>-2.2428956353944884</v>
      </c>
      <c r="AB123" s="30">
        <v>-1.6246497630076608</v>
      </c>
      <c r="AC123" s="30">
        <v>-0.78308257732944242</v>
      </c>
      <c r="AD123" s="30">
        <v>1.2202596208117464</v>
      </c>
      <c r="AE123" s="30">
        <v>4.2614542684424945</v>
      </c>
      <c r="AF123" s="30">
        <v>1.4103032236996114</v>
      </c>
      <c r="AG123" s="30">
        <v>1.7963502459506744</v>
      </c>
      <c r="AH123" s="30">
        <v>1.2545486942903787</v>
      </c>
      <c r="AI123" s="30">
        <v>9.9274964151158489</v>
      </c>
      <c r="AJ123" s="30">
        <v>10.462639346532546</v>
      </c>
      <c r="AK123" s="30">
        <v>5.7531091452202121</v>
      </c>
      <c r="AL123" s="30">
        <v>4.1436712327861116</v>
      </c>
      <c r="AM123" s="30">
        <v>8.1734772738706418</v>
      </c>
      <c r="AN123" s="36"/>
      <c r="AO123" s="36"/>
      <c r="AP123" s="36"/>
      <c r="AQ123" s="36"/>
      <c r="AR123" s="36"/>
      <c r="AS123" s="36"/>
      <c r="AT123" s="36"/>
    </row>
    <row r="124" spans="1:46" ht="15.6" x14ac:dyDescent="0.3">
      <c r="A124" s="26">
        <v>687329</v>
      </c>
      <c r="B124" s="26">
        <v>846238</v>
      </c>
      <c r="C124" s="26">
        <v>371</v>
      </c>
      <c r="D124" s="25">
        <v>120</v>
      </c>
      <c r="E124" s="26">
        <v>1</v>
      </c>
      <c r="F124" s="27" t="s">
        <v>120</v>
      </c>
      <c r="G124" s="30">
        <v>-6.2913336429517939</v>
      </c>
      <c r="H124" s="30">
        <v>0.10559601226435199</v>
      </c>
      <c r="I124" s="30">
        <v>-0.66692475583710553</v>
      </c>
      <c r="J124" s="30">
        <v>-5.791557855372389</v>
      </c>
      <c r="K124" s="30">
        <v>1.7981488314089591</v>
      </c>
      <c r="L124" s="30">
        <v>-2.2457792448991256</v>
      </c>
      <c r="M124" s="30">
        <v>4.7822251622345888</v>
      </c>
      <c r="N124" s="30">
        <v>1.8748826256403486</v>
      </c>
      <c r="O124" s="30">
        <v>-2.6024541888378581</v>
      </c>
      <c r="P124" s="30">
        <v>-3.4009618850556298</v>
      </c>
      <c r="Q124" s="30">
        <v>-0.84459627128548431</v>
      </c>
      <c r="R124" s="30">
        <v>-3.0332371049303122</v>
      </c>
      <c r="S124" s="30">
        <v>4.0945800588286261</v>
      </c>
      <c r="T124" s="30">
        <v>-3.295601369397803</v>
      </c>
      <c r="U124" s="30">
        <v>-3.4009618850556298</v>
      </c>
      <c r="V124" s="30">
        <v>-4.2118921012719586</v>
      </c>
      <c r="W124" s="30">
        <v>1.6316523157594014</v>
      </c>
      <c r="X124" s="30">
        <v>-10.64518940065898</v>
      </c>
      <c r="Y124" s="30">
        <v>-3.3681720622326385</v>
      </c>
      <c r="Z124" s="30">
        <v>-7.3033147556661495</v>
      </c>
      <c r="AA124" s="30">
        <v>-2.2710970528834156</v>
      </c>
      <c r="AB124" s="30">
        <v>-1.686163456963703</v>
      </c>
      <c r="AC124" s="30">
        <v>-0.87968759109675432</v>
      </c>
      <c r="AD124" s="30">
        <v>1.1232392383987948</v>
      </c>
      <c r="AE124" s="30">
        <v>4.2109904106730376</v>
      </c>
      <c r="AF124" s="30">
        <v>1.3095688165902881</v>
      </c>
      <c r="AG124" s="30">
        <v>1.6742119301781972</v>
      </c>
      <c r="AH124" s="30">
        <v>1.1817354450804032</v>
      </c>
      <c r="AI124" s="30">
        <v>9.8601967840927625</v>
      </c>
      <c r="AJ124" s="30">
        <v>10.345555801421693</v>
      </c>
      <c r="AK124" s="30">
        <v>5.6915954512641695</v>
      </c>
      <c r="AL124" s="30">
        <v>4.1427821606465045</v>
      </c>
      <c r="AM124" s="30">
        <v>8.1119635799145993</v>
      </c>
      <c r="AN124" s="36"/>
      <c r="AO124" s="36"/>
      <c r="AP124" s="36"/>
      <c r="AQ124" s="36"/>
      <c r="AR124" s="36"/>
      <c r="AS124" s="36"/>
      <c r="AT124" s="36"/>
    </row>
    <row r="125" spans="1:46" ht="15.6" x14ac:dyDescent="0.3">
      <c r="A125" s="26">
        <v>687330</v>
      </c>
      <c r="B125" s="26">
        <v>846238</v>
      </c>
      <c r="C125" s="26">
        <v>371</v>
      </c>
      <c r="D125" s="25">
        <v>121</v>
      </c>
      <c r="E125" s="26">
        <v>1</v>
      </c>
      <c r="F125" s="27" t="s">
        <v>121</v>
      </c>
      <c r="G125" s="30">
        <v>-5.8467031556230626</v>
      </c>
      <c r="H125" s="30">
        <v>-0.26070371662324504</v>
      </c>
      <c r="I125" s="30">
        <v>-0.61051757018203223</v>
      </c>
      <c r="J125" s="30">
        <v>-5.8748740325897595</v>
      </c>
      <c r="K125" s="30">
        <v>1.8105522404701515</v>
      </c>
      <c r="L125" s="30">
        <v>-2.1081737928653057</v>
      </c>
      <c r="M125" s="30">
        <v>4.5555374394447865</v>
      </c>
      <c r="N125" s="30">
        <v>1.8555517981793073</v>
      </c>
      <c r="O125" s="30">
        <v>-2.1578237015091264</v>
      </c>
      <c r="P125" s="30">
        <v>-3.6131109341159684</v>
      </c>
      <c r="Q125" s="30">
        <v>-0.77989759005975245</v>
      </c>
      <c r="R125" s="30">
        <v>-2.9940717257097451</v>
      </c>
      <c r="S125" s="30">
        <v>4.0089937330767169</v>
      </c>
      <c r="T125" s="30">
        <v>-3.256435990177236</v>
      </c>
      <c r="U125" s="30">
        <v>-3.3617965058350623</v>
      </c>
      <c r="V125" s="30">
        <v>-4.1727267220513911</v>
      </c>
      <c r="W125" s="30">
        <v>1.6708176949799687</v>
      </c>
      <c r="X125" s="30">
        <v>-10.293547290373414</v>
      </c>
      <c r="Y125" s="30">
        <v>-3.4921583236983058</v>
      </c>
      <c r="Z125" s="30">
        <v>-7.0430209682483529</v>
      </c>
      <c r="AA125" s="30">
        <v>-2.5711319870783163</v>
      </c>
      <c r="AB125" s="30">
        <v>-1.8701416290573454</v>
      </c>
      <c r="AC125" s="30">
        <v>-0.87688985604706193</v>
      </c>
      <c r="AD125" s="30">
        <v>1.1624046176193621</v>
      </c>
      <c r="AE125" s="30">
        <v>4.3036444748445914</v>
      </c>
      <c r="AF125" s="30">
        <v>1.2653525868718041</v>
      </c>
      <c r="AG125" s="30">
        <v>1.6187613330239154</v>
      </c>
      <c r="AH125" s="30">
        <v>1.41639284428467</v>
      </c>
      <c r="AI125" s="30">
        <v>9.7561125212198867</v>
      </c>
      <c r="AJ125" s="30">
        <v>10.226395129404521</v>
      </c>
      <c r="AK125" s="30">
        <v>5.2607572012390014</v>
      </c>
      <c r="AL125" s="30">
        <v>4.1213229180506366</v>
      </c>
      <c r="AM125" s="30">
        <v>8.1511289591351659</v>
      </c>
      <c r="AN125" s="36"/>
      <c r="AO125" s="36"/>
      <c r="AP125" s="36"/>
      <c r="AQ125" s="36"/>
      <c r="AR125" s="36"/>
      <c r="AS125" s="36"/>
      <c r="AT125" s="36"/>
    </row>
    <row r="126" spans="1:46" ht="15.6" x14ac:dyDescent="0.3">
      <c r="A126" s="26">
        <v>687331</v>
      </c>
      <c r="B126" s="26">
        <v>846239</v>
      </c>
      <c r="C126" s="26">
        <v>371</v>
      </c>
      <c r="D126" s="25">
        <v>122</v>
      </c>
      <c r="E126" s="26">
        <v>1</v>
      </c>
      <c r="F126" s="27" t="s">
        <v>122</v>
      </c>
      <c r="G126" s="30">
        <v>-5.6698879735290708</v>
      </c>
      <c r="H126" s="30">
        <v>-0.3513678996635145</v>
      </c>
      <c r="I126" s="30">
        <v>-0.40192017882634568</v>
      </c>
      <c r="J126" s="30">
        <v>-5.5229335605724073</v>
      </c>
      <c r="K126" s="30">
        <v>2.4307902735924176</v>
      </c>
      <c r="L126" s="30">
        <v>-2.39906074302877</v>
      </c>
      <c r="M126" s="30">
        <v>4.5118838890000674</v>
      </c>
      <c r="N126" s="30">
        <v>1.8786465004956958</v>
      </c>
      <c r="O126" s="30">
        <v>-1.9608058120976148</v>
      </c>
      <c r="P126" s="30">
        <v>-3.2517899934131806</v>
      </c>
      <c r="Q126" s="30">
        <v>-0.92229744749921072</v>
      </c>
      <c r="R126" s="30">
        <v>-3.164778616423551</v>
      </c>
      <c r="S126" s="30">
        <v>4.6356575287936073</v>
      </c>
      <c r="T126" s="30">
        <v>-2.65395299265756</v>
      </c>
      <c r="U126" s="30">
        <v>-3.4524606888753318</v>
      </c>
      <c r="V126" s="30">
        <v>-4.2633909050916605</v>
      </c>
      <c r="W126" s="30">
        <v>1.5801535119396992</v>
      </c>
      <c r="X126" s="30">
        <v>-10.853386656384739</v>
      </c>
      <c r="Y126" s="30">
        <v>-3.7037751171562379</v>
      </c>
      <c r="Z126" s="30">
        <v>-7.8309911786374506</v>
      </c>
      <c r="AA126" s="30">
        <v>-2.698159085162056</v>
      </c>
      <c r="AB126" s="30">
        <v>-1.7376622607834051</v>
      </c>
      <c r="AC126" s="30">
        <v>-1.1278966891625108</v>
      </c>
      <c r="AD126" s="30">
        <v>0.91557970382380982</v>
      </c>
      <c r="AE126" s="30">
        <v>4.1758407448548649</v>
      </c>
      <c r="AF126" s="30">
        <v>1.0096086534720863</v>
      </c>
      <c r="AG126" s="30">
        <v>1.8623859796239155</v>
      </c>
      <c r="AH126" s="30">
        <v>1.2067767183830354</v>
      </c>
      <c r="AI126" s="30">
        <v>9.6197783013464289</v>
      </c>
      <c r="AJ126" s="30">
        <v>10.738437521959829</v>
      </c>
      <c r="AK126" s="30">
        <v>4.9469494668845222</v>
      </c>
      <c r="AL126" s="30">
        <v>4.3935642286997352</v>
      </c>
      <c r="AM126" s="30">
        <v>8.0604647760948964</v>
      </c>
      <c r="AN126" s="36"/>
      <c r="AO126" s="36"/>
      <c r="AP126" s="36"/>
      <c r="AQ126" s="36"/>
      <c r="AR126" s="36"/>
      <c r="AS126" s="36"/>
      <c r="AT126" s="36"/>
    </row>
    <row r="127" spans="1:46" ht="15.6" x14ac:dyDescent="0.3">
      <c r="A127" s="26">
        <v>687333</v>
      </c>
      <c r="B127" s="26">
        <v>846239</v>
      </c>
      <c r="C127" s="26">
        <v>371</v>
      </c>
      <c r="D127" s="25">
        <v>123</v>
      </c>
      <c r="E127" s="26">
        <v>1</v>
      </c>
      <c r="F127" s="27" t="s">
        <v>123</v>
      </c>
      <c r="G127" s="30">
        <v>-4.9310211684360441</v>
      </c>
      <c r="H127" s="30">
        <v>-0.37939174937598297</v>
      </c>
      <c r="I127" s="30">
        <v>-0.42135594847501512</v>
      </c>
      <c r="J127" s="30">
        <v>-5.5044373946499823</v>
      </c>
      <c r="K127" s="30">
        <v>2.440328136577318</v>
      </c>
      <c r="L127" s="30">
        <v>-2.4805261156670788</v>
      </c>
      <c r="M127" s="30">
        <v>4.4966533907475084</v>
      </c>
      <c r="N127" s="30">
        <v>1.877149405116656</v>
      </c>
      <c r="O127" s="30">
        <v>-1.9888296618100834</v>
      </c>
      <c r="P127" s="30">
        <v>-3.2798138431256492</v>
      </c>
      <c r="Q127" s="30">
        <v>-0.95921024462892501</v>
      </c>
      <c r="R127" s="30">
        <v>-3.1127597584624831</v>
      </c>
      <c r="S127" s="30">
        <v>4.6608023469618169</v>
      </c>
      <c r="T127" s="30">
        <v>-2.6819768423700285</v>
      </c>
      <c r="U127" s="30">
        <v>-3.3751240229299739</v>
      </c>
      <c r="V127" s="30">
        <v>-4.291414754804129</v>
      </c>
      <c r="W127" s="30">
        <v>1.5807030346712869</v>
      </c>
      <c r="X127" s="30">
        <v>-11.068399802603071</v>
      </c>
      <c r="Y127" s="30">
        <v>-3.805906939022428</v>
      </c>
      <c r="Z127" s="30">
        <v>-7.8803453802209651</v>
      </c>
      <c r="AA127" s="30">
        <v>-2.7432773682338243</v>
      </c>
      <c r="AB127" s="30">
        <v>-1.7656861104958737</v>
      </c>
      <c r="AC127" s="30">
        <v>-1.0927416372534478</v>
      </c>
      <c r="AD127" s="30">
        <v>0.91533541821841724</v>
      </c>
      <c r="AE127" s="30">
        <v>4.1478168951423964</v>
      </c>
      <c r="AF127" s="30">
        <v>0.99432382953704768</v>
      </c>
      <c r="AG127" s="30">
        <v>1.8613179398999753</v>
      </c>
      <c r="AH127" s="30">
        <v>1.2098434557405979</v>
      </c>
      <c r="AI127" s="30">
        <v>9.652928675003114</v>
      </c>
      <c r="AJ127" s="30">
        <v>10.747871234782261</v>
      </c>
      <c r="AK127" s="30">
        <v>4.9189256171720537</v>
      </c>
      <c r="AL127" s="30">
        <v>4.2257784366121083</v>
      </c>
      <c r="AM127" s="30">
        <v>8.0324409263824279</v>
      </c>
      <c r="AN127" s="36"/>
      <c r="AO127" s="36"/>
      <c r="AP127" s="36"/>
      <c r="AQ127" s="36"/>
      <c r="AR127" s="36"/>
      <c r="AS127" s="36"/>
      <c r="AT127" s="36"/>
    </row>
    <row r="128" spans="1:46" ht="15.6" x14ac:dyDescent="0.3">
      <c r="A128" s="26">
        <v>687336</v>
      </c>
      <c r="B128" s="26">
        <v>846239</v>
      </c>
      <c r="C128" s="26">
        <v>371</v>
      </c>
      <c r="D128" s="25">
        <v>124</v>
      </c>
      <c r="E128" s="26">
        <v>1</v>
      </c>
      <c r="F128" s="27" t="s">
        <v>124</v>
      </c>
      <c r="G128" s="30">
        <v>-5.4603577933338272</v>
      </c>
      <c r="H128" s="30">
        <v>-0.31904417559545528</v>
      </c>
      <c r="I128" s="30">
        <v>-0.58635894522280241</v>
      </c>
      <c r="J128" s="30">
        <v>-5.7326723886544864</v>
      </c>
      <c r="K128" s="30">
        <v>1.9665433410300193</v>
      </c>
      <c r="L128" s="30">
        <v>-2.2531756254581561</v>
      </c>
      <c r="M128" s="30">
        <v>4.4642721957761102</v>
      </c>
      <c r="N128" s="30">
        <v>1.8947097036919747</v>
      </c>
      <c r="O128" s="30">
        <v>-2.2161641604813367</v>
      </c>
      <c r="P128" s="30">
        <v>-3.537920000463656</v>
      </c>
      <c r="Q128" s="30">
        <v>-0.78904780484119086</v>
      </c>
      <c r="R128" s="30">
        <v>-3.0524121846819554</v>
      </c>
      <c r="S128" s="30">
        <v>3.9576219434205999</v>
      </c>
      <c r="T128" s="30">
        <v>-2.6216292685895008</v>
      </c>
      <c r="U128" s="30">
        <v>-3.4201369648072726</v>
      </c>
      <c r="V128" s="30">
        <v>-4.2310671810236009</v>
      </c>
      <c r="W128" s="30">
        <v>1.5755726790723075</v>
      </c>
      <c r="X128" s="30">
        <v>-10.47549644558757</v>
      </c>
      <c r="Y128" s="30">
        <v>-3.5132273878732847</v>
      </c>
      <c r="Z128" s="30">
        <v>-7.3853436240065475</v>
      </c>
      <c r="AA128" s="30">
        <v>-2.7014657269068354</v>
      </c>
      <c r="AB128" s="30">
        <v>-1.9284820880295557</v>
      </c>
      <c r="AC128" s="30">
        <v>-0.96340119198596863</v>
      </c>
      <c r="AD128" s="30">
        <v>1.0796727055229924</v>
      </c>
      <c r="AE128" s="30">
        <v>4.2960763412458043</v>
      </c>
      <c r="AF128" s="30">
        <v>1.1738599205826936</v>
      </c>
      <c r="AG128" s="30">
        <v>1.6619572932711282</v>
      </c>
      <c r="AH128" s="30">
        <v>1.4643470439620832</v>
      </c>
      <c r="AI128" s="30">
        <v>9.724205319315832</v>
      </c>
      <c r="AJ128" s="30">
        <v>10.452593733486893</v>
      </c>
      <c r="AK128" s="30">
        <v>5.2024167422667915</v>
      </c>
      <c r="AL128" s="30">
        <v>4.1807654947348096</v>
      </c>
      <c r="AM128" s="30">
        <v>8.0927885001629551</v>
      </c>
      <c r="AN128" s="36"/>
      <c r="AO128" s="36"/>
      <c r="AP128" s="36"/>
      <c r="AQ128" s="36"/>
      <c r="AR128" s="36"/>
      <c r="AS128" s="36"/>
      <c r="AT128" s="36"/>
    </row>
    <row r="129" spans="1:46" ht="15.6" x14ac:dyDescent="0.3">
      <c r="A129" s="26">
        <v>687338</v>
      </c>
      <c r="B129" s="26">
        <v>846239</v>
      </c>
      <c r="C129" s="26">
        <v>371</v>
      </c>
      <c r="D129" s="25">
        <v>125</v>
      </c>
      <c r="E129" s="26">
        <v>1</v>
      </c>
      <c r="F129" s="27" t="s">
        <v>125</v>
      </c>
      <c r="G129" s="30">
        <v>-6.1589781086520823</v>
      </c>
      <c r="H129" s="30">
        <v>-0.26282374134842534</v>
      </c>
      <c r="I129" s="30">
        <v>-0.51850308271403245</v>
      </c>
      <c r="J129" s="30">
        <v>-5.555241385769274</v>
      </c>
      <c r="K129" s="30">
        <v>1.9278434354416349</v>
      </c>
      <c r="L129" s="30">
        <v>-2.0149179541840487</v>
      </c>
      <c r="M129" s="30">
        <v>4.4864467886134234</v>
      </c>
      <c r="N129" s="30">
        <v>1.9399410163634094</v>
      </c>
      <c r="O129" s="30">
        <v>-2.5654088343424708</v>
      </c>
      <c r="P129" s="30">
        <v>-3.4816995662166259</v>
      </c>
      <c r="Q129" s="30">
        <v>-0.71695402143787068</v>
      </c>
      <c r="R129" s="30">
        <v>-2.9220837782812032</v>
      </c>
      <c r="S129" s="30">
        <v>3.9038414824533016</v>
      </c>
      <c r="T129" s="30">
        <v>-3.2585560149024162</v>
      </c>
      <c r="U129" s="30">
        <v>-3.3639165305602425</v>
      </c>
      <c r="V129" s="30">
        <v>-4.1748467467765717</v>
      </c>
      <c r="W129" s="30">
        <v>1.8040390181245505</v>
      </c>
      <c r="X129" s="30">
        <v>-10.550160811516777</v>
      </c>
      <c r="Y129" s="30">
        <v>-3.6152309588411486</v>
      </c>
      <c r="Z129" s="30">
        <v>-6.9745936357431164</v>
      </c>
      <c r="AA129" s="30">
        <v>-2.4223079907017975</v>
      </c>
      <c r="AB129" s="30">
        <v>-1.8722616537825256</v>
      </c>
      <c r="AC129" s="30">
        <v>-0.87900988077224218</v>
      </c>
      <c r="AD129" s="30">
        <v>1.1481632323618367</v>
      </c>
      <c r="AE129" s="30">
        <v>4.1739277930147027</v>
      </c>
      <c r="AF129" s="30">
        <v>1.1840952415879002</v>
      </c>
      <c r="AG129" s="30">
        <v>1.7783965875112129</v>
      </c>
      <c r="AH129" s="30">
        <v>1.5036179198953397</v>
      </c>
      <c r="AI129" s="30">
        <v>9.7869263181659552</v>
      </c>
      <c r="AJ129" s="30">
        <v>10.305925788258113</v>
      </c>
      <c r="AK129" s="30">
        <v>5.0354936251996119</v>
      </c>
      <c r="AL129" s="30">
        <v>4.1798275151418913</v>
      </c>
      <c r="AM129" s="30">
        <v>8.1490089344099861</v>
      </c>
      <c r="AN129" s="36"/>
      <c r="AO129" s="36"/>
      <c r="AP129" s="36"/>
      <c r="AQ129" s="36"/>
      <c r="AR129" s="36"/>
      <c r="AS129" s="36"/>
      <c r="AT129" s="36"/>
    </row>
    <row r="130" spans="1:46" ht="15.6" x14ac:dyDescent="0.3">
      <c r="A130" s="26">
        <v>687340</v>
      </c>
      <c r="B130" s="26">
        <v>846239</v>
      </c>
      <c r="C130" s="26">
        <v>371</v>
      </c>
      <c r="D130" s="25">
        <v>126</v>
      </c>
      <c r="E130" s="26">
        <v>1</v>
      </c>
      <c r="F130" s="27" t="s">
        <v>126</v>
      </c>
      <c r="G130" s="30">
        <v>-6.2236746042229365</v>
      </c>
      <c r="H130" s="30">
        <v>-0.27143077026823559</v>
      </c>
      <c r="I130" s="30">
        <v>-0.58694764171346048</v>
      </c>
      <c r="J130" s="30">
        <v>-5.6650583166205974</v>
      </c>
      <c r="K130" s="30">
        <v>2.0370194421782082</v>
      </c>
      <c r="L130" s="30">
        <v>-1.977576486773299</v>
      </c>
      <c r="M130" s="30">
        <v>4.6088427059647765</v>
      </c>
      <c r="N130" s="30">
        <v>1.9692789190077227</v>
      </c>
      <c r="O130" s="30">
        <v>-2.1685507551541168</v>
      </c>
      <c r="P130" s="30">
        <v>-3.3725235594800531</v>
      </c>
      <c r="Q130" s="30">
        <v>-0.82481600845302239</v>
      </c>
      <c r="R130" s="30">
        <v>-2.9306908072010134</v>
      </c>
      <c r="S130" s="30">
        <v>3.9770644717811234</v>
      </c>
      <c r="T130" s="30">
        <v>-3.2671630438222263</v>
      </c>
      <c r="U130" s="30">
        <v>-3.3725235594800531</v>
      </c>
      <c r="V130" s="30">
        <v>-4.1834537756963819</v>
      </c>
      <c r="W130" s="30">
        <v>1.545021311550191</v>
      </c>
      <c r="X130" s="30">
        <v>-10.850198501535884</v>
      </c>
      <c r="Y130" s="30">
        <v>-3.5956671107942628</v>
      </c>
      <c r="Z130" s="30">
        <v>-7.3229928134933049</v>
      </c>
      <c r="AA130" s="30">
        <v>-2.6056102286804985</v>
      </c>
      <c r="AB130" s="30">
        <v>-1.880868682702336</v>
      </c>
      <c r="AC130" s="30">
        <v>-0.85124926552117763</v>
      </c>
      <c r="AD130" s="30">
        <v>1.1754882126680899</v>
      </c>
      <c r="AE130" s="30">
        <v>4.3777563011366301</v>
      </c>
      <c r="AF130" s="30">
        <v>1.1754882126680899</v>
      </c>
      <c r="AG130" s="30">
        <v>1.7954319892047403</v>
      </c>
      <c r="AH130" s="30">
        <v>1.3772278553191462</v>
      </c>
      <c r="AI130" s="30">
        <v>9.8039070391945522</v>
      </c>
      <c r="AJ130" s="30">
        <v>10.489658517793368</v>
      </c>
      <c r="AK130" s="30">
        <v>5.2500301475940105</v>
      </c>
      <c r="AL130" s="30">
        <v>4.2283789000620295</v>
      </c>
      <c r="AM130" s="30">
        <v>8.1404019054901759</v>
      </c>
      <c r="AN130" s="38"/>
      <c r="AO130" s="38"/>
      <c r="AP130" s="38"/>
      <c r="AQ130" s="38"/>
      <c r="AR130" s="38"/>
      <c r="AS130" s="38"/>
      <c r="AT130" s="38"/>
    </row>
    <row r="131" spans="1:46" ht="15.6" x14ac:dyDescent="0.3">
      <c r="A131" s="26">
        <v>687342</v>
      </c>
      <c r="B131" s="26">
        <v>846239</v>
      </c>
      <c r="C131" s="26">
        <v>371</v>
      </c>
      <c r="D131" s="25">
        <v>127</v>
      </c>
      <c r="E131" s="26">
        <v>1</v>
      </c>
      <c r="F131" s="27" t="s">
        <v>128</v>
      </c>
      <c r="G131" s="30">
        <v>-6.4408525639643228</v>
      </c>
      <c r="H131" s="30">
        <v>-0.25093707813250266</v>
      </c>
      <c r="I131" s="30">
        <v>-0.56160866880898253</v>
      </c>
      <c r="J131" s="30">
        <v>-5.6445646244848646</v>
      </c>
      <c r="K131" s="30">
        <v>1.8898049894111291</v>
      </c>
      <c r="L131" s="30">
        <v>-2.0264360264887777</v>
      </c>
      <c r="M131" s="30">
        <v>4.415926676860928</v>
      </c>
      <c r="N131" s="30">
        <v>1.9844392651680929</v>
      </c>
      <c r="O131" s="30">
        <v>-2.5535221711265486</v>
      </c>
      <c r="P131" s="30">
        <v>-3.3520298673443203</v>
      </c>
      <c r="Q131" s="30">
        <v>-0.74523339994728288</v>
      </c>
      <c r="R131" s="30">
        <v>-2.9101971150652806</v>
      </c>
      <c r="S131" s="30">
        <v>3.8681000966799695</v>
      </c>
      <c r="T131" s="30">
        <v>-3.2466693516864935</v>
      </c>
      <c r="U131" s="30">
        <v>-3.3520298673443203</v>
      </c>
      <c r="V131" s="30">
        <v>-4.1629600835606491</v>
      </c>
      <c r="W131" s="30">
        <v>1.5736122139185431</v>
      </c>
      <c r="X131" s="30">
        <v>-10.559889738776794</v>
      </c>
      <c r="Y131" s="30">
        <v>-3.5477744444704156</v>
      </c>
      <c r="Z131" s="30">
        <v>-7.0210877451189084</v>
      </c>
      <c r="AA131" s="30">
        <v>-2.4616208088427269</v>
      </c>
      <c r="AB131" s="30">
        <v>-1.8603749905666032</v>
      </c>
      <c r="AC131" s="30">
        <v>-0.8307555733854447</v>
      </c>
      <c r="AD131" s="30">
        <v>1.2306674627917129</v>
      </c>
      <c r="AE131" s="30">
        <v>4.2870243581621388</v>
      </c>
      <c r="AF131" s="30">
        <v>1.21923876696809</v>
      </c>
      <c r="AG131" s="30">
        <v>1.7967557652327528</v>
      </c>
      <c r="AH131" s="30">
        <v>1.4895290967080017</v>
      </c>
      <c r="AI131" s="30">
        <v>9.8493500503782325</v>
      </c>
      <c r="AJ131" s="30">
        <v>10.30096176112218</v>
      </c>
      <c r="AK131" s="30">
        <v>5.2705238397297434</v>
      </c>
      <c r="AL131" s="30">
        <v>4.191714178357814</v>
      </c>
      <c r="AM131" s="30">
        <v>8.1608955976259079</v>
      </c>
    </row>
    <row r="132" spans="1:46" ht="15.6" x14ac:dyDescent="0.3">
      <c r="A132" s="26">
        <v>687343</v>
      </c>
      <c r="B132" s="26">
        <v>846239</v>
      </c>
      <c r="C132" s="26">
        <v>371</v>
      </c>
      <c r="D132" s="25">
        <v>128</v>
      </c>
      <c r="E132" s="26">
        <v>1</v>
      </c>
      <c r="F132" s="27" t="s">
        <v>129</v>
      </c>
      <c r="G132" s="30">
        <v>-6.1363357001555627</v>
      </c>
      <c r="H132" s="30">
        <v>-0.31038559152515383</v>
      </c>
      <c r="I132" s="30">
        <v>-0.66550894477246725</v>
      </c>
      <c r="J132" s="30">
        <v>-5.7662093457474208</v>
      </c>
      <c r="K132" s="30">
        <v>1.9409062070813412</v>
      </c>
      <c r="L132" s="30">
        <v>-2.0477838515343216</v>
      </c>
      <c r="M132" s="30">
        <v>4.5139201243796085</v>
      </c>
      <c r="N132" s="30">
        <v>1.9565723238257409</v>
      </c>
      <c r="O132" s="30">
        <v>-2.2075055764110352</v>
      </c>
      <c r="P132" s="30">
        <v>-3.21080768527482</v>
      </c>
      <c r="Q132" s="30">
        <v>-0.79651860270077302</v>
      </c>
      <c r="R132" s="30">
        <v>-2.9006527569709806</v>
      </c>
      <c r="S132" s="30">
        <v>3.9732009703354754</v>
      </c>
      <c r="T132" s="30">
        <v>-3.3061178650791447</v>
      </c>
      <c r="U132" s="30">
        <v>-3.3061178650791447</v>
      </c>
      <c r="V132" s="30">
        <v>-4.2224085969532998</v>
      </c>
      <c r="W132" s="30">
        <v>1.4979031796541116</v>
      </c>
      <c r="X132" s="30">
        <v>-10.635579908498078</v>
      </c>
      <c r="Y132" s="30">
        <v>-3.6208286099188451</v>
      </c>
      <c r="Z132" s="30">
        <v>-7.149902214719658</v>
      </c>
      <c r="AA132" s="30">
        <v>-2.4488199213573578</v>
      </c>
      <c r="AB132" s="30">
        <v>-1.9198235039592542</v>
      </c>
      <c r="AC132" s="30">
        <v>-0.84652902327543444</v>
      </c>
      <c r="AD132" s="30">
        <v>1.2156707119698955</v>
      </c>
      <c r="AE132" s="30">
        <v>4.2897720526393934</v>
      </c>
      <c r="AF132" s="30">
        <v>1.1936918052511203</v>
      </c>
      <c r="AG132" s="30">
        <v>1.7437381421703921</v>
      </c>
      <c r="AH132" s="30">
        <v>1.4212699536331956</v>
      </c>
      <c r="AI132" s="30">
        <v>9.8261958431783523</v>
      </c>
      <c r="AJ132" s="30">
        <v>10.368980539168383</v>
      </c>
      <c r="AK132" s="30">
        <v>5.2110753263370926</v>
      </c>
      <c r="AL132" s="30">
        <v>4.2434913000753873</v>
      </c>
      <c r="AM132" s="30">
        <v>8.1014470842332571</v>
      </c>
    </row>
    <row r="133" spans="1:46" ht="15.6" x14ac:dyDescent="0.3">
      <c r="A133" s="26">
        <v>687345</v>
      </c>
      <c r="B133" s="26">
        <v>846239</v>
      </c>
      <c r="C133" s="26">
        <v>371</v>
      </c>
      <c r="D133" s="25">
        <v>129</v>
      </c>
      <c r="E133" s="26">
        <v>1</v>
      </c>
      <c r="F133" s="27" t="s">
        <v>130</v>
      </c>
      <c r="G133" s="30">
        <v>-8.3334340402905713</v>
      </c>
      <c r="H133" s="30">
        <v>-0.9148531375424438</v>
      </c>
      <c r="I133" s="30">
        <v>-0.15670112667350244</v>
      </c>
      <c r="J133" s="30">
        <v>-5.5329824681730404</v>
      </c>
      <c r="K133" s="30">
        <v>2.6442472735655205</v>
      </c>
      <c r="L133" s="30">
        <v>-2.2004059288608024</v>
      </c>
      <c r="M133" s="30">
        <v>4.4967929143125964</v>
      </c>
      <c r="N133" s="30">
        <v>2.0190037322934598</v>
      </c>
      <c r="O133" s="30">
        <v>-3.3227987461943158</v>
      </c>
      <c r="P133" s="30">
        <v>-3.2174382305364895</v>
      </c>
      <c r="Q133" s="30">
        <v>-0.70783896815811764</v>
      </c>
      <c r="R133" s="30">
        <v>-3.0351166737425346</v>
      </c>
      <c r="S133" s="30">
        <v>5.0040407167307031</v>
      </c>
      <c r="T133" s="30">
        <v>-2.5242910499765441</v>
      </c>
      <c r="U133" s="30">
        <v>-3.2174382305364895</v>
      </c>
      <c r="V133" s="30">
        <v>-4.1337289624106441</v>
      </c>
      <c r="W133" s="30">
        <v>1.5099495881758513</v>
      </c>
      <c r="X133" s="30">
        <v>-10.623280107507187</v>
      </c>
      <c r="Y133" s="30">
        <v>-3.4405817818506992</v>
      </c>
      <c r="Z133" s="30">
        <v>-7.5531982736820744</v>
      </c>
      <c r="AA133" s="30">
        <v>-2.7204416949215444</v>
      </c>
      <c r="AB133" s="30">
        <v>-1.608000318102389</v>
      </c>
      <c r="AC133" s="30">
        <v>-0.93505584485996318</v>
      </c>
      <c r="AD133" s="30">
        <v>0.98725438885447669</v>
      </c>
      <c r="AE133" s="30">
        <v>4.536185316023257</v>
      </c>
      <c r="AF133" s="30">
        <v>1.1132951097498416</v>
      </c>
      <c r="AG133" s="30">
        <v>1.9416170686780396</v>
      </c>
      <c r="AH133" s="30">
        <v>1.3258565517335146</v>
      </c>
      <c r="AI133" s="30">
        <v>9.7702502435412377</v>
      </c>
      <c r="AJ133" s="30">
        <v>10.860436591895276</v>
      </c>
      <c r="AK133" s="30">
        <v>5.2997549608797483</v>
      </c>
      <c r="AL133" s="30">
        <v>4.478774408809918</v>
      </c>
      <c r="AM133" s="30">
        <v>8.1901267187759128</v>
      </c>
    </row>
    <row r="134" spans="1:46" ht="15.6" x14ac:dyDescent="0.3">
      <c r="A134" s="26">
        <v>687348</v>
      </c>
      <c r="B134" s="26">
        <v>846239</v>
      </c>
      <c r="C134" s="26">
        <v>371</v>
      </c>
      <c r="D134" s="25">
        <v>130</v>
      </c>
      <c r="E134" s="26">
        <v>1</v>
      </c>
      <c r="F134" s="27" t="s">
        <v>131</v>
      </c>
      <c r="G134" s="30">
        <v>-7.7140476454018945</v>
      </c>
      <c r="H134" s="30">
        <v>-0.29546674265376704</v>
      </c>
      <c r="I134" s="30">
        <v>-0.13256327171691396</v>
      </c>
      <c r="J134" s="30">
        <v>-5.6465346745873326</v>
      </c>
      <c r="K134" s="30">
        <v>2.6522563117138636</v>
      </c>
      <c r="L134" s="30">
        <v>-2.3788686855496999</v>
      </c>
      <c r="M134" s="30">
        <v>4.4667071921439891</v>
      </c>
      <c r="N134" s="30">
        <v>2.0121058918513177</v>
      </c>
      <c r="O134" s="30">
        <v>-3.291199016207758</v>
      </c>
      <c r="P134" s="30">
        <v>-3.1088774594138036</v>
      </c>
      <c r="Q134" s="30">
        <v>-0.77350254359676685</v>
      </c>
      <c r="R134" s="30">
        <v>-3.1088774594138036</v>
      </c>
      <c r="S134" s="30">
        <v>5.0658254230556583</v>
      </c>
      <c r="T134" s="30">
        <v>-2.5980518356478126</v>
      </c>
      <c r="U134" s="30">
        <v>-3.291199016207758</v>
      </c>
      <c r="V134" s="30">
        <v>-4.2074897480819127</v>
      </c>
      <c r="W134" s="30">
        <v>1.4449994321867377</v>
      </c>
      <c r="X134" s="30">
        <v>-10.850137276650807</v>
      </c>
      <c r="Y134" s="30">
        <v>-3.5396603755062577</v>
      </c>
      <c r="Z134" s="30">
        <v>-7.5970124801264376</v>
      </c>
      <c r="AA134" s="30">
        <v>-2.79630998470458</v>
      </c>
      <c r="AB134" s="30">
        <v>-1.4994395469797031</v>
      </c>
      <c r="AC134" s="30">
        <v>-0.99866425906721368</v>
      </c>
      <c r="AD134" s="30">
        <v>0.88318825368787901</v>
      </c>
      <c r="AE134" s="30">
        <v>4.5447755655138078</v>
      </c>
      <c r="AF134" s="30">
        <v>1.0908276184661236</v>
      </c>
      <c r="AG134" s="30">
        <v>1.9072980150580678</v>
      </c>
      <c r="AH134" s="30">
        <v>1.3337737970765131</v>
      </c>
      <c r="AI134" s="30">
        <v>9.7735352483599343</v>
      </c>
      <c r="AJ134" s="30">
        <v>10.86078377837773</v>
      </c>
      <c r="AK134" s="30">
        <v>5.2259941752084798</v>
      </c>
      <c r="AL134" s="30">
        <v>4.449465385709483</v>
      </c>
      <c r="AM134" s="30">
        <v>8.1163659331046443</v>
      </c>
    </row>
    <row r="135" spans="1:46" ht="15.6" x14ac:dyDescent="0.3">
      <c r="A135" s="26">
        <v>687351</v>
      </c>
      <c r="B135" s="26">
        <v>846239</v>
      </c>
      <c r="C135" s="26">
        <v>371</v>
      </c>
      <c r="D135" s="25">
        <v>131</v>
      </c>
      <c r="E135" s="26">
        <v>1</v>
      </c>
      <c r="F135" s="27" t="s">
        <v>132</v>
      </c>
      <c r="G135" s="30">
        <v>-7.5806343542010994</v>
      </c>
      <c r="H135" s="30">
        <v>-1.0093513118401753</v>
      </c>
      <c r="I135" s="30">
        <v>-0.10294533919856207</v>
      </c>
      <c r="J135" s="30">
        <v>-6.2067427597982512</v>
      </c>
      <c r="K135" s="30">
        <v>2.6012409209444693</v>
      </c>
      <c r="L135" s="30">
        <v>-2.4576373489880337</v>
      </c>
      <c r="M135" s="30">
        <v>4.5890706471581995</v>
      </c>
      <c r="N135" s="30">
        <v>1.9507537840706646</v>
      </c>
      <c r="O135" s="30">
        <v>-3.311936404834221</v>
      </c>
      <c r="P135" s="30">
        <v>-3.1296148480402666</v>
      </c>
      <c r="Q135" s="30">
        <v>-0.85234756303051062</v>
      </c>
      <c r="R135" s="30">
        <v>-2.9754641682130081</v>
      </c>
      <c r="S135" s="30">
        <v>5.1262135792415631</v>
      </c>
      <c r="T135" s="30">
        <v>-2.6187892242742756</v>
      </c>
      <c r="U135" s="30">
        <v>-2.6187892242742756</v>
      </c>
      <c r="V135" s="30">
        <v>-4.2282271367083757</v>
      </c>
      <c r="W135" s="30">
        <v>1.5243455021172569</v>
      </c>
      <c r="X135" s="30">
        <v>-10.984812364001392</v>
      </c>
      <c r="Y135" s="30">
        <v>-3.5476587383552909</v>
      </c>
      <c r="Z135" s="30">
        <v>-7.5250128646690841</v>
      </c>
      <c r="AA135" s="30">
        <v>-2.9878669349300506</v>
      </c>
      <c r="AB135" s="30">
        <v>-1.5201769356061661</v>
      </c>
      <c r="AC135" s="30">
        <v>-1.0194016476936767</v>
      </c>
      <c r="AD135" s="30">
        <v>0.79893745933909022</v>
      </c>
      <c r="AE135" s="30">
        <v>5.104330867992056</v>
      </c>
      <c r="AF135" s="30">
        <v>1.106904202962377</v>
      </c>
      <c r="AG135" s="30">
        <v>1.9963312925669838</v>
      </c>
      <c r="AH135" s="30">
        <v>1.2932337811538703</v>
      </c>
      <c r="AI135" s="30">
        <v>9.7633353650362569</v>
      </c>
      <c r="AJ135" s="30">
        <v>10.868217266717963</v>
      </c>
      <c r="AK135" s="30">
        <v>5.3875783433759707</v>
      </c>
      <c r="AL135" s="30">
        <v>4.4712876115018156</v>
      </c>
      <c r="AM135" s="30">
        <v>8.0956285444781813</v>
      </c>
    </row>
    <row r="136" spans="1:46" ht="15.6" x14ac:dyDescent="0.3">
      <c r="A136" s="26">
        <v>687352</v>
      </c>
      <c r="B136" s="26">
        <v>846239</v>
      </c>
      <c r="C136" s="26">
        <v>371</v>
      </c>
      <c r="D136" s="25">
        <v>132</v>
      </c>
      <c r="E136" s="26">
        <v>1</v>
      </c>
      <c r="F136" s="27" t="s">
        <v>133</v>
      </c>
      <c r="G136" s="30">
        <v>-7.3743622464594152</v>
      </c>
      <c r="H136" s="30">
        <v>-0.99723521853944841</v>
      </c>
      <c r="I136" s="30">
        <v>2.4416028992532868E-2</v>
      </c>
      <c r="J136" s="30">
        <v>-6.2834800038532155</v>
      </c>
      <c r="K136" s="30">
        <v>2.7844259690254538</v>
      </c>
      <c r="L136" s="30">
        <v>-2.54677498939248</v>
      </c>
      <c r="M136" s="30">
        <v>4.5505430076401714</v>
      </c>
      <c r="N136" s="30">
        <v>1.9366216512964551</v>
      </c>
      <c r="O136" s="30">
        <v>-3.2998203115334941</v>
      </c>
      <c r="P136" s="30">
        <v>-2.8943552034253299</v>
      </c>
      <c r="Q136" s="30">
        <v>-0.85747327616428981</v>
      </c>
      <c r="R136" s="30">
        <v>-3.0374560470660033</v>
      </c>
      <c r="S136" s="30">
        <v>5.1339912709436923</v>
      </c>
      <c r="T136" s="30">
        <v>-2.6066731309735487</v>
      </c>
      <c r="U136" s="30">
        <v>-2.6066731309735487</v>
      </c>
      <c r="V136" s="30">
        <v>-4.2161110434076496</v>
      </c>
      <c r="W136" s="30">
        <v>1.6630243187264131</v>
      </c>
      <c r="X136" s="30">
        <v>-11.046308088043912</v>
      </c>
      <c r="Y136" s="30">
        <v>-3.7941166333482741</v>
      </c>
      <c r="Z136" s="30">
        <v>-7.5022774031028785</v>
      </c>
      <c r="AA136" s="30">
        <v>-2.9743979110988663</v>
      </c>
      <c r="AB136" s="30">
        <v>-1.5080608423054391</v>
      </c>
      <c r="AC136" s="30">
        <v>-1.1364972858729563</v>
      </c>
      <c r="AD136" s="30">
        <v>0.68916373503078032</v>
      </c>
      <c r="AE136" s="30">
        <v>5.2053002986484742</v>
      </c>
      <c r="AF136" s="30">
        <v>0.97684580748256122</v>
      </c>
      <c r="AG136" s="30">
        <v>2.0133856675082931</v>
      </c>
      <c r="AH136" s="30">
        <v>1.3541400386240292</v>
      </c>
      <c r="AI136" s="30">
        <v>9.6216501234914453</v>
      </c>
      <c r="AJ136" s="30">
        <v>10.953945177361936</v>
      </c>
      <c r="AK136" s="30">
        <v>4.994229328568534</v>
      </c>
      <c r="AL136" s="30">
        <v>4.672645704441071</v>
      </c>
      <c r="AM136" s="30">
        <v>8.1077446377789073</v>
      </c>
    </row>
    <row r="137" spans="1:46" ht="15.6" x14ac:dyDescent="0.3">
      <c r="A137" s="26">
        <v>687353</v>
      </c>
      <c r="B137" s="26">
        <v>846239</v>
      </c>
      <c r="C137" s="26">
        <v>371</v>
      </c>
      <c r="D137" s="25">
        <v>133</v>
      </c>
      <c r="E137" s="26">
        <v>1</v>
      </c>
      <c r="F137" s="27" t="s">
        <v>134</v>
      </c>
      <c r="G137" s="30">
        <v>-8.8034807479752608</v>
      </c>
      <c r="H137" s="30">
        <v>-0.97943473711896878</v>
      </c>
      <c r="I137" s="30">
        <v>-0.12296250045572406</v>
      </c>
      <c r="J137" s="30">
        <v>-5.7669264799010147</v>
      </c>
      <c r="K137" s="30">
        <v>2.6744649980989408</v>
      </c>
      <c r="L137" s="30">
        <v>-2.3011905771012882</v>
      </c>
      <c r="M137" s="30">
        <v>4.5552714074932981</v>
      </c>
      <c r="N137" s="30">
        <v>2.0212850779460614</v>
      </c>
      <c r="O137" s="30">
        <v>-3.2820198301130143</v>
      </c>
      <c r="P137" s="30">
        <v>-2.8765547220048502</v>
      </c>
      <c r="Q137" s="30">
        <v>-0.7971131803250141</v>
      </c>
      <c r="R137" s="30">
        <v>-3.0196555656455235</v>
      </c>
      <c r="S137" s="30">
        <v>4.9259271109356018</v>
      </c>
      <c r="T137" s="30">
        <v>-2.5888726495530689</v>
      </c>
      <c r="U137" s="30">
        <v>-2.5888726495530689</v>
      </c>
      <c r="V137" s="30">
        <v>-4.1983105619871699</v>
      </c>
      <c r="W137" s="30">
        <v>1.8596437263896455</v>
      </c>
      <c r="X137" s="30">
        <v>-11.142675586581868</v>
      </c>
      <c r="Y137" s="30">
        <v>-3.5564566758147746</v>
      </c>
      <c r="Z137" s="30">
        <v>-7.57064894399476</v>
      </c>
      <c r="AA137" s="30">
        <v>-3.0220623056760885</v>
      </c>
      <c r="AB137" s="30">
        <v>-1.4902603608849594</v>
      </c>
      <c r="AC137" s="30">
        <v>-1.1186968044524765</v>
      </c>
      <c r="AD137" s="30">
        <v>0.8451145549320771</v>
      </c>
      <c r="AE137" s="30">
        <v>4.971207815468758</v>
      </c>
      <c r="AF137" s="30">
        <v>1.1000068045608671</v>
      </c>
      <c r="AG137" s="30">
        <v>2.0506989631523544</v>
      </c>
      <c r="AH137" s="30">
        <v>1.445367988599326</v>
      </c>
      <c r="AI137" s="30">
        <v>9.7742037447867691</v>
      </c>
      <c r="AJ137" s="30">
        <v>10.958758463255604</v>
      </c>
      <c r="AK137" s="30">
        <v>5.4174949180971774</v>
      </c>
      <c r="AL137" s="30">
        <v>4.5012041862230223</v>
      </c>
      <c r="AM137" s="30">
        <v>8.125545119199387</v>
      </c>
    </row>
    <row r="138" spans="1:46" ht="15.6" x14ac:dyDescent="0.3">
      <c r="A138" s="26">
        <v>687355</v>
      </c>
      <c r="B138" s="26">
        <v>846239</v>
      </c>
      <c r="C138" s="26">
        <v>371</v>
      </c>
      <c r="D138" s="25">
        <v>134</v>
      </c>
      <c r="E138" s="26">
        <v>1</v>
      </c>
      <c r="F138" s="27" t="s">
        <v>138</v>
      </c>
      <c r="G138" s="30">
        <v>-8.8030272031717871</v>
      </c>
      <c r="H138" s="30">
        <v>-0.28583401175555012</v>
      </c>
      <c r="I138" s="30">
        <v>-7.657957260200747E-2</v>
      </c>
      <c r="J138" s="30">
        <v>-5.7419819150892453</v>
      </c>
      <c r="K138" s="30">
        <v>2.7132260518911155</v>
      </c>
      <c r="L138" s="30">
        <v>-2.4788302529822483</v>
      </c>
      <c r="M138" s="30">
        <v>4.5200068696946927</v>
      </c>
      <c r="N138" s="30">
        <v>2.0117385394149512</v>
      </c>
      <c r="O138" s="30">
        <v>-2.5884191047495957</v>
      </c>
      <c r="P138" s="30">
        <v>-3.1862561055052163</v>
      </c>
      <c r="Q138" s="30">
        <v>-0.8219774435058308</v>
      </c>
      <c r="R138" s="30">
        <v>-3.0192020208420502</v>
      </c>
      <c r="S138" s="30">
        <v>4.9973697169824378</v>
      </c>
      <c r="T138" s="30">
        <v>-2.5884191047495957</v>
      </c>
      <c r="U138" s="30">
        <v>-3.2815662853095411</v>
      </c>
      <c r="V138" s="30">
        <v>-4.1978570171836962</v>
      </c>
      <c r="W138" s="30">
        <v>1.7357135515053832</v>
      </c>
      <c r="X138" s="30">
        <v>-11.036619424678882</v>
      </c>
      <c r="Y138" s="30">
        <v>-3.5560031310113014</v>
      </c>
      <c r="Z138" s="30">
        <v>-7.6515066049823686</v>
      </c>
      <c r="AA138" s="30">
        <v>-3.0891943926620851</v>
      </c>
      <c r="AB138" s="30">
        <v>-1.4898068160814861</v>
      </c>
      <c r="AC138" s="30">
        <v>-1.0955150085714471</v>
      </c>
      <c r="AD138" s="30">
        <v>0.77887672523687812</v>
      </c>
      <c r="AE138" s="30">
        <v>4.9154216419493553</v>
      </c>
      <c r="AF138" s="30">
        <v>1.0359218282267693</v>
      </c>
      <c r="AG138" s="30">
        <v>2.0267014120916635</v>
      </c>
      <c r="AH138" s="30">
        <v>1.5059254574725049</v>
      </c>
      <c r="AI138" s="30">
        <v>9.7789216883767001</v>
      </c>
      <c r="AJ138" s="30">
        <v>10.96572668908027</v>
      </c>
      <c r="AK138" s="30">
        <v>5.4179484629006511</v>
      </c>
      <c r="AL138" s="30">
        <v>4.4590981166076995</v>
      </c>
      <c r="AM138" s="30">
        <v>8.1259986640028607</v>
      </c>
    </row>
    <row r="139" spans="1:46" ht="15.6" x14ac:dyDescent="0.3">
      <c r="A139" s="26">
        <v>687356</v>
      </c>
      <c r="B139" s="26">
        <v>846239</v>
      </c>
      <c r="C139" s="26">
        <v>371</v>
      </c>
      <c r="D139" s="25">
        <v>135</v>
      </c>
      <c r="E139" s="26">
        <v>1</v>
      </c>
      <c r="F139" s="27" t="s">
        <v>135</v>
      </c>
      <c r="G139" s="30">
        <v>-8.765694029159171</v>
      </c>
      <c r="H139" s="30">
        <v>-0.24850083774293377</v>
      </c>
      <c r="I139" s="30">
        <v>1.7767140205030611E-2</v>
      </c>
      <c r="J139" s="30">
        <v>-5.7810995000156362</v>
      </c>
      <c r="K139" s="30">
        <v>2.5142504990723333</v>
      </c>
      <c r="L139" s="30">
        <v>-2.4863483848201664</v>
      </c>
      <c r="M139" s="30">
        <v>4.5527842271714478</v>
      </c>
      <c r="N139" s="30">
        <v>2.0389706174410636</v>
      </c>
      <c r="O139" s="30">
        <v>-3.2442331112969245</v>
      </c>
      <c r="P139" s="30">
        <v>-2.9818688468294337</v>
      </c>
      <c r="Q139" s="30">
        <v>-0.71850446698866932</v>
      </c>
      <c r="R139" s="30">
        <v>-3.06191155450297</v>
      </c>
      <c r="S139" s="30">
        <v>5.0089945342848479</v>
      </c>
      <c r="T139" s="30">
        <v>-2.5510859307369795</v>
      </c>
      <c r="U139" s="30">
        <v>-3.2442331112969245</v>
      </c>
      <c r="V139" s="30">
        <v>-4.16052384317108</v>
      </c>
      <c r="W139" s="30">
        <v>1.6155792930647475</v>
      </c>
      <c r="X139" s="30">
        <v>-10.764505836438898</v>
      </c>
      <c r="Y139" s="30">
        <v>-3.5055978754313322</v>
      </c>
      <c r="Z139" s="30">
        <v>-7.5147952620146974</v>
      </c>
      <c r="AA139" s="30">
        <v>-2.8818781268424889</v>
      </c>
      <c r="AB139" s="30">
        <v>-1.6347951988628244</v>
      </c>
      <c r="AC139" s="30">
        <v>-1.0581818345588305</v>
      </c>
      <c r="AD139" s="30">
        <v>0.83330433260879466</v>
      </c>
      <c r="AE139" s="30">
        <v>4.8140941952840333</v>
      </c>
      <c r="AF139" s="30">
        <v>1.1746074964996733</v>
      </c>
      <c r="AG139" s="30">
        <v>1.9868755055576619</v>
      </c>
      <c r="AH139" s="30">
        <v>1.4562472544954914</v>
      </c>
      <c r="AI139" s="30">
        <v>9.8162548623893162</v>
      </c>
      <c r="AJ139" s="30">
        <v>10.84130458388041</v>
      </c>
      <c r="AK139" s="30">
        <v>5.2729600801193124</v>
      </c>
      <c r="AL139" s="30">
        <v>4.4964312906203165</v>
      </c>
      <c r="AM139" s="30">
        <v>8.1633318380154769</v>
      </c>
    </row>
    <row r="140" spans="1:46" ht="15.6" x14ac:dyDescent="0.3">
      <c r="A140" s="26">
        <v>687357</v>
      </c>
      <c r="B140" s="26">
        <v>846237</v>
      </c>
      <c r="C140" s="26">
        <v>371</v>
      </c>
      <c r="D140" s="25">
        <v>136</v>
      </c>
      <c r="E140" s="26">
        <v>1</v>
      </c>
      <c r="F140" s="27" t="s">
        <v>136</v>
      </c>
      <c r="G140" s="30">
        <v>-8.7284935323441175</v>
      </c>
      <c r="H140" s="30">
        <v>-0.21130034092788025</v>
      </c>
      <c r="I140" s="30">
        <v>0.48184683963206504</v>
      </c>
      <c r="J140" s="30">
        <v>-5.2587496081468519</v>
      </c>
      <c r="K140" s="30">
        <v>3.1386037463467247</v>
      </c>
      <c r="L140" s="30">
        <v>-2.7171972666077164</v>
      </c>
      <c r="M140" s="30">
        <v>4.6319020088681713</v>
      </c>
      <c r="N140" s="30">
        <v>1.974750935810214</v>
      </c>
      <c r="O140" s="30">
        <v>-2.5138854339219256</v>
      </c>
      <c r="P140" s="30">
        <v>-2.9446683500143802</v>
      </c>
      <c r="Q140" s="30">
        <v>-1.0098080371456519</v>
      </c>
      <c r="R140" s="30">
        <v>-3.4301761657960812</v>
      </c>
      <c r="S140" s="30">
        <v>5.4091005247892694</v>
      </c>
      <c r="T140" s="30">
        <v>-3.207032614481871</v>
      </c>
      <c r="U140" s="30">
        <v>-3.207032614481871</v>
      </c>
      <c r="V140" s="30">
        <v>-4.1233233463560266</v>
      </c>
      <c r="W140" s="30">
        <v>1.4373582846595014</v>
      </c>
      <c r="X140" s="30">
        <v>-10.960042852221411</v>
      </c>
      <c r="Y140" s="30">
        <v>-3.5355366814539075</v>
      </c>
      <c r="Z140" s="30">
        <v>-8.0036872445552625</v>
      </c>
      <c r="AA140" s="30">
        <v>-2.7712421766587947</v>
      </c>
      <c r="AB140" s="30">
        <v>-1.4152731452538163</v>
      </c>
      <c r="AC140" s="30">
        <v>-1.2755112028786577</v>
      </c>
      <c r="AD140" s="30">
        <v>0.3764863239742387</v>
      </c>
      <c r="AE140" s="30">
        <v>4.6130053749768818</v>
      </c>
      <c r="AF140" s="30">
        <v>0.88731194774022948</v>
      </c>
      <c r="AG140" s="30">
        <v>2.1400749162355974</v>
      </c>
      <c r="AH140" s="30">
        <v>1.2588755041727122</v>
      </c>
      <c r="AI140" s="30">
        <v>9.6996592264469488</v>
      </c>
      <c r="AJ140" s="30">
        <v>11.097057958301074</v>
      </c>
      <c r="AK140" s="30">
        <v>5.3101605769343658</v>
      </c>
      <c r="AL140" s="30">
        <v>4.656234109527702</v>
      </c>
      <c r="AM140" s="30">
        <v>8.2005323348305303</v>
      </c>
    </row>
    <row r="141" spans="1:46" ht="15.6" x14ac:dyDescent="0.3">
      <c r="A141" s="26">
        <v>687358</v>
      </c>
      <c r="B141" s="26">
        <v>846237</v>
      </c>
      <c r="C141" s="26">
        <v>371</v>
      </c>
      <c r="D141" s="25">
        <v>137</v>
      </c>
      <c r="E141" s="26">
        <v>1</v>
      </c>
      <c r="F141" s="27" t="s">
        <v>137</v>
      </c>
      <c r="G141" s="30">
        <v>-1.2293818837096318</v>
      </c>
      <c r="H141" s="30">
        <v>1.9476724463052304</v>
      </c>
      <c r="I141" s="30">
        <v>-3.0468334658611416</v>
      </c>
      <c r="J141" s="30">
        <v>-8.0040856549040971</v>
      </c>
      <c r="K141" s="30">
        <v>0.50165885048371761</v>
      </c>
      <c r="L141" s="30">
        <v>-5.621624673821521</v>
      </c>
      <c r="M141" s="30">
        <v>4.3624043146414619</v>
      </c>
      <c r="N141" s="30">
        <v>0.96795368757753142</v>
      </c>
      <c r="O141" s="30">
        <v>-2.8398192964768154</v>
      </c>
      <c r="P141" s="30">
        <v>-1.1350712042383901</v>
      </c>
      <c r="Q141" s="30">
        <v>0.3730384560658222</v>
      </c>
      <c r="R141" s="30">
        <v>-0.72960609613022587</v>
      </c>
      <c r="S141" s="30">
        <v>4.2334504209828951</v>
      </c>
      <c r="T141" s="30">
        <v>-3.5329664770367608</v>
      </c>
      <c r="U141" s="30">
        <v>-3.6383269926945871</v>
      </c>
      <c r="V141" s="30">
        <v>-4.4492572089109155</v>
      </c>
      <c r="W141" s="30">
        <v>0.88466858510448843</v>
      </c>
      <c r="X141" s="30">
        <v>-10.793353449305714</v>
      </c>
      <c r="Y141" s="30">
        <v>-3.4841763128673287</v>
      </c>
      <c r="Z141" s="30">
        <v>-8.5758860065958853</v>
      </c>
      <c r="AA141" s="30">
        <v>-6.6407808120089049</v>
      </c>
      <c r="AB141" s="30">
        <v>-2.4343541883686513</v>
      </c>
      <c r="AC141" s="30">
        <v>-0.41060155254940384</v>
      </c>
      <c r="AD141" s="30">
        <v>1.2792178783356569</v>
      </c>
      <c r="AE141" s="30">
        <v>5.6386330666229911</v>
      </c>
      <c r="AF141" s="30">
        <v>1.6819692805722246</v>
      </c>
      <c r="AG141" s="30">
        <v>1.1765637242755733</v>
      </c>
      <c r="AH141" s="30">
        <v>3.3432981348540056</v>
      </c>
      <c r="AI141" s="30">
        <v>9.1016365495325733</v>
      </c>
      <c r="AJ141" s="30">
        <v>10.07305685606079</v>
      </c>
      <c r="AK141" s="30">
        <v>7.1124584202287444</v>
      </c>
      <c r="AL141" s="30">
        <v>4.8098733272346985</v>
      </c>
      <c r="AM141" s="30">
        <v>9.0785712766015774</v>
      </c>
    </row>
    <row r="142" spans="1:46" ht="15.6" x14ac:dyDescent="0.3">
      <c r="A142" s="26">
        <v>687359</v>
      </c>
      <c r="B142" s="26">
        <v>846237</v>
      </c>
      <c r="C142" s="26">
        <v>371</v>
      </c>
      <c r="D142" s="25">
        <v>138</v>
      </c>
      <c r="E142" s="26">
        <v>1</v>
      </c>
      <c r="F142" s="27" t="s">
        <v>139</v>
      </c>
      <c r="G142" s="30">
        <v>-3.215098669207189</v>
      </c>
      <c r="H142" s="30">
        <v>-0.43447777527014353</v>
      </c>
      <c r="I142" s="30">
        <v>0.42572348995296805</v>
      </c>
      <c r="J142" s="30">
        <v>-5.3761201978794482</v>
      </c>
      <c r="K142" s="30">
        <v>3.286887133988281</v>
      </c>
      <c r="L142" s="30">
        <v>-3.42155198608102</v>
      </c>
      <c r="M142" s="30">
        <v>4.4781771104659081</v>
      </c>
      <c r="N142" s="30">
        <v>1.7792761040172864</v>
      </c>
      <c r="O142" s="30">
        <v>-2.7370628682641893</v>
      </c>
      <c r="P142" s="30">
        <v>-2.960206419578399</v>
      </c>
      <c r="Q142" s="30">
        <v>-1.3019783429748666</v>
      </c>
      <c r="R142" s="30">
        <v>-3.6533536001383444</v>
      </c>
      <c r="S142" s="30">
        <v>5.4162868897347032</v>
      </c>
      <c r="T142" s="30">
        <v>-2.7370628682641893</v>
      </c>
      <c r="U142" s="30">
        <v>-2.7370628682641893</v>
      </c>
      <c r="V142" s="30">
        <v>-4.3465007806982898</v>
      </c>
      <c r="W142" s="30">
        <v>1.2611378334050092</v>
      </c>
      <c r="X142" s="30">
        <v>-11.195789601180463</v>
      </c>
      <c r="Y142" s="30">
        <v>-3.7178921212759155</v>
      </c>
      <c r="Z142" s="30">
        <v>-8.510616156755539</v>
      </c>
      <c r="AA142" s="30">
        <v>-3.0388495468975121</v>
      </c>
      <c r="AB142" s="30">
        <v>-1.6384505795960795</v>
      </c>
      <c r="AC142" s="30">
        <v>-1.7625032282660584</v>
      </c>
      <c r="AD142" s="30">
        <v>6.6297512642345693E-2</v>
      </c>
      <c r="AE142" s="30">
        <v>4.3446457178413862</v>
      </c>
      <c r="AF142" s="30">
        <v>0.54008186472798725</v>
      </c>
      <c r="AG142" s="30">
        <v>2.1457390543221817</v>
      </c>
      <c r="AH142" s="30">
        <v>0.84645607019192082</v>
      </c>
      <c r="AI142" s="30">
        <v>9.4564309950591241</v>
      </c>
      <c r="AJ142" s="30">
        <v>11.032403751198679</v>
      </c>
      <c r="AK142" s="30">
        <v>5.0869831425921026</v>
      </c>
      <c r="AL142" s="30">
        <v>4.6406960399636832</v>
      </c>
      <c r="AM142" s="30">
        <v>7.9773549004882671</v>
      </c>
    </row>
    <row r="143" spans="1:46" ht="15.6" x14ac:dyDescent="0.3">
      <c r="A143" s="26">
        <v>687360</v>
      </c>
      <c r="B143" s="26">
        <v>846237</v>
      </c>
      <c r="C143" s="26">
        <v>371</v>
      </c>
      <c r="D143" s="25">
        <v>139</v>
      </c>
      <c r="E143" s="26">
        <v>1</v>
      </c>
      <c r="F143" s="27" t="s">
        <v>140</v>
      </c>
      <c r="G143" s="30">
        <v>-6.1868853935570849</v>
      </c>
      <c r="H143" s="30">
        <v>-0.32644910885550688</v>
      </c>
      <c r="I143" s="30">
        <v>0.52084875153169674</v>
      </c>
      <c r="J143" s="30">
        <v>-5.2295428613475758</v>
      </c>
      <c r="K143" s="30">
        <v>3.2366609579693959</v>
      </c>
      <c r="L143" s="30">
        <v>-3.0256552851612644</v>
      </c>
      <c r="M143" s="30">
        <v>4.5926189917152582</v>
      </c>
      <c r="N143" s="30">
        <v>1.9035652913037033</v>
      </c>
      <c r="O143" s="30">
        <v>-2.6290342018495525</v>
      </c>
      <c r="P143" s="30">
        <v>-2.7915531313473272</v>
      </c>
      <c r="Q143" s="30">
        <v>-1.1474296609253372</v>
      </c>
      <c r="R143" s="30">
        <v>-3.5453249337237076</v>
      </c>
      <c r="S143" s="30">
        <v>5.3639103454685539</v>
      </c>
      <c r="T143" s="30">
        <v>-2.6290342018495525</v>
      </c>
      <c r="U143" s="30">
        <v>-3.3221813824094979</v>
      </c>
      <c r="V143" s="30">
        <v>-4.2384721142836526</v>
      </c>
      <c r="W143" s="30">
        <v>1.3963174888855967</v>
      </c>
      <c r="X143" s="30">
        <v>-11.31755982848415</v>
      </c>
      <c r="Y143" s="30">
        <v>-3.6368921272491983</v>
      </c>
      <c r="Z143" s="30">
        <v>-8.2673005889892082</v>
      </c>
      <c r="AA143" s="30">
        <v>-2.8642591741379664</v>
      </c>
      <c r="AB143" s="30">
        <v>-1.5304219131814429</v>
      </c>
      <c r="AC143" s="30">
        <v>-1.6174332901710726</v>
      </c>
      <c r="AD143" s="30">
        <v>0.17432617905698222</v>
      </c>
      <c r="AE143" s="30">
        <v>4.4141257141387875</v>
      </c>
      <c r="AF143" s="30">
        <v>0.68515180282297306</v>
      </c>
      <c r="AG143" s="30">
        <v>2.1458787587256332</v>
      </c>
      <c r="AH143" s="30">
        <v>1.1086354164338157</v>
      </c>
      <c r="AI143" s="30">
        <v>9.5869887745337898</v>
      </c>
      <c r="AJ143" s="30">
        <v>11.08665602083251</v>
      </c>
      <c r="AK143" s="30">
        <v>5.1950118090067399</v>
      </c>
      <c r="AL143" s="30">
        <v>4.809349328194755</v>
      </c>
      <c r="AM143" s="30">
        <v>8.0853835669029035</v>
      </c>
    </row>
    <row r="144" spans="1:46" ht="15.6" x14ac:dyDescent="0.3">
      <c r="A144" s="26">
        <v>687361</v>
      </c>
      <c r="B144" s="26">
        <v>846237</v>
      </c>
      <c r="C144" s="26">
        <v>371</v>
      </c>
      <c r="D144" s="25">
        <v>140</v>
      </c>
      <c r="E144" s="26">
        <v>1</v>
      </c>
      <c r="F144" s="27" t="s">
        <v>141</v>
      </c>
      <c r="G144" s="30">
        <v>-4.7738833015038864</v>
      </c>
      <c r="H144" s="30">
        <v>-0.27307313084003804</v>
      </c>
      <c r="I144" s="30">
        <v>0.4366033516711178</v>
      </c>
      <c r="J144" s="30">
        <v>-5.0975083888137682</v>
      </c>
      <c r="K144" s="30">
        <v>3.346813451786947</v>
      </c>
      <c r="L144" s="30">
        <v>-3.2267571681505296</v>
      </c>
      <c r="M144" s="30">
        <v>4.8198002614931896</v>
      </c>
      <c r="N144" s="30">
        <v>1.7746197125252177</v>
      </c>
      <c r="O144" s="30">
        <v>-2.5756582238340835</v>
      </c>
      <c r="P144" s="30">
        <v>-3.0864838476000744</v>
      </c>
      <c r="Q144" s="30">
        <v>-1.3372839927908153</v>
      </c>
      <c r="R144" s="30">
        <v>-3.7796310281600198</v>
      </c>
      <c r="S144" s="30">
        <v>5.3271989674464981</v>
      </c>
      <c r="T144" s="30">
        <v>-2.5756582238340835</v>
      </c>
      <c r="U144" s="30">
        <v>-3.2688054043940289</v>
      </c>
      <c r="V144" s="30">
        <v>-4.185096136268184</v>
      </c>
      <c r="W144" s="30">
        <v>1.2529831726550111</v>
      </c>
      <c r="X144" s="30">
        <v>-11.058419218828837</v>
      </c>
      <c r="Y144" s="30">
        <v>-3.639869085784861</v>
      </c>
      <c r="Z144" s="30">
        <v>-8.4183950430433967</v>
      </c>
      <c r="AA144" s="30">
        <v>-2.80139581032534</v>
      </c>
      <c r="AB144" s="30">
        <v>-1.6593674919599286</v>
      </c>
      <c r="AC144" s="30">
        <v>-1.7872008634698135</v>
      </c>
      <c r="AD144" s="30">
        <v>0.13239197726812624</v>
      </c>
      <c r="AE144" s="30">
        <v>4.2964698775049026</v>
      </c>
      <c r="AF144" s="30">
        <v>0.53785708537629062</v>
      </c>
      <c r="AG144" s="30">
        <v>2.1383663670660895</v>
      </c>
      <c r="AH144" s="30">
        <v>0.82553915782807152</v>
      </c>
      <c r="AI144" s="30">
        <v>9.5333527088529593</v>
      </c>
      <c r="AJ144" s="30">
        <v>10.997780772930462</v>
      </c>
      <c r="AK144" s="30">
        <v>5.2483877870222084</v>
      </c>
      <c r="AL144" s="30">
        <v>4.7375621632562179</v>
      </c>
      <c r="AM144" s="30">
        <v>8.1387595449183738</v>
      </c>
    </row>
    <row r="145" spans="1:39" ht="15.6" x14ac:dyDescent="0.3">
      <c r="A145" s="26">
        <v>687363</v>
      </c>
      <c r="B145" s="26">
        <v>846237</v>
      </c>
      <c r="C145" s="26">
        <v>371</v>
      </c>
      <c r="D145" s="25">
        <v>141</v>
      </c>
      <c r="E145" s="26">
        <v>1</v>
      </c>
      <c r="F145" s="27" t="s">
        <v>142</v>
      </c>
      <c r="G145" s="30">
        <v>-7.0170380561393664</v>
      </c>
      <c r="H145" s="30">
        <v>-0.24904471953238819</v>
      </c>
      <c r="I145" s="30">
        <v>6.9409011586146499E-2</v>
      </c>
      <c r="J145" s="30">
        <v>-5.4464361674904644</v>
      </c>
      <c r="K145" s="30">
        <v>2.6821490328840314</v>
      </c>
      <c r="L145" s="30">
        <v>-2.8431506612853803</v>
      </c>
      <c r="M145" s="30">
        <v>4.7897614515305635</v>
      </c>
      <c r="N145" s="30">
        <v>1.9085146014113998</v>
      </c>
      <c r="O145" s="30">
        <v>-3.2447769930863792</v>
      </c>
      <c r="P145" s="30">
        <v>-3.2447769930863792</v>
      </c>
      <c r="Q145" s="30">
        <v>-0.91263309785078905</v>
      </c>
      <c r="R145" s="30">
        <v>-3.3501375087442056</v>
      </c>
      <c r="S145" s="30">
        <v>4.9900532873556775</v>
      </c>
      <c r="T145" s="30">
        <v>-2.5516298125264338</v>
      </c>
      <c r="U145" s="30">
        <v>-3.2447769930863792</v>
      </c>
      <c r="V145" s="30">
        <v>-4.1610677249605343</v>
      </c>
      <c r="W145" s="30">
        <v>1.428051841375527</v>
      </c>
      <c r="X145" s="30">
        <v>-10.861679793974902</v>
      </c>
      <c r="Y145" s="30">
        <v>-3.53245906553816</v>
      </c>
      <c r="Z145" s="30">
        <v>-7.827433832296335</v>
      </c>
      <c r="AA145" s="30">
        <v>-2.7120686580708808</v>
      </c>
      <c r="AB145" s="30">
        <v>-1.6353390806522787</v>
      </c>
      <c r="AC145" s="30">
        <v>-1.2988668440310658</v>
      </c>
      <c r="AD145" s="30">
        <v>0.62642401782151169</v>
      </c>
      <c r="AE145" s="30">
        <v>4.478343099179952</v>
      </c>
      <c r="AF145" s="30">
        <v>0.97473071208972739</v>
      </c>
      <c r="AG145" s="30">
        <v>1.9969700219732631</v>
      </c>
      <c r="AH145" s="30">
        <v>1.3503428570482108</v>
      </c>
      <c r="AI145" s="30">
        <v>9.8007053399819917</v>
      </c>
      <c r="AJ145" s="30">
        <v>10.801845285841281</v>
      </c>
      <c r="AK145" s="30">
        <v>5.454737755123813</v>
      </c>
      <c r="AL145" s="30">
        <v>4.6184897309231943</v>
      </c>
      <c r="AM145" s="30">
        <v>8.1627879562260226</v>
      </c>
    </row>
    <row r="146" spans="1:39" ht="15.6" x14ac:dyDescent="0.3">
      <c r="A146" s="26">
        <v>687366</v>
      </c>
      <c r="B146" s="26">
        <v>846237</v>
      </c>
      <c r="C146" s="26">
        <v>371</v>
      </c>
      <c r="D146" s="25">
        <v>142</v>
      </c>
      <c r="E146" s="26">
        <v>1</v>
      </c>
      <c r="F146" s="27" t="s">
        <v>143</v>
      </c>
      <c r="G146" s="30">
        <v>-7.9685359978183063</v>
      </c>
      <c r="H146" s="30">
        <v>-0.26227302261839797</v>
      </c>
      <c r="I146" s="30">
        <v>0.60431804070348449</v>
      </c>
      <c r="J146" s="30">
        <v>-5.2504354608625956</v>
      </c>
      <c r="K146" s="30">
        <v>3.2957668305367269</v>
      </c>
      <c r="L146" s="30">
        <v>-2.9165205177276317</v>
      </c>
      <c r="M146" s="30">
        <v>4.7531128742364555</v>
      </c>
      <c r="N146" s="30">
        <v>1.9067806777511249</v>
      </c>
      <c r="O146" s="30">
        <v>-2.5648581156124437</v>
      </c>
      <c r="P146" s="30">
        <v>-2.9215330595511761</v>
      </c>
      <c r="Q146" s="30">
        <v>-1.0607807188361695</v>
      </c>
      <c r="R146" s="30">
        <v>-3.3633658118302154</v>
      </c>
      <c r="S146" s="30">
        <v>5.4398413949371065</v>
      </c>
      <c r="T146" s="30">
        <v>-2.5648581156124437</v>
      </c>
      <c r="U146" s="30">
        <v>-2.5648581156124437</v>
      </c>
      <c r="V146" s="30">
        <v>-4.1742960280465438</v>
      </c>
      <c r="W146" s="30">
        <v>1.2032945193960005</v>
      </c>
      <c r="X146" s="30">
        <v>-11.108562432577013</v>
      </c>
      <c r="Y146" s="30">
        <v>-3.600495605119165</v>
      </c>
      <c r="Z146" s="30">
        <v>-8.1740802613213877</v>
      </c>
      <c r="AA146" s="30">
        <v>-2.8226872249145436</v>
      </c>
      <c r="AB146" s="30">
        <v>-1.6485673837382886</v>
      </c>
      <c r="AC146" s="30">
        <v>-1.5001473786200155</v>
      </c>
      <c r="AD146" s="30">
        <v>0.2385022652940911</v>
      </c>
      <c r="AE146" s="30">
        <v>4.4382073431740183</v>
      </c>
      <c r="AF146" s="30">
        <v>0.71228661737973276</v>
      </c>
      <c r="AG146" s="30">
        <v>2.2753841925551312</v>
      </c>
      <c r="AH146" s="30">
        <v>1.0186608228436664</v>
      </c>
      <c r="AI146" s="30">
        <v>9.6158967219334404</v>
      </c>
      <c r="AJ146" s="30">
        <v>11.099829552617246</v>
      </c>
      <c r="AK146" s="30">
        <v>5.036044343929639</v>
      </c>
      <c r="AL146" s="30">
        <v>4.6793693999909065</v>
      </c>
      <c r="AM146" s="30">
        <v>8.1495596531400132</v>
      </c>
    </row>
    <row r="147" spans="1:39" ht="15.6" x14ac:dyDescent="0.3">
      <c r="A147" s="26">
        <v>687367</v>
      </c>
      <c r="B147" s="26">
        <v>846237</v>
      </c>
      <c r="C147" s="26">
        <v>371</v>
      </c>
      <c r="D147" s="25">
        <v>143</v>
      </c>
      <c r="E147" s="26">
        <v>1</v>
      </c>
      <c r="F147" s="27" t="s">
        <v>144</v>
      </c>
      <c r="G147" s="30">
        <v>-6.2094331205421058</v>
      </c>
      <c r="H147" s="30">
        <v>-0.27623748155809924</v>
      </c>
      <c r="I147" s="30">
        <v>0.46569986317127804</v>
      </c>
      <c r="J147" s="30">
        <v>-5.3514112967919258</v>
      </c>
      <c r="K147" s="30">
        <v>3.1629206623432791</v>
      </c>
      <c r="L147" s="30">
        <v>-2.8228377003514393</v>
      </c>
      <c r="M147" s="30">
        <v>4.700496260862475</v>
      </c>
      <c r="N147" s="30">
        <v>1.8094346098723728</v>
      </c>
      <c r="O147" s="30">
        <v>-3.2719697551120901</v>
      </c>
      <c r="P147" s="30">
        <v>-3.0896481983181356</v>
      </c>
      <c r="Q147" s="30">
        <v>-1.1437380492628224</v>
      </c>
      <c r="R147" s="30">
        <v>-3.4951133064263002</v>
      </c>
      <c r="S147" s="30">
        <v>5.3350641403039365</v>
      </c>
      <c r="T147" s="30">
        <v>-2.5788225745521447</v>
      </c>
      <c r="U147" s="30">
        <v>-2.5788225745521447</v>
      </c>
      <c r="V147" s="30">
        <v>-4.1882604869862456</v>
      </c>
      <c r="W147" s="30">
        <v>1.1576558583610703</v>
      </c>
      <c r="X147" s="30">
        <v>-10.752854541196372</v>
      </c>
      <c r="Y147" s="30">
        <v>-3.6874851990737558</v>
      </c>
      <c r="Z147" s="30">
        <v>-8.1445835645041829</v>
      </c>
      <c r="AA147" s="30">
        <v>-2.7418863147416852</v>
      </c>
      <c r="AB147" s="30">
        <v>-1.6625318426779898</v>
      </c>
      <c r="AC147" s="30">
        <v>-1.6042629345540143</v>
      </c>
      <c r="AD147" s="30">
        <v>0.28337830637732331</v>
      </c>
      <c r="AE147" s="30">
        <v>4.4058937455661207</v>
      </c>
      <c r="AF147" s="30">
        <v>0.75338193562305888</v>
      </c>
      <c r="AG147" s="30">
        <v>2.166109553811105</v>
      </c>
      <c r="AH147" s="30">
        <v>1.004696363903965</v>
      </c>
      <c r="AI147" s="30">
        <v>9.5546793781431933</v>
      </c>
      <c r="AJ147" s="30">
        <v>10.942316922809551</v>
      </c>
      <c r="AK147" s="30">
        <v>5.0220798849899371</v>
      </c>
      <c r="AL147" s="30">
        <v>4.700496260862475</v>
      </c>
      <c r="AM147" s="30">
        <v>8.1355951942003113</v>
      </c>
    </row>
    <row r="148" spans="1:39" ht="15.6" x14ac:dyDescent="0.3">
      <c r="A148" s="26">
        <v>687369</v>
      </c>
      <c r="B148" s="26">
        <v>846237</v>
      </c>
      <c r="C148" s="26">
        <v>371</v>
      </c>
      <c r="D148" s="25">
        <v>144</v>
      </c>
      <c r="E148" s="26">
        <v>1</v>
      </c>
      <c r="F148" s="27" t="s">
        <v>145</v>
      </c>
      <c r="G148" s="30">
        <v>-6.9871706857640152</v>
      </c>
      <c r="H148" s="30">
        <v>-0.34177967124936909</v>
      </c>
      <c r="I148" s="30">
        <v>0.35136750931057625</v>
      </c>
      <c r="J148" s="30">
        <v>-5.7176552721432801</v>
      </c>
      <c r="K148" s="30">
        <v>3.1631375366131529</v>
      </c>
      <c r="L148" s="30">
        <v>-2.2641593228944883</v>
      </c>
      <c r="M148" s="30">
        <v>4.6496242609189995</v>
      </c>
      <c r="N148" s="30">
        <v>1.8099825320100931</v>
      </c>
      <c r="O148" s="30">
        <v>-2.6443647642434147</v>
      </c>
      <c r="P148" s="30">
        <v>-2.9320468366951959</v>
      </c>
      <c r="Q148" s="30">
        <v>-1.1292375312805556</v>
      </c>
      <c r="R148" s="30">
        <v>-3.2422017649990353</v>
      </c>
      <c r="S148" s="30">
        <v>5.4012235165601137</v>
      </c>
      <c r="T148" s="30">
        <v>-2.6443647642434147</v>
      </c>
      <c r="U148" s="30">
        <v>-2.6443647642434147</v>
      </c>
      <c r="V148" s="30">
        <v>-4.2538026766775152</v>
      </c>
      <c r="W148" s="30">
        <v>1.1156718841868496</v>
      </c>
      <c r="X148" s="30">
        <v>-11.08581969603317</v>
      </c>
      <c r="Y148" s="30">
        <v>-3.6941868887420926</v>
      </c>
      <c r="Z148" s="30">
        <v>-8.3984715054447605</v>
      </c>
      <c r="AA148" s="30">
        <v>-3.1257765028031121</v>
      </c>
      <c r="AB148" s="30">
        <v>-1.3916017957480469</v>
      </c>
      <c r="AC148" s="30">
        <v>-1.5129626527523141</v>
      </c>
      <c r="AD148" s="30">
        <v>0.35136750931057625</v>
      </c>
      <c r="AE148" s="30">
        <v>4.779203680015752</v>
      </c>
      <c r="AF148" s="30">
        <v>0.77336191936995113</v>
      </c>
      <c r="AG148" s="30">
        <v>2.0741341070516799</v>
      </c>
      <c r="AH148" s="30">
        <v>0.80562278158817258</v>
      </c>
      <c r="AI148" s="30">
        <v>9.5961093080040918</v>
      </c>
      <c r="AJ148" s="30">
        <v>11.156032155910811</v>
      </c>
      <c r="AK148" s="30">
        <v>5.1796812466128772</v>
      </c>
      <c r="AL148" s="30">
        <v>4.7333941439844578</v>
      </c>
      <c r="AM148" s="30">
        <v>8.0700530045090417</v>
      </c>
    </row>
    <row r="149" spans="1:39" ht="15.6" x14ac:dyDescent="0.3">
      <c r="A149" s="26">
        <v>687404</v>
      </c>
      <c r="B149" s="26">
        <v>846636</v>
      </c>
      <c r="C149" s="26">
        <v>359</v>
      </c>
      <c r="D149" s="25">
        <v>145</v>
      </c>
      <c r="E149" s="26">
        <v>1</v>
      </c>
      <c r="F149" s="27" t="s">
        <v>146</v>
      </c>
      <c r="G149" s="30">
        <v>-7.1190893675301616</v>
      </c>
      <c r="H149" s="30">
        <v>-0.26012425271745687</v>
      </c>
      <c r="I149" s="30">
        <v>2.2442719067553567E-2</v>
      </c>
      <c r="J149" s="30">
        <v>-5.7962144805956619</v>
      </c>
      <c r="K149" s="30">
        <v>2.2384344862388712</v>
      </c>
      <c r="L149" s="30">
        <v>-2.3433465172371988</v>
      </c>
      <c r="M149" s="30">
        <v>5.1297082226663528</v>
      </c>
      <c r="N149" s="30">
        <v>1.819317288962379</v>
      </c>
      <c r="O149" s="30">
        <v>-3.2558565262714478</v>
      </c>
      <c r="P149" s="30">
        <v>-3.2558565262714478</v>
      </c>
      <c r="Q149" s="30">
        <v>-1.1040943230119857</v>
      </c>
      <c r="R149" s="30">
        <v>-3.0735349694774934</v>
      </c>
      <c r="S149" s="30">
        <v>4.7800698436203435</v>
      </c>
      <c r="T149" s="30">
        <v>-3.2558565262714478</v>
      </c>
      <c r="U149" s="30">
        <v>-2.5627093457115024</v>
      </c>
      <c r="V149" s="30">
        <v>-4.1721472581456025</v>
      </c>
      <c r="W149" s="30">
        <v>1.4075825678406193</v>
      </c>
      <c r="X149" s="30">
        <v>-11.010909665640789</v>
      </c>
      <c r="Y149" s="30">
        <v>-3.6269202076622795</v>
      </c>
      <c r="Z149" s="30">
        <v>-7.8065013622065429</v>
      </c>
      <c r="AA149" s="30">
        <v>-2.4810719956971798</v>
      </c>
      <c r="AB149" s="30">
        <v>-1.6464186138373476</v>
      </c>
      <c r="AC149" s="30">
        <v>-1.188993766798472</v>
      </c>
      <c r="AD149" s="30">
        <v>0.63596377183917885</v>
      </c>
      <c r="AE149" s="30">
        <v>4.5315255002132524</v>
      </c>
      <c r="AF149" s="30">
        <v>1.318854452231935</v>
      </c>
      <c r="AG149" s="30">
        <v>1.879941910778814</v>
      </c>
      <c r="AH149" s="30">
        <v>1.1008523004181439</v>
      </c>
      <c r="AI149" s="30">
        <v>9.7677908781937237</v>
      </c>
      <c r="AJ149" s="30">
        <v>10.89612626831404</v>
      </c>
      <c r="AK149" s="30">
        <v>5.5978089017660029</v>
      </c>
      <c r="AL149" s="30">
        <v>4.6815181698918478</v>
      </c>
      <c r="AM149" s="30">
        <v>8.1517084230409544</v>
      </c>
    </row>
    <row r="150" spans="1:39" ht="15.6" x14ac:dyDescent="0.3">
      <c r="A150" s="26">
        <v>687405</v>
      </c>
      <c r="B150" s="26">
        <v>846636</v>
      </c>
      <c r="C150" s="26">
        <v>359</v>
      </c>
      <c r="D150" s="25">
        <v>146</v>
      </c>
      <c r="E150" s="26">
        <v>1</v>
      </c>
      <c r="F150" s="27" t="s">
        <v>147</v>
      </c>
      <c r="G150" s="30">
        <v>-6.0988854181064696</v>
      </c>
      <c r="H150" s="30">
        <v>-1.1047794259614241</v>
      </c>
      <c r="I150" s="30">
        <v>-0.80752790249349249</v>
      </c>
      <c r="J150" s="30">
        <v>-5.927577982575615</v>
      </c>
      <c r="K150" s="30">
        <v>0.23642910255278726</v>
      </c>
      <c r="L150" s="30">
        <v>-3.167588567592118</v>
      </c>
      <c r="M150" s="30">
        <v>3.9599230894051076</v>
      </c>
      <c r="N150" s="30">
        <v>1.6884285834810928</v>
      </c>
      <c r="O150" s="30">
        <v>-3.40736451895547</v>
      </c>
      <c r="P150" s="30">
        <v>-3.5251475546118534</v>
      </c>
      <c r="Q150" s="30">
        <v>-0.13231842262021445</v>
      </c>
      <c r="R150" s="30">
        <v>-2.4690948803625394</v>
      </c>
      <c r="S150" s="30">
        <v>3.1749683595920395</v>
      </c>
      <c r="T150" s="30">
        <v>-3.40736451895547</v>
      </c>
      <c r="U150" s="30">
        <v>-1.1047794259614241</v>
      </c>
      <c r="V150" s="30">
        <v>-4.2182947351717983</v>
      </c>
      <c r="W150" s="30">
        <v>1.2880525448803999</v>
      </c>
      <c r="X150" s="30">
        <v>-10.3525500003171</v>
      </c>
      <c r="Y150" s="30">
        <v>-4.688298364417534</v>
      </c>
      <c r="Z150" s="30">
        <v>-6.6110547844448986</v>
      </c>
      <c r="AA150" s="30">
        <v>-1.7924114258332593</v>
      </c>
      <c r="AB150" s="30">
        <v>-1.3560938542423302</v>
      </c>
      <c r="AC150" s="30">
        <v>-0.37348047943710239</v>
      </c>
      <c r="AD150" s="30">
        <v>1.3423868958437293</v>
      </c>
      <c r="AE150" s="30">
        <v>4.3987437912141552</v>
      </c>
      <c r="AF150" s="30">
        <v>2.2073843333303338</v>
      </c>
      <c r="AG150" s="30">
        <v>1.2518728883028973</v>
      </c>
      <c r="AH150" s="30">
        <v>1.6952082704664717</v>
      </c>
      <c r="AI150" s="30">
        <v>9.6554847309164522</v>
      </c>
      <c r="AJ150" s="30">
        <v>9.8123272024094206</v>
      </c>
      <c r="AK150" s="30">
        <v>6.3138014767867041</v>
      </c>
      <c r="AL150" s="30">
        <v>5.4140400468637591</v>
      </c>
      <c r="AM150" s="30">
        <v>8.1055609460147586</v>
      </c>
    </row>
    <row r="151" spans="1:39" ht="15.6" x14ac:dyDescent="0.3">
      <c r="A151" s="26">
        <v>687407</v>
      </c>
      <c r="B151" s="26">
        <v>846636</v>
      </c>
      <c r="C151" s="26">
        <v>359</v>
      </c>
      <c r="D151" s="25">
        <v>147</v>
      </c>
      <c r="E151" s="26">
        <v>1</v>
      </c>
      <c r="F151" s="27" t="s">
        <v>148</v>
      </c>
      <c r="G151" s="30">
        <v>-6.7328929345176389</v>
      </c>
      <c r="H151" s="30">
        <v>-0.29514128478123763</v>
      </c>
      <c r="I151" s="30">
        <v>-0.35876698066144919</v>
      </c>
      <c r="J151" s="30">
        <v>-5.8734186776871447</v>
      </c>
      <c r="K151" s="30">
        <v>1.6666519104470787</v>
      </c>
      <c r="L151" s="30">
        <v>-2.4382986408471812</v>
      </c>
      <c r="M151" s="30">
        <v>5.0485590876146169</v>
      </c>
      <c r="N151" s="30">
        <v>1.7780306438850029</v>
      </c>
      <c r="O151" s="30">
        <v>-3.396234073993055</v>
      </c>
      <c r="P151" s="30">
        <v>-3.396234073993055</v>
      </c>
      <c r="Q151" s="30">
        <v>-0.98828846534118298</v>
      </c>
      <c r="R151" s="30">
        <v>-2.885408450227064</v>
      </c>
      <c r="S151" s="30">
        <v>4.5646711195804341</v>
      </c>
      <c r="T151" s="30">
        <v>-2.5977263777752833</v>
      </c>
      <c r="U151" s="30">
        <v>-2.5977263777752833</v>
      </c>
      <c r="V151" s="30">
        <v>-4.2071642902093833</v>
      </c>
      <c r="W151" s="30">
        <v>1.3142966276528627</v>
      </c>
      <c r="X151" s="30">
        <v>-10.449269638088797</v>
      </c>
      <c r="Y151" s="30">
        <v>-3.6055843031749291</v>
      </c>
      <c r="Z151" s="30">
        <v>-7.3171200615726857</v>
      </c>
      <c r="AA151" s="30">
        <v>-2.2177778650489426</v>
      </c>
      <c r="AB151" s="30">
        <v>-1.9045791972153379</v>
      </c>
      <c r="AC151" s="30">
        <v>-0.95872966309963847</v>
      </c>
      <c r="AD151" s="30">
        <v>0.99958588281316241</v>
      </c>
      <c r="AE151" s="30">
        <v>4.1592060114722704</v>
      </c>
      <c r="AF151" s="30">
        <v>1.4627166327711361</v>
      </c>
      <c r="AG151" s="30">
        <v>1.7967227768971554</v>
      </c>
      <c r="AH151" s="30">
        <v>1.2199859481816215</v>
      </c>
      <c r="AI151" s="30">
        <v>9.7653500165645557</v>
      </c>
      <c r="AJ151" s="30">
        <v>10.359762356438811</v>
      </c>
      <c r="AK151" s="30">
        <v>5.5627918697022221</v>
      </c>
      <c r="AL151" s="30">
        <v>4.4053390810111788</v>
      </c>
      <c r="AM151" s="30">
        <v>8.1166913909771736</v>
      </c>
    </row>
    <row r="152" spans="1:39" ht="15.6" x14ac:dyDescent="0.3">
      <c r="A152" s="26">
        <v>687409</v>
      </c>
      <c r="B152" s="26">
        <v>846636</v>
      </c>
      <c r="C152" s="26">
        <v>359</v>
      </c>
      <c r="D152" s="25">
        <v>148</v>
      </c>
      <c r="E152" s="26">
        <v>1</v>
      </c>
      <c r="F152" s="27" t="s">
        <v>149</v>
      </c>
      <c r="G152" s="30">
        <v>-7.8402866317315958</v>
      </c>
      <c r="H152" s="30">
        <v>-0.13402365653168744</v>
      </c>
      <c r="I152" s="30">
        <v>-0.23118740498533527</v>
      </c>
      <c r="J152" s="30">
        <v>-5.5838909212069252</v>
      </c>
      <c r="K152" s="30">
        <v>1.8605946928390715</v>
      </c>
      <c r="L152" s="30">
        <v>-2.7200264231910567</v>
      </c>
      <c r="M152" s="30">
        <v>5.5007659466375625</v>
      </c>
      <c r="N152" s="30">
        <v>1.6493675630258509</v>
      </c>
      <c r="O152" s="30">
        <v>-3.2351164457435049</v>
      </c>
      <c r="P152" s="30">
        <v>-3.8229031106456239</v>
      </c>
      <c r="Q152" s="30">
        <v>-1.1016076827933932</v>
      </c>
      <c r="R152" s="30">
        <v>-3.0344457502813538</v>
      </c>
      <c r="S152" s="30">
        <v>4.5709918644261203</v>
      </c>
      <c r="T152" s="30">
        <v>-2.4366087495257331</v>
      </c>
      <c r="U152" s="30">
        <v>-2.4366087495257331</v>
      </c>
      <c r="V152" s="30">
        <v>-4.0460466619598332</v>
      </c>
      <c r="W152" s="30">
        <v>1.674265114647578</v>
      </c>
      <c r="X152" s="30">
        <v>-10.493784645501648</v>
      </c>
      <c r="Y152" s="30">
        <v>-3.4041927757874388</v>
      </c>
      <c r="Z152" s="30">
        <v>-7.3613462765264916</v>
      </c>
      <c r="AA152" s="30">
        <v>-2.0285428597175112</v>
      </c>
      <c r="AB152" s="30">
        <v>-1.7434615689657877</v>
      </c>
      <c r="AC152" s="30">
        <v>-1.1282759298755543</v>
      </c>
      <c r="AD152" s="30">
        <v>0.85922811647859609</v>
      </c>
      <c r="AE152" s="30">
        <v>4.0248594268279847</v>
      </c>
      <c r="AF152" s="30">
        <v>1.2890846777109195</v>
      </c>
      <c r="AG152" s="30">
        <v>1.8400573694903222</v>
      </c>
      <c r="AH152" s="30">
        <v>1.0291271532739934</v>
      </c>
      <c r="AI152" s="30">
        <v>9.6724021831613101</v>
      </c>
      <c r="AJ152" s="30">
        <v>10.544191063556809</v>
      </c>
      <c r="AK152" s="30">
        <v>5.5697588181245132</v>
      </c>
      <c r="AL152" s="30">
        <v>4.4198532350688531</v>
      </c>
      <c r="AM152" s="30">
        <v>8.2778090192267229</v>
      </c>
    </row>
    <row r="153" spans="1:39" ht="15.6" x14ac:dyDescent="0.3">
      <c r="A153" s="26">
        <v>687411</v>
      </c>
      <c r="B153" s="26">
        <v>846636</v>
      </c>
      <c r="C153" s="26">
        <v>359</v>
      </c>
      <c r="D153" s="25">
        <v>149</v>
      </c>
      <c r="E153" s="26">
        <v>1</v>
      </c>
      <c r="F153" s="27" t="s">
        <v>150</v>
      </c>
      <c r="G153" s="30">
        <v>-7.0254452752544747</v>
      </c>
      <c r="H153" s="30">
        <v>-0.30001155306629168</v>
      </c>
      <c r="I153" s="30">
        <v>-0.43535290093605383</v>
      </c>
      <c r="J153" s="30">
        <v>-5.8734322098592493</v>
      </c>
      <c r="K153" s="30">
        <v>1.418060200370604</v>
      </c>
      <c r="L153" s="30">
        <v>-2.2386312688589256</v>
      </c>
      <c r="M153" s="30">
        <v>5.1160888491381282</v>
      </c>
      <c r="N153" s="30">
        <v>1.7541121806292541</v>
      </c>
      <c r="O153" s="30">
        <v>-3.4011043422781091</v>
      </c>
      <c r="P153" s="30">
        <v>-3.2957438266202828</v>
      </c>
      <c r="Q153" s="30">
        <v>-0.94436856945680503</v>
      </c>
      <c r="R153" s="30">
        <v>-2.8902787185121186</v>
      </c>
      <c r="S153" s="30">
        <v>3.7859647594852923</v>
      </c>
      <c r="T153" s="30">
        <v>-2.6025966460603374</v>
      </c>
      <c r="U153" s="30">
        <v>-2.6025966460603374</v>
      </c>
      <c r="V153" s="30">
        <v>-4.2120345584944374</v>
      </c>
      <c r="W153" s="30">
        <v>2.0795345810638821</v>
      </c>
      <c r="X153" s="30">
        <v>-10.380515610166681</v>
      </c>
      <c r="Y153" s="30">
        <v>-3.5188873779344925</v>
      </c>
      <c r="Z153" s="30">
        <v>-6.8865880245810498</v>
      </c>
      <c r="AA153" s="30">
        <v>-2.1437307612250578</v>
      </c>
      <c r="AB153" s="30">
        <v>-1.6863059141861823</v>
      </c>
      <c r="AC153" s="30">
        <v>-0.8887987183019942</v>
      </c>
      <c r="AD153" s="30">
        <v>1.0737040258467387</v>
      </c>
      <c r="AE153" s="30">
        <v>4.0694362994007296</v>
      </c>
      <c r="AF153" s="30">
        <v>1.5082772181129738</v>
      </c>
      <c r="AG153" s="30">
        <v>1.6809899158002917</v>
      </c>
      <c r="AH153" s="30">
        <v>1.1815929878579239</v>
      </c>
      <c r="AI153" s="30">
        <v>9.7366948432560587</v>
      </c>
      <c r="AJ153" s="30">
        <v>10.234747776311695</v>
      </c>
      <c r="AK153" s="30">
        <v>5.557921601417168</v>
      </c>
      <c r="AL153" s="30">
        <v>4.0174765604700182</v>
      </c>
      <c r="AM153" s="30">
        <v>8.1118211226921186</v>
      </c>
    </row>
    <row r="154" spans="1:39" ht="15.6" x14ac:dyDescent="0.3">
      <c r="A154" s="26">
        <v>687412</v>
      </c>
      <c r="B154" s="26">
        <v>846636</v>
      </c>
      <c r="C154" s="26">
        <v>359</v>
      </c>
      <c r="D154" s="25">
        <v>150</v>
      </c>
      <c r="E154" s="26">
        <v>1</v>
      </c>
      <c r="F154" s="27" t="s">
        <v>151</v>
      </c>
      <c r="G154" s="30">
        <v>-7.4811383454897893</v>
      </c>
      <c r="H154" s="30">
        <v>-0.28570099405587085</v>
      </c>
      <c r="I154" s="30">
        <v>-0.5224914592112625</v>
      </c>
      <c r="J154" s="30">
        <v>-5.958711810045318</v>
      </c>
      <c r="K154" s="30">
        <v>1.3626523346279031</v>
      </c>
      <c r="L154" s="30">
        <v>-2.314788649590092</v>
      </c>
      <c r="M154" s="30">
        <v>5.1430178721077606</v>
      </c>
      <c r="N154" s="30">
        <v>1.7874709346103697</v>
      </c>
      <c r="O154" s="30">
        <v>-3.386793783267688</v>
      </c>
      <c r="P154" s="30">
        <v>-3.386793783267688</v>
      </c>
      <c r="Q154" s="30">
        <v>-0.93005801044638403</v>
      </c>
      <c r="R154" s="30">
        <v>-2.8759681595016975</v>
      </c>
      <c r="S154" s="30">
        <v>3.8494655626864849</v>
      </c>
      <c r="T154" s="30">
        <v>-2.5882860870499163</v>
      </c>
      <c r="U154" s="30">
        <v>-2.5882860870499163</v>
      </c>
      <c r="V154" s="30">
        <v>-4.1977239994840172</v>
      </c>
      <c r="W154" s="30">
        <v>2.0168840989381747</v>
      </c>
      <c r="X154" s="30">
        <v>-10.368728460424077</v>
      </c>
      <c r="Y154" s="30">
        <v>-3.409266639119747</v>
      </c>
      <c r="Z154" s="30">
        <v>-6.8933105062968911</v>
      </c>
      <c r="AA154" s="30">
        <v>-2.110500317362126</v>
      </c>
      <c r="AB154" s="30">
        <v>-1.6719953551757614</v>
      </c>
      <c r="AC154" s="30">
        <v>-0.83908623224065759</v>
      </c>
      <c r="AD154" s="30">
        <v>1.1374073401867362</v>
      </c>
      <c r="AE154" s="30">
        <v>4.0963256406180104</v>
      </c>
      <c r="AF154" s="30">
        <v>1.5548486393416161</v>
      </c>
      <c r="AG154" s="30">
        <v>1.7225130383355973</v>
      </c>
      <c r="AH154" s="30">
        <v>1.3435395456744093</v>
      </c>
      <c r="AI154" s="30">
        <v>9.7980226087831905</v>
      </c>
      <c r="AJ154" s="30">
        <v>10.202791580420499</v>
      </c>
      <c r="AK154" s="30">
        <v>5.5722321604275891</v>
      </c>
      <c r="AL154" s="30">
        <v>4.0963256406180104</v>
      </c>
      <c r="AM154" s="30">
        <v>8.1261316817025406</v>
      </c>
    </row>
    <row r="155" spans="1:39" ht="15.6" x14ac:dyDescent="0.3">
      <c r="A155" s="26">
        <v>687413</v>
      </c>
      <c r="B155" s="26">
        <v>846636</v>
      </c>
      <c r="C155" s="26">
        <v>359</v>
      </c>
      <c r="D155" s="25">
        <v>151</v>
      </c>
      <c r="E155" s="26">
        <v>1</v>
      </c>
      <c r="F155" s="27" t="s">
        <v>152</v>
      </c>
      <c r="G155" s="30">
        <v>-6.7978657419756452</v>
      </c>
      <c r="H155" s="30">
        <v>-0.32836539392466296</v>
      </c>
      <c r="I155" s="30">
        <v>-0.45096771601699531</v>
      </c>
      <c r="J155" s="30">
        <v>-5.8090043172666546</v>
      </c>
      <c r="K155" s="30">
        <v>1.6050445923664189</v>
      </c>
      <c r="L155" s="30">
        <v>-2.3501412937546897</v>
      </c>
      <c r="M155" s="30">
        <v>5.1372807448311866</v>
      </c>
      <c r="N155" s="30">
        <v>1.7384973655483129</v>
      </c>
      <c r="O155" s="30">
        <v>-3.4294581831364801</v>
      </c>
      <c r="P155" s="30">
        <v>-3.5472412187928639</v>
      </c>
      <c r="Q155" s="30">
        <v>-0.98229186133132695</v>
      </c>
      <c r="R155" s="30">
        <v>-2.9186325593704896</v>
      </c>
      <c r="S155" s="30">
        <v>4.2966074193596082</v>
      </c>
      <c r="T155" s="30">
        <v>-2.6309504869187088</v>
      </c>
      <c r="U155" s="30">
        <v>-2.6309504869187088</v>
      </c>
      <c r="V155" s="30">
        <v>-4.2403883993528089</v>
      </c>
      <c r="W155" s="30">
        <v>2.0134404122226641</v>
      </c>
      <c r="X155" s="30">
        <v>-10.546192654733002</v>
      </c>
      <c r="Y155" s="30">
        <v>-3.5104272456701473</v>
      </c>
      <c r="Z155" s="30">
        <v>-7.0254701858400566</v>
      </c>
      <c r="AA155" s="30">
        <v>-2.1960095606775907</v>
      </c>
      <c r="AB155" s="30">
        <v>-1.532338198250599</v>
      </c>
      <c r="AC155" s="30">
        <v>-0.90818388917760495</v>
      </c>
      <c r="AD155" s="30">
        <v>1.0326111592109379</v>
      </c>
      <c r="AE155" s="30">
        <v>4.0283434327649283</v>
      </c>
      <c r="AF155" s="30">
        <v>1.4208344608845962</v>
      </c>
      <c r="AG155" s="30">
        <v>1.7510761477551731</v>
      </c>
      <c r="AH155" s="30">
        <v>1.2085018256746021</v>
      </c>
      <c r="AI155" s="30">
        <v>9.7017548095448305</v>
      </c>
      <c r="AJ155" s="30">
        <v>10.32771679781483</v>
      </c>
      <c r="AK155" s="30">
        <v>5.3754170807315385</v>
      </c>
      <c r="AL155" s="30">
        <v>4.1142858625656533</v>
      </c>
      <c r="AM155" s="30">
        <v>8.0834672818337481</v>
      </c>
    </row>
    <row r="156" spans="1:39" ht="15.6" x14ac:dyDescent="0.3">
      <c r="A156" s="26">
        <v>687415</v>
      </c>
      <c r="B156" s="26">
        <v>846636</v>
      </c>
      <c r="C156" s="26">
        <v>359</v>
      </c>
      <c r="D156" s="25">
        <v>152</v>
      </c>
      <c r="E156" s="26">
        <v>1</v>
      </c>
      <c r="F156" s="27" t="s">
        <v>153</v>
      </c>
      <c r="G156" s="30">
        <v>-6.580063101278105</v>
      </c>
      <c r="H156" s="30">
        <v>-0.31416170846836222</v>
      </c>
      <c r="I156" s="30">
        <v>-0.45327451093108007</v>
      </c>
      <c r="J156" s="30">
        <v>-5.7488909305062759</v>
      </c>
      <c r="K156" s="30">
        <v>1.6202024495898903</v>
      </c>
      <c r="L156" s="30">
        <v>-2.4372783136508596</v>
      </c>
      <c r="M156" s="30">
        <v>5.0794658378839994</v>
      </c>
      <c r="N156" s="30">
        <v>1.7335311348968934</v>
      </c>
      <c r="O156" s="30">
        <v>-3.4152544976801797</v>
      </c>
      <c r="P156" s="30">
        <v>-3.5330375333365631</v>
      </c>
      <c r="Q156" s="30">
        <v>-1.0481308835485628</v>
      </c>
      <c r="R156" s="30">
        <v>-2.9044288739141888</v>
      </c>
      <c r="S156" s="30">
        <v>4.2291330738016413</v>
      </c>
      <c r="T156" s="30">
        <v>-2.616746801462408</v>
      </c>
      <c r="U156" s="30">
        <v>-2.616746801462408</v>
      </c>
      <c r="V156" s="30">
        <v>-4.2261847138965081</v>
      </c>
      <c r="W156" s="30">
        <v>2.0653844256618119</v>
      </c>
      <c r="X156" s="30">
        <v>-10.448039220839467</v>
      </c>
      <c r="Y156" s="30">
        <v>-3.7254094259840191</v>
      </c>
      <c r="Z156" s="30">
        <v>-7.0022509889914142</v>
      </c>
      <c r="AA156" s="30">
        <v>-2.1092825253991219</v>
      </c>
      <c r="AB156" s="30">
        <v>-1.7004560695882529</v>
      </c>
      <c r="AC156" s="30">
        <v>-1.0073088890283075</v>
      </c>
      <c r="AD156" s="30">
        <v>1.0339114398313307</v>
      </c>
      <c r="AE156" s="30">
        <v>3.9966374169171517</v>
      </c>
      <c r="AF156" s="30">
        <v>1.4086048892727412</v>
      </c>
      <c r="AG156" s="30">
        <v>1.7777023532100307</v>
      </c>
      <c r="AH156" s="30">
        <v>1.1560141366322305</v>
      </c>
      <c r="AI156" s="30">
        <v>9.695935579126024</v>
      </c>
      <c r="AJ156" s="30">
        <v>10.320491091815231</v>
      </c>
      <c r="AK156" s="30">
        <v>5.5437714460150973</v>
      </c>
      <c r="AL156" s="30">
        <v>4.1284895480219541</v>
      </c>
      <c r="AM156" s="30">
        <v>8.0976709672900498</v>
      </c>
    </row>
    <row r="157" spans="1:39" ht="15.6" x14ac:dyDescent="0.3">
      <c r="A157" s="26">
        <v>687416</v>
      </c>
      <c r="B157" s="26">
        <v>846636</v>
      </c>
      <c r="C157" s="26">
        <v>359</v>
      </c>
      <c r="D157" s="25">
        <v>153</v>
      </c>
      <c r="E157" s="26">
        <v>1</v>
      </c>
      <c r="F157" s="27" t="s">
        <v>154</v>
      </c>
      <c r="G157" s="30">
        <v>-7.3760164731088551</v>
      </c>
      <c r="H157" s="30">
        <v>-0.36290067846889185</v>
      </c>
      <c r="I157" s="30">
        <v>-0.50467614086849644</v>
      </c>
      <c r="J157" s="30">
        <v>-5.7424434849395141</v>
      </c>
      <c r="K157" s="30">
        <v>1.3480736531846316</v>
      </c>
      <c r="L157" s="30">
        <v>-2.5499728843410931</v>
      </c>
      <c r="M157" s="30">
        <v>5.1470658599676193</v>
      </c>
      <c r="N157" s="30">
        <v>1.7351172487838795</v>
      </c>
      <c r="O157" s="30">
        <v>-3.4639934676807091</v>
      </c>
      <c r="P157" s="30">
        <v>-3.5817765033370925</v>
      </c>
      <c r="Q157" s="30">
        <v>-0.91628591665367842</v>
      </c>
      <c r="R157" s="30">
        <v>-2.8886293227771471</v>
      </c>
      <c r="S157" s="30">
        <v>3.7881392274297543</v>
      </c>
      <c r="T157" s="30">
        <v>-2.6654857714629374</v>
      </c>
      <c r="U157" s="30">
        <v>-2.2600206633547733</v>
      </c>
      <c r="V157" s="30">
        <v>-4.2749236838970379</v>
      </c>
      <c r="W157" s="30">
        <v>2.198195109676655</v>
      </c>
      <c r="X157" s="30">
        <v>-10.055366040223156</v>
      </c>
      <c r="Y157" s="30">
        <v>-3.4639934676807091</v>
      </c>
      <c r="Z157" s="30">
        <v>-6.6409608393511528</v>
      </c>
      <c r="AA157" s="30">
        <v>-1.9221984434033257</v>
      </c>
      <c r="AB157" s="30">
        <v>-1.7491950395887825</v>
      </c>
      <c r="AC157" s="30">
        <v>-0.86542749942018748</v>
      </c>
      <c r="AD157" s="30">
        <v>1.1072751666317009</v>
      </c>
      <c r="AE157" s="30">
        <v>3.8927120313493311</v>
      </c>
      <c r="AF157" s="30">
        <v>1.5165643711782688</v>
      </c>
      <c r="AG157" s="30">
        <v>1.716540863210944</v>
      </c>
      <c r="AH157" s="30">
        <v>1.3598659192722118</v>
      </c>
      <c r="AI157" s="30">
        <v>9.7952290924408167</v>
      </c>
      <c r="AJ157" s="30">
        <v>10.047404476435688</v>
      </c>
      <c r="AK157" s="30">
        <v>5.6285638686390902</v>
      </c>
      <c r="AL157" s="30">
        <v>3.9545874350674186</v>
      </c>
      <c r="AM157" s="30">
        <v>8.0489319972895199</v>
      </c>
    </row>
    <row r="158" spans="1:39" ht="15.6" x14ac:dyDescent="0.3">
      <c r="A158" s="26">
        <v>687417</v>
      </c>
      <c r="B158" s="26">
        <v>846636</v>
      </c>
      <c r="C158" s="26">
        <v>359</v>
      </c>
      <c r="D158" s="25">
        <v>154</v>
      </c>
      <c r="E158" s="26">
        <v>1</v>
      </c>
      <c r="F158" s="27" t="s">
        <v>155</v>
      </c>
      <c r="G158" s="30">
        <v>-8.0553180780643157</v>
      </c>
      <c r="H158" s="30">
        <v>-0.34905510286440733</v>
      </c>
      <c r="I158" s="30">
        <v>-0.53564105844481968</v>
      </c>
      <c r="J158" s="30">
        <v>-5.9038019983601204</v>
      </c>
      <c r="K158" s="30">
        <v>1.2311836548774309</v>
      </c>
      <c r="L158" s="30">
        <v>-2.3859370301254472</v>
      </c>
      <c r="M158" s="30">
        <v>5.1894033913664099</v>
      </c>
      <c r="N158" s="30">
        <v>1.7968761800842616</v>
      </c>
      <c r="O158" s="30">
        <v>-3.4501478920762247</v>
      </c>
      <c r="P158" s="30">
        <v>-3.4501478920762247</v>
      </c>
      <c r="Q158" s="30">
        <v>-0.90244034104919402</v>
      </c>
      <c r="R158" s="30">
        <v>-2.7570007115162793</v>
      </c>
      <c r="S158" s="30">
        <v>3.7452894593576933</v>
      </c>
      <c r="T158" s="30">
        <v>-2.651640195858453</v>
      </c>
      <c r="U158" s="30">
        <v>-2.2461750877502888</v>
      </c>
      <c r="V158" s="30">
        <v>-4.2610781082925531</v>
      </c>
      <c r="W158" s="30">
        <v>2.1964761687400278</v>
      </c>
      <c r="X158" s="30">
        <v>-10.225187771951168</v>
      </c>
      <c r="Y158" s="30">
        <v>-3.4281689853574493</v>
      </c>
      <c r="Z158" s="30">
        <v>-6.4608356624962768</v>
      </c>
      <c r="AA158" s="30">
        <v>-2.0214454932804444</v>
      </c>
      <c r="AB158" s="30">
        <v>-1.7353494639842979</v>
      </c>
      <c r="AC158" s="30">
        <v>-0.85988072663039805</v>
      </c>
      <c r="AD158" s="30">
        <v>1.1985074058516056</v>
      </c>
      <c r="AE158" s="30">
        <v>4.0817616959789058</v>
      </c>
      <c r="AF158" s="30">
        <v>1.5896865567122933</v>
      </c>
      <c r="AG158" s="30">
        <v>1.8142679227961307</v>
      </c>
      <c r="AH158" s="30">
        <v>1.3091729737391249</v>
      </c>
      <c r="AI158" s="30">
        <v>9.8071348032274752</v>
      </c>
      <c r="AJ158" s="30">
        <v>9.9813328384999505</v>
      </c>
      <c r="AK158" s="30">
        <v>5.642409444243575</v>
      </c>
      <c r="AL158" s="30">
        <v>4.0329715318094745</v>
      </c>
      <c r="AM158" s="30">
        <v>8.062777572894003</v>
      </c>
    </row>
    <row r="159" spans="1:39" ht="15.6" x14ac:dyDescent="0.3">
      <c r="A159" s="26">
        <v>687419</v>
      </c>
      <c r="B159" s="26">
        <v>846636</v>
      </c>
      <c r="C159" s="26">
        <v>359</v>
      </c>
      <c r="D159" s="25">
        <v>155</v>
      </c>
      <c r="E159" s="26">
        <v>1</v>
      </c>
      <c r="F159" s="27" t="s">
        <v>156</v>
      </c>
      <c r="G159" s="30">
        <v>-7.6738248617134142</v>
      </c>
      <c r="H159" s="30">
        <v>-0.40939463879254451</v>
      </c>
      <c r="I159" s="30">
        <v>-0.61779590836955101</v>
      </c>
      <c r="J159" s="30">
        <v>-5.7644073490171266</v>
      </c>
      <c r="K159" s="30">
        <v>1.2906976419096867</v>
      </c>
      <c r="L159" s="30">
        <v>-2.4253899587334184</v>
      </c>
      <c r="M159" s="30">
        <v>5.0841810755801662</v>
      </c>
      <c r="N159" s="30">
        <v>1.7068608760100077</v>
      </c>
      <c r="O159" s="30">
        <v>-3.5104874280043621</v>
      </c>
      <c r="P159" s="30">
        <v>-3.6282704636607455</v>
      </c>
      <c r="Q159" s="30">
        <v>-0.99818180402824697</v>
      </c>
      <c r="R159" s="30">
        <v>-2.8173402474444167</v>
      </c>
      <c r="S159" s="30">
        <v>3.8101130663835621</v>
      </c>
      <c r="T159" s="30">
        <v>-2.7119797317865904</v>
      </c>
      <c r="U159" s="30">
        <v>-2.3065146236784257</v>
      </c>
      <c r="V159" s="30">
        <v>-4.3214176442206904</v>
      </c>
      <c r="W159" s="30">
        <v>2.3694246331978728</v>
      </c>
      <c r="X159" s="30">
        <v>-9.9328267987458769</v>
      </c>
      <c r="Y159" s="30">
        <v>-3.4051269123465358</v>
      </c>
      <c r="Z159" s="30">
        <v>-6.2144781367107846</v>
      </c>
      <c r="AA159" s="30">
        <v>-1.7097280431874573</v>
      </c>
      <c r="AB159" s="30">
        <v>-1.7956889999124352</v>
      </c>
      <c r="AC159" s="30">
        <v>-0.85568174142096409</v>
      </c>
      <c r="AD159" s="30">
        <v>1.2099936044947239</v>
      </c>
      <c r="AE159" s="30">
        <v>3.7416452671061013</v>
      </c>
      <c r="AF159" s="30">
        <v>1.5148540134815893</v>
      </c>
      <c r="AG159" s="30">
        <v>1.7596590615769785</v>
      </c>
      <c r="AH159" s="30">
        <v>1.4311549946049422</v>
      </c>
      <c r="AI159" s="30">
        <v>9.7997376865695376</v>
      </c>
      <c r="AJ159" s="30">
        <v>9.6446657722229574</v>
      </c>
      <c r="AK159" s="30">
        <v>5.6998529439718206</v>
      </c>
      <c r="AL159" s="30">
        <v>4.0332566176977718</v>
      </c>
      <c r="AM159" s="30">
        <v>8.0024380369658665</v>
      </c>
    </row>
    <row r="160" spans="1:39" ht="15.6" x14ac:dyDescent="0.3">
      <c r="A160" s="26">
        <v>687420</v>
      </c>
      <c r="B160" s="26">
        <v>846636</v>
      </c>
      <c r="C160" s="26">
        <v>359</v>
      </c>
      <c r="D160" s="25">
        <v>156</v>
      </c>
      <c r="E160" s="26">
        <v>1</v>
      </c>
      <c r="F160" s="27" t="s">
        <v>157</v>
      </c>
      <c r="G160" s="30">
        <v>-7.0117765541796793</v>
      </c>
      <c r="H160" s="30">
        <v>-0.36638553966503362</v>
      </c>
      <c r="I160" s="30">
        <v>-0.5275048888083852</v>
      </c>
      <c r="J160" s="30">
        <v>-5.8620623403715655</v>
      </c>
      <c r="K160" s="30">
        <v>1.2430523727690668</v>
      </c>
      <c r="L160" s="30">
        <v>-2.4458270813448695</v>
      </c>
      <c r="M160" s="30">
        <v>5.1493447034882278</v>
      </c>
      <c r="N160" s="30">
        <v>1.6617627076272519</v>
      </c>
      <c r="O160" s="30">
        <v>-3.4674783288768509</v>
      </c>
      <c r="P160" s="30">
        <v>-3.5852613645332343</v>
      </c>
      <c r="Q160" s="30">
        <v>-1.0495823893718108</v>
      </c>
      <c r="R160" s="30">
        <v>-2.8921141839732889</v>
      </c>
      <c r="S160" s="30">
        <v>3.8156646029761729</v>
      </c>
      <c r="T160" s="30">
        <v>-2.6689706326590792</v>
      </c>
      <c r="U160" s="30">
        <v>-2.263505524550915</v>
      </c>
      <c r="V160" s="30">
        <v>-4.2784085450931792</v>
      </c>
      <c r="W160" s="30">
        <v>2.2797892577190888</v>
      </c>
      <c r="X160" s="30">
        <v>-9.9323833889837783</v>
      </c>
      <c r="Y160" s="30">
        <v>-3.285156772082896</v>
      </c>
      <c r="Z160" s="30">
        <v>-6.1688579579134002</v>
      </c>
      <c r="AA160" s="30">
        <v>-1.7692340786674285</v>
      </c>
      <c r="AB160" s="30">
        <v>-1.975823452099134</v>
      </c>
      <c r="AC160" s="30">
        <v>-0.87721116343102423</v>
      </c>
      <c r="AD160" s="30">
        <v>1.068698985624289</v>
      </c>
      <c r="AE160" s="30">
        <v>3.8383070797259324</v>
      </c>
      <c r="AF160" s="30">
        <v>1.4976945911426476</v>
      </c>
      <c r="AG160" s="30">
        <v>1.7004772198079423</v>
      </c>
      <c r="AH160" s="30">
        <v>1.4085668112466403</v>
      </c>
      <c r="AI160" s="30">
        <v>9.6232797091121469</v>
      </c>
      <c r="AJ160" s="30">
        <v>9.5882702994454938</v>
      </c>
      <c r="AK160" s="30">
        <v>5.6250790074429489</v>
      </c>
      <c r="AL160" s="30">
        <v>3.8821097023843256</v>
      </c>
      <c r="AM160" s="30">
        <v>8.0454471360933777</v>
      </c>
    </row>
    <row r="161" spans="1:39" ht="15.6" x14ac:dyDescent="0.3">
      <c r="A161" s="26">
        <v>687422</v>
      </c>
      <c r="B161" s="26">
        <v>846636</v>
      </c>
      <c r="C161" s="26">
        <v>359</v>
      </c>
      <c r="D161" s="25">
        <v>157</v>
      </c>
      <c r="E161" s="26">
        <v>1</v>
      </c>
      <c r="F161" s="27" t="s">
        <v>158</v>
      </c>
      <c r="G161" s="30">
        <v>-7.3949658569809298</v>
      </c>
      <c r="H161" s="30">
        <v>-0.32469164850101778</v>
      </c>
      <c r="I161" s="30">
        <v>-0.53883963690664971</v>
      </c>
      <c r="J161" s="30">
        <v>-5.8381203946660003</v>
      </c>
      <c r="K161" s="30">
        <v>1.2602552439247869</v>
      </c>
      <c r="L161" s="30">
        <v>-2.4041331901808536</v>
      </c>
      <c r="M161" s="30">
        <v>5.1287962857750227</v>
      </c>
      <c r="N161" s="30">
        <v>1.6563098203655657</v>
      </c>
      <c r="O161" s="30">
        <v>-3.425784437712835</v>
      </c>
      <c r="P161" s="30">
        <v>-3.6770988659937411</v>
      </c>
      <c r="Q161" s="30">
        <v>-1.0797142327790505</v>
      </c>
      <c r="R161" s="30">
        <v>-2.850420292809273</v>
      </c>
      <c r="S161" s="30">
        <v>3.8341914348586541</v>
      </c>
      <c r="T161" s="30">
        <v>-2.6272767414950633</v>
      </c>
      <c r="U161" s="30">
        <v>-2.2218116333868991</v>
      </c>
      <c r="V161" s="30">
        <v>-4.2367146539291634</v>
      </c>
      <c r="W161" s="30">
        <v>2.2779980369433659</v>
      </c>
      <c r="X161" s="30">
        <v>-9.7773454878991295</v>
      </c>
      <c r="Y161" s="30">
        <v>-3.3104735912018408</v>
      </c>
      <c r="Z161" s="30">
        <v>-6.1617459665308143</v>
      </c>
      <c r="AA161" s="30">
        <v>-1.742110553124838</v>
      </c>
      <c r="AB161" s="30">
        <v>-1.9341295609351181</v>
      </c>
      <c r="AC161" s="30">
        <v>-0.90451014375395977</v>
      </c>
      <c r="AD161" s="30">
        <v>1.0984166857415893</v>
      </c>
      <c r="AE161" s="30">
        <v>3.8024427365440738</v>
      </c>
      <c r="AF161" s="30">
        <v>1.4998576435500282</v>
      </c>
      <c r="AG161" s="30">
        <v>1.6563098203655657</v>
      </c>
      <c r="AH161" s="30">
        <v>1.3891062792573254</v>
      </c>
      <c r="AI161" s="30">
        <v>9.6763762323739737</v>
      </c>
      <c r="AJ161" s="30">
        <v>9.5662171218282506</v>
      </c>
      <c r="AK161" s="30">
        <v>5.6667728986069639</v>
      </c>
      <c r="AL161" s="30">
        <v>3.8496956213946194</v>
      </c>
      <c r="AM161" s="30">
        <v>8.0871410272573936</v>
      </c>
    </row>
    <row r="162" spans="1:39" ht="15.6" x14ac:dyDescent="0.3">
      <c r="A162" s="26">
        <v>687423</v>
      </c>
      <c r="B162" s="26">
        <v>846636</v>
      </c>
      <c r="C162" s="26">
        <v>359</v>
      </c>
      <c r="D162" s="25">
        <v>158</v>
      </c>
      <c r="E162" s="26">
        <v>1</v>
      </c>
      <c r="F162" s="27" t="s">
        <v>159</v>
      </c>
      <c r="G162" s="30">
        <v>-8.132192532456747</v>
      </c>
      <c r="H162" s="30">
        <v>-0.30814652160045508</v>
      </c>
      <c r="I162" s="30">
        <v>-0.51669127349351218</v>
      </c>
      <c r="J162" s="30">
        <v>-5.8454807886189917</v>
      </c>
      <c r="K162" s="30">
        <v>1.2768003708253495</v>
      </c>
      <c r="L162" s="30">
        <v>-2.5132762784437879</v>
      </c>
      <c r="M162" s="30">
        <v>5.1843268593885385</v>
      </c>
      <c r="N162" s="30">
        <v>1.693333478609669</v>
      </c>
      <c r="O162" s="30">
        <v>-3.4092393108122727</v>
      </c>
      <c r="P162" s="30">
        <v>-3.5270223464686556</v>
      </c>
      <c r="Q162" s="30">
        <v>-1.031752909645109</v>
      </c>
      <c r="R162" s="30">
        <v>-2.8338751659087107</v>
      </c>
      <c r="S162" s="30">
        <v>3.8890554260613532</v>
      </c>
      <c r="T162" s="30">
        <v>-2.610731614594501</v>
      </c>
      <c r="U162" s="30">
        <v>-2.2052665064863364</v>
      </c>
      <c r="V162" s="30">
        <v>-4.2201695270286015</v>
      </c>
      <c r="W162" s="30">
        <v>2.2606416121682473</v>
      </c>
      <c r="X162" s="30">
        <v>-9.7846271222536636</v>
      </c>
      <c r="Y162" s="30">
        <v>-3.3240815024719654</v>
      </c>
      <c r="Z162" s="30">
        <v>-6.1179659747911934</v>
      </c>
      <c r="AA162" s="30">
        <v>-1.6664887523366065</v>
      </c>
      <c r="AB162" s="30">
        <v>-1.9175844340345554</v>
      </c>
      <c r="AC162" s="30">
        <v>-0.86153175978524177</v>
      </c>
      <c r="AD162" s="30">
        <v>1.1387724613358703</v>
      </c>
      <c r="AE162" s="30">
        <v>3.8428933842981907</v>
      </c>
      <c r="AF162" s="30">
        <v>1.5164027704505907</v>
      </c>
      <c r="AG162" s="30">
        <v>1.6865537916242901</v>
      </c>
      <c r="AH162" s="30">
        <v>1.5164027704505907</v>
      </c>
      <c r="AI162" s="30">
        <v>9.7108993715699459</v>
      </c>
      <c r="AJ162" s="30">
        <v>9.5903284891121281</v>
      </c>
      <c r="AK162" s="30">
        <v>5.5497866328830048</v>
      </c>
      <c r="AL162" s="30">
        <v>3.8662407482951817</v>
      </c>
      <c r="AM162" s="30">
        <v>8.1036861541579555</v>
      </c>
    </row>
    <row r="163" spans="1:39" ht="15.6" x14ac:dyDescent="0.3">
      <c r="A163" s="26">
        <v>687425</v>
      </c>
      <c r="B163" s="26">
        <v>846636</v>
      </c>
      <c r="C163" s="26">
        <v>359</v>
      </c>
      <c r="D163" s="25">
        <v>159</v>
      </c>
      <c r="E163" s="26">
        <v>1</v>
      </c>
      <c r="F163" s="27" t="s">
        <v>160</v>
      </c>
      <c r="G163" s="30">
        <v>-6.2611069956446936</v>
      </c>
      <c r="H163" s="30">
        <v>4.7943971650488493E-3</v>
      </c>
      <c r="I163" s="30">
        <v>-0.37657315936405494</v>
      </c>
      <c r="J163" s="30">
        <v>-5.881309634285107</v>
      </c>
      <c r="K163" s="30">
        <v>1.2345196975933996</v>
      </c>
      <c r="L163" s="30">
        <v>-2.7135474899737089</v>
      </c>
      <c r="M163" s="30">
        <v>5.0668618648935757</v>
      </c>
      <c r="N163" s="30">
        <v>1.5872036372112299</v>
      </c>
      <c r="O163" s="30">
        <v>-3.501763500154933</v>
      </c>
      <c r="P163" s="30">
        <v>-3.6195465358113164</v>
      </c>
      <c r="Q163" s="30">
        <v>-1.1242770989877695</v>
      </c>
      <c r="R163" s="30">
        <v>-2.926399355251371</v>
      </c>
      <c r="S163" s="30">
        <v>4.3133538799570577</v>
      </c>
      <c r="T163" s="30">
        <v>-2.7032558039371613</v>
      </c>
      <c r="U163" s="30">
        <v>-2.2977906958289966</v>
      </c>
      <c r="V163" s="30">
        <v>-4.3126937163712613</v>
      </c>
      <c r="W163" s="30">
        <v>2.3073794901590943</v>
      </c>
      <c r="X163" s="30">
        <v>-10.119210309903069</v>
      </c>
      <c r="Y163" s="30">
        <v>-3.5472258742316902</v>
      </c>
      <c r="Z163" s="30">
        <v>-6.3981322775234721</v>
      </c>
      <c r="AA163" s="30">
        <v>-2.0581178425635764</v>
      </c>
      <c r="AB163" s="30">
        <v>-1.7869650720630061</v>
      </c>
      <c r="AC163" s="30">
        <v>-1.0545971783497794</v>
      </c>
      <c r="AD163" s="30">
        <v>1.0103162627671465</v>
      </c>
      <c r="AE163" s="30">
        <v>3.87599540807294</v>
      </c>
      <c r="AF163" s="30">
        <v>1.3485291438661435</v>
      </c>
      <c r="AG163" s="30">
        <v>1.7909828213436485</v>
      </c>
      <c r="AH163" s="30">
        <v>1.2949448977320372</v>
      </c>
      <c r="AI163" s="30">
        <v>9.5889945378340649</v>
      </c>
      <c r="AJ163" s="30">
        <v>9.7398632980762141</v>
      </c>
      <c r="AK163" s="30">
        <v>5.5907938361648668</v>
      </c>
      <c r="AL163" s="30">
        <v>3.9168174025931952</v>
      </c>
      <c r="AM163" s="30">
        <v>8.0111619648152956</v>
      </c>
    </row>
    <row r="164" spans="1:39" ht="15.6" x14ac:dyDescent="0.3">
      <c r="A164" s="26">
        <v>687427</v>
      </c>
      <c r="B164" s="26">
        <v>846636</v>
      </c>
      <c r="C164" s="26">
        <v>358</v>
      </c>
      <c r="D164" s="25">
        <v>160</v>
      </c>
      <c r="E164" s="26">
        <v>1</v>
      </c>
      <c r="F164" s="27" t="s">
        <v>161</v>
      </c>
      <c r="G164" s="30">
        <v>-7.0446968106244219</v>
      </c>
      <c r="H164" s="30">
        <v>-0.10303997996660391</v>
      </c>
      <c r="I164" s="30">
        <v>-0.78210242064481017</v>
      </c>
      <c r="J164" s="30">
        <v>-6.1069270470731434</v>
      </c>
      <c r="K164" s="30">
        <v>0.92146433654778392</v>
      </c>
      <c r="L164" s="30">
        <v>-2.5391564655851719</v>
      </c>
      <c r="M164" s="30">
        <v>4.8491288556296883</v>
      </c>
      <c r="N164" s="30">
        <v>1.607750426727784</v>
      </c>
      <c r="O164" s="30">
        <v>-3.6095978772865855</v>
      </c>
      <c r="P164" s="30">
        <v>-3.6095978772865855</v>
      </c>
      <c r="Q164" s="30">
        <v>-1.0618903262595549</v>
      </c>
      <c r="R164" s="30">
        <v>-2.8623834754563644</v>
      </c>
      <c r="S164" s="30">
        <v>3.5519379224716512</v>
      </c>
      <c r="T164" s="30">
        <v>-0.67102401757254315</v>
      </c>
      <c r="U164" s="30">
        <v>-2.4056250729606496</v>
      </c>
      <c r="V164" s="30">
        <v>-4.4205280935029148</v>
      </c>
      <c r="W164" s="30">
        <v>1.9425000100375507</v>
      </c>
      <c r="X164" s="30">
        <v>-8.0555483779441204</v>
      </c>
      <c r="Y164" s="30">
        <v>-3.8467276705755351</v>
      </c>
      <c r="Z164" s="30">
        <v>-6.5596737163257863</v>
      </c>
      <c r="AA164" s="30">
        <v>-2.2134075132095568</v>
      </c>
      <c r="AB164" s="30">
        <v>-1.8947994491946589</v>
      </c>
      <c r="AC164" s="30">
        <v>-1.0532322635164404</v>
      </c>
      <c r="AD164" s="30">
        <v>1.0390574206412446</v>
      </c>
      <c r="AE164" s="30">
        <v>3.8859440665976703</v>
      </c>
      <c r="AF164" s="30">
        <v>1.4374050609805449</v>
      </c>
      <c r="AG164" s="30">
        <v>1.7584528272761264</v>
      </c>
      <c r="AH164" s="30">
        <v>1.1871105206003845</v>
      </c>
      <c r="AI164" s="30">
        <v>9.6515607918618063</v>
      </c>
      <c r="AJ164" s="30">
        <v>9.6300545866408438</v>
      </c>
      <c r="AK164" s="30">
        <v>5.6007424946895972</v>
      </c>
      <c r="AL164" s="30">
        <v>3.8735215465991133</v>
      </c>
      <c r="AM164" s="30">
        <v>7.9033275876836431</v>
      </c>
    </row>
    <row r="165" spans="1:39" ht="15.6" x14ac:dyDescent="0.3">
      <c r="A165" s="26">
        <v>687428</v>
      </c>
      <c r="B165" s="26">
        <v>846636</v>
      </c>
      <c r="C165" s="26">
        <v>358</v>
      </c>
      <c r="D165" s="25">
        <v>161</v>
      </c>
      <c r="E165" s="26">
        <v>1</v>
      </c>
      <c r="F165" s="27" t="s">
        <v>162</v>
      </c>
      <c r="G165" s="30">
        <v>-6.1090734711271297</v>
      </c>
      <c r="H165" s="30">
        <v>8.900532534385143E-2</v>
      </c>
      <c r="I165" s="30">
        <v>-0.53800205271154866</v>
      </c>
      <c r="J165" s="30">
        <v>-6.1743929372477719</v>
      </c>
      <c r="K165" s="30">
        <v>1.0329013233098956</v>
      </c>
      <c r="L165" s="30">
        <v>-2.3224341725622764</v>
      </c>
      <c r="M165" s="30">
        <v>5.0186715569064404</v>
      </c>
      <c r="N165" s="30">
        <v>1.6506525739416034</v>
      </c>
      <c r="O165" s="30">
        <v>-3.4175525719761302</v>
      </c>
      <c r="P165" s="30">
        <v>-3.6688670002570363</v>
      </c>
      <c r="Q165" s="30">
        <v>-1.0714823670423457</v>
      </c>
      <c r="R165" s="30">
        <v>-2.8421884270725681</v>
      </c>
      <c r="S165" s="30">
        <v>3.7088919079708362</v>
      </c>
      <c r="T165" s="30">
        <v>-2.6190448757583584</v>
      </c>
      <c r="U165" s="30">
        <v>-1.7027541438842033</v>
      </c>
      <c r="V165" s="30">
        <v>-4.2284827881924594</v>
      </c>
      <c r="W165" s="30">
        <v>1.6365678340598644</v>
      </c>
      <c r="X165" s="30">
        <v>-10.021947965787257</v>
      </c>
      <c r="Y165" s="30">
        <v>-3.6546823652650797</v>
      </c>
      <c r="Z165" s="30">
        <v>-6.5412374603561343</v>
      </c>
      <c r="AA165" s="30">
        <v>-2.1598133434945344</v>
      </c>
      <c r="AB165" s="30">
        <v>-2.2135797676501943</v>
      </c>
      <c r="AC165" s="30">
        <v>-0.95133805520028236</v>
      </c>
      <c r="AD165" s="30">
        <v>1.0445167703712879</v>
      </c>
      <c r="AE165" s="30">
        <v>4.1551790105992561</v>
      </c>
      <c r="AF165" s="30">
        <v>1.5630052668828476</v>
      </c>
      <c r="AG165" s="30">
        <v>1.7440537490300041</v>
      </c>
      <c r="AH165" s="30">
        <v>1.3882883094741123</v>
      </c>
      <c r="AI165" s="30">
        <v>9.6800626357390041</v>
      </c>
      <c r="AJ165" s="30">
        <v>9.6891329927089682</v>
      </c>
      <c r="AK165" s="30">
        <v>5.6750047643436687</v>
      </c>
      <c r="AL165" s="30">
        <v>4.0655668519095691</v>
      </c>
      <c r="AM165" s="30">
        <v>8.0953728929940976</v>
      </c>
    </row>
    <row r="166" spans="1:39" ht="15.6" x14ac:dyDescent="0.3">
      <c r="A166" s="26">
        <v>687185</v>
      </c>
      <c r="B166" s="26">
        <v>847230</v>
      </c>
      <c r="C166" s="26">
        <v>368</v>
      </c>
      <c r="D166" s="25">
        <v>162</v>
      </c>
      <c r="E166" s="26">
        <v>1</v>
      </c>
      <c r="F166" s="27" t="s">
        <v>163</v>
      </c>
      <c r="G166" s="30">
        <v>-5.8453154456584695</v>
      </c>
      <c r="H166" s="30">
        <v>0.22953071038856335</v>
      </c>
      <c r="I166" s="30">
        <v>0.41611666596897545</v>
      </c>
      <c r="J166" s="30">
        <v>-6.3936146951787629</v>
      </c>
      <c r="K166" s="30">
        <v>2.3445171894878105</v>
      </c>
      <c r="L166" s="30">
        <v>-2.1507274209237006</v>
      </c>
      <c r="M166" s="30">
        <v>4.8674907191996448</v>
      </c>
      <c r="N166" s="30">
        <v>1.624123874323149</v>
      </c>
      <c r="O166" s="30">
        <v>-3.2770271869314187</v>
      </c>
      <c r="P166" s="30">
        <v>-3.3948102225878021</v>
      </c>
      <c r="Q166" s="30">
        <v>-1.2257565222182789</v>
      </c>
      <c r="R166" s="30">
        <v>-3.3948102225878021</v>
      </c>
      <c r="S166" s="30">
        <v>5.5311758670292743</v>
      </c>
      <c r="T166" s="30">
        <v>-2.478519490713647</v>
      </c>
      <c r="U166" s="30">
        <v>-2.478519490713647</v>
      </c>
      <c r="V166" s="30">
        <v>-4.0879574031477475</v>
      </c>
      <c r="W166" s="30">
        <v>0.86257396687880328</v>
      </c>
      <c r="X166" s="30">
        <v>-10.740308268597452</v>
      </c>
      <c r="Y166" s="30">
        <v>-3.5721442378707176</v>
      </c>
      <c r="Z166" s="30">
        <v>-8.1061896548690466</v>
      </c>
      <c r="AA166" s="30">
        <v>-2.9326980788149855</v>
      </c>
      <c r="AB166" s="30">
        <v>-2.0730543826054824</v>
      </c>
      <c r="AC166" s="30">
        <v>-1.8366656045412519</v>
      </c>
      <c r="AD166" s="30">
        <v>8.6429866747889994E-2</v>
      </c>
      <c r="AE166" s="30">
        <v>4.9178158030871613</v>
      </c>
      <c r="AF166" s="30">
        <v>1.1590666690127389</v>
      </c>
      <c r="AG166" s="30">
        <v>1.9281997565506062</v>
      </c>
      <c r="AH166" s="30">
        <v>1.1458214422627184</v>
      </c>
      <c r="AI166" s="30">
        <v>9.4230639640483655</v>
      </c>
      <c r="AJ166" s="30">
        <v>10.842694745435848</v>
      </c>
      <c r="AK166" s="30">
        <v>5.6819987567638588</v>
      </c>
      <c r="AL166" s="30">
        <v>4.6916000527359811</v>
      </c>
      <c r="AM166" s="30">
        <v>8.2358982780388104</v>
      </c>
    </row>
    <row r="167" spans="1:39" ht="15.6" x14ac:dyDescent="0.3">
      <c r="A167" s="26">
        <v>687186</v>
      </c>
      <c r="B167" s="26">
        <v>847230</v>
      </c>
      <c r="C167" s="26">
        <v>368</v>
      </c>
      <c r="D167" s="25">
        <v>163</v>
      </c>
      <c r="E167" s="26">
        <v>1</v>
      </c>
      <c r="F167" s="27" t="s">
        <v>164</v>
      </c>
      <c r="G167" s="30">
        <v>-6.2271610158768338</v>
      </c>
      <c r="H167" s="30">
        <v>0.52644358327804497</v>
      </c>
      <c r="I167" s="30">
        <v>0.52644358327804497</v>
      </c>
      <c r="J167" s="30">
        <v>-7.4611779415511466</v>
      </c>
      <c r="K167" s="30">
        <v>2.0766926243218151</v>
      </c>
      <c r="L167" s="30">
        <v>-1.0466266849851806</v>
      </c>
      <c r="M167" s="30">
        <v>5.1644035920891271</v>
      </c>
      <c r="N167" s="30">
        <v>1.2129017756871938</v>
      </c>
      <c r="O167" s="30">
        <v>-2.9801143140419368</v>
      </c>
      <c r="P167" s="30">
        <v>-4.0787266027100459</v>
      </c>
      <c r="Q167" s="30">
        <v>-1.5397527316517703</v>
      </c>
      <c r="R167" s="30">
        <v>-2.8747537983841105</v>
      </c>
      <c r="S167" s="30">
        <v>5.0150799530101846</v>
      </c>
      <c r="T167" s="30">
        <v>-2.8747537983841105</v>
      </c>
      <c r="U167" s="30">
        <v>-2.1816066178241651</v>
      </c>
      <c r="V167" s="30">
        <v>-3.7910445302582652</v>
      </c>
      <c r="W167" s="30">
        <v>0.83147429406443907</v>
      </c>
      <c r="X167" s="30">
        <v>-10.086911055029132</v>
      </c>
      <c r="Y167" s="30">
        <v>-3.7187238686786395</v>
      </c>
      <c r="Z167" s="30">
        <v>-6.702246449133038</v>
      </c>
      <c r="AA167" s="30">
        <v>-2.5134317360038243</v>
      </c>
      <c r="AB167" s="30">
        <v>-2.8747537983841105</v>
      </c>
      <c r="AC167" s="30">
        <v>-1.7761415097160007</v>
      </c>
      <c r="AD167" s="30">
        <v>-4.1540454327894341E-2</v>
      </c>
      <c r="AE167" s="30">
        <v>5.9601655868322849</v>
      </c>
      <c r="AF167" s="30">
        <v>1.185689212162309</v>
      </c>
      <c r="AG167" s="30">
        <v>1.4427343151522001</v>
      </c>
      <c r="AH167" s="30">
        <v>0.95388759810498458</v>
      </c>
      <c r="AI167" s="30">
        <v>9.2641100974526136</v>
      </c>
      <c r="AJ167" s="30">
        <v>10.401188666948519</v>
      </c>
      <c r="AK167" s="30">
        <v>5.6424393930321273</v>
      </c>
      <c r="AL167" s="30">
        <v>4.0330014805980268</v>
      </c>
      <c r="AM167" s="30">
        <v>8.5328111509282927</v>
      </c>
    </row>
    <row r="168" spans="1:39" ht="15.6" x14ac:dyDescent="0.3">
      <c r="A168" s="26">
        <v>687187</v>
      </c>
      <c r="B168" s="26">
        <v>847230</v>
      </c>
      <c r="C168" s="26">
        <v>368</v>
      </c>
      <c r="D168" s="25">
        <v>164</v>
      </c>
      <c r="E168" s="26">
        <v>1</v>
      </c>
      <c r="F168" s="27" t="s">
        <v>165</v>
      </c>
      <c r="G168" s="30">
        <v>-5.9549979782006455</v>
      </c>
      <c r="H168" s="30">
        <v>0.17956741254801004</v>
      </c>
      <c r="I168" s="30">
        <v>9.9524704874473804E-2</v>
      </c>
      <c r="J168" s="30">
        <v>-6.9612817486015048</v>
      </c>
      <c r="K168" s="30">
        <v>1.4323303810433781</v>
      </c>
      <c r="L168" s="30">
        <v>-2.0398803015729197</v>
      </c>
      <c r="M168" s="30">
        <v>4.8448018392787517</v>
      </c>
      <c r="N168" s="30">
        <v>1.622557117344446</v>
      </c>
      <c r="O168" s="30">
        <v>-3.3269904847719718</v>
      </c>
      <c r="P168" s="30">
        <v>-3.732455592880136</v>
      </c>
      <c r="Q168" s="30">
        <v>-1.0468782476299845</v>
      </c>
      <c r="R168" s="30">
        <v>-2.8161648610059808</v>
      </c>
      <c r="S168" s="30">
        <v>5.0522169636703627</v>
      </c>
      <c r="T168" s="30">
        <v>-3.2216299691141455</v>
      </c>
      <c r="U168" s="30">
        <v>-2.5284827885542001</v>
      </c>
      <c r="V168" s="30">
        <v>-4.1379207009883006</v>
      </c>
      <c r="W168" s="30">
        <v>1.3248512205252665</v>
      </c>
      <c r="X168" s="30">
        <v>-10.591817180811125</v>
      </c>
      <c r="Y168" s="30">
        <v>-3.7837488872676865</v>
      </c>
      <c r="Z168" s="30">
        <v>-7.1256402404293251</v>
      </c>
      <c r="AA168" s="30">
        <v>-2.7381043145364359</v>
      </c>
      <c r="AB168" s="30">
        <v>-2.1230176804460354</v>
      </c>
      <c r="AC168" s="30">
        <v>-1.3653319787485192</v>
      </c>
      <c r="AD168" s="30">
        <v>0.44193167701550101</v>
      </c>
      <c r="AE168" s="30">
        <v>5.3055135531552597</v>
      </c>
      <c r="AF168" s="30">
        <v>1.5658617736679006</v>
      </c>
      <c r="AG168" s="30">
        <v>1.6910249166219067</v>
      </c>
      <c r="AH168" s="30">
        <v>1.393490547727114</v>
      </c>
      <c r="AI168" s="30">
        <v>9.5805281441328418</v>
      </c>
      <c r="AJ168" s="30">
        <v>10.511585346123299</v>
      </c>
      <c r="AK168" s="30">
        <v>5.9887104028620373</v>
      </c>
      <c r="AL168" s="30">
        <v>4.2739119747701109</v>
      </c>
      <c r="AM168" s="30">
        <v>8.1859349801982564</v>
      </c>
    </row>
    <row r="169" spans="1:39" ht="15.6" x14ac:dyDescent="0.3">
      <c r="A169" s="26">
        <v>687188</v>
      </c>
      <c r="B169" s="26">
        <v>847230</v>
      </c>
      <c r="C169" s="26">
        <v>368</v>
      </c>
      <c r="D169" s="25">
        <v>165</v>
      </c>
      <c r="E169" s="26">
        <v>1</v>
      </c>
      <c r="F169" s="27" t="s">
        <v>166</v>
      </c>
      <c r="G169" s="30">
        <v>-6.4036749498515517</v>
      </c>
      <c r="H169" s="30">
        <v>0.58204187060029744</v>
      </c>
      <c r="I169" s="30">
        <v>0.40284044114258638</v>
      </c>
      <c r="J169" s="30">
        <v>-6.0969988120181746</v>
      </c>
      <c r="K169" s="30">
        <v>1.4405130315856263</v>
      </c>
      <c r="L169" s="30">
        <v>-2.4190812515885698</v>
      </c>
      <c r="M169" s="30">
        <v>4.8305371126496564</v>
      </c>
      <c r="N169" s="30">
        <v>1.7053467718587787</v>
      </c>
      <c r="O169" s="30">
        <v>-3.2121980991714651</v>
      </c>
      <c r="P169" s="30">
        <v>-3.6176632072796293</v>
      </c>
      <c r="Q169" s="30">
        <v>-0.99058206871108656</v>
      </c>
      <c r="R169" s="30">
        <v>-3.011527403709314</v>
      </c>
      <c r="S169" s="30">
        <v>3.9319459578749023</v>
      </c>
      <c r="T169" s="30">
        <v>-3.1068375835136388</v>
      </c>
      <c r="U169" s="30">
        <v>-3.2121980991714651</v>
      </c>
      <c r="V169" s="30">
        <v>-4.0231283153877939</v>
      </c>
      <c r="W169" s="30">
        <v>1.7214761537886623</v>
      </c>
      <c r="X169" s="30">
        <v>-10.516882155239481</v>
      </c>
      <c r="Y169" s="30">
        <v>-3.4215483283533392</v>
      </c>
      <c r="Z169" s="30">
        <v>-6.8090678841014229</v>
      </c>
      <c r="AA169" s="30">
        <v>-1.7884393292261651</v>
      </c>
      <c r="AB169" s="30">
        <v>-2.0082252948455293</v>
      </c>
      <c r="AC169" s="30">
        <v>-1.4775970437833585</v>
      </c>
      <c r="AD169" s="30">
        <v>0.35889831928608779</v>
      </c>
      <c r="AE169" s="30">
        <v>4.383133315321162</v>
      </c>
      <c r="AF169" s="30">
        <v>1.3817987862185011</v>
      </c>
      <c r="AG169" s="30">
        <v>1.4983326024744525</v>
      </c>
      <c r="AH169" s="30">
        <v>1.7835115447081149</v>
      </c>
      <c r="AI169" s="30">
        <v>9.7008150490509895</v>
      </c>
      <c r="AJ169" s="30">
        <v>10.294671535320184</v>
      </c>
      <c r="AK169" s="30">
        <v>6.1035027884625439</v>
      </c>
      <c r="AL169" s="30">
        <v>3.6955571798106717</v>
      </c>
      <c r="AM169" s="30">
        <v>8.3007273657987639</v>
      </c>
    </row>
    <row r="170" spans="1:39" ht="15.6" x14ac:dyDescent="0.3">
      <c r="A170" s="26">
        <v>687189</v>
      </c>
      <c r="B170" s="26">
        <v>847230</v>
      </c>
      <c r="C170" s="26">
        <v>368</v>
      </c>
      <c r="D170" s="25">
        <v>166</v>
      </c>
      <c r="E170" s="26">
        <v>1</v>
      </c>
      <c r="F170" s="27" t="s">
        <v>167</v>
      </c>
      <c r="G170" s="30">
        <v>-6.4560422095231589</v>
      </c>
      <c r="H170" s="30">
        <v>0.356402889654653</v>
      </c>
      <c r="I170" s="30">
        <v>0.37838179637342823</v>
      </c>
      <c r="J170" s="30">
        <v>-5.8582052087675391</v>
      </c>
      <c r="K170" s="30">
        <v>1.4843897870026672</v>
      </c>
      <c r="L170" s="30">
        <v>-2.6923124263288059</v>
      </c>
      <c r="M170" s="30">
        <v>4.9276715239670628</v>
      </c>
      <c r="N170" s="30">
        <v>1.6465533902216414</v>
      </c>
      <c r="O170" s="30">
        <v>-3.1501550076653286</v>
      </c>
      <c r="P170" s="30">
        <v>-3.5556201157734932</v>
      </c>
      <c r="Q170" s="30">
        <v>-1.0707134659854927</v>
      </c>
      <c r="R170" s="30">
        <v>-3.0447944920075023</v>
      </c>
      <c r="S170" s="30">
        <v>3.9212296950986105</v>
      </c>
      <c r="T170" s="30">
        <v>-3.0447944920075023</v>
      </c>
      <c r="U170" s="30">
        <v>-3.0447944920075023</v>
      </c>
      <c r="V170" s="30">
        <v>-3.9610852238816574</v>
      </c>
      <c r="W170" s="30">
        <v>1.5995964071338704</v>
      </c>
      <c r="X170" s="30">
        <v>-10.377129275121119</v>
      </c>
      <c r="Y170" s="30">
        <v>-3.4158581733983344</v>
      </c>
      <c r="Z170" s="30">
        <v>-6.7889054118618457</v>
      </c>
      <c r="AA170" s="30">
        <v>-1.7382650993564743</v>
      </c>
      <c r="AB170" s="30">
        <v>-1.9461822033393927</v>
      </c>
      <c r="AC170" s="30">
        <v>-1.4555592868909215</v>
      </c>
      <c r="AD170" s="30">
        <v>0.356402889654653</v>
      </c>
      <c r="AE170" s="30">
        <v>4.2684258950827987</v>
      </c>
      <c r="AF170" s="30">
        <v>1.3619247552567506</v>
      </c>
      <c r="AG170" s="30">
        <v>1.476994085041538</v>
      </c>
      <c r="AH170" s="30">
        <v>1.7673898633649152</v>
      </c>
      <c r="AI170" s="30">
        <v>9.6467859693043714</v>
      </c>
      <c r="AJ170" s="30">
        <v>10.227711543826546</v>
      </c>
      <c r="AK170" s="30">
        <v>6.0601853643108541</v>
      </c>
      <c r="AL170" s="30">
        <v>3.7576002713168086</v>
      </c>
      <c r="AM170" s="30">
        <v>8.3627704573048991</v>
      </c>
    </row>
    <row r="171" spans="1:39" ht="15.6" x14ac:dyDescent="0.3">
      <c r="A171" s="26">
        <v>687190</v>
      </c>
      <c r="B171" s="26">
        <v>847230</v>
      </c>
      <c r="C171" s="26">
        <v>368</v>
      </c>
      <c r="D171" s="25">
        <v>167</v>
      </c>
      <c r="E171" s="26">
        <v>1</v>
      </c>
      <c r="F171" s="27" t="s">
        <v>168</v>
      </c>
      <c r="G171" s="30">
        <v>-7.1790181387586776</v>
      </c>
      <c r="H171" s="30">
        <v>-0.16590234411871466</v>
      </c>
      <c r="I171" s="30">
        <v>0.23956276398944967</v>
      </c>
      <c r="J171" s="30">
        <v>-5.9811803230002578</v>
      </c>
      <c r="K171" s="30">
        <v>1.4344857327954679</v>
      </c>
      <c r="L171" s="30">
        <v>-2.5454484782488884</v>
      </c>
      <c r="M171" s="30">
        <v>4.9349798278253187</v>
      </c>
      <c r="N171" s="30">
        <v>1.84900067642355</v>
      </c>
      <c r="O171" s="30">
        <v>-3.266995133330532</v>
      </c>
      <c r="P171" s="30">
        <v>-3.3847781689869154</v>
      </c>
      <c r="Q171" s="30">
        <v>-0.94243113361771091</v>
      </c>
      <c r="R171" s="30">
        <v>-2.8251623810514928</v>
      </c>
      <c r="S171" s="30">
        <v>4.0312996035430935</v>
      </c>
      <c r="T171" s="30">
        <v>-3.1616346176727057</v>
      </c>
      <c r="U171" s="30">
        <v>-3.1616346176727057</v>
      </c>
      <c r="V171" s="30">
        <v>-4.0779253495468604</v>
      </c>
      <c r="W171" s="30">
        <v>2.0801123973869369</v>
      </c>
      <c r="X171" s="30">
        <v>-10.822874713808993</v>
      </c>
      <c r="Y171" s="30">
        <v>-3.5472970984846901</v>
      </c>
      <c r="Z171" s="30">
        <v>-6.7978474337787214</v>
      </c>
      <c r="AA171" s="30">
        <v>-2.2398543935137791</v>
      </c>
      <c r="AB171" s="30">
        <v>-1.7753402565528149</v>
      </c>
      <c r="AC171" s="30">
        <v>-1.2898324407711141</v>
      </c>
      <c r="AD171" s="30">
        <v>0.57603500061066271</v>
      </c>
      <c r="AE171" s="30">
        <v>4.5254455381104286</v>
      </c>
      <c r="AF171" s="30">
        <v>1.5478955836396284</v>
      </c>
      <c r="AG171" s="30">
        <v>1.8012100125872017</v>
      </c>
      <c r="AH171" s="30">
        <v>1.6903956462469116</v>
      </c>
      <c r="AI171" s="30">
        <v>9.8029046745380555</v>
      </c>
      <c r="AJ171" s="30">
        <v>10.515762638161934</v>
      </c>
      <c r="AK171" s="30">
        <v>6.0487057543034775</v>
      </c>
      <c r="AL171" s="30">
        <v>3.8414308411137563</v>
      </c>
      <c r="AM171" s="30">
        <v>8.2459303316396966</v>
      </c>
    </row>
    <row r="172" spans="1:39" ht="15.6" x14ac:dyDescent="0.3">
      <c r="A172" s="26">
        <v>687191</v>
      </c>
      <c r="B172" s="26">
        <v>847230</v>
      </c>
      <c r="C172" s="26">
        <v>368</v>
      </c>
      <c r="D172" s="25">
        <v>168</v>
      </c>
      <c r="E172" s="26">
        <v>1</v>
      </c>
      <c r="F172" s="27" t="s">
        <v>169</v>
      </c>
      <c r="G172" s="30">
        <v>-6.1250977954808192</v>
      </c>
      <c r="H172" s="30">
        <v>-0.19190215649681291</v>
      </c>
      <c r="I172" s="30">
        <v>0.45279264067718555</v>
      </c>
      <c r="J172" s="30">
        <v>-5.9004352339116117</v>
      </c>
      <c r="K172" s="30">
        <v>1.6626582139702726</v>
      </c>
      <c r="L172" s="30">
        <v>-2.2222875411874545</v>
      </c>
      <c r="M172" s="30">
        <v>5.0603712715498173</v>
      </c>
      <c r="N172" s="30">
        <v>1.7821788695251968</v>
      </c>
      <c r="O172" s="30">
        <v>-3.2929949457086303</v>
      </c>
      <c r="P172" s="30">
        <v>-3.2929949457086303</v>
      </c>
      <c r="Q172" s="30">
        <v>-1.2275396460035342</v>
      </c>
      <c r="R172" s="30">
        <v>-3.0923242502464787</v>
      </c>
      <c r="S172" s="30">
        <v>3.8940741560547711</v>
      </c>
      <c r="T172" s="30">
        <v>-3.1876344300508039</v>
      </c>
      <c r="U172" s="30">
        <v>-3.1876344300508039</v>
      </c>
      <c r="V172" s="30">
        <v>-4.103925161924959</v>
      </c>
      <c r="W172" s="30">
        <v>1.7890993123697705</v>
      </c>
      <c r="X172" s="30">
        <v>-11.106990620711422</v>
      </c>
      <c r="Y172" s="30">
        <v>-3.4753165025025847</v>
      </c>
      <c r="Z172" s="30">
        <v>-7.0252476690186194</v>
      </c>
      <c r="AA172" s="30">
        <v>-2.1526132441642254</v>
      </c>
      <c r="AB172" s="30">
        <v>-1.8013400689309131</v>
      </c>
      <c r="AC172" s="30">
        <v>-1.5389758044634221</v>
      </c>
      <c r="AD172" s="30">
        <v>0.42328348259342069</v>
      </c>
      <c r="AE172" s="30">
        <v>4.4668087964193086</v>
      </c>
      <c r="AF172" s="30">
        <v>1.3121752402794611</v>
      </c>
      <c r="AG172" s="30">
        <v>1.6721779743108682</v>
      </c>
      <c r="AH172" s="30">
        <v>1.8686113752975042</v>
      </c>
      <c r="AI172" s="30">
        <v>9.6811261885546074</v>
      </c>
      <c r="AJ172" s="30">
        <v>10.560667378220021</v>
      </c>
      <c r="AK172" s="30">
        <v>6.0227059419253788</v>
      </c>
      <c r="AL172" s="30">
        <v>4.0565930855525458</v>
      </c>
      <c r="AM172" s="30">
        <v>8.2199305192615988</v>
      </c>
    </row>
    <row r="173" spans="1:39" ht="15.6" x14ac:dyDescent="0.3">
      <c r="A173" s="26">
        <v>687192</v>
      </c>
      <c r="B173" s="26">
        <v>847230</v>
      </c>
      <c r="C173" s="26">
        <v>368</v>
      </c>
      <c r="D173" s="25">
        <v>169</v>
      </c>
      <c r="E173" s="26">
        <v>1</v>
      </c>
      <c r="F173" s="27" t="s">
        <v>170</v>
      </c>
      <c r="G173" s="30">
        <v>-5.8484881266609596</v>
      </c>
      <c r="H173" s="30">
        <v>0.27080979195690724</v>
      </c>
      <c r="I173" s="30">
        <v>0.21523994080209649</v>
      </c>
      <c r="J173" s="30">
        <v>-5.9198781227476323</v>
      </c>
      <c r="K173" s="30">
        <v>1.4408810446071618</v>
      </c>
      <c r="L173" s="30">
        <v>-2.1511830324205241</v>
      </c>
      <c r="M173" s="30">
        <v>5.0414944164225721</v>
      </c>
      <c r="N173" s="30">
        <v>1.6736334550280085</v>
      </c>
      <c r="O173" s="30">
        <v>-3.2357481053630743</v>
      </c>
      <c r="P173" s="30">
        <v>-3.8235347702651934</v>
      </c>
      <c r="Q173" s="30">
        <v>-1.1988661781020344</v>
      </c>
      <c r="R173" s="30">
        <v>-3.0350774099009232</v>
      </c>
      <c r="S173" s="30">
        <v>3.6830570098056477</v>
      </c>
      <c r="T173" s="30">
        <v>-3.130387589705248</v>
      </c>
      <c r="U173" s="30">
        <v>-3.130387589705248</v>
      </c>
      <c r="V173" s="30">
        <v>-4.0466783215794031</v>
      </c>
      <c r="W173" s="30">
        <v>1.6317863450925081</v>
      </c>
      <c r="X173" s="30">
        <v>-10.713069503133802</v>
      </c>
      <c r="Y173" s="30">
        <v>-3.3535311410194577</v>
      </c>
      <c r="Z173" s="30">
        <v>-6.9634830846053406</v>
      </c>
      <c r="AA173" s="30">
        <v>-1.9634033547486525</v>
      </c>
      <c r="AB173" s="30">
        <v>-2.0317753010371384</v>
      </c>
      <c r="AC173" s="30">
        <v>-1.4256394974668227</v>
      </c>
      <c r="AD173" s="30">
        <v>0.48053032293897641</v>
      </c>
      <c r="AE173" s="30">
        <v>4.3595833091295528</v>
      </c>
      <c r="AF173" s="30">
        <v>1.369422080625017</v>
      </c>
      <c r="AG173" s="30">
        <v>1.5330515044068189</v>
      </c>
      <c r="AH173" s="30">
        <v>1.7448097334959034</v>
      </c>
      <c r="AI173" s="30">
        <v>9.696261543550035</v>
      </c>
      <c r="AJ173" s="30">
        <v>10.338398355173462</v>
      </c>
      <c r="AK173" s="30">
        <v>6.1752629620752595</v>
      </c>
      <c r="AL173" s="30">
        <v>4.0397319537443801</v>
      </c>
      <c r="AM173" s="30">
        <v>8.2771773596071547</v>
      </c>
    </row>
    <row r="174" spans="1:39" ht="15.6" x14ac:dyDescent="0.3">
      <c r="A174" s="26">
        <v>687193</v>
      </c>
      <c r="B174" s="26">
        <v>847230</v>
      </c>
      <c r="C174" s="26">
        <v>368</v>
      </c>
      <c r="D174" s="25">
        <v>170</v>
      </c>
      <c r="E174" s="26">
        <v>1</v>
      </c>
      <c r="F174" s="27" t="s">
        <v>171</v>
      </c>
      <c r="G174" s="30">
        <v>-6.3491819269473115</v>
      </c>
      <c r="H174" s="30">
        <v>-0.22988400832944433</v>
      </c>
      <c r="I174" s="30">
        <v>0.45588306493287845</v>
      </c>
      <c r="J174" s="30">
        <v>-5.6937158133550545</v>
      </c>
      <c r="K174" s="30">
        <v>1.7542473535460668</v>
      </c>
      <c r="L174" s="30">
        <v>-2.4692901997019585</v>
      </c>
      <c r="M174" s="30">
        <v>5.0882359855147721</v>
      </c>
      <c r="N174" s="30">
        <v>1.7302107757178253</v>
      </c>
      <c r="O174" s="30">
        <v>-3.3309767975412616</v>
      </c>
      <c r="P174" s="30">
        <v>-3.5822912258221677</v>
      </c>
      <c r="Q174" s="30">
        <v>-1.2515352558614257</v>
      </c>
      <c r="R174" s="30">
        <v>-3.1303061020791105</v>
      </c>
      <c r="S174" s="30">
        <v>4.2068675260336841</v>
      </c>
      <c r="T174" s="30">
        <v>-2.5324691013234899</v>
      </c>
      <c r="U174" s="30">
        <v>-3.2256162818834353</v>
      </c>
      <c r="V174" s="30">
        <v>-4.1419070137575904</v>
      </c>
      <c r="W174" s="30">
        <v>1.6571856407029355</v>
      </c>
      <c r="X174" s="30">
        <v>-10.896899538187318</v>
      </c>
      <c r="Y174" s="30">
        <v>-3.4613386154045052</v>
      </c>
      <c r="Z174" s="30">
        <v>-7.1654211720608307</v>
      </c>
      <c r="AA174" s="30">
        <v>-2.0352955667258263</v>
      </c>
      <c r="AB174" s="30">
        <v>-1.8393219207635447</v>
      </c>
      <c r="AC174" s="30">
        <v>-1.4677583643310619</v>
      </c>
      <c r="AD174" s="30">
        <v>0.30074424273272599</v>
      </c>
      <c r="AE174" s="30">
        <v>4.2531185436844394</v>
      </c>
      <c r="AF174" s="30">
        <v>1.2517205325947711</v>
      </c>
      <c r="AG174" s="30">
        <v>1.804821639509</v>
      </c>
      <c r="AH174" s="30">
        <v>1.8863715064731079</v>
      </c>
      <c r="AI174" s="30">
        <v>9.6090650230691121</v>
      </c>
      <c r="AJ174" s="30">
        <v>10.619453078322383</v>
      </c>
      <c r="AK174" s="30">
        <v>5.9847240900927474</v>
      </c>
      <c r="AL174" s="30">
        <v>4.0186112337199145</v>
      </c>
      <c r="AM174" s="30">
        <v>8.1819486674289674</v>
      </c>
    </row>
    <row r="175" spans="1:39" ht="15.6" x14ac:dyDescent="0.3">
      <c r="A175" s="26">
        <v>687194</v>
      </c>
      <c r="B175" s="26">
        <v>847230</v>
      </c>
      <c r="C175" s="26">
        <v>368</v>
      </c>
      <c r="D175" s="25">
        <v>171</v>
      </c>
      <c r="E175" s="26">
        <v>1</v>
      </c>
      <c r="F175" s="27" t="s">
        <v>172</v>
      </c>
      <c r="G175" s="30">
        <v>-6.2070287903792236</v>
      </c>
      <c r="H175" s="30">
        <v>0.18990086483692237</v>
      </c>
      <c r="I175" s="30">
        <v>0.11792736521183321</v>
      </c>
      <c r="J175" s="30">
        <v>-5.8636578120668545</v>
      </c>
      <c r="K175" s="30">
        <v>1.5480243489901166</v>
      </c>
      <c r="L175" s="30">
        <v>-2.220897812797356</v>
      </c>
      <c r="M175" s="30">
        <v>4.6943294810234821</v>
      </c>
      <c r="N175" s="30">
        <v>1.8385594904243041</v>
      </c>
      <c r="O175" s="30">
        <v>-3.3166570324830591</v>
      </c>
      <c r="P175" s="30">
        <v>-3.4344400681394429</v>
      </c>
      <c r="Q175" s="30">
        <v>-1.0030221033024287</v>
      </c>
      <c r="R175" s="30">
        <v>-2.8748242802040198</v>
      </c>
      <c r="S175" s="30">
        <v>3.9891283761197238</v>
      </c>
      <c r="T175" s="30">
        <v>-3.2112965168252328</v>
      </c>
      <c r="U175" s="30">
        <v>-3.2112965168252328</v>
      </c>
      <c r="V175" s="30">
        <v>-4.1275872486993883</v>
      </c>
      <c r="W175" s="30">
        <v>1.8638772984085938</v>
      </c>
      <c r="X175" s="30">
        <v>-10.988822512046632</v>
      </c>
      <c r="Y175" s="30">
        <v>-3.4470188503463031</v>
      </c>
      <c r="Z175" s="30">
        <v>-7.2281975996568466</v>
      </c>
      <c r="AA175" s="30">
        <v>-2.3154782400560534</v>
      </c>
      <c r="AB175" s="30">
        <v>-2.1126842281571232</v>
      </c>
      <c r="AC175" s="30">
        <v>-1.2943739046431719</v>
      </c>
      <c r="AD175" s="30">
        <v>0.65990449408265783</v>
      </c>
      <c r="AE175" s="30">
        <v>4.5162385936502156</v>
      </c>
      <c r="AF175" s="30">
        <v>1.4708347102989869</v>
      </c>
      <c r="AG175" s="30">
        <v>1.7723101048831034</v>
      </c>
      <c r="AH175" s="30">
        <v>1.6865432831256784</v>
      </c>
      <c r="AI175" s="30">
        <v>9.8079261016595822</v>
      </c>
      <c r="AJ175" s="30">
        <v>10.653004205308473</v>
      </c>
      <c r="AK175" s="30">
        <v>5.8936833394931236</v>
      </c>
      <c r="AL175" s="30">
        <v>3.9588230266243949</v>
      </c>
      <c r="AM175" s="30">
        <v>8.1962684324871695</v>
      </c>
    </row>
    <row r="176" spans="1:39" ht="15.6" x14ac:dyDescent="0.3">
      <c r="A176" s="26">
        <v>687195</v>
      </c>
      <c r="B176" s="26">
        <v>847230</v>
      </c>
      <c r="C176" s="26">
        <v>368</v>
      </c>
      <c r="D176" s="25">
        <v>172</v>
      </c>
      <c r="E176" s="26">
        <v>1</v>
      </c>
      <c r="F176" s="27" t="s">
        <v>173</v>
      </c>
      <c r="G176" s="30">
        <v>-6.3422307272719598</v>
      </c>
      <c r="H176" s="30">
        <v>0.22905231508896431</v>
      </c>
      <c r="I176" s="30">
        <v>3.8698586597745478E-2</v>
      </c>
      <c r="J176" s="30">
        <v>-5.9447337888129725</v>
      </c>
      <c r="K176" s="30">
        <v>1.3044077415928068</v>
      </c>
      <c r="L176" s="30">
        <v>-2.2752724205561377</v>
      </c>
      <c r="M176" s="30">
        <v>4.6814597465246459</v>
      </c>
      <c r="N176" s="30">
        <v>1.7694973560361134</v>
      </c>
      <c r="O176" s="30">
        <v>-3.2775055822310173</v>
      </c>
      <c r="P176" s="30">
        <v>-3.5288200105119234</v>
      </c>
      <c r="Q176" s="30">
        <v>-1.0203828633137288</v>
      </c>
      <c r="R176" s="30">
        <v>-2.7666799584650268</v>
      </c>
      <c r="S176" s="30">
        <v>3.8666384748153502</v>
      </c>
      <c r="T176" s="30">
        <v>-3.172145066573191</v>
      </c>
      <c r="U176" s="30">
        <v>-3.172145066573191</v>
      </c>
      <c r="V176" s="30">
        <v>-4.0884357984473461</v>
      </c>
      <c r="W176" s="30">
        <v>1.7694973560361134</v>
      </c>
      <c r="X176" s="30">
        <v>-10.561318176085503</v>
      </c>
      <c r="Y176" s="30">
        <v>-3.5578075473851754</v>
      </c>
      <c r="Z176" s="30">
        <v>-7.0268307962814092</v>
      </c>
      <c r="AA176" s="30">
        <v>-2.1466550427340438</v>
      </c>
      <c r="AB176" s="30">
        <v>-2.0735327779050814</v>
      </c>
      <c r="AC176" s="30">
        <v>-1.1180213328776449</v>
      </c>
      <c r="AD176" s="30">
        <v>0.73987793885495512</v>
      </c>
      <c r="AE176" s="30">
        <v>4.4679781061221728</v>
      </c>
      <c r="AF176" s="30">
        <v>1.5814451245331738</v>
      </c>
      <c r="AG176" s="30">
        <v>1.6720420198854002</v>
      </c>
      <c r="AH176" s="30">
        <v>1.6069784265383384</v>
      </c>
      <c r="AI176" s="30">
        <v>9.7419633720106784</v>
      </c>
      <c r="AJ176" s="30">
        <v>10.411433434043794</v>
      </c>
      <c r="AK176" s="30">
        <v>6.0381953054029918</v>
      </c>
      <c r="AL176" s="30">
        <v>3.9179317692029008</v>
      </c>
      <c r="AM176" s="30">
        <v>8.2354198827392118</v>
      </c>
    </row>
    <row r="177" spans="1:39" ht="15.6" x14ac:dyDescent="0.3">
      <c r="A177" s="26">
        <v>687196</v>
      </c>
      <c r="B177" s="26">
        <v>847230</v>
      </c>
      <c r="C177" s="26">
        <v>368</v>
      </c>
      <c r="D177" s="25">
        <v>173</v>
      </c>
      <c r="E177" s="26">
        <v>1</v>
      </c>
      <c r="F177" s="27" t="s">
        <v>174</v>
      </c>
      <c r="G177" s="30">
        <v>-6.6217956947063561</v>
      </c>
      <c r="H177" s="30">
        <v>0.28595958427578083</v>
      </c>
      <c r="I177" s="30">
        <v>-0.11950552383238361</v>
      </c>
      <c r="J177" s="30">
        <v>-6.0239586939507355</v>
      </c>
      <c r="K177" s="30">
        <v>0.95930413753954635</v>
      </c>
      <c r="L177" s="30">
        <v>-2.2362847359498637</v>
      </c>
      <c r="M177" s="30">
        <v>4.77513085640099</v>
      </c>
      <c r="N177" s="30">
        <v>1.63835239371999</v>
      </c>
      <c r="O177" s="30">
        <v>-3.2205983130442011</v>
      </c>
      <c r="P177" s="30">
        <v>-4.0315285292605294</v>
      </c>
      <c r="Q177" s="30">
        <v>-1.0870895500940894</v>
      </c>
      <c r="R177" s="30">
        <v>-2.8528735329188835</v>
      </c>
      <c r="S177" s="30">
        <v>3.7412241872082119</v>
      </c>
      <c r="T177" s="30">
        <v>-3.1152377973863747</v>
      </c>
      <c r="U177" s="30">
        <v>-2.4220906168264293</v>
      </c>
      <c r="V177" s="30">
        <v>-4.0315285292605294</v>
      </c>
      <c r="W177" s="30">
        <v>1.8047431284417503</v>
      </c>
      <c r="X177" s="30">
        <v>-10.097249846975004</v>
      </c>
      <c r="Y177" s="30">
        <v>-3.4863014787772064</v>
      </c>
      <c r="Z177" s="30">
        <v>-6.585786187127094</v>
      </c>
      <c r="AA177" s="30">
        <v>-1.8547128235555175</v>
      </c>
      <c r="AB177" s="30">
        <v>-2.0166255087182652</v>
      </c>
      <c r="AC177" s="30">
        <v>-1.1273634492320292</v>
      </c>
      <c r="AD177" s="30">
        <v>0.71340359910272033</v>
      </c>
      <c r="AE177" s="30">
        <v>4.2932927695082519</v>
      </c>
      <c r="AF177" s="30">
        <v>1.6638856957251549</v>
      </c>
      <c r="AG177" s="30">
        <v>1.4173616957668815</v>
      </c>
      <c r="AH177" s="30">
        <v>1.7900369810520549</v>
      </c>
      <c r="AI177" s="30">
        <v>9.7326887343161932</v>
      </c>
      <c r="AJ177" s="30">
        <v>10.040560356104193</v>
      </c>
      <c r="AK177" s="30">
        <v>6.0951025745898084</v>
      </c>
      <c r="AL177" s="30">
        <v>3.6871569659379362</v>
      </c>
      <c r="AM177" s="30">
        <v>8.2923271519260275</v>
      </c>
    </row>
    <row r="178" spans="1:39" ht="15.6" x14ac:dyDescent="0.3">
      <c r="A178" s="26">
        <v>687197</v>
      </c>
      <c r="B178" s="26">
        <v>847230</v>
      </c>
      <c r="C178" s="26">
        <v>368</v>
      </c>
      <c r="D178" s="25">
        <v>174</v>
      </c>
      <c r="E178" s="26">
        <v>1</v>
      </c>
      <c r="F178" s="27" t="s">
        <v>175</v>
      </c>
      <c r="G178" s="30">
        <v>-6.3399872655497465</v>
      </c>
      <c r="H178" s="30">
        <v>-0.19769982870718092</v>
      </c>
      <c r="I178" s="30">
        <v>0.19283962918430797</v>
      </c>
      <c r="J178" s="30">
        <v>-5.7736489318534971</v>
      </c>
      <c r="K178" s="30">
        <v>1.3427452122399681</v>
      </c>
      <c r="L178" s="30">
        <v>-2.3332308370380606</v>
      </c>
      <c r="M178" s="30">
        <v>4.7075749497312485</v>
      </c>
      <c r="N178" s="30">
        <v>1.8370058191312637</v>
      </c>
      <c r="O178" s="30">
        <v>-3.2987926179189979</v>
      </c>
      <c r="P178" s="30">
        <v>-3.4165756535753817</v>
      </c>
      <c r="Q178" s="30">
        <v>-0.85162629611384488</v>
      </c>
      <c r="R178" s="30">
        <v>-2.8569598656399591</v>
      </c>
      <c r="S178" s="30">
        <v>3.9131740354661302</v>
      </c>
      <c r="T178" s="30">
        <v>-3.1934321022611716</v>
      </c>
      <c r="U178" s="30">
        <v>-3.2987926179189979</v>
      </c>
      <c r="V178" s="30">
        <v>-4.1097228341353267</v>
      </c>
      <c r="W178" s="30">
        <v>1.9364666126619015</v>
      </c>
      <c r="X178" s="30">
        <v>-10.868276407201881</v>
      </c>
      <c r="Y178" s="30">
        <v>-3.550107046199904</v>
      </c>
      <c r="Z178" s="30">
        <v>-7.0514230511345435</v>
      </c>
      <c r="AA178" s="30">
        <v>-2.1238568664476074</v>
      </c>
      <c r="AB178" s="30">
        <v>-1.8071377411412812</v>
      </c>
      <c r="AC178" s="30">
        <v>-1.1785290817189071</v>
      </c>
      <c r="AD178" s="30">
        <v>0.61323038750914782</v>
      </c>
      <c r="AE178" s="30">
        <v>4.3974200214274095</v>
      </c>
      <c r="AF178" s="30">
        <v>1.5940596405208742</v>
      </c>
      <c r="AG178" s="30">
        <v>1.7044076976897395</v>
      </c>
      <c r="AH178" s="30">
        <v>1.7338215828960328</v>
      </c>
      <c r="AI178" s="30">
        <v>9.7965420870974107</v>
      </c>
      <c r="AJ178" s="30">
        <v>10.545197411367145</v>
      </c>
      <c r="AK178" s="30">
        <v>5.9115477540571844</v>
      </c>
      <c r="AL178" s="30">
        <v>3.80963335652529</v>
      </c>
      <c r="AM178" s="30">
        <v>8.2141328470512303</v>
      </c>
    </row>
    <row r="179" spans="1:39" ht="15.6" x14ac:dyDescent="0.3">
      <c r="A179" s="26">
        <v>687199</v>
      </c>
      <c r="B179" s="26">
        <v>847230</v>
      </c>
      <c r="C179" s="26">
        <v>368</v>
      </c>
      <c r="D179" s="25">
        <v>175</v>
      </c>
      <c r="E179" s="26">
        <v>1</v>
      </c>
      <c r="F179" s="27" t="s">
        <v>176</v>
      </c>
      <c r="G179" s="30">
        <v>-7.5043238605873874</v>
      </c>
      <c r="H179" s="30">
        <v>-0.16578566551279639</v>
      </c>
      <c r="I179" s="30">
        <v>0.30421796373293913</v>
      </c>
      <c r="J179" s="30">
        <v>-5.7407873503030729</v>
      </c>
      <c r="K179" s="30">
        <v>1.6029842854905598</v>
      </c>
      <c r="L179" s="30">
        <v>-2.3463233240640009</v>
      </c>
      <c r="M179" s="30">
        <v>4.7447661700264767</v>
      </c>
      <c r="N179" s="30">
        <v>1.8557618977481369</v>
      </c>
      <c r="O179" s="30">
        <v>-3.2668784547246137</v>
      </c>
      <c r="P179" s="30">
        <v>-3.3846614903809971</v>
      </c>
      <c r="Q179" s="30">
        <v>-0.89975484059299693</v>
      </c>
      <c r="R179" s="30">
        <v>-2.8991536745992965</v>
      </c>
      <c r="S179" s="30">
        <v>4.2162409691610847</v>
      </c>
      <c r="T179" s="30">
        <v>-2.468370758506842</v>
      </c>
      <c r="U179" s="30">
        <v>-3.1615179390667874</v>
      </c>
      <c r="V179" s="30">
        <v>-4.077808670940942</v>
      </c>
      <c r="W179" s="30">
        <v>1.9917736554309915</v>
      </c>
      <c r="X179" s="30">
        <v>-10.632518774034926</v>
      </c>
      <c r="Y179" s="30">
        <v>-3.5471804198787722</v>
      </c>
      <c r="Z179" s="30">
        <v>-7.0526980190683535</v>
      </c>
      <c r="AA179" s="30">
        <v>-2.3068001458179261</v>
      </c>
      <c r="AB179" s="30">
        <v>-2.0629056503986778</v>
      </c>
      <c r="AC179" s="30">
        <v>-1.1874369130447777</v>
      </c>
      <c r="AD179" s="30">
        <v>0.5273615150471489</v>
      </c>
      <c r="AE179" s="30">
        <v>4.4929252874033248</v>
      </c>
      <c r="AF179" s="30">
        <v>1.5389624267256288</v>
      </c>
      <c r="AG179" s="30">
        <v>1.7212839835195834</v>
      </c>
      <c r="AH179" s="30">
        <v>1.5113108953951186</v>
      </c>
      <c r="AI179" s="30">
        <v>9.7599524959581512</v>
      </c>
      <c r="AJ179" s="30">
        <v>10.619401174127868</v>
      </c>
      <c r="AK179" s="30">
        <v>5.8256788815951852</v>
      </c>
      <c r="AL179" s="30">
        <v>3.7462373399153495</v>
      </c>
      <c r="AM179" s="30">
        <v>8.2460470102456149</v>
      </c>
    </row>
    <row r="180" spans="1:39" ht="15.6" x14ac:dyDescent="0.3">
      <c r="A180" s="26">
        <v>687120</v>
      </c>
      <c r="B180" s="26">
        <v>847230</v>
      </c>
      <c r="C180" s="26">
        <v>368</v>
      </c>
      <c r="D180" s="25">
        <v>176</v>
      </c>
      <c r="E180" s="26">
        <v>1</v>
      </c>
      <c r="F180" s="27" t="s">
        <v>177</v>
      </c>
      <c r="G180" s="30">
        <v>-6.3952210842945041</v>
      </c>
      <c r="H180" s="30">
        <v>-0.25293364745193869</v>
      </c>
      <c r="I180" s="30">
        <v>0.13005860480416709</v>
      </c>
      <c r="J180" s="30">
        <v>-5.9094632372575937</v>
      </c>
      <c r="K180" s="30">
        <v>1.3481360153116451</v>
      </c>
      <c r="L180" s="30">
        <v>-2.4614323013613761</v>
      </c>
      <c r="M180" s="30">
        <v>4.7287141097710643</v>
      </c>
      <c r="N180" s="30">
        <v>1.7882866814076994</v>
      </c>
      <c r="O180" s="30">
        <v>-3.354026436663756</v>
      </c>
      <c r="P180" s="30">
        <v>-3.4718094723201394</v>
      </c>
      <c r="Q180" s="30">
        <v>-0.99737412239943446</v>
      </c>
      <c r="R180" s="30">
        <v>-2.9121936843847167</v>
      </c>
      <c r="S180" s="30">
        <v>3.8497097175848571</v>
      </c>
      <c r="T180" s="30">
        <v>-2.5555187404459843</v>
      </c>
      <c r="U180" s="30">
        <v>-3.354026436663756</v>
      </c>
      <c r="V180" s="30">
        <v>-4.1649566528800843</v>
      </c>
      <c r="W180" s="30">
        <v>2.1449616253464319</v>
      </c>
      <c r="X180" s="30">
        <v>-10.834234016547905</v>
      </c>
      <c r="Y180" s="30">
        <v>-3.6491434876030548</v>
      </c>
      <c r="Z180" s="30">
        <v>-6.8202936442208744</v>
      </c>
      <c r="AA180" s="30">
        <v>-2.0791509966036816</v>
      </c>
      <c r="AB180" s="30">
        <v>-1.6392280085718294</v>
      </c>
      <c r="AC180" s="30">
        <v>-1.2607915728515842</v>
      </c>
      <c r="AD180" s="30">
        <v>0.55799656876439008</v>
      </c>
      <c r="AE180" s="30">
        <v>4.2796658457013175</v>
      </c>
      <c r="AF180" s="30">
        <v>1.5388258217761164</v>
      </c>
      <c r="AG180" s="30">
        <v>1.7000939693722386</v>
      </c>
      <c r="AH180" s="30">
        <v>1.8389304142264544</v>
      </c>
      <c r="AI180" s="30">
        <v>9.7275149462203174</v>
      </c>
      <c r="AJ180" s="30">
        <v>10.468128664019186</v>
      </c>
      <c r="AK180" s="30">
        <v>5.8563139353124267</v>
      </c>
      <c r="AL180" s="30">
        <v>3.9955615945974206</v>
      </c>
      <c r="AM180" s="30">
        <v>8.1588990283064717</v>
      </c>
    </row>
    <row r="181" spans="1:39" ht="15.6" x14ac:dyDescent="0.3">
      <c r="A181" s="26">
        <v>687122</v>
      </c>
      <c r="B181" s="26">
        <v>847230</v>
      </c>
      <c r="C181" s="26">
        <v>368</v>
      </c>
      <c r="D181" s="25">
        <v>177</v>
      </c>
      <c r="E181" s="26">
        <v>1</v>
      </c>
      <c r="F181" s="27" t="s">
        <v>178</v>
      </c>
      <c r="G181" s="30">
        <v>-6.3195552796956571</v>
      </c>
      <c r="H181" s="30">
        <v>-0.22273021692984865</v>
      </c>
      <c r="I181" s="30">
        <v>0.29273578639264425</v>
      </c>
      <c r="J181" s="30">
        <v>-6.1088342483800044</v>
      </c>
      <c r="K181" s="30">
        <v>1.4285548054397523</v>
      </c>
      <c r="L181" s="30">
        <v>-2.3993355070633324</v>
      </c>
      <c r="M181" s="30">
        <v>4.6302761329628241</v>
      </c>
      <c r="N181" s="30">
        <v>1.8504417117363918</v>
      </c>
      <c r="O181" s="30">
        <v>-3.3238230061416658</v>
      </c>
      <c r="P181" s="30">
        <v>-3.4416060417980492</v>
      </c>
      <c r="Q181" s="30">
        <v>-0.94633660497450256</v>
      </c>
      <c r="R181" s="30">
        <v>-2.8819902538626265</v>
      </c>
      <c r="S181" s="30">
        <v>3.9361528664298233</v>
      </c>
      <c r="T181" s="30">
        <v>-3.2184624904838395</v>
      </c>
      <c r="U181" s="30">
        <v>-3.3238230061416658</v>
      </c>
      <c r="V181" s="30">
        <v>-4.134753222357995</v>
      </c>
      <c r="W181" s="30">
        <v>2.1381237841881728</v>
      </c>
      <c r="X181" s="30">
        <v>-10.778755517946683</v>
      </c>
      <c r="Y181" s="30">
        <v>-3.546966557455876</v>
      </c>
      <c r="Z181" s="30">
        <v>-6.7864113449970889</v>
      </c>
      <c r="AA181" s="30">
        <v>-2.2324384205950096</v>
      </c>
      <c r="AB181" s="30">
        <v>-1.8321681293639489</v>
      </c>
      <c r="AC181" s="30">
        <v>-1.2443814644618301</v>
      </c>
      <c r="AD181" s="30">
        <v>0.54273762520972268</v>
      </c>
      <c r="AE181" s="30">
        <v>4.4594010101943713</v>
      </c>
      <c r="AF181" s="30">
        <v>1.5437114443139164</v>
      </c>
      <c r="AG181" s="30">
        <v>1.792172803612416</v>
      </c>
      <c r="AH181" s="30">
        <v>1.7373645671174212</v>
      </c>
      <c r="AI181" s="30">
        <v>9.7530779971859047</v>
      </c>
      <c r="AJ181" s="30">
        <v>10.536235928083677</v>
      </c>
      <c r="AK181" s="30">
        <v>5.8865173658345169</v>
      </c>
      <c r="AL181" s="30">
        <v>4.0257650251195107</v>
      </c>
      <c r="AM181" s="30">
        <v>8.1891024588285628</v>
      </c>
    </row>
    <row r="182" spans="1:39" ht="15.6" x14ac:dyDescent="0.3">
      <c r="A182" s="26">
        <v>687124</v>
      </c>
      <c r="B182" s="26">
        <v>847230</v>
      </c>
      <c r="C182" s="26">
        <v>368</v>
      </c>
      <c r="D182" s="25">
        <v>178</v>
      </c>
      <c r="E182" s="26">
        <v>1</v>
      </c>
      <c r="F182" s="27" t="s">
        <v>197</v>
      </c>
      <c r="G182" s="30">
        <v>-6.7897769877107965</v>
      </c>
      <c r="H182" s="30">
        <v>-0.21849394534987188</v>
      </c>
      <c r="I182" s="30">
        <v>0.23864317330261317</v>
      </c>
      <c r="J182" s="30">
        <v>-6.0620383623812319</v>
      </c>
      <c r="K182" s="30">
        <v>1.3668464155051681</v>
      </c>
      <c r="L182" s="30">
        <v>-2.4284575484635211</v>
      </c>
      <c r="M182" s="30">
        <v>4.7452244289586325</v>
      </c>
      <c r="N182" s="30">
        <v>1.8733701163285212</v>
      </c>
      <c r="O182" s="30">
        <v>-3.3195867345616894</v>
      </c>
      <c r="P182" s="30">
        <v>-3.4373697702180728</v>
      </c>
      <c r="Q182" s="30">
        <v>-0.91164112590981716</v>
      </c>
      <c r="R182" s="30">
        <v>-2.8087611107956985</v>
      </c>
      <c r="S182" s="30">
        <v>4.0010137598262343</v>
      </c>
      <c r="T182" s="30">
        <v>-3.2142262189038631</v>
      </c>
      <c r="U182" s="30">
        <v>-3.3195867345616894</v>
      </c>
      <c r="V182" s="30">
        <v>-4.1305169507780182</v>
      </c>
      <c r="W182" s="30">
        <v>2.1184925743615062</v>
      </c>
      <c r="X182" s="30">
        <v>-10.81206275882411</v>
      </c>
      <c r="Y182" s="30">
        <v>-3.6297416628655288</v>
      </c>
      <c r="Z182" s="30">
        <v>-6.8297406640953016</v>
      </c>
      <c r="AA182" s="30">
        <v>-2.1450278154420466</v>
      </c>
      <c r="AB182" s="30">
        <v>-1.8279318577839723</v>
      </c>
      <c r="AC182" s="30">
        <v>-1.1993231983615982</v>
      </c>
      <c r="AD182" s="30">
        <v>0.5699634150143984</v>
      </c>
      <c r="AE182" s="30">
        <v>4.4210776673555516</v>
      </c>
      <c r="AF182" s="30">
        <v>1.6220556880476149</v>
      </c>
      <c r="AG182" s="30">
        <v>1.7829860548602523</v>
      </c>
      <c r="AH182" s="30">
        <v>1.6910485595345666</v>
      </c>
      <c r="AI182" s="30">
        <v>9.7870988301234103</v>
      </c>
      <c r="AJ182" s="30">
        <v>10.578015712121056</v>
      </c>
      <c r="AK182" s="30">
        <v>5.9961141530723197</v>
      </c>
      <c r="AL182" s="30">
        <v>4.0989941681864384</v>
      </c>
      <c r="AM182" s="30">
        <v>8.1933387304085397</v>
      </c>
    </row>
    <row r="183" spans="1:39" ht="15.6" x14ac:dyDescent="0.3">
      <c r="A183" s="26">
        <v>687126</v>
      </c>
      <c r="B183" s="26">
        <v>847230</v>
      </c>
      <c r="C183" s="26">
        <v>368</v>
      </c>
      <c r="D183" s="25">
        <v>179</v>
      </c>
      <c r="E183" s="26">
        <v>1</v>
      </c>
      <c r="F183" s="27" t="s">
        <v>179</v>
      </c>
      <c r="G183" s="30">
        <v>-8.6998483400219495</v>
      </c>
      <c r="H183" s="30">
        <v>-0.87580232916565748</v>
      </c>
      <c r="I183" s="30">
        <v>0.17628994386755917</v>
      </c>
      <c r="J183" s="30">
        <v>-5.8367379547096405</v>
      </c>
      <c r="K183" s="30">
        <v>1.3048929462193513</v>
      </c>
      <c r="L183" s="30">
        <v>-2.4295513357391694</v>
      </c>
      <c r="M183" s="30">
        <v>5.183320866416139</v>
      </c>
      <c r="N183" s="30">
        <v>1.8842076108672636</v>
      </c>
      <c r="O183" s="30">
        <v>-3.2837479378175294</v>
      </c>
      <c r="P183" s="30">
        <v>-3.5350623660984355</v>
      </c>
      <c r="Q183" s="30">
        <v>-0.87580232916565748</v>
      </c>
      <c r="R183" s="30">
        <v>-2.8419151855384901</v>
      </c>
      <c r="S183" s="30">
        <v>3.7876367649464098</v>
      </c>
      <c r="T183" s="30">
        <v>-3.178387422159703</v>
      </c>
      <c r="U183" s="30">
        <v>-2.4852402415997576</v>
      </c>
      <c r="V183" s="30">
        <v>-4.0946781540338586</v>
      </c>
      <c r="W183" s="30">
        <v>2.2197752793580499</v>
      </c>
      <c r="X183" s="30">
        <v>-10.688724524960707</v>
      </c>
      <c r="Y183" s="30">
        <v>-3.306220793669588</v>
      </c>
      <c r="Z183" s="30">
        <v>-6.438150749464925</v>
      </c>
      <c r="AA183" s="30">
        <v>-1.7810082286153195</v>
      </c>
      <c r="AB183" s="30">
        <v>-1.7920930610398125</v>
      </c>
      <c r="AC183" s="30">
        <v>-1.1502391748674177</v>
      </c>
      <c r="AD183" s="30">
        <v>0.60580221175855808</v>
      </c>
      <c r="AE183" s="30">
        <v>4.180443476182651</v>
      </c>
      <c r="AF183" s="30">
        <v>1.6256336225735533</v>
      </c>
      <c r="AG183" s="30">
        <v>1.5578110262347922</v>
      </c>
      <c r="AH183" s="30">
        <v>1.9336003661968402</v>
      </c>
      <c r="AI183" s="30">
        <v>9.9298770308651232</v>
      </c>
      <c r="AJ183" s="30">
        <v>10.348106840339653</v>
      </c>
      <c r="AK183" s="30">
        <v>6.127263129620804</v>
      </c>
      <c r="AL183" s="30">
        <v>4.199371486068169</v>
      </c>
      <c r="AM183" s="30">
        <v>8.2291775271526983</v>
      </c>
    </row>
    <row r="184" spans="1:39" ht="15.6" x14ac:dyDescent="0.3">
      <c r="A184" s="26">
        <v>687208</v>
      </c>
      <c r="B184" s="26">
        <v>847230</v>
      </c>
      <c r="C184" s="26">
        <v>368</v>
      </c>
      <c r="D184" s="25">
        <v>180</v>
      </c>
      <c r="E184" s="26">
        <v>1</v>
      </c>
      <c r="F184" s="27" t="s">
        <v>180</v>
      </c>
      <c r="G184" s="30">
        <v>-8.6930744421445709</v>
      </c>
      <c r="H184" s="30">
        <v>-0.86902843128827967</v>
      </c>
      <c r="I184" s="30">
        <v>0.38373453720708833</v>
      </c>
      <c r="J184" s="30">
        <v>-5.6839191482584397</v>
      </c>
      <c r="K184" s="30">
        <v>1.6550459529239492</v>
      </c>
      <c r="L184" s="30">
        <v>-2.3308303449163152</v>
      </c>
      <c r="M184" s="30">
        <v>5.0354247388300726</v>
      </c>
      <c r="N184" s="30">
        <v>1.9463802881344299</v>
      </c>
      <c r="O184" s="30">
        <v>-3.2769740399401517</v>
      </c>
      <c r="P184" s="30">
        <v>-3.5282884682210574</v>
      </c>
      <c r="Q184" s="30">
        <v>-0.86902843128827967</v>
      </c>
      <c r="R184" s="30">
        <v>-2.7661484161741612</v>
      </c>
      <c r="S184" s="30">
        <v>4.2123759336961832</v>
      </c>
      <c r="T184" s="30">
        <v>-2.4784663437223799</v>
      </c>
      <c r="U184" s="30">
        <v>-3.2769740399401517</v>
      </c>
      <c r="V184" s="30">
        <v>-4.08790425615648</v>
      </c>
      <c r="W184" s="30">
        <v>2.0487423007959995</v>
      </c>
      <c r="X184" s="30">
        <v>-10.833140605640843</v>
      </c>
      <c r="Y184" s="30">
        <v>-3.5001175912543614</v>
      </c>
      <c r="Z184" s="30">
        <v>-6.8386651305258326</v>
      </c>
      <c r="AA184" s="30">
        <v>-2.1536447243211425</v>
      </c>
      <c r="AB184" s="30">
        <v>-1.7853191631624346</v>
      </c>
      <c r="AC184" s="30">
        <v>-1.1837391761279799</v>
      </c>
      <c r="AD184" s="30">
        <v>0.56605609400104306</v>
      </c>
      <c r="AE184" s="30">
        <v>4.3513273937900454</v>
      </c>
      <c r="AF184" s="30">
        <v>1.6241770213144158</v>
      </c>
      <c r="AG184" s="30">
        <v>1.7187356039394286</v>
      </c>
      <c r="AH184" s="30">
        <v>1.6959209261732573</v>
      </c>
      <c r="AI184" s="30">
        <v>9.8781791602871678</v>
      </c>
      <c r="AJ184" s="30">
        <v>10.663699660978128</v>
      </c>
      <c r="AK184" s="30">
        <v>5.933366332036031</v>
      </c>
      <c r="AL184" s="30">
        <v>4.2061453839455476</v>
      </c>
      <c r="AM184" s="30">
        <v>8.2359514250300769</v>
      </c>
    </row>
    <row r="185" spans="1:39" ht="15.6" x14ac:dyDescent="0.3">
      <c r="A185" s="26">
        <v>687210</v>
      </c>
      <c r="B185" s="26">
        <v>847230</v>
      </c>
      <c r="C185" s="26">
        <v>368</v>
      </c>
      <c r="D185" s="25">
        <v>181</v>
      </c>
      <c r="E185" s="26">
        <v>1</v>
      </c>
      <c r="F185" s="27" t="s">
        <v>181</v>
      </c>
      <c r="G185" s="30">
        <v>-8.2825465803321006</v>
      </c>
      <c r="H185" s="30">
        <v>-0.86396567758397191</v>
      </c>
      <c r="I185" s="30">
        <v>0.39972636144358631</v>
      </c>
      <c r="J185" s="30">
        <v>-5.4899699504749053</v>
      </c>
      <c r="K185" s="30">
        <v>1.8316620035196807</v>
      </c>
      <c r="L185" s="30">
        <v>-2.2357319381409528</v>
      </c>
      <c r="M185" s="30">
        <v>5.0313550089711079</v>
      </c>
      <c r="N185" s="30">
        <v>1.9023534316422137</v>
      </c>
      <c r="O185" s="30">
        <v>-3.2719112862358442</v>
      </c>
      <c r="P185" s="30">
        <v>-3.3896943218922275</v>
      </c>
      <c r="Q185" s="30">
        <v>-0.91525897197152251</v>
      </c>
      <c r="R185" s="30">
        <v>-2.9041865061105265</v>
      </c>
      <c r="S185" s="30">
        <v>4.3065183174541799</v>
      </c>
      <c r="T185" s="30">
        <v>-3.1665507705780178</v>
      </c>
      <c r="U185" s="30">
        <v>-3.1665507705780178</v>
      </c>
      <c r="V185" s="30">
        <v>-4.0828415024521725</v>
      </c>
      <c r="W185" s="30">
        <v>1.9454370177785256</v>
      </c>
      <c r="X185" s="30">
        <v>-11.118851116957989</v>
      </c>
      <c r="Y185" s="30">
        <v>-3.4409876162797781</v>
      </c>
      <c r="Z185" s="30">
        <v>-6.9389975077108339</v>
      </c>
      <c r="AA185" s="30">
        <v>-2.2338997555986557</v>
      </c>
      <c r="AB185" s="30">
        <v>-1.5571128581439173</v>
      </c>
      <c r="AC185" s="30">
        <v>-1.1650707703678937</v>
      </c>
      <c r="AD185" s="30">
        <v>0.49701087555162876</v>
      </c>
      <c r="AE185" s="30">
        <v>4.4038924814793559</v>
      </c>
      <c r="AF185" s="30">
        <v>1.5155804565462021</v>
      </c>
      <c r="AG185" s="30">
        <v>1.7237983576437361</v>
      </c>
      <c r="AH185" s="30">
        <v>1.5519481007170768</v>
      </c>
      <c r="AI185" s="30">
        <v>9.9376486361986398</v>
      </c>
      <c r="AJ185" s="30">
        <v>10.725920828522385</v>
      </c>
      <c r="AK185" s="30">
        <v>5.9384290857403386</v>
      </c>
      <c r="AL185" s="30">
        <v>4.2718327594662897</v>
      </c>
      <c r="AM185" s="30">
        <v>8.2410141787343836</v>
      </c>
    </row>
    <row r="186" spans="1:39" ht="15.6" x14ac:dyDescent="0.3">
      <c r="A186" s="26">
        <v>687211</v>
      </c>
      <c r="B186" s="26">
        <v>847230</v>
      </c>
      <c r="C186" s="26">
        <v>368</v>
      </c>
      <c r="D186" s="25">
        <v>182</v>
      </c>
      <c r="E186" s="26">
        <v>1</v>
      </c>
      <c r="F186" s="27" t="s">
        <v>198</v>
      </c>
      <c r="G186" s="30">
        <v>-6.4842741563994899</v>
      </c>
      <c r="H186" s="30">
        <v>-1.0116034027066754</v>
      </c>
      <c r="I186" s="30">
        <v>-0.794302127016694</v>
      </c>
      <c r="J186" s="30">
        <v>-5.9193442736402986</v>
      </c>
      <c r="K186" s="30">
        <v>0.17698448277978121</v>
      </c>
      <c r="L186" s="30">
        <v>-3.1849033939576494</v>
      </c>
      <c r="M186" s="30">
        <v>4.0759929325257085</v>
      </c>
      <c r="N186" s="30">
        <v>1.7420573096475869</v>
      </c>
      <c r="O186" s="30">
        <v>-3.4195490113585474</v>
      </c>
      <c r="P186" s="30">
        <v>-3.6708634396394535</v>
      </c>
      <c r="Q186" s="30">
        <v>-0.15718807455060774</v>
      </c>
      <c r="R186" s="30">
        <v>-2.5722511509713435</v>
      </c>
      <c r="S186" s="30">
        <v>3.1472796806529963</v>
      </c>
      <c r="T186" s="30">
        <v>-3.314188495700721</v>
      </c>
      <c r="U186" s="30">
        <v>-1.0116034027066754</v>
      </c>
      <c r="V186" s="30">
        <v>-4.2304792275748762</v>
      </c>
      <c r="W186" s="30">
        <v>1.2396883958998199</v>
      </c>
      <c r="X186" s="30">
        <v>-10.338307363685015</v>
      </c>
      <c r="Y186" s="30">
        <v>-4.6235218156844837</v>
      </c>
      <c r="Z186" s="30">
        <v>-6.6973060564560987</v>
      </c>
      <c r="AA186" s="30">
        <v>-1.6613702876363954</v>
      </c>
      <c r="AB186" s="30">
        <v>-1.5224290264726661</v>
      </c>
      <c r="AC186" s="30">
        <v>-0.40183783108578108</v>
      </c>
      <c r="AD186" s="30">
        <v>1.3205404925289148</v>
      </c>
      <c r="AE186" s="30">
        <v>4.301602576335112</v>
      </c>
      <c r="AF186" s="30">
        <v>2.254156008060376</v>
      </c>
      <c r="AG186" s="30">
        <v>1.3397718544568022</v>
      </c>
      <c r="AH186" s="30">
        <v>1.6486561345591864</v>
      </c>
      <c r="AI186" s="30">
        <v>9.8181252125567759</v>
      </c>
      <c r="AJ186" s="30">
        <v>9.8626630669876771</v>
      </c>
      <c r="AK186" s="30">
        <v>6.4839385411775812</v>
      </c>
      <c r="AL186" s="30">
        <v>5.5104893954634768</v>
      </c>
      <c r="AM186" s="30">
        <v>8.0933764536116808</v>
      </c>
    </row>
    <row r="187" spans="1:39" ht="15.6" x14ac:dyDescent="0.3">
      <c r="A187" s="26">
        <v>687213</v>
      </c>
      <c r="B187" s="26">
        <v>847230</v>
      </c>
      <c r="C187" s="26">
        <v>368</v>
      </c>
      <c r="D187" s="25">
        <v>183</v>
      </c>
      <c r="E187" s="26">
        <v>1</v>
      </c>
      <c r="F187" s="27" t="s">
        <v>182</v>
      </c>
      <c r="G187" s="30">
        <v>-8.6982906971461027</v>
      </c>
      <c r="H187" s="30">
        <v>-0.87424468628981078</v>
      </c>
      <c r="I187" s="30">
        <v>0.26881936494913272</v>
      </c>
      <c r="J187" s="30">
        <v>-5.4904647084644873</v>
      </c>
      <c r="K187" s="30">
        <v>1.5753225970528808</v>
      </c>
      <c r="L187" s="30">
        <v>-2.2702952223550663</v>
      </c>
      <c r="M187" s="30">
        <v>5.0571159367484659</v>
      </c>
      <c r="N187" s="30">
        <v>1.9471342001194025</v>
      </c>
      <c r="O187" s="30">
        <v>-3.1768297792838562</v>
      </c>
      <c r="P187" s="30">
        <v>-3.3999733305980659</v>
      </c>
      <c r="Q187" s="30">
        <v>-0.83502397313652943</v>
      </c>
      <c r="R187" s="30">
        <v>-2.9144655148163654</v>
      </c>
      <c r="S187" s="30">
        <v>3.9460368793152258</v>
      </c>
      <c r="T187" s="30">
        <v>-2.4836825987239113</v>
      </c>
      <c r="U187" s="30">
        <v>-3.1768297792838562</v>
      </c>
      <c r="V187" s="30">
        <v>-4.0931205111580118</v>
      </c>
      <c r="W187" s="30">
        <v>1.799903963136718</v>
      </c>
      <c r="X187" s="30">
        <v>-10.510355432534903</v>
      </c>
      <c r="Y187" s="30">
        <v>-3.4512666249856165</v>
      </c>
      <c r="Z187" s="30">
        <v>-7.009633031491231</v>
      </c>
      <c r="AA187" s="30">
        <v>-2.1405606211898824</v>
      </c>
      <c r="AB187" s="30">
        <v>-1.7905354181639659</v>
      </c>
      <c r="AC187" s="30">
        <v>-1.0849657176054632</v>
      </c>
      <c r="AD187" s="30">
        <v>0.60735985463440478</v>
      </c>
      <c r="AE187" s="30">
        <v>4.3297620007869844</v>
      </c>
      <c r="AF187" s="30">
        <v>1.6106619634981896</v>
      </c>
      <c r="AG187" s="30">
        <v>1.6752004846357607</v>
      </c>
      <c r="AH187" s="30">
        <v>1.6353545760885611</v>
      </c>
      <c r="AI187" s="30">
        <v>9.8490226977396294</v>
      </c>
      <c r="AJ187" s="30">
        <v>10.633668236856874</v>
      </c>
      <c r="AK187" s="30">
        <v>6.033510592692326</v>
      </c>
      <c r="AL187" s="30">
        <v>4.2009291289440158</v>
      </c>
      <c r="AM187" s="30">
        <v>8.2307351700285452</v>
      </c>
    </row>
    <row r="188" spans="1:39" ht="15.6" x14ac:dyDescent="0.3">
      <c r="A188" s="26">
        <v>687215</v>
      </c>
      <c r="B188" s="26">
        <v>847230</v>
      </c>
      <c r="C188" s="26">
        <v>368</v>
      </c>
      <c r="D188" s="25">
        <v>184</v>
      </c>
      <c r="E188" s="26">
        <v>1</v>
      </c>
      <c r="F188" s="27" t="s">
        <v>183</v>
      </c>
      <c r="G188" s="30">
        <v>-8.7159596069973162</v>
      </c>
      <c r="H188" s="30">
        <v>-0.19876641558107838</v>
      </c>
      <c r="I188" s="30">
        <v>0.19209989310593334</v>
      </c>
      <c r="J188" s="30">
        <v>-5.6024442977869411</v>
      </c>
      <c r="K188" s="30">
        <v>1.6880548171042284</v>
      </c>
      <c r="L188" s="30">
        <v>-2.3421566818611881</v>
      </c>
      <c r="M188" s="30">
        <v>4.9802041933343917</v>
      </c>
      <c r="N188" s="30">
        <v>1.9412997479151923</v>
      </c>
      <c r="O188" s="30">
        <v>-3.1944986891350693</v>
      </c>
      <c r="P188" s="30">
        <v>-3.417642240449279</v>
      </c>
      <c r="Q188" s="30">
        <v>-0.87211096884484407</v>
      </c>
      <c r="R188" s="30">
        <v>-2.8580264525138563</v>
      </c>
      <c r="S188" s="30">
        <v>4.1385243252514119</v>
      </c>
      <c r="T188" s="30">
        <v>-3.1944986891350693</v>
      </c>
      <c r="U188" s="30">
        <v>-2.5013515085751239</v>
      </c>
      <c r="V188" s="30">
        <v>-4.1107894210092244</v>
      </c>
      <c r="W188" s="30">
        <v>1.6496883973235219</v>
      </c>
      <c r="X188" s="30">
        <v>-10.988304814801642</v>
      </c>
      <c r="Y188" s="30">
        <v>-3.4821807615868505</v>
      </c>
      <c r="Z188" s="30">
        <v>-7.2468310722178257</v>
      </c>
      <c r="AA188" s="30">
        <v>-2.2256155071417436</v>
      </c>
      <c r="AB188" s="30">
        <v>-1.8082043280151787</v>
      </c>
      <c r="AC188" s="30">
        <v>-1.1403749554395233</v>
      </c>
      <c r="AD188" s="30">
        <v>0.63414270735402556</v>
      </c>
      <c r="AE188" s="30">
        <v>4.4064037704070129</v>
      </c>
      <c r="AF188" s="30">
        <v>1.609522355598187</v>
      </c>
      <c r="AG188" s="30">
        <v>1.6730357613205129</v>
      </c>
      <c r="AH188" s="30">
        <v>1.8094476168103897</v>
      </c>
      <c r="AI188" s="30">
        <v>9.8953414965636988</v>
      </c>
      <c r="AJ188" s="30">
        <v>10.752040131235608</v>
      </c>
      <c r="AK188" s="30">
        <v>6.0158416828411134</v>
      </c>
      <c r="AL188" s="30">
        <v>4.301043254749187</v>
      </c>
      <c r="AM188" s="30">
        <v>8.2130662601773334</v>
      </c>
    </row>
    <row r="189" spans="1:39" ht="15.6" x14ac:dyDescent="0.3">
      <c r="A189" s="26">
        <v>687217</v>
      </c>
      <c r="B189" s="26">
        <v>847230</v>
      </c>
      <c r="C189" s="26">
        <v>368</v>
      </c>
      <c r="D189" s="25">
        <v>185</v>
      </c>
      <c r="E189" s="26">
        <v>1</v>
      </c>
      <c r="F189" s="27" t="s">
        <v>184</v>
      </c>
      <c r="G189" s="30">
        <v>-8.7068691290294424</v>
      </c>
      <c r="H189" s="30">
        <v>-0.88282311817315029</v>
      </c>
      <c r="I189" s="30">
        <v>0.30972099032916289</v>
      </c>
      <c r="J189" s="30">
        <v>-5.6468945867470977</v>
      </c>
      <c r="K189" s="30">
        <v>1.5826654457577487</v>
      </c>
      <c r="L189" s="30">
        <v>-2.3297421011094759</v>
      </c>
      <c r="M189" s="30">
        <v>5.1169402317495267</v>
      </c>
      <c r="N189" s="30">
        <v>1.9850757838709561</v>
      </c>
      <c r="O189" s="30">
        <v>-3.185408211167196</v>
      </c>
      <c r="P189" s="30">
        <v>-3.185408211167196</v>
      </c>
      <c r="Q189" s="30">
        <v>-0.80586207703702184</v>
      </c>
      <c r="R189" s="30">
        <v>-2.7799431030590318</v>
      </c>
      <c r="S189" s="30">
        <v>4.1797719148538164</v>
      </c>
      <c r="T189" s="30">
        <v>-3.185408211167196</v>
      </c>
      <c r="U189" s="30">
        <v>-3.185408211167196</v>
      </c>
      <c r="V189" s="30">
        <v>-4.1016989430413506</v>
      </c>
      <c r="W189" s="30">
        <v>1.6744041931944762</v>
      </c>
      <c r="X189" s="30">
        <v>-10.864782286150774</v>
      </c>
      <c r="Y189" s="30">
        <v>-3.4865133039511176</v>
      </c>
      <c r="Z189" s="30">
        <v>-7.1315337547288173</v>
      </c>
      <c r="AA189" s="30">
        <v>-2.16394655506625</v>
      </c>
      <c r="AB189" s="30">
        <v>-1.7991138500473052</v>
      </c>
      <c r="AC189" s="30">
        <v>-0.9881836338309764</v>
      </c>
      <c r="AD189" s="30">
        <v>0.59878142275106538</v>
      </c>
      <c r="AE189" s="30">
        <v>4.4690350153029161</v>
      </c>
      <c r="AF189" s="30">
        <v>1.6821262392883864</v>
      </c>
      <c r="AG189" s="30">
        <v>1.6587788752913952</v>
      </c>
      <c r="AH189" s="30">
        <v>1.9021881240651881</v>
      </c>
      <c r="AI189" s="30">
        <v>9.8750797625190447</v>
      </c>
      <c r="AJ189" s="30">
        <v>10.688371254921053</v>
      </c>
      <c r="AK189" s="30">
        <v>6.120242340613312</v>
      </c>
      <c r="AL189" s="30">
        <v>4.3642009539873357</v>
      </c>
      <c r="AM189" s="30">
        <v>8.2221567381452054</v>
      </c>
    </row>
    <row r="190" spans="1:39" ht="15.6" x14ac:dyDescent="0.3">
      <c r="A190" s="26">
        <v>687218</v>
      </c>
      <c r="B190" s="26">
        <v>847230</v>
      </c>
      <c r="C190" s="26">
        <v>368</v>
      </c>
      <c r="D190" s="25">
        <v>186</v>
      </c>
      <c r="E190" s="26">
        <v>1</v>
      </c>
      <c r="F190" s="27" t="s">
        <v>185</v>
      </c>
      <c r="G190" s="30">
        <v>-8.6579019308888263</v>
      </c>
      <c r="H190" s="30">
        <v>-0.14070873947258886</v>
      </c>
      <c r="I190" s="30">
        <v>0.206345606479161</v>
      </c>
      <c r="J190" s="30">
        <v>-5.4996507278370608</v>
      </c>
      <c r="K190" s="30">
        <v>1.5790772301303768</v>
      </c>
      <c r="L190" s="30">
        <v>-2.2872895839900536</v>
      </c>
      <c r="M190" s="30">
        <v>5.1322908190911578</v>
      </c>
      <c r="N190" s="30">
        <v>1.9573091877801825</v>
      </c>
      <c r="O190" s="30">
        <v>-3.2418015286844062</v>
      </c>
      <c r="P190" s="30">
        <v>-3.4931159569653123</v>
      </c>
      <c r="Q190" s="30">
        <v>-0.88514921442008476</v>
      </c>
      <c r="R190" s="30">
        <v>-2.7999687764053669</v>
      </c>
      <c r="S190" s="30">
        <v>3.829583174079533</v>
      </c>
      <c r="T190" s="30">
        <v>-3.1364410130265798</v>
      </c>
      <c r="U190" s="30">
        <v>-3.2418015286844062</v>
      </c>
      <c r="V190" s="30">
        <v>-4.0527317449007345</v>
      </c>
      <c r="W190" s="30">
        <v>1.8264036172333273</v>
      </c>
      <c r="X190" s="30">
        <v>-10.862506615522669</v>
      </c>
      <c r="Y190" s="30">
        <v>-3.4649450799986159</v>
      </c>
      <c r="Z190" s="30">
        <v>-7.011613409996972</v>
      </c>
      <c r="AA190" s="30">
        <v>-2.0476810208014817</v>
      </c>
      <c r="AB190" s="30">
        <v>-1.7501466519066893</v>
      </c>
      <c r="AC190" s="30">
        <v>-1.0323068587563726</v>
      </c>
      <c r="AD190" s="30">
        <v>0.71370658868347869</v>
      </c>
      <c r="AE190" s="30">
        <v>4.3019425170177277</v>
      </c>
      <c r="AF190" s="30">
        <v>1.6510507297554662</v>
      </c>
      <c r="AG190" s="30">
        <v>1.746360909559791</v>
      </c>
      <c r="AH190" s="30">
        <v>1.4982879752030558</v>
      </c>
      <c r="AI190" s="30">
        <v>9.9471815360613185</v>
      </c>
      <c r="AJ190" s="30">
        <v>10.629879300746923</v>
      </c>
      <c r="AK190" s="30">
        <v>6.0738993589496033</v>
      </c>
      <c r="AL190" s="30">
        <v>4.2413178952012931</v>
      </c>
      <c r="AM190" s="30">
        <v>8.2711239362858215</v>
      </c>
    </row>
    <row r="191" spans="1:39" ht="15.6" x14ac:dyDescent="0.3">
      <c r="A191" s="26">
        <v>687220</v>
      </c>
      <c r="B191" s="26">
        <v>847230</v>
      </c>
      <c r="C191" s="26">
        <v>368</v>
      </c>
      <c r="D191" s="25">
        <v>187</v>
      </c>
      <c r="E191" s="26">
        <v>1</v>
      </c>
      <c r="F191" s="27" t="s">
        <v>186</v>
      </c>
      <c r="G191" s="30">
        <v>-7.3974920119016092</v>
      </c>
      <c r="H191" s="30">
        <v>-0.20205466046769155</v>
      </c>
      <c r="I191" s="30">
        <v>0.22446385683830522</v>
      </c>
      <c r="J191" s="30">
        <v>-5.5263475134189886</v>
      </c>
      <c r="K191" s="30">
        <v>1.6889490974007537</v>
      </c>
      <c r="L191" s="30">
        <v>-2.4294702100830565</v>
      </c>
      <c r="M191" s="30">
        <v>4.9749018490760779</v>
      </c>
      <c r="N191" s="30">
        <v>1.9669990399018316</v>
      </c>
      <c r="O191" s="30">
        <v>-3.1977869340216825</v>
      </c>
      <c r="P191" s="30">
        <v>-3.4209304853358922</v>
      </c>
      <c r="Q191" s="30">
        <v>-0.89520184102763689</v>
      </c>
      <c r="R191" s="30">
        <v>-2.7923218259135183</v>
      </c>
      <c r="S191" s="30">
        <v>4.0884047806806993</v>
      </c>
      <c r="T191" s="30">
        <v>-3.1977869340216825</v>
      </c>
      <c r="U191" s="30">
        <v>-3.3031474496795088</v>
      </c>
      <c r="V191" s="30">
        <v>-4.114077665895838</v>
      </c>
      <c r="W191" s="30">
        <v>1.6305268032806186</v>
      </c>
      <c r="X191" s="30">
        <v>-11.052469914339865</v>
      </c>
      <c r="Y191" s="30">
        <v>-3.5402772429684584</v>
      </c>
      <c r="Z191" s="30">
        <v>-7.3647146820599927</v>
      </c>
      <c r="AA191" s="30">
        <v>-2.2169576810099563</v>
      </c>
      <c r="AB191" s="30">
        <v>-1.8114925729017919</v>
      </c>
      <c r="AC191" s="30">
        <v>-1.1696386867293971</v>
      </c>
      <c r="AD191" s="30">
        <v>0.65236066768837608</v>
      </c>
      <c r="AE191" s="30">
        <v>4.3777977175361098</v>
      </c>
      <c r="AF191" s="30">
        <v>1.6143974213507351</v>
      </c>
      <c r="AG191" s="30">
        <v>1.6697475164339</v>
      </c>
      <c r="AH191" s="30">
        <v>1.6224946315833544</v>
      </c>
      <c r="AI191" s="30">
        <v>9.8920532516770869</v>
      </c>
      <c r="AJ191" s="30">
        <v>10.766143629060865</v>
      </c>
      <c r="AK191" s="30">
        <v>6.0125534379544998</v>
      </c>
      <c r="AL191" s="30">
        <v>4.2405965960226251</v>
      </c>
      <c r="AM191" s="30">
        <v>8.2097780152907198</v>
      </c>
    </row>
    <row r="192" spans="1:39" ht="15.6" x14ac:dyDescent="0.3">
      <c r="A192" s="26">
        <v>687222</v>
      </c>
      <c r="B192" s="26">
        <v>847230</v>
      </c>
      <c r="C192" s="26">
        <v>368</v>
      </c>
      <c r="D192" s="25">
        <v>188</v>
      </c>
      <c r="E192" s="26">
        <v>1</v>
      </c>
      <c r="F192" s="27" t="s">
        <v>187</v>
      </c>
      <c r="G192" s="30">
        <v>-8.2467035259025607</v>
      </c>
      <c r="H192" s="30">
        <v>-0.82812262315443341</v>
      </c>
      <c r="I192" s="30">
        <v>0.28552754287821691</v>
      </c>
      <c r="J192" s="30">
        <v>-5.5184506174828316</v>
      </c>
      <c r="K192" s="30">
        <v>1.6500950384827704</v>
      </c>
      <c r="L192" s="30">
        <v>-2.2974139038452916</v>
      </c>
      <c r="M192" s="30">
        <v>5.0439951663209825</v>
      </c>
      <c r="N192" s="30">
        <v>1.944466099085348</v>
      </c>
      <c r="O192" s="30">
        <v>-3.1307077161484789</v>
      </c>
      <c r="P192" s="30">
        <v>-3.1307077161484789</v>
      </c>
      <c r="Q192" s="30">
        <v>-0.88999802687252083</v>
      </c>
      <c r="R192" s="30">
        <v>-2.868343451680988</v>
      </c>
      <c r="S192" s="30">
        <v>4.2470511920793941</v>
      </c>
      <c r="T192" s="30">
        <v>-3.1307077161484789</v>
      </c>
      <c r="U192" s="30">
        <v>-3.1307077161484789</v>
      </c>
      <c r="V192" s="30">
        <v>-4.0469984480226344</v>
      </c>
      <c r="W192" s="30">
        <v>1.5136831829928938</v>
      </c>
      <c r="X192" s="30">
        <v>-10.940701973549121</v>
      </c>
      <c r="Y192" s="30">
        <v>-3.5614906322409334</v>
      </c>
      <c r="Z192" s="30">
        <v>-7.3111019177240681</v>
      </c>
      <c r="AA192" s="30">
        <v>-2.2123782475844758</v>
      </c>
      <c r="AB192" s="30">
        <v>-1.5212698037143786</v>
      </c>
      <c r="AC192" s="30">
        <v>-1.0894873872888409</v>
      </c>
      <c r="AD192" s="30">
        <v>0.65348191776978226</v>
      </c>
      <c r="AE192" s="30">
        <v>4.4499920360760843</v>
      </c>
      <c r="AF192" s="30">
        <v>1.6976060211538222</v>
      </c>
      <c r="AG192" s="30">
        <v>1.689573849456558</v>
      </c>
      <c r="AH192" s="30">
        <v>1.5232526340090442</v>
      </c>
      <c r="AI192" s="30">
        <v>9.8546898061826926</v>
      </c>
      <c r="AJ192" s="30">
        <v>10.743071749939771</v>
      </c>
      <c r="AK192" s="30">
        <v>5.9742721401698775</v>
      </c>
      <c r="AL192" s="30">
        <v>4.3076758138958287</v>
      </c>
      <c r="AM192" s="30">
        <v>8.2768572331639234</v>
      </c>
    </row>
    <row r="193" spans="1:39" ht="15.6" x14ac:dyDescent="0.3">
      <c r="A193" s="26">
        <v>687223</v>
      </c>
      <c r="B193" s="26">
        <v>847230</v>
      </c>
      <c r="C193" s="26">
        <v>368</v>
      </c>
      <c r="D193" s="25">
        <v>189</v>
      </c>
      <c r="E193" s="26">
        <v>1</v>
      </c>
      <c r="F193" s="27" t="s">
        <v>188</v>
      </c>
      <c r="G193" s="30">
        <v>-8.6575331983587613</v>
      </c>
      <c r="H193" s="30">
        <v>-0.83348718750247008</v>
      </c>
      <c r="I193" s="30">
        <v>0.33815023618052947</v>
      </c>
      <c r="J193" s="30">
        <v>-5.4336448316670172</v>
      </c>
      <c r="K193" s="30">
        <v>1.8193003349246906</v>
      </c>
      <c r="L193" s="30">
        <v>-2.3713314467495614</v>
      </c>
      <c r="M193" s="30">
        <v>5.0709659826158822</v>
      </c>
      <c r="N193" s="30">
        <v>1.9878916989067432</v>
      </c>
      <c r="O193" s="30">
        <v>-3.1360722804965158</v>
      </c>
      <c r="P193" s="30">
        <v>-3.3592158318107255</v>
      </c>
      <c r="Q193" s="30">
        <v>-0.87430918202272534</v>
      </c>
      <c r="R193" s="30">
        <v>-2.7996000438753028</v>
      </c>
      <c r="S193" s="30">
        <v>4.3814485701065156</v>
      </c>
      <c r="T193" s="30">
        <v>-3.1360722804965158</v>
      </c>
      <c r="U193" s="30">
        <v>-3.1360722804965158</v>
      </c>
      <c r="V193" s="30">
        <v>-4.0523630123706704</v>
      </c>
      <c r="W193" s="30">
        <v>1.5913155382158248</v>
      </c>
      <c r="X193" s="30">
        <v>-10.948283833705805</v>
      </c>
      <c r="Y193" s="30">
        <v>-3.5515877244581815</v>
      </c>
      <c r="Z193" s="30">
        <v>-7.495216736794208</v>
      </c>
      <c r="AA193" s="30">
        <v>-2.2766444105169037</v>
      </c>
      <c r="AB193" s="30">
        <v>-1.7497779193766252</v>
      </c>
      <c r="AC193" s="30">
        <v>-1.0442082188181225</v>
      </c>
      <c r="AD193" s="30">
        <v>0.64811735342174548</v>
      </c>
      <c r="AE193" s="30">
        <v>4.459817637222022</v>
      </c>
      <c r="AF193" s="30">
        <v>1.6842092851085211</v>
      </c>
      <c r="AG193" s="30">
        <v>1.746729642089855</v>
      </c>
      <c r="AH193" s="30">
        <v>1.6514194622855303</v>
      </c>
      <c r="AI193" s="30">
        <v>9.9115675507118759</v>
      </c>
      <c r="AJ193" s="30">
        <v>10.910549998431145</v>
      </c>
      <c r="AK193" s="30">
        <v>5.9689075758218406</v>
      </c>
      <c r="AL193" s="30">
        <v>4.4135368846580159</v>
      </c>
      <c r="AM193" s="30">
        <v>8.2714926688158865</v>
      </c>
    </row>
    <row r="194" spans="1:39" ht="15.6" x14ac:dyDescent="0.3">
      <c r="A194" s="26">
        <v>687224</v>
      </c>
      <c r="B194" s="26">
        <v>847230</v>
      </c>
      <c r="C194" s="26">
        <v>368</v>
      </c>
      <c r="D194" s="25">
        <v>190</v>
      </c>
      <c r="E194" s="26">
        <v>1</v>
      </c>
      <c r="F194" s="27" t="s">
        <v>189</v>
      </c>
      <c r="G194" s="30">
        <v>-8.4758653385833131</v>
      </c>
      <c r="H194" s="30">
        <v>4.1327852832923985E-2</v>
      </c>
      <c r="I194" s="30">
        <v>0.38427260395975421</v>
      </c>
      <c r="J194" s="30">
        <v>-5.3431672099561647</v>
      </c>
      <c r="K194" s="30">
        <v>1.6927299643660565</v>
      </c>
      <c r="L194" s="30">
        <v>-1.5741523740571393</v>
      </c>
      <c r="M194" s="30">
        <v>5.7939004916585573</v>
      </c>
      <c r="N194" s="30">
        <v>1.4412785404003001</v>
      </c>
      <c r="O194" s="30">
        <v>-3.0597649363788935</v>
      </c>
      <c r="P194" s="30">
        <v>-4.158377225047003</v>
      </c>
      <c r="Q194" s="30">
        <v>-1.4068419120050542</v>
      </c>
      <c r="R194" s="30">
        <v>-3.3110793646597991</v>
      </c>
      <c r="S194" s="30">
        <v>4.093112800636229</v>
      </c>
      <c r="T194" s="30">
        <v>-2.2612572401611217</v>
      </c>
      <c r="U194" s="30">
        <v>-2.2612572401611217</v>
      </c>
      <c r="V194" s="30">
        <v>-3.8706951525952218</v>
      </c>
      <c r="W194" s="30">
        <v>1.0619786000313216</v>
      </c>
      <c r="X194" s="30">
        <v>-9.9592864104339274</v>
      </c>
      <c r="Y194" s="30">
        <v>-3.570590560144884</v>
      </c>
      <c r="Z194" s="30">
        <v>-6.9225667047601185</v>
      </c>
      <c r="AA194" s="30">
        <v>-1.4172412993590275</v>
      </c>
      <c r="AB194" s="30">
        <v>-2.2612572401611217</v>
      </c>
      <c r="AC194" s="30">
        <v>-1.5681100596011763</v>
      </c>
      <c r="AD194" s="30">
        <v>0.1366380326372488</v>
      </c>
      <c r="AE194" s="30">
        <v>4.0395285545021222</v>
      </c>
      <c r="AF194" s="30">
        <v>1.294090821328292</v>
      </c>
      <c r="AG194" s="30">
        <v>1.2651032844550396</v>
      </c>
      <c r="AH194" s="30">
        <v>1.9943554696571011</v>
      </c>
      <c r="AI194" s="30">
        <v>9.4788037973928532</v>
      </c>
      <c r="AJ194" s="30">
        <v>10.265085667413985</v>
      </c>
      <c r="AK194" s="30">
        <v>6.0327923999409059</v>
      </c>
      <c r="AL194" s="30">
        <v>3.9533508582610701</v>
      </c>
      <c r="AM194" s="30">
        <v>8.4531605285913347</v>
      </c>
    </row>
    <row r="195" spans="1:39" ht="15.6" x14ac:dyDescent="0.3">
      <c r="A195" s="26">
        <v>687225</v>
      </c>
      <c r="B195" s="26">
        <v>847230</v>
      </c>
      <c r="C195" s="26">
        <v>368</v>
      </c>
      <c r="D195" s="25">
        <v>191</v>
      </c>
      <c r="E195" s="26">
        <v>1</v>
      </c>
      <c r="F195" s="27" t="s">
        <v>190</v>
      </c>
      <c r="G195" s="30">
        <v>-8.6375827916108676</v>
      </c>
      <c r="H195" s="30">
        <v>-0.81353678075457503</v>
      </c>
      <c r="I195" s="30">
        <v>0.36915862512407627</v>
      </c>
      <c r="J195" s="30">
        <v>-5.5757107155523311</v>
      </c>
      <c r="K195" s="30">
        <v>1.7500621376090904</v>
      </c>
      <c r="L195" s="30">
        <v>-1.7154387751766305</v>
      </c>
      <c r="M195" s="30">
        <v>5.1628141285433591</v>
      </c>
      <c r="N195" s="30">
        <v>1.8810904000154944</v>
      </c>
      <c r="O195" s="30">
        <v>-3.221482389406447</v>
      </c>
      <c r="P195" s="30">
        <v>-3.221482389406447</v>
      </c>
      <c r="Q195" s="30">
        <v>-0.9643596704891586</v>
      </c>
      <c r="R195" s="30">
        <v>-2.7106567656404561</v>
      </c>
      <c r="S195" s="30">
        <v>4.310427198648684</v>
      </c>
      <c r="T195" s="30">
        <v>-3.1161218737486207</v>
      </c>
      <c r="U195" s="30">
        <v>-3.1161218737486207</v>
      </c>
      <c r="V195" s="30">
        <v>-4.0324126056227758</v>
      </c>
      <c r="W195" s="30">
        <v>1.5473172203634464</v>
      </c>
      <c r="X195" s="30">
        <v>-10.825504976284773</v>
      </c>
      <c r="Y195" s="30">
        <v>-3.4446259407206568</v>
      </c>
      <c r="Z195" s="30">
        <v>-7.3883403567262151</v>
      </c>
      <c r="AA195" s="30">
        <v>-2.1433377164217262</v>
      </c>
      <c r="AB195" s="30">
        <v>-1.7298275126287301</v>
      </c>
      <c r="AC195" s="30">
        <v>-1.1991992615665594</v>
      </c>
      <c r="AD195" s="30">
        <v>0.52146428597776495</v>
      </c>
      <c r="AE195" s="30">
        <v>4.6417843346031269</v>
      </c>
      <c r="AF195" s="30">
        <v>1.6200765746458747</v>
      </c>
      <c r="AG195" s="30">
        <v>1.6200765746458747</v>
      </c>
      <c r="AH195" s="30">
        <v>1.4482263177192156</v>
      </c>
      <c r="AI195" s="30">
        <v>9.8077905649318691</v>
      </c>
      <c r="AJ195" s="30">
        <v>10.767047332689469</v>
      </c>
      <c r="AK195" s="30">
        <v>5.9888579825697361</v>
      </c>
      <c r="AL195" s="30">
        <v>4.1281056418547291</v>
      </c>
      <c r="AM195" s="30">
        <v>8.291443075563782</v>
      </c>
    </row>
    <row r="196" spans="1:39" ht="15.6" x14ac:dyDescent="0.3">
      <c r="A196" s="26">
        <v>687227</v>
      </c>
      <c r="B196" s="26">
        <v>847230</v>
      </c>
      <c r="C196" s="26">
        <v>368</v>
      </c>
      <c r="D196" s="25">
        <v>192</v>
      </c>
      <c r="E196" s="26">
        <v>1</v>
      </c>
      <c r="F196" s="27" t="s">
        <v>191</v>
      </c>
      <c r="G196" s="30">
        <v>-8.7291961247716436</v>
      </c>
      <c r="H196" s="30">
        <v>-0.21200293335540568</v>
      </c>
      <c r="I196" s="30">
        <v>0.26245504623971005</v>
      </c>
      <c r="J196" s="30">
        <v>-5.2714283916210931</v>
      </c>
      <c r="K196" s="30">
        <v>1.7224128362741726</v>
      </c>
      <c r="L196" s="30">
        <v>-1.730786477521375</v>
      </c>
      <c r="M196" s="30">
        <v>5.0173215617056792</v>
      </c>
      <c r="N196" s="30">
        <v>1.8798611283229874</v>
      </c>
      <c r="O196" s="30">
        <v>-3.3130957225672231</v>
      </c>
      <c r="P196" s="30">
        <v>-3.3130957225672231</v>
      </c>
      <c r="Q196" s="30">
        <v>-1.0105106295731772</v>
      </c>
      <c r="R196" s="30">
        <v>-2.8022700988012321</v>
      </c>
      <c r="S196" s="30">
        <v>4.4371841380494601</v>
      </c>
      <c r="T196" s="30">
        <v>-2.5145880263494513</v>
      </c>
      <c r="U196" s="30">
        <v>-3.2077352069093967</v>
      </c>
      <c r="V196" s="30">
        <v>-4.1240259387835518</v>
      </c>
      <c r="W196" s="30">
        <v>1.4557038872026704</v>
      </c>
      <c r="X196" s="30">
        <v>-10.832930359020523</v>
      </c>
      <c r="Y196" s="30">
        <v>-3.6697706665059551</v>
      </c>
      <c r="Z196" s="30">
        <v>-7.6475467987413666</v>
      </c>
      <c r="AA196" s="30">
        <v>-2.0475650252418536</v>
      </c>
      <c r="AB196" s="30">
        <v>-1.8214408457895059</v>
      </c>
      <c r="AC196" s="30">
        <v>-1.1665148780497583</v>
      </c>
      <c r="AD196" s="30">
        <v>0.52993441137397168</v>
      </c>
      <c r="AE196" s="30">
        <v>4.3365969011442917</v>
      </c>
      <c r="AF196" s="30">
        <v>1.6205785303929046</v>
      </c>
      <c r="AG196" s="30">
        <v>1.7195184782478081</v>
      </c>
      <c r="AH196" s="30">
        <v>1.3772322717611754</v>
      </c>
      <c r="AI196" s="30">
        <v>9.8399046242989954</v>
      </c>
      <c r="AJ196" s="30">
        <v>10.830918902369087</v>
      </c>
      <c r="AK196" s="30">
        <v>5.8972446494089601</v>
      </c>
      <c r="AL196" s="30">
        <v>4.2878067369748596</v>
      </c>
      <c r="AM196" s="30">
        <v>8.199829742403006</v>
      </c>
    </row>
    <row r="197" spans="1:39" ht="15.6" x14ac:dyDescent="0.3">
      <c r="A197" s="26">
        <v>687228</v>
      </c>
      <c r="B197" s="26">
        <v>847230</v>
      </c>
      <c r="C197" s="26">
        <v>368</v>
      </c>
      <c r="D197" s="25">
        <v>193</v>
      </c>
      <c r="E197" s="26">
        <v>1</v>
      </c>
      <c r="F197" s="27" t="s">
        <v>199</v>
      </c>
      <c r="G197" s="30">
        <v>-1.1503062980609178</v>
      </c>
      <c r="H197" s="30">
        <v>1.9841884175351485</v>
      </c>
      <c r="I197" s="30">
        <v>-3.0316186649635015</v>
      </c>
      <c r="J197" s="30">
        <v>-7.8857893561021015</v>
      </c>
      <c r="K197" s="30">
        <v>0.57658026445329336</v>
      </c>
      <c r="L197" s="30">
        <v>-5.6379943807615689</v>
      </c>
      <c r="M197" s="30">
        <v>4.3299303181577367</v>
      </c>
      <c r="N197" s="30">
        <v>0.9589074019525885</v>
      </c>
      <c r="O197" s="30">
        <v>-3.4538908913880468</v>
      </c>
      <c r="P197" s="30">
        <v>-1.0290881656697521</v>
      </c>
      <c r="Q197" s="30">
        <v>0.42354066927048017</v>
      </c>
      <c r="R197" s="30">
        <v>-0.55797895311626677</v>
      </c>
      <c r="S197" s="30">
        <v>4.2052804762780109</v>
      </c>
      <c r="T197" s="30">
        <v>-3.4538908913880468</v>
      </c>
      <c r="U197" s="30">
        <v>-3.5592514070458732</v>
      </c>
      <c r="V197" s="30">
        <v>-4.3701816232622015</v>
      </c>
      <c r="W197" s="30">
        <v>0.85422006033566644</v>
      </c>
      <c r="X197" s="30">
        <v>-10.820336039715645</v>
      </c>
      <c r="Y197" s="30">
        <v>-3.4639412272415484</v>
      </c>
      <c r="Z197" s="30">
        <v>-8.5598363652886285</v>
      </c>
      <c r="AA197" s="30">
        <v>-6.5701125621961642</v>
      </c>
      <c r="AB197" s="30">
        <v>-2.7607437108281014</v>
      </c>
      <c r="AC197" s="30">
        <v>-0.34037558217767239</v>
      </c>
      <c r="AD197" s="30">
        <v>1.3167937330776178</v>
      </c>
      <c r="AE197" s="30">
        <v>5.6784879391184244</v>
      </c>
      <c r="AF197" s="30">
        <v>1.6641029210287082</v>
      </c>
      <c r="AG197" s="30">
        <v>1.1104573000797893</v>
      </c>
      <c r="AH197" s="30">
        <v>3.2443771627273659</v>
      </c>
      <c r="AI197" s="30">
        <v>9.1340369966111581</v>
      </c>
      <c r="AJ197" s="30">
        <v>10.127162355361744</v>
      </c>
      <c r="AK197" s="30">
        <v>7.0647823002383143</v>
      </c>
      <c r="AL197" s="30">
        <v>4.8148409407296908</v>
      </c>
      <c r="AM197" s="30">
        <v>9.1576468622502905</v>
      </c>
    </row>
    <row r="198" spans="1:39" ht="15.6" x14ac:dyDescent="0.3">
      <c r="A198" s="26">
        <v>687229</v>
      </c>
      <c r="B198" s="26">
        <v>847230</v>
      </c>
      <c r="C198" s="26">
        <v>368</v>
      </c>
      <c r="D198" s="25">
        <v>194</v>
      </c>
      <c r="E198" s="26">
        <v>1</v>
      </c>
      <c r="F198" s="27" t="s">
        <v>192</v>
      </c>
      <c r="G198" s="30">
        <v>-2.0339474871165963</v>
      </c>
      <c r="H198" s="30">
        <v>-2.8994797427499587E-2</v>
      </c>
      <c r="I198" s="30">
        <v>-7.1554411846295546E-2</v>
      </c>
      <c r="J198" s="30">
        <v>-5.5914231537779688</v>
      </c>
      <c r="K198" s="30">
        <v>1.692736067440072</v>
      </c>
      <c r="L198" s="30">
        <v>-2.5178618484315969</v>
      </c>
      <c r="M198" s="30">
        <v>4.9890206039663783</v>
      </c>
      <c r="N198" s="30">
        <v>1.5870876577252693</v>
      </c>
      <c r="O198" s="30">
        <v>-3.5355526947474814</v>
      </c>
      <c r="P198" s="30">
        <v>-3.5355526947474814</v>
      </c>
      <c r="Q198" s="30">
        <v>-1.350750637409819</v>
      </c>
      <c r="R198" s="30">
        <v>-3.1678279146221637</v>
      </c>
      <c r="S198" s="30">
        <v>4.5992406614915877</v>
      </c>
      <c r="T198" s="30">
        <v>-2.7370449985297096</v>
      </c>
      <c r="U198" s="30">
        <v>-2.7370449985297096</v>
      </c>
      <c r="V198" s="30">
        <v>-4.3464829109638101</v>
      </c>
      <c r="W198" s="30">
        <v>1.057319963430204</v>
      </c>
      <c r="X198" s="30">
        <v>-11.100087510118689</v>
      </c>
      <c r="Y198" s="30">
        <v>-3.7312972718735766</v>
      </c>
      <c r="Z198" s="30">
        <v>-8.1713663339578577</v>
      </c>
      <c r="AA198" s="30">
        <v>-2.2673686479646897</v>
      </c>
      <c r="AB198" s="30">
        <v>-2.0438978179697642</v>
      </c>
      <c r="AC198" s="30">
        <v>-1.6219034079103893</v>
      </c>
      <c r="AD198" s="30">
        <v>0.25868727502428129</v>
      </c>
      <c r="AE198" s="30">
        <v>4.1246663419510208</v>
      </c>
      <c r="AF198" s="30">
        <v>1.3147399492735952</v>
      </c>
      <c r="AG198" s="30">
        <v>1.4824627066463971</v>
      </c>
      <c r="AH198" s="30">
        <v>1.0471446353885516</v>
      </c>
      <c r="AI198" s="30">
        <v>9.6000559094068674</v>
      </c>
      <c r="AJ198" s="30">
        <v>10.685422971324957</v>
      </c>
      <c r="AK198" s="30">
        <v>5.7801481928865277</v>
      </c>
      <c r="AL198" s="30">
        <v>4.3938538317666369</v>
      </c>
      <c r="AM198" s="30">
        <v>7.9773727702227468</v>
      </c>
    </row>
    <row r="199" spans="1:39" ht="15.6" x14ac:dyDescent="0.3">
      <c r="A199" s="26">
        <v>687230</v>
      </c>
      <c r="B199" s="26">
        <v>847230</v>
      </c>
      <c r="C199" s="26">
        <v>368</v>
      </c>
      <c r="D199" s="25">
        <v>195</v>
      </c>
      <c r="E199" s="26">
        <v>1</v>
      </c>
      <c r="F199" s="27" t="s">
        <v>193</v>
      </c>
      <c r="G199" s="30">
        <v>-4.8071991885284255</v>
      </c>
      <c r="H199" s="30">
        <v>-0.41309997262027509</v>
      </c>
      <c r="I199" s="30">
        <v>2.7956080590591986E-2</v>
      </c>
      <c r="J199" s="30">
        <v>-5.4932613293651409</v>
      </c>
      <c r="K199" s="30">
        <v>1.4908459773360059</v>
      </c>
      <c r="L199" s="30">
        <v>-2.0135423221457978</v>
      </c>
      <c r="M199" s="30">
        <v>4.7638565369234938</v>
      </c>
      <c r="N199" s="30">
        <v>1.7896647850915597</v>
      </c>
      <c r="O199" s="30">
        <v>-3.5141927618320925</v>
      </c>
      <c r="P199" s="30">
        <v>-3.5141927618320925</v>
      </c>
      <c r="Q199" s="30">
        <v>-1.1264498604977398</v>
      </c>
      <c r="R199" s="30">
        <v>-2.9388286169285305</v>
      </c>
      <c r="S199" s="30">
        <v>4.4231819343312031</v>
      </c>
      <c r="T199" s="30">
        <v>-2.7156850656143208</v>
      </c>
      <c r="U199" s="30">
        <v>-2.7156850656143208</v>
      </c>
      <c r="V199" s="30">
        <v>-4.3251229780484213</v>
      </c>
      <c r="W199" s="30">
        <v>1.3096666251208284</v>
      </c>
      <c r="X199" s="30">
        <v>-11.107926731895562</v>
      </c>
      <c r="Y199" s="30">
        <v>-3.7099373389581878</v>
      </c>
      <c r="Z199" s="30">
        <v>-7.8968653539647109</v>
      </c>
      <c r="AA199" s="30">
        <v>-2.2078489806966961</v>
      </c>
      <c r="AB199" s="30">
        <v>-1.7993943337401657</v>
      </c>
      <c r="AC199" s="30">
        <v>-1.2925767313717138</v>
      </c>
      <c r="AD199" s="30">
        <v>0.41980915031482879</v>
      </c>
      <c r="AE199" s="30">
        <v>4.1970577548788555</v>
      </c>
      <c r="AF199" s="30">
        <v>1.5747743755340704</v>
      </c>
      <c r="AG199" s="30">
        <v>1.5111486796538587</v>
      </c>
      <c r="AH199" s="30">
        <v>1.5328101764350381</v>
      </c>
      <c r="AI199" s="30">
        <v>9.7274340363990532</v>
      </c>
      <c r="AJ199" s="30">
        <v>10.735982058932608</v>
      </c>
      <c r="AK199" s="30">
        <v>5.8015081258019165</v>
      </c>
      <c r="AL199" s="30">
        <v>4.2873803931721408</v>
      </c>
      <c r="AM199" s="30">
        <v>7.9987327031381357</v>
      </c>
    </row>
    <row r="200" spans="1:39" ht="15.6" x14ac:dyDescent="0.3">
      <c r="A200" s="26">
        <v>687232</v>
      </c>
      <c r="B200" s="26">
        <v>847230</v>
      </c>
      <c r="C200" s="26">
        <v>368</v>
      </c>
      <c r="D200" s="25">
        <v>196</v>
      </c>
      <c r="E200" s="26">
        <v>1</v>
      </c>
      <c r="F200" s="27" t="s">
        <v>194</v>
      </c>
      <c r="G200" s="30">
        <v>-8.6993250919107048</v>
      </c>
      <c r="H200" s="30">
        <v>0.22333320761369624</v>
      </c>
      <c r="I200" s="30">
        <v>0.40391714450911015</v>
      </c>
      <c r="J200" s="30">
        <v>-5.5178367991141251</v>
      </c>
      <c r="K200" s="30">
        <v>2.1152852223411349</v>
      </c>
      <c r="L200" s="30">
        <v>-1.7272498471410096</v>
      </c>
      <c r="M200" s="30">
        <v>5.2295141513605721</v>
      </c>
      <c r="N200" s="30">
        <v>1.7637782485608451</v>
      </c>
      <c r="O200" s="30">
        <v>-3.2832246897062856</v>
      </c>
      <c r="P200" s="30">
        <v>-3.4010077253626689</v>
      </c>
      <c r="Q200" s="30">
        <v>-1.2463427624452454</v>
      </c>
      <c r="R200" s="30">
        <v>-3.082553994244134</v>
      </c>
      <c r="S200" s="30">
        <v>5.2581189619422348</v>
      </c>
      <c r="T200" s="30">
        <v>-3.1778641740484592</v>
      </c>
      <c r="U200" s="30">
        <v>-2.4847169934885138</v>
      </c>
      <c r="V200" s="30">
        <v>-4.0941549059226139</v>
      </c>
      <c r="W200" s="30">
        <v>1.357955933804839</v>
      </c>
      <c r="X200" s="30">
        <v>-10.98421060780535</v>
      </c>
      <c r="Y200" s="30">
        <v>-3.722591349490131</v>
      </c>
      <c r="Z200" s="30">
        <v>-7.9623508372702103</v>
      </c>
      <c r="AA200" s="30">
        <v>-2.3259896466338437</v>
      </c>
      <c r="AB200" s="30">
        <v>-1.7915698129285684</v>
      </c>
      <c r="AC200" s="30">
        <v>-1.3695754028691935</v>
      </c>
      <c r="AD200" s="30">
        <v>0.28787172875126754</v>
      </c>
      <c r="AE200" s="30">
        <v>4.509215981734676</v>
      </c>
      <c r="AF200" s="30">
        <v>1.3968468044549236</v>
      </c>
      <c r="AG200" s="30">
        <v>1.7049377485379118</v>
      </c>
      <c r="AH200" s="30">
        <v>1.0416435311276475</v>
      </c>
      <c r="AI200" s="30">
        <v>9.7037007168029401</v>
      </c>
      <c r="AJ200" s="30">
        <v>10.974118620537029</v>
      </c>
      <c r="AK200" s="30">
        <v>5.8093326466135142</v>
      </c>
      <c r="AL200" s="30">
        <v>4.8612932164247784</v>
      </c>
      <c r="AM200" s="30">
        <v>8.2297007752639431</v>
      </c>
    </row>
    <row r="201" spans="1:39" ht="15.6" x14ac:dyDescent="0.3">
      <c r="A201" s="26">
        <v>687234</v>
      </c>
      <c r="B201" s="26">
        <v>847230</v>
      </c>
      <c r="C201" s="26">
        <v>368</v>
      </c>
      <c r="D201" s="25">
        <v>197</v>
      </c>
      <c r="E201" s="26">
        <v>1</v>
      </c>
      <c r="F201" s="27" t="s">
        <v>195</v>
      </c>
      <c r="G201" s="30">
        <v>-8.6410792073482732</v>
      </c>
      <c r="H201" s="30">
        <v>0.28157909217612809</v>
      </c>
      <c r="I201" s="30">
        <v>0.4184382748933253</v>
      </c>
      <c r="J201" s="30">
        <v>-5.8193002409177206</v>
      </c>
      <c r="K201" s="30">
        <v>2.2027966286410701</v>
      </c>
      <c r="L201" s="30">
        <v>-1.3393863254290397</v>
      </c>
      <c r="M201" s="30">
        <v>5.9133880672072401</v>
      </c>
      <c r="N201" s="30">
        <v>1.5988805818090672</v>
      </c>
      <c r="O201" s="30">
        <v>-3.2249788051438539</v>
      </c>
      <c r="P201" s="30">
        <v>-3.6304439132520181</v>
      </c>
      <c r="Q201" s="30">
        <v>-1.3968516917449236</v>
      </c>
      <c r="R201" s="30">
        <v>-3.3427618408002369</v>
      </c>
      <c r="S201" s="30">
        <v>5.1868538706145575</v>
      </c>
      <c r="T201" s="30">
        <v>-2.4264711089260818</v>
      </c>
      <c r="U201" s="30">
        <v>-2.4264711089260818</v>
      </c>
      <c r="V201" s="30">
        <v>-4.0359090213601823</v>
      </c>
      <c r="W201" s="30">
        <v>1.0654806360045375</v>
      </c>
      <c r="X201" s="30">
        <v>-10.595357606074105</v>
      </c>
      <c r="Y201" s="30">
        <v>-3.565905392114447</v>
      </c>
      <c r="Z201" s="30">
        <v>-8.0312590353667499</v>
      </c>
      <c r="AA201" s="30">
        <v>-2.4672055722632971</v>
      </c>
      <c r="AB201" s="30">
        <v>-1.7333239283661366</v>
      </c>
      <c r="AC201" s="30">
        <v>-1.6845337641967049</v>
      </c>
      <c r="AD201" s="30">
        <v>9.925753538217344E-2</v>
      </c>
      <c r="AE201" s="30">
        <v>4.6552374771794929</v>
      </c>
      <c r="AF201" s="30">
        <v>1.2871009577782258</v>
      </c>
      <c r="AG201" s="30">
        <v>1.6761722561107137</v>
      </c>
      <c r="AH201" s="30">
        <v>0.75158272142186355</v>
      </c>
      <c r="AI201" s="30">
        <v>9.6141370968765596</v>
      </c>
      <c r="AJ201" s="30">
        <v>10.878213825272201</v>
      </c>
      <c r="AK201" s="30">
        <v>5.8675785311759459</v>
      </c>
      <c r="AL201" s="30">
        <v>4.5765943498603798</v>
      </c>
      <c r="AM201" s="30">
        <v>8.2879466598263747</v>
      </c>
    </row>
    <row r="202" spans="1:39" ht="15.6" x14ac:dyDescent="0.3">
      <c r="A202" s="26">
        <v>687235</v>
      </c>
      <c r="B202" s="26">
        <v>847230</v>
      </c>
      <c r="C202" s="26">
        <v>367</v>
      </c>
      <c r="D202" s="25">
        <v>198</v>
      </c>
      <c r="E202" s="26">
        <v>1</v>
      </c>
      <c r="F202" s="27" t="s">
        <v>196</v>
      </c>
      <c r="G202" s="30">
        <v>-5.1521643502382544</v>
      </c>
      <c r="H202" s="30">
        <v>0.13290778955976204</v>
      </c>
      <c r="I202" s="30">
        <v>0.29197248418944949</v>
      </c>
      <c r="J202" s="30">
        <v>-5.8532797004473762</v>
      </c>
      <c r="K202" s="30">
        <v>2.1224010945766585</v>
      </c>
      <c r="L202" s="30">
        <v>-1.8654659290312923</v>
      </c>
      <c r="M202" s="30">
        <v>5.2039062333831083</v>
      </c>
      <c r="N202" s="30">
        <v>1.5915228122592788</v>
      </c>
      <c r="O202" s="30">
        <v>-3.3736501077602195</v>
      </c>
      <c r="P202" s="30">
        <v>-3.4914331434166028</v>
      </c>
      <c r="Q202" s="30">
        <v>-1.3367681804991798</v>
      </c>
      <c r="R202" s="30">
        <v>-3.1729794122980683</v>
      </c>
      <c r="S202" s="30">
        <v>5.1997133551230723</v>
      </c>
      <c r="T202" s="30">
        <v>-2.5751424115424477</v>
      </c>
      <c r="U202" s="30">
        <v>-2.5751424115424477</v>
      </c>
      <c r="V202" s="30">
        <v>-4.1845803239765482</v>
      </c>
      <c r="W202" s="30">
        <v>0.8260549701197073</v>
      </c>
      <c r="X202" s="30">
        <v>-10.809472816942854</v>
      </c>
      <c r="Y202" s="30">
        <v>-3.653952072914378</v>
      </c>
      <c r="Z202" s="30">
        <v>-8.2804769299059497</v>
      </c>
      <c r="AA202" s="30">
        <v>-2.5613490894101121</v>
      </c>
      <c r="AB202" s="30">
        <v>-2.1696773034342836</v>
      </c>
      <c r="AC202" s="30">
        <v>-1.5818906385321645</v>
      </c>
      <c r="AD202" s="30">
        <v>9.9006237884080708E-2</v>
      </c>
      <c r="AE202" s="30">
        <v>4.5637245884030762</v>
      </c>
      <c r="AF202" s="30">
        <v>1.2643099010508627</v>
      </c>
      <c r="AG202" s="30">
        <v>1.6069077310987583</v>
      </c>
      <c r="AH202" s="30">
        <v>0.92136514992403218</v>
      </c>
      <c r="AI202" s="30">
        <v>9.5901082394674706</v>
      </c>
      <c r="AJ202" s="30">
        <v>10.809585230329372</v>
      </c>
      <c r="AK202" s="30">
        <v>5.7189072285595799</v>
      </c>
      <c r="AL202" s="30">
        <v>4.5557564187538988</v>
      </c>
      <c r="AM202" s="30">
        <v>8.1392753572100087</v>
      </c>
    </row>
    <row r="203" spans="1:39" ht="15.6" x14ac:dyDescent="0.3">
      <c r="A203" s="26">
        <v>686944</v>
      </c>
      <c r="B203" s="26">
        <v>846949</v>
      </c>
      <c r="C203" s="26">
        <v>361</v>
      </c>
      <c r="D203" s="25">
        <v>1</v>
      </c>
      <c r="E203" s="26">
        <v>2</v>
      </c>
      <c r="F203" s="27" t="s">
        <v>286</v>
      </c>
      <c r="G203" s="30">
        <v>-8.3421150083306408</v>
      </c>
      <c r="H203" s="30">
        <v>0.58054329119376102</v>
      </c>
      <c r="I203" s="30">
        <v>1.0134073734900397</v>
      </c>
      <c r="J203" s="30">
        <v>-6.1275407926593086</v>
      </c>
      <c r="K203" s="30">
        <v>2.7682481081893848</v>
      </c>
      <c r="L203" s="30">
        <v>-1.1897099728133302</v>
      </c>
      <c r="M203" s="30">
        <v>8.3497810655550584</v>
      </c>
      <c r="N203" s="30">
        <v>1.3048660892221562</v>
      </c>
      <c r="O203" s="30">
        <v>-2.8206540904683943</v>
      </c>
      <c r="P203" s="30">
        <v>-4.0246268947943307</v>
      </c>
      <c r="Q203" s="30">
        <v>-1.689251978977294</v>
      </c>
      <c r="R203" s="30">
        <v>-3.7369448223425494</v>
      </c>
      <c r="S203" s="30">
        <v>6.2697759848352312</v>
      </c>
      <c r="T203" s="30">
        <v>-2.1275069099084489</v>
      </c>
      <c r="U203" s="30">
        <v>-2.8206540904683943</v>
      </c>
      <c r="V203" s="30">
        <v>-3.7369448223425494</v>
      </c>
      <c r="W203" s="30">
        <v>-7.9814066543193507E-2</v>
      </c>
      <c r="X203" s="30">
        <v>-10.173515447074539</v>
      </c>
      <c r="Y203" s="30">
        <v>-3.8994637518403241</v>
      </c>
      <c r="Z203" s="30">
        <v>-8.6869807561640471</v>
      </c>
      <c r="AA203" s="30">
        <v>-2.5112320313802075</v>
      </c>
      <c r="AB203" s="30">
        <v>-2.1275069099084489</v>
      </c>
      <c r="AC203" s="30">
        <v>-2.0787167457390172</v>
      </c>
      <c r="AD203" s="30">
        <v>-0.74121254878855847</v>
      </c>
      <c r="AE203" s="30">
        <v>5.0914027977106109</v>
      </c>
      <c r="AF203" s="30">
        <v>0.94054602522516806</v>
      </c>
      <c r="AG203" s="30">
        <v>1.4278411515809646</v>
      </c>
      <c r="AH203" s="30">
        <v>0.51155041970680948</v>
      </c>
      <c r="AI203" s="30">
        <v>9.2632509210875718</v>
      </c>
      <c r="AJ203" s="30">
        <v>10.945666223305109</v>
      </c>
      <c r="AK203" s="30">
        <v>4.7802483690736883</v>
      </c>
      <c r="AL203" s="30">
        <v>5.0803529615240262</v>
      </c>
      <c r="AM203" s="30">
        <v>8.5869108588440071</v>
      </c>
    </row>
    <row r="204" spans="1:39" ht="15.6" x14ac:dyDescent="0.3">
      <c r="A204" s="26">
        <v>686937</v>
      </c>
      <c r="B204" s="26">
        <v>846945</v>
      </c>
      <c r="C204" s="26">
        <v>362</v>
      </c>
      <c r="D204" s="25">
        <v>2</v>
      </c>
      <c r="E204" s="26">
        <v>2</v>
      </c>
      <c r="F204" s="27" t="s">
        <v>287</v>
      </c>
      <c r="G204" s="30">
        <v>-8.3830898320770224</v>
      </c>
      <c r="H204" s="30">
        <v>0.82725053989915964</v>
      </c>
      <c r="I204" s="30">
        <v>0.75314256774543797</v>
      </c>
      <c r="J204" s="30">
        <v>-5.6131642272567257</v>
      </c>
      <c r="K204" s="30">
        <v>3.2295349931162933</v>
      </c>
      <c r="L204" s="30">
        <v>0.42178543179099509</v>
      </c>
      <c r="M204" s="30">
        <v>6.5557256271457325</v>
      </c>
      <c r="N204" s="30">
        <v>1.3840050955535501</v>
      </c>
      <c r="O204" s="30">
        <v>-2.9669894298726032</v>
      </c>
      <c r="P204" s="30">
        <v>-3.5547760947747222</v>
      </c>
      <c r="Q204" s="30">
        <v>-1.6378534825926609</v>
      </c>
      <c r="R204" s="30">
        <v>-4.0656017185407123</v>
      </c>
      <c r="S204" s="30">
        <v>5.0054765861019623</v>
      </c>
      <c r="T204" s="30">
        <v>-2.8616289142147768</v>
      </c>
      <c r="U204" s="30">
        <v>-1.475334553094886</v>
      </c>
      <c r="V204" s="30">
        <v>-3.7779196460889319</v>
      </c>
      <c r="W204" s="30">
        <v>-4.6220194792067383E-2</v>
      </c>
      <c r="X204" s="30">
        <v>-9.9206736407431393</v>
      </c>
      <c r="Y204" s="30">
        <v>-3.4237478323683179</v>
      </c>
      <c r="Z204" s="30">
        <v>-8.2820781305749662</v>
      </c>
      <c r="AA204" s="30">
        <v>-2.4122261030751924</v>
      </c>
      <c r="AB204" s="30">
        <v>-2.1684817336548314</v>
      </c>
      <c r="AC204" s="30">
        <v>-2.219775028042382</v>
      </c>
      <c r="AD204" s="30">
        <v>-0.22257158459951817</v>
      </c>
      <c r="AE204" s="30">
        <v>4.3897160691574371</v>
      </c>
      <c r="AF204" s="30">
        <v>0.57235829027036955</v>
      </c>
      <c r="AG204" s="30">
        <v>1.4150372048012785</v>
      </c>
      <c r="AH204" s="30">
        <v>0.6348786472517034</v>
      </c>
      <c r="AI204" s="30">
        <v>9.4167643928950238</v>
      </c>
      <c r="AJ204" s="30">
        <v>10.594345467529733</v>
      </c>
      <c r="AK204" s="30">
        <v>5.1447386534354704</v>
      </c>
      <c r="AL204" s="30">
        <v>4.1414365445716852</v>
      </c>
      <c r="AM204" s="30">
        <v>8.5459360350976254</v>
      </c>
    </row>
    <row r="205" spans="1:39" ht="15.6" x14ac:dyDescent="0.3">
      <c r="A205" s="26">
        <v>686937</v>
      </c>
      <c r="B205" s="26">
        <v>846945</v>
      </c>
      <c r="C205" s="26">
        <v>362</v>
      </c>
      <c r="D205" s="25">
        <v>3</v>
      </c>
      <c r="E205" s="26">
        <v>2</v>
      </c>
      <c r="F205" s="27" t="s">
        <v>288</v>
      </c>
      <c r="G205" s="30">
        <v>-5.4888493037019801</v>
      </c>
      <c r="H205" s="30">
        <v>0.6889448215974957</v>
      </c>
      <c r="I205" s="30">
        <v>0.38356317204631368</v>
      </c>
      <c r="J205" s="30">
        <v>-5.6324772811105053</v>
      </c>
      <c r="K205" s="30">
        <v>3.0096572991840982</v>
      </c>
      <c r="L205" s="30">
        <v>-1.8382642078811939</v>
      </c>
      <c r="M205" s="30">
        <v>5.4867993514150877</v>
      </c>
      <c r="N205" s="30">
        <v>1.5390957509671055</v>
      </c>
      <c r="O205" s="30">
        <v>-2.9999346325164407</v>
      </c>
      <c r="P205" s="30">
        <v>-3.5107602562824316</v>
      </c>
      <c r="Q205" s="30">
        <v>-1.4313187146025954</v>
      </c>
      <c r="R205" s="30">
        <v>-3.9162253643905958</v>
      </c>
      <c r="S205" s="30">
        <v>4.9862302278162867</v>
      </c>
      <c r="T205" s="30">
        <v>-2.9999346325164407</v>
      </c>
      <c r="U205" s="30">
        <v>-1.6136402713965499</v>
      </c>
      <c r="V205" s="30">
        <v>-3.9162253643905958</v>
      </c>
      <c r="W205" s="30">
        <v>0.51459143445271782</v>
      </c>
      <c r="X205" s="30">
        <v>-10.366542893024803</v>
      </c>
      <c r="Y205" s="30">
        <v>-3.2876167049682219</v>
      </c>
      <c r="Z205" s="30">
        <v>-8.6091316646827742</v>
      </c>
      <c r="AA205" s="30">
        <v>-2.4282537330291754</v>
      </c>
      <c r="AB205" s="30">
        <v>-1.9013223438483311</v>
      </c>
      <c r="AC205" s="30">
        <v>-2.0836439006422856</v>
      </c>
      <c r="AD205" s="30">
        <v>-5.5495653350000305E-2</v>
      </c>
      <c r="AE205" s="30">
        <v>4.3330883818700405</v>
      </c>
      <c r="AF205" s="30">
        <v>0.71363743418786707</v>
      </c>
      <c r="AG205" s="30">
        <v>1.6052355534716507</v>
      </c>
      <c r="AH205" s="30">
        <v>0.55541342897297297</v>
      </c>
      <c r="AI205" s="30">
        <v>9.5209487528537675</v>
      </c>
      <c r="AJ205" s="30">
        <v>10.79639310603106</v>
      </c>
      <c r="AK205" s="30">
        <v>5.294115007585587</v>
      </c>
      <c r="AL205" s="30">
        <v>4.2442928830869091</v>
      </c>
      <c r="AM205" s="30">
        <v>8.4076303167959612</v>
      </c>
    </row>
    <row r="206" spans="1:39" ht="15.6" x14ac:dyDescent="0.3">
      <c r="A206" s="26">
        <v>686883</v>
      </c>
      <c r="B206" s="26">
        <v>846460</v>
      </c>
      <c r="C206" s="26">
        <v>374</v>
      </c>
      <c r="D206" s="25">
        <v>4</v>
      </c>
      <c r="E206" s="26">
        <v>2</v>
      </c>
      <c r="F206" s="27" t="s">
        <v>289</v>
      </c>
      <c r="G206" s="30">
        <v>-6.8659953895413883</v>
      </c>
      <c r="H206" s="30">
        <v>2.3443449824347948</v>
      </c>
      <c r="I206" s="30">
        <v>1.6511978018748494</v>
      </c>
      <c r="J206" s="30">
        <v>-4.6279488176849135</v>
      </c>
      <c r="K206" s="30">
        <v>2.9729536418571691</v>
      </c>
      <c r="L206" s="30">
        <v>-1.1213909203649317</v>
      </c>
      <c r="M206" s="30">
        <v>6.305158152032373</v>
      </c>
      <c r="N206" s="30">
        <v>-0.46906573432524151</v>
      </c>
      <c r="O206" s="30">
        <v>-1.4498949873369678</v>
      </c>
      <c r="P206" s="30">
        <v>-3.6471195646731873</v>
      </c>
      <c r="Q206" s="30">
        <v>-1.0080622350579285</v>
      </c>
      <c r="R206" s="30">
        <v>-3.6471195646731873</v>
      </c>
      <c r="S206" s="30">
        <v>4.1769264461831046</v>
      </c>
      <c r="T206" s="30">
        <v>-1.4498949873369678</v>
      </c>
      <c r="U206" s="30">
        <v>-1.4498949873369678</v>
      </c>
      <c r="V206" s="30">
        <v>-2.2608252035532965</v>
      </c>
      <c r="W206" s="30">
        <v>-1.5676780229933511</v>
      </c>
      <c r="X206" s="30">
        <v>-7.6843057130553394</v>
      </c>
      <c r="Y206" s="30">
        <v>-5.2565574771072878</v>
      </c>
      <c r="Z206" s="30">
        <v>-6.3303631865771184</v>
      </c>
      <c r="AA206" s="30">
        <v>-0.83370884791315081</v>
      </c>
      <c r="AB206" s="30">
        <v>-1.4498949873369678</v>
      </c>
      <c r="AC206" s="30">
        <v>-3.6471195646731873</v>
      </c>
      <c r="AD206" s="30">
        <v>-1.3445344716791414</v>
      </c>
      <c r="AE206" s="30">
        <v>4.1361044516628498</v>
      </c>
      <c r="AF206" s="30">
        <v>4.1759889440749272E-2</v>
      </c>
      <c r="AG206" s="30">
        <v>-1.3445344716791414</v>
      </c>
      <c r="AH206" s="30">
        <v>0.44722499754891343</v>
      </c>
      <c r="AI206" s="30">
        <v>7.5091309563583089</v>
      </c>
      <c r="AJ206" s="30">
        <v>9.0895813319191578</v>
      </c>
      <c r="AK206" s="30">
        <v>5.4578602916451695</v>
      </c>
      <c r="AL206" s="30">
        <v>3.2606357143089499</v>
      </c>
      <c r="AM206" s="30">
        <v>10.06303047763326</v>
      </c>
    </row>
    <row r="207" spans="1:39" ht="15.6" x14ac:dyDescent="0.3">
      <c r="A207" s="26">
        <v>686855</v>
      </c>
      <c r="B207" s="26">
        <v>846452</v>
      </c>
      <c r="C207" s="26">
        <v>374</v>
      </c>
      <c r="D207" s="25">
        <v>5</v>
      </c>
      <c r="E207" s="26">
        <v>2</v>
      </c>
      <c r="F207" s="27" t="s">
        <v>290</v>
      </c>
      <c r="G207" s="30">
        <v>-7.1936256065094746</v>
      </c>
      <c r="H207" s="30">
        <v>2.0167147654667081</v>
      </c>
      <c r="I207" s="30">
        <v>1.0358855124549819</v>
      </c>
      <c r="J207" s="30">
        <v>-5.6061666007941495</v>
      </c>
      <c r="K207" s="30">
        <v>1.6337225132106024</v>
      </c>
      <c r="L207" s="30">
        <v>-2.7905796046115174</v>
      </c>
      <c r="M207" s="30">
        <v>6.5705916570672489</v>
      </c>
      <c r="N207" s="30">
        <v>-0.60745395165479976</v>
      </c>
      <c r="O207" s="30">
        <v>-1.7775252043050542</v>
      </c>
      <c r="P207" s="30">
        <v>-3.9747497816412736</v>
      </c>
      <c r="Q207" s="30">
        <v>-0.79669595129332815</v>
      </c>
      <c r="R207" s="30">
        <v>-3.9747497816412736</v>
      </c>
      <c r="S207" s="30">
        <v>3.8084742346947631</v>
      </c>
      <c r="T207" s="30">
        <v>-1.7775252043050542</v>
      </c>
      <c r="U207" s="30">
        <v>-1.6721646886472279</v>
      </c>
      <c r="V207" s="30">
        <v>-2.5884554205213832</v>
      </c>
      <c r="W207" s="30">
        <v>-0.57355239997911822</v>
      </c>
      <c r="X207" s="30">
        <v>-8.0001014723764232</v>
      </c>
      <c r="Y207" s="30">
        <v>-4.667896962201219</v>
      </c>
      <c r="Z207" s="30">
        <v>-6.431367483738077</v>
      </c>
      <c r="AA207" s="30">
        <v>-0.33602011121280889</v>
      </c>
      <c r="AB207" s="30">
        <v>-1.7775252043050542</v>
      </c>
      <c r="AC207" s="30">
        <v>-2.876137492973164</v>
      </c>
      <c r="AD207" s="30">
        <v>-0.97901750808728261</v>
      </c>
      <c r="AE207" s="30">
        <v>4.4590618008359124</v>
      </c>
      <c r="AF207" s="30">
        <v>0.72573058415114267</v>
      </c>
      <c r="AG207" s="30">
        <v>-0.57355239997911822</v>
      </c>
      <c r="AH207" s="30">
        <v>1.6236721773571012</v>
      </c>
      <c r="AI207" s="30">
        <v>7.6334858631332798</v>
      </c>
      <c r="AJ207" s="30">
        <v>9.2609422810700579</v>
      </c>
      <c r="AK207" s="30">
        <v>5.9287377708948545</v>
      </c>
      <c r="AL207" s="30">
        <v>4.5424434097749637</v>
      </c>
      <c r="AM207" s="30">
        <v>9.7354002606651733</v>
      </c>
    </row>
    <row r="208" spans="1:39" ht="15.6" x14ac:dyDescent="0.3">
      <c r="A208" s="26">
        <v>686855</v>
      </c>
      <c r="B208" s="26">
        <v>846450</v>
      </c>
      <c r="C208" s="26">
        <v>374</v>
      </c>
      <c r="D208" s="25">
        <v>6</v>
      </c>
      <c r="E208" s="26">
        <v>2</v>
      </c>
      <c r="F208" s="27" t="s">
        <v>291</v>
      </c>
      <c r="G208" s="30">
        <v>-8.5214822459470501</v>
      </c>
      <c r="H208" s="30">
        <v>1.4997883422454614</v>
      </c>
      <c r="I208" s="30">
        <v>0.40117605357735153</v>
      </c>
      <c r="J208" s="30">
        <v>-7.5406529929353239</v>
      </c>
      <c r="K208" s="30">
        <v>7.2498088682957568E-2</v>
      </c>
      <c r="L208" s="30">
        <v>-4.4006357429794427</v>
      </c>
      <c r="M208" s="30">
        <v>5.209287083562133</v>
      </c>
      <c r="N208" s="30">
        <v>1.1681930827037523</v>
      </c>
      <c r="O208" s="30">
        <v>-3.1053818437426299</v>
      </c>
      <c r="P208" s="30">
        <v>-4.6094592405189045</v>
      </c>
      <c r="Q208" s="30">
        <v>-0.36096399846954524</v>
      </c>
      <c r="R208" s="30">
        <v>-3.693168508644749</v>
      </c>
      <c r="S208" s="30">
        <v>3.6463691867629255</v>
      </c>
      <c r="T208" s="30">
        <v>-3.1053818437426299</v>
      </c>
      <c r="U208" s="30">
        <v>-0.36096399846954524</v>
      </c>
      <c r="V208" s="30">
        <v>-3.9163120599589587</v>
      </c>
      <c r="W208" s="30">
        <v>0.54671835886800979</v>
      </c>
      <c r="X208" s="30">
        <v>-9.4257003965869366</v>
      </c>
      <c r="Y208" s="30">
        <v>-2.7849099484678583</v>
      </c>
      <c r="Z208" s="30">
        <v>-6.5201639359388528</v>
      </c>
      <c r="AA208" s="30">
        <v>-2.3490859963341681</v>
      </c>
      <c r="AB208" s="30">
        <v>-2.3068741475248582</v>
      </c>
      <c r="AC208" s="30">
        <v>-1.5649368027954813</v>
      </c>
      <c r="AD208" s="30">
        <v>0.36727450190167021</v>
      </c>
      <c r="AE208" s="30">
        <v>5.2294897908796525</v>
      </c>
      <c r="AF208" s="30">
        <v>2.3612708376246214</v>
      </c>
      <c r="AG208" s="30">
        <v>1.0430299397497464</v>
      </c>
      <c r="AH208" s="30">
        <v>2.8318611491987129</v>
      </c>
      <c r="AI208" s="30">
        <v>9.3841975028288438</v>
      </c>
      <c r="AJ208" s="30">
        <v>9.4171222875253111</v>
      </c>
      <c r="AK208" s="30">
        <v>7.1266097757655338</v>
      </c>
      <c r="AL208" s="30">
        <v>5.8536440999526471</v>
      </c>
      <c r="AM208" s="30">
        <v>8.4075436212275978</v>
      </c>
    </row>
    <row r="209" spans="1:39" ht="15.6" x14ac:dyDescent="0.3">
      <c r="A209" s="26">
        <v>687564</v>
      </c>
      <c r="B209" s="26">
        <v>846573</v>
      </c>
      <c r="C209" s="26">
        <v>362</v>
      </c>
      <c r="D209" s="25">
        <v>7</v>
      </c>
      <c r="E209" s="26">
        <v>2</v>
      </c>
      <c r="F209" s="27" t="s">
        <v>292</v>
      </c>
      <c r="G209" s="30">
        <v>-7.3675063584509042</v>
      </c>
      <c r="H209" s="30">
        <v>1.555151941073498</v>
      </c>
      <c r="I209" s="30">
        <v>-0.34196804381238355</v>
      </c>
      <c r="J209" s="30">
        <v>-6.3208538087135056</v>
      </c>
      <c r="K209" s="30">
        <v>3.8577370340675436</v>
      </c>
      <c r="L209" s="30">
        <v>0.23691104319862291</v>
      </c>
      <c r="M209" s="30">
        <v>9.2111736998366602</v>
      </c>
      <c r="N209" s="30">
        <v>0.66355382178971423</v>
      </c>
      <c r="O209" s="30">
        <v>-1.9514059562464838</v>
      </c>
      <c r="P209" s="30">
        <v>-4.1486305335827032</v>
      </c>
      <c r="Q209" s="30">
        <v>-2.7623361724628128</v>
      </c>
      <c r="R209" s="30">
        <v>-4.1486305335827032</v>
      </c>
      <c r="S209" s="30">
        <v>6.4799872453664209</v>
      </c>
      <c r="T209" s="30">
        <v>-1.9514059562464838</v>
      </c>
      <c r="U209" s="30">
        <v>-1.9514059562464838</v>
      </c>
      <c r="V209" s="30">
        <v>-2.7623361724628128</v>
      </c>
      <c r="W209" s="30">
        <v>0.23339610109117837</v>
      </c>
      <c r="X209" s="30">
        <v>-9.6010985799579984</v>
      </c>
      <c r="Y209" s="30">
        <v>-5.3526033379086391</v>
      </c>
      <c r="Z209" s="30">
        <v>-5.5681009106552048</v>
      </c>
      <c r="AA209" s="30">
        <v>-1.5905204797714081</v>
      </c>
      <c r="AB209" s="30">
        <v>-1.9514059562464838</v>
      </c>
      <c r="AC209" s="30">
        <v>-4.1486305335827032</v>
      </c>
      <c r="AD209" s="30">
        <v>-1.1528982600287123</v>
      </c>
      <c r="AE209" s="30">
        <v>4.8259875048724092</v>
      </c>
      <c r="AF209" s="30">
        <v>-1.1528982600287123</v>
      </c>
      <c r="AG209" s="30">
        <v>1.2894487753404922</v>
      </c>
      <c r="AH209" s="30">
        <v>-0.45975107946876692</v>
      </c>
      <c r="AI209" s="30">
        <v>8.6452287768495903</v>
      </c>
      <c r="AJ209" s="30">
        <v>9.310205080442838</v>
      </c>
      <c r="AK209" s="30">
        <v>4.9563493227356537</v>
      </c>
      <c r="AL209" s="30">
        <v>3.8577370340675436</v>
      </c>
      <c r="AM209" s="30">
        <v>9.5615195087237446</v>
      </c>
    </row>
    <row r="210" spans="1:39" ht="15.6" x14ac:dyDescent="0.3">
      <c r="A210" s="26">
        <v>687158</v>
      </c>
      <c r="B210" s="26">
        <v>846630</v>
      </c>
      <c r="C210" s="26">
        <v>378</v>
      </c>
      <c r="D210" s="25">
        <v>8</v>
      </c>
      <c r="E210" s="26">
        <v>2</v>
      </c>
      <c r="F210" s="27" t="s">
        <v>294</v>
      </c>
      <c r="G210" s="30">
        <v>-8.4138321109847087</v>
      </c>
      <c r="H210" s="30">
        <v>0.79650826099147365</v>
      </c>
      <c r="I210" s="30">
        <v>2.3353286062116205</v>
      </c>
      <c r="J210" s="30">
        <v>-6.326358397607609</v>
      </c>
      <c r="K210" s="30">
        <v>4.339880131434172</v>
      </c>
      <c r="L210" s="30">
        <v>-2.1600032994092357</v>
      </c>
      <c r="M210" s="30">
        <v>7.6099528605023696</v>
      </c>
      <c r="N210" s="30">
        <v>2.1249086436924616</v>
      </c>
      <c r="O210" s="30">
        <v>-2.1992240125625173</v>
      </c>
      <c r="P210" s="30">
        <v>-2.7100496363285078</v>
      </c>
      <c r="Q210" s="30">
        <v>-2.361742942060292</v>
      </c>
      <c r="R210" s="30">
        <v>-5.1949562861165086</v>
      </c>
      <c r="S210" s="30">
        <v>4.2142349446048399</v>
      </c>
      <c r="T210" s="30">
        <v>-2.9977317087802891</v>
      </c>
      <c r="U210" s="30">
        <v>-2.9977317087802891</v>
      </c>
      <c r="V210" s="30">
        <v>-3.8086619249966178</v>
      </c>
      <c r="W210" s="30">
        <v>0.58269603710614826</v>
      </c>
      <c r="X210" s="30">
        <v>-10.974155400057464</v>
      </c>
      <c r="Y210" s="30">
        <v>-2.9024215289759638</v>
      </c>
      <c r="Z210" s="30">
        <v>-6.6258832491123778</v>
      </c>
      <c r="AA210" s="30">
        <v>-1.2474415960949474</v>
      </c>
      <c r="AB210" s="30">
        <v>-2.8923711931224627</v>
      </c>
      <c r="AC210" s="30">
        <v>-5.1949562861165086</v>
      </c>
      <c r="AD210" s="30">
        <v>-0.49447592032409193</v>
      </c>
      <c r="AE210" s="30">
        <v>4.45363901679083</v>
      </c>
      <c r="AF210" s="30">
        <v>-0.40746454333446236</v>
      </c>
      <c r="AG210" s="30">
        <v>3.0318846042920695</v>
      </c>
      <c r="AH210" s="30">
        <v>1.3561240489268964</v>
      </c>
      <c r="AI210" s="30">
        <v>10.290146107101613</v>
      </c>
      <c r="AJ210" s="30">
        <v>10.487730380360576</v>
      </c>
      <c r="AK210" s="30">
        <v>5.1139963745277841</v>
      </c>
      <c r="AL210" s="30">
        <v>4.6572379720320694</v>
      </c>
      <c r="AM210" s="30">
        <v>8.5151937561899391</v>
      </c>
    </row>
    <row r="211" spans="1:39" ht="15.6" x14ac:dyDescent="0.3">
      <c r="A211" s="26">
        <v>686533</v>
      </c>
      <c r="B211" s="26">
        <v>846623</v>
      </c>
      <c r="C211" s="26">
        <v>372</v>
      </c>
      <c r="D211" s="25">
        <v>9</v>
      </c>
      <c r="E211" s="26">
        <v>2</v>
      </c>
      <c r="F211" s="27" t="s">
        <v>295</v>
      </c>
      <c r="G211" s="30">
        <v>-8.7808541976363212</v>
      </c>
      <c r="H211" s="30">
        <v>0.14180410188808037</v>
      </c>
      <c r="I211" s="30">
        <v>4.3069261202391365E-2</v>
      </c>
      <c r="J211" s="30">
        <v>-5.7917664668009987</v>
      </c>
      <c r="K211" s="30">
        <v>2.5815903163956113</v>
      </c>
      <c r="L211" s="30">
        <v>-0.60211540404528807</v>
      </c>
      <c r="M211" s="30">
        <v>4.4154895927659981</v>
      </c>
      <c r="N211" s="30">
        <v>1.9609625453042498</v>
      </c>
      <c r="O211" s="30">
        <v>-3.3647537954319016</v>
      </c>
      <c r="P211" s="30">
        <v>-3.3647537954319016</v>
      </c>
      <c r="Q211" s="30">
        <v>-0.7336646354658195</v>
      </c>
      <c r="R211" s="30">
        <v>-3.0770717229801203</v>
      </c>
      <c r="S211" s="30">
        <v>5.568221471063433</v>
      </c>
      <c r="T211" s="30">
        <v>-2.5662460992141298</v>
      </c>
      <c r="U211" s="30">
        <v>-2.5662460992141298</v>
      </c>
      <c r="V211" s="30">
        <v>-4.1756840116482303</v>
      </c>
      <c r="W211" s="30">
        <v>0.76774253275457571</v>
      </c>
      <c r="X211" s="30">
        <v>-10.817736124897362</v>
      </c>
      <c r="Y211" s="30">
        <v>-3.4578442184979132</v>
      </c>
      <c r="Z211" s="30">
        <v>-8.331664628763745</v>
      </c>
      <c r="AA211" s="30">
        <v>-2.763244370424017</v>
      </c>
      <c r="AB211" s="30">
        <v>-1.6499553673399747</v>
      </c>
      <c r="AC211" s="30">
        <v>-1.2444902592318103</v>
      </c>
      <c r="AD211" s="30">
        <v>0.40416836635557135</v>
      </c>
      <c r="AE211" s="30">
        <v>4.7536188305948404</v>
      </c>
      <c r="AF211" s="30">
        <v>0.96011442540203162</v>
      </c>
      <c r="AG211" s="30">
        <v>1.7445530261713842</v>
      </c>
      <c r="AH211" s="30">
        <v>1.3457769062140164</v>
      </c>
      <c r="AI211" s="30">
        <v>9.8983372414675443</v>
      </c>
      <c r="AJ211" s="30">
        <v>10.878200777359313</v>
      </c>
      <c r="AK211" s="30">
        <v>5.440121468436117</v>
      </c>
      <c r="AL211" s="30">
        <v>4.2361486641101811</v>
      </c>
      <c r="AM211" s="30">
        <v>8.1481716695383266</v>
      </c>
    </row>
    <row r="212" spans="1:39" ht="15.6" x14ac:dyDescent="0.3">
      <c r="A212" s="26">
        <v>687469</v>
      </c>
      <c r="B212" s="26">
        <v>846814</v>
      </c>
      <c r="C212" s="26">
        <v>360</v>
      </c>
      <c r="D212" s="25">
        <v>10</v>
      </c>
      <c r="E212" s="26">
        <v>2</v>
      </c>
      <c r="F212" s="27" t="s">
        <v>296</v>
      </c>
      <c r="G212" s="30">
        <v>-8.6894289265993248</v>
      </c>
      <c r="H212" s="30">
        <v>0.23322937292507617</v>
      </c>
      <c r="I212" s="30">
        <v>0.98596865068726713</v>
      </c>
      <c r="J212" s="30">
        <v>-5.4452352937468351</v>
      </c>
      <c r="K212" s="30">
        <v>2.6468407191126255</v>
      </c>
      <c r="L212" s="30">
        <v>-1.7656733062707473</v>
      </c>
      <c r="M212" s="30">
        <v>4.9184422665867036</v>
      </c>
      <c r="N212" s="30">
        <v>1.7736744138722251</v>
      </c>
      <c r="O212" s="30">
        <v>-3.1679680087370792</v>
      </c>
      <c r="P212" s="30">
        <v>-3.1679680087370792</v>
      </c>
      <c r="Q212" s="30">
        <v>-1.2220578596817659</v>
      </c>
      <c r="R212" s="30">
        <v>-3.2733285243949055</v>
      </c>
      <c r="S212" s="30">
        <v>4.8283492230596661</v>
      </c>
      <c r="T212" s="30">
        <v>-3.1679680087370792</v>
      </c>
      <c r="U212" s="30">
        <v>-1.5585300963029787</v>
      </c>
      <c r="V212" s="30">
        <v>-4.0842587406112338</v>
      </c>
      <c r="W212" s="30">
        <v>0.28834867214615573</v>
      </c>
      <c r="X212" s="30">
        <v>-11.002485319460666</v>
      </c>
      <c r="Y212" s="30">
        <v>-3.5536304895490636</v>
      </c>
      <c r="Z212" s="30">
        <v>-9.0380642674492577</v>
      </c>
      <c r="AA212" s="30">
        <v>-2.6268370354757593</v>
      </c>
      <c r="AB212" s="30">
        <v>-1.5585300963029787</v>
      </c>
      <c r="AC212" s="30">
        <v>-2.0365658972459788</v>
      </c>
      <c r="AD212" s="30">
        <v>-0.22352902957063878</v>
      </c>
      <c r="AE212" s="30">
        <v>4.589938199614668</v>
      </c>
      <c r="AF212" s="30">
        <v>1.3093688057411275</v>
      </c>
      <c r="AG212" s="30">
        <v>1.9379774651635013</v>
      </c>
      <c r="AH212" s="30">
        <v>1.2508725990595189</v>
      </c>
      <c r="AI212" s="30">
        <v>9.7728734920438587</v>
      </c>
      <c r="AJ212" s="30">
        <v>11.299867735266885</v>
      </c>
      <c r="AK212" s="30">
        <v>6.1376825430434288</v>
      </c>
      <c r="AL212" s="30">
        <v>5.3690278099753375</v>
      </c>
      <c r="AM212" s="30">
        <v>8.2395969405753231</v>
      </c>
    </row>
    <row r="213" spans="1:39" ht="15.6" x14ac:dyDescent="0.3">
      <c r="A213" s="26">
        <v>686086</v>
      </c>
      <c r="B213" s="26">
        <v>846958</v>
      </c>
      <c r="C213" s="26">
        <v>366</v>
      </c>
      <c r="D213" s="25">
        <v>11</v>
      </c>
      <c r="E213" s="26">
        <v>2</v>
      </c>
      <c r="F213" s="27" t="s">
        <v>297</v>
      </c>
      <c r="G213" s="30">
        <v>-8.9097132546929494</v>
      </c>
      <c r="H213" s="30">
        <v>0.30062711728323266</v>
      </c>
      <c r="I213" s="30">
        <v>-4.421336900849674E-2</v>
      </c>
      <c r="J213" s="30">
        <v>-7.7879785486039861</v>
      </c>
      <c r="K213" s="30">
        <v>3.2753059816393915</v>
      </c>
      <c r="L213" s="30">
        <v>0.66353261097260108</v>
      </c>
      <c r="M213" s="30">
        <v>4.52970427347549</v>
      </c>
      <c r="N213" s="30">
        <v>1.9050524878937887</v>
      </c>
      <c r="O213" s="30">
        <v>-2.695105156270758</v>
      </c>
      <c r="P213" s="30">
        <v>-3.1258880723632125</v>
      </c>
      <c r="Q213" s="30">
        <v>-0.84665034336615796</v>
      </c>
      <c r="R213" s="30">
        <v>-2.256850225339603</v>
      </c>
      <c r="S213" s="30">
        <v>5.1909762455049862</v>
      </c>
      <c r="T213" s="30">
        <v>-2.695105156270758</v>
      </c>
      <c r="U213" s="30">
        <v>-2.2896400481625938</v>
      </c>
      <c r="V213" s="30">
        <v>-4.3045430687048585</v>
      </c>
      <c r="W213" s="30">
        <v>0.25458317878182585</v>
      </c>
      <c r="X213" s="30">
        <v>-10.936886367827029</v>
      </c>
      <c r="Y213" s="30">
        <v>-3.4716339457697547</v>
      </c>
      <c r="Z213" s="30">
        <v>-8.5186476049657465</v>
      </c>
      <c r="AA213" s="30">
        <v>-4.4557740384287818</v>
      </c>
      <c r="AB213" s="30">
        <v>-1.3088107951508674</v>
      </c>
      <c r="AC213" s="30">
        <v>-1.7788144243966033</v>
      </c>
      <c r="AD213" s="30">
        <v>1.2945044831451849E-2</v>
      </c>
      <c r="AE213" s="30">
        <v>6.6462634781118286</v>
      </c>
      <c r="AF213" s="30">
        <v>0.70609222539139715</v>
      </c>
      <c r="AG213" s="30">
        <v>1.9962427259583855</v>
      </c>
      <c r="AH213" s="30">
        <v>0.56299138175072383</v>
      </c>
      <c r="AI213" s="30">
        <v>9.7381030618431623</v>
      </c>
      <c r="AJ213" s="30">
        <v>11.145098014283887</v>
      </c>
      <c r="AK213" s="30">
        <v>4.9057973032713242</v>
      </c>
      <c r="AL213" s="30">
        <v>5.5736266758469792</v>
      </c>
      <c r="AM213" s="30">
        <v>8.0193126124816985</v>
      </c>
    </row>
    <row r="214" spans="1:39" ht="15.6" x14ac:dyDescent="0.3">
      <c r="A214" s="21">
        <v>687573</v>
      </c>
      <c r="B214" s="21">
        <v>846449</v>
      </c>
      <c r="C214" s="21">
        <v>389</v>
      </c>
      <c r="D214" s="20">
        <v>12</v>
      </c>
      <c r="E214" s="21">
        <v>2</v>
      </c>
      <c r="F214" s="23" t="s">
        <v>298</v>
      </c>
      <c r="G214" s="31">
        <v>-7.5627516575556557</v>
      </c>
      <c r="H214" s="31">
        <v>1.3599066419687458</v>
      </c>
      <c r="I214" s="31">
        <v>-1.2303605234770811</v>
      </c>
      <c r="J214" s="31">
        <v>-6.4093311323925519</v>
      </c>
      <c r="K214" s="31">
        <v>4.3556389155227366</v>
      </c>
      <c r="L214" s="31">
        <v>-0.24613568146421652</v>
      </c>
      <c r="M214" s="31">
        <v>9.1077912918594741</v>
      </c>
      <c r="N214" s="31">
        <v>1.1695529134775269</v>
      </c>
      <c r="O214" s="31">
        <v>-2.0412907396934097</v>
      </c>
      <c r="P214" s="31">
        <v>-4.3438758326874556</v>
      </c>
      <c r="Q214" s="31">
        <v>-2.9575814715675648</v>
      </c>
      <c r="R214" s="31">
        <v>-4.3438758326874556</v>
      </c>
      <c r="S214" s="31">
        <v>7.0378013456728192</v>
      </c>
      <c r="T214" s="31">
        <v>-2.146651255351236</v>
      </c>
      <c r="U214" s="31">
        <v>-2.146651255351236</v>
      </c>
      <c r="V214" s="31">
        <v>-2.9575814715675648</v>
      </c>
      <c r="W214" s="31">
        <v>0.89256613014249375</v>
      </c>
      <c r="X214" s="31">
        <v>-9.9642766984046052</v>
      </c>
      <c r="Y214" s="31">
        <v>-4.700550776626188</v>
      </c>
      <c r="Z214" s="31">
        <v>-5.4991420124993091</v>
      </c>
      <c r="AA214" s="31">
        <v>-2.2609193489001749</v>
      </c>
      <c r="AB214" s="31">
        <v>-2.146651255351236</v>
      </c>
      <c r="AC214" s="31">
        <v>-4.3438758326874556</v>
      </c>
      <c r="AD214" s="31">
        <v>-0.654996378573519</v>
      </c>
      <c r="AE214" s="31">
        <v>4.5239742303419517</v>
      </c>
      <c r="AF214" s="31">
        <v>-0.94267845102530012</v>
      </c>
      <c r="AG214" s="31">
        <v>1.6963788785899587</v>
      </c>
      <c r="AH214" s="31">
        <v>-0.654996378573519</v>
      </c>
      <c r="AI214" s="31">
        <v>9.5392933737506329</v>
      </c>
      <c r="AJ214" s="31">
        <v>9.7937182244459322</v>
      </c>
      <c r="AK214" s="31">
        <v>4.7611040236309012</v>
      </c>
      <c r="AL214" s="31">
        <v>3.9501738074145725</v>
      </c>
      <c r="AM214" s="31">
        <v>9.366274209618993</v>
      </c>
    </row>
  </sheetData>
  <hyperlinks>
    <hyperlink ref="A1" location="Menu!A1" display="ToC" xr:uid="{D0C8B25A-C0D9-47A2-87FE-F3348DC3083E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28CF1-BE12-441F-92A4-881B6E9A5C0B}">
  <sheetPr>
    <tabColor rgb="FFFFFF00"/>
  </sheetPr>
  <dimension ref="A1:AH39"/>
  <sheetViews>
    <sheetView showGridLines="0" topLeftCell="A13" workbookViewId="0">
      <selection activeCell="A39" sqref="A39"/>
    </sheetView>
  </sheetViews>
  <sheetFormatPr defaultColWidth="9.109375" defaultRowHeight="15.6" x14ac:dyDescent="0.3"/>
  <cols>
    <col min="1" max="16384" width="9.109375" style="36"/>
  </cols>
  <sheetData>
    <row r="1" spans="1:34" x14ac:dyDescent="0.3">
      <c r="A1" s="19" t="s">
        <v>461</v>
      </c>
    </row>
    <row r="3" spans="1:34" ht="16.2" thickBot="1" x14ac:dyDescent="0.35"/>
    <row r="4" spans="1:34" x14ac:dyDescent="0.3">
      <c r="A4" s="121"/>
      <c r="B4" s="121" t="s">
        <v>263</v>
      </c>
      <c r="C4" s="121" t="s">
        <v>211</v>
      </c>
      <c r="D4" s="121" t="s">
        <v>266</v>
      </c>
      <c r="E4" s="121" t="s">
        <v>267</v>
      </c>
      <c r="F4" s="121" t="s">
        <v>219</v>
      </c>
      <c r="G4" s="121" t="s">
        <v>223</v>
      </c>
      <c r="H4" s="121" t="s">
        <v>224</v>
      </c>
      <c r="I4" s="121" t="s">
        <v>227</v>
      </c>
      <c r="J4" s="121" t="s">
        <v>228</v>
      </c>
      <c r="K4" s="121" t="s">
        <v>237</v>
      </c>
      <c r="L4" s="121" t="s">
        <v>238</v>
      </c>
      <c r="M4" s="121" t="s">
        <v>264</v>
      </c>
      <c r="N4" s="121" t="s">
        <v>220</v>
      </c>
      <c r="O4" s="121" t="s">
        <v>259</v>
      </c>
      <c r="P4" s="121" t="s">
        <v>234</v>
      </c>
      <c r="Q4" s="121" t="s">
        <v>260</v>
      </c>
      <c r="R4" s="121" t="s">
        <v>490</v>
      </c>
      <c r="S4" s="121" t="s">
        <v>491</v>
      </c>
      <c r="T4" s="121" t="s">
        <v>206</v>
      </c>
      <c r="U4" s="121" t="s">
        <v>528</v>
      </c>
      <c r="V4" s="121" t="s">
        <v>242</v>
      </c>
      <c r="W4" s="121" t="s">
        <v>210</v>
      </c>
      <c r="X4" s="121" t="s">
        <v>241</v>
      </c>
      <c r="Y4" s="121" t="s">
        <v>209</v>
      </c>
      <c r="Z4" s="121" t="s">
        <v>221</v>
      </c>
      <c r="AA4" s="121" t="s">
        <v>230</v>
      </c>
      <c r="AB4" s="121" t="s">
        <v>218</v>
      </c>
      <c r="AC4" s="121" t="s">
        <v>231</v>
      </c>
      <c r="AD4" s="121" t="s">
        <v>214</v>
      </c>
      <c r="AE4" s="121" t="s">
        <v>222</v>
      </c>
      <c r="AF4" s="121" t="s">
        <v>215</v>
      </c>
      <c r="AG4" s="121" t="s">
        <v>208</v>
      </c>
      <c r="AH4" s="121" t="s">
        <v>207</v>
      </c>
    </row>
    <row r="5" spans="1:34" x14ac:dyDescent="0.3">
      <c r="A5" s="122" t="s">
        <v>263</v>
      </c>
      <c r="B5" s="124">
        <v>1</v>
      </c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  <c r="AH5" s="122"/>
    </row>
    <row r="6" spans="1:34" x14ac:dyDescent="0.3">
      <c r="A6" s="122" t="s">
        <v>237</v>
      </c>
      <c r="B6" s="124">
        <v>0.38137148429950696</v>
      </c>
      <c r="C6" s="122">
        <v>6.9569545582865169E-2</v>
      </c>
      <c r="D6" s="122">
        <v>-0.27002085557082406</v>
      </c>
      <c r="E6" s="122">
        <v>-6.8638226790697629E-2</v>
      </c>
      <c r="F6" s="122">
        <v>0.21139981974235011</v>
      </c>
      <c r="G6" s="122">
        <v>-0.53054018659702329</v>
      </c>
      <c r="H6" s="122">
        <v>-0.24251045990938808</v>
      </c>
      <c r="I6" s="122">
        <v>0.1467951093781886</v>
      </c>
      <c r="J6" s="122">
        <v>-1.2817135406692111E-3</v>
      </c>
      <c r="K6" s="122">
        <v>1</v>
      </c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  <c r="AH6" s="122"/>
    </row>
    <row r="7" spans="1:34" x14ac:dyDescent="0.3">
      <c r="A7" s="122" t="s">
        <v>211</v>
      </c>
      <c r="B7" s="124">
        <v>0.24483238372871011</v>
      </c>
      <c r="C7" s="122">
        <v>1</v>
      </c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  <c r="AH7" s="122"/>
    </row>
    <row r="8" spans="1:34" x14ac:dyDescent="0.3">
      <c r="A8" s="122" t="s">
        <v>264</v>
      </c>
      <c r="B8" s="122">
        <v>0.20694057273596625</v>
      </c>
      <c r="C8" s="122">
        <v>2.9625640828976146E-2</v>
      </c>
      <c r="D8" s="122">
        <v>-0.73301326499118535</v>
      </c>
      <c r="E8" s="122">
        <v>-0.28713288907654333</v>
      </c>
      <c r="F8" s="122">
        <v>-0.48483692228116482</v>
      </c>
      <c r="G8" s="122">
        <v>-0.36345737457473254</v>
      </c>
      <c r="H8" s="122">
        <v>-0.41217914332121364</v>
      </c>
      <c r="I8" s="122">
        <v>-2.8012313022128935E-2</v>
      </c>
      <c r="J8" s="122">
        <v>-0.18731955871247902</v>
      </c>
      <c r="K8" s="122">
        <v>0.44404870829606274</v>
      </c>
      <c r="L8" s="122">
        <v>0.57032502557658493</v>
      </c>
      <c r="M8" s="122">
        <v>1</v>
      </c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122"/>
    </row>
    <row r="9" spans="1:34" x14ac:dyDescent="0.3">
      <c r="A9" s="122" t="s">
        <v>207</v>
      </c>
      <c r="B9" s="122">
        <v>0.19757172004635928</v>
      </c>
      <c r="C9" s="122">
        <v>0.71574954663020796</v>
      </c>
      <c r="D9" s="122">
        <v>-8.3400863758663499E-2</v>
      </c>
      <c r="E9" s="122">
        <v>-7.6241538252595512E-2</v>
      </c>
      <c r="F9" s="122">
        <v>9.7259671040507714E-2</v>
      </c>
      <c r="G9" s="122">
        <v>-8.3780191763518641E-2</v>
      </c>
      <c r="H9" s="122">
        <v>0.32169200456804625</v>
      </c>
      <c r="I9" s="122">
        <v>-0.66687296997493251</v>
      </c>
      <c r="J9" s="122">
        <v>0.43485821140492475</v>
      </c>
      <c r="K9" s="122">
        <v>0.16809362333345432</v>
      </c>
      <c r="L9" s="122">
        <v>1.5380799428629442E-2</v>
      </c>
      <c r="M9" s="122">
        <v>3.0953245577576536E-2</v>
      </c>
      <c r="N9" s="122">
        <v>9.0760459530469337E-2</v>
      </c>
      <c r="O9" s="122">
        <v>2.4209081552622073E-2</v>
      </c>
      <c r="P9" s="122">
        <v>5.7559487718550018E-2</v>
      </c>
      <c r="Q9" s="122">
        <v>0.29788310347599239</v>
      </c>
      <c r="R9" s="122">
        <v>-0.53843236161413077</v>
      </c>
      <c r="S9" s="122">
        <v>0.32708110767457593</v>
      </c>
      <c r="T9" s="122">
        <v>-0.26624040236260366</v>
      </c>
      <c r="U9" s="122">
        <v>7.3560277979031669E-2</v>
      </c>
      <c r="V9" s="122">
        <v>-0.15373266822174608</v>
      </c>
      <c r="W9" s="122">
        <v>-0.36020709496372438</v>
      </c>
      <c r="X9" s="122">
        <v>-0.30221320794522388</v>
      </c>
      <c r="Y9" s="122">
        <v>-0.37173820844009803</v>
      </c>
      <c r="Z9" s="122">
        <v>0.11050020767720437</v>
      </c>
      <c r="AA9" s="122">
        <v>-0.27874100440161192</v>
      </c>
      <c r="AB9" s="122">
        <v>-0.62424905857218282</v>
      </c>
      <c r="AC9" s="122">
        <v>4.4334481666376671E-2</v>
      </c>
      <c r="AD9" s="122">
        <v>-0.68338476034112927</v>
      </c>
      <c r="AE9" s="122">
        <v>-0.26549660823460541</v>
      </c>
      <c r="AF9" s="122">
        <v>8.7101968326057766E-2</v>
      </c>
      <c r="AG9" s="122">
        <v>-9.8820892714795633E-2</v>
      </c>
      <c r="AH9" s="122">
        <v>1</v>
      </c>
    </row>
    <row r="10" spans="1:34" x14ac:dyDescent="0.3">
      <c r="A10" s="122" t="s">
        <v>228</v>
      </c>
      <c r="B10" s="122">
        <v>0.19408614484082584</v>
      </c>
      <c r="C10" s="122">
        <v>0.28604785802074056</v>
      </c>
      <c r="D10" s="122">
        <v>-2.5251529586110662E-2</v>
      </c>
      <c r="E10" s="122">
        <v>7.1209613134881042E-2</v>
      </c>
      <c r="F10" s="122">
        <v>0.39155301119018854</v>
      </c>
      <c r="G10" s="122">
        <v>0.16220612075631138</v>
      </c>
      <c r="H10" s="122">
        <v>0.366581383452462</v>
      </c>
      <c r="I10" s="122">
        <v>-0.33876985545267435</v>
      </c>
      <c r="J10" s="122">
        <v>1</v>
      </c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  <c r="AH10" s="122"/>
    </row>
    <row r="11" spans="1:34" x14ac:dyDescent="0.3">
      <c r="A11" s="122" t="s">
        <v>220</v>
      </c>
      <c r="B11" s="122">
        <v>0.17489637373982467</v>
      </c>
      <c r="C11" s="122">
        <v>2.5847446783240753E-2</v>
      </c>
      <c r="D11" s="122">
        <v>0.14623250138208432</v>
      </c>
      <c r="E11" s="122">
        <v>-0.12984182612155293</v>
      </c>
      <c r="F11" s="122">
        <v>0.81741956505680513</v>
      </c>
      <c r="G11" s="122">
        <v>0.30853451511661606</v>
      </c>
      <c r="H11" s="122">
        <v>0.55400031642714909</v>
      </c>
      <c r="I11" s="122">
        <v>-1.2117669182896189E-2</v>
      </c>
      <c r="J11" s="122">
        <v>0.28261781491707189</v>
      </c>
      <c r="K11" s="122">
        <v>0.19878133652176447</v>
      </c>
      <c r="L11" s="122">
        <v>-0.52731715615194086</v>
      </c>
      <c r="M11" s="122">
        <v>-0.23146591874713904</v>
      </c>
      <c r="N11" s="122">
        <v>1</v>
      </c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  <c r="AH11" s="122"/>
    </row>
    <row r="12" spans="1:34" x14ac:dyDescent="0.3">
      <c r="A12" s="122" t="s">
        <v>221</v>
      </c>
      <c r="B12" s="122">
        <v>0.16737690373986774</v>
      </c>
      <c r="C12" s="122">
        <v>0.26737982264221694</v>
      </c>
      <c r="D12" s="122">
        <v>-0.15500209214770166</v>
      </c>
      <c r="E12" s="122">
        <v>-0.81879780806844005</v>
      </c>
      <c r="F12" s="122">
        <v>0.2234569962761182</v>
      </c>
      <c r="G12" s="122">
        <v>0.12409774809270858</v>
      </c>
      <c r="H12" s="122">
        <v>0.26697775564154602</v>
      </c>
      <c r="I12" s="122">
        <v>-0.20689606269719296</v>
      </c>
      <c r="J12" s="122">
        <v>4.9990673925788646E-3</v>
      </c>
      <c r="K12" s="122">
        <v>0.24659618875034467</v>
      </c>
      <c r="L12" s="122">
        <v>-0.18995051136077309</v>
      </c>
      <c r="M12" s="122">
        <v>0.24677440107989312</v>
      </c>
      <c r="N12" s="122">
        <v>0.45500487862114503</v>
      </c>
      <c r="O12" s="122">
        <v>-0.17639261917469851</v>
      </c>
      <c r="P12" s="122">
        <v>7.9707344272331199E-2</v>
      </c>
      <c r="Q12" s="122">
        <v>-1.2337487755942166E-2</v>
      </c>
      <c r="R12" s="122">
        <v>-0.14950560760270942</v>
      </c>
      <c r="S12" s="122">
        <v>-0.44656654796114154</v>
      </c>
      <c r="T12" s="122">
        <v>-0.14184142703194555</v>
      </c>
      <c r="U12" s="122">
        <v>-0.32491721086721143</v>
      </c>
      <c r="V12" s="122">
        <v>-0.59412617887139241</v>
      </c>
      <c r="W12" s="122">
        <v>3.261130094758307E-2</v>
      </c>
      <c r="X12" s="122">
        <v>-0.351546424076079</v>
      </c>
      <c r="Y12" s="122">
        <v>-0.19107404072098544</v>
      </c>
      <c r="Z12" s="122">
        <v>1</v>
      </c>
      <c r="AA12" s="122"/>
      <c r="AB12" s="122"/>
      <c r="AC12" s="122"/>
      <c r="AD12" s="122"/>
      <c r="AE12" s="122"/>
      <c r="AF12" s="122"/>
      <c r="AG12" s="122"/>
      <c r="AH12" s="122"/>
    </row>
    <row r="13" spans="1:34" x14ac:dyDescent="0.3">
      <c r="A13" s="122" t="s">
        <v>208</v>
      </c>
      <c r="B13" s="122">
        <v>0.13733805164792079</v>
      </c>
      <c r="C13" s="122">
        <v>4.8420060910093633E-2</v>
      </c>
      <c r="D13" s="122">
        <v>0.11034284186109432</v>
      </c>
      <c r="E13" s="122">
        <v>-0.28390051464442612</v>
      </c>
      <c r="F13" s="122">
        <v>0.18323153251543875</v>
      </c>
      <c r="G13" s="122">
        <v>-0.23936065357884706</v>
      </c>
      <c r="H13" s="122">
        <v>-7.2053355852326209E-2</v>
      </c>
      <c r="I13" s="122">
        <v>2.9277668481818463E-2</v>
      </c>
      <c r="J13" s="122">
        <v>-0.13646820069776189</v>
      </c>
      <c r="K13" s="122">
        <v>0.29056485215055788</v>
      </c>
      <c r="L13" s="122">
        <v>0.11210930457390195</v>
      </c>
      <c r="M13" s="122">
        <v>-9.2377202653538104E-2</v>
      </c>
      <c r="N13" s="122">
        <v>0.23770709318216549</v>
      </c>
      <c r="O13" s="122">
        <v>-0.27778258259424143</v>
      </c>
      <c r="P13" s="122">
        <v>0.3243913705269913</v>
      </c>
      <c r="Q13" s="122">
        <v>-0.18471526080315512</v>
      </c>
      <c r="R13" s="122">
        <v>-0.28190452153948015</v>
      </c>
      <c r="S13" s="122">
        <v>-0.56413325029996442</v>
      </c>
      <c r="T13" s="122">
        <v>-0.2893680810831098</v>
      </c>
      <c r="U13" s="122">
        <v>-0.50874592613268288</v>
      </c>
      <c r="V13" s="122">
        <v>-0.32396019475936488</v>
      </c>
      <c r="W13" s="122">
        <v>0.23116297134337033</v>
      </c>
      <c r="X13" s="122">
        <v>-0.20727280100542314</v>
      </c>
      <c r="Y13" s="122">
        <v>-0.29586799502902661</v>
      </c>
      <c r="Z13" s="122">
        <v>0.48670252071100645</v>
      </c>
      <c r="AA13" s="122">
        <v>-8.5946497979390912E-2</v>
      </c>
      <c r="AB13" s="122">
        <v>0.27130666298740619</v>
      </c>
      <c r="AC13" s="122">
        <v>0.29227817226821845</v>
      </c>
      <c r="AD13" s="122">
        <v>1.6380613301252823E-2</v>
      </c>
      <c r="AE13" s="122">
        <v>0.49175308207409124</v>
      </c>
      <c r="AF13" s="122">
        <v>6.2942627695594068E-3</v>
      </c>
      <c r="AG13" s="122">
        <v>1</v>
      </c>
      <c r="AH13" s="122"/>
    </row>
    <row r="14" spans="1:34" x14ac:dyDescent="0.3">
      <c r="A14" s="122" t="s">
        <v>219</v>
      </c>
      <c r="B14" s="122">
        <v>0.10102456185222383</v>
      </c>
      <c r="C14" s="122">
        <v>-8.6772628548710845E-2</v>
      </c>
      <c r="D14" s="122">
        <v>0.42752875659892769</v>
      </c>
      <c r="E14" s="122">
        <v>0.14049152526297951</v>
      </c>
      <c r="F14" s="122">
        <v>1</v>
      </c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  <c r="AH14" s="122"/>
    </row>
    <row r="15" spans="1:34" x14ac:dyDescent="0.3">
      <c r="A15" s="122" t="s">
        <v>231</v>
      </c>
      <c r="B15" s="122">
        <v>7.1069831924379587E-2</v>
      </c>
      <c r="C15" s="122">
        <v>0.18123239742462724</v>
      </c>
      <c r="D15" s="122">
        <v>-0.18322673297372163</v>
      </c>
      <c r="E15" s="122">
        <v>-0.26230345617089279</v>
      </c>
      <c r="F15" s="122">
        <v>-0.59221037131965015</v>
      </c>
      <c r="G15" s="122">
        <v>-0.57403332363006365</v>
      </c>
      <c r="H15" s="122">
        <v>-0.5274718397848972</v>
      </c>
      <c r="I15" s="122">
        <v>-2.1624144912796329E-3</v>
      </c>
      <c r="J15" s="122">
        <v>-0.38253045295968446</v>
      </c>
      <c r="K15" s="122">
        <v>0.26536559113775454</v>
      </c>
      <c r="L15" s="122">
        <v>0.53951823992369952</v>
      </c>
      <c r="M15" s="122">
        <v>0.35240229646486798</v>
      </c>
      <c r="N15" s="122">
        <v>-0.58453020965423297</v>
      </c>
      <c r="O15" s="122">
        <v>-0.33643360938423017</v>
      </c>
      <c r="P15" s="122">
        <v>7.1566447361601906E-2</v>
      </c>
      <c r="Q15" s="122">
        <v>-0.2768098354070278</v>
      </c>
      <c r="R15" s="122">
        <v>0.20332669741918935</v>
      </c>
      <c r="S15" s="122">
        <v>-0.10857158822513448</v>
      </c>
      <c r="T15" s="122">
        <v>0.3950363729786841</v>
      </c>
      <c r="U15" s="122">
        <v>-3.3123886806954737E-2</v>
      </c>
      <c r="V15" s="122">
        <v>-0.13228888909217945</v>
      </c>
      <c r="W15" s="122">
        <v>-0.24575044028641635</v>
      </c>
      <c r="X15" s="122">
        <v>0.37172237603002345</v>
      </c>
      <c r="Y15" s="122">
        <v>0.18217457074915297</v>
      </c>
      <c r="Z15" s="122">
        <v>0.11623106898241579</v>
      </c>
      <c r="AA15" s="122">
        <v>0.58594996578441638</v>
      </c>
      <c r="AB15" s="122">
        <v>-0.18359411036462947</v>
      </c>
      <c r="AC15" s="122">
        <v>1</v>
      </c>
      <c r="AD15" s="122"/>
      <c r="AE15" s="122"/>
      <c r="AF15" s="122"/>
      <c r="AG15" s="122"/>
      <c r="AH15" s="122"/>
    </row>
    <row r="16" spans="1:34" x14ac:dyDescent="0.3">
      <c r="A16" s="122" t="s">
        <v>238</v>
      </c>
      <c r="B16" s="122">
        <v>3.6405663193835126E-2</v>
      </c>
      <c r="C16" s="122">
        <v>-3.1296284026665011E-2</v>
      </c>
      <c r="D16" s="122">
        <v>-0.34736592113412995</v>
      </c>
      <c r="E16" s="122">
        <v>0.20818349623988333</v>
      </c>
      <c r="F16" s="122">
        <v>-0.51482524702202748</v>
      </c>
      <c r="G16" s="122">
        <v>-0.63540278015611285</v>
      </c>
      <c r="H16" s="122">
        <v>-0.76336649412938107</v>
      </c>
      <c r="I16" s="122">
        <v>0.1947767732032375</v>
      </c>
      <c r="J16" s="122">
        <v>-0.24297335785712398</v>
      </c>
      <c r="K16" s="122">
        <v>0.41622120638682103</v>
      </c>
      <c r="L16" s="122">
        <v>1</v>
      </c>
      <c r="M16" s="122"/>
      <c r="N16" s="122"/>
      <c r="O16" s="122"/>
      <c r="P16" s="122"/>
      <c r="Q16" s="122"/>
      <c r="R16" s="122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  <c r="AH16" s="122"/>
    </row>
    <row r="17" spans="1:34" x14ac:dyDescent="0.3">
      <c r="A17" s="122" t="s">
        <v>222</v>
      </c>
      <c r="B17" s="122">
        <v>3.263748592409485E-2</v>
      </c>
      <c r="C17" s="122">
        <v>-0.31439015289760919</v>
      </c>
      <c r="D17" s="122">
        <v>0.29989475727786952</v>
      </c>
      <c r="E17" s="122">
        <v>0.11709495257822247</v>
      </c>
      <c r="F17" s="122">
        <v>0.5471707142508867</v>
      </c>
      <c r="G17" s="122">
        <v>4.066780579861326E-2</v>
      </c>
      <c r="H17" s="122">
        <v>-7.958683241309307E-2</v>
      </c>
      <c r="I17" s="122">
        <v>0.52172951030176118</v>
      </c>
      <c r="J17" s="122">
        <v>-0.10637630896037666</v>
      </c>
      <c r="K17" s="122">
        <v>0.39974080677281187</v>
      </c>
      <c r="L17" s="122">
        <v>-2.9109981230162191E-2</v>
      </c>
      <c r="M17" s="122">
        <v>-6.9726943960956647E-2</v>
      </c>
      <c r="N17" s="122">
        <v>0.55345474995052313</v>
      </c>
      <c r="O17" s="122">
        <v>-0.25689897684950047</v>
      </c>
      <c r="P17" s="122">
        <v>-0.30873522506339773</v>
      </c>
      <c r="Q17" s="122">
        <v>-0.26437745900184767</v>
      </c>
      <c r="R17" s="122">
        <v>-5.8651596434849067E-2</v>
      </c>
      <c r="S17" s="122">
        <v>-0.8092309695669585</v>
      </c>
      <c r="T17" s="122">
        <v>-0.31208643121395074</v>
      </c>
      <c r="U17" s="122">
        <v>-0.79998965962973501</v>
      </c>
      <c r="V17" s="122">
        <v>-0.38446936053408798</v>
      </c>
      <c r="W17" s="122">
        <v>0.36733568049960502</v>
      </c>
      <c r="X17" s="122">
        <v>-0.11992324492150716</v>
      </c>
      <c r="Y17" s="122">
        <v>-0.2963092081070407</v>
      </c>
      <c r="Z17" s="122">
        <v>0.33020223345244643</v>
      </c>
      <c r="AA17" s="122">
        <v>-0.21955228491378231</v>
      </c>
      <c r="AB17" s="122">
        <v>0.59892152623733952</v>
      </c>
      <c r="AC17" s="122">
        <v>-5.3871408176183647E-2</v>
      </c>
      <c r="AD17" s="122">
        <v>0.26603644328619758</v>
      </c>
      <c r="AE17" s="122">
        <v>1</v>
      </c>
      <c r="AF17" s="122"/>
      <c r="AG17" s="122"/>
      <c r="AH17" s="122"/>
    </row>
    <row r="18" spans="1:34" x14ac:dyDescent="0.3">
      <c r="A18" s="122" t="s">
        <v>224</v>
      </c>
      <c r="B18" s="122">
        <v>2.2267537596644207E-2</v>
      </c>
      <c r="C18" s="122">
        <v>0.2500068037889992</v>
      </c>
      <c r="D18" s="122">
        <v>0.13496370161633764</v>
      </c>
      <c r="E18" s="122">
        <v>-0.29672608448680449</v>
      </c>
      <c r="F18" s="122">
        <v>0.49512606630088463</v>
      </c>
      <c r="G18" s="122">
        <v>0.47442627085855815</v>
      </c>
      <c r="H18" s="122">
        <v>1</v>
      </c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</row>
    <row r="19" spans="1:34" x14ac:dyDescent="0.3">
      <c r="A19" s="122" t="s">
        <v>209</v>
      </c>
      <c r="B19" s="122">
        <v>-2.0190377753165574E-2</v>
      </c>
      <c r="C19" s="122">
        <v>-0.27771222187925765</v>
      </c>
      <c r="D19" s="122">
        <v>-0.72616004187471306</v>
      </c>
      <c r="E19" s="122">
        <v>-3.7124245070939331E-2</v>
      </c>
      <c r="F19" s="122">
        <v>-0.56305263644627346</v>
      </c>
      <c r="G19" s="122">
        <v>-0.27356421343560761</v>
      </c>
      <c r="H19" s="122">
        <v>-0.42609596030067093</v>
      </c>
      <c r="I19" s="122">
        <v>0.30401988208893332</v>
      </c>
      <c r="J19" s="122">
        <v>-0.16145828558235212</v>
      </c>
      <c r="K19" s="122">
        <v>8.6860994502580377E-2</v>
      </c>
      <c r="L19" s="122">
        <v>0.49411924570072663</v>
      </c>
      <c r="M19" s="122">
        <v>0.64457827875917806</v>
      </c>
      <c r="N19" s="122">
        <v>-0.4406509147616966</v>
      </c>
      <c r="O19" s="122">
        <v>-0.10992934007095691</v>
      </c>
      <c r="P19" s="122">
        <v>-0.31182927604147986</v>
      </c>
      <c r="Q19" s="122">
        <v>-0.36484286534824073</v>
      </c>
      <c r="R19" s="122">
        <v>0.59015963918721837</v>
      </c>
      <c r="S19" s="122">
        <v>0.19821785392347135</v>
      </c>
      <c r="T19" s="122">
        <v>0.27575312125951668</v>
      </c>
      <c r="U19" s="122">
        <v>0.23365210597286631</v>
      </c>
      <c r="V19" s="122">
        <v>-0.11264430741718048</v>
      </c>
      <c r="W19" s="122">
        <v>0.12526288434682908</v>
      </c>
      <c r="X19" s="122">
        <v>0.73113181625509382</v>
      </c>
      <c r="Y19" s="122">
        <v>1</v>
      </c>
      <c r="Z19" s="122"/>
      <c r="AA19" s="122"/>
      <c r="AB19" s="122"/>
      <c r="AC19" s="122"/>
      <c r="AD19" s="122"/>
      <c r="AE19" s="122"/>
      <c r="AF19" s="122"/>
      <c r="AG19" s="122"/>
      <c r="AH19" s="122"/>
    </row>
    <row r="20" spans="1:34" x14ac:dyDescent="0.3">
      <c r="A20" s="122" t="s">
        <v>218</v>
      </c>
      <c r="B20" s="122">
        <v>-7.4491801767161581E-2</v>
      </c>
      <c r="C20" s="122">
        <v>-0.48863723544624649</v>
      </c>
      <c r="D20" s="122">
        <v>0.13036057096621081</v>
      </c>
      <c r="E20" s="122">
        <v>-6.0566511601474513E-2</v>
      </c>
      <c r="F20" s="122">
        <v>0.47115783858212318</v>
      </c>
      <c r="G20" s="122">
        <v>0.10799951572444737</v>
      </c>
      <c r="H20" s="122">
        <v>9.2880037818142788E-2</v>
      </c>
      <c r="I20" s="122">
        <v>0.71557797585286698</v>
      </c>
      <c r="J20" s="122">
        <v>-0.18443574640109212</v>
      </c>
      <c r="K20" s="122">
        <v>0.22152393037152637</v>
      </c>
      <c r="L20" s="122">
        <v>-0.28095215756775754</v>
      </c>
      <c r="M20" s="122">
        <v>-0.16487592990104499</v>
      </c>
      <c r="N20" s="122">
        <v>0.42538122877340279</v>
      </c>
      <c r="O20" s="122">
        <v>-0.2482342646698871</v>
      </c>
      <c r="P20" s="122">
        <v>-0.2780475702187194</v>
      </c>
      <c r="Q20" s="122">
        <v>-0.37340058704185475</v>
      </c>
      <c r="R20" s="122">
        <v>0.37287531938440505</v>
      </c>
      <c r="S20" s="122">
        <v>-0.66899313241162905</v>
      </c>
      <c r="T20" s="122">
        <v>7.2455208114223513E-2</v>
      </c>
      <c r="U20" s="122">
        <v>-0.29591470296373401</v>
      </c>
      <c r="V20" s="122">
        <v>-0.21140391934537744</v>
      </c>
      <c r="W20" s="122">
        <v>0.2681894035252807</v>
      </c>
      <c r="X20" s="122">
        <v>-0.16915191637859583</v>
      </c>
      <c r="Y20" s="122">
        <v>4.6535421622331805E-2</v>
      </c>
      <c r="Z20" s="122">
        <v>0.19557772432465376</v>
      </c>
      <c r="AA20" s="122">
        <v>-0.26820284133233502</v>
      </c>
      <c r="AB20" s="122">
        <v>1</v>
      </c>
      <c r="AC20" s="122"/>
      <c r="AD20" s="122"/>
      <c r="AE20" s="122"/>
      <c r="AF20" s="122"/>
      <c r="AG20" s="122"/>
      <c r="AH20" s="122"/>
    </row>
    <row r="21" spans="1:34" x14ac:dyDescent="0.3">
      <c r="A21" s="122" t="s">
        <v>260</v>
      </c>
      <c r="B21" s="122">
        <v>-7.9396773500965315E-2</v>
      </c>
      <c r="C21" s="122">
        <v>0.18038020324492751</v>
      </c>
      <c r="D21" s="122">
        <v>0.1827863268930208</v>
      </c>
      <c r="E21" s="122">
        <v>-3.1698176573886537E-2</v>
      </c>
      <c r="F21" s="122">
        <v>8.4255756790636821E-2</v>
      </c>
      <c r="G21" s="122">
        <v>0.17110803971136021</v>
      </c>
      <c r="H21" s="122">
        <v>0.31804951580663832</v>
      </c>
      <c r="I21" s="122">
        <v>-0.4347221968675683</v>
      </c>
      <c r="J21" s="122">
        <v>0.1644874685459716</v>
      </c>
      <c r="K21" s="122">
        <v>-0.27369221009717876</v>
      </c>
      <c r="L21" s="122">
        <v>-0.28522891078673479</v>
      </c>
      <c r="M21" s="122">
        <v>-0.28429312730108969</v>
      </c>
      <c r="N21" s="122">
        <v>8.640229581656747E-2</v>
      </c>
      <c r="O21" s="122">
        <v>0.67815239759003076</v>
      </c>
      <c r="P21" s="122">
        <v>0.23085969451030822</v>
      </c>
      <c r="Q21" s="122">
        <v>1</v>
      </c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</row>
    <row r="22" spans="1:34" x14ac:dyDescent="0.3">
      <c r="A22" s="122" t="s">
        <v>234</v>
      </c>
      <c r="B22" s="122">
        <v>-0.11127504331407065</v>
      </c>
      <c r="C22" s="122">
        <v>0.23433181154838173</v>
      </c>
      <c r="D22" s="122">
        <v>0.20262480467385455</v>
      </c>
      <c r="E22" s="122">
        <v>-0.23220716384600701</v>
      </c>
      <c r="F22" s="122">
        <v>-0.19036530702036825</v>
      </c>
      <c r="G22" s="122">
        <v>7.4606369066378714E-2</v>
      </c>
      <c r="H22" s="122">
        <v>0.14170734244886796</v>
      </c>
      <c r="I22" s="122">
        <v>-0.41550398261937582</v>
      </c>
      <c r="J22" s="122">
        <v>-0.15306689139449695</v>
      </c>
      <c r="K22" s="122">
        <v>-0.38300284235531601</v>
      </c>
      <c r="L22" s="122">
        <v>-0.16483331925832176</v>
      </c>
      <c r="M22" s="122">
        <v>-0.33323690455805549</v>
      </c>
      <c r="N22" s="122">
        <v>-9.8177355096127988E-2</v>
      </c>
      <c r="O22" s="122">
        <v>9.088262171418704E-2</v>
      </c>
      <c r="P22" s="122">
        <v>1</v>
      </c>
      <c r="Q22" s="122"/>
      <c r="R22" s="122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  <c r="AH22" s="122"/>
    </row>
    <row r="23" spans="1:34" x14ac:dyDescent="0.3">
      <c r="A23" s="122" t="s">
        <v>241</v>
      </c>
      <c r="B23" s="122">
        <v>-0.11832556551547543</v>
      </c>
      <c r="C23" s="122">
        <v>-0.26688291531021791</v>
      </c>
      <c r="D23" s="122">
        <v>-0.44914019322390442</v>
      </c>
      <c r="E23" s="122">
        <v>0.26221126839480507</v>
      </c>
      <c r="F23" s="122">
        <v>-0.67327030846033187</v>
      </c>
      <c r="G23" s="122">
        <v>-0.37851048077666061</v>
      </c>
      <c r="H23" s="122">
        <v>-0.79760284958750716</v>
      </c>
      <c r="I23" s="122">
        <v>0.31934623155943948</v>
      </c>
      <c r="J23" s="122">
        <v>-0.32635882001148575</v>
      </c>
      <c r="K23" s="122">
        <v>9.7865895405336537E-2</v>
      </c>
      <c r="L23" s="122">
        <v>0.73608693119751789</v>
      </c>
      <c r="M23" s="122">
        <v>0.61853816658486616</v>
      </c>
      <c r="N23" s="122">
        <v>-0.55975302674497629</v>
      </c>
      <c r="O23" s="122">
        <v>-6.3112438384791192E-2</v>
      </c>
      <c r="P23" s="122">
        <v>-0.24280271444590842</v>
      </c>
      <c r="Q23" s="122">
        <v>-0.33079423672060349</v>
      </c>
      <c r="R23" s="122">
        <v>0.3874724680221347</v>
      </c>
      <c r="S23" s="122">
        <v>0.243925195966821</v>
      </c>
      <c r="T23" s="122">
        <v>0.23732962524686468</v>
      </c>
      <c r="U23" s="122">
        <v>2.9606042015808934E-3</v>
      </c>
      <c r="V23" s="122">
        <v>-4.6032359240429664E-2</v>
      </c>
      <c r="W23" s="122">
        <v>7.6495949297303176E-2</v>
      </c>
      <c r="X23" s="122">
        <v>1</v>
      </c>
      <c r="Y23" s="122"/>
      <c r="Z23" s="122"/>
      <c r="AA23" s="122"/>
      <c r="AB23" s="122"/>
      <c r="AC23" s="122"/>
      <c r="AD23" s="122"/>
      <c r="AE23" s="122"/>
      <c r="AF23" s="122"/>
      <c r="AG23" s="122"/>
      <c r="AH23" s="122"/>
    </row>
    <row r="24" spans="1:34" x14ac:dyDescent="0.3">
      <c r="A24" s="122" t="s">
        <v>259</v>
      </c>
      <c r="B24" s="122">
        <v>-0.13232557301924905</v>
      </c>
      <c r="C24" s="122">
        <v>-6.8713696105380398E-3</v>
      </c>
      <c r="D24" s="122">
        <v>3.5696675376637281E-2</v>
      </c>
      <c r="E24" s="122">
        <v>7.8217963409039082E-2</v>
      </c>
      <c r="F24" s="122">
        <v>1.784379986536418E-2</v>
      </c>
      <c r="G24" s="122">
        <v>0.15601014144808353</v>
      </c>
      <c r="H24" s="122">
        <v>0.12317510101321381</v>
      </c>
      <c r="I24" s="122">
        <v>-0.24732356399482469</v>
      </c>
      <c r="J24" s="122">
        <v>7.8039701588238933E-2</v>
      </c>
      <c r="K24" s="122">
        <v>-0.25580105301545725</v>
      </c>
      <c r="L24" s="122">
        <v>-0.19874529925937168</v>
      </c>
      <c r="M24" s="122">
        <v>-0.1557528048692301</v>
      </c>
      <c r="N24" s="122">
        <v>4.3590961128181581E-2</v>
      </c>
      <c r="O24" s="122">
        <v>1</v>
      </c>
      <c r="P24" s="122"/>
      <c r="Q24" s="122"/>
      <c r="R24" s="122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  <c r="AH24" s="122"/>
    </row>
    <row r="25" spans="1:34" x14ac:dyDescent="0.3">
      <c r="A25" s="122" t="s">
        <v>215</v>
      </c>
      <c r="B25" s="122">
        <v>-0.16637127905719093</v>
      </c>
      <c r="C25" s="122">
        <v>0.21961053776768355</v>
      </c>
      <c r="D25" s="122">
        <v>-0.18984959976014096</v>
      </c>
      <c r="E25" s="122">
        <v>-0.16510921803767903</v>
      </c>
      <c r="F25" s="122">
        <v>-0.80138034801660507</v>
      </c>
      <c r="G25" s="122">
        <v>-0.42191835893539953</v>
      </c>
      <c r="H25" s="122">
        <v>-0.44620141257654583</v>
      </c>
      <c r="I25" s="122">
        <v>-0.11494640316706026</v>
      </c>
      <c r="J25" s="122">
        <v>-0.43466173227176808</v>
      </c>
      <c r="K25" s="122">
        <v>-3.4281450496359292E-2</v>
      </c>
      <c r="L25" s="122">
        <v>0.47714514731366675</v>
      </c>
      <c r="M25" s="122">
        <v>0.35695067164055683</v>
      </c>
      <c r="N25" s="122">
        <v>-0.67269639987399255</v>
      </c>
      <c r="O25" s="122">
        <v>-0.20942536871856837</v>
      </c>
      <c r="P25" s="122">
        <v>0.2021382686104452</v>
      </c>
      <c r="Q25" s="122">
        <v>-8.5320964619956738E-2</v>
      </c>
      <c r="R25" s="122">
        <v>0.15218540461272778</v>
      </c>
      <c r="S25" s="122">
        <v>0.19294241301413412</v>
      </c>
      <c r="T25" s="122">
        <v>0.44778590084744219</v>
      </c>
      <c r="U25" s="122">
        <v>0.15406378682440436</v>
      </c>
      <c r="V25" s="122">
        <v>0.16134438061045053</v>
      </c>
      <c r="W25" s="122">
        <v>-0.25487240921999538</v>
      </c>
      <c r="X25" s="122">
        <v>0.42372937992102877</v>
      </c>
      <c r="Y25" s="122">
        <v>0.2265928728931639</v>
      </c>
      <c r="Z25" s="122">
        <v>-5.1209678658313697E-2</v>
      </c>
      <c r="AA25" s="122">
        <v>0.78262324376684023</v>
      </c>
      <c r="AB25" s="122">
        <v>-0.38841357280114908</v>
      </c>
      <c r="AC25" s="122">
        <v>0.69884016910769386</v>
      </c>
      <c r="AD25" s="122">
        <v>0.12358912584602794</v>
      </c>
      <c r="AE25" s="122">
        <v>-0.30503364174626568</v>
      </c>
      <c r="AF25" s="122">
        <v>1</v>
      </c>
      <c r="AG25" s="122"/>
      <c r="AH25" s="122"/>
    </row>
    <row r="26" spans="1:34" x14ac:dyDescent="0.3">
      <c r="A26" s="122" t="s">
        <v>490</v>
      </c>
      <c r="B26" s="122">
        <v>-0.17892473220744121</v>
      </c>
      <c r="C26" s="122">
        <v>-0.47794253138634196</v>
      </c>
      <c r="D26" s="122">
        <v>-0.2957705021716544</v>
      </c>
      <c r="E26" s="122">
        <v>-7.5120604832375149E-2</v>
      </c>
      <c r="F26" s="122">
        <v>-0.36026496899991711</v>
      </c>
      <c r="G26" s="122">
        <v>-4.7730474900328619E-2</v>
      </c>
      <c r="H26" s="122">
        <v>-0.18321481407111972</v>
      </c>
      <c r="I26" s="122">
        <v>0.44953981330203402</v>
      </c>
      <c r="J26" s="122">
        <v>-0.34698576379049922</v>
      </c>
      <c r="K26" s="122">
        <v>-0.11678051443365009</v>
      </c>
      <c r="L26" s="122">
        <v>9.953650456526025E-3</v>
      </c>
      <c r="M26" s="122">
        <v>0.25472421518179184</v>
      </c>
      <c r="N26" s="122">
        <v>-0.32543392952031136</v>
      </c>
      <c r="O26" s="122">
        <v>-0.16666603532119006</v>
      </c>
      <c r="P26" s="122">
        <v>-0.35369808759863042</v>
      </c>
      <c r="Q26" s="122">
        <v>-0.36088748058039183</v>
      </c>
      <c r="R26" s="122">
        <v>1</v>
      </c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  <c r="AH26" s="122"/>
    </row>
    <row r="27" spans="1:34" x14ac:dyDescent="0.3">
      <c r="A27" s="122" t="s">
        <v>491</v>
      </c>
      <c r="B27" s="122">
        <v>-0.21674421852107129</v>
      </c>
      <c r="C27" s="122">
        <v>0.31050467796895476</v>
      </c>
      <c r="D27" s="122">
        <v>-0.11916260215753616</v>
      </c>
      <c r="E27" s="122">
        <v>0.18308901054752505</v>
      </c>
      <c r="F27" s="122">
        <v>-0.42060948632991724</v>
      </c>
      <c r="G27" s="122">
        <v>7.6347997591743877E-2</v>
      </c>
      <c r="H27" s="122">
        <v>-4.0789120086531773E-2</v>
      </c>
      <c r="I27" s="122">
        <v>-0.43685822204986047</v>
      </c>
      <c r="J27" s="122">
        <v>0.15552215269494082</v>
      </c>
      <c r="K27" s="122">
        <v>-0.42522880703787258</v>
      </c>
      <c r="L27" s="122">
        <v>0.10097486175140064</v>
      </c>
      <c r="M27" s="122">
        <v>1.8520579737691386E-2</v>
      </c>
      <c r="N27" s="122">
        <v>-0.44288155943924107</v>
      </c>
      <c r="O27" s="122">
        <v>0.32567735352768279</v>
      </c>
      <c r="P27" s="122">
        <v>0.21464928946463543</v>
      </c>
      <c r="Q27" s="122">
        <v>0.2122788440112274</v>
      </c>
      <c r="R27" s="122">
        <v>-0.12850357312888316</v>
      </c>
      <c r="S27" s="122">
        <v>1</v>
      </c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  <c r="AH27" s="122"/>
    </row>
    <row r="28" spans="1:34" x14ac:dyDescent="0.3">
      <c r="A28" s="122" t="s">
        <v>210</v>
      </c>
      <c r="B28" s="122">
        <v>-0.22021053993729445</v>
      </c>
      <c r="C28" s="122">
        <v>-0.43603196520976634</v>
      </c>
      <c r="D28" s="122">
        <v>1.195407687356291E-2</v>
      </c>
      <c r="E28" s="122">
        <v>0.19136467035335364</v>
      </c>
      <c r="F28" s="122">
        <v>0.20856680832409505</v>
      </c>
      <c r="G28" s="122">
        <v>0.14214485742896527</v>
      </c>
      <c r="H28" s="122">
        <v>-6.4681226929176425E-2</v>
      </c>
      <c r="I28" s="122">
        <v>0.28184049659516242</v>
      </c>
      <c r="J28" s="122">
        <v>-5.3488005629232033E-2</v>
      </c>
      <c r="K28" s="122">
        <v>3.6867732049168898E-2</v>
      </c>
      <c r="L28" s="122">
        <v>4.3826091782378132E-2</v>
      </c>
      <c r="M28" s="122">
        <v>3.356657979442447E-2</v>
      </c>
      <c r="N28" s="122">
        <v>0.22642889099420729</v>
      </c>
      <c r="O28" s="122">
        <v>-9.2006419308344134E-2</v>
      </c>
      <c r="P28" s="122">
        <v>-0.17418618001253122</v>
      </c>
      <c r="Q28" s="122">
        <v>-0.20544960579538707</v>
      </c>
      <c r="R28" s="122">
        <v>0.20922864135773372</v>
      </c>
      <c r="S28" s="122">
        <v>-0.27874984685481746</v>
      </c>
      <c r="T28" s="122">
        <v>-0.37321017481694324</v>
      </c>
      <c r="U28" s="122">
        <v>-0.16882000983146381</v>
      </c>
      <c r="V28" s="122">
        <v>2.2059468531140332E-2</v>
      </c>
      <c r="W28" s="122">
        <v>1</v>
      </c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  <c r="AH28" s="122"/>
    </row>
    <row r="29" spans="1:34" x14ac:dyDescent="0.3">
      <c r="A29" s="122" t="s">
        <v>267</v>
      </c>
      <c r="B29" s="122">
        <v>-0.22065095014038902</v>
      </c>
      <c r="C29" s="122">
        <v>-0.40397750116032943</v>
      </c>
      <c r="D29" s="122">
        <v>0.39480128707673018</v>
      </c>
      <c r="E29" s="122">
        <v>1</v>
      </c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  <c r="AH29" s="122"/>
    </row>
    <row r="30" spans="1:34" x14ac:dyDescent="0.3">
      <c r="A30" s="122" t="s">
        <v>206</v>
      </c>
      <c r="B30" s="122">
        <v>-0.26815185769797234</v>
      </c>
      <c r="C30" s="122">
        <v>7.2055384077799453E-3</v>
      </c>
      <c r="D30" s="122">
        <v>5.8808006524497846E-3</v>
      </c>
      <c r="E30" s="122">
        <v>-0.15245983824969003</v>
      </c>
      <c r="F30" s="122">
        <v>-0.41173342256007839</v>
      </c>
      <c r="G30" s="122">
        <v>-0.11197135587553032</v>
      </c>
      <c r="H30" s="122">
        <v>-0.23477686894905772</v>
      </c>
      <c r="I30" s="122">
        <v>0.17119026804405926</v>
      </c>
      <c r="J30" s="122">
        <v>-0.24553519980490851</v>
      </c>
      <c r="K30" s="122">
        <v>-9.8323377609524684E-2</v>
      </c>
      <c r="L30" s="122">
        <v>9.7071889061981151E-2</v>
      </c>
      <c r="M30" s="122">
        <v>1.5660399777066222E-2</v>
      </c>
      <c r="N30" s="122">
        <v>-0.49068655927200217</v>
      </c>
      <c r="O30" s="122">
        <v>-8.2225571031145181E-2</v>
      </c>
      <c r="P30" s="122">
        <v>1.4814954919435398E-2</v>
      </c>
      <c r="Q30" s="122">
        <v>-0.13887904604467319</v>
      </c>
      <c r="R30" s="122">
        <v>0.35994328743967324</v>
      </c>
      <c r="S30" s="122">
        <v>0.17190290074447262</v>
      </c>
      <c r="T30" s="122">
        <v>1</v>
      </c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  <c r="AH30" s="122"/>
    </row>
    <row r="31" spans="1:34" x14ac:dyDescent="0.3">
      <c r="A31" s="122" t="s">
        <v>230</v>
      </c>
      <c r="B31" s="122">
        <v>-0.27753221377351028</v>
      </c>
      <c r="C31" s="122">
        <v>-0.11287755400984791</v>
      </c>
      <c r="D31" s="122">
        <v>-0.25838684765920783</v>
      </c>
      <c r="E31" s="122">
        <v>4.7633302017288402E-2</v>
      </c>
      <c r="F31" s="122">
        <v>-0.89428368406521341</v>
      </c>
      <c r="G31" s="122">
        <v>-0.3511680322193676</v>
      </c>
      <c r="H31" s="122">
        <v>-0.68801813529473987</v>
      </c>
      <c r="I31" s="122">
        <v>0.17941106547237923</v>
      </c>
      <c r="J31" s="122">
        <v>-0.50316300295802863</v>
      </c>
      <c r="K31" s="122">
        <v>-0.11401689560337575</v>
      </c>
      <c r="L31" s="122">
        <v>0.60944937775572561</v>
      </c>
      <c r="M31" s="122">
        <v>0.45796904513689785</v>
      </c>
      <c r="N31" s="122">
        <v>-0.736951796967798</v>
      </c>
      <c r="O31" s="122">
        <v>-0.11431878189013459</v>
      </c>
      <c r="P31" s="122">
        <v>9.023194104546417E-2</v>
      </c>
      <c r="Q31" s="122">
        <v>-0.24240177793497988</v>
      </c>
      <c r="R31" s="122">
        <v>0.37426459502873399</v>
      </c>
      <c r="S31" s="122">
        <v>0.24020801654243537</v>
      </c>
      <c r="T31" s="122">
        <v>0.43310806502237825</v>
      </c>
      <c r="U31" s="122">
        <v>0.12342920676022476</v>
      </c>
      <c r="V31" s="122">
        <v>0.18820529637657274</v>
      </c>
      <c r="W31" s="122">
        <v>-6.8826699033482874E-2</v>
      </c>
      <c r="X31" s="122">
        <v>0.79923148602308691</v>
      </c>
      <c r="Y31" s="122">
        <v>0.53754118520980132</v>
      </c>
      <c r="Z31" s="122">
        <v>-0.25177779134409284</v>
      </c>
      <c r="AA31" s="122">
        <v>1</v>
      </c>
      <c r="AB31" s="122"/>
      <c r="AC31" s="122"/>
      <c r="AD31" s="122"/>
      <c r="AE31" s="122"/>
      <c r="AF31" s="122"/>
      <c r="AG31" s="122"/>
      <c r="AH31" s="122"/>
    </row>
    <row r="32" spans="1:34" x14ac:dyDescent="0.3">
      <c r="A32" s="122" t="s">
        <v>528</v>
      </c>
      <c r="B32" s="122">
        <v>-0.28377249919861847</v>
      </c>
      <c r="C32" s="122">
        <v>5.0050426744670503E-3</v>
      </c>
      <c r="D32" s="122">
        <v>-6.9557083410444517E-2</v>
      </c>
      <c r="E32" s="122">
        <v>-4.2663208068445167E-2</v>
      </c>
      <c r="F32" s="122">
        <v>-0.37228281787309953</v>
      </c>
      <c r="G32" s="122">
        <v>0.19567991125082826</v>
      </c>
      <c r="H32" s="122">
        <v>0.17275278632288155</v>
      </c>
      <c r="I32" s="122">
        <v>-0.21405044879398216</v>
      </c>
      <c r="J32" s="122">
        <v>5.5961740923774492E-3</v>
      </c>
      <c r="K32" s="122">
        <v>-0.5491037265384443</v>
      </c>
      <c r="L32" s="122">
        <v>-0.18057411632798903</v>
      </c>
      <c r="M32" s="122">
        <v>-0.10512067580414761</v>
      </c>
      <c r="N32" s="122">
        <v>-0.4944548602990248</v>
      </c>
      <c r="O32" s="122">
        <v>0.12559950304082773</v>
      </c>
      <c r="P32" s="122">
        <v>0.13447410821037659</v>
      </c>
      <c r="Q32" s="122">
        <v>0.14873339142178846</v>
      </c>
      <c r="R32" s="122">
        <v>0.386988906968805</v>
      </c>
      <c r="S32" s="122">
        <v>0.6073341427877702</v>
      </c>
      <c r="T32" s="122">
        <v>0.25486174221434443</v>
      </c>
      <c r="U32" s="122">
        <v>1</v>
      </c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  <c r="AH32" s="122"/>
    </row>
    <row r="33" spans="1:34" x14ac:dyDescent="0.3">
      <c r="A33" s="122" t="s">
        <v>227</v>
      </c>
      <c r="B33" s="122">
        <v>-0.29500981176436541</v>
      </c>
      <c r="C33" s="122">
        <v>-0.65448440441942335</v>
      </c>
      <c r="D33" s="122">
        <v>0.12580095098122168</v>
      </c>
      <c r="E33" s="122">
        <v>0.34685670264518997</v>
      </c>
      <c r="F33" s="122">
        <v>0.13044329595293316</v>
      </c>
      <c r="G33" s="122">
        <v>4.4326372358815831E-3</v>
      </c>
      <c r="H33" s="122">
        <v>-0.36648573962949971</v>
      </c>
      <c r="I33" s="122">
        <v>1</v>
      </c>
      <c r="J33" s="122"/>
      <c r="K33" s="122"/>
      <c r="L33" s="122"/>
      <c r="M33" s="122"/>
      <c r="N33" s="122"/>
      <c r="O33" s="122"/>
      <c r="P33" s="122"/>
      <c r="Q33" s="122"/>
      <c r="R33" s="122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  <c r="AH33" s="122"/>
    </row>
    <row r="34" spans="1:34" x14ac:dyDescent="0.3">
      <c r="A34" s="122" t="s">
        <v>266</v>
      </c>
      <c r="B34" s="122">
        <v>-0.35266848460690114</v>
      </c>
      <c r="C34" s="122">
        <v>-0.19089160732447483</v>
      </c>
      <c r="D34" s="122">
        <v>1</v>
      </c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2"/>
      <c r="R34" s="122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2"/>
      <c r="AD34" s="122"/>
      <c r="AE34" s="122"/>
      <c r="AF34" s="122"/>
      <c r="AG34" s="122"/>
      <c r="AH34" s="122"/>
    </row>
    <row r="35" spans="1:34" x14ac:dyDescent="0.3">
      <c r="A35" s="122" t="s">
        <v>214</v>
      </c>
      <c r="B35" s="122">
        <v>-0.36063809861921164</v>
      </c>
      <c r="C35" s="122">
        <v>-0.56058351327164224</v>
      </c>
      <c r="D35" s="122">
        <v>5.335614932872991E-2</v>
      </c>
      <c r="E35" s="122">
        <v>0.15830255474759322</v>
      </c>
      <c r="F35" s="122">
        <v>-6.8835635550028806E-2</v>
      </c>
      <c r="G35" s="122">
        <v>-3.2415052273786216E-4</v>
      </c>
      <c r="H35" s="122">
        <v>-0.26522642636051269</v>
      </c>
      <c r="I35" s="122">
        <v>0.85998853298258182</v>
      </c>
      <c r="J35" s="122">
        <v>-0.43508273491750649</v>
      </c>
      <c r="K35" s="122">
        <v>1.5342531309598834E-2</v>
      </c>
      <c r="L35" s="122">
        <v>0.1707099488712088</v>
      </c>
      <c r="M35" s="122">
        <v>2.7818497906605827E-4</v>
      </c>
      <c r="N35" s="122">
        <v>-0.19698775943759264</v>
      </c>
      <c r="O35" s="122">
        <v>-0.29774859253361885</v>
      </c>
      <c r="P35" s="122">
        <v>-0.27225118013297755</v>
      </c>
      <c r="Q35" s="122">
        <v>-0.39408370858683311</v>
      </c>
      <c r="R35" s="122">
        <v>0.49967857420273171</v>
      </c>
      <c r="S35" s="122">
        <v>-0.34584426618247377</v>
      </c>
      <c r="T35" s="122">
        <v>0.37698314162548413</v>
      </c>
      <c r="U35" s="122">
        <v>6.3703869778194656E-3</v>
      </c>
      <c r="V35" s="122">
        <v>0.15820672638976196</v>
      </c>
      <c r="W35" s="122">
        <v>0.18298593864193041</v>
      </c>
      <c r="X35" s="122">
        <v>0.26663080187678567</v>
      </c>
      <c r="Y35" s="122">
        <v>0.37311870300994809</v>
      </c>
      <c r="Z35" s="122">
        <v>-0.17644462221221177</v>
      </c>
      <c r="AA35" s="122">
        <v>0.26843560806204725</v>
      </c>
      <c r="AB35" s="122">
        <v>0.66221172190292799</v>
      </c>
      <c r="AC35" s="122">
        <v>7.5874734566963226E-2</v>
      </c>
      <c r="AD35" s="122">
        <v>1</v>
      </c>
      <c r="AE35" s="122"/>
      <c r="AF35" s="122"/>
      <c r="AG35" s="122"/>
      <c r="AH35" s="122"/>
    </row>
    <row r="36" spans="1:34" x14ac:dyDescent="0.3">
      <c r="A36" s="122" t="s">
        <v>223</v>
      </c>
      <c r="B36" s="124">
        <v>-0.41108129825743189</v>
      </c>
      <c r="C36" s="122">
        <v>-0.12184018479190248</v>
      </c>
      <c r="D36" s="122">
        <v>0.31793642671642691</v>
      </c>
      <c r="E36" s="122">
        <v>-9.4477723532969578E-3</v>
      </c>
      <c r="F36" s="122">
        <v>0.36448125276157034</v>
      </c>
      <c r="G36" s="122">
        <v>1</v>
      </c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22"/>
      <c r="AD36" s="122"/>
      <c r="AE36" s="122"/>
      <c r="AF36" s="122"/>
      <c r="AG36" s="122"/>
      <c r="AH36" s="122"/>
    </row>
    <row r="37" spans="1:34" ht="16.2" thickBot="1" x14ac:dyDescent="0.35">
      <c r="A37" s="123" t="s">
        <v>242</v>
      </c>
      <c r="B37" s="125">
        <v>-0.52225025116835844</v>
      </c>
      <c r="C37" s="123">
        <v>-0.23904321624845243</v>
      </c>
      <c r="D37" s="123">
        <v>0.50177167096473818</v>
      </c>
      <c r="E37" s="123">
        <v>0.45179795133420764</v>
      </c>
      <c r="F37" s="123">
        <v>-0.20144186897472652</v>
      </c>
      <c r="G37" s="123">
        <v>0.33976018801113073</v>
      </c>
      <c r="H37" s="123">
        <v>3.6322258576772876E-2</v>
      </c>
      <c r="I37" s="123">
        <v>1.4224276340289718E-2</v>
      </c>
      <c r="J37" s="123">
        <v>-9.6758084415462284E-2</v>
      </c>
      <c r="K37" s="123">
        <v>-0.71544248020966805</v>
      </c>
      <c r="L37" s="123">
        <v>-0.20332274877824885</v>
      </c>
      <c r="M37" s="123">
        <v>-0.51098994591555924</v>
      </c>
      <c r="N37" s="123">
        <v>-0.43569653369978378</v>
      </c>
      <c r="O37" s="123">
        <v>8.9148067704488188E-2</v>
      </c>
      <c r="P37" s="123">
        <v>0.26846640841150471</v>
      </c>
      <c r="Q37" s="123">
        <v>0.12830066644557528</v>
      </c>
      <c r="R37" s="123">
        <v>0.12785204566981129</v>
      </c>
      <c r="S37" s="123">
        <v>0.42391628397626607</v>
      </c>
      <c r="T37" s="123">
        <v>0.16887031805226524</v>
      </c>
      <c r="U37" s="123">
        <v>0.59996698593420328</v>
      </c>
      <c r="V37" s="123">
        <v>1</v>
      </c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</row>
    <row r="39" spans="1:34" x14ac:dyDescent="0.3">
      <c r="A39" s="36" t="s">
        <v>630</v>
      </c>
    </row>
  </sheetData>
  <sortState xmlns:xlrd2="http://schemas.microsoft.com/office/spreadsheetml/2017/richdata2" ref="A5:AH37">
    <sortCondition descending="1" ref="B4:B37"/>
  </sortState>
  <hyperlinks>
    <hyperlink ref="A1" location="Menu!A1" display="ToC" xr:uid="{EAB26729-F9EE-4F83-ADFF-33E43CB86410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E1D92-E7B7-40E9-B24B-C3FEC006CDE8}">
  <sheetPr codeName="Sheet4">
    <tabColor rgb="FFFFFF00"/>
  </sheetPr>
  <dimension ref="A1:J355"/>
  <sheetViews>
    <sheetView showGridLines="0" topLeftCell="A86" workbookViewId="0">
      <selection activeCell="J88" sqref="J88"/>
    </sheetView>
  </sheetViews>
  <sheetFormatPr defaultColWidth="12.6640625" defaultRowHeight="15.6" x14ac:dyDescent="0.3"/>
  <cols>
    <col min="1" max="1" width="10.88671875" style="45" customWidth="1"/>
    <col min="2" max="16384" width="12.6640625" style="45"/>
  </cols>
  <sheetData>
    <row r="1" spans="1:5" x14ac:dyDescent="0.3">
      <c r="A1" s="19" t="s">
        <v>461</v>
      </c>
    </row>
    <row r="5" spans="1:5" x14ac:dyDescent="0.3">
      <c r="A5" s="46" t="s">
        <v>583</v>
      </c>
    </row>
    <row r="6" spans="1:5" x14ac:dyDescent="0.3">
      <c r="A6" s="47"/>
    </row>
    <row r="7" spans="1:5" x14ac:dyDescent="0.3">
      <c r="A7" s="48" t="s">
        <v>584</v>
      </c>
      <c r="B7" s="49">
        <v>210</v>
      </c>
    </row>
    <row r="8" spans="1:5" x14ac:dyDescent="0.3">
      <c r="A8" s="50"/>
      <c r="B8" s="51"/>
    </row>
    <row r="9" spans="1:5" x14ac:dyDescent="0.3">
      <c r="A9" s="50"/>
      <c r="B9" s="51"/>
    </row>
    <row r="10" spans="1:5" x14ac:dyDescent="0.3">
      <c r="A10" s="52" t="s">
        <v>585</v>
      </c>
      <c r="B10" s="51"/>
    </row>
    <row r="11" spans="1:5" s="53" customFormat="1" x14ac:dyDescent="0.3">
      <c r="C11" s="53" t="s">
        <v>586</v>
      </c>
    </row>
    <row r="12" spans="1:5" s="54" customFormat="1" x14ac:dyDescent="0.3">
      <c r="B12" s="54" t="s">
        <v>587</v>
      </c>
      <c r="C12" s="54">
        <v>1</v>
      </c>
      <c r="D12" s="54">
        <v>2</v>
      </c>
      <c r="E12" s="54">
        <v>3</v>
      </c>
    </row>
    <row r="14" spans="1:5" x14ac:dyDescent="0.3">
      <c r="A14" s="55" t="s">
        <v>263</v>
      </c>
      <c r="B14" s="56">
        <v>0.52225025116835844</v>
      </c>
      <c r="C14" s="57">
        <v>0.4807274979091819</v>
      </c>
      <c r="D14" s="57">
        <v>0.4656176052515017</v>
      </c>
      <c r="E14" s="58">
        <v>0.45772767515432888</v>
      </c>
    </row>
    <row r="15" spans="1:5" x14ac:dyDescent="0.3">
      <c r="A15" s="55" t="s">
        <v>211</v>
      </c>
      <c r="B15" s="56">
        <v>0.65448440441942335</v>
      </c>
      <c r="C15" s="57">
        <v>0.65335894533300864</v>
      </c>
      <c r="D15" s="57">
        <v>0.64682664041897275</v>
      </c>
      <c r="E15" s="58">
        <v>0.64161166281454496</v>
      </c>
    </row>
    <row r="16" spans="1:5" x14ac:dyDescent="0.3">
      <c r="A16" s="55" t="s">
        <v>266</v>
      </c>
      <c r="B16" s="56">
        <v>0.73301326499118513</v>
      </c>
      <c r="C16" s="57">
        <v>0.802049713927801</v>
      </c>
      <c r="D16" s="57">
        <v>0.82021630170936966</v>
      </c>
      <c r="E16" s="58">
        <v>0.82465860310874184</v>
      </c>
    </row>
    <row r="17" spans="1:5" x14ac:dyDescent="0.3">
      <c r="A17" s="55" t="s">
        <v>267</v>
      </c>
      <c r="B17" s="56">
        <v>0.81879780806844016</v>
      </c>
      <c r="C17" s="57">
        <v>0.90793497083797581</v>
      </c>
      <c r="D17" s="57">
        <v>0.94902219222705675</v>
      </c>
      <c r="E17" s="58">
        <v>0.97056648993214933</v>
      </c>
    </row>
    <row r="18" spans="1:5" x14ac:dyDescent="0.3">
      <c r="A18" s="55" t="s">
        <v>219</v>
      </c>
      <c r="B18" s="56">
        <v>0.89428368406521352</v>
      </c>
      <c r="C18" s="57">
        <v>0.94802496097232669</v>
      </c>
      <c r="D18" s="57">
        <v>0.95952621529949877</v>
      </c>
      <c r="E18" s="58">
        <v>0.96132657126891807</v>
      </c>
    </row>
    <row r="19" spans="1:5" x14ac:dyDescent="0.3">
      <c r="A19" s="55" t="s">
        <v>223</v>
      </c>
      <c r="B19" s="56">
        <v>0.63540278015611285</v>
      </c>
      <c r="C19" s="57">
        <v>0.60058079921709684</v>
      </c>
      <c r="D19" s="57">
        <v>0.60225053332522638</v>
      </c>
      <c r="E19" s="58">
        <v>0.60436049604679343</v>
      </c>
    </row>
    <row r="20" spans="1:5" x14ac:dyDescent="0.3">
      <c r="A20" s="55" t="s">
        <v>224</v>
      </c>
      <c r="B20" s="56">
        <v>0.79760284958750716</v>
      </c>
      <c r="C20" s="57">
        <v>0.78370594582647124</v>
      </c>
      <c r="D20" s="57">
        <v>0.77273467749173952</v>
      </c>
      <c r="E20" s="58">
        <v>0.76685216151408531</v>
      </c>
    </row>
    <row r="21" spans="1:5" x14ac:dyDescent="0.3">
      <c r="A21" s="55" t="s">
        <v>227</v>
      </c>
      <c r="B21" s="56">
        <v>0.85998853298258193</v>
      </c>
      <c r="C21" s="57">
        <v>0.88190287769984388</v>
      </c>
      <c r="D21" s="57">
        <v>0.89094137365451764</v>
      </c>
      <c r="E21" s="58">
        <v>0.89466258429745071</v>
      </c>
    </row>
    <row r="22" spans="1:5" x14ac:dyDescent="0.3">
      <c r="A22" s="55" t="s">
        <v>228</v>
      </c>
      <c r="B22" s="56">
        <v>0.50316300295802863</v>
      </c>
      <c r="C22" s="57">
        <v>0.46028160092441628</v>
      </c>
      <c r="D22" s="57">
        <v>0.4378578337495766</v>
      </c>
      <c r="E22" s="58">
        <v>0.42873471456747381</v>
      </c>
    </row>
    <row r="23" spans="1:5" x14ac:dyDescent="0.3">
      <c r="A23" s="55" t="s">
        <v>237</v>
      </c>
      <c r="B23" s="56">
        <v>0.71544248020966805</v>
      </c>
      <c r="C23" s="57">
        <v>0.71167113006847249</v>
      </c>
      <c r="D23" s="57">
        <v>0.72319196191318458</v>
      </c>
      <c r="E23" s="58">
        <v>0.7309129723697021</v>
      </c>
    </row>
    <row r="24" spans="1:5" x14ac:dyDescent="0.3">
      <c r="A24" s="55" t="s">
        <v>238</v>
      </c>
      <c r="B24" s="56">
        <v>0.76336649412938096</v>
      </c>
      <c r="C24" s="57">
        <v>0.81237365650536075</v>
      </c>
      <c r="D24" s="57">
        <v>0.82518457558332436</v>
      </c>
      <c r="E24" s="58">
        <v>0.82835415218012109</v>
      </c>
    </row>
    <row r="25" spans="1:5" x14ac:dyDescent="0.3">
      <c r="A25" s="55" t="s">
        <v>264</v>
      </c>
      <c r="B25" s="56">
        <v>0.73301326499118513</v>
      </c>
      <c r="C25" s="57">
        <v>0.80346073794149464</v>
      </c>
      <c r="D25" s="57">
        <v>0.82107106753360592</v>
      </c>
      <c r="E25" s="58">
        <v>0.82420794844386602</v>
      </c>
    </row>
    <row r="26" spans="1:5" x14ac:dyDescent="0.3">
      <c r="A26" s="55" t="s">
        <v>220</v>
      </c>
      <c r="B26" s="56">
        <v>0.81741956505680513</v>
      </c>
      <c r="C26" s="57">
        <v>0.84531493646149003</v>
      </c>
      <c r="D26" s="57">
        <v>0.85130492596073459</v>
      </c>
      <c r="E26" s="58">
        <v>0.85128318286708771</v>
      </c>
    </row>
    <row r="27" spans="1:5" x14ac:dyDescent="0.3">
      <c r="A27" s="55" t="s">
        <v>259</v>
      </c>
      <c r="B27" s="56">
        <v>0.67815239759003076</v>
      </c>
      <c r="C27" s="57">
        <v>0.44910260524596979</v>
      </c>
      <c r="D27" s="57">
        <v>0.32455972529814009</v>
      </c>
      <c r="E27" s="58">
        <v>0.28384387676084749</v>
      </c>
    </row>
    <row r="28" spans="1:5" x14ac:dyDescent="0.3">
      <c r="A28" s="55" t="s">
        <v>234</v>
      </c>
      <c r="B28" s="56">
        <v>0.41550398261937582</v>
      </c>
      <c r="C28" s="57">
        <v>0.47404681738352611</v>
      </c>
      <c r="D28" s="57">
        <v>0.49529749549128993</v>
      </c>
      <c r="E28" s="58">
        <v>0.50318166743974724</v>
      </c>
    </row>
    <row r="29" spans="1:5" x14ac:dyDescent="0.3">
      <c r="A29" s="55" t="s">
        <v>260</v>
      </c>
      <c r="B29" s="56">
        <v>0.67815239759003076</v>
      </c>
      <c r="C29" s="57">
        <v>0.48796225929442549</v>
      </c>
      <c r="D29" s="57">
        <v>0.40697706985700949</v>
      </c>
      <c r="E29" s="58">
        <v>0.38234556093690059</v>
      </c>
    </row>
    <row r="30" spans="1:5" x14ac:dyDescent="0.3">
      <c r="A30" s="55" t="s">
        <v>490</v>
      </c>
      <c r="B30" s="56">
        <v>0.59015963918721825</v>
      </c>
      <c r="C30" s="57">
        <v>0.67705033719977459</v>
      </c>
      <c r="D30" s="57">
        <v>0.70473632941623232</v>
      </c>
      <c r="E30" s="58">
        <v>0.71289949564142807</v>
      </c>
    </row>
    <row r="31" spans="1:5" x14ac:dyDescent="0.3">
      <c r="A31" s="55" t="s">
        <v>491</v>
      </c>
      <c r="B31" s="56">
        <v>0.8092309695669585</v>
      </c>
      <c r="C31" s="57">
        <v>0.79909612607219282</v>
      </c>
      <c r="D31" s="57">
        <v>0.79440909905819301</v>
      </c>
      <c r="E31" s="58">
        <v>0.79281397907395035</v>
      </c>
    </row>
    <row r="32" spans="1:5" x14ac:dyDescent="0.3">
      <c r="A32" s="55" t="s">
        <v>206</v>
      </c>
      <c r="B32" s="56">
        <v>0.49068655927200222</v>
      </c>
      <c r="C32" s="57">
        <v>0.47296465186446912</v>
      </c>
      <c r="D32" s="57">
        <v>0.49608021455673429</v>
      </c>
      <c r="E32" s="58">
        <v>0.51532407878014475</v>
      </c>
    </row>
    <row r="33" spans="1:5" x14ac:dyDescent="0.3">
      <c r="A33" s="55" t="s">
        <v>528</v>
      </c>
      <c r="B33" s="56">
        <v>0.79998965962973478</v>
      </c>
      <c r="C33" s="57">
        <v>0.78185283918654092</v>
      </c>
      <c r="D33" s="57">
        <v>0.76635374952342239</v>
      </c>
      <c r="E33" s="58">
        <v>0.75618135364168848</v>
      </c>
    </row>
    <row r="34" spans="1:5" x14ac:dyDescent="0.3">
      <c r="A34" s="55" t="s">
        <v>242</v>
      </c>
      <c r="B34" s="56">
        <v>0.71544248020966805</v>
      </c>
      <c r="C34" s="57">
        <v>0.82248687449062952</v>
      </c>
      <c r="D34" s="57">
        <v>0.85531245925837651</v>
      </c>
      <c r="E34" s="58">
        <v>0.86646317616414703</v>
      </c>
    </row>
    <row r="35" spans="1:5" x14ac:dyDescent="0.3">
      <c r="A35" s="55" t="s">
        <v>210</v>
      </c>
      <c r="B35" s="56">
        <v>0.43603196520976645</v>
      </c>
      <c r="C35" s="57">
        <v>0.37374931952590307</v>
      </c>
      <c r="D35" s="57">
        <v>0.38897029773633307</v>
      </c>
      <c r="E35" s="58">
        <v>0.40662968163388635</v>
      </c>
    </row>
    <row r="36" spans="1:5" x14ac:dyDescent="0.3">
      <c r="A36" s="55" t="s">
        <v>241</v>
      </c>
      <c r="B36" s="56">
        <v>0.79923148602308691</v>
      </c>
      <c r="C36" s="57">
        <v>0.88381191840196849</v>
      </c>
      <c r="D36" s="57">
        <v>0.90799539823667508</v>
      </c>
      <c r="E36" s="58">
        <v>0.91305274279897575</v>
      </c>
    </row>
    <row r="37" spans="1:5" x14ac:dyDescent="0.3">
      <c r="A37" s="55" t="s">
        <v>209</v>
      </c>
      <c r="B37" s="56">
        <v>0.73113181625509394</v>
      </c>
      <c r="C37" s="57">
        <v>0.8412557740874046</v>
      </c>
      <c r="D37" s="57">
        <v>0.87354585083840397</v>
      </c>
      <c r="E37" s="58">
        <v>0.88344643995183714</v>
      </c>
    </row>
    <row r="38" spans="1:5" x14ac:dyDescent="0.3">
      <c r="A38" s="55" t="s">
        <v>221</v>
      </c>
      <c r="B38" s="56">
        <v>0.81879780806844016</v>
      </c>
      <c r="C38" s="57">
        <v>0.84421972749524221</v>
      </c>
      <c r="D38" s="57">
        <v>0.8468869894580624</v>
      </c>
      <c r="E38" s="58">
        <v>0.84305187537037607</v>
      </c>
    </row>
    <row r="39" spans="1:5" x14ac:dyDescent="0.3">
      <c r="A39" s="55" t="s">
        <v>230</v>
      </c>
      <c r="B39" s="56">
        <v>0.89428368406521352</v>
      </c>
      <c r="C39" s="57">
        <v>0.9222669573591501</v>
      </c>
      <c r="D39" s="57">
        <v>0.92863554201931298</v>
      </c>
      <c r="E39" s="58">
        <v>0.92833587231111969</v>
      </c>
    </row>
    <row r="40" spans="1:5" x14ac:dyDescent="0.3">
      <c r="A40" s="55" t="s">
        <v>218</v>
      </c>
      <c r="B40" s="56">
        <v>0.71557797585286698</v>
      </c>
      <c r="C40" s="57">
        <v>0.82229624651984778</v>
      </c>
      <c r="D40" s="57">
        <v>0.86686185473720623</v>
      </c>
      <c r="E40" s="58">
        <v>0.88601621733231806</v>
      </c>
    </row>
    <row r="41" spans="1:5" x14ac:dyDescent="0.3">
      <c r="A41" s="55" t="s">
        <v>231</v>
      </c>
      <c r="B41" s="56">
        <v>0.69884016910769375</v>
      </c>
      <c r="C41" s="57">
        <v>0.76752683915713493</v>
      </c>
      <c r="D41" s="57">
        <v>0.79787745225059192</v>
      </c>
      <c r="E41" s="58">
        <v>0.80945445597381338</v>
      </c>
    </row>
    <row r="42" spans="1:5" x14ac:dyDescent="0.3">
      <c r="A42" s="55" t="s">
        <v>214</v>
      </c>
      <c r="B42" s="56">
        <v>0.85998853298258193</v>
      </c>
      <c r="C42" s="57">
        <v>0.81612625257743043</v>
      </c>
      <c r="D42" s="57">
        <v>0.80423609259004214</v>
      </c>
      <c r="E42" s="58">
        <v>0.80070029458218217</v>
      </c>
    </row>
    <row r="43" spans="1:5" x14ac:dyDescent="0.3">
      <c r="A43" s="55" t="s">
        <v>222</v>
      </c>
      <c r="B43" s="56">
        <v>0.8092309695669585</v>
      </c>
      <c r="C43" s="57">
        <v>0.87843946302727149</v>
      </c>
      <c r="D43" s="57">
        <v>0.89903815512586627</v>
      </c>
      <c r="E43" s="58">
        <v>0.90414574358277244</v>
      </c>
    </row>
    <row r="44" spans="1:5" x14ac:dyDescent="0.3">
      <c r="A44" s="55" t="s">
        <v>215</v>
      </c>
      <c r="B44" s="56">
        <v>0.80138034801660507</v>
      </c>
      <c r="C44" s="57">
        <v>0.80058963187675192</v>
      </c>
      <c r="D44" s="57">
        <v>0.79532680605045425</v>
      </c>
      <c r="E44" s="58">
        <v>0.791609870084509</v>
      </c>
    </row>
    <row r="45" spans="1:5" x14ac:dyDescent="0.3">
      <c r="A45" s="55" t="s">
        <v>208</v>
      </c>
      <c r="B45" s="56">
        <v>0.56413325029996442</v>
      </c>
      <c r="C45" s="57">
        <v>0.61681294844361634</v>
      </c>
      <c r="D45" s="57">
        <v>0.63948480742336244</v>
      </c>
      <c r="E45" s="58">
        <v>0.65128656028284504</v>
      </c>
    </row>
    <row r="48" spans="1:5" x14ac:dyDescent="0.3">
      <c r="A48" s="52" t="s">
        <v>588</v>
      </c>
    </row>
    <row r="49" spans="1:4" s="54" customFormat="1" ht="31.2" x14ac:dyDescent="0.3">
      <c r="A49" s="54" t="s">
        <v>589</v>
      </c>
      <c r="B49" s="54" t="s">
        <v>590</v>
      </c>
      <c r="C49" s="54" t="s">
        <v>591</v>
      </c>
      <c r="D49" s="54" t="s">
        <v>592</v>
      </c>
    </row>
    <row r="51" spans="1:4" x14ac:dyDescent="0.3">
      <c r="A51" s="53">
        <v>1</v>
      </c>
      <c r="B51" s="56">
        <v>7.6650615164319396</v>
      </c>
      <c r="C51" s="57">
        <v>23.953317238849809</v>
      </c>
      <c r="D51" s="58">
        <v>23.953317238849809</v>
      </c>
    </row>
    <row r="52" spans="1:4" x14ac:dyDescent="0.3">
      <c r="A52" s="53">
        <v>2</v>
      </c>
      <c r="B52" s="56">
        <v>5.5746985957571971</v>
      </c>
      <c r="C52" s="57">
        <v>17.420933111741242</v>
      </c>
      <c r="D52" s="58">
        <v>41.374250350591055</v>
      </c>
    </row>
    <row r="53" spans="1:4" x14ac:dyDescent="0.3">
      <c r="A53" s="53">
        <v>3</v>
      </c>
      <c r="B53" s="59">
        <v>4.3561874960789657</v>
      </c>
      <c r="C53" s="60">
        <v>13.613085925246768</v>
      </c>
      <c r="D53" s="61">
        <v>54.987336275837819</v>
      </c>
    </row>
    <row r="54" spans="1:4" x14ac:dyDescent="0.3">
      <c r="A54" s="53">
        <v>4</v>
      </c>
      <c r="B54" s="59">
        <v>2.4308478549740102</v>
      </c>
      <c r="C54" s="60">
        <v>7.5963995467937817</v>
      </c>
      <c r="D54" s="61">
        <v>62.583735822631603</v>
      </c>
    </row>
    <row r="55" spans="1:4" x14ac:dyDescent="0.3">
      <c r="A55" s="53">
        <v>5</v>
      </c>
      <c r="B55" s="59">
        <v>2.2615628275958892</v>
      </c>
      <c r="C55" s="60">
        <v>7.0673838362371537</v>
      </c>
      <c r="D55" s="61">
        <v>69.651119658868751</v>
      </c>
    </row>
    <row r="56" spans="1:4" x14ac:dyDescent="0.3">
      <c r="A56" s="53">
        <v>6</v>
      </c>
      <c r="B56" s="59">
        <v>1.1276838660707111</v>
      </c>
      <c r="C56" s="60">
        <v>3.5240120814709721</v>
      </c>
      <c r="D56" s="61">
        <v>73.175131740339722</v>
      </c>
    </row>
    <row r="57" spans="1:4" x14ac:dyDescent="0.3">
      <c r="A57" s="62">
        <v>7</v>
      </c>
      <c r="B57" s="59">
        <v>0.76139791194075912</v>
      </c>
      <c r="C57" s="60">
        <v>2.3793684748148722</v>
      </c>
      <c r="D57" s="61">
        <v>75.55450021515459</v>
      </c>
    </row>
    <row r="58" spans="1:4" x14ac:dyDescent="0.3">
      <c r="A58" s="62">
        <v>8</v>
      </c>
      <c r="B58" s="59">
        <v>0.5851092378789392</v>
      </c>
      <c r="C58" s="60">
        <v>1.8284663683716851</v>
      </c>
      <c r="D58" s="61">
        <v>77.382966583526269</v>
      </c>
    </row>
    <row r="59" spans="1:4" x14ac:dyDescent="0.3">
      <c r="A59" s="62">
        <v>9</v>
      </c>
      <c r="B59" s="59">
        <v>0.46193858113275799</v>
      </c>
      <c r="C59" s="60">
        <v>1.4435580660398688</v>
      </c>
      <c r="D59" s="61">
        <v>78.826524649566139</v>
      </c>
    </row>
    <row r="60" spans="1:4" x14ac:dyDescent="0.3">
      <c r="A60" s="62">
        <v>10</v>
      </c>
      <c r="B60" s="59">
        <v>0.40832772340568113</v>
      </c>
      <c r="C60" s="60">
        <v>1.2760241356427535</v>
      </c>
      <c r="D60" s="61">
        <v>80.102548785208896</v>
      </c>
    </row>
    <row r="61" spans="1:4" x14ac:dyDescent="0.3">
      <c r="A61" s="62">
        <v>11</v>
      </c>
      <c r="B61" s="59">
        <v>0.36487100522518096</v>
      </c>
      <c r="C61" s="60">
        <v>1.1402218913286906</v>
      </c>
      <c r="D61" s="61">
        <v>81.242770676537589</v>
      </c>
    </row>
    <row r="62" spans="1:4" x14ac:dyDescent="0.3">
      <c r="A62" s="62">
        <v>12</v>
      </c>
      <c r="B62" s="59">
        <v>0.32941191667715747</v>
      </c>
      <c r="C62" s="60">
        <v>1.0294122396161172</v>
      </c>
      <c r="D62" s="61">
        <v>82.27218291615371</v>
      </c>
    </row>
    <row r="63" spans="1:4" x14ac:dyDescent="0.3">
      <c r="A63" s="62">
        <v>13</v>
      </c>
      <c r="B63" s="59">
        <v>0.28263376704973525</v>
      </c>
      <c r="C63" s="60">
        <v>0.88323052203042263</v>
      </c>
      <c r="D63" s="61">
        <v>83.155413438184127</v>
      </c>
    </row>
    <row r="64" spans="1:4" x14ac:dyDescent="0.3">
      <c r="A64" s="62">
        <v>14</v>
      </c>
      <c r="B64" s="59">
        <v>0.26555636601158789</v>
      </c>
      <c r="C64" s="60">
        <v>0.82986364378621214</v>
      </c>
      <c r="D64" s="61">
        <v>83.985277081970338</v>
      </c>
    </row>
    <row r="65" spans="1:4" x14ac:dyDescent="0.3">
      <c r="A65" s="62">
        <v>15</v>
      </c>
      <c r="B65" s="59">
        <v>0.24218900321239395</v>
      </c>
      <c r="C65" s="60">
        <v>0.75684063503873111</v>
      </c>
      <c r="D65" s="61">
        <v>84.742117717009066</v>
      </c>
    </row>
    <row r="66" spans="1:4" x14ac:dyDescent="0.3">
      <c r="A66" s="62">
        <v>16</v>
      </c>
      <c r="B66" s="59">
        <v>0.20199703053001641</v>
      </c>
      <c r="C66" s="60">
        <v>0.6312407204063013</v>
      </c>
      <c r="D66" s="61">
        <v>85.373358437415362</v>
      </c>
    </row>
    <row r="67" spans="1:4" x14ac:dyDescent="0.3">
      <c r="A67" s="62">
        <v>17</v>
      </c>
      <c r="B67" s="59">
        <v>0.16082989805293813</v>
      </c>
      <c r="C67" s="60">
        <v>0.50259343141543167</v>
      </c>
      <c r="D67" s="61">
        <v>85.875951868830796</v>
      </c>
    </row>
    <row r="68" spans="1:4" x14ac:dyDescent="0.3">
      <c r="A68" s="62">
        <v>18</v>
      </c>
      <c r="B68" s="59">
        <v>0.15620658830253681</v>
      </c>
      <c r="C68" s="60">
        <v>0.48814558844542755</v>
      </c>
      <c r="D68" s="61">
        <v>86.36409745727623</v>
      </c>
    </row>
    <row r="69" spans="1:4" x14ac:dyDescent="0.3">
      <c r="A69" s="62">
        <v>19</v>
      </c>
      <c r="B69" s="59">
        <v>0.14225368309137415</v>
      </c>
      <c r="C69" s="60">
        <v>0.44454275966054424</v>
      </c>
      <c r="D69" s="61">
        <v>86.80864021693678</v>
      </c>
    </row>
    <row r="70" spans="1:4" x14ac:dyDescent="0.3">
      <c r="A70" s="62">
        <v>20</v>
      </c>
      <c r="B70" s="59">
        <v>0.13715007387062361</v>
      </c>
      <c r="C70" s="60">
        <v>0.42859398084569877</v>
      </c>
      <c r="D70" s="61">
        <v>87.237234197782485</v>
      </c>
    </row>
    <row r="71" spans="1:4" x14ac:dyDescent="0.3">
      <c r="A71" s="62">
        <v>21</v>
      </c>
      <c r="B71" s="59">
        <v>0.13577227290338589</v>
      </c>
      <c r="C71" s="60">
        <v>0.42428835282308092</v>
      </c>
      <c r="D71" s="61">
        <v>87.661522550605568</v>
      </c>
    </row>
    <row r="72" spans="1:4" x14ac:dyDescent="0.3">
      <c r="A72" s="62">
        <v>22</v>
      </c>
      <c r="B72" s="59">
        <v>0.12001572419510156</v>
      </c>
      <c r="C72" s="60">
        <v>0.37504913810969237</v>
      </c>
      <c r="D72" s="61">
        <v>88.036571688715256</v>
      </c>
    </row>
    <row r="73" spans="1:4" x14ac:dyDescent="0.3">
      <c r="A73" s="62">
        <v>23</v>
      </c>
      <c r="B73" s="59">
        <v>0.10927631936743233</v>
      </c>
      <c r="C73" s="60">
        <v>0.34148849802322606</v>
      </c>
      <c r="D73" s="61">
        <v>88.37806018673848</v>
      </c>
    </row>
    <row r="74" spans="1:4" x14ac:dyDescent="0.3">
      <c r="A74" s="62">
        <v>24</v>
      </c>
      <c r="B74" s="59">
        <v>0.10025804431855828</v>
      </c>
      <c r="C74" s="60">
        <v>0.31330638849549464</v>
      </c>
      <c r="D74" s="61">
        <v>88.691366575233971</v>
      </c>
    </row>
    <row r="75" spans="1:4" x14ac:dyDescent="0.3">
      <c r="A75" s="62">
        <v>25</v>
      </c>
      <c r="B75" s="59">
        <v>8.8136132069094084E-2</v>
      </c>
      <c r="C75" s="60">
        <v>0.27542541271591903</v>
      </c>
      <c r="D75" s="61">
        <v>88.96679198794989</v>
      </c>
    </row>
    <row r="76" spans="1:4" x14ac:dyDescent="0.3">
      <c r="A76" s="62">
        <v>26</v>
      </c>
      <c r="B76" s="59">
        <v>6.8118063232818563E-2</v>
      </c>
      <c r="C76" s="60">
        <v>0.21286894760255801</v>
      </c>
      <c r="D76" s="61">
        <v>89.179660935552448</v>
      </c>
    </row>
    <row r="77" spans="1:4" x14ac:dyDescent="0.3">
      <c r="A77" s="62">
        <v>27</v>
      </c>
      <c r="B77" s="59">
        <v>6.2812266016667645E-2</v>
      </c>
      <c r="C77" s="60">
        <v>0.19628833130208639</v>
      </c>
      <c r="D77" s="61">
        <v>89.375949266854533</v>
      </c>
    </row>
    <row r="78" spans="1:4" x14ac:dyDescent="0.3">
      <c r="A78" s="62">
        <v>28</v>
      </c>
      <c r="B78" s="59">
        <v>4.8875855147650228E-2</v>
      </c>
      <c r="C78" s="60">
        <v>0.15273704733640697</v>
      </c>
      <c r="D78" s="61">
        <v>89.528686314190935</v>
      </c>
    </row>
    <row r="79" spans="1:4" x14ac:dyDescent="0.3">
      <c r="A79" s="62">
        <v>29</v>
      </c>
      <c r="B79" s="59">
        <v>4.5756088076045844E-2</v>
      </c>
      <c r="C79" s="60">
        <v>0.14298777523764325</v>
      </c>
      <c r="D79" s="61">
        <v>89.671674089428578</v>
      </c>
    </row>
    <row r="80" spans="1:4" x14ac:dyDescent="0.3">
      <c r="A80" s="62">
        <v>30</v>
      </c>
      <c r="B80" s="59">
        <v>3.8508659546605824E-2</v>
      </c>
      <c r="C80" s="60">
        <v>0.1203395610831432</v>
      </c>
      <c r="D80" s="61">
        <v>89.79201365051172</v>
      </c>
    </row>
    <row r="81" spans="1:10" x14ac:dyDescent="0.3">
      <c r="A81" s="62">
        <v>31</v>
      </c>
      <c r="B81" s="59">
        <v>3.6804087828935843E-2</v>
      </c>
      <c r="C81" s="60">
        <v>0.1150127744654245</v>
      </c>
      <c r="D81" s="61">
        <v>89.907026424977147</v>
      </c>
    </row>
    <row r="82" spans="1:10" x14ac:dyDescent="0.3">
      <c r="A82" s="62">
        <v>32</v>
      </c>
      <c r="B82" s="59">
        <v>3.0058828598696054E-2</v>
      </c>
      <c r="C82" s="60">
        <v>9.3933839370925171E-2</v>
      </c>
      <c r="D82" s="61">
        <v>90.000960264348066</v>
      </c>
    </row>
    <row r="85" spans="1:10" x14ac:dyDescent="0.3">
      <c r="A85" s="52" t="s">
        <v>593</v>
      </c>
    </row>
    <row r="86" spans="1:10" s="54" customFormat="1" ht="31.2" x14ac:dyDescent="0.3">
      <c r="A86" s="54" t="s">
        <v>627</v>
      </c>
      <c r="B86" s="54" t="s">
        <v>594</v>
      </c>
      <c r="C86" s="54" t="s">
        <v>595</v>
      </c>
      <c r="D86" s="54" t="s">
        <v>596</v>
      </c>
      <c r="E86" s="54" t="s">
        <v>597</v>
      </c>
      <c r="F86" s="54" t="s">
        <v>598</v>
      </c>
      <c r="G86" s="63" t="s">
        <v>599</v>
      </c>
      <c r="H86" s="54" t="s">
        <v>600</v>
      </c>
    </row>
    <row r="87" spans="1:10" x14ac:dyDescent="0.3">
      <c r="A87" s="45" t="s">
        <v>210</v>
      </c>
      <c r="B87" s="116">
        <v>-0.10506315740658083</v>
      </c>
      <c r="C87" s="116">
        <v>-0.22300281966873378</v>
      </c>
      <c r="D87" s="116">
        <v>0.22588606410344578</v>
      </c>
      <c r="E87" s="116">
        <v>-7.7671818345581761E-2</v>
      </c>
      <c r="F87" s="116">
        <v>8.1747692998993537E-2</v>
      </c>
      <c r="G87" s="117">
        <v>0.53115068122528619</v>
      </c>
      <c r="H87" s="116">
        <v>0.40662968163388635</v>
      </c>
    </row>
    <row r="88" spans="1:10" x14ac:dyDescent="0.3">
      <c r="A88" s="45" t="s">
        <v>223</v>
      </c>
      <c r="B88" s="116">
        <v>-0.46927215617602108</v>
      </c>
      <c r="C88" s="116">
        <v>0.29316428418083401</v>
      </c>
      <c r="D88" s="116">
        <v>3.0643164716817842E-2</v>
      </c>
      <c r="E88" s="116">
        <v>0.31501857056267984</v>
      </c>
      <c r="F88" s="116">
        <v>-0.15508921041569504</v>
      </c>
      <c r="G88" s="117">
        <v>0.41709768061140456</v>
      </c>
      <c r="H88" s="116">
        <v>0.60436049604679343</v>
      </c>
      <c r="J88" s="45" t="s">
        <v>632</v>
      </c>
    </row>
    <row r="89" spans="1:10" x14ac:dyDescent="0.3">
      <c r="A89" s="45" t="s">
        <v>241</v>
      </c>
      <c r="B89" s="116">
        <v>0.67445192980649871</v>
      </c>
      <c r="C89" s="116">
        <v>8.7743031513197081E-2</v>
      </c>
      <c r="D89" s="116">
        <v>0.15383482064058832</v>
      </c>
      <c r="E89" s="116">
        <v>-0.50642020488687867</v>
      </c>
      <c r="F89" s="116">
        <v>0.34741469719057805</v>
      </c>
      <c r="G89" s="116">
        <v>0.22281146581920552</v>
      </c>
      <c r="H89" s="116">
        <v>0.91305274279897575</v>
      </c>
    </row>
    <row r="90" spans="1:10" x14ac:dyDescent="0.3">
      <c r="A90" s="45" t="s">
        <v>259</v>
      </c>
      <c r="B90" s="116">
        <v>-0.1746967453489269</v>
      </c>
      <c r="C90" s="116">
        <v>0.24485057141462357</v>
      </c>
      <c r="D90" s="116">
        <v>-0.36054033571752275</v>
      </c>
      <c r="E90" s="116">
        <v>4.2428320010455052E-2</v>
      </c>
      <c r="F90" s="116">
        <v>0.11444766024535909</v>
      </c>
      <c r="G90" s="116">
        <v>0.22019391110114897</v>
      </c>
      <c r="H90" s="116">
        <v>0.28384387676084749</v>
      </c>
    </row>
    <row r="91" spans="1:10" x14ac:dyDescent="0.3">
      <c r="A91" s="45" t="s">
        <v>222</v>
      </c>
      <c r="B91" s="116">
        <v>-0.19372198219366349</v>
      </c>
      <c r="C91" s="116">
        <v>-0.80564563563319458</v>
      </c>
      <c r="D91" s="116">
        <v>0.39872678238380099</v>
      </c>
      <c r="E91" s="116">
        <v>0.10791698051330391</v>
      </c>
      <c r="F91" s="116">
        <v>2.6261046476672462E-2</v>
      </c>
      <c r="G91" s="116">
        <v>0.21502065530397876</v>
      </c>
      <c r="H91" s="116">
        <v>0.90414574358277244</v>
      </c>
    </row>
    <row r="92" spans="1:10" x14ac:dyDescent="0.3">
      <c r="A92" s="45" t="s">
        <v>242</v>
      </c>
      <c r="B92" s="116">
        <v>0.14612111027777908</v>
      </c>
      <c r="C92" s="116">
        <v>0.592471493071271</v>
      </c>
      <c r="D92" s="116">
        <v>3.6605777479519326E-2</v>
      </c>
      <c r="E92" s="116">
        <v>0.60461756775102427</v>
      </c>
      <c r="F92" s="116">
        <v>0.28703160224322366</v>
      </c>
      <c r="G92" s="116">
        <v>0.21165963199226082</v>
      </c>
      <c r="H92" s="116">
        <v>0.86646317616414703</v>
      </c>
    </row>
    <row r="93" spans="1:10" x14ac:dyDescent="0.3">
      <c r="A93" s="45" t="s">
        <v>227</v>
      </c>
      <c r="B93" s="116">
        <v>6.776827031879E-2</v>
      </c>
      <c r="C93" s="116">
        <v>-0.17058055276019943</v>
      </c>
      <c r="D93" s="116">
        <v>0.85841644964197727</v>
      </c>
      <c r="E93" s="116">
        <v>1.3794142036810946E-3</v>
      </c>
      <c r="F93" s="116">
        <v>0.29399897317066609</v>
      </c>
      <c r="G93" s="116">
        <v>0.19405210621218985</v>
      </c>
      <c r="H93" s="116">
        <v>0.89466258429745071</v>
      </c>
    </row>
    <row r="94" spans="1:10" x14ac:dyDescent="0.3">
      <c r="A94" s="45" t="s">
        <v>267</v>
      </c>
      <c r="B94" s="116">
        <v>-1.7530810231477043E-2</v>
      </c>
      <c r="C94" s="116">
        <v>5.4015846785001511E-3</v>
      </c>
      <c r="D94" s="116">
        <v>6.7782410502155332E-2</v>
      </c>
      <c r="E94" s="116">
        <v>0.19156104513121749</v>
      </c>
      <c r="F94" s="116">
        <v>0.94736289781421401</v>
      </c>
      <c r="G94" s="116">
        <v>0.17732296373269985</v>
      </c>
      <c r="H94" s="116">
        <v>0.97056648993214933</v>
      </c>
    </row>
    <row r="95" spans="1:10" x14ac:dyDescent="0.3">
      <c r="A95" s="45" t="s">
        <v>220</v>
      </c>
      <c r="B95" s="116">
        <v>-0.7559790329267817</v>
      </c>
      <c r="C95" s="116">
        <v>-0.4605406585527102</v>
      </c>
      <c r="D95" s="116">
        <v>-2.7671775987414687E-2</v>
      </c>
      <c r="E95" s="116">
        <v>1.0988360553417528E-2</v>
      </c>
      <c r="F95" s="116">
        <v>-0.19318409321504129</v>
      </c>
      <c r="G95" s="116">
        <v>0.17168174302784567</v>
      </c>
      <c r="H95" s="116">
        <v>0.85128318286708771</v>
      </c>
    </row>
    <row r="96" spans="1:10" x14ac:dyDescent="0.3">
      <c r="A96" s="45" t="s">
        <v>230</v>
      </c>
      <c r="B96" s="116">
        <v>0.91732867227989512</v>
      </c>
      <c r="C96" s="116">
        <v>0.18450035392627906</v>
      </c>
      <c r="D96" s="116">
        <v>0.11373677733472685</v>
      </c>
      <c r="E96" s="116">
        <v>-0.13093872185259492</v>
      </c>
      <c r="F96" s="116">
        <v>5.0262870270647256E-2</v>
      </c>
      <c r="G96" s="116">
        <v>0.14211347130249893</v>
      </c>
      <c r="H96" s="116">
        <v>0.92833587231111969</v>
      </c>
    </row>
    <row r="97" spans="1:8" x14ac:dyDescent="0.3">
      <c r="A97" s="45" t="s">
        <v>209</v>
      </c>
      <c r="B97" s="116">
        <v>0.35630012565929503</v>
      </c>
      <c r="C97" s="116">
        <v>0.33331421650818543</v>
      </c>
      <c r="D97" s="116">
        <v>0.33093526877675888</v>
      </c>
      <c r="E97" s="116">
        <v>-0.71614634965707047</v>
      </c>
      <c r="F97" s="116">
        <v>7.175047694752873E-2</v>
      </c>
      <c r="G97" s="116">
        <v>0.13366531255253558</v>
      </c>
      <c r="H97" s="116">
        <v>0.88344643995183714</v>
      </c>
    </row>
    <row r="98" spans="1:8" x14ac:dyDescent="0.3">
      <c r="A98" s="45" t="s">
        <v>490</v>
      </c>
      <c r="B98" s="116">
        <v>0.19041772568728552</v>
      </c>
      <c r="C98" s="116">
        <v>0.38424859301169972</v>
      </c>
      <c r="D98" s="116">
        <v>0.65619472165493609</v>
      </c>
      <c r="E98" s="116">
        <v>-0.27440069341485085</v>
      </c>
      <c r="F98" s="116">
        <v>-9.5338983085676163E-2</v>
      </c>
      <c r="G98" s="116">
        <v>0.11839268843828203</v>
      </c>
      <c r="H98" s="116">
        <v>0.71289949564142807</v>
      </c>
    </row>
    <row r="99" spans="1:8" x14ac:dyDescent="0.3">
      <c r="A99" s="45" t="s">
        <v>214</v>
      </c>
      <c r="B99" s="116">
        <v>0.19269578042930383</v>
      </c>
      <c r="C99" s="116">
        <v>4.2869420247405407E-2</v>
      </c>
      <c r="D99" s="116">
        <v>0.85975002159969105</v>
      </c>
      <c r="E99" s="116">
        <v>6.6611584824130529E-2</v>
      </c>
      <c r="F99" s="116">
        <v>9.0454312785523683E-2</v>
      </c>
      <c r="G99" s="116">
        <v>9.9707859607353844E-2</v>
      </c>
      <c r="H99" s="116">
        <v>0.80070029458218217</v>
      </c>
    </row>
    <row r="100" spans="1:8" x14ac:dyDescent="0.3">
      <c r="A100" s="45" t="s">
        <v>260</v>
      </c>
      <c r="B100" s="116">
        <v>-0.20838755279270424</v>
      </c>
      <c r="C100" s="116">
        <v>0.187487721203761</v>
      </c>
      <c r="D100" s="116">
        <v>-0.49508884806608289</v>
      </c>
      <c r="E100" s="116">
        <v>0.22583176920568349</v>
      </c>
      <c r="F100" s="116">
        <v>-2.0908194796464528E-2</v>
      </c>
      <c r="G100" s="116">
        <v>8.496137252294042E-2</v>
      </c>
      <c r="H100" s="116">
        <v>0.38234556093690059</v>
      </c>
    </row>
    <row r="101" spans="1:8" x14ac:dyDescent="0.3">
      <c r="A101" s="45" t="s">
        <v>218</v>
      </c>
      <c r="B101" s="116">
        <v>-0.33248540841707025</v>
      </c>
      <c r="C101" s="116">
        <v>-0.27815148718462951</v>
      </c>
      <c r="D101" s="116">
        <v>0.82005645994870691</v>
      </c>
      <c r="E101" s="116">
        <v>5.0093147858444459E-2</v>
      </c>
      <c r="F101" s="116">
        <v>-0.13748785452439116</v>
      </c>
      <c r="G101" s="116">
        <v>6.478108408120048E-2</v>
      </c>
      <c r="H101" s="116">
        <v>0.88601621733231806</v>
      </c>
    </row>
    <row r="102" spans="1:8" x14ac:dyDescent="0.3">
      <c r="A102" s="45" t="s">
        <v>234</v>
      </c>
      <c r="B102" s="116">
        <v>0.20742330221948801</v>
      </c>
      <c r="C102" s="116">
        <v>7.8599383769695733E-2</v>
      </c>
      <c r="D102" s="116">
        <v>-0.37998356371283737</v>
      </c>
      <c r="E102" s="116">
        <v>0.46703706326931771</v>
      </c>
      <c r="F102" s="116">
        <v>-0.29818504326154305</v>
      </c>
      <c r="G102" s="116">
        <v>5.0536427346985886E-2</v>
      </c>
      <c r="H102" s="116">
        <v>0.50318166743974724</v>
      </c>
    </row>
    <row r="103" spans="1:8" x14ac:dyDescent="0.3">
      <c r="A103" s="45" t="s">
        <v>266</v>
      </c>
      <c r="B103" s="116">
        <v>-0.16457793646186447</v>
      </c>
      <c r="C103" s="116">
        <v>-0.12429572066830601</v>
      </c>
      <c r="D103" s="116">
        <v>6.1844015589642018E-2</v>
      </c>
      <c r="E103" s="116">
        <v>0.84932186171565505</v>
      </c>
      <c r="F103" s="116">
        <v>0.23369507861479491</v>
      </c>
      <c r="G103" s="116">
        <v>4.8348552146855267E-2</v>
      </c>
      <c r="H103" s="116">
        <v>0.82465860310874184</v>
      </c>
    </row>
    <row r="104" spans="1:8" x14ac:dyDescent="0.3">
      <c r="A104" s="45" t="s">
        <v>264</v>
      </c>
      <c r="B104" s="116">
        <v>0.39463664822791616</v>
      </c>
      <c r="C104" s="116">
        <v>-9.1839736070423686E-2</v>
      </c>
      <c r="D104" s="116">
        <v>-8.1047851080607372E-3</v>
      </c>
      <c r="E104" s="116">
        <v>-0.79851091112301731</v>
      </c>
      <c r="F104" s="116">
        <v>-0.14284677333312001</v>
      </c>
      <c r="G104" s="116">
        <v>4.4099471617702876E-2</v>
      </c>
      <c r="H104" s="116">
        <v>0.82420794844386602</v>
      </c>
    </row>
    <row r="105" spans="1:8" x14ac:dyDescent="0.3">
      <c r="A105" s="45" t="s">
        <v>208</v>
      </c>
      <c r="B105" s="116">
        <v>0.13672542793735337</v>
      </c>
      <c r="C105" s="116">
        <v>-0.69346910094855618</v>
      </c>
      <c r="D105" s="116">
        <v>1.2211980849793368E-2</v>
      </c>
      <c r="E105" s="116">
        <v>0.21062750303279867</v>
      </c>
      <c r="F105" s="116">
        <v>-0.32575914391792393</v>
      </c>
      <c r="G105" s="116">
        <v>3.257646348855707E-2</v>
      </c>
      <c r="H105" s="116">
        <v>0.65128656028284504</v>
      </c>
    </row>
    <row r="106" spans="1:8" x14ac:dyDescent="0.3">
      <c r="A106" s="45" t="s">
        <v>221</v>
      </c>
      <c r="B106" s="116">
        <v>-0.14392478825141031</v>
      </c>
      <c r="C106" s="116">
        <v>-0.41749705392946701</v>
      </c>
      <c r="D106" s="116">
        <v>-5.6584359814617326E-2</v>
      </c>
      <c r="E106" s="116">
        <v>-0.11591510008366923</v>
      </c>
      <c r="F106" s="116">
        <v>-0.79439007720569532</v>
      </c>
      <c r="G106" s="116">
        <v>1.8440312426590357E-2</v>
      </c>
      <c r="H106" s="116">
        <v>0.84305187537037607</v>
      </c>
    </row>
    <row r="107" spans="1:8" x14ac:dyDescent="0.3">
      <c r="A107" s="45" t="s">
        <v>219</v>
      </c>
      <c r="B107" s="116">
        <v>-0.85153370692131103</v>
      </c>
      <c r="C107" s="116">
        <v>-0.41044093437793511</v>
      </c>
      <c r="D107" s="116">
        <v>9.6954974525047199E-2</v>
      </c>
      <c r="E107" s="116">
        <v>0.22094766171142555</v>
      </c>
      <c r="F107" s="116">
        <v>9.7644986166804171E-2</v>
      </c>
      <c r="G107" s="116">
        <v>1.5736928396985878E-3</v>
      </c>
      <c r="H107" s="116">
        <v>0.96132657126891807</v>
      </c>
    </row>
    <row r="108" spans="1:8" x14ac:dyDescent="0.3">
      <c r="A108" s="45" t="s">
        <v>491</v>
      </c>
      <c r="B108" s="116">
        <v>0.16705016677098258</v>
      </c>
      <c r="C108" s="116">
        <v>0.67483012291220434</v>
      </c>
      <c r="D108" s="116">
        <v>-0.49486845046648675</v>
      </c>
      <c r="E108" s="116">
        <v>-5.3401229170039845E-2</v>
      </c>
      <c r="F108" s="116">
        <v>0.24831239496972313</v>
      </c>
      <c r="G108" s="116">
        <v>-1.0344346330286833E-2</v>
      </c>
      <c r="H108" s="116">
        <v>0.79281397907395035</v>
      </c>
    </row>
    <row r="109" spans="1:8" x14ac:dyDescent="0.3">
      <c r="A109" s="45" t="s">
        <v>528</v>
      </c>
      <c r="B109" s="116">
        <v>5.8733939727558311E-2</v>
      </c>
      <c r="C109" s="116">
        <v>0.86233227768186171</v>
      </c>
      <c r="D109" s="116">
        <v>-2.857019179353594E-2</v>
      </c>
      <c r="E109" s="116">
        <v>6.9689966285546245E-2</v>
      </c>
      <c r="F109" s="116">
        <v>-4.8535370146507668E-2</v>
      </c>
      <c r="G109" s="116">
        <v>-3.2955896101601566E-2</v>
      </c>
      <c r="H109" s="116">
        <v>0.75618135364168848</v>
      </c>
    </row>
    <row r="110" spans="1:8" x14ac:dyDescent="0.3">
      <c r="A110" s="45" t="s">
        <v>224</v>
      </c>
      <c r="B110" s="116">
        <v>-0.71420665339305811</v>
      </c>
      <c r="C110" s="116">
        <v>0.19580198942461502</v>
      </c>
      <c r="D110" s="116">
        <v>-0.1633804933054199</v>
      </c>
      <c r="E110" s="116">
        <v>0.21567354407542336</v>
      </c>
      <c r="F110" s="116">
        <v>-0.37796545456259695</v>
      </c>
      <c r="G110" s="116">
        <v>-4.8543282063269085E-2</v>
      </c>
      <c r="H110" s="116">
        <v>0.76685216151408531</v>
      </c>
    </row>
    <row r="111" spans="1:8" x14ac:dyDescent="0.3">
      <c r="A111" s="45" t="s">
        <v>238</v>
      </c>
      <c r="B111" s="116">
        <v>0.69486767114051917</v>
      </c>
      <c r="C111" s="116">
        <v>-0.25220126904498202</v>
      </c>
      <c r="D111" s="116">
        <v>-2.0541193453526684E-2</v>
      </c>
      <c r="E111" s="116">
        <v>-0.39795454571894695</v>
      </c>
      <c r="F111" s="116">
        <v>0.34532621654683671</v>
      </c>
      <c r="G111" s="116">
        <v>-6.2190307524654195E-2</v>
      </c>
      <c r="H111" s="116">
        <v>0.82835415218012109</v>
      </c>
    </row>
    <row r="112" spans="1:8" x14ac:dyDescent="0.3">
      <c r="A112" s="45" t="s">
        <v>228</v>
      </c>
      <c r="B112" s="116">
        <v>-0.51196944441083925</v>
      </c>
      <c r="C112" s="116">
        <v>4.2091613534489015E-2</v>
      </c>
      <c r="D112" s="116">
        <v>-0.33443166595348695</v>
      </c>
      <c r="E112" s="116">
        <v>-0.10901705740828792</v>
      </c>
      <c r="F112" s="116">
        <v>0.13315824406312132</v>
      </c>
      <c r="G112" s="116">
        <v>-0.15293764222055178</v>
      </c>
      <c r="H112" s="116">
        <v>0.42873471456747381</v>
      </c>
    </row>
    <row r="113" spans="1:8" x14ac:dyDescent="0.3">
      <c r="A113" s="45" t="s">
        <v>215</v>
      </c>
      <c r="B113" s="116">
        <v>0.83844753053887611</v>
      </c>
      <c r="C113" s="116">
        <v>0.13778167726449364</v>
      </c>
      <c r="D113" s="116">
        <v>-5.0898131352624873E-2</v>
      </c>
      <c r="E113" s="116">
        <v>3.7278971174842503E-2</v>
      </c>
      <c r="F113" s="116">
        <v>-0.15667852294132145</v>
      </c>
      <c r="G113" s="116">
        <v>-0.20273952887667493</v>
      </c>
      <c r="H113" s="116">
        <v>0.791609870084509</v>
      </c>
    </row>
    <row r="114" spans="1:8" x14ac:dyDescent="0.3">
      <c r="A114" s="45" t="s">
        <v>206</v>
      </c>
      <c r="B114" s="116">
        <v>0.37459919277829345</v>
      </c>
      <c r="C114" s="116">
        <v>0.38126023750684868</v>
      </c>
      <c r="D114" s="116">
        <v>0.33014977992506678</v>
      </c>
      <c r="E114" s="116">
        <v>8.4296360721387215E-2</v>
      </c>
      <c r="F114" s="116">
        <v>-8.2053709797150112E-2</v>
      </c>
      <c r="G114" s="116">
        <v>-0.32680665498132411</v>
      </c>
      <c r="H114" s="116">
        <v>0.51532407878014475</v>
      </c>
    </row>
    <row r="115" spans="1:8" x14ac:dyDescent="0.3">
      <c r="A115" s="45" t="s">
        <v>237</v>
      </c>
      <c r="B115" s="116">
        <v>3.32490081412452E-3</v>
      </c>
      <c r="C115" s="116">
        <v>-0.62449766541779805</v>
      </c>
      <c r="D115" s="116">
        <v>0.11416978334414721</v>
      </c>
      <c r="E115" s="116">
        <v>-0.4431599546280382</v>
      </c>
      <c r="F115" s="116">
        <v>7.8438142190922613E-2</v>
      </c>
      <c r="G115" s="116">
        <v>-0.35401490929659624</v>
      </c>
      <c r="H115" s="116">
        <v>0.7309129723697021</v>
      </c>
    </row>
    <row r="116" spans="1:8" x14ac:dyDescent="0.3">
      <c r="A116" s="118" t="s">
        <v>263</v>
      </c>
      <c r="B116" s="119">
        <v>-0.16898602120112594</v>
      </c>
      <c r="C116" s="119">
        <v>-0.3000239172931034</v>
      </c>
      <c r="D116" s="119">
        <v>-0.21600080471365768</v>
      </c>
      <c r="E116" s="119">
        <v>-0.36687153458517463</v>
      </c>
      <c r="F116" s="119">
        <v>-5.9647169341220448E-2</v>
      </c>
      <c r="G116" s="120">
        <v>-0.39287172619347416</v>
      </c>
      <c r="H116" s="119">
        <v>0.45772767515432888</v>
      </c>
    </row>
    <row r="117" spans="1:8" x14ac:dyDescent="0.3">
      <c r="A117" s="45" t="s">
        <v>231</v>
      </c>
      <c r="B117" s="116">
        <v>0.75628888816088513</v>
      </c>
      <c r="C117" s="116">
        <v>-0.16200247678175683</v>
      </c>
      <c r="D117" s="116">
        <v>8.7600175671594463E-2</v>
      </c>
      <c r="E117" s="116">
        <v>-4.2483125088221441E-2</v>
      </c>
      <c r="F117" s="116">
        <v>-0.18632937765734142</v>
      </c>
      <c r="G117" s="117">
        <v>-0.40870469415956556</v>
      </c>
      <c r="H117" s="116">
        <v>0.80945445597381338</v>
      </c>
    </row>
    <row r="118" spans="1:8" x14ac:dyDescent="0.3">
      <c r="A118" s="45" t="s">
        <v>211</v>
      </c>
      <c r="B118" s="116">
        <v>2.7973814836349492E-3</v>
      </c>
      <c r="C118" s="116">
        <v>6.1997725488419227E-4</v>
      </c>
      <c r="D118" s="116">
        <v>-0.58404055743489869</v>
      </c>
      <c r="E118" s="116">
        <v>-2.4130712842221357E-2</v>
      </c>
      <c r="F118" s="116">
        <v>-0.28510476843434751</v>
      </c>
      <c r="G118" s="117">
        <v>-0.4675821419284093</v>
      </c>
      <c r="H118" s="116">
        <v>0.64161166281454496</v>
      </c>
    </row>
    <row r="120" spans="1:8" x14ac:dyDescent="0.3">
      <c r="A120" s="64" t="s">
        <v>601</v>
      </c>
      <c r="B120" s="65">
        <v>6.268380372575078</v>
      </c>
      <c r="C120" s="66">
        <v>4.6788366262504484</v>
      </c>
      <c r="D120" s="66">
        <v>4.3837589204287264</v>
      </c>
      <c r="E120" s="66">
        <v>3.6908638707201629</v>
      </c>
      <c r="F120" s="66">
        <v>2.7246360334099067</v>
      </c>
      <c r="G120" s="66">
        <v>1.6695663191522492</v>
      </c>
      <c r="H120" s="67">
        <v>23.416042142536572</v>
      </c>
    </row>
    <row r="121" spans="1:8" x14ac:dyDescent="0.3">
      <c r="A121" s="64" t="s">
        <v>602</v>
      </c>
      <c r="B121" s="68">
        <v>19.58868866429712</v>
      </c>
      <c r="C121" s="69">
        <v>14.621364457032652</v>
      </c>
      <c r="D121" s="69">
        <v>13.69924662633977</v>
      </c>
      <c r="E121" s="69">
        <v>11.533949596000509</v>
      </c>
      <c r="F121" s="69">
        <v>8.514487604405959</v>
      </c>
      <c r="G121" s="69">
        <v>5.2173947473507791</v>
      </c>
      <c r="H121" s="70">
        <v>73.175131695426785</v>
      </c>
    </row>
    <row r="125" spans="1:8" x14ac:dyDescent="0.3">
      <c r="E125" s="71" t="s">
        <v>603</v>
      </c>
      <c r="F125" s="45" t="s">
        <v>594</v>
      </c>
    </row>
    <row r="126" spans="1:8" x14ac:dyDescent="0.3">
      <c r="E126" s="72" t="s">
        <v>604</v>
      </c>
      <c r="F126" s="45" t="s">
        <v>595</v>
      </c>
    </row>
    <row r="145" spans="2:7" s="54" customFormat="1" ht="31.2" hidden="1" x14ac:dyDescent="0.3">
      <c r="B145" s="54" t="s">
        <v>605</v>
      </c>
      <c r="C145" s="54" t="s">
        <v>606</v>
      </c>
      <c r="D145" s="54" t="s">
        <v>607</v>
      </c>
      <c r="E145" s="54" t="s">
        <v>608</v>
      </c>
      <c r="F145" s="54" t="s">
        <v>609</v>
      </c>
      <c r="G145" s="54" t="s">
        <v>610</v>
      </c>
    </row>
    <row r="146" spans="2:7" hidden="1" x14ac:dyDescent="0.3">
      <c r="B146" s="56">
        <v>0.27658863633631259</v>
      </c>
      <c r="C146" s="57">
        <v>-0.14659539653479498</v>
      </c>
      <c r="D146" s="57">
        <v>0.2822211515423852</v>
      </c>
      <c r="E146" s="57">
        <v>5.1226674609141577E-2</v>
      </c>
      <c r="F146" s="57">
        <v>0.28198301209167609</v>
      </c>
      <c r="G146" s="58">
        <v>-0.24564026866454275</v>
      </c>
    </row>
    <row r="147" spans="2:7" hidden="1" x14ac:dyDescent="0.3">
      <c r="B147" s="56">
        <v>0.35522200539716736</v>
      </c>
      <c r="C147" s="57">
        <v>-2.813342991085991E-2</v>
      </c>
      <c r="D147" s="57">
        <v>0.78769237590583974</v>
      </c>
      <c r="E147" s="57">
        <v>0.1890984192104479</v>
      </c>
      <c r="F147" s="57">
        <v>8.9191730266974148E-2</v>
      </c>
      <c r="G147" s="58">
        <v>-0.2909750499909578</v>
      </c>
    </row>
    <row r="148" spans="2:7" hidden="1" x14ac:dyDescent="0.3">
      <c r="B148" s="59">
        <v>0.32282705817657276</v>
      </c>
      <c r="C148" s="60">
        <v>2.0896625466028558E-2</v>
      </c>
      <c r="D148" s="60">
        <v>0.80377104272388178</v>
      </c>
      <c r="E148" s="60">
        <v>0.18610828455227144</v>
      </c>
      <c r="F148" s="60">
        <v>9.9967836455339396E-2</v>
      </c>
      <c r="G148" s="61">
        <v>-0.48360243360873562</v>
      </c>
    </row>
    <row r="149" spans="2:7" hidden="1" x14ac:dyDescent="0.3">
      <c r="B149" s="59">
        <v>0.22019320343426035</v>
      </c>
      <c r="C149" s="60">
        <v>3.2995334627644875E-2</v>
      </c>
      <c r="D149" s="60">
        <v>0.77270988936858653</v>
      </c>
      <c r="E149" s="60">
        <v>0.46770057054458758</v>
      </c>
      <c r="F149" s="60">
        <v>0.38696283451195401</v>
      </c>
      <c r="G149" s="61">
        <v>-0.40605935044375818</v>
      </c>
    </row>
    <row r="150" spans="2:7" hidden="1" x14ac:dyDescent="0.3">
      <c r="B150" s="59">
        <v>0.22386152034118981</v>
      </c>
      <c r="C150" s="60">
        <v>0.33916631163459821</v>
      </c>
      <c r="D150" s="60">
        <v>0.74502214037161618</v>
      </c>
      <c r="E150" s="60">
        <v>0.75818090336869415</v>
      </c>
      <c r="F150" s="60">
        <v>0.47182400472945507</v>
      </c>
      <c r="G150" s="61">
        <v>-0.41021031684810122</v>
      </c>
    </row>
    <row r="151" spans="2:7" hidden="1" x14ac:dyDescent="0.3">
      <c r="B151" s="59">
        <v>0.43620935606267314</v>
      </c>
      <c r="C151" s="60">
        <v>0.69955806027671574</v>
      </c>
      <c r="D151" s="60">
        <v>0.64845924521095888</v>
      </c>
      <c r="E151" s="60">
        <v>0.85882672096161261</v>
      </c>
      <c r="F151" s="60">
        <v>0.12272791079586265</v>
      </c>
      <c r="G151" s="61">
        <v>-0.78341416013066401</v>
      </c>
    </row>
    <row r="152" spans="2:7" hidden="1" x14ac:dyDescent="0.3">
      <c r="B152" s="59">
        <v>0.27789391839174515</v>
      </c>
      <c r="C152" s="60">
        <v>0.25696864877247005</v>
      </c>
      <c r="D152" s="60">
        <v>1.1339774490641068</v>
      </c>
      <c r="E152" s="60">
        <v>0.52813259767829301</v>
      </c>
      <c r="F152" s="60">
        <v>0.3172616441705795</v>
      </c>
      <c r="G152" s="61">
        <v>-0.18316039969246051</v>
      </c>
    </row>
    <row r="153" spans="2:7" hidden="1" x14ac:dyDescent="0.3">
      <c r="B153" s="59">
        <v>1.5494187939652964</v>
      </c>
      <c r="C153" s="60">
        <v>1.4591941755048259</v>
      </c>
      <c r="D153" s="60">
        <v>-2.3344774539705431</v>
      </c>
      <c r="E153" s="60">
        <v>1.0526690223370379</v>
      </c>
      <c r="F153" s="60">
        <v>-2.3858527434699832</v>
      </c>
      <c r="G153" s="61">
        <v>0.76123071371035766</v>
      </c>
    </row>
    <row r="154" spans="2:7" hidden="1" x14ac:dyDescent="0.3">
      <c r="B154" s="59">
        <v>-0.22174827382218948</v>
      </c>
      <c r="C154" s="60">
        <v>-0.43517064508902237</v>
      </c>
      <c r="D154" s="60">
        <v>0.86409125448862212</v>
      </c>
      <c r="E154" s="60">
        <v>0.70235130740961449</v>
      </c>
      <c r="F154" s="60">
        <v>1.7633692095537354</v>
      </c>
      <c r="G154" s="61">
        <v>-1.4317363523987727</v>
      </c>
    </row>
    <row r="155" spans="2:7" hidden="1" x14ac:dyDescent="0.3">
      <c r="B155" s="59">
        <v>0.11775383812171915</v>
      </c>
      <c r="C155" s="60">
        <v>-0.48465516989773383</v>
      </c>
      <c r="D155" s="60">
        <v>1.0889008854334024</v>
      </c>
      <c r="E155" s="60">
        <v>0.14645475084394838</v>
      </c>
      <c r="F155" s="60">
        <v>1.468257151879474</v>
      </c>
      <c r="G155" s="61">
        <v>-4.3062635880205868E-2</v>
      </c>
    </row>
    <row r="156" spans="2:7" hidden="1" x14ac:dyDescent="0.3">
      <c r="B156" s="59">
        <v>8.1395437568803214E-2</v>
      </c>
      <c r="C156" s="60">
        <v>-1.0307681108094806</v>
      </c>
      <c r="D156" s="60">
        <v>0.57965217693921955</v>
      </c>
      <c r="E156" s="60">
        <v>-0.2051889511867527</v>
      </c>
      <c r="F156" s="60">
        <v>1.354057638180852</v>
      </c>
      <c r="G156" s="61">
        <v>0.20663383912281452</v>
      </c>
    </row>
    <row r="157" spans="2:7" hidden="1" x14ac:dyDescent="0.3">
      <c r="B157" s="59">
        <v>0.13565036161394706</v>
      </c>
      <c r="C157" s="60">
        <v>0.27114677957227418</v>
      </c>
      <c r="D157" s="60">
        <v>0.39898815935643012</v>
      </c>
      <c r="E157" s="60">
        <v>0.59392621958035874</v>
      </c>
      <c r="F157" s="60">
        <v>2.5961275375585147</v>
      </c>
      <c r="G157" s="61">
        <v>2.0244521964301737E-2</v>
      </c>
    </row>
    <row r="158" spans="2:7" hidden="1" x14ac:dyDescent="0.3">
      <c r="B158" s="59">
        <v>0.36911230473631107</v>
      </c>
      <c r="C158" s="60">
        <v>8.8146446235034592E-2</v>
      </c>
      <c r="D158" s="60">
        <v>0.39764529249280955</v>
      </c>
      <c r="E158" s="60">
        <v>0.41215406284520323</v>
      </c>
      <c r="F158" s="60">
        <v>2.0656881319985287</v>
      </c>
      <c r="G158" s="61">
        <v>-0.20343521908048784</v>
      </c>
    </row>
    <row r="159" spans="2:7" hidden="1" x14ac:dyDescent="0.3">
      <c r="B159" s="59">
        <v>0.40044627288646878</v>
      </c>
      <c r="C159" s="60">
        <v>-0.40740683473306533</v>
      </c>
      <c r="D159" s="60">
        <v>0.19408057938980711</v>
      </c>
      <c r="E159" s="60">
        <v>-4.1420410625873434E-2</v>
      </c>
      <c r="F159" s="60">
        <v>1.5132997458156332</v>
      </c>
      <c r="G159" s="61">
        <v>4.9494548502671064E-2</v>
      </c>
    </row>
    <row r="160" spans="2:7" hidden="1" x14ac:dyDescent="0.3">
      <c r="B160" s="59">
        <v>0.28969928135005313</v>
      </c>
      <c r="C160" s="60">
        <v>-1.3015035303024465</v>
      </c>
      <c r="D160" s="60">
        <v>-1.8877444629505937</v>
      </c>
      <c r="E160" s="60">
        <v>0.27516887865697265</v>
      </c>
      <c r="F160" s="60">
        <v>1.1767301283494669</v>
      </c>
      <c r="G160" s="61">
        <v>2.2044095077923171</v>
      </c>
    </row>
    <row r="161" spans="2:7" hidden="1" x14ac:dyDescent="0.3">
      <c r="B161" s="59">
        <v>0.25326202669542502</v>
      </c>
      <c r="C161" s="60">
        <v>-1.1101992572198471</v>
      </c>
      <c r="D161" s="60">
        <v>-0.34956596386095978</v>
      </c>
      <c r="E161" s="60">
        <v>0.41542738924534789</v>
      </c>
      <c r="F161" s="60">
        <v>1.3596648783570819</v>
      </c>
      <c r="G161" s="61">
        <v>0.44588411456147398</v>
      </c>
    </row>
    <row r="162" spans="2:7" hidden="1" x14ac:dyDescent="0.3">
      <c r="B162" s="59">
        <v>0.86075973517763371</v>
      </c>
      <c r="C162" s="60">
        <v>-1.5997614887457159</v>
      </c>
      <c r="D162" s="60">
        <v>-0.19314203398581858</v>
      </c>
      <c r="E162" s="60">
        <v>0.25926254103281227</v>
      </c>
      <c r="F162" s="60">
        <v>0.92410600057499415</v>
      </c>
      <c r="G162" s="61">
        <v>9.4340671493558917E-2</v>
      </c>
    </row>
    <row r="163" spans="2:7" hidden="1" x14ac:dyDescent="0.3">
      <c r="B163" s="59">
        <v>0.31192511260501388</v>
      </c>
      <c r="C163" s="60">
        <v>-0.71272340869582285</v>
      </c>
      <c r="D163" s="60">
        <v>0.34925476931589278</v>
      </c>
      <c r="E163" s="60">
        <v>0.21255906212420356</v>
      </c>
      <c r="F163" s="60">
        <v>1.7241360868098068</v>
      </c>
      <c r="G163" s="61">
        <v>0.50953986413441443</v>
      </c>
    </row>
    <row r="164" spans="2:7" hidden="1" x14ac:dyDescent="0.3">
      <c r="B164" s="59">
        <v>0.41837832527126356</v>
      </c>
      <c r="C164" s="60">
        <v>-1.423131250147454</v>
      </c>
      <c r="D164" s="60">
        <v>-0.13356640004833081</v>
      </c>
      <c r="E164" s="60">
        <v>0.20252570290469618</v>
      </c>
      <c r="F164" s="60">
        <v>0.9572838972467016</v>
      </c>
      <c r="G164" s="61">
        <v>0.71357209422700274</v>
      </c>
    </row>
    <row r="165" spans="2:7" hidden="1" x14ac:dyDescent="0.3">
      <c r="B165" s="59">
        <v>0.38380586765649638</v>
      </c>
      <c r="C165" s="60">
        <v>-1.1170591236476484</v>
      </c>
      <c r="D165" s="60">
        <v>-9.0747925860441992E-3</v>
      </c>
      <c r="E165" s="60">
        <v>0.42188811904882773</v>
      </c>
      <c r="F165" s="60">
        <v>1.0677726306717434</v>
      </c>
      <c r="G165" s="61">
        <v>0.47362673677383738</v>
      </c>
    </row>
    <row r="166" spans="2:7" hidden="1" x14ac:dyDescent="0.3">
      <c r="B166" s="59">
        <v>0.26791257440786687</v>
      </c>
      <c r="C166" s="60">
        <v>-1.2780035999846175</v>
      </c>
      <c r="D166" s="60">
        <v>-0.12491758570187243</v>
      </c>
      <c r="E166" s="60">
        <v>0.38605457261003867</v>
      </c>
      <c r="F166" s="60">
        <v>1.2610903787041416</v>
      </c>
      <c r="G166" s="61">
        <v>0.49398766351237677</v>
      </c>
    </row>
    <row r="167" spans="2:7" hidden="1" x14ac:dyDescent="0.3">
      <c r="B167" s="59">
        <v>0.36461066145135446</v>
      </c>
      <c r="C167" s="60">
        <v>-0.15221868348446405</v>
      </c>
      <c r="D167" s="60">
        <v>0.55230868031771674</v>
      </c>
      <c r="E167" s="60">
        <v>2.0581781413780336</v>
      </c>
      <c r="F167" s="60">
        <v>-0.11806136844056252</v>
      </c>
      <c r="G167" s="61">
        <v>-1.4936663407050397</v>
      </c>
    </row>
    <row r="168" spans="2:7" hidden="1" x14ac:dyDescent="0.3">
      <c r="B168" s="59">
        <v>0.47114870412894205</v>
      </c>
      <c r="C168" s="60">
        <v>-0.2266736177187425</v>
      </c>
      <c r="D168" s="60">
        <v>0.25343672115806831</v>
      </c>
      <c r="E168" s="60">
        <v>1.6715561794083171</v>
      </c>
      <c r="F168" s="60">
        <v>-0.55839800518175942</v>
      </c>
      <c r="G168" s="61">
        <v>-1.6422522660259984</v>
      </c>
    </row>
    <row r="169" spans="2:7" hidden="1" x14ac:dyDescent="0.3">
      <c r="B169" s="59">
        <v>0.71501529074864423</v>
      </c>
      <c r="C169" s="60">
        <v>-0.26121813211008144</v>
      </c>
      <c r="D169" s="60">
        <v>0.51404669557871119</v>
      </c>
      <c r="E169" s="60">
        <v>1.6839672032908957</v>
      </c>
      <c r="F169" s="60">
        <v>-0.68396941778630527</v>
      </c>
      <c r="G169" s="61">
        <v>-1.3757274467128224</v>
      </c>
    </row>
    <row r="170" spans="2:7" hidden="1" x14ac:dyDescent="0.3">
      <c r="B170" s="59">
        <v>-3.2233232208992268E-2</v>
      </c>
      <c r="C170" s="60">
        <v>-0.35683493174631081</v>
      </c>
      <c r="D170" s="60">
        <v>0.50607278024921865</v>
      </c>
      <c r="E170" s="60">
        <v>2.3710994667600085</v>
      </c>
      <c r="F170" s="60">
        <v>-0.25859501963494241</v>
      </c>
      <c r="G170" s="61">
        <v>-1.7712623320211034</v>
      </c>
    </row>
    <row r="171" spans="2:7" hidden="1" x14ac:dyDescent="0.3">
      <c r="B171" s="59">
        <v>-0.26284228888134364</v>
      </c>
      <c r="C171" s="60">
        <v>-0.49361343085292081</v>
      </c>
      <c r="D171" s="60">
        <v>0.88262036796598553</v>
      </c>
      <c r="E171" s="60">
        <v>2.0564321744807321</v>
      </c>
      <c r="F171" s="60">
        <v>-0.12685084105104158</v>
      </c>
      <c r="G171" s="61">
        <v>-2.112495876597424</v>
      </c>
    </row>
    <row r="172" spans="2:7" hidden="1" x14ac:dyDescent="0.3">
      <c r="B172" s="59">
        <v>0.46719691116787088</v>
      </c>
      <c r="C172" s="60">
        <v>-0.29939196837561655</v>
      </c>
      <c r="D172" s="60">
        <v>-0.57710554538052783</v>
      </c>
      <c r="E172" s="60">
        <v>2.1478354445050338</v>
      </c>
      <c r="F172" s="60">
        <v>-1.2809010371092004</v>
      </c>
      <c r="G172" s="61">
        <v>-1.2480613693051434</v>
      </c>
    </row>
    <row r="173" spans="2:7" hidden="1" x14ac:dyDescent="0.3">
      <c r="B173" s="59">
        <v>1.4212370549490234</v>
      </c>
      <c r="C173" s="60">
        <v>-2.4849194248261077</v>
      </c>
      <c r="D173" s="60">
        <v>-1.6470079742748969</v>
      </c>
      <c r="E173" s="60">
        <v>-4.4976214160929411</v>
      </c>
      <c r="F173" s="60">
        <v>-0.96757696708786911</v>
      </c>
      <c r="G173" s="61">
        <v>-3.8431887332846966</v>
      </c>
    </row>
    <row r="174" spans="2:7" hidden="1" x14ac:dyDescent="0.3">
      <c r="B174" s="59">
        <v>-0.51464773004412634</v>
      </c>
      <c r="C174" s="60">
        <v>-0.66151372352340876</v>
      </c>
      <c r="D174" s="60">
        <v>0.66289164882067753</v>
      </c>
      <c r="E174" s="60">
        <v>1.0268022102540897</v>
      </c>
      <c r="F174" s="60">
        <v>-1.4201996171169444</v>
      </c>
      <c r="G174" s="61">
        <v>-2.297893828391254</v>
      </c>
    </row>
    <row r="175" spans="2:7" hidden="1" x14ac:dyDescent="0.3">
      <c r="B175" s="59">
        <v>0.85520581776964932</v>
      </c>
      <c r="C175" s="60">
        <v>-1.2702246723469204</v>
      </c>
      <c r="D175" s="60">
        <v>-7.6795800583440155E-4</v>
      </c>
      <c r="E175" s="60">
        <v>1.4599075249615789</v>
      </c>
      <c r="F175" s="60">
        <v>-1.1798419097433888</v>
      </c>
      <c r="G175" s="61">
        <v>-0.85568471715153749</v>
      </c>
    </row>
    <row r="176" spans="2:7" hidden="1" x14ac:dyDescent="0.3">
      <c r="B176" s="59">
        <v>1.0790282966243312</v>
      </c>
      <c r="C176" s="60">
        <v>-1.3395547302485544</v>
      </c>
      <c r="D176" s="60">
        <v>-0.69852710851868016</v>
      </c>
      <c r="E176" s="60">
        <v>1.6255297559816477</v>
      </c>
      <c r="F176" s="60">
        <v>-1.1578461901565298</v>
      </c>
      <c r="G176" s="61">
        <v>-1.3140983583011712</v>
      </c>
    </row>
    <row r="177" spans="2:7" hidden="1" x14ac:dyDescent="0.3">
      <c r="B177" s="59">
        <v>8.4532325319489843E-2</v>
      </c>
      <c r="C177" s="60">
        <v>-0.55502937018429055</v>
      </c>
      <c r="D177" s="60">
        <v>0.27679109719137285</v>
      </c>
      <c r="E177" s="60">
        <v>2.1150762729060659</v>
      </c>
      <c r="F177" s="60">
        <v>-0.53377566452259562</v>
      </c>
      <c r="G177" s="61">
        <v>-1.7374379303470644</v>
      </c>
    </row>
    <row r="178" spans="2:7" hidden="1" x14ac:dyDescent="0.3">
      <c r="B178" s="59">
        <v>7.6968390575308965E-2</v>
      </c>
      <c r="C178" s="60">
        <v>-0.89555821054256934</v>
      </c>
      <c r="D178" s="60">
        <v>0.68160291328126377</v>
      </c>
      <c r="E178" s="60">
        <v>1.8712648209811407</v>
      </c>
      <c r="F178" s="60">
        <v>-0.412784946843756</v>
      </c>
      <c r="G178" s="61">
        <v>-1.5751433907015455</v>
      </c>
    </row>
    <row r="179" spans="2:7" hidden="1" x14ac:dyDescent="0.3">
      <c r="B179" s="59">
        <v>1.4689722623186121</v>
      </c>
      <c r="C179" s="60">
        <v>-1.6078756687579059</v>
      </c>
      <c r="D179" s="60">
        <v>-0.9813583653747906</v>
      </c>
      <c r="E179" s="60">
        <v>1.4237093189646743</v>
      </c>
      <c r="F179" s="60">
        <v>-2.0802779009488388</v>
      </c>
      <c r="G179" s="61">
        <v>0.28837863967761224</v>
      </c>
    </row>
    <row r="180" spans="2:7" hidden="1" x14ac:dyDescent="0.3">
      <c r="B180" s="59">
        <v>-1.4199246793596287</v>
      </c>
      <c r="C180" s="60">
        <v>1.827845781238643E-2</v>
      </c>
      <c r="D180" s="60">
        <v>-1.6226488372332781</v>
      </c>
      <c r="E180" s="60">
        <v>6.761743050395258E-2</v>
      </c>
      <c r="F180" s="60">
        <v>-1.5393142356896636</v>
      </c>
      <c r="G180" s="61">
        <v>1.6104046043481026</v>
      </c>
    </row>
    <row r="181" spans="2:7" hidden="1" x14ac:dyDescent="0.3">
      <c r="B181" s="59">
        <v>-2.3451375155161291</v>
      </c>
      <c r="C181" s="60">
        <v>-0.81491030499806261</v>
      </c>
      <c r="D181" s="60">
        <v>1.0723968019317562</v>
      </c>
      <c r="E181" s="60">
        <v>-0.26483355849120405</v>
      </c>
      <c r="F181" s="60">
        <v>0.66544371752908438</v>
      </c>
      <c r="G181" s="61">
        <v>-1.1125649763852892</v>
      </c>
    </row>
    <row r="182" spans="2:7" hidden="1" x14ac:dyDescent="0.3">
      <c r="B182" s="59">
        <v>2.2916576479986634</v>
      </c>
      <c r="C182" s="60">
        <v>-0.52483937021456939</v>
      </c>
      <c r="D182" s="60">
        <v>-1.1999959589967715</v>
      </c>
      <c r="E182" s="60">
        <v>-0.54529816186799784</v>
      </c>
      <c r="F182" s="60">
        <v>-6.8151657475463645E-2</v>
      </c>
      <c r="G182" s="61">
        <v>2.4606940553849177</v>
      </c>
    </row>
    <row r="183" spans="2:7" hidden="1" x14ac:dyDescent="0.3">
      <c r="B183" s="59">
        <v>-2.439331699602437</v>
      </c>
      <c r="C183" s="60">
        <v>-0.64593794109625879</v>
      </c>
      <c r="D183" s="60">
        <v>0.66585812785160992</v>
      </c>
      <c r="E183" s="60">
        <v>-0.20340230696953393</v>
      </c>
      <c r="F183" s="60">
        <v>0.33350714144372506</v>
      </c>
      <c r="G183" s="61">
        <v>-0.37873863792559198</v>
      </c>
    </row>
    <row r="184" spans="2:7" hidden="1" x14ac:dyDescent="0.3">
      <c r="B184" s="59">
        <v>-2.2526601549054197</v>
      </c>
      <c r="C184" s="60">
        <v>-0.49401807656551677</v>
      </c>
      <c r="D184" s="60">
        <v>0.68781315234104956</v>
      </c>
      <c r="E184" s="60">
        <v>9.3247324334822496E-2</v>
      </c>
      <c r="F184" s="60">
        <v>0.6394120854425781</v>
      </c>
      <c r="G184" s="61">
        <v>-0.93019926305347611</v>
      </c>
    </row>
    <row r="185" spans="2:7" hidden="1" x14ac:dyDescent="0.3">
      <c r="B185" s="59">
        <v>-2.1171428668337935</v>
      </c>
      <c r="C185" s="60">
        <v>-0.20941546921180088</v>
      </c>
      <c r="D185" s="60">
        <v>0.26737995849233548</v>
      </c>
      <c r="E185" s="60">
        <v>-6.8487106985252438E-3</v>
      </c>
      <c r="F185" s="60">
        <v>0.17986940245979255</v>
      </c>
      <c r="G185" s="61">
        <v>-0.45090686511901712</v>
      </c>
    </row>
    <row r="186" spans="2:7" hidden="1" x14ac:dyDescent="0.3">
      <c r="B186" s="59">
        <v>-2.5717018869241479</v>
      </c>
      <c r="C186" s="60">
        <v>-0.90104693797253865</v>
      </c>
      <c r="D186" s="60">
        <v>0.97664613662661348</v>
      </c>
      <c r="E186" s="60">
        <v>-0.14604953078094107</v>
      </c>
      <c r="F186" s="60">
        <v>0.45029342253989846</v>
      </c>
      <c r="G186" s="61">
        <v>-0.50082696858397613</v>
      </c>
    </row>
    <row r="187" spans="2:7" hidden="1" x14ac:dyDescent="0.3">
      <c r="B187" s="59">
        <v>-2.6391328510295726</v>
      </c>
      <c r="C187" s="60">
        <v>-0.13741427587075011</v>
      </c>
      <c r="D187" s="60">
        <v>9.8795507159734078E-2</v>
      </c>
      <c r="E187" s="60">
        <v>-1.3329320235430608</v>
      </c>
      <c r="F187" s="60">
        <v>-1.3142316199052724</v>
      </c>
      <c r="G187" s="61">
        <v>1.0582310656160381</v>
      </c>
    </row>
    <row r="188" spans="2:7" hidden="1" x14ac:dyDescent="0.3">
      <c r="B188" s="59">
        <v>-2.9771986420412047</v>
      </c>
      <c r="C188" s="60">
        <v>-7.304185766980327E-2</v>
      </c>
      <c r="D188" s="60">
        <v>0.67874707215021224</v>
      </c>
      <c r="E188" s="60">
        <v>-2.2168445291107086</v>
      </c>
      <c r="F188" s="60">
        <v>-2.3292845308302685</v>
      </c>
      <c r="G188" s="61">
        <v>1.2840750647420662</v>
      </c>
    </row>
    <row r="189" spans="2:7" hidden="1" x14ac:dyDescent="0.3">
      <c r="B189" s="59">
        <v>-3.3717895641505304</v>
      </c>
      <c r="C189" s="60">
        <v>-1.1326067844470586E-2</v>
      </c>
      <c r="D189" s="60">
        <v>0.4736442014237453</v>
      </c>
      <c r="E189" s="60">
        <v>-1.46964947288084</v>
      </c>
      <c r="F189" s="60">
        <v>-1.3829186249087952</v>
      </c>
      <c r="G189" s="61">
        <v>0.60339574677735219</v>
      </c>
    </row>
    <row r="190" spans="2:7" hidden="1" x14ac:dyDescent="0.3">
      <c r="B190" s="59">
        <v>-3.5989452772863171</v>
      </c>
      <c r="C190" s="60">
        <v>0.38765741137083265</v>
      </c>
      <c r="D190" s="60">
        <v>-0.70685704200375499</v>
      </c>
      <c r="E190" s="60">
        <v>-1.1800873288122276</v>
      </c>
      <c r="F190" s="60">
        <v>-1.3088461813439329</v>
      </c>
      <c r="G190" s="61">
        <v>9.1821093259149153E-2</v>
      </c>
    </row>
    <row r="191" spans="2:7" hidden="1" x14ac:dyDescent="0.3">
      <c r="B191" s="59">
        <v>-2.7119558518790696</v>
      </c>
      <c r="C191" s="60">
        <v>-0.54642322037276359</v>
      </c>
      <c r="D191" s="60">
        <v>0.51303101568690701</v>
      </c>
      <c r="E191" s="60">
        <v>-1.5022308149105759</v>
      </c>
      <c r="F191" s="60">
        <v>-1.8546331326503762</v>
      </c>
      <c r="G191" s="61">
        <v>1.1183772459930563</v>
      </c>
    </row>
    <row r="192" spans="2:7" hidden="1" x14ac:dyDescent="0.3">
      <c r="B192" s="59">
        <v>-2.6502468321550818</v>
      </c>
      <c r="C192" s="60">
        <v>-0.12648809100739317</v>
      </c>
      <c r="D192" s="60">
        <v>0.4702115559374645</v>
      </c>
      <c r="E192" s="60">
        <v>-2.7771223066308992</v>
      </c>
      <c r="F192" s="60">
        <v>-3.2451293723879475</v>
      </c>
      <c r="G192" s="61">
        <v>1.9009004689896938</v>
      </c>
    </row>
    <row r="193" spans="2:7" hidden="1" x14ac:dyDescent="0.3">
      <c r="B193" s="59">
        <v>-1.8939675505622784</v>
      </c>
      <c r="C193" s="60">
        <v>-6.0005776732602975E-2</v>
      </c>
      <c r="D193" s="60">
        <v>-0.65817647948127223</v>
      </c>
      <c r="E193" s="60">
        <v>0.25246193326597599</v>
      </c>
      <c r="F193" s="60">
        <v>-0.62749104128872568</v>
      </c>
      <c r="G193" s="61">
        <v>-0.54265121586158493</v>
      </c>
    </row>
    <row r="194" spans="2:7" hidden="1" x14ac:dyDescent="0.3">
      <c r="B194" s="59">
        <v>-2.3126214452479399</v>
      </c>
      <c r="C194" s="60">
        <v>-8.6876177982136454E-2</v>
      </c>
      <c r="D194" s="60">
        <v>-0.30246695176116256</v>
      </c>
      <c r="E194" s="60">
        <v>0.21491837659537888</v>
      </c>
      <c r="F194" s="60">
        <v>-0.36731339785855877</v>
      </c>
      <c r="G194" s="61">
        <v>-0.60480463387926298</v>
      </c>
    </row>
    <row r="195" spans="2:7" hidden="1" x14ac:dyDescent="0.3">
      <c r="B195" s="59">
        <v>-1.8411643043017989</v>
      </c>
      <c r="C195" s="60">
        <v>-0.47522790336288401</v>
      </c>
      <c r="D195" s="60">
        <v>-1.4658399217644698</v>
      </c>
      <c r="E195" s="60">
        <v>0.26812252552773069</v>
      </c>
      <c r="F195" s="60">
        <v>-0.56362199720274164</v>
      </c>
      <c r="G195" s="61">
        <v>1.4571045904852242</v>
      </c>
    </row>
    <row r="196" spans="2:7" hidden="1" x14ac:dyDescent="0.3">
      <c r="B196" s="59">
        <v>-1.4323746727579461</v>
      </c>
      <c r="C196" s="60">
        <v>-0.51476744769007987</v>
      </c>
      <c r="D196" s="60">
        <v>-0.36139729798316222</v>
      </c>
      <c r="E196" s="60">
        <v>0.51077005462170078</v>
      </c>
      <c r="F196" s="60">
        <v>-0.81520658955177772</v>
      </c>
      <c r="G196" s="61">
        <v>-7.6009011536834092E-2</v>
      </c>
    </row>
    <row r="197" spans="2:7" hidden="1" x14ac:dyDescent="0.3">
      <c r="B197" s="59">
        <v>0.12633652008030816</v>
      </c>
      <c r="C197" s="60">
        <v>2.2700887408751882</v>
      </c>
      <c r="D197" s="60">
        <v>-0.47231674720424049</v>
      </c>
      <c r="E197" s="60">
        <v>-0.28594388784677183</v>
      </c>
      <c r="F197" s="60">
        <v>0.4648465405303599</v>
      </c>
      <c r="G197" s="61">
        <v>-0.64448876118379572</v>
      </c>
    </row>
    <row r="198" spans="2:7" hidden="1" x14ac:dyDescent="0.3">
      <c r="B198" s="59">
        <v>-0.13652862790766973</v>
      </c>
      <c r="C198" s="60">
        <v>2.4435772439797034</v>
      </c>
      <c r="D198" s="60">
        <v>-0.37342896147695193</v>
      </c>
      <c r="E198" s="60">
        <v>-0.52242092260268946</v>
      </c>
      <c r="F198" s="60">
        <v>0.86561845127455606</v>
      </c>
      <c r="G198" s="61">
        <v>-1.5047838311466126</v>
      </c>
    </row>
    <row r="199" spans="2:7" hidden="1" x14ac:dyDescent="0.3">
      <c r="B199" s="59">
        <v>-0.21953650403648511</v>
      </c>
      <c r="C199" s="60">
        <v>2.5319152603049853</v>
      </c>
      <c r="D199" s="60">
        <v>-0.64368895391776759</v>
      </c>
      <c r="E199" s="60">
        <v>-0.59088008257407465</v>
      </c>
      <c r="F199" s="60">
        <v>0.87202570645011435</v>
      </c>
      <c r="G199" s="61">
        <v>-1.1066429117692473</v>
      </c>
    </row>
    <row r="200" spans="2:7" hidden="1" x14ac:dyDescent="0.3">
      <c r="B200" s="59">
        <v>7.8408970460708494E-2</v>
      </c>
      <c r="C200" s="60">
        <v>1.6537949556591938</v>
      </c>
      <c r="D200" s="60">
        <v>-1.1394268285159705</v>
      </c>
      <c r="E200" s="60">
        <v>-0.53063225678492398</v>
      </c>
      <c r="F200" s="60">
        <v>1.0456237004435613</v>
      </c>
      <c r="G200" s="61">
        <v>-0.38575370195602754</v>
      </c>
    </row>
    <row r="201" spans="2:7" hidden="1" x14ac:dyDescent="0.3">
      <c r="B201" s="59">
        <v>0.42019637340289728</v>
      </c>
      <c r="C201" s="60">
        <v>1.6696403606707533</v>
      </c>
      <c r="D201" s="60">
        <v>-0.58582099636320895</v>
      </c>
      <c r="E201" s="60">
        <v>-7.7395009392319331E-2</v>
      </c>
      <c r="F201" s="60">
        <v>0.52622721939883454</v>
      </c>
      <c r="G201" s="61">
        <v>-0.41747070723585739</v>
      </c>
    </row>
    <row r="202" spans="2:7" hidden="1" x14ac:dyDescent="0.3">
      <c r="B202" s="59">
        <v>6.9548420217280083E-2</v>
      </c>
      <c r="C202" s="60">
        <v>2.3952563623781251</v>
      </c>
      <c r="D202" s="60">
        <v>-0.24955906529786986</v>
      </c>
      <c r="E202" s="60">
        <v>-0.50853876327208358</v>
      </c>
      <c r="F202" s="60">
        <v>0.84420307159657226</v>
      </c>
      <c r="G202" s="61">
        <v>-1.4115104073776867</v>
      </c>
    </row>
    <row r="203" spans="2:7" hidden="1" x14ac:dyDescent="0.3">
      <c r="B203" s="59">
        <v>-0.10412998081118663</v>
      </c>
      <c r="C203" s="60">
        <v>2.3108244592379985</v>
      </c>
      <c r="D203" s="60">
        <v>-0.44152103963236561</v>
      </c>
      <c r="E203" s="60">
        <v>-0.15843205367148805</v>
      </c>
      <c r="F203" s="60">
        <v>0.50062615720035097</v>
      </c>
      <c r="G203" s="61">
        <v>-1.2472310293413809</v>
      </c>
    </row>
    <row r="204" spans="2:7" hidden="1" x14ac:dyDescent="0.3">
      <c r="B204" s="59">
        <v>-2.9092952965430907E-2</v>
      </c>
      <c r="C204" s="60">
        <v>3.5628860750762232</v>
      </c>
      <c r="D204" s="60">
        <v>-0.60960078429969378</v>
      </c>
      <c r="E204" s="60">
        <v>-0.63309403045568469</v>
      </c>
      <c r="F204" s="60">
        <v>0.68907356828089938</v>
      </c>
      <c r="G204" s="61">
        <v>-1.0936392589726152</v>
      </c>
    </row>
    <row r="205" spans="2:7" hidden="1" x14ac:dyDescent="0.3">
      <c r="B205" s="59">
        <v>0.30083794251645773</v>
      </c>
      <c r="C205" s="60">
        <v>1.5599861125432948</v>
      </c>
      <c r="D205" s="60">
        <v>-0.34220578072546831</v>
      </c>
      <c r="E205" s="60">
        <v>-0.26855845458843397</v>
      </c>
      <c r="F205" s="60">
        <v>0.81660878153344729</v>
      </c>
      <c r="G205" s="61">
        <v>-0.77081738902814356</v>
      </c>
    </row>
    <row r="206" spans="2:7" hidden="1" x14ac:dyDescent="0.3">
      <c r="B206" s="59">
        <v>-0.11588072291580012</v>
      </c>
      <c r="C206" s="60">
        <v>1.7391232956680767</v>
      </c>
      <c r="D206" s="60">
        <v>-0.25116588953970609</v>
      </c>
      <c r="E206" s="60">
        <v>-0.67573930595655407</v>
      </c>
      <c r="F206" s="60">
        <v>1.2238678809041781</v>
      </c>
      <c r="G206" s="61">
        <v>-0.28539214514379585</v>
      </c>
    </row>
    <row r="207" spans="2:7" hidden="1" x14ac:dyDescent="0.3">
      <c r="B207" s="59">
        <v>0.30614151830145259</v>
      </c>
      <c r="C207" s="60">
        <v>1.2062607447215725</v>
      </c>
      <c r="D207" s="60">
        <v>-0.49994974203585391</v>
      </c>
      <c r="E207" s="60">
        <v>-0.15501544236108825</v>
      </c>
      <c r="F207" s="60">
        <v>0.84963969932114503</v>
      </c>
      <c r="G207" s="61">
        <v>-0.45580102922706323</v>
      </c>
    </row>
    <row r="208" spans="2:7" hidden="1" x14ac:dyDescent="0.3">
      <c r="B208" s="59">
        <v>-0.30133054406085308</v>
      </c>
      <c r="C208" s="60">
        <v>2.9143160398270287</v>
      </c>
      <c r="D208" s="60">
        <v>-1.9211647792293236</v>
      </c>
      <c r="E208" s="60">
        <v>-0.36231586341602257</v>
      </c>
      <c r="F208" s="60">
        <v>0.64527629587364566</v>
      </c>
      <c r="G208" s="61">
        <v>0.25749357222367697</v>
      </c>
    </row>
    <row r="209" spans="2:7" hidden="1" x14ac:dyDescent="0.3">
      <c r="B209" s="59">
        <v>5.464210161629024E-2</v>
      </c>
      <c r="C209" s="60">
        <v>1.3957775098266934</v>
      </c>
      <c r="D209" s="60">
        <v>-0.55630173467256228</v>
      </c>
      <c r="E209" s="60">
        <v>-0.31543101556362219</v>
      </c>
      <c r="F209" s="60">
        <v>0.95293886381888926</v>
      </c>
      <c r="G209" s="61">
        <v>-0.57170794073184905</v>
      </c>
    </row>
    <row r="210" spans="2:7" hidden="1" x14ac:dyDescent="0.3">
      <c r="B210" s="59">
        <v>0.11757371762170832</v>
      </c>
      <c r="C210" s="60">
        <v>2.3582294399889197</v>
      </c>
      <c r="D210" s="60">
        <v>0.26946745224911306</v>
      </c>
      <c r="E210" s="60">
        <v>-1.2305704902215875</v>
      </c>
      <c r="F210" s="60">
        <v>0.36490537958846592</v>
      </c>
      <c r="G210" s="61">
        <v>0.4177556538658494</v>
      </c>
    </row>
    <row r="211" spans="2:7" hidden="1" x14ac:dyDescent="0.3">
      <c r="B211" s="59">
        <v>-0.30889893286815134</v>
      </c>
      <c r="C211" s="60">
        <v>2.0100112798760446</v>
      </c>
      <c r="D211" s="60">
        <v>-0.79811894992531829</v>
      </c>
      <c r="E211" s="60">
        <v>-0.64391269911804783</v>
      </c>
      <c r="F211" s="60">
        <v>0.94204293723046084</v>
      </c>
      <c r="G211" s="61">
        <v>0.54500585173376503</v>
      </c>
    </row>
    <row r="212" spans="2:7" hidden="1" x14ac:dyDescent="0.3">
      <c r="B212" s="59">
        <v>0.42451984233402446</v>
      </c>
      <c r="C212" s="60">
        <v>0.73721407122327054</v>
      </c>
      <c r="D212" s="60">
        <v>9.2399296300625627E-2</v>
      </c>
      <c r="E212" s="60">
        <v>-0.32378089602309879</v>
      </c>
      <c r="F212" s="60">
        <v>-0.38546326503067563</v>
      </c>
      <c r="G212" s="61">
        <v>0.89507561159220306</v>
      </c>
    </row>
    <row r="213" spans="2:7" hidden="1" x14ac:dyDescent="0.3">
      <c r="B213" s="59">
        <v>0.26719644172133949</v>
      </c>
      <c r="C213" s="60">
        <v>0.55807642100698507</v>
      </c>
      <c r="D213" s="60">
        <v>1.6128497101918271E-2</v>
      </c>
      <c r="E213" s="60">
        <v>-0.36518619346312675</v>
      </c>
      <c r="F213" s="60">
        <v>-0.10803337247004068</v>
      </c>
      <c r="G213" s="61">
        <v>0.84024969238984148</v>
      </c>
    </row>
    <row r="214" spans="2:7" hidden="1" x14ac:dyDescent="0.3">
      <c r="B214" s="59">
        <v>0.23369576495585082</v>
      </c>
      <c r="C214" s="60">
        <v>0.53100456761280779</v>
      </c>
      <c r="D214" s="60">
        <v>0.48534870475077879</v>
      </c>
      <c r="E214" s="60">
        <v>-0.65571313816610266</v>
      </c>
      <c r="F214" s="60">
        <v>9.5660523859189134E-2</v>
      </c>
      <c r="G214" s="61">
        <v>0.60742948128589835</v>
      </c>
    </row>
    <row r="215" spans="2:7" hidden="1" x14ac:dyDescent="0.3">
      <c r="B215" s="59">
        <v>0.12530322585683512</v>
      </c>
      <c r="C215" s="60">
        <v>0.50410438832156457</v>
      </c>
      <c r="D215" s="60">
        <v>0.24637925171949523</v>
      </c>
      <c r="E215" s="60">
        <v>-0.90185819548457147</v>
      </c>
      <c r="F215" s="60">
        <v>0.11990725845127626</v>
      </c>
      <c r="G215" s="61">
        <v>0.5185911228691148</v>
      </c>
    </row>
    <row r="216" spans="2:7" hidden="1" x14ac:dyDescent="0.3">
      <c r="B216" s="59">
        <v>0.40796200120405557</v>
      </c>
      <c r="C216" s="60">
        <v>0.84561494325988051</v>
      </c>
      <c r="D216" s="60">
        <v>0.44714984155691795</v>
      </c>
      <c r="E216" s="60">
        <v>-0.73578883441190079</v>
      </c>
      <c r="F216" s="60">
        <v>-0.24794873577555437</v>
      </c>
      <c r="G216" s="61">
        <v>0.88315388094769043</v>
      </c>
    </row>
    <row r="217" spans="2:7" hidden="1" x14ac:dyDescent="0.3">
      <c r="B217" s="59">
        <v>0.20398707793481108</v>
      </c>
      <c r="C217" s="60">
        <v>0.5491111718968974</v>
      </c>
      <c r="D217" s="60">
        <v>0.54638635904515021</v>
      </c>
      <c r="E217" s="60">
        <v>-0.73896871278641729</v>
      </c>
      <c r="F217" s="60">
        <v>-0.16050421874535162</v>
      </c>
      <c r="G217" s="61">
        <v>0.99923133227853511</v>
      </c>
    </row>
    <row r="218" spans="2:7" hidden="1" x14ac:dyDescent="0.3">
      <c r="B218" s="59">
        <v>2.4265689647911377</v>
      </c>
      <c r="C218" s="60">
        <v>-0.55245920186040687</v>
      </c>
      <c r="D218" s="60">
        <v>-0.80162168064828798</v>
      </c>
      <c r="E218" s="60">
        <v>-0.11963508561316052</v>
      </c>
      <c r="F218" s="60">
        <v>-0.24955708167938032</v>
      </c>
      <c r="G218" s="61">
        <v>1.8878134468373517</v>
      </c>
    </row>
    <row r="219" spans="2:7" hidden="1" x14ac:dyDescent="0.3">
      <c r="B219" s="59">
        <v>0.40228050411543653</v>
      </c>
      <c r="C219" s="60">
        <v>0.7812784516836867</v>
      </c>
      <c r="D219" s="60">
        <v>0.59112304718143094</v>
      </c>
      <c r="E219" s="60">
        <v>-0.59754379320249917</v>
      </c>
      <c r="F219" s="60">
        <v>-0.26891369407020821</v>
      </c>
      <c r="G219" s="61">
        <v>0.67015317531197549</v>
      </c>
    </row>
    <row r="220" spans="2:7" hidden="1" x14ac:dyDescent="0.3">
      <c r="B220" s="59">
        <v>0.29018848033594097</v>
      </c>
      <c r="C220" s="60">
        <v>0.59214048148616816</v>
      </c>
      <c r="D220" s="60">
        <v>-9.1586392423322643E-2</v>
      </c>
      <c r="E220" s="60">
        <v>-0.72825764628891621</v>
      </c>
      <c r="F220" s="60">
        <v>-0.20082280351335358</v>
      </c>
      <c r="G220" s="61">
        <v>0.56702884929716724</v>
      </c>
    </row>
    <row r="221" spans="2:7" hidden="1" x14ac:dyDescent="0.3">
      <c r="B221" s="59">
        <v>0.29627404678175456</v>
      </c>
      <c r="C221" s="60">
        <v>0.76945621600822145</v>
      </c>
      <c r="D221" s="60">
        <v>5.8128287451517928E-2</v>
      </c>
      <c r="E221" s="60">
        <v>-0.67494998795188277</v>
      </c>
      <c r="F221" s="60">
        <v>-0.17193491660703053</v>
      </c>
      <c r="G221" s="61">
        <v>0.10424071078419941</v>
      </c>
    </row>
    <row r="222" spans="2:7" hidden="1" x14ac:dyDescent="0.3">
      <c r="B222" s="59">
        <v>0.51088189152710684</v>
      </c>
      <c r="C222" s="60">
        <v>0.97384462264083427</v>
      </c>
      <c r="D222" s="60">
        <v>0.13527888315719197</v>
      </c>
      <c r="E222" s="60">
        <v>-0.48416968076945138</v>
      </c>
      <c r="F222" s="60">
        <v>-0.49119306129747303</v>
      </c>
      <c r="G222" s="61">
        <v>0.7629719309841545</v>
      </c>
    </row>
    <row r="223" spans="2:7" hidden="1" x14ac:dyDescent="0.3">
      <c r="B223" s="59">
        <v>0.53893649648049213</v>
      </c>
      <c r="C223" s="60">
        <v>0.90115178032949339</v>
      </c>
      <c r="D223" s="60">
        <v>5.1966646134369299E-2</v>
      </c>
      <c r="E223" s="60">
        <v>-0.50175047988787724</v>
      </c>
      <c r="F223" s="60">
        <v>-0.64629203733942597</v>
      </c>
      <c r="G223" s="61">
        <v>1.3469044582962173</v>
      </c>
    </row>
    <row r="224" spans="2:7" hidden="1" x14ac:dyDescent="0.3">
      <c r="B224" s="59">
        <v>0.51171755707791378</v>
      </c>
      <c r="C224" s="60">
        <v>-0.24225300355208196</v>
      </c>
      <c r="D224" s="60">
        <v>5.3508217046014835E-2</v>
      </c>
      <c r="E224" s="60">
        <v>0.56988249947446934</v>
      </c>
      <c r="F224" s="60">
        <v>-1.6026965683955794</v>
      </c>
      <c r="G224" s="61">
        <v>4.3104229342867645E-2</v>
      </c>
    </row>
    <row r="225" spans="2:7" hidden="1" x14ac:dyDescent="0.3">
      <c r="B225" s="59">
        <v>0.44393520507729134</v>
      </c>
      <c r="C225" s="60">
        <v>-3.2883723292495753E-2</v>
      </c>
      <c r="D225" s="60">
        <v>-0.63902333158847902</v>
      </c>
      <c r="E225" s="60">
        <v>0.7855310906028069</v>
      </c>
      <c r="F225" s="60">
        <v>-1.7608315763691544</v>
      </c>
      <c r="G225" s="61">
        <v>0.5432423854127395</v>
      </c>
    </row>
    <row r="226" spans="2:7" hidden="1" x14ac:dyDescent="0.3">
      <c r="B226" s="59">
        <v>0.30434078008034837</v>
      </c>
      <c r="C226" s="60">
        <v>-7.5518328691784722E-2</v>
      </c>
      <c r="D226" s="60">
        <v>0.57097505304705309</v>
      </c>
      <c r="E226" s="60">
        <v>0.47700488375349859</v>
      </c>
      <c r="F226" s="60">
        <v>-1.29675522274704</v>
      </c>
      <c r="G226" s="61">
        <v>8.8543701185379742E-2</v>
      </c>
    </row>
    <row r="227" spans="2:7" hidden="1" x14ac:dyDescent="0.3">
      <c r="B227" s="59">
        <v>0.71226353653319963</v>
      </c>
      <c r="C227" s="60">
        <v>0.28784486555081917</v>
      </c>
      <c r="D227" s="60">
        <v>-5.9610580872217364E-2</v>
      </c>
      <c r="E227" s="60">
        <v>0.29173594386283314</v>
      </c>
      <c r="F227" s="60">
        <v>-1.4284473037471035</v>
      </c>
      <c r="G227" s="61">
        <v>-0.26620679802963021</v>
      </c>
    </row>
    <row r="228" spans="2:7" hidden="1" x14ac:dyDescent="0.3">
      <c r="B228" s="59">
        <v>0.88774122936584776</v>
      </c>
      <c r="C228" s="60">
        <v>-2.6255606085870027</v>
      </c>
      <c r="D228" s="60">
        <v>-2.5083427180243896</v>
      </c>
      <c r="E228" s="60">
        <v>-4.5355393238692496</v>
      </c>
      <c r="F228" s="60">
        <v>-0.46334084194453584</v>
      </c>
      <c r="G228" s="61">
        <v>-4.3928801293771631</v>
      </c>
    </row>
    <row r="229" spans="2:7" hidden="1" x14ac:dyDescent="0.3">
      <c r="B229" s="59">
        <v>0.18705872943627322</v>
      </c>
      <c r="C229" s="60">
        <v>-0.27536230453744504</v>
      </c>
      <c r="D229" s="60">
        <v>-0.45128047247890735</v>
      </c>
      <c r="E229" s="60">
        <v>0.84608132101177069</v>
      </c>
      <c r="F229" s="60">
        <v>-0.89469341340062558</v>
      </c>
      <c r="G229" s="61">
        <v>-1.4690391851903246</v>
      </c>
    </row>
    <row r="230" spans="2:7" hidden="1" x14ac:dyDescent="0.3">
      <c r="B230" s="59">
        <v>0.24734792280915627</v>
      </c>
      <c r="C230" s="60">
        <v>-3.5945379560793737E-2</v>
      </c>
      <c r="D230" s="60">
        <v>0.3454613853115942</v>
      </c>
      <c r="E230" s="60">
        <v>0.45576301756674797</v>
      </c>
      <c r="F230" s="60">
        <v>-0.74879513192077052</v>
      </c>
      <c r="G230" s="61">
        <v>-0.69789752803639005</v>
      </c>
    </row>
    <row r="231" spans="2:7" hidden="1" x14ac:dyDescent="0.3">
      <c r="B231" s="59">
        <v>0.51721803723524962</v>
      </c>
      <c r="C231" s="60">
        <v>-0.12162610251814129</v>
      </c>
      <c r="D231" s="60">
        <v>0.3736509846458651</v>
      </c>
      <c r="E231" s="60">
        <v>0.4870733029012555</v>
      </c>
      <c r="F231" s="60">
        <v>-2.2910775461427644</v>
      </c>
      <c r="G231" s="61">
        <v>0.43320566575559238</v>
      </c>
    </row>
    <row r="232" spans="2:7" hidden="1" x14ac:dyDescent="0.3">
      <c r="B232" s="59">
        <v>-6.8760337451087838E-3</v>
      </c>
      <c r="C232" s="60">
        <v>1.1944615877730944</v>
      </c>
      <c r="D232" s="60">
        <v>-1.166518853287869</v>
      </c>
      <c r="E232" s="60">
        <v>1.219720717677178</v>
      </c>
      <c r="F232" s="60">
        <v>-0.92707717702774317</v>
      </c>
      <c r="G232" s="61">
        <v>-0.87515480980366012</v>
      </c>
    </row>
    <row r="233" spans="2:7" hidden="1" x14ac:dyDescent="0.3">
      <c r="B233" s="59">
        <v>0.33332266231072083</v>
      </c>
      <c r="C233" s="60">
        <v>0.24354017299168057</v>
      </c>
      <c r="D233" s="60">
        <v>6.1081421525688413E-2</v>
      </c>
      <c r="E233" s="60">
        <v>0.59181809224091797</v>
      </c>
      <c r="F233" s="60">
        <v>-1.2549065704690374</v>
      </c>
      <c r="G233" s="61">
        <v>0.13814386004001256</v>
      </c>
    </row>
    <row r="234" spans="2:7" hidden="1" x14ac:dyDescent="0.3">
      <c r="B234" s="59">
        <v>0.29317380456691999</v>
      </c>
      <c r="C234" s="60">
        <v>-0.16066433069714237</v>
      </c>
      <c r="D234" s="60">
        <v>0.28506611584276703</v>
      </c>
      <c r="E234" s="60">
        <v>0.42995770401512923</v>
      </c>
      <c r="F234" s="60">
        <v>-0.79798896154602506</v>
      </c>
      <c r="G234" s="61">
        <v>-0.13169928651232976</v>
      </c>
    </row>
    <row r="235" spans="2:7" hidden="1" x14ac:dyDescent="0.3">
      <c r="B235" s="59">
        <v>0.29927974556241127</v>
      </c>
      <c r="C235" s="60">
        <v>-0.66227066063032192</v>
      </c>
      <c r="D235" s="60">
        <v>0.2495925365377393</v>
      </c>
      <c r="E235" s="60">
        <v>0.76966903224484395</v>
      </c>
      <c r="F235" s="60">
        <v>-0.76973328393986873</v>
      </c>
      <c r="G235" s="61">
        <v>7.7090209480520921E-2</v>
      </c>
    </row>
    <row r="236" spans="2:7" hidden="1" x14ac:dyDescent="0.3">
      <c r="B236" s="59">
        <v>0.4392951795190041</v>
      </c>
      <c r="C236" s="60">
        <v>-1.0621632766675047</v>
      </c>
      <c r="D236" s="60">
        <v>-0.501239230632466</v>
      </c>
      <c r="E236" s="60">
        <v>-0.28359093179481909</v>
      </c>
      <c r="F236" s="60">
        <v>-4.4722701505499431</v>
      </c>
      <c r="G236" s="61">
        <v>3.1483121114924639</v>
      </c>
    </row>
    <row r="237" spans="2:7" hidden="1" x14ac:dyDescent="0.3">
      <c r="B237" s="59">
        <v>-2.169395312212026E-2</v>
      </c>
      <c r="C237" s="60">
        <v>-0.31399736363484865</v>
      </c>
      <c r="D237" s="60">
        <v>-0.15017173357943236</v>
      </c>
      <c r="E237" s="60">
        <v>0.72322167213828825</v>
      </c>
      <c r="F237" s="60">
        <v>-0.5011064576426556</v>
      </c>
      <c r="G237" s="61">
        <v>0.17501616704996953</v>
      </c>
    </row>
    <row r="238" spans="2:7" hidden="1" x14ac:dyDescent="0.3">
      <c r="B238" s="59">
        <v>1.5252674057950458E-2</v>
      </c>
      <c r="C238" s="60">
        <v>-0.42693394616611036</v>
      </c>
      <c r="D238" s="60">
        <v>3.8777375207913203E-2</v>
      </c>
      <c r="E238" s="60">
        <v>0.85685372841664997</v>
      </c>
      <c r="F238" s="60">
        <v>-0.46289568130103897</v>
      </c>
      <c r="G238" s="61">
        <v>0.24368401354264652</v>
      </c>
    </row>
    <row r="239" spans="2:7" hidden="1" x14ac:dyDescent="0.3">
      <c r="B239" s="59">
        <v>0.77837205846101876</v>
      </c>
      <c r="C239" s="60">
        <v>0.48313510526043674</v>
      </c>
      <c r="D239" s="60">
        <v>0.73903279224316343</v>
      </c>
      <c r="E239" s="60">
        <v>0.18047947257350549</v>
      </c>
      <c r="F239" s="60">
        <v>-1.3999427840369605</v>
      </c>
      <c r="G239" s="61">
        <v>-0.54058235546875488</v>
      </c>
    </row>
    <row r="240" spans="2:7" hidden="1" x14ac:dyDescent="0.3">
      <c r="B240" s="59">
        <v>0.25721213637026208</v>
      </c>
      <c r="C240" s="60">
        <v>0.65143517570457743</v>
      </c>
      <c r="D240" s="60">
        <v>1.0805726988323869</v>
      </c>
      <c r="E240" s="60">
        <v>9.717547073411141E-2</v>
      </c>
      <c r="F240" s="60">
        <v>-0.90429303896976498</v>
      </c>
      <c r="G240" s="61">
        <v>-0.65142097197715454</v>
      </c>
    </row>
    <row r="241" spans="2:7" hidden="1" x14ac:dyDescent="0.3">
      <c r="B241" s="59">
        <v>0.731996932163685</v>
      </c>
      <c r="C241" s="60">
        <v>0.70208270476450119</v>
      </c>
      <c r="D241" s="60">
        <v>0.7659760172332698</v>
      </c>
      <c r="E241" s="60">
        <v>0.35732871481349165</v>
      </c>
      <c r="F241" s="60">
        <v>-1.5284187268777192</v>
      </c>
      <c r="G241" s="61">
        <v>-0.10548629793082576</v>
      </c>
    </row>
    <row r="242" spans="2:7" hidden="1" x14ac:dyDescent="0.3">
      <c r="B242" s="59">
        <v>1.2863543419054251</v>
      </c>
      <c r="C242" s="60">
        <v>0.85982497293356386</v>
      </c>
      <c r="D242" s="60">
        <v>0.84067813866773544</v>
      </c>
      <c r="E242" s="60">
        <v>0.16784630062554423</v>
      </c>
      <c r="F242" s="60">
        <v>-1.8218435276705378</v>
      </c>
      <c r="G242" s="61">
        <v>0.1949876763656046</v>
      </c>
    </row>
    <row r="243" spans="2:7" hidden="1" x14ac:dyDescent="0.3">
      <c r="B243" s="59">
        <v>0.34373539771286099</v>
      </c>
      <c r="C243" s="60">
        <v>0.61808214765825942</v>
      </c>
      <c r="D243" s="60">
        <v>0.91330028468603652</v>
      </c>
      <c r="E243" s="60">
        <v>0.44323284889373615</v>
      </c>
      <c r="F243" s="60">
        <v>-0.9227169573971199</v>
      </c>
      <c r="G243" s="61">
        <v>-0.94029368708001781</v>
      </c>
    </row>
    <row r="244" spans="2:7" hidden="1" x14ac:dyDescent="0.3">
      <c r="B244" s="59">
        <v>0.34181611536824957</v>
      </c>
      <c r="C244" s="60">
        <v>0.49247024236062514</v>
      </c>
      <c r="D244" s="60">
        <v>1.0474560085632396</v>
      </c>
      <c r="E244" s="60">
        <v>0.61271591077831733</v>
      </c>
      <c r="F244" s="60">
        <v>-1.2678357592931158</v>
      </c>
      <c r="G244" s="61">
        <v>-0.3883077911408519</v>
      </c>
    </row>
    <row r="245" spans="2:7" hidden="1" x14ac:dyDescent="0.3">
      <c r="B245" s="59">
        <v>0.58512412892423604</v>
      </c>
      <c r="C245" s="60">
        <v>0.69679645931240952</v>
      </c>
      <c r="D245" s="60">
        <v>0.58135482608138755</v>
      </c>
      <c r="E245" s="60">
        <v>0.38972381360428709</v>
      </c>
      <c r="F245" s="60">
        <v>-1.2919190164593131</v>
      </c>
      <c r="G245" s="61">
        <v>4.859309585071897E-2</v>
      </c>
    </row>
    <row r="246" spans="2:7" hidden="1" x14ac:dyDescent="0.3">
      <c r="B246" s="59">
        <v>0.42787914151575401</v>
      </c>
      <c r="C246" s="60">
        <v>0.62944647182441071</v>
      </c>
      <c r="D246" s="60">
        <v>1.0092394163434741</v>
      </c>
      <c r="E246" s="60">
        <v>0.46062691090075153</v>
      </c>
      <c r="F246" s="60">
        <v>-1.1991189517336012</v>
      </c>
      <c r="G246" s="61">
        <v>-0.71580932248476681</v>
      </c>
    </row>
    <row r="247" spans="2:7" hidden="1" x14ac:dyDescent="0.3">
      <c r="B247" s="59">
        <v>0.41690893065700574</v>
      </c>
      <c r="C247" s="60">
        <v>0.59729888064248327</v>
      </c>
      <c r="D247" s="60">
        <v>0.28584994391661817</v>
      </c>
      <c r="E247" s="60">
        <v>0.33052450949964068</v>
      </c>
      <c r="F247" s="60">
        <v>-1.8587269880556141</v>
      </c>
      <c r="G247" s="61">
        <v>-0.32375281992637306</v>
      </c>
    </row>
    <row r="248" spans="2:7" hidden="1" x14ac:dyDescent="0.3">
      <c r="B248" s="59">
        <v>0.66979178478633006</v>
      </c>
      <c r="C248" s="60">
        <v>0.77676817412000521</v>
      </c>
      <c r="D248" s="60">
        <v>0.69376531344071801</v>
      </c>
      <c r="E248" s="60">
        <v>0.50590340198198025</v>
      </c>
      <c r="F248" s="60">
        <v>-1.5982716352032174</v>
      </c>
      <c r="G248" s="61">
        <v>-0.40859007358224075</v>
      </c>
    </row>
    <row r="249" spans="2:7" hidden="1" x14ac:dyDescent="0.3">
      <c r="B249" s="59">
        <v>0.5973950388621696</v>
      </c>
      <c r="C249" s="60">
        <v>0.86882375950189394</v>
      </c>
      <c r="D249" s="60">
        <v>0.47641151532492859</v>
      </c>
      <c r="E249" s="60">
        <v>5.4854030852033983E-2</v>
      </c>
      <c r="F249" s="60">
        <v>-1.5518015832855268</v>
      </c>
      <c r="G249" s="61">
        <v>-0.79713789411900726</v>
      </c>
    </row>
    <row r="250" spans="2:7" hidden="1" x14ac:dyDescent="0.3">
      <c r="B250" s="59">
        <v>0.77450575701169089</v>
      </c>
      <c r="C250" s="60">
        <v>0.8444542958428034</v>
      </c>
      <c r="D250" s="60">
        <v>0.78733528539320108</v>
      </c>
      <c r="E250" s="60">
        <v>0.20048793834037348</v>
      </c>
      <c r="F250" s="60">
        <v>-1.6178493074960782</v>
      </c>
      <c r="G250" s="61">
        <v>-0.21602474239302888</v>
      </c>
    </row>
    <row r="251" spans="2:7" hidden="1" x14ac:dyDescent="0.3">
      <c r="B251" s="59">
        <v>0.61996003178349268</v>
      </c>
      <c r="C251" s="60">
        <v>0.73475471419232297</v>
      </c>
      <c r="D251" s="60">
        <v>0.6414783205539123</v>
      </c>
      <c r="E251" s="60">
        <v>1.2075645348329174E-2</v>
      </c>
      <c r="F251" s="60">
        <v>-1.6484025250128527</v>
      </c>
      <c r="G251" s="61">
        <v>-9.7005885291957528E-2</v>
      </c>
    </row>
    <row r="252" spans="2:7" hidden="1" x14ac:dyDescent="0.3">
      <c r="B252" s="59">
        <v>0.59593451071456538</v>
      </c>
      <c r="C252" s="60">
        <v>0.5916425590796599</v>
      </c>
      <c r="D252" s="60">
        <v>0.85891272268097307</v>
      </c>
      <c r="E252" s="60">
        <v>3.8818868109697299E-2</v>
      </c>
      <c r="F252" s="60">
        <v>-1.4083503531846093</v>
      </c>
      <c r="G252" s="61">
        <v>-0.34066793636226478</v>
      </c>
    </row>
    <row r="253" spans="2:7" hidden="1" x14ac:dyDescent="0.3">
      <c r="B253" s="59">
        <v>0.69935306836018318</v>
      </c>
      <c r="C253" s="60">
        <v>0.81245278603007021</v>
      </c>
      <c r="D253" s="60">
        <v>0.7686462346847891</v>
      </c>
      <c r="E253" s="60">
        <v>1.3811909782210773E-2</v>
      </c>
      <c r="F253" s="60">
        <v>-1.5658618475091932</v>
      </c>
      <c r="G253" s="61">
        <v>-0.30113281092346889</v>
      </c>
    </row>
    <row r="254" spans="2:7" hidden="1" x14ac:dyDescent="0.3">
      <c r="B254" s="59">
        <v>2.3988732490584868</v>
      </c>
      <c r="C254" s="60">
        <v>-0.27444992316914135</v>
      </c>
      <c r="D254" s="60">
        <v>-0.82809276630752005</v>
      </c>
      <c r="E254" s="60">
        <v>-0.19917347427111684</v>
      </c>
      <c r="F254" s="60">
        <v>-0.37961059037734179</v>
      </c>
      <c r="G254" s="61">
        <v>2.3481459099239896</v>
      </c>
    </row>
    <row r="255" spans="2:7" hidden="1" x14ac:dyDescent="0.3">
      <c r="B255" s="59">
        <v>0.53932781591462398</v>
      </c>
      <c r="C255" s="60">
        <v>0.95074855756910981</v>
      </c>
      <c r="D255" s="60">
        <v>0.48849657870282875</v>
      </c>
      <c r="E255" s="60">
        <v>-0.85275993674308115</v>
      </c>
      <c r="F255" s="60">
        <v>-3.9456322059659522E-2</v>
      </c>
      <c r="G255" s="61">
        <v>0.64054809217085751</v>
      </c>
    </row>
    <row r="256" spans="2:7" hidden="1" x14ac:dyDescent="0.3">
      <c r="B256" s="59">
        <v>0.50295950573902104</v>
      </c>
      <c r="C256" s="60">
        <v>1.0082548897007122</v>
      </c>
      <c r="D256" s="60">
        <v>0.50075673702856704</v>
      </c>
      <c r="E256" s="60">
        <v>-0.79568076817312494</v>
      </c>
      <c r="F256" s="60">
        <v>-0.10328397635621489</v>
      </c>
      <c r="G256" s="61">
        <v>0.42179889269444687</v>
      </c>
    </row>
    <row r="257" spans="2:7" hidden="1" x14ac:dyDescent="0.3">
      <c r="B257" s="59">
        <v>0.22921477303770887</v>
      </c>
      <c r="C257" s="60">
        <v>0.98342982830280046</v>
      </c>
      <c r="D257" s="60">
        <v>0.38255505252323441</v>
      </c>
      <c r="E257" s="60">
        <v>-1.2272867415959801</v>
      </c>
      <c r="F257" s="60">
        <v>0.16344538494320499</v>
      </c>
      <c r="G257" s="61">
        <v>0.15111441638940049</v>
      </c>
    </row>
    <row r="258" spans="2:7" hidden="1" x14ac:dyDescent="0.3">
      <c r="B258" s="59">
        <v>9.7290723406068882E-2</v>
      </c>
      <c r="C258" s="60">
        <v>0.92975548047503231</v>
      </c>
      <c r="D258" s="60">
        <v>0.34603647177878277</v>
      </c>
      <c r="E258" s="60">
        <v>-1.3172012785096872</v>
      </c>
      <c r="F258" s="60">
        <v>0.31092969471589244</v>
      </c>
      <c r="G258" s="61">
        <v>6.5423790717069608E-3</v>
      </c>
    </row>
    <row r="259" spans="2:7" hidden="1" x14ac:dyDescent="0.3">
      <c r="B259" s="59">
        <v>-0.3892591207449238</v>
      </c>
      <c r="C259" s="60">
        <v>2.2245314404948497</v>
      </c>
      <c r="D259" s="60">
        <v>-0.8885681105257377</v>
      </c>
      <c r="E259" s="60">
        <v>-8.7042243804480571E-2</v>
      </c>
      <c r="F259" s="60">
        <v>0.77400768579001178</v>
      </c>
      <c r="G259" s="61">
        <v>-1.7395694074706092</v>
      </c>
    </row>
    <row r="260" spans="2:7" hidden="1" x14ac:dyDescent="0.3">
      <c r="B260" s="59">
        <v>-0.25870673845758646</v>
      </c>
      <c r="C260" s="60">
        <v>8.2603848951182834E-2</v>
      </c>
      <c r="D260" s="60">
        <v>0.10273162684000842</v>
      </c>
      <c r="E260" s="60">
        <v>-0.96049062326961743</v>
      </c>
      <c r="F260" s="60">
        <v>0.70043568185768534</v>
      </c>
      <c r="G260" s="61">
        <v>0.70102081552414952</v>
      </c>
    </row>
    <row r="261" spans="2:7" hidden="1" x14ac:dyDescent="0.3">
      <c r="B261" s="59">
        <v>0.17398256693047859</v>
      </c>
      <c r="C261" s="60">
        <v>1.026090753168093</v>
      </c>
      <c r="D261" s="60">
        <v>0.34580488646299218</v>
      </c>
      <c r="E261" s="60">
        <v>-1.2025663410380547</v>
      </c>
      <c r="F261" s="60">
        <v>0.24585602269648152</v>
      </c>
      <c r="G261" s="61">
        <v>5.0550019212506944E-2</v>
      </c>
    </row>
    <row r="262" spans="2:7" hidden="1" x14ac:dyDescent="0.3">
      <c r="B262" s="59">
        <v>-6.8416412034185622E-2</v>
      </c>
      <c r="C262" s="60">
        <v>0.54143101713511232</v>
      </c>
      <c r="D262" s="60">
        <v>0.13006259741770995</v>
      </c>
      <c r="E262" s="60">
        <v>-0.7941393049771327</v>
      </c>
      <c r="F262" s="60">
        <v>0.48087391327585116</v>
      </c>
      <c r="G262" s="61">
        <v>0.14480716627000523</v>
      </c>
    </row>
    <row r="263" spans="2:7" hidden="1" x14ac:dyDescent="0.3">
      <c r="B263" s="59">
        <v>-0.20204293640894305</v>
      </c>
      <c r="C263" s="60">
        <v>3.9091010384756181E-2</v>
      </c>
      <c r="D263" s="60">
        <v>0.20097116372721552</v>
      </c>
      <c r="E263" s="60">
        <v>-0.91372059519731219</v>
      </c>
      <c r="F263" s="60">
        <v>0.75237596048388844</v>
      </c>
      <c r="G263" s="61">
        <v>-0.15387087344370093</v>
      </c>
    </row>
    <row r="264" spans="2:7" hidden="1" x14ac:dyDescent="0.3">
      <c r="B264" s="59">
        <v>-0.14414877051640917</v>
      </c>
      <c r="C264" s="60">
        <v>0.15441847930279862</v>
      </c>
      <c r="D264" s="60">
        <v>0.50936229015667989</v>
      </c>
      <c r="E264" s="60">
        <v>-0.75482031259144666</v>
      </c>
      <c r="F264" s="60">
        <v>0.86873602753385093</v>
      </c>
      <c r="G264" s="61">
        <v>0.23019410652347061</v>
      </c>
    </row>
    <row r="265" spans="2:7" hidden="1" x14ac:dyDescent="0.3">
      <c r="B265" s="59">
        <v>-0.18403436137535167</v>
      </c>
      <c r="C265" s="60">
        <v>8.7236860964565982E-2</v>
      </c>
      <c r="D265" s="60">
        <v>0.44952508645599715</v>
      </c>
      <c r="E265" s="60">
        <v>-0.83272096541812013</v>
      </c>
      <c r="F265" s="60">
        <v>0.8325551659926288</v>
      </c>
      <c r="G265" s="61">
        <v>-0.213795851480021</v>
      </c>
    </row>
    <row r="266" spans="2:7" hidden="1" x14ac:dyDescent="0.3">
      <c r="B266" s="59">
        <v>-0.38930948034733071</v>
      </c>
      <c r="C266" s="60">
        <v>0.28442787031344252</v>
      </c>
      <c r="D266" s="60">
        <v>0.25486476841959249</v>
      </c>
      <c r="E266" s="60">
        <v>-1.0791867828108626</v>
      </c>
      <c r="F266" s="60">
        <v>0.95613526102430357</v>
      </c>
      <c r="G266" s="61">
        <v>-0.29105238795921307</v>
      </c>
    </row>
    <row r="267" spans="2:7" hidden="1" x14ac:dyDescent="0.3">
      <c r="B267" s="59">
        <v>-0.87236276639817589</v>
      </c>
      <c r="C267" s="60">
        <v>-0.63867686191132456</v>
      </c>
      <c r="D267" s="60">
        <v>0.18876201285189531</v>
      </c>
      <c r="E267" s="60">
        <v>-0.98884182096991602</v>
      </c>
      <c r="F267" s="60">
        <v>1.4512159601811914</v>
      </c>
      <c r="G267" s="61">
        <v>-0.10844805196501019</v>
      </c>
    </row>
    <row r="268" spans="2:7" hidden="1" x14ac:dyDescent="0.3">
      <c r="B268" s="59">
        <v>-0.93389754196826646</v>
      </c>
      <c r="C268" s="60">
        <v>-0.67882020912569807</v>
      </c>
      <c r="D268" s="60">
        <v>0.21679871128396422</v>
      </c>
      <c r="E268" s="60">
        <v>-1.0820365738668432</v>
      </c>
      <c r="F268" s="60">
        <v>1.4953958179454057</v>
      </c>
      <c r="G268" s="61">
        <v>-0.20782032917880056</v>
      </c>
    </row>
    <row r="269" spans="2:7" hidden="1" x14ac:dyDescent="0.3">
      <c r="B269" s="59">
        <v>-0.43742715516599973</v>
      </c>
      <c r="C269" s="60">
        <v>-4.0817872667788586E-2</v>
      </c>
      <c r="D269" s="60">
        <v>0.19307236519367243</v>
      </c>
      <c r="E269" s="60">
        <v>-1.0329893512557025</v>
      </c>
      <c r="F269" s="60">
        <v>1.1679086210707761</v>
      </c>
      <c r="G269" s="61">
        <v>-0.33737995863616072</v>
      </c>
    </row>
    <row r="270" spans="2:7" hidden="1" x14ac:dyDescent="0.3">
      <c r="B270" s="59">
        <v>-0.33635578837041086</v>
      </c>
      <c r="C270" s="60">
        <v>0.14757485094305484</v>
      </c>
      <c r="D270" s="60">
        <v>0.52119640577811599</v>
      </c>
      <c r="E270" s="60">
        <v>-0.94213501433063718</v>
      </c>
      <c r="F270" s="60">
        <v>1.1029289583631809</v>
      </c>
      <c r="G270" s="61">
        <v>-0.16916643348234858</v>
      </c>
    </row>
    <row r="271" spans="2:7" hidden="1" x14ac:dyDescent="0.3">
      <c r="B271" s="59">
        <v>-0.46208176478366603</v>
      </c>
      <c r="C271" s="60">
        <v>-0.1263520314823379</v>
      </c>
      <c r="D271" s="60">
        <v>0.4789837750473892</v>
      </c>
      <c r="E271" s="60">
        <v>-1.011969568731419</v>
      </c>
      <c r="F271" s="60">
        <v>1.0073092192173572</v>
      </c>
      <c r="G271" s="61">
        <v>-0.20842784429634326</v>
      </c>
    </row>
    <row r="272" spans="2:7" hidden="1" x14ac:dyDescent="0.3">
      <c r="B272" s="59">
        <v>-0.22606518093383898</v>
      </c>
      <c r="C272" s="60">
        <v>7.8100438131321975E-2</v>
      </c>
      <c r="D272" s="60">
        <v>0.54411819704231679</v>
      </c>
      <c r="E272" s="60">
        <v>-0.93132966364508296</v>
      </c>
      <c r="F272" s="60">
        <v>1.0154174494835075</v>
      </c>
      <c r="G272" s="61">
        <v>-0.18472015462406019</v>
      </c>
    </row>
    <row r="273" spans="2:7" hidden="1" x14ac:dyDescent="0.3">
      <c r="B273" s="59">
        <v>-0.4085256278285942</v>
      </c>
      <c r="C273" s="60">
        <v>-3.0105898653333775E-2</v>
      </c>
      <c r="D273" s="60">
        <v>0.43973323263249298</v>
      </c>
      <c r="E273" s="60">
        <v>-1.0774942011533044</v>
      </c>
      <c r="F273" s="60">
        <v>1.0692734580676553</v>
      </c>
      <c r="G273" s="61">
        <v>-0.34820902322143238</v>
      </c>
    </row>
    <row r="274" spans="2:7" hidden="1" x14ac:dyDescent="0.3">
      <c r="B274" s="59">
        <v>-0.10488504869302015</v>
      </c>
      <c r="C274" s="60">
        <v>-0.76548919561978113</v>
      </c>
      <c r="D274" s="60">
        <v>0.58725185969896998</v>
      </c>
      <c r="E274" s="60">
        <v>-0.41344093513857988</v>
      </c>
      <c r="F274" s="60">
        <v>0.80233141327699031</v>
      </c>
      <c r="G274" s="61">
        <v>1.2377663746688663</v>
      </c>
    </row>
    <row r="275" spans="2:7" hidden="1" x14ac:dyDescent="0.3">
      <c r="B275" s="59">
        <v>-0.19986981325732397</v>
      </c>
      <c r="C275" s="60">
        <v>-0.94594241385681221</v>
      </c>
      <c r="D275" s="60">
        <v>0.48615381635505239</v>
      </c>
      <c r="E275" s="60">
        <v>-0.4535648107555495</v>
      </c>
      <c r="F275" s="60">
        <v>0.78166628421170681</v>
      </c>
      <c r="G275" s="61">
        <v>0.855612259363419</v>
      </c>
    </row>
    <row r="276" spans="2:7" hidden="1" x14ac:dyDescent="0.3">
      <c r="B276" s="59">
        <v>-4.9189607256707527E-2</v>
      </c>
      <c r="C276" s="60">
        <v>-1.0173747630377934</v>
      </c>
      <c r="D276" s="60">
        <v>0.5456032497481057</v>
      </c>
      <c r="E276" s="60">
        <v>-0.38049820033876758</v>
      </c>
      <c r="F276" s="60">
        <v>-3.4243275697462376E-2</v>
      </c>
      <c r="G276" s="61">
        <v>1.3679796335704324</v>
      </c>
    </row>
    <row r="277" spans="2:7" hidden="1" x14ac:dyDescent="0.3">
      <c r="B277" s="59">
        <v>-0.20809039757159803</v>
      </c>
      <c r="C277" s="60">
        <v>-1.2852784144633675</v>
      </c>
      <c r="D277" s="60">
        <v>0.43130859220846735</v>
      </c>
      <c r="E277" s="60">
        <v>-0.39748429500913418</v>
      </c>
      <c r="F277" s="60">
        <v>-1.3434111746318284E-2</v>
      </c>
      <c r="G277" s="61">
        <v>1.3688214202411533</v>
      </c>
    </row>
    <row r="278" spans="2:7" hidden="1" x14ac:dyDescent="0.3">
      <c r="B278" s="59">
        <v>1.0987220628160613E-3</v>
      </c>
      <c r="C278" s="60">
        <v>-1.0579129876663202</v>
      </c>
      <c r="D278" s="60">
        <v>0.76883202671047568</v>
      </c>
      <c r="E278" s="60">
        <v>-0.29650549327586878</v>
      </c>
      <c r="F278" s="60">
        <v>0.17798093383266789</v>
      </c>
      <c r="G278" s="61">
        <v>1.3768291317666421</v>
      </c>
    </row>
    <row r="279" spans="2:7" hidden="1" x14ac:dyDescent="0.3">
      <c r="B279" s="59">
        <v>-0.3176960776038576</v>
      </c>
      <c r="C279" s="60">
        <v>-0.96468699501740007</v>
      </c>
      <c r="D279" s="60">
        <v>0.59516171993170219</v>
      </c>
      <c r="E279" s="60">
        <v>-0.49903853878099491</v>
      </c>
      <c r="F279" s="60">
        <v>0.49761638912282191</v>
      </c>
      <c r="G279" s="61">
        <v>0.77752245389854047</v>
      </c>
    </row>
    <row r="280" spans="2:7" hidden="1" x14ac:dyDescent="0.3">
      <c r="B280" s="59">
        <v>-7.7030472988804027E-2</v>
      </c>
      <c r="C280" s="60">
        <v>-0.89592551947814003</v>
      </c>
      <c r="D280" s="60">
        <v>0.61766694114570708</v>
      </c>
      <c r="E280" s="60">
        <v>-0.33668513045696086</v>
      </c>
      <c r="F280" s="60">
        <v>0.51557110133055462</v>
      </c>
      <c r="G280" s="61">
        <v>0.71171585834585627</v>
      </c>
    </row>
    <row r="281" spans="2:7" hidden="1" x14ac:dyDescent="0.3">
      <c r="B281" s="59">
        <v>-0.56730368192954861</v>
      </c>
      <c r="C281" s="60">
        <v>-1.4321225678626484</v>
      </c>
      <c r="D281" s="60">
        <v>0.55536158164256433</v>
      </c>
      <c r="E281" s="60">
        <v>0.19806459221494466</v>
      </c>
      <c r="F281" s="60">
        <v>1.1136903206296793</v>
      </c>
      <c r="G281" s="61">
        <v>0.28871401978492928</v>
      </c>
    </row>
    <row r="282" spans="2:7" hidden="1" x14ac:dyDescent="0.3">
      <c r="B282" s="59">
        <v>1.3554636973242529</v>
      </c>
      <c r="C282" s="60">
        <v>-2.4528749110698227</v>
      </c>
      <c r="D282" s="60">
        <v>-1.7131186702879342</v>
      </c>
      <c r="E282" s="60">
        <v>-4.377017687688034</v>
      </c>
      <c r="F282" s="60">
        <v>-0.91495285965555662</v>
      </c>
      <c r="G282" s="61">
        <v>-4.1873378533019698</v>
      </c>
    </row>
    <row r="283" spans="2:7" hidden="1" x14ac:dyDescent="0.3">
      <c r="B283" s="59">
        <v>-1.0543530034658097</v>
      </c>
      <c r="C283" s="60">
        <v>-1.8292151119614553</v>
      </c>
      <c r="D283" s="60">
        <v>0.12861939778379478</v>
      </c>
      <c r="E283" s="60">
        <v>6.5479578523442619E-2</v>
      </c>
      <c r="F283" s="60">
        <v>1.4347489291373141</v>
      </c>
      <c r="G283" s="61">
        <v>-0.80055150964001764</v>
      </c>
    </row>
    <row r="284" spans="2:7" hidden="1" x14ac:dyDescent="0.3">
      <c r="B284" s="59">
        <v>-0.86025564351426698</v>
      </c>
      <c r="C284" s="60">
        <v>-1.7295276131503188</v>
      </c>
      <c r="D284" s="60">
        <v>0.42156259131243723</v>
      </c>
      <c r="E284" s="60">
        <v>0.14856351980869645</v>
      </c>
      <c r="F284" s="60">
        <v>1.3988992497343831</v>
      </c>
      <c r="G284" s="61">
        <v>-0.32191202176478401</v>
      </c>
    </row>
    <row r="285" spans="2:7" hidden="1" x14ac:dyDescent="0.3">
      <c r="B285" s="59">
        <v>-1.1402864914841229</v>
      </c>
      <c r="C285" s="60">
        <v>-1.5427154540553099</v>
      </c>
      <c r="D285" s="60">
        <v>0.19445516734260609</v>
      </c>
      <c r="E285" s="60">
        <v>0.21781254803353695</v>
      </c>
      <c r="F285" s="60">
        <v>1.5675118772289007</v>
      </c>
      <c r="G285" s="61">
        <v>-0.73509445091757442</v>
      </c>
    </row>
    <row r="286" spans="2:7" hidden="1" x14ac:dyDescent="0.3">
      <c r="B286" s="59">
        <v>-0.25017625855365561</v>
      </c>
      <c r="C286" s="60">
        <v>-1.0219660597586067</v>
      </c>
      <c r="D286" s="60">
        <v>0.47680553122613245</v>
      </c>
      <c r="E286" s="60">
        <v>-4.1961836330269009E-4</v>
      </c>
      <c r="F286" s="60">
        <v>0.87070830799417021</v>
      </c>
      <c r="G286" s="61">
        <v>0.18658025261514244</v>
      </c>
    </row>
    <row r="287" spans="2:7" hidden="1" x14ac:dyDescent="0.3">
      <c r="B287" s="59">
        <v>-0.76035638565021924</v>
      </c>
      <c r="C287" s="60">
        <v>-1.5785399421036399</v>
      </c>
      <c r="D287" s="60">
        <v>0.29096513544800723</v>
      </c>
      <c r="E287" s="60">
        <v>0.36196223265786032</v>
      </c>
      <c r="F287" s="60">
        <v>1.2198120964284258</v>
      </c>
      <c r="G287" s="61">
        <v>0.10046377974149109</v>
      </c>
    </row>
    <row r="288" spans="2:7" hidden="1" x14ac:dyDescent="0.3">
      <c r="B288" s="59">
        <v>-0.60771159792765994</v>
      </c>
      <c r="C288" s="60">
        <v>-1.4677692034182983</v>
      </c>
      <c r="D288" s="60">
        <v>0.11266636549010434</v>
      </c>
      <c r="E288" s="60">
        <v>0.3826973599744799</v>
      </c>
      <c r="F288" s="60">
        <v>1.039721371246906</v>
      </c>
      <c r="G288" s="61">
        <v>0.17799560312572249</v>
      </c>
    </row>
    <row r="289" spans="2:7" hidden="1" x14ac:dyDescent="0.3">
      <c r="B289" s="59">
        <v>-0.72180878205389432</v>
      </c>
      <c r="C289" s="60">
        <v>-1.7216380045810877</v>
      </c>
      <c r="D289" s="60">
        <v>1.7613126259978566E-2</v>
      </c>
      <c r="E289" s="60">
        <v>-3.0801267814133934E-2</v>
      </c>
      <c r="F289" s="60">
        <v>0.66599676279300135</v>
      </c>
      <c r="G289" s="61">
        <v>0.89808169548322858</v>
      </c>
    </row>
    <row r="290" spans="2:7" hidden="1" x14ac:dyDescent="0.3">
      <c r="B290" s="59">
        <v>4.0300208980632121E-2</v>
      </c>
      <c r="C290" s="60">
        <v>-0.95739403917282295</v>
      </c>
      <c r="D290" s="60">
        <v>0.31793211912913538</v>
      </c>
      <c r="E290" s="60">
        <v>0.14076162791054761</v>
      </c>
      <c r="F290" s="60">
        <v>0.22244172682665037</v>
      </c>
      <c r="G290" s="61">
        <v>0.73832838658676636</v>
      </c>
    </row>
    <row r="291" spans="2:7" hidden="1" x14ac:dyDescent="0.3">
      <c r="B291" s="59">
        <v>2.1770624590115837</v>
      </c>
      <c r="C291" s="60">
        <v>-0.82189892513920149</v>
      </c>
      <c r="D291" s="60">
        <v>-1.1159961525178448</v>
      </c>
      <c r="E291" s="60">
        <v>-0.4491502278204299</v>
      </c>
      <c r="F291" s="60">
        <v>9.2326137714568574E-2</v>
      </c>
      <c r="G291" s="61">
        <v>2.696262475260248</v>
      </c>
    </row>
    <row r="292" spans="2:7" hidden="1" x14ac:dyDescent="0.3">
      <c r="B292" s="59">
        <v>0.16943718761692519</v>
      </c>
      <c r="C292" s="60">
        <v>-0.17863198374360995</v>
      </c>
      <c r="D292" s="60">
        <v>9.1513062179258559E-2</v>
      </c>
      <c r="E292" s="60">
        <v>-0.31490462366867433</v>
      </c>
      <c r="F292" s="60">
        <v>0.44908568380787084</v>
      </c>
      <c r="G292" s="61">
        <v>0.55628320646336049</v>
      </c>
    </row>
    <row r="293" spans="2:7" hidden="1" x14ac:dyDescent="0.3">
      <c r="B293" s="59">
        <v>1.9228210148852051E-2</v>
      </c>
      <c r="C293" s="60">
        <v>2.2548189139649372E-2</v>
      </c>
      <c r="D293" s="60">
        <v>5.5383846138095355E-2</v>
      </c>
      <c r="E293" s="60">
        <v>4.8194724926123027E-2</v>
      </c>
      <c r="F293" s="60">
        <v>0.42676060423147516</v>
      </c>
      <c r="G293" s="61">
        <v>0.80894006196876667</v>
      </c>
    </row>
    <row r="294" spans="2:7" hidden="1" x14ac:dyDescent="0.3">
      <c r="B294" s="59">
        <v>0.20051734439025407</v>
      </c>
      <c r="C294" s="60">
        <v>0.42628270501933202</v>
      </c>
      <c r="D294" s="60">
        <v>0.32413539094877974</v>
      </c>
      <c r="E294" s="60">
        <v>-0.56690552157808827</v>
      </c>
      <c r="F294" s="60">
        <v>0.42330318207670059</v>
      </c>
      <c r="G294" s="61">
        <v>0.67043814702666427</v>
      </c>
    </row>
    <row r="295" spans="2:7" hidden="1" x14ac:dyDescent="0.3">
      <c r="B295" s="59">
        <v>0.30723705835217985</v>
      </c>
      <c r="C295" s="60">
        <v>0.4631111272311878</v>
      </c>
      <c r="D295" s="60">
        <v>0.41192655945214834</v>
      </c>
      <c r="E295" s="60">
        <v>-0.52050929614531838</v>
      </c>
      <c r="F295" s="60">
        <v>0.28778782737221098</v>
      </c>
      <c r="G295" s="61">
        <v>0.70311009402613145</v>
      </c>
    </row>
    <row r="296" spans="2:7" hidden="1" x14ac:dyDescent="0.3">
      <c r="B296" s="59">
        <v>6.6330602704551184E-2</v>
      </c>
      <c r="C296" s="60">
        <v>0.22431055176108572</v>
      </c>
      <c r="D296" s="60">
        <v>0.31423963472548888</v>
      </c>
      <c r="E296" s="60">
        <v>-0.54884588850784588</v>
      </c>
      <c r="F296" s="60">
        <v>0.39668058304276299</v>
      </c>
      <c r="G296" s="61">
        <v>0.96777004399176281</v>
      </c>
    </row>
    <row r="297" spans="2:7" hidden="1" x14ac:dyDescent="0.3">
      <c r="B297" s="59">
        <v>5.0105813259181661E-2</v>
      </c>
      <c r="C297" s="60">
        <v>0.25528066755852519</v>
      </c>
      <c r="D297" s="60">
        <v>0.26345141218169876</v>
      </c>
      <c r="E297" s="60">
        <v>-0.52510860202745713</v>
      </c>
      <c r="F297" s="60">
        <v>0.46165074626887254</v>
      </c>
      <c r="G297" s="61">
        <v>0.79011341860127104</v>
      </c>
    </row>
    <row r="298" spans="2:7" hidden="1" x14ac:dyDescent="0.3">
      <c r="B298" s="59">
        <v>0.36776500491156022</v>
      </c>
      <c r="C298" s="60">
        <v>0.76399505350926677</v>
      </c>
      <c r="D298" s="60">
        <v>0.39646056927964557</v>
      </c>
      <c r="E298" s="60">
        <v>-0.39359339412157279</v>
      </c>
      <c r="F298" s="60">
        <v>0.44633235409446725</v>
      </c>
      <c r="G298" s="61">
        <v>0.55843448971687892</v>
      </c>
    </row>
    <row r="299" spans="2:7" hidden="1" x14ac:dyDescent="0.3">
      <c r="B299" s="59">
        <v>0.40547082797378259</v>
      </c>
      <c r="C299" s="60">
        <v>0.80699469223601261</v>
      </c>
      <c r="D299" s="60">
        <v>0.52302933099139104</v>
      </c>
      <c r="E299" s="60">
        <v>-0.48430817843390356</v>
      </c>
      <c r="F299" s="60">
        <v>0.13982052901522179</v>
      </c>
      <c r="G299" s="61">
        <v>0.74050551547120191</v>
      </c>
    </row>
    <row r="300" spans="2:7" hidden="1" x14ac:dyDescent="0.3">
      <c r="B300" s="59">
        <v>0.36839203203797655</v>
      </c>
      <c r="C300" s="60">
        <v>1.2066385425916648</v>
      </c>
      <c r="D300" s="60">
        <v>0.5452898629534132</v>
      </c>
      <c r="E300" s="60">
        <v>-0.4424948722660062</v>
      </c>
      <c r="F300" s="60">
        <v>0.33816424358522251</v>
      </c>
      <c r="G300" s="61">
        <v>0.44929607030474261</v>
      </c>
    </row>
    <row r="301" spans="2:7" hidden="1" x14ac:dyDescent="0.3">
      <c r="B301" s="59">
        <v>0.25550681165539191</v>
      </c>
      <c r="C301" s="60">
        <v>1.2732863538767458</v>
      </c>
      <c r="D301" s="60">
        <v>0.3695698928512462</v>
      </c>
      <c r="E301" s="60">
        <v>-0.40651758775649727</v>
      </c>
      <c r="F301" s="60">
        <v>0.33431012670287369</v>
      </c>
      <c r="G301" s="61">
        <v>-1.8819859685787185E-2</v>
      </c>
    </row>
    <row r="302" spans="2:7" hidden="1" x14ac:dyDescent="0.3">
      <c r="B302" s="59">
        <v>0.2689270485419244</v>
      </c>
      <c r="C302" s="60">
        <v>1.3657880593644984</v>
      </c>
      <c r="D302" s="60">
        <v>0.30698901814024809</v>
      </c>
      <c r="E302" s="60">
        <v>-0.39549068595934611</v>
      </c>
      <c r="F302" s="60">
        <v>0.33305581757186509</v>
      </c>
      <c r="G302" s="61">
        <v>0.16716520933659057</v>
      </c>
    </row>
    <row r="303" spans="2:7" hidden="1" x14ac:dyDescent="0.3">
      <c r="B303" s="59">
        <v>0.30262823638862224</v>
      </c>
      <c r="C303" s="60">
        <v>1.3160237420152461</v>
      </c>
      <c r="D303" s="60">
        <v>0.37211875241547315</v>
      </c>
      <c r="E303" s="60">
        <v>-0.38245689836183894</v>
      </c>
      <c r="F303" s="60">
        <v>0.34534046257207429</v>
      </c>
      <c r="G303" s="61">
        <v>0.19876129776870932</v>
      </c>
    </row>
    <row r="304" spans="2:7" hidden="1" x14ac:dyDescent="0.3">
      <c r="B304" s="59">
        <v>7.8469064745544659E-2</v>
      </c>
      <c r="C304" s="60">
        <v>0.88354345647861476</v>
      </c>
      <c r="D304" s="60">
        <v>0.2149737564205646</v>
      </c>
      <c r="E304" s="60">
        <v>-0.49756906167774884</v>
      </c>
      <c r="F304" s="60">
        <v>0.26277148629678171</v>
      </c>
      <c r="G304" s="61">
        <v>8.5809860547687536E-2</v>
      </c>
    </row>
    <row r="305" spans="2:7" hidden="1" x14ac:dyDescent="0.3">
      <c r="B305" s="59">
        <v>0.23116486949858372</v>
      </c>
      <c r="C305" s="60">
        <v>1.3134785214927209</v>
      </c>
      <c r="D305" s="60">
        <v>-0.61277262114813369</v>
      </c>
      <c r="E305" s="60">
        <v>-0.89796224233582067</v>
      </c>
      <c r="F305" s="60">
        <v>0.55672314834739134</v>
      </c>
      <c r="G305" s="61">
        <v>0.97538493351316791</v>
      </c>
    </row>
    <row r="306" spans="2:7" hidden="1" x14ac:dyDescent="0.3">
      <c r="B306" s="59">
        <v>0.43431150493086657</v>
      </c>
      <c r="C306" s="60">
        <v>0.79001802257956322</v>
      </c>
      <c r="D306" s="60">
        <v>-0.14296178637073229</v>
      </c>
      <c r="E306" s="60">
        <v>-0.27721738421601816</v>
      </c>
      <c r="F306" s="60">
        <v>-5.6126003030357266E-2</v>
      </c>
      <c r="G306" s="61">
        <v>-5.0748174119673847E-2</v>
      </c>
    </row>
    <row r="307" spans="2:7" hidden="1" x14ac:dyDescent="0.3">
      <c r="B307" s="59">
        <v>-0.19528749777991788</v>
      </c>
      <c r="C307" s="60">
        <v>-1.2541831806563613</v>
      </c>
      <c r="D307" s="60">
        <v>-0.44015545503792441</v>
      </c>
      <c r="E307" s="60">
        <v>0.61409178257296204</v>
      </c>
      <c r="F307" s="60">
        <v>-0.20520922450499984</v>
      </c>
      <c r="G307" s="61">
        <v>-2.3575420686163653E-2</v>
      </c>
    </row>
    <row r="308" spans="2:7" hidden="1" x14ac:dyDescent="0.3">
      <c r="B308" s="59">
        <v>-0.35172986200989198</v>
      </c>
      <c r="C308" s="60">
        <v>0.2106948165127196</v>
      </c>
      <c r="D308" s="60">
        <v>-1.1624787596223367</v>
      </c>
      <c r="E308" s="60">
        <v>0.56776134640942511</v>
      </c>
      <c r="F308" s="60">
        <v>-1.5941507781817401</v>
      </c>
      <c r="G308" s="61">
        <v>-0.15218470950682531</v>
      </c>
    </row>
    <row r="309" spans="2:7" hidden="1" x14ac:dyDescent="0.3">
      <c r="B309" s="59">
        <v>0.32511614368336433</v>
      </c>
      <c r="C309" s="60">
        <v>-0.41934416960932319</v>
      </c>
      <c r="D309" s="60">
        <v>-0.26556190490276593</v>
      </c>
      <c r="E309" s="60">
        <v>9.3483235054994465E-3</v>
      </c>
      <c r="F309" s="60">
        <v>-0.97884318478165899</v>
      </c>
      <c r="G309" s="61">
        <v>0.35125739789961224</v>
      </c>
    </row>
    <row r="310" spans="2:7" hidden="1" x14ac:dyDescent="0.3">
      <c r="B310" s="59">
        <v>0.31472094013026131</v>
      </c>
      <c r="C310" s="60">
        <v>0.30982315663143195</v>
      </c>
      <c r="D310" s="60">
        <v>0.15862121342132132</v>
      </c>
      <c r="E310" s="60">
        <v>0.35750374503943133</v>
      </c>
      <c r="F310" s="60">
        <v>0.37727828727557916</v>
      </c>
      <c r="G310" s="61">
        <v>-1.0065145165500153</v>
      </c>
    </row>
    <row r="311" spans="2:7" hidden="1" x14ac:dyDescent="0.3">
      <c r="B311" s="59">
        <v>0.29585965857746721</v>
      </c>
      <c r="C311" s="60">
        <v>0.28640166081280038</v>
      </c>
      <c r="D311" s="60">
        <v>-3.5834270884015224E-3</v>
      </c>
      <c r="E311" s="60">
        <v>0.39004615927714581</v>
      </c>
      <c r="F311" s="60">
        <v>0.59844823284836313</v>
      </c>
      <c r="G311" s="61">
        <v>-0.93390631219471065</v>
      </c>
    </row>
    <row r="312" spans="2:7" hidden="1" x14ac:dyDescent="0.3">
      <c r="B312" s="59">
        <v>0.3377357146204723</v>
      </c>
      <c r="C312" s="60">
        <v>6.2888221144998702E-2</v>
      </c>
      <c r="D312" s="60">
        <v>0.69192266419062698</v>
      </c>
      <c r="E312" s="60">
        <v>-2.0534509134443948E-2</v>
      </c>
      <c r="F312" s="60">
        <v>0.20060940107532335</v>
      </c>
      <c r="G312" s="61">
        <v>-0.11406628246674039</v>
      </c>
    </row>
    <row r="313" spans="2:7" hidden="1" x14ac:dyDescent="0.3">
      <c r="B313" s="59">
        <v>0.19718958641364337</v>
      </c>
      <c r="C313" s="60">
        <v>-0.18114025985343529</v>
      </c>
      <c r="D313" s="60">
        <v>0.57108062568539375</v>
      </c>
      <c r="E313" s="60">
        <v>0.38480591959770394</v>
      </c>
      <c r="F313" s="60">
        <v>0.25548297395037733</v>
      </c>
      <c r="G313" s="61">
        <v>-0.55064082854867857</v>
      </c>
    </row>
    <row r="314" spans="2:7" hidden="1" x14ac:dyDescent="0.3">
      <c r="B314" s="59">
        <v>0.32626364429513965</v>
      </c>
      <c r="C314" s="60">
        <v>0.26814968272752249</v>
      </c>
      <c r="D314" s="60">
        <v>0.21776271797945274</v>
      </c>
      <c r="E314" s="60">
        <v>0.40663333227370413</v>
      </c>
      <c r="F314" s="60">
        <v>0.20453203837541917</v>
      </c>
      <c r="G314" s="61">
        <v>-0.77677746063300523</v>
      </c>
    </row>
    <row r="315" spans="2:7" hidden="1" x14ac:dyDescent="0.3">
      <c r="B315" s="59">
        <v>0.12896878204031181</v>
      </c>
      <c r="C315" s="60">
        <v>-0.17192243269754098</v>
      </c>
      <c r="D315" s="60">
        <v>0.38231511681370578</v>
      </c>
      <c r="E315" s="60">
        <v>0.49764714381710529</v>
      </c>
      <c r="F315" s="60">
        <v>0.5166606774106296</v>
      </c>
      <c r="G315" s="61">
        <v>-0.35403864808459434</v>
      </c>
    </row>
    <row r="316" spans="2:7" hidden="1" x14ac:dyDescent="0.3">
      <c r="B316" s="59">
        <v>0.25301962348157148</v>
      </c>
      <c r="C316" s="60">
        <v>-0.10909585236877195</v>
      </c>
      <c r="D316" s="60">
        <v>0.65329429127979255</v>
      </c>
      <c r="E316" s="60">
        <v>6.7672790380584741E-3</v>
      </c>
      <c r="F316" s="60">
        <v>0.29566023685101905</v>
      </c>
      <c r="G316" s="61">
        <v>-0.70487558697706765</v>
      </c>
    </row>
    <row r="317" spans="2:7" hidden="1" x14ac:dyDescent="0.3">
      <c r="B317" s="59">
        <v>0.38938527570214415</v>
      </c>
      <c r="C317" s="60">
        <v>0.1507265155194164</v>
      </c>
      <c r="D317" s="60">
        <v>0.31116740615946198</v>
      </c>
      <c r="E317" s="60">
        <v>-0.1374913866147327</v>
      </c>
      <c r="F317" s="60">
        <v>0.29293380695312882</v>
      </c>
      <c r="G317" s="61">
        <v>-0.42634907204546763</v>
      </c>
    </row>
    <row r="318" spans="2:7" hidden="1" x14ac:dyDescent="0.3">
      <c r="B318" s="59">
        <v>0.6396854100615651</v>
      </c>
      <c r="C318" s="60">
        <v>0.79341385862278335</v>
      </c>
      <c r="D318" s="60">
        <v>-8.3579580129698322E-2</v>
      </c>
      <c r="E318" s="60">
        <v>0.12099275395518219</v>
      </c>
      <c r="F318" s="60">
        <v>5.6698737906330093E-2</v>
      </c>
      <c r="G318" s="61">
        <v>-0.14977687145483468</v>
      </c>
    </row>
    <row r="319" spans="2:7" hidden="1" x14ac:dyDescent="0.3">
      <c r="B319" s="59">
        <v>0.38633180179803051</v>
      </c>
      <c r="C319" s="60">
        <v>-5.5461679352511339E-2</v>
      </c>
      <c r="D319" s="60">
        <v>0.58190249979015085</v>
      </c>
      <c r="E319" s="60">
        <v>-8.2063115815985146E-2</v>
      </c>
      <c r="F319" s="60">
        <v>0.53387195764651807</v>
      </c>
      <c r="G319" s="61">
        <v>-0.14666914763021854</v>
      </c>
    </row>
    <row r="320" spans="2:7" hidden="1" x14ac:dyDescent="0.3">
      <c r="B320" s="59">
        <v>0.20459000931195231</v>
      </c>
      <c r="C320" s="60">
        <v>3.1990376537980814E-2</v>
      </c>
      <c r="D320" s="60">
        <v>0.43514887475884334</v>
      </c>
      <c r="E320" s="60">
        <v>-1.1289851274734808E-2</v>
      </c>
      <c r="F320" s="60">
        <v>0.56237252676954752</v>
      </c>
      <c r="G320" s="61">
        <v>-2.4858893574447746E-2</v>
      </c>
    </row>
    <row r="321" spans="2:7" hidden="1" x14ac:dyDescent="0.3">
      <c r="B321" s="59">
        <v>0.35638414357709858</v>
      </c>
      <c r="C321" s="60">
        <v>5.3266890176773031E-2</v>
      </c>
      <c r="D321" s="60">
        <v>0.48200245915126844</v>
      </c>
      <c r="E321" s="60">
        <v>-0.10449409200457069</v>
      </c>
      <c r="F321" s="60">
        <v>0.41360585227441882</v>
      </c>
      <c r="G321" s="61">
        <v>0.20266009826889975</v>
      </c>
    </row>
    <row r="322" spans="2:7" hidden="1" x14ac:dyDescent="0.3">
      <c r="B322" s="59">
        <v>0.34340427269785451</v>
      </c>
      <c r="C322" s="60">
        <v>1.2991664648587004E-2</v>
      </c>
      <c r="D322" s="60">
        <v>0.71826174574290358</v>
      </c>
      <c r="E322" s="60">
        <v>-2.4458293643861005E-2</v>
      </c>
      <c r="F322" s="60">
        <v>0.24556072622449587</v>
      </c>
      <c r="G322" s="61">
        <v>-0.23270769302432795</v>
      </c>
    </row>
    <row r="323" spans="2:7" hidden="1" x14ac:dyDescent="0.3">
      <c r="B323" s="59">
        <v>0.4307560178563351</v>
      </c>
      <c r="C323" s="60">
        <v>-4.0871979400887937E-2</v>
      </c>
      <c r="D323" s="60">
        <v>0.68984527499384252</v>
      </c>
      <c r="E323" s="60">
        <v>-1.9874895538227157E-2</v>
      </c>
      <c r="F323" s="60">
        <v>0.23682305465889214</v>
      </c>
      <c r="G323" s="61">
        <v>-1.3073156884247053E-2</v>
      </c>
    </row>
    <row r="324" spans="2:7" hidden="1" x14ac:dyDescent="0.3">
      <c r="B324" s="59">
        <v>0.79846641530001905</v>
      </c>
      <c r="C324" s="60">
        <v>0.3969336150629551</v>
      </c>
      <c r="D324" s="60">
        <v>0.81341801522875501</v>
      </c>
      <c r="E324" s="60">
        <v>0.48625369598196133</v>
      </c>
      <c r="F324" s="60">
        <v>0.16078199752365499</v>
      </c>
      <c r="G324" s="61">
        <v>0.38154785285990039</v>
      </c>
    </row>
    <row r="325" spans="2:7" hidden="1" x14ac:dyDescent="0.3">
      <c r="B325" s="59">
        <v>0.43521829611532659</v>
      </c>
      <c r="C325" s="60">
        <v>-3.8326133639785161E-2</v>
      </c>
      <c r="D325" s="60">
        <v>0.73493215009167634</v>
      </c>
      <c r="E325" s="60">
        <v>0.19945593420690289</v>
      </c>
      <c r="F325" s="60">
        <v>0.44237297167663309</v>
      </c>
      <c r="G325" s="61">
        <v>0.81869399445271696</v>
      </c>
    </row>
    <row r="326" spans="2:7" hidden="1" x14ac:dyDescent="0.3">
      <c r="B326" s="59">
        <v>0.36214789630355254</v>
      </c>
      <c r="C326" s="60">
        <v>-0.31755403862816139</v>
      </c>
      <c r="D326" s="60">
        <v>0.85623694943267525</v>
      </c>
      <c r="E326" s="60">
        <v>0.30087448637952841</v>
      </c>
      <c r="F326" s="60">
        <v>0.46598633726645905</v>
      </c>
      <c r="G326" s="61">
        <v>0.79554796912468007</v>
      </c>
    </row>
    <row r="327" spans="2:7" hidden="1" x14ac:dyDescent="0.3">
      <c r="B327" s="59">
        <v>2.2660938908074142</v>
      </c>
      <c r="C327" s="60">
        <v>-0.73780788650963525</v>
      </c>
      <c r="D327" s="60">
        <v>-0.93938570100888974</v>
      </c>
      <c r="E327" s="60">
        <v>-0.14843127838519432</v>
      </c>
      <c r="F327" s="60">
        <v>4.9545822336684586E-2</v>
      </c>
      <c r="G327" s="61">
        <v>2.5147783082912851</v>
      </c>
    </row>
    <row r="328" spans="2:7" hidden="1" x14ac:dyDescent="0.3">
      <c r="B328" s="59">
        <v>0.49263637473001454</v>
      </c>
      <c r="C328" s="60">
        <v>-6.15989190376664E-2</v>
      </c>
      <c r="D328" s="60">
        <v>0.54138047973132131</v>
      </c>
      <c r="E328" s="60">
        <v>0.21223520896481229</v>
      </c>
      <c r="F328" s="60">
        <v>0.69646490011089979</v>
      </c>
      <c r="G328" s="61">
        <v>0.72450521232618292</v>
      </c>
    </row>
    <row r="329" spans="2:7" hidden="1" x14ac:dyDescent="0.3">
      <c r="B329" s="59">
        <v>0.6751369775777889</v>
      </c>
      <c r="C329" s="60">
        <v>-0.4314051400788701</v>
      </c>
      <c r="D329" s="60">
        <v>0.50146620527886243</v>
      </c>
      <c r="E329" s="60">
        <v>0.45361126435753518</v>
      </c>
      <c r="F329" s="60">
        <v>0.30287632890232546</v>
      </c>
      <c r="G329" s="61">
        <v>0.39949210099672439</v>
      </c>
    </row>
    <row r="330" spans="2:7" hidden="1" x14ac:dyDescent="0.3">
      <c r="B330" s="59">
        <v>0.65654617831567497</v>
      </c>
      <c r="C330" s="60">
        <v>-0.42974641146550102</v>
      </c>
      <c r="D330" s="60">
        <v>0.68650697009005635</v>
      </c>
      <c r="E330" s="60">
        <v>0.25232404958888599</v>
      </c>
      <c r="F330" s="60">
        <v>0.48317708106667911</v>
      </c>
      <c r="G330" s="61">
        <v>0.50197185232864305</v>
      </c>
    </row>
    <row r="331" spans="2:7" hidden="1" x14ac:dyDescent="0.3">
      <c r="B331" s="59">
        <v>0.50912918481033931</v>
      </c>
      <c r="C331" s="60">
        <v>-5.2104680244729945E-2</v>
      </c>
      <c r="D331" s="60">
        <v>0.71242298509130708</v>
      </c>
      <c r="E331" s="60">
        <v>0.2066400810516659</v>
      </c>
      <c r="F331" s="60">
        <v>0.50088108051576641</v>
      </c>
      <c r="G331" s="61">
        <v>0.41155403289069259</v>
      </c>
    </row>
    <row r="332" spans="2:7" hidden="1" x14ac:dyDescent="0.3">
      <c r="B332" s="59">
        <v>0.42699875482918787</v>
      </c>
      <c r="C332" s="60">
        <v>-0.45629076691583065</v>
      </c>
      <c r="D332" s="60">
        <v>0.58889611085348348</v>
      </c>
      <c r="E332" s="60">
        <v>0.1230375947602028</v>
      </c>
      <c r="F332" s="60">
        <v>0.61669612833970766</v>
      </c>
      <c r="G332" s="61">
        <v>0.11321974579605976</v>
      </c>
    </row>
    <row r="333" spans="2:7" hidden="1" x14ac:dyDescent="0.3">
      <c r="B333" s="59">
        <v>0.46209123771375737</v>
      </c>
      <c r="C333" s="60">
        <v>-0.59490277264419356</v>
      </c>
      <c r="D333" s="60">
        <v>0.50606723355712513</v>
      </c>
      <c r="E333" s="60">
        <v>0.12115494168552068</v>
      </c>
      <c r="F333" s="60">
        <v>0.62323547044333083</v>
      </c>
      <c r="G333" s="61">
        <v>0.95044047099048512</v>
      </c>
    </row>
    <row r="334" spans="2:7" hidden="1" x14ac:dyDescent="0.3">
      <c r="B334" s="59">
        <v>0.50124728924596484</v>
      </c>
      <c r="C334" s="60">
        <v>-0.66192328732837535</v>
      </c>
      <c r="D334" s="60">
        <v>0.6415899026795483</v>
      </c>
      <c r="E334" s="60">
        <v>0.26337248016614073</v>
      </c>
      <c r="F334" s="60">
        <v>0.60048263983549088</v>
      </c>
      <c r="G334" s="61">
        <v>0.8344910308205673</v>
      </c>
    </row>
    <row r="335" spans="2:7" hidden="1" x14ac:dyDescent="0.3">
      <c r="B335" s="59">
        <v>0.28821431596356145</v>
      </c>
      <c r="C335" s="60">
        <v>0.54455201945430032</v>
      </c>
      <c r="D335" s="60">
        <v>-0.80617608112639061</v>
      </c>
      <c r="E335" s="60">
        <v>1.2941165160494799</v>
      </c>
      <c r="F335" s="60">
        <v>0.47842919426274289</v>
      </c>
      <c r="G335" s="61">
        <v>7.3474418757646612E-2</v>
      </c>
    </row>
    <row r="336" spans="2:7" hidden="1" x14ac:dyDescent="0.3">
      <c r="B336" s="59">
        <v>0.37124908181834299</v>
      </c>
      <c r="C336" s="60">
        <v>-0.39834899235397814</v>
      </c>
      <c r="D336" s="60">
        <v>0.45574383739113122</v>
      </c>
      <c r="E336" s="60">
        <v>0.23945317331597277</v>
      </c>
      <c r="F336" s="60">
        <v>0.36753598215101024</v>
      </c>
      <c r="G336" s="61">
        <v>0.98242064393049477</v>
      </c>
    </row>
    <row r="337" spans="2:7" hidden="1" x14ac:dyDescent="0.3">
      <c r="B337" s="59">
        <v>0.33106834364125448</v>
      </c>
      <c r="C337" s="60">
        <v>-0.5319545045425107</v>
      </c>
      <c r="D337" s="60">
        <v>0.24778067739568382</v>
      </c>
      <c r="E337" s="60">
        <v>0.28683658607231954</v>
      </c>
      <c r="F337" s="60">
        <v>0.66568359560898627</v>
      </c>
      <c r="G337" s="61">
        <v>1.0029368402998717</v>
      </c>
    </row>
    <row r="338" spans="2:7" hidden="1" x14ac:dyDescent="0.3">
      <c r="B338" s="59">
        <v>1.5262619912558488</v>
      </c>
      <c r="C338" s="60">
        <v>-2.4837127736128761</v>
      </c>
      <c r="D338" s="60">
        <v>-1.6923880998712617</v>
      </c>
      <c r="E338" s="60">
        <v>-4.2862875773670179</v>
      </c>
      <c r="F338" s="60">
        <v>-0.94991808342163353</v>
      </c>
      <c r="G338" s="61">
        <v>-4.3321229013797389</v>
      </c>
    </row>
    <row r="339" spans="2:7" hidden="1" x14ac:dyDescent="0.3">
      <c r="B339" s="59">
        <v>-6.1349314568934027E-2</v>
      </c>
      <c r="C339" s="60">
        <v>-0.93110992672037118</v>
      </c>
      <c r="D339" s="60">
        <v>-0.36296025474417853</v>
      </c>
      <c r="E339" s="60">
        <v>0.15981269693667843</v>
      </c>
      <c r="F339" s="60">
        <v>0.72413961939378091</v>
      </c>
      <c r="G339" s="61">
        <v>-0.55423690109471002</v>
      </c>
    </row>
    <row r="340" spans="2:7" hidden="1" x14ac:dyDescent="0.3">
      <c r="B340" s="59">
        <v>0.39660504975834837</v>
      </c>
      <c r="C340" s="60">
        <v>-0.79974830539382435</v>
      </c>
      <c r="D340" s="60">
        <v>-1.8644128114584716E-2</v>
      </c>
      <c r="E340" s="60">
        <v>0.20583114073389641</v>
      </c>
      <c r="F340" s="60">
        <v>0.6061558416545243</v>
      </c>
      <c r="G340" s="61">
        <v>0.52039025848526355</v>
      </c>
    </row>
    <row r="341" spans="2:7" hidden="1" x14ac:dyDescent="0.3">
      <c r="B341" s="59">
        <v>0.16726557364054542</v>
      </c>
      <c r="C341" s="60">
        <v>-1.0628550368583716</v>
      </c>
      <c r="D341" s="60">
        <v>-6.5885970031290236E-2</v>
      </c>
      <c r="E341" s="60">
        <v>0.7642693226144851</v>
      </c>
      <c r="F341" s="60">
        <v>7.8660318234607618E-2</v>
      </c>
      <c r="G341" s="61">
        <v>1.0884145170067103</v>
      </c>
    </row>
    <row r="342" spans="2:7" hidden="1" x14ac:dyDescent="0.3">
      <c r="B342" s="59">
        <v>-0.16722708804841263</v>
      </c>
      <c r="C342" s="60">
        <v>-0.70526353001312525</v>
      </c>
      <c r="D342" s="60">
        <v>-0.46454295633056736</v>
      </c>
      <c r="E342" s="60">
        <v>0.90223350349853615</v>
      </c>
      <c r="F342" s="60">
        <v>-0.21607441718833439</v>
      </c>
      <c r="G342" s="61">
        <v>1.2978533866548325</v>
      </c>
    </row>
    <row r="343" spans="2:7" hidden="1" x14ac:dyDescent="0.3">
      <c r="B343" s="59">
        <v>-0.15892484889325295</v>
      </c>
      <c r="C343" s="60">
        <v>-1.054904248228248</v>
      </c>
      <c r="D343" s="60">
        <v>-0.514388521689922</v>
      </c>
      <c r="E343" s="60">
        <v>0.53741925030839355</v>
      </c>
      <c r="F343" s="60">
        <v>0.23382555535458915</v>
      </c>
      <c r="G343" s="61">
        <v>8.5469860243134799E-2</v>
      </c>
    </row>
    <row r="344" spans="2:7" hidden="1" x14ac:dyDescent="0.3">
      <c r="B344" s="59">
        <v>-1.2566238877412272</v>
      </c>
      <c r="C344" s="60">
        <v>-1.1611228719032034</v>
      </c>
      <c r="D344" s="60">
        <v>-1.7232114326199708</v>
      </c>
      <c r="E344" s="60">
        <v>1.5000633122429059</v>
      </c>
      <c r="F344" s="60">
        <v>-0.4376820483445395</v>
      </c>
      <c r="G344" s="61">
        <v>1.1230227115929541</v>
      </c>
    </row>
    <row r="345" spans="2:7" hidden="1" x14ac:dyDescent="0.3">
      <c r="B345" s="59">
        <v>-1.0310603120264601</v>
      </c>
      <c r="C345" s="60">
        <v>-0.38923319871463341</v>
      </c>
      <c r="D345" s="60">
        <v>-1.2779712260252543</v>
      </c>
      <c r="E345" s="60">
        <v>1.7860394549656937</v>
      </c>
      <c r="F345" s="60">
        <v>0.21000595459015145</v>
      </c>
      <c r="G345" s="61">
        <v>0.21475952207558741</v>
      </c>
    </row>
    <row r="346" spans="2:7" hidden="1" x14ac:dyDescent="0.3">
      <c r="B346" s="59">
        <v>-0.71854453590011491</v>
      </c>
      <c r="C346" s="60">
        <v>-0.93837687396229619</v>
      </c>
      <c r="D346" s="60">
        <v>-0.77763635734636583</v>
      </c>
      <c r="E346" s="60">
        <v>1.1609244119206688</v>
      </c>
      <c r="F346" s="60">
        <v>0.64943321362074924</v>
      </c>
      <c r="G346" s="61">
        <v>-0.50559116118987124</v>
      </c>
    </row>
    <row r="347" spans="2:7" hidden="1" x14ac:dyDescent="0.3">
      <c r="B347" s="59">
        <v>-1.0239576240947805</v>
      </c>
      <c r="C347" s="60">
        <v>-9.2857519730114746E-2</v>
      </c>
      <c r="D347" s="60">
        <v>-7.9317491475198834</v>
      </c>
      <c r="E347" s="60">
        <v>1.4214177237454051</v>
      </c>
      <c r="F347" s="60">
        <v>2.4702212217717814</v>
      </c>
      <c r="G347" s="61">
        <v>0.94226022175810942</v>
      </c>
    </row>
    <row r="348" spans="2:7" hidden="1" x14ac:dyDescent="0.3">
      <c r="B348" s="59">
        <v>0.25408904603372517</v>
      </c>
      <c r="C348" s="60">
        <v>-9.1142803222378985E-2</v>
      </c>
      <c r="D348" s="60">
        <v>-6.6516975592199792</v>
      </c>
      <c r="E348" s="60">
        <v>1.7222313525963946</v>
      </c>
      <c r="F348" s="60">
        <v>1.0784682452182468</v>
      </c>
      <c r="G348" s="61">
        <v>7.2252274694452195E-2</v>
      </c>
    </row>
    <row r="349" spans="2:7" hidden="1" x14ac:dyDescent="0.3">
      <c r="B349" s="59">
        <v>2.8082147306401861</v>
      </c>
      <c r="C349" s="60">
        <v>-0.17552056677284211</v>
      </c>
      <c r="D349" s="60">
        <v>-1.8112563656830394</v>
      </c>
      <c r="E349" s="60">
        <v>2.1695053155351829</v>
      </c>
      <c r="F349" s="60">
        <v>-1.8835621529750219</v>
      </c>
      <c r="G349" s="61">
        <v>-1.2300005905804325</v>
      </c>
    </row>
    <row r="350" spans="2:7" hidden="1" x14ac:dyDescent="0.3">
      <c r="B350" s="59">
        <v>-3.7682198376531217</v>
      </c>
      <c r="C350" s="60">
        <v>1.3521723879803063</v>
      </c>
      <c r="D350" s="60">
        <v>-3.2069336846832179</v>
      </c>
      <c r="E350" s="60">
        <v>0.93152027292580042</v>
      </c>
      <c r="F350" s="60">
        <v>-1.0572985031513065</v>
      </c>
      <c r="G350" s="61">
        <v>0.72167344704686154</v>
      </c>
    </row>
    <row r="351" spans="2:7" hidden="1" x14ac:dyDescent="0.3">
      <c r="B351" s="59">
        <v>-2.5842623624643823</v>
      </c>
      <c r="C351" s="60">
        <v>0.43960622900748103</v>
      </c>
      <c r="D351" s="60">
        <v>2.3496518564582853</v>
      </c>
      <c r="E351" s="60">
        <v>3.6108295990005228</v>
      </c>
      <c r="F351" s="60">
        <v>0.25851353327776849</v>
      </c>
      <c r="G351" s="61">
        <v>-5.5222228140177494</v>
      </c>
    </row>
    <row r="352" spans="2:7" hidden="1" x14ac:dyDescent="0.3">
      <c r="B352" s="59">
        <v>-2.9504564487797428E-2</v>
      </c>
      <c r="C352" s="60">
        <v>-1.1537225496673231</v>
      </c>
      <c r="D352" s="60">
        <v>-3.4723435975270354E-2</v>
      </c>
      <c r="E352" s="60">
        <v>0.32140313028098272</v>
      </c>
      <c r="F352" s="60">
        <v>0.24497892624464945</v>
      </c>
      <c r="G352" s="61">
        <v>1.4789395616180783</v>
      </c>
    </row>
    <row r="353" spans="2:7" hidden="1" x14ac:dyDescent="0.3">
      <c r="B353" s="59">
        <v>0.59326523807783993</v>
      </c>
      <c r="C353" s="60">
        <v>-2.2887445496167715</v>
      </c>
      <c r="D353" s="60">
        <v>-0.41235104719258409</v>
      </c>
      <c r="E353" s="60">
        <v>1.9134194867176626</v>
      </c>
      <c r="F353" s="60">
        <v>0.16433292212619319</v>
      </c>
      <c r="G353" s="61">
        <v>0.9109888849370934</v>
      </c>
    </row>
    <row r="354" spans="2:7" hidden="1" x14ac:dyDescent="0.3">
      <c r="B354" s="59">
        <v>-0.4689346766028491</v>
      </c>
      <c r="C354" s="60">
        <v>-2.1289681231212985</v>
      </c>
      <c r="D354" s="60">
        <v>-0.51648298900830136</v>
      </c>
      <c r="E354" s="60">
        <v>-0.28780511463213343</v>
      </c>
      <c r="F354" s="60">
        <v>-2.149367881569594</v>
      </c>
      <c r="G354" s="61">
        <v>2.8448000194306369</v>
      </c>
    </row>
    <row r="355" spans="2:7" hidden="1" x14ac:dyDescent="0.3">
      <c r="B355" s="59">
        <v>-4.1620690716824598</v>
      </c>
      <c r="C355" s="60">
        <v>1.7598933980051454</v>
      </c>
      <c r="D355" s="60">
        <v>-1.2753726805435559</v>
      </c>
      <c r="E355" s="60">
        <v>0.61639815223185723</v>
      </c>
      <c r="F355" s="60">
        <v>-1.2672340656919288</v>
      </c>
      <c r="G355" s="61">
        <v>-6.223992274849155E-2</v>
      </c>
    </row>
  </sheetData>
  <sortState xmlns:xlrd2="http://schemas.microsoft.com/office/spreadsheetml/2017/richdata2" ref="A87:H118">
    <sortCondition descending="1" ref="G86:G118"/>
  </sortState>
  <hyperlinks>
    <hyperlink ref="A1" location="Menu!A1" display="ToC" xr:uid="{F6EA3464-0D14-405C-AB0F-E5DCE1D8D61B}"/>
  </hyperlinks>
  <pageMargins left="0.74803149606299213" right="0.74803149606299213" top="0.98425196850393704" bottom="0.98425196850393704" header="0.51181102362204722" footer="0.51181102362204722"/>
  <pageSetup paperSize="9" orientation="portrait" horizontalDpi="300" verticalDpi="300" r:id="rId1"/>
  <headerFooter alignWithMargins="0">
    <oddHeader>&amp;L&amp;F&amp;R&amp;D  &amp;T</oddHeader>
    <oddFooter>&amp;C- &amp;P -&amp;RWinSTAT</oddFooter>
  </headerFooter>
  <drawing r:id="rId2"/>
  <legacyDrawing r:id="rId3"/>
  <controls>
    <mc:AlternateContent xmlns:mc="http://schemas.openxmlformats.org/markup-compatibility/2006">
      <mc:Choice Requires="x14">
        <control shapeId="43010" r:id="rId4" name="_ActiveXWrapper2">
          <controlPr defaultSize="0" autoLine="0" r:id="rId5">
            <anchor moveWithCells="1" sizeWithCells="1">
              <from>
                <xdr:col>5</xdr:col>
                <xdr:colOff>0</xdr:colOff>
                <xdr:row>125</xdr:row>
                <xdr:rowOff>0</xdr:rowOff>
              </from>
              <to>
                <xdr:col>6</xdr:col>
                <xdr:colOff>0</xdr:colOff>
                <xdr:row>126</xdr:row>
                <xdr:rowOff>0</xdr:rowOff>
              </to>
            </anchor>
          </controlPr>
        </control>
      </mc:Choice>
      <mc:Fallback>
        <control shapeId="43010" r:id="rId4" name="_ActiveXWrapper2"/>
      </mc:Fallback>
    </mc:AlternateContent>
    <mc:AlternateContent xmlns:mc="http://schemas.openxmlformats.org/markup-compatibility/2006">
      <mc:Choice Requires="x14">
        <control shapeId="43009" r:id="rId6" name="_ActiveXWrapper1">
          <controlPr defaultSize="0" autoLine="0" r:id="rId7">
            <anchor moveWithCells="1" sizeWithCells="1">
              <from>
                <xdr:col>5</xdr:col>
                <xdr:colOff>0</xdr:colOff>
                <xdr:row>124</xdr:row>
                <xdr:rowOff>0</xdr:rowOff>
              </from>
              <to>
                <xdr:col>6</xdr:col>
                <xdr:colOff>0</xdr:colOff>
                <xdr:row>125</xdr:row>
                <xdr:rowOff>0</xdr:rowOff>
              </to>
            </anchor>
          </controlPr>
        </control>
      </mc:Choice>
      <mc:Fallback>
        <control shapeId="43009" r:id="rId6" name="_ActiveXWrapper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2BF2-6262-41BC-8F71-F53375005F1D}">
  <sheetPr>
    <tabColor rgb="FFFFFF00"/>
  </sheetPr>
  <dimension ref="A1:M214"/>
  <sheetViews>
    <sheetView showGridLines="0" workbookViewId="0"/>
  </sheetViews>
  <sheetFormatPr defaultColWidth="9.109375" defaultRowHeight="14.4" x14ac:dyDescent="0.3"/>
  <cols>
    <col min="1" max="16384" width="9.109375" style="1"/>
  </cols>
  <sheetData>
    <row r="1" spans="1:13" ht="15.6" x14ac:dyDescent="0.3">
      <c r="A1" s="19" t="s">
        <v>461</v>
      </c>
    </row>
    <row r="4" spans="1:13" ht="15.6" x14ac:dyDescent="0.3">
      <c r="A4" s="21" t="s">
        <v>0</v>
      </c>
      <c r="B4" s="21" t="s">
        <v>1</v>
      </c>
      <c r="C4" s="21" t="s">
        <v>282</v>
      </c>
      <c r="D4" s="20" t="s">
        <v>284</v>
      </c>
      <c r="E4" s="22" t="s">
        <v>462</v>
      </c>
      <c r="F4" s="23" t="s">
        <v>463</v>
      </c>
      <c r="G4" s="106" t="s">
        <v>611</v>
      </c>
      <c r="H4" s="35" t="s">
        <v>612</v>
      </c>
      <c r="I4" s="35" t="s">
        <v>613</v>
      </c>
      <c r="J4" s="35" t="s">
        <v>614</v>
      </c>
      <c r="K4" s="35" t="s">
        <v>615</v>
      </c>
      <c r="L4" s="35" t="s">
        <v>528</v>
      </c>
      <c r="M4" s="35" t="s">
        <v>616</v>
      </c>
    </row>
    <row r="5" spans="1:13" ht="15.6" x14ac:dyDescent="0.3">
      <c r="A5" s="26">
        <v>687403</v>
      </c>
      <c r="B5" s="26">
        <v>846362</v>
      </c>
      <c r="C5" s="26">
        <v>370</v>
      </c>
      <c r="D5" s="25">
        <v>1</v>
      </c>
      <c r="E5" s="26">
        <v>1</v>
      </c>
      <c r="F5" s="27" t="s">
        <v>2</v>
      </c>
      <c r="G5" s="27">
        <v>-5.2002146643166594</v>
      </c>
      <c r="H5" s="107">
        <v>-5.2002146643166594</v>
      </c>
      <c r="I5" s="107">
        <v>1.1952965370187374</v>
      </c>
      <c r="J5" s="107">
        <v>-5.392101109029114</v>
      </c>
      <c r="K5" s="107">
        <v>-11.558199651279901</v>
      </c>
      <c r="L5" s="107">
        <v>-8.8172098115157098</v>
      </c>
      <c r="M5" s="107">
        <v>13.373075187591127</v>
      </c>
    </row>
    <row r="6" spans="1:13" ht="15.6" x14ac:dyDescent="0.3">
      <c r="A6" s="26">
        <v>687404</v>
      </c>
      <c r="B6" s="26">
        <v>846462</v>
      </c>
      <c r="C6" s="26">
        <v>370</v>
      </c>
      <c r="D6" s="25">
        <v>2</v>
      </c>
      <c r="E6" s="26">
        <v>1</v>
      </c>
      <c r="F6" s="27" t="s">
        <v>3</v>
      </c>
      <c r="G6" s="27">
        <v>-5.4395678946653465</v>
      </c>
      <c r="H6" s="107">
        <v>-5.4395678946653465</v>
      </c>
      <c r="I6" s="107">
        <v>1.2226518509837268</v>
      </c>
      <c r="J6" s="107">
        <v>-5.3849102061048679</v>
      </c>
      <c r="K6" s="107">
        <v>-11.676761021542314</v>
      </c>
      <c r="L6" s="107">
        <v>-8.9033030808221678</v>
      </c>
      <c r="M6" s="107">
        <v>13.398479742504618</v>
      </c>
    </row>
    <row r="7" spans="1:13" ht="15.6" x14ac:dyDescent="0.3">
      <c r="A7" s="26">
        <v>687406</v>
      </c>
      <c r="B7" s="26">
        <v>846462</v>
      </c>
      <c r="C7" s="26">
        <v>370</v>
      </c>
      <c r="D7" s="25">
        <v>3</v>
      </c>
      <c r="E7" s="26">
        <v>1</v>
      </c>
      <c r="F7" s="27" t="s">
        <v>23</v>
      </c>
      <c r="G7" s="27">
        <v>-5.3511239983871599</v>
      </c>
      <c r="H7" s="107">
        <v>-5.3511239983871599</v>
      </c>
      <c r="I7" s="107">
        <v>1.3202673607597433</v>
      </c>
      <c r="J7" s="107">
        <v>-5.3429301288086872</v>
      </c>
      <c r="K7" s="107">
        <v>-11.631920352651209</v>
      </c>
      <c r="L7" s="107">
        <v>-8.8833558305905065</v>
      </c>
      <c r="M7" s="107">
        <v>13.394978297556476</v>
      </c>
    </row>
    <row r="8" spans="1:13" ht="15.6" x14ac:dyDescent="0.3">
      <c r="A8" s="26">
        <v>687408</v>
      </c>
      <c r="B8" s="26">
        <v>846363</v>
      </c>
      <c r="C8" s="26">
        <v>370</v>
      </c>
      <c r="D8" s="25">
        <v>4</v>
      </c>
      <c r="E8" s="26">
        <v>1</v>
      </c>
      <c r="F8" s="27" t="s">
        <v>4</v>
      </c>
      <c r="G8" s="27">
        <v>-5.1942795849294852</v>
      </c>
      <c r="H8" s="107">
        <v>-5.1942795849294852</v>
      </c>
      <c r="I8" s="107">
        <v>1.4295652118366617</v>
      </c>
      <c r="J8" s="107">
        <v>-5.4352581769705832</v>
      </c>
      <c r="K8" s="107">
        <v>-11.680913231830548</v>
      </c>
      <c r="L8" s="107">
        <v>-8.877227833506474</v>
      </c>
      <c r="M8" s="107">
        <v>13.434163987090695</v>
      </c>
    </row>
    <row r="9" spans="1:13" ht="15.6" x14ac:dyDescent="0.3">
      <c r="A9" s="26">
        <v>687410</v>
      </c>
      <c r="B9" s="26">
        <v>846363</v>
      </c>
      <c r="C9" s="26">
        <v>370</v>
      </c>
      <c r="D9" s="25">
        <v>5</v>
      </c>
      <c r="E9" s="26">
        <v>1</v>
      </c>
      <c r="F9" s="27" t="s">
        <v>5</v>
      </c>
      <c r="G9" s="27">
        <v>-5.4825196836244574</v>
      </c>
      <c r="H9" s="107">
        <v>-5.4825196836244574</v>
      </c>
      <c r="I9" s="107">
        <v>1.5457182565218519</v>
      </c>
      <c r="J9" s="107">
        <v>-5.497890753622432</v>
      </c>
      <c r="K9" s="107">
        <v>-11.606697893914129</v>
      </c>
      <c r="L9" s="107">
        <v>-9.0086486584633967</v>
      </c>
      <c r="M9" s="107">
        <v>13.2170285739788</v>
      </c>
    </row>
    <row r="10" spans="1:13" ht="15.6" x14ac:dyDescent="0.3">
      <c r="A10" s="26">
        <v>687411</v>
      </c>
      <c r="B10" s="26">
        <v>846363</v>
      </c>
      <c r="C10" s="26">
        <v>370</v>
      </c>
      <c r="D10" s="25">
        <v>6</v>
      </c>
      <c r="E10" s="26">
        <v>1</v>
      </c>
      <c r="F10" s="27" t="s">
        <v>6</v>
      </c>
      <c r="G10" s="27">
        <v>-5.636219182443754</v>
      </c>
      <c r="H10" s="107">
        <v>-5.636219182443754</v>
      </c>
      <c r="I10" s="107">
        <v>1.511596958453284</v>
      </c>
      <c r="J10" s="107">
        <v>-5.6689937691612187</v>
      </c>
      <c r="K10" s="107">
        <v>-11.538506613631919</v>
      </c>
      <c r="L10" s="107">
        <v>-8.9292152499827608</v>
      </c>
      <c r="M10" s="107">
        <v>13.110249621378944</v>
      </c>
    </row>
    <row r="11" spans="1:13" ht="15.6" x14ac:dyDescent="0.3">
      <c r="A11" s="26">
        <v>687412</v>
      </c>
      <c r="B11" s="26">
        <v>846362</v>
      </c>
      <c r="C11" s="26">
        <v>370</v>
      </c>
      <c r="D11" s="25">
        <v>7</v>
      </c>
      <c r="E11" s="26">
        <v>1</v>
      </c>
      <c r="F11" s="27" t="s">
        <v>7</v>
      </c>
      <c r="G11" s="27">
        <v>-5.7538300275490082</v>
      </c>
      <c r="H11" s="107">
        <v>-5.7538300275490082</v>
      </c>
      <c r="I11" s="107">
        <v>1.572251291276461</v>
      </c>
      <c r="J11" s="107">
        <v>-5.3692493503121277</v>
      </c>
      <c r="K11" s="107">
        <v>-11.833296943145083</v>
      </c>
      <c r="L11" s="107">
        <v>-8.9872421765219137</v>
      </c>
      <c r="M11" s="107">
        <v>13.263440313091845</v>
      </c>
    </row>
    <row r="12" spans="1:13" ht="15.6" x14ac:dyDescent="0.3">
      <c r="A12" s="26">
        <v>687447</v>
      </c>
      <c r="B12" s="26">
        <v>846362</v>
      </c>
      <c r="C12" s="26">
        <v>320</v>
      </c>
      <c r="D12" s="25">
        <v>8</v>
      </c>
      <c r="E12" s="26">
        <v>1</v>
      </c>
      <c r="F12" s="27" t="s">
        <v>8</v>
      </c>
      <c r="G12" s="27">
        <v>-7.5767898333582826</v>
      </c>
      <c r="H12" s="107">
        <v>-7.5767898333582826</v>
      </c>
      <c r="I12" s="107">
        <v>1.3996646287408048</v>
      </c>
      <c r="J12" s="107">
        <v>-6.7705804800397198</v>
      </c>
      <c r="K12" s="107">
        <v>-8.6724954219711723</v>
      </c>
      <c r="L12" s="107">
        <v>-8.985766007716153</v>
      </c>
      <c r="M12" s="107">
        <v>13.017052729320083</v>
      </c>
    </row>
    <row r="13" spans="1:13" ht="15.6" x14ac:dyDescent="0.3">
      <c r="A13" s="26">
        <v>686809</v>
      </c>
      <c r="B13" s="26">
        <v>846560</v>
      </c>
      <c r="C13" s="26">
        <v>367</v>
      </c>
      <c r="D13" s="25">
        <v>9</v>
      </c>
      <c r="E13" s="26">
        <v>1</v>
      </c>
      <c r="F13" s="27" t="s">
        <v>9</v>
      </c>
      <c r="G13" s="27">
        <v>-4.2118057444885295</v>
      </c>
      <c r="H13" s="107">
        <v>-4.2118057444885295</v>
      </c>
      <c r="I13" s="107">
        <v>1.3806258936969718</v>
      </c>
      <c r="J13" s="107">
        <v>-4.8682679895183965</v>
      </c>
      <c r="K13" s="107">
        <v>-11.303544013274379</v>
      </c>
      <c r="L13" s="107">
        <v>-9.0545137375295219</v>
      </c>
      <c r="M13" s="107">
        <v>13.600473519993102</v>
      </c>
    </row>
    <row r="14" spans="1:13" ht="15.6" x14ac:dyDescent="0.3">
      <c r="A14" s="26">
        <v>686810</v>
      </c>
      <c r="B14" s="26">
        <v>846560</v>
      </c>
      <c r="C14" s="26">
        <v>367</v>
      </c>
      <c r="D14" s="25">
        <v>10</v>
      </c>
      <c r="E14" s="26">
        <v>1</v>
      </c>
      <c r="F14" s="27" t="s">
        <v>10</v>
      </c>
      <c r="G14" s="27">
        <v>-5.8914776531978541</v>
      </c>
      <c r="H14" s="107">
        <v>-5.8914776531978541</v>
      </c>
      <c r="I14" s="107">
        <v>1.2667859681856668</v>
      </c>
      <c r="J14" s="107">
        <v>-4.6308826716139881</v>
      </c>
      <c r="K14" s="107">
        <v>-11.427484071976401</v>
      </c>
      <c r="L14" s="107">
        <v>-8.9335944866917458</v>
      </c>
      <c r="M14" s="107">
        <v>13.772486056089775</v>
      </c>
    </row>
    <row r="15" spans="1:13" ht="15.6" x14ac:dyDescent="0.3">
      <c r="A15" s="26">
        <v>686812</v>
      </c>
      <c r="B15" s="26">
        <v>846563</v>
      </c>
      <c r="C15" s="26">
        <v>367</v>
      </c>
      <c r="D15" s="25">
        <v>11</v>
      </c>
      <c r="E15" s="26">
        <v>1</v>
      </c>
      <c r="F15" s="27" t="s">
        <v>11</v>
      </c>
      <c r="G15" s="27">
        <v>-4.9561119457158913</v>
      </c>
      <c r="H15" s="107">
        <v>-4.9561119457158913</v>
      </c>
      <c r="I15" s="107">
        <v>1.1227772187678038</v>
      </c>
      <c r="J15" s="107">
        <v>-4.5300409078754065</v>
      </c>
      <c r="K15" s="107">
        <v>-11.496897994072496</v>
      </c>
      <c r="L15" s="107">
        <v>-8.8751283031955754</v>
      </c>
      <c r="M15" s="107">
        <v>14.247454232347884</v>
      </c>
    </row>
    <row r="16" spans="1:13" ht="15.6" x14ac:dyDescent="0.3">
      <c r="A16" s="26">
        <v>686813</v>
      </c>
      <c r="B16" s="26">
        <v>846569</v>
      </c>
      <c r="C16" s="26">
        <v>367</v>
      </c>
      <c r="D16" s="25">
        <v>12</v>
      </c>
      <c r="E16" s="26">
        <v>1</v>
      </c>
      <c r="F16" s="27" t="s">
        <v>12</v>
      </c>
      <c r="G16" s="27">
        <v>-4.8663045703008354</v>
      </c>
      <c r="H16" s="107">
        <v>-4.8663045703008354</v>
      </c>
      <c r="I16" s="107">
        <v>1.6138213803750048</v>
      </c>
      <c r="J16" s="107">
        <v>-4.6093879856102458</v>
      </c>
      <c r="K16" s="107">
        <v>-11.509036186727938</v>
      </c>
      <c r="L16" s="107">
        <v>-9.1360982191429692</v>
      </c>
      <c r="M16" s="107">
        <v>13.218870848874783</v>
      </c>
    </row>
    <row r="17" spans="1:13" ht="15.6" x14ac:dyDescent="0.3">
      <c r="A17" s="26">
        <v>686814</v>
      </c>
      <c r="B17" s="26">
        <v>846570</v>
      </c>
      <c r="C17" s="26">
        <v>367</v>
      </c>
      <c r="D17" s="25">
        <v>13</v>
      </c>
      <c r="E17" s="26">
        <v>1</v>
      </c>
      <c r="F17" s="27" t="s">
        <v>13</v>
      </c>
      <c r="G17" s="27">
        <v>-5.2094664834993605</v>
      </c>
      <c r="H17" s="107">
        <v>-5.2094664834993605</v>
      </c>
      <c r="I17" s="107">
        <v>1.3924672559532232</v>
      </c>
      <c r="J17" s="107">
        <v>-4.8002439190737727</v>
      </c>
      <c r="K17" s="107">
        <v>-11.553141912000546</v>
      </c>
      <c r="L17" s="107">
        <v>-8.9760889474062093</v>
      </c>
      <c r="M17" s="107">
        <v>13.512308790762294</v>
      </c>
    </row>
    <row r="18" spans="1:13" ht="15.6" x14ac:dyDescent="0.3">
      <c r="A18" s="26">
        <v>686816</v>
      </c>
      <c r="B18" s="26">
        <v>846571</v>
      </c>
      <c r="C18" s="26">
        <v>367</v>
      </c>
      <c r="D18" s="25">
        <v>14</v>
      </c>
      <c r="E18" s="26">
        <v>1</v>
      </c>
      <c r="F18" s="27" t="s">
        <v>14</v>
      </c>
      <c r="G18" s="27">
        <v>-5.1594085549719946</v>
      </c>
      <c r="H18" s="107">
        <v>-5.1594085549719946</v>
      </c>
      <c r="I18" s="107">
        <v>1.170457338092993</v>
      </c>
      <c r="J18" s="107">
        <v>-4.6454991441552398</v>
      </c>
      <c r="K18" s="107">
        <v>-11.445915005410589</v>
      </c>
      <c r="L18" s="107">
        <v>-8.841868429452834</v>
      </c>
      <c r="M18" s="107">
        <v>13.846769471725331</v>
      </c>
    </row>
    <row r="19" spans="1:13" ht="15.6" x14ac:dyDescent="0.3">
      <c r="A19" s="26">
        <v>686817</v>
      </c>
      <c r="B19" s="26">
        <v>846571</v>
      </c>
      <c r="C19" s="26">
        <v>367</v>
      </c>
      <c r="D19" s="25">
        <v>15</v>
      </c>
      <c r="E19" s="26">
        <v>1</v>
      </c>
      <c r="F19" s="27" t="s">
        <v>15</v>
      </c>
      <c r="G19" s="27">
        <v>-5.9880153842568173</v>
      </c>
      <c r="H19" s="107">
        <v>-5.9880153842568173</v>
      </c>
      <c r="I19" s="107">
        <v>0.59645155326384014</v>
      </c>
      <c r="J19" s="107">
        <v>-5.2200084083325109</v>
      </c>
      <c r="K19" s="107">
        <v>-9.1319573898349535</v>
      </c>
      <c r="L19" s="107">
        <v>-8.8267493403323858</v>
      </c>
      <c r="M19" s="107">
        <v>14.719464781267492</v>
      </c>
    </row>
    <row r="20" spans="1:13" ht="15.6" x14ac:dyDescent="0.3">
      <c r="A20" s="26">
        <v>686810</v>
      </c>
      <c r="B20" s="26">
        <v>846572</v>
      </c>
      <c r="C20" s="26">
        <v>366</v>
      </c>
      <c r="D20" s="25">
        <v>16</v>
      </c>
      <c r="E20" s="26">
        <v>1</v>
      </c>
      <c r="F20" s="27" t="s">
        <v>16</v>
      </c>
      <c r="G20" s="27">
        <v>-5.0208229127979038</v>
      </c>
      <c r="H20" s="107">
        <v>-5.0208229127979038</v>
      </c>
      <c r="I20" s="107">
        <v>1.1127714903936428</v>
      </c>
      <c r="J20" s="107">
        <v>-4.8229222000206162</v>
      </c>
      <c r="K20" s="107">
        <v>-10.696679212161364</v>
      </c>
      <c r="L20" s="107">
        <v>-8.9686374572885406</v>
      </c>
      <c r="M20" s="107">
        <v>14.535608790493631</v>
      </c>
    </row>
    <row r="21" spans="1:13" ht="15.6" x14ac:dyDescent="0.3">
      <c r="A21" s="26">
        <v>686809</v>
      </c>
      <c r="B21" s="26">
        <v>846572</v>
      </c>
      <c r="C21" s="26">
        <v>366</v>
      </c>
      <c r="D21" s="25">
        <v>17</v>
      </c>
      <c r="E21" s="26">
        <v>1</v>
      </c>
      <c r="F21" s="27" t="s">
        <v>17</v>
      </c>
      <c r="G21" s="27">
        <v>-5.1560231390299958</v>
      </c>
      <c r="H21" s="107">
        <v>-5.1560231390299958</v>
      </c>
      <c r="I21" s="107">
        <v>-0.29266675982370877</v>
      </c>
      <c r="J21" s="107">
        <v>-4.9437496874895208</v>
      </c>
      <c r="K21" s="107">
        <v>-11.168946592035553</v>
      </c>
      <c r="L21" s="107">
        <v>-8.6816318370793599</v>
      </c>
      <c r="M21" s="107">
        <v>14.944896525074832</v>
      </c>
    </row>
    <row r="22" spans="1:13" ht="15.6" x14ac:dyDescent="0.3">
      <c r="A22" s="26">
        <v>686804</v>
      </c>
      <c r="B22" s="26">
        <v>846573</v>
      </c>
      <c r="C22" s="26">
        <v>367</v>
      </c>
      <c r="D22" s="25">
        <v>18</v>
      </c>
      <c r="E22" s="26">
        <v>1</v>
      </c>
      <c r="F22" s="27" t="s">
        <v>18</v>
      </c>
      <c r="G22" s="27">
        <v>-5.4048938206547161</v>
      </c>
      <c r="H22" s="107">
        <v>-5.4048938206547161</v>
      </c>
      <c r="I22" s="107">
        <v>1.2262410308384193</v>
      </c>
      <c r="J22" s="107">
        <v>-4.6032274820171679</v>
      </c>
      <c r="K22" s="107">
        <v>-11.476479576583063</v>
      </c>
      <c r="L22" s="107">
        <v>-8.8703721244497409</v>
      </c>
      <c r="M22" s="107">
        <v>14.252061336391058</v>
      </c>
    </row>
    <row r="23" spans="1:13" ht="15.6" x14ac:dyDescent="0.3">
      <c r="A23" s="26">
        <v>686803</v>
      </c>
      <c r="B23" s="26">
        <v>846573</v>
      </c>
      <c r="C23" s="26">
        <v>367</v>
      </c>
      <c r="D23" s="25">
        <v>19</v>
      </c>
      <c r="E23" s="26">
        <v>1</v>
      </c>
      <c r="F23" s="27" t="s">
        <v>19</v>
      </c>
      <c r="G23" s="27">
        <v>-5.0656645597248451</v>
      </c>
      <c r="H23" s="107">
        <v>-5.0656645597248451</v>
      </c>
      <c r="I23" s="107">
        <v>1.0336987699552245</v>
      </c>
      <c r="J23" s="107">
        <v>-4.7855956749853306</v>
      </c>
      <c r="K23" s="107">
        <v>-11.30272443330986</v>
      </c>
      <c r="L23" s="107">
        <v>-8.6795749577147863</v>
      </c>
      <c r="M23" s="107">
        <v>14.664625603966373</v>
      </c>
    </row>
    <row r="24" spans="1:13" ht="15.6" x14ac:dyDescent="0.3">
      <c r="A24" s="26">
        <v>686802</v>
      </c>
      <c r="B24" s="26">
        <v>846574</v>
      </c>
      <c r="C24" s="26">
        <v>367</v>
      </c>
      <c r="D24" s="25">
        <v>20</v>
      </c>
      <c r="E24" s="26">
        <v>1</v>
      </c>
      <c r="F24" s="27" t="s">
        <v>20</v>
      </c>
      <c r="G24" s="27">
        <v>-5.2965787140071985</v>
      </c>
      <c r="H24" s="107">
        <v>-5.2965787140071985</v>
      </c>
      <c r="I24" s="107">
        <v>1.1404507029094326</v>
      </c>
      <c r="J24" s="107">
        <v>-4.7807947173892051</v>
      </c>
      <c r="K24" s="107">
        <v>-11.124227201437634</v>
      </c>
      <c r="L24" s="107">
        <v>-8.8459277124177742</v>
      </c>
      <c r="M24" s="107">
        <v>14.467916897224526</v>
      </c>
    </row>
    <row r="25" spans="1:13" ht="15.6" x14ac:dyDescent="0.3">
      <c r="A25" s="26">
        <v>686801</v>
      </c>
      <c r="B25" s="26">
        <v>846574</v>
      </c>
      <c r="C25" s="26">
        <v>366</v>
      </c>
      <c r="D25" s="25">
        <v>21</v>
      </c>
      <c r="E25" s="26">
        <v>1</v>
      </c>
      <c r="F25" s="27" t="s">
        <v>21</v>
      </c>
      <c r="G25" s="27">
        <v>-4.4929094063782733</v>
      </c>
      <c r="H25" s="107">
        <v>-4.4929094063782733</v>
      </c>
      <c r="I25" s="107">
        <v>1.0927993500547932</v>
      </c>
      <c r="J25" s="107">
        <v>-4.8892287802297876</v>
      </c>
      <c r="K25" s="107">
        <v>-11.183589809441795</v>
      </c>
      <c r="L25" s="107">
        <v>-8.875680968193663</v>
      </c>
      <c r="M25" s="107">
        <v>14.518970657687728</v>
      </c>
    </row>
    <row r="26" spans="1:13" ht="15.6" x14ac:dyDescent="0.3">
      <c r="A26" s="26">
        <v>687115</v>
      </c>
      <c r="B26" s="26">
        <v>846600</v>
      </c>
      <c r="C26" s="26">
        <v>379</v>
      </c>
      <c r="D26" s="25">
        <v>22</v>
      </c>
      <c r="E26" s="26">
        <v>1</v>
      </c>
      <c r="F26" s="27" t="s">
        <v>22</v>
      </c>
      <c r="G26" s="27">
        <v>-5.0451316021154948</v>
      </c>
      <c r="H26" s="107">
        <v>-5.0451316021154948</v>
      </c>
      <c r="I26" s="107">
        <v>1.7517087406192782</v>
      </c>
      <c r="J26" s="107">
        <v>-5.6578888110223771</v>
      </c>
      <c r="K26" s="107">
        <v>-11.258374862279334</v>
      </c>
      <c r="L26" s="107">
        <v>-9.4533251832070313</v>
      </c>
      <c r="M26" s="107">
        <v>13.322627503282829</v>
      </c>
    </row>
    <row r="27" spans="1:13" ht="15.6" x14ac:dyDescent="0.3">
      <c r="A27" s="26">
        <v>687115</v>
      </c>
      <c r="B27" s="26">
        <v>846601</v>
      </c>
      <c r="C27" s="26">
        <v>379</v>
      </c>
      <c r="D27" s="25">
        <v>23</v>
      </c>
      <c r="E27" s="26">
        <v>1</v>
      </c>
      <c r="F27" s="27" t="s">
        <v>24</v>
      </c>
      <c r="G27" s="27">
        <v>-4.6214889291128962</v>
      </c>
      <c r="H27" s="107">
        <v>-4.6214889291128962</v>
      </c>
      <c r="I27" s="107">
        <v>1.6004362854878487</v>
      </c>
      <c r="J27" s="107">
        <v>-5.7786638929052243</v>
      </c>
      <c r="K27" s="107">
        <v>-11.040283961890871</v>
      </c>
      <c r="L27" s="107">
        <v>-9.2983140335950516</v>
      </c>
      <c r="M27" s="107">
        <v>13.609986290201567</v>
      </c>
    </row>
    <row r="28" spans="1:13" ht="15.6" x14ac:dyDescent="0.3">
      <c r="A28" s="26">
        <v>687114</v>
      </c>
      <c r="B28" s="26">
        <v>846601</v>
      </c>
      <c r="C28" s="26">
        <v>379</v>
      </c>
      <c r="D28" s="25">
        <v>24</v>
      </c>
      <c r="E28" s="26">
        <v>1</v>
      </c>
      <c r="F28" s="27" t="s">
        <v>26</v>
      </c>
      <c r="G28" s="27">
        <v>-6.1904819429713394</v>
      </c>
      <c r="H28" s="107">
        <v>-6.1904819429713394</v>
      </c>
      <c r="I28" s="107">
        <v>1.365804349765612</v>
      </c>
      <c r="J28" s="107">
        <v>-5.6564667574595298</v>
      </c>
      <c r="K28" s="107">
        <v>-11.101375638820814</v>
      </c>
      <c r="L28" s="107">
        <v>-9.3449323809870783</v>
      </c>
      <c r="M28" s="107">
        <v>13.742126548269473</v>
      </c>
    </row>
    <row r="29" spans="1:13" ht="15.6" x14ac:dyDescent="0.3">
      <c r="A29" s="26">
        <v>687114</v>
      </c>
      <c r="B29" s="26">
        <v>846600</v>
      </c>
      <c r="C29" s="26">
        <v>379</v>
      </c>
      <c r="D29" s="25">
        <v>25</v>
      </c>
      <c r="E29" s="26">
        <v>1</v>
      </c>
      <c r="F29" s="27" t="s">
        <v>25</v>
      </c>
      <c r="G29" s="27">
        <v>-5.1350589803605331</v>
      </c>
      <c r="H29" s="107">
        <v>-5.1350589803605331</v>
      </c>
      <c r="I29" s="107">
        <v>2.2195157341239029</v>
      </c>
      <c r="J29" s="107">
        <v>-5.3127486883528388</v>
      </c>
      <c r="K29" s="107">
        <v>-10.684733744976564</v>
      </c>
      <c r="L29" s="107">
        <v>-9.5564452676791483</v>
      </c>
      <c r="M29" s="107">
        <v>13.378508951845433</v>
      </c>
    </row>
    <row r="30" spans="1:13" ht="15.6" x14ac:dyDescent="0.3">
      <c r="A30" s="26">
        <v>687116</v>
      </c>
      <c r="B30" s="26">
        <v>846601</v>
      </c>
      <c r="C30" s="26">
        <v>379</v>
      </c>
      <c r="D30" s="25">
        <v>26</v>
      </c>
      <c r="E30" s="26">
        <v>1</v>
      </c>
      <c r="F30" s="27" t="s">
        <v>27</v>
      </c>
      <c r="G30" s="27">
        <v>-4.607768070826773</v>
      </c>
      <c r="H30" s="107">
        <v>-4.607768070826773</v>
      </c>
      <c r="I30" s="107">
        <v>2.1063455357272849</v>
      </c>
      <c r="J30" s="107">
        <v>-5.4814436592991438</v>
      </c>
      <c r="K30" s="107">
        <v>-11.048090943769688</v>
      </c>
      <c r="L30" s="107">
        <v>-9.3855406239545296</v>
      </c>
      <c r="M30" s="107">
        <v>13.196394633047044</v>
      </c>
    </row>
    <row r="31" spans="1:13" ht="15.6" x14ac:dyDescent="0.3">
      <c r="A31" s="26">
        <v>687116</v>
      </c>
      <c r="B31" s="26">
        <v>846600</v>
      </c>
      <c r="C31" s="26">
        <v>379</v>
      </c>
      <c r="D31" s="25">
        <v>27</v>
      </c>
      <c r="E31" s="26">
        <v>1</v>
      </c>
      <c r="F31" s="27" t="s">
        <v>28</v>
      </c>
      <c r="G31" s="27">
        <v>-5.5574653759391737</v>
      </c>
      <c r="H31" s="107">
        <v>-5.5574653759391737</v>
      </c>
      <c r="I31" s="107">
        <v>1.7920172179811975</v>
      </c>
      <c r="J31" s="107">
        <v>-6.0045654928966563</v>
      </c>
      <c r="K31" s="107">
        <v>-10.453709277278858</v>
      </c>
      <c r="L31" s="107">
        <v>-9.4233902496951956</v>
      </c>
      <c r="M31" s="107">
        <v>13.009222526184617</v>
      </c>
    </row>
    <row r="32" spans="1:13" ht="15.6" x14ac:dyDescent="0.3">
      <c r="A32" s="26">
        <v>687117</v>
      </c>
      <c r="B32" s="26">
        <v>846600</v>
      </c>
      <c r="C32" s="26">
        <v>379</v>
      </c>
      <c r="D32" s="25">
        <v>28</v>
      </c>
      <c r="E32" s="26">
        <v>1</v>
      </c>
      <c r="F32" s="27" t="s">
        <v>30</v>
      </c>
      <c r="G32" s="27">
        <v>-4.8578298162981897</v>
      </c>
      <c r="H32" s="107">
        <v>-4.8578298162981897</v>
      </c>
      <c r="I32" s="107">
        <v>-1.6066690133792465</v>
      </c>
      <c r="J32" s="107">
        <v>-2.771287069070747</v>
      </c>
      <c r="K32" s="107">
        <v>-12.064166235245896</v>
      </c>
      <c r="L32" s="107">
        <v>-9.0027478669149534</v>
      </c>
      <c r="M32" s="107">
        <v>15.241871998596501</v>
      </c>
    </row>
    <row r="33" spans="1:13" ht="15.6" x14ac:dyDescent="0.3">
      <c r="A33" s="26">
        <v>687117</v>
      </c>
      <c r="B33" s="26">
        <v>846601</v>
      </c>
      <c r="C33" s="26">
        <v>379</v>
      </c>
      <c r="D33" s="25">
        <v>29</v>
      </c>
      <c r="E33" s="26">
        <v>1</v>
      </c>
      <c r="F33" s="27" t="s">
        <v>29</v>
      </c>
      <c r="G33" s="27">
        <v>-3.6102990398198944</v>
      </c>
      <c r="H33" s="107">
        <v>-3.6102990398198944</v>
      </c>
      <c r="I33" s="107">
        <v>1.538548121110672</v>
      </c>
      <c r="J33" s="107">
        <v>-5.0931465229028516</v>
      </c>
      <c r="K33" s="107">
        <v>-11.140047877265868</v>
      </c>
      <c r="L33" s="107">
        <v>-9.3881145807667661</v>
      </c>
      <c r="M33" s="107">
        <v>13.293491112759916</v>
      </c>
    </row>
    <row r="34" spans="1:13" ht="15.6" x14ac:dyDescent="0.3">
      <c r="A34" s="26">
        <v>687118</v>
      </c>
      <c r="B34" s="26">
        <v>846600</v>
      </c>
      <c r="C34" s="26">
        <v>379</v>
      </c>
      <c r="D34" s="25">
        <v>30</v>
      </c>
      <c r="E34" s="26">
        <v>1</v>
      </c>
      <c r="F34" s="27" t="s">
        <v>31</v>
      </c>
      <c r="G34" s="27">
        <v>-5.111167556474066</v>
      </c>
      <c r="H34" s="107">
        <v>-5.111167556474066</v>
      </c>
      <c r="I34" s="107">
        <v>1.1392064324291611</v>
      </c>
      <c r="J34" s="107">
        <v>-5.7410402121773263</v>
      </c>
      <c r="K34" s="107">
        <v>-11.384085492315647</v>
      </c>
      <c r="L34" s="107">
        <v>-9.1360153245144851</v>
      </c>
      <c r="M34" s="107">
        <v>14.08147174639344</v>
      </c>
    </row>
    <row r="35" spans="1:13" ht="15.6" x14ac:dyDescent="0.3">
      <c r="A35" s="26">
        <v>687118</v>
      </c>
      <c r="B35" s="26">
        <v>846601</v>
      </c>
      <c r="C35" s="26">
        <v>379</v>
      </c>
      <c r="D35" s="25">
        <v>31</v>
      </c>
      <c r="E35" s="26">
        <v>1</v>
      </c>
      <c r="F35" s="27" t="s">
        <v>32</v>
      </c>
      <c r="G35" s="27">
        <v>-4.2711781732485594</v>
      </c>
      <c r="H35" s="107">
        <v>-4.2711781732485594</v>
      </c>
      <c r="I35" s="107">
        <v>0.82682647294122757</v>
      </c>
      <c r="J35" s="107">
        <v>-5.9729975212964685</v>
      </c>
      <c r="K35" s="107">
        <v>-11.191045134057491</v>
      </c>
      <c r="L35" s="107">
        <v>-9.1229519130963865</v>
      </c>
      <c r="M35" s="107">
        <v>14.094500396599296</v>
      </c>
    </row>
    <row r="36" spans="1:13" ht="15.6" x14ac:dyDescent="0.3">
      <c r="A36" s="26">
        <v>687119</v>
      </c>
      <c r="B36" s="26">
        <v>846601</v>
      </c>
      <c r="C36" s="26">
        <v>379</v>
      </c>
      <c r="D36" s="25">
        <v>32</v>
      </c>
      <c r="E36" s="26">
        <v>1</v>
      </c>
      <c r="F36" s="27" t="s">
        <v>33</v>
      </c>
      <c r="G36" s="27">
        <v>-4.7074890860660661</v>
      </c>
      <c r="H36" s="107">
        <v>-4.7074890860660661</v>
      </c>
      <c r="I36" s="107">
        <v>1.7881564445939935</v>
      </c>
      <c r="J36" s="107">
        <v>-5.698127530505622</v>
      </c>
      <c r="K36" s="107">
        <v>-10.783505946130244</v>
      </c>
      <c r="L36" s="107">
        <v>-9.4126471491805059</v>
      </c>
      <c r="M36" s="107">
        <v>13.464348288725205</v>
      </c>
    </row>
    <row r="37" spans="1:13" ht="15.6" x14ac:dyDescent="0.3">
      <c r="A37" s="26">
        <v>687120</v>
      </c>
      <c r="B37" s="26">
        <v>846601</v>
      </c>
      <c r="C37" s="26">
        <v>379</v>
      </c>
      <c r="D37" s="25">
        <v>33</v>
      </c>
      <c r="E37" s="26">
        <v>1</v>
      </c>
      <c r="F37" s="27" t="s">
        <v>34</v>
      </c>
      <c r="G37" s="27">
        <v>-4.5291968218730485</v>
      </c>
      <c r="H37" s="107">
        <v>-4.5291968218730485</v>
      </c>
      <c r="I37" s="107">
        <v>1.4844973219668376</v>
      </c>
      <c r="J37" s="107">
        <v>-5.5380489589921158</v>
      </c>
      <c r="K37" s="107">
        <v>-11.168015131585543</v>
      </c>
      <c r="L37" s="107">
        <v>-9.3748926274799285</v>
      </c>
      <c r="M37" s="107">
        <v>13.520605650998252</v>
      </c>
    </row>
    <row r="38" spans="1:13" ht="15.6" x14ac:dyDescent="0.3">
      <c r="A38" s="26">
        <v>686970</v>
      </c>
      <c r="B38" s="26">
        <v>846580</v>
      </c>
      <c r="C38" s="26">
        <v>379</v>
      </c>
      <c r="D38" s="25">
        <v>34</v>
      </c>
      <c r="E38" s="26">
        <v>1</v>
      </c>
      <c r="F38" s="27" t="s">
        <v>35</v>
      </c>
      <c r="G38" s="27">
        <v>-5.8959593306993749</v>
      </c>
      <c r="H38" s="107">
        <v>-5.8959593306993749</v>
      </c>
      <c r="I38" s="107">
        <v>1.3531859552141983</v>
      </c>
      <c r="J38" s="107">
        <v>-6.0480343326661945</v>
      </c>
      <c r="K38" s="107">
        <v>-11.786403618133251</v>
      </c>
      <c r="L38" s="107">
        <v>-9.1580773248021536</v>
      </c>
      <c r="M38" s="107">
        <v>14.926428256181836</v>
      </c>
    </row>
    <row r="39" spans="1:13" ht="15.6" x14ac:dyDescent="0.3">
      <c r="A39" s="26">
        <v>686970</v>
      </c>
      <c r="B39" s="26">
        <v>846579</v>
      </c>
      <c r="C39" s="26">
        <v>379</v>
      </c>
      <c r="D39" s="25">
        <v>35</v>
      </c>
      <c r="E39" s="26">
        <v>1</v>
      </c>
      <c r="F39" s="27" t="s">
        <v>36</v>
      </c>
      <c r="G39" s="27">
        <v>-5.4048346582719242</v>
      </c>
      <c r="H39" s="107">
        <v>-5.4048346582719242</v>
      </c>
      <c r="I39" s="107">
        <v>3.0530101937827712</v>
      </c>
      <c r="J39" s="107">
        <v>-6.2047871703065507</v>
      </c>
      <c r="K39" s="107">
        <v>-8.5284496313747908</v>
      </c>
      <c r="L39" s="107">
        <v>-9.0325150149602145</v>
      </c>
      <c r="M39" s="107">
        <v>13.386241979944536</v>
      </c>
    </row>
    <row r="40" spans="1:13" ht="15.6" x14ac:dyDescent="0.3">
      <c r="A40" s="26">
        <v>686971</v>
      </c>
      <c r="B40" s="26">
        <v>846580</v>
      </c>
      <c r="C40" s="26">
        <v>379</v>
      </c>
      <c r="D40" s="25">
        <v>36</v>
      </c>
      <c r="E40" s="26">
        <v>1</v>
      </c>
      <c r="F40" s="27" t="s">
        <v>37</v>
      </c>
      <c r="G40" s="27">
        <v>-3.4739198098766857</v>
      </c>
      <c r="H40" s="107">
        <v>-3.4739198098766857</v>
      </c>
      <c r="I40" s="107">
        <v>2.1201764487997821</v>
      </c>
      <c r="J40" s="107">
        <v>-4.2653357648938304</v>
      </c>
      <c r="K40" s="107">
        <v>-10.368861749611451</v>
      </c>
      <c r="L40" s="107">
        <v>-9.5152158072126216</v>
      </c>
      <c r="M40" s="107">
        <v>13.200161274812693</v>
      </c>
    </row>
    <row r="41" spans="1:13" ht="15.6" x14ac:dyDescent="0.3">
      <c r="A41" s="26">
        <v>686971</v>
      </c>
      <c r="B41" s="26">
        <v>846579</v>
      </c>
      <c r="C41" s="26">
        <v>379</v>
      </c>
      <c r="D41" s="25">
        <v>37</v>
      </c>
      <c r="E41" s="26">
        <v>1</v>
      </c>
      <c r="F41" s="27" t="s">
        <v>39</v>
      </c>
      <c r="G41" s="27">
        <v>-6.4520490544469657</v>
      </c>
      <c r="H41" s="107">
        <v>-6.4520490544469657</v>
      </c>
      <c r="I41" s="107">
        <v>-0.23339939231264423</v>
      </c>
      <c r="J41" s="107">
        <v>-5.364925780797555</v>
      </c>
      <c r="K41" s="107">
        <v>-12.165260020306505</v>
      </c>
      <c r="L41" s="107">
        <v>-8.4120795638123518</v>
      </c>
      <c r="M41" s="107">
        <v>13.327078709648998</v>
      </c>
    </row>
    <row r="42" spans="1:13" ht="15.6" x14ac:dyDescent="0.3">
      <c r="A42" s="26">
        <v>686971</v>
      </c>
      <c r="B42" s="26">
        <v>846578</v>
      </c>
      <c r="C42" s="26">
        <v>379</v>
      </c>
      <c r="D42" s="25">
        <v>38</v>
      </c>
      <c r="E42" s="26">
        <v>1</v>
      </c>
      <c r="F42" s="27" t="s">
        <v>38</v>
      </c>
      <c r="G42" s="27">
        <v>-3.563859174570152</v>
      </c>
      <c r="H42" s="107">
        <v>-3.563859174570152</v>
      </c>
      <c r="I42" s="107">
        <v>2.7596453506139049</v>
      </c>
      <c r="J42" s="107">
        <v>-4.745202192118068</v>
      </c>
      <c r="K42" s="107">
        <v>-10.407254287896443</v>
      </c>
      <c r="L42" s="107">
        <v>-9.6488922769017833</v>
      </c>
      <c r="M42" s="107">
        <v>13.513145020987141</v>
      </c>
    </row>
    <row r="43" spans="1:13" ht="15.6" x14ac:dyDescent="0.3">
      <c r="A43" s="26">
        <v>686972</v>
      </c>
      <c r="B43" s="26">
        <v>846579</v>
      </c>
      <c r="C43" s="26">
        <v>379</v>
      </c>
      <c r="D43" s="25">
        <v>39</v>
      </c>
      <c r="E43" s="26">
        <v>1</v>
      </c>
      <c r="F43" s="27" t="s">
        <v>40</v>
      </c>
      <c r="G43" s="27">
        <v>-3.883247210735612</v>
      </c>
      <c r="H43" s="107">
        <v>-3.883247210735612</v>
      </c>
      <c r="I43" s="107">
        <v>2.8459790096004416</v>
      </c>
      <c r="J43" s="107">
        <v>-4.6743493941803163</v>
      </c>
      <c r="K43" s="107">
        <v>-10.502957819026545</v>
      </c>
      <c r="L43" s="107">
        <v>-9.6660652992010441</v>
      </c>
      <c r="M43" s="107">
        <v>13.254237548302612</v>
      </c>
    </row>
    <row r="44" spans="1:13" ht="15.6" x14ac:dyDescent="0.3">
      <c r="A44" s="26">
        <v>686971</v>
      </c>
      <c r="B44" s="26">
        <v>846579</v>
      </c>
      <c r="C44" s="26">
        <v>379</v>
      </c>
      <c r="D44" s="25">
        <v>40</v>
      </c>
      <c r="E44" s="26">
        <v>1</v>
      </c>
      <c r="F44" s="27" t="s">
        <v>41</v>
      </c>
      <c r="G44" s="27">
        <v>-4.2336732897644858</v>
      </c>
      <c r="H44" s="107">
        <v>-4.2336732897644858</v>
      </c>
      <c r="I44" s="107">
        <v>2.7961374174606775</v>
      </c>
      <c r="J44" s="107">
        <v>-4.8845778343157207</v>
      </c>
      <c r="K44" s="107">
        <v>-10.153348712094644</v>
      </c>
      <c r="L44" s="107">
        <v>-9.5631053915253048</v>
      </c>
      <c r="M44" s="107">
        <v>13.100203995588938</v>
      </c>
    </row>
    <row r="45" spans="1:13" ht="15.6" x14ac:dyDescent="0.3">
      <c r="A45" s="26">
        <v>686972</v>
      </c>
      <c r="B45" s="26">
        <v>846578</v>
      </c>
      <c r="C45" s="26">
        <v>379</v>
      </c>
      <c r="D45" s="25">
        <v>41</v>
      </c>
      <c r="E45" s="26">
        <v>1</v>
      </c>
      <c r="F45" s="27" t="s">
        <v>42</v>
      </c>
      <c r="G45" s="27">
        <v>-3.4767005494208423</v>
      </c>
      <c r="H45" s="107">
        <v>-3.4767005494208423</v>
      </c>
      <c r="I45" s="107">
        <v>2.9069136604557442</v>
      </c>
      <c r="J45" s="107">
        <v>-4.6299120353561243</v>
      </c>
      <c r="K45" s="107">
        <v>-10.560351960195236</v>
      </c>
      <c r="L45" s="107">
        <v>-9.6904583426393192</v>
      </c>
      <c r="M45" s="107">
        <v>13.796329026231476</v>
      </c>
    </row>
    <row r="46" spans="1:13" ht="15.6" x14ac:dyDescent="0.3">
      <c r="A46" s="26">
        <v>686972</v>
      </c>
      <c r="B46" s="26">
        <v>846577</v>
      </c>
      <c r="C46" s="26">
        <v>379</v>
      </c>
      <c r="D46" s="25">
        <v>42</v>
      </c>
      <c r="E46" s="26">
        <v>1</v>
      </c>
      <c r="F46" s="27" t="s">
        <v>43</v>
      </c>
      <c r="G46" s="27">
        <v>-5.2507371864413557</v>
      </c>
      <c r="H46" s="107">
        <v>-5.2507371864413557</v>
      </c>
      <c r="I46" s="107">
        <v>3.1753588825919716</v>
      </c>
      <c r="J46" s="107">
        <v>-4.8974948710817809</v>
      </c>
      <c r="K46" s="107">
        <v>-9.7222182721552031</v>
      </c>
      <c r="L46" s="107">
        <v>-9.1929785163759963</v>
      </c>
      <c r="M46" s="107">
        <v>13.1076677822299</v>
      </c>
    </row>
    <row r="47" spans="1:13" ht="15.6" x14ac:dyDescent="0.3">
      <c r="A47" s="26">
        <v>686972</v>
      </c>
      <c r="B47" s="26">
        <v>846577</v>
      </c>
      <c r="C47" s="26">
        <v>379</v>
      </c>
      <c r="D47" s="25">
        <v>43</v>
      </c>
      <c r="E47" s="26">
        <v>1</v>
      </c>
      <c r="F47" s="27" t="s">
        <v>44</v>
      </c>
      <c r="G47" s="27">
        <v>-5.5195036197909548</v>
      </c>
      <c r="H47" s="107">
        <v>-5.5195036197909548</v>
      </c>
      <c r="I47" s="107">
        <v>4.142002548106535</v>
      </c>
      <c r="J47" s="107">
        <v>-4.6404155479090505</v>
      </c>
      <c r="K47" s="107">
        <v>-10.502655220054502</v>
      </c>
      <c r="L47" s="107">
        <v>-8.8797832553347575</v>
      </c>
      <c r="M47" s="107">
        <v>13.361377319838381</v>
      </c>
    </row>
    <row r="48" spans="1:13" ht="15.6" x14ac:dyDescent="0.3">
      <c r="A48" s="26">
        <v>686972</v>
      </c>
      <c r="B48" s="26">
        <v>846576</v>
      </c>
      <c r="C48" s="26">
        <v>379</v>
      </c>
      <c r="D48" s="25">
        <v>44</v>
      </c>
      <c r="E48" s="26">
        <v>1</v>
      </c>
      <c r="F48" s="27" t="s">
        <v>45</v>
      </c>
      <c r="G48" s="27">
        <v>-4.7140025413664102</v>
      </c>
      <c r="H48" s="107">
        <v>-4.7140025413664102</v>
      </c>
      <c r="I48" s="107">
        <v>4.3907906594984221</v>
      </c>
      <c r="J48" s="107">
        <v>-4.7144786384362005</v>
      </c>
      <c r="K48" s="107">
        <v>-10.099228472526306</v>
      </c>
      <c r="L48" s="107">
        <v>-8.8905310211631789</v>
      </c>
      <c r="M48" s="107">
        <v>13.476314520774491</v>
      </c>
    </row>
    <row r="49" spans="1:13" ht="15.6" x14ac:dyDescent="0.3">
      <c r="A49" s="26">
        <v>686973</v>
      </c>
      <c r="B49" s="26">
        <v>846577</v>
      </c>
      <c r="C49" s="26">
        <v>379</v>
      </c>
      <c r="D49" s="25">
        <v>45</v>
      </c>
      <c r="E49" s="26">
        <v>1</v>
      </c>
      <c r="F49" s="27" t="s">
        <v>46</v>
      </c>
      <c r="G49" s="27">
        <v>-3.7103952320600335</v>
      </c>
      <c r="H49" s="107">
        <v>-3.7103952320600335</v>
      </c>
      <c r="I49" s="107">
        <v>5.2579292586510089</v>
      </c>
      <c r="J49" s="107">
        <v>-5.0428137239941142</v>
      </c>
      <c r="K49" s="107">
        <v>-9.5730335496606251</v>
      </c>
      <c r="L49" s="107">
        <v>-9.1968693776858892</v>
      </c>
      <c r="M49" s="107">
        <v>13.154106567930096</v>
      </c>
    </row>
    <row r="50" spans="1:13" ht="15.6" x14ac:dyDescent="0.3">
      <c r="A50" s="26">
        <v>686973</v>
      </c>
      <c r="B50" s="26">
        <v>846578</v>
      </c>
      <c r="C50" s="26">
        <v>379</v>
      </c>
      <c r="D50" s="25">
        <v>46</v>
      </c>
      <c r="E50" s="26">
        <v>1</v>
      </c>
      <c r="F50" s="27" t="s">
        <v>47</v>
      </c>
      <c r="G50" s="27">
        <v>-4.7104652654044221</v>
      </c>
      <c r="H50" s="107">
        <v>-4.7104652654044221</v>
      </c>
      <c r="I50" s="107">
        <v>4.1826731514894711</v>
      </c>
      <c r="J50" s="107">
        <v>-4.95975691717255</v>
      </c>
      <c r="K50" s="107">
        <v>-10.494049811036032</v>
      </c>
      <c r="L50" s="107">
        <v>-8.9507431330307128</v>
      </c>
      <c r="M50" s="107">
        <v>13.845935792339226</v>
      </c>
    </row>
    <row r="51" spans="1:13" ht="15.6" x14ac:dyDescent="0.3">
      <c r="A51" s="26">
        <v>686973</v>
      </c>
      <c r="B51" s="26">
        <v>846576</v>
      </c>
      <c r="C51" s="26">
        <v>379</v>
      </c>
      <c r="D51" s="25">
        <v>47</v>
      </c>
      <c r="E51" s="26">
        <v>1</v>
      </c>
      <c r="F51" s="27" t="s">
        <v>49</v>
      </c>
      <c r="G51" s="27">
        <v>-6.0656676400818546</v>
      </c>
      <c r="H51" s="107">
        <v>-6.0656676400818546</v>
      </c>
      <c r="I51" s="107">
        <v>4.4083864609362937</v>
      </c>
      <c r="J51" s="107">
        <v>-4.7678038088496573</v>
      </c>
      <c r="K51" s="107">
        <v>-10.895636656596198</v>
      </c>
      <c r="L51" s="107">
        <v>-8.5994976907292529</v>
      </c>
      <c r="M51" s="107">
        <v>13.737006204938867</v>
      </c>
    </row>
    <row r="52" spans="1:13" ht="15.6" x14ac:dyDescent="0.3">
      <c r="A52" s="26">
        <v>686974</v>
      </c>
      <c r="B52" s="26">
        <v>846577</v>
      </c>
      <c r="C52" s="26">
        <v>379</v>
      </c>
      <c r="D52" s="25">
        <v>48</v>
      </c>
      <c r="E52" s="26">
        <v>1</v>
      </c>
      <c r="F52" s="27" t="s">
        <v>48</v>
      </c>
      <c r="G52" s="27">
        <v>-3.7424961706516369</v>
      </c>
      <c r="H52" s="107">
        <v>-3.7424961706516369</v>
      </c>
      <c r="I52" s="107">
        <v>3.4632693120773368</v>
      </c>
      <c r="J52" s="107">
        <v>-5.3593956929438411</v>
      </c>
      <c r="K52" s="107">
        <v>-9.7971871695132648</v>
      </c>
      <c r="L52" s="107">
        <v>-9.2155914712665421</v>
      </c>
      <c r="M52" s="107">
        <v>13.128305644795828</v>
      </c>
    </row>
    <row r="53" spans="1:13" ht="15.6" x14ac:dyDescent="0.3">
      <c r="A53" s="26">
        <v>686974</v>
      </c>
      <c r="B53" s="26">
        <v>846576</v>
      </c>
      <c r="C53" s="26">
        <v>379</v>
      </c>
      <c r="D53" s="25">
        <v>49</v>
      </c>
      <c r="E53" s="26">
        <v>1</v>
      </c>
      <c r="F53" s="27" t="s">
        <v>50</v>
      </c>
      <c r="G53" s="27">
        <v>-3.970416057827753</v>
      </c>
      <c r="H53" s="107">
        <v>-3.970416057827753</v>
      </c>
      <c r="I53" s="107">
        <v>4.1281572337695422</v>
      </c>
      <c r="J53" s="107">
        <v>-5.1051639853301172</v>
      </c>
      <c r="K53" s="107">
        <v>-9.5771539298481692</v>
      </c>
      <c r="L53" s="107">
        <v>-9.2819688811590488</v>
      </c>
      <c r="M53" s="107">
        <v>13.394727099163521</v>
      </c>
    </row>
    <row r="54" spans="1:13" ht="15.6" x14ac:dyDescent="0.3">
      <c r="A54" s="26">
        <v>686974</v>
      </c>
      <c r="B54" s="26">
        <v>846575</v>
      </c>
      <c r="C54" s="26">
        <v>379</v>
      </c>
      <c r="D54" s="25">
        <v>50</v>
      </c>
      <c r="E54" s="26">
        <v>1</v>
      </c>
      <c r="F54" s="27" t="s">
        <v>51</v>
      </c>
      <c r="G54" s="27">
        <v>-5.0906053872751178</v>
      </c>
      <c r="H54" s="107">
        <v>-5.0906053872751178</v>
      </c>
      <c r="I54" s="107">
        <v>2.6850458611888071</v>
      </c>
      <c r="J54" s="107">
        <v>-5.6843944294237696</v>
      </c>
      <c r="K54" s="107">
        <v>-8.3551283924687212</v>
      </c>
      <c r="L54" s="107">
        <v>-9.080697015372726</v>
      </c>
      <c r="M54" s="107">
        <v>13.840589765879145</v>
      </c>
    </row>
    <row r="55" spans="1:13" ht="15.6" x14ac:dyDescent="0.3">
      <c r="A55" s="26">
        <v>686974</v>
      </c>
      <c r="B55" s="26">
        <v>846575</v>
      </c>
      <c r="C55" s="26">
        <v>379</v>
      </c>
      <c r="D55" s="25">
        <v>51</v>
      </c>
      <c r="E55" s="26">
        <v>1</v>
      </c>
      <c r="F55" s="27" t="s">
        <v>52</v>
      </c>
      <c r="G55" s="27">
        <v>-4.5813929804128417</v>
      </c>
      <c r="H55" s="107">
        <v>-4.5813929804128417</v>
      </c>
      <c r="I55" s="107">
        <v>2.8572298656741935</v>
      </c>
      <c r="J55" s="107">
        <v>-5.3413194502226737</v>
      </c>
      <c r="K55" s="107">
        <v>-9.9284646848295797</v>
      </c>
      <c r="L55" s="107">
        <v>-9.1457155099308114</v>
      </c>
      <c r="M55" s="107">
        <v>13.622292062987993</v>
      </c>
    </row>
    <row r="56" spans="1:13" ht="15.6" x14ac:dyDescent="0.3">
      <c r="A56" s="26">
        <v>687529</v>
      </c>
      <c r="B56" s="26">
        <v>846751</v>
      </c>
      <c r="C56" s="26">
        <v>359</v>
      </c>
      <c r="D56" s="25">
        <v>52</v>
      </c>
      <c r="E56" s="26">
        <v>1</v>
      </c>
      <c r="F56" s="27" t="s">
        <v>53</v>
      </c>
      <c r="G56" s="27">
        <v>-5.8425123674822936</v>
      </c>
      <c r="H56" s="107">
        <v>-5.8425123674822936</v>
      </c>
      <c r="I56" s="107">
        <v>1.697966020537943</v>
      </c>
      <c r="J56" s="107">
        <v>-5.7544290048504392</v>
      </c>
      <c r="K56" s="107">
        <v>-10.022711618543436</v>
      </c>
      <c r="L56" s="107">
        <v>-8.3430962722982294</v>
      </c>
      <c r="M56" s="107">
        <v>11.891318761368963</v>
      </c>
    </row>
    <row r="57" spans="1:13" ht="15.6" x14ac:dyDescent="0.3">
      <c r="A57" s="26">
        <v>687530</v>
      </c>
      <c r="B57" s="26">
        <v>846752</v>
      </c>
      <c r="C57" s="26">
        <v>359</v>
      </c>
      <c r="D57" s="25">
        <v>53</v>
      </c>
      <c r="E57" s="26">
        <v>1</v>
      </c>
      <c r="F57" s="27" t="s">
        <v>54</v>
      </c>
      <c r="G57" s="27">
        <v>-6.1896503462003905</v>
      </c>
      <c r="H57" s="107">
        <v>-6.1896503462003905</v>
      </c>
      <c r="I57" s="107">
        <v>1.6341267597528355</v>
      </c>
      <c r="J57" s="107">
        <v>-5.2121050936712106</v>
      </c>
      <c r="K57" s="107">
        <v>-10.197350891434194</v>
      </c>
      <c r="L57" s="107">
        <v>-8.4082542427882494</v>
      </c>
      <c r="M57" s="107">
        <v>11.740055382104359</v>
      </c>
    </row>
    <row r="58" spans="1:13" ht="15.6" x14ac:dyDescent="0.3">
      <c r="A58" s="26">
        <v>687532</v>
      </c>
      <c r="B58" s="26">
        <v>846753</v>
      </c>
      <c r="C58" s="26">
        <v>359</v>
      </c>
      <c r="D58" s="25">
        <v>54</v>
      </c>
      <c r="E58" s="26">
        <v>1</v>
      </c>
      <c r="F58" s="27" t="s">
        <v>55</v>
      </c>
      <c r="G58" s="27">
        <v>-6.4245816240931868</v>
      </c>
      <c r="H58" s="107">
        <v>-6.4245816240931868</v>
      </c>
      <c r="I58" s="107">
        <v>1.7855819082515059</v>
      </c>
      <c r="J58" s="107">
        <v>-5.2127382539836482</v>
      </c>
      <c r="K58" s="107">
        <v>-9.9023638768689413</v>
      </c>
      <c r="L58" s="107">
        <v>-8.4264251793087563</v>
      </c>
      <c r="M58" s="107">
        <v>11.658794587080715</v>
      </c>
    </row>
    <row r="59" spans="1:13" ht="15.6" x14ac:dyDescent="0.3">
      <c r="A59" s="26">
        <v>687533</v>
      </c>
      <c r="B59" s="26">
        <v>846755</v>
      </c>
      <c r="C59" s="26">
        <v>359</v>
      </c>
      <c r="D59" s="25">
        <v>55</v>
      </c>
      <c r="E59" s="26">
        <v>1</v>
      </c>
      <c r="F59" s="27" t="s">
        <v>56</v>
      </c>
      <c r="G59" s="27">
        <v>-6.1356947129520094</v>
      </c>
      <c r="H59" s="107">
        <v>-6.1356947129520094</v>
      </c>
      <c r="I59" s="107">
        <v>1.5086666839319749</v>
      </c>
      <c r="J59" s="107">
        <v>-5.1990772255046895</v>
      </c>
      <c r="K59" s="107">
        <v>-9.8036531730647827</v>
      </c>
      <c r="L59" s="107">
        <v>-8.1822561370560365</v>
      </c>
      <c r="M59" s="107">
        <v>12.572979428259359</v>
      </c>
    </row>
    <row r="60" spans="1:13" ht="15.6" x14ac:dyDescent="0.3">
      <c r="A60" s="26">
        <v>687535</v>
      </c>
      <c r="B60" s="26">
        <v>846758</v>
      </c>
      <c r="C60" s="26">
        <v>359</v>
      </c>
      <c r="D60" s="25">
        <v>56</v>
      </c>
      <c r="E60" s="26">
        <v>1</v>
      </c>
      <c r="F60" s="27" t="s">
        <v>57</v>
      </c>
      <c r="G60" s="27">
        <v>-5.9751734611577065</v>
      </c>
      <c r="H60" s="107">
        <v>-5.9751734611577065</v>
      </c>
      <c r="I60" s="107">
        <v>1.6508457139712638</v>
      </c>
      <c r="J60" s="107">
        <v>-5.6832273231432415</v>
      </c>
      <c r="K60" s="107">
        <v>-10.189903365431581</v>
      </c>
      <c r="L60" s="107">
        <v>-8.2811774031767804</v>
      </c>
      <c r="M60" s="107">
        <v>12.712150915360995</v>
      </c>
    </row>
    <row r="61" spans="1:13" ht="15.6" x14ac:dyDescent="0.3">
      <c r="A61" s="26">
        <v>687537</v>
      </c>
      <c r="B61" s="26">
        <v>846760</v>
      </c>
      <c r="C61" s="26">
        <v>359</v>
      </c>
      <c r="D61" s="25">
        <v>57</v>
      </c>
      <c r="E61" s="26">
        <v>1</v>
      </c>
      <c r="F61" s="27" t="s">
        <v>58</v>
      </c>
      <c r="G61" s="27">
        <v>-5.8567377082007681</v>
      </c>
      <c r="H61" s="107">
        <v>-5.8567377082007681</v>
      </c>
      <c r="I61" s="107">
        <v>1.7625797348640109</v>
      </c>
      <c r="J61" s="107">
        <v>-5.3731428513748902</v>
      </c>
      <c r="K61" s="107">
        <v>-10.296958514142588</v>
      </c>
      <c r="L61" s="107">
        <v>-8.2400883178514803</v>
      </c>
      <c r="M61" s="107">
        <v>11.842242190898524</v>
      </c>
    </row>
    <row r="62" spans="1:13" ht="15.6" x14ac:dyDescent="0.3">
      <c r="A62" s="26">
        <v>687538</v>
      </c>
      <c r="B62" s="26">
        <v>846763</v>
      </c>
      <c r="C62" s="26">
        <v>359</v>
      </c>
      <c r="D62" s="25">
        <v>58</v>
      </c>
      <c r="E62" s="26">
        <v>1</v>
      </c>
      <c r="F62" s="27" t="s">
        <v>59</v>
      </c>
      <c r="G62" s="27">
        <v>-5.618143269313447</v>
      </c>
      <c r="H62" s="107">
        <v>-5.618143269313447</v>
      </c>
      <c r="I62" s="107">
        <v>1.8876259800416779</v>
      </c>
      <c r="J62" s="107">
        <v>-5.733825083485482</v>
      </c>
      <c r="K62" s="107">
        <v>-10.003414949952035</v>
      </c>
      <c r="L62" s="107">
        <v>-8.6974716854266596</v>
      </c>
      <c r="M62" s="107">
        <v>11.85740627830388</v>
      </c>
    </row>
    <row r="63" spans="1:13" ht="15.6" x14ac:dyDescent="0.3">
      <c r="A63" s="26">
        <v>687539</v>
      </c>
      <c r="B63" s="26">
        <v>846766</v>
      </c>
      <c r="C63" s="26">
        <v>359</v>
      </c>
      <c r="D63" s="25">
        <v>59</v>
      </c>
      <c r="E63" s="26">
        <v>1</v>
      </c>
      <c r="F63" s="27" t="s">
        <v>60</v>
      </c>
      <c r="G63" s="27">
        <v>-6.8086029124255925</v>
      </c>
      <c r="H63" s="107">
        <v>-6.8086029124255925</v>
      </c>
      <c r="I63" s="107">
        <v>1.3998319182780032</v>
      </c>
      <c r="J63" s="107">
        <v>-6.0274424778570124</v>
      </c>
      <c r="K63" s="107">
        <v>-9.8058814480726966</v>
      </c>
      <c r="L63" s="107">
        <v>-8.5761372683883828</v>
      </c>
      <c r="M63" s="107">
        <v>10.557187269857041</v>
      </c>
    </row>
    <row r="64" spans="1:13" ht="15.6" x14ac:dyDescent="0.3">
      <c r="A64" s="26">
        <v>687541</v>
      </c>
      <c r="B64" s="26">
        <v>846768</v>
      </c>
      <c r="C64" s="26">
        <v>359</v>
      </c>
      <c r="D64" s="25">
        <v>60</v>
      </c>
      <c r="E64" s="26">
        <v>1</v>
      </c>
      <c r="F64" s="27" t="s">
        <v>61</v>
      </c>
      <c r="G64" s="27">
        <v>-6.0210524082640928</v>
      </c>
      <c r="H64" s="107">
        <v>-6.0210524082640928</v>
      </c>
      <c r="I64" s="107">
        <v>1.5480396130927034</v>
      </c>
      <c r="J64" s="107">
        <v>-5.2012060283618675</v>
      </c>
      <c r="K64" s="107">
        <v>-10.770441263346033</v>
      </c>
      <c r="L64" s="107">
        <v>-8.2637774897996223</v>
      </c>
      <c r="M64" s="107">
        <v>12.781215845657394</v>
      </c>
    </row>
    <row r="65" spans="1:13" ht="15.6" x14ac:dyDescent="0.3">
      <c r="A65" s="26">
        <v>687544</v>
      </c>
      <c r="B65" s="26">
        <v>846771</v>
      </c>
      <c r="C65" s="26">
        <v>359</v>
      </c>
      <c r="D65" s="25">
        <v>61</v>
      </c>
      <c r="E65" s="26">
        <v>1</v>
      </c>
      <c r="F65" s="27" t="s">
        <v>62</v>
      </c>
      <c r="G65" s="27">
        <v>-5.9963745069641767</v>
      </c>
      <c r="H65" s="107">
        <v>-5.9963745069641767</v>
      </c>
      <c r="I65" s="107">
        <v>1.5559520860796203</v>
      </c>
      <c r="J65" s="107">
        <v>-5.1493040566382442</v>
      </c>
      <c r="K65" s="107">
        <v>-10.658623128567093</v>
      </c>
      <c r="L65" s="107">
        <v>-8.306134074966133</v>
      </c>
      <c r="M65" s="107">
        <v>12.338509075741886</v>
      </c>
    </row>
    <row r="66" spans="1:13" ht="15.6" x14ac:dyDescent="0.3">
      <c r="A66" s="26">
        <v>687547</v>
      </c>
      <c r="B66" s="26">
        <v>846773</v>
      </c>
      <c r="C66" s="26">
        <v>359</v>
      </c>
      <c r="D66" s="25">
        <v>62</v>
      </c>
      <c r="E66" s="26">
        <v>1</v>
      </c>
      <c r="F66" s="27" t="s">
        <v>63</v>
      </c>
      <c r="G66" s="27">
        <v>-5.9132945916728268</v>
      </c>
      <c r="H66" s="107">
        <v>-5.9132945916728268</v>
      </c>
      <c r="I66" s="107">
        <v>1.4855585475579018</v>
      </c>
      <c r="J66" s="107">
        <v>-5.1670266426256832</v>
      </c>
      <c r="K66" s="107">
        <v>-10.685467516031515</v>
      </c>
      <c r="L66" s="107">
        <v>-8.3147767955215954</v>
      </c>
      <c r="M66" s="107">
        <v>12.869807884830264</v>
      </c>
    </row>
    <row r="67" spans="1:13" ht="15.6" x14ac:dyDescent="0.3">
      <c r="A67" s="26">
        <v>687549</v>
      </c>
      <c r="B67" s="26">
        <v>846775</v>
      </c>
      <c r="C67" s="26">
        <v>359</v>
      </c>
      <c r="D67" s="25">
        <v>63</v>
      </c>
      <c r="E67" s="26">
        <v>1</v>
      </c>
      <c r="F67" s="27" t="s">
        <v>64</v>
      </c>
      <c r="G67" s="27">
        <v>-6.1071109395499459</v>
      </c>
      <c r="H67" s="107">
        <v>-6.1071109395499459</v>
      </c>
      <c r="I67" s="107">
        <v>1.3464711476128457</v>
      </c>
      <c r="J67" s="107">
        <v>-6.3676513688344736</v>
      </c>
      <c r="K67" s="107">
        <v>-8.1168024491686452</v>
      </c>
      <c r="L67" s="107">
        <v>-8.4190067238314388</v>
      </c>
      <c r="M67" s="107">
        <v>11.37448436494229</v>
      </c>
    </row>
    <row r="68" spans="1:13" ht="15.6" x14ac:dyDescent="0.3">
      <c r="A68" s="26">
        <v>687550</v>
      </c>
      <c r="B68" s="26">
        <v>846777</v>
      </c>
      <c r="C68" s="26">
        <v>359</v>
      </c>
      <c r="D68" s="25">
        <v>64</v>
      </c>
      <c r="E68" s="26">
        <v>1</v>
      </c>
      <c r="F68" s="27" t="s">
        <v>65</v>
      </c>
      <c r="G68" s="27">
        <v>-5.6202391464454742</v>
      </c>
      <c r="H68" s="107">
        <v>-5.6202391464454742</v>
      </c>
      <c r="I68" s="107">
        <v>1.7108310735678045</v>
      </c>
      <c r="J68" s="107">
        <v>-5.1784172438033673</v>
      </c>
      <c r="K68" s="107">
        <v>-10.542970256804544</v>
      </c>
      <c r="L68" s="107">
        <v>-8.2999201310796238</v>
      </c>
      <c r="M68" s="107">
        <v>12.830028350827417</v>
      </c>
    </row>
    <row r="69" spans="1:13" ht="15.6" x14ac:dyDescent="0.3">
      <c r="A69" s="26">
        <v>687553</v>
      </c>
      <c r="B69" s="26">
        <v>846779</v>
      </c>
      <c r="C69" s="26">
        <v>357</v>
      </c>
      <c r="D69" s="25">
        <v>65</v>
      </c>
      <c r="E69" s="26">
        <v>1</v>
      </c>
      <c r="F69" s="27" t="s">
        <v>66</v>
      </c>
      <c r="G69" s="27">
        <v>-6.3916942133031505</v>
      </c>
      <c r="H69" s="107">
        <v>-6.3916942133031505</v>
      </c>
      <c r="I69" s="107">
        <v>1.3470136295724218</v>
      </c>
      <c r="J69" s="107">
        <v>-5.8176933195331841</v>
      </c>
      <c r="K69" s="107">
        <v>-10.909197947447693</v>
      </c>
      <c r="L69" s="107">
        <v>-8.3183388406409264</v>
      </c>
      <c r="M69" s="107">
        <v>11.147977376051688</v>
      </c>
    </row>
    <row r="70" spans="1:13" ht="15.6" x14ac:dyDescent="0.3">
      <c r="A70" s="26">
        <v>687555</v>
      </c>
      <c r="B70" s="26">
        <v>846782</v>
      </c>
      <c r="C70" s="26">
        <v>357</v>
      </c>
      <c r="D70" s="25">
        <v>66</v>
      </c>
      <c r="E70" s="26">
        <v>1</v>
      </c>
      <c r="F70" s="27" t="s">
        <v>67</v>
      </c>
      <c r="G70" s="27">
        <v>-5.8019559713892814</v>
      </c>
      <c r="H70" s="107">
        <v>-5.8019559713892814</v>
      </c>
      <c r="I70" s="107">
        <v>1.5961515123160255</v>
      </c>
      <c r="J70" s="107">
        <v>-5.814746485865161</v>
      </c>
      <c r="K70" s="107">
        <v>-9.9274020328400674</v>
      </c>
      <c r="L70" s="107">
        <v>-8.6567955697453325</v>
      </c>
      <c r="M70" s="107">
        <v>12.315120969956713</v>
      </c>
    </row>
    <row r="71" spans="1:13" ht="15.6" x14ac:dyDescent="0.3">
      <c r="A71" s="26">
        <v>686911</v>
      </c>
      <c r="B71" s="26">
        <v>846777</v>
      </c>
      <c r="C71" s="26">
        <v>369</v>
      </c>
      <c r="D71" s="25">
        <v>67</v>
      </c>
      <c r="E71" s="26">
        <v>1</v>
      </c>
      <c r="F71" s="27" t="s">
        <v>68</v>
      </c>
      <c r="G71" s="27">
        <v>-6.81125001958684</v>
      </c>
      <c r="H71" s="107">
        <v>-6.81125001958684</v>
      </c>
      <c r="I71" s="107">
        <v>1.7652598020515093</v>
      </c>
      <c r="J71" s="107">
        <v>-5.613492165674189</v>
      </c>
      <c r="K71" s="107">
        <v>-10.892121752104881</v>
      </c>
      <c r="L71" s="107">
        <v>-8.4848490895205124</v>
      </c>
      <c r="M71" s="107">
        <v>13.105874040507063</v>
      </c>
    </row>
    <row r="72" spans="1:13" ht="15.6" x14ac:dyDescent="0.3">
      <c r="A72" s="26">
        <v>686910</v>
      </c>
      <c r="B72" s="26">
        <v>846777</v>
      </c>
      <c r="C72" s="26">
        <v>369</v>
      </c>
      <c r="D72" s="25">
        <v>68</v>
      </c>
      <c r="E72" s="26">
        <v>1</v>
      </c>
      <c r="F72" s="27" t="s">
        <v>70</v>
      </c>
      <c r="G72" s="27">
        <v>-6.7045714196308817</v>
      </c>
      <c r="H72" s="107">
        <v>-6.7045714196308817</v>
      </c>
      <c r="I72" s="107">
        <v>1.7442523422595086</v>
      </c>
      <c r="J72" s="107">
        <v>-5.4050204248590532</v>
      </c>
      <c r="K72" s="107">
        <v>-10.730104236158573</v>
      </c>
      <c r="L72" s="107">
        <v>-8.4490611172972869</v>
      </c>
      <c r="M72" s="107">
        <v>13.076728381902811</v>
      </c>
    </row>
    <row r="73" spans="1:13" ht="15.6" x14ac:dyDescent="0.3">
      <c r="A73" s="26">
        <v>686909</v>
      </c>
      <c r="B73" s="26">
        <v>846778</v>
      </c>
      <c r="C73" s="26">
        <v>369</v>
      </c>
      <c r="D73" s="25">
        <v>69</v>
      </c>
      <c r="E73" s="26">
        <v>1</v>
      </c>
      <c r="F73" s="27" t="s">
        <v>69</v>
      </c>
      <c r="G73" s="27">
        <v>-6.7126733107518479</v>
      </c>
      <c r="H73" s="107">
        <v>-6.7126733107518479</v>
      </c>
      <c r="I73" s="107">
        <v>1.4749534555619073</v>
      </c>
      <c r="J73" s="107">
        <v>-5.1983766685386383</v>
      </c>
      <c r="K73" s="107">
        <v>-11.082109776660548</v>
      </c>
      <c r="L73" s="107">
        <v>-8.4836900022240425</v>
      </c>
      <c r="M73" s="107">
        <v>13.124862321327379</v>
      </c>
    </row>
    <row r="74" spans="1:13" ht="15.6" x14ac:dyDescent="0.3">
      <c r="A74" s="26">
        <v>686908</v>
      </c>
      <c r="B74" s="26">
        <v>846778</v>
      </c>
      <c r="C74" s="26">
        <v>369</v>
      </c>
      <c r="D74" s="25">
        <v>70</v>
      </c>
      <c r="E74" s="26">
        <v>1</v>
      </c>
      <c r="F74" s="27" t="s">
        <v>71</v>
      </c>
      <c r="G74" s="27">
        <v>-5.6422640467124658</v>
      </c>
      <c r="H74" s="107">
        <v>-5.6422640467124658</v>
      </c>
      <c r="I74" s="107">
        <v>1.491787359049191</v>
      </c>
      <c r="J74" s="107">
        <v>-5.271437543784927</v>
      </c>
      <c r="K74" s="107">
        <v>-11.13139555820038</v>
      </c>
      <c r="L74" s="107">
        <v>-8.4007875871930242</v>
      </c>
      <c r="M74" s="107">
        <v>13.127596494294323</v>
      </c>
    </row>
    <row r="75" spans="1:13" ht="15.6" x14ac:dyDescent="0.3">
      <c r="A75" s="26">
        <v>686907</v>
      </c>
      <c r="B75" s="26">
        <v>846778</v>
      </c>
      <c r="C75" s="26">
        <v>369</v>
      </c>
      <c r="D75" s="25">
        <v>71</v>
      </c>
      <c r="E75" s="26">
        <v>1</v>
      </c>
      <c r="F75" s="27" t="s">
        <v>72</v>
      </c>
      <c r="G75" s="27">
        <v>-7.1544353668724217</v>
      </c>
      <c r="H75" s="107">
        <v>-7.1544353668724217</v>
      </c>
      <c r="I75" s="107">
        <v>1.5450169106169804</v>
      </c>
      <c r="J75" s="107">
        <v>-5.378572447256488</v>
      </c>
      <c r="K75" s="107">
        <v>-11.100756734200626</v>
      </c>
      <c r="L75" s="107">
        <v>-8.4407932885652457</v>
      </c>
      <c r="M75" s="107">
        <v>13.008816926637238</v>
      </c>
    </row>
    <row r="76" spans="1:13" ht="15.6" x14ac:dyDescent="0.3">
      <c r="A76" s="26">
        <v>686906</v>
      </c>
      <c r="B76" s="26">
        <v>846779</v>
      </c>
      <c r="C76" s="26">
        <v>369</v>
      </c>
      <c r="D76" s="25">
        <v>72</v>
      </c>
      <c r="E76" s="26">
        <v>1</v>
      </c>
      <c r="F76" s="27" t="s">
        <v>73</v>
      </c>
      <c r="G76" s="27">
        <v>-6.7636864424650511</v>
      </c>
      <c r="H76" s="107">
        <v>-6.7636864424650511</v>
      </c>
      <c r="I76" s="107">
        <v>1.568345905514162</v>
      </c>
      <c r="J76" s="107">
        <v>-5.246052787749476</v>
      </c>
      <c r="K76" s="107">
        <v>-11.155567945411585</v>
      </c>
      <c r="L76" s="107">
        <v>-8.4531836697922014</v>
      </c>
      <c r="M76" s="107">
        <v>13.088871823451349</v>
      </c>
    </row>
    <row r="77" spans="1:13" ht="15.6" x14ac:dyDescent="0.3">
      <c r="A77" s="26">
        <v>686904</v>
      </c>
      <c r="B77" s="26">
        <v>846779</v>
      </c>
      <c r="C77" s="26">
        <v>369</v>
      </c>
      <c r="D77" s="25">
        <v>73</v>
      </c>
      <c r="E77" s="26">
        <v>1</v>
      </c>
      <c r="F77" s="27" t="s">
        <v>75</v>
      </c>
      <c r="G77" s="27">
        <v>-7.1654726085322658</v>
      </c>
      <c r="H77" s="107">
        <v>-7.1654726085322658</v>
      </c>
      <c r="I77" s="107">
        <v>-0.23221725555036421</v>
      </c>
      <c r="J77" s="107">
        <v>-5.3729545821654074</v>
      </c>
      <c r="K77" s="107">
        <v>-12.157850112863475</v>
      </c>
      <c r="L77" s="107">
        <v>-8.3914759558458307</v>
      </c>
      <c r="M77" s="107">
        <v>13.451093417339361</v>
      </c>
    </row>
    <row r="78" spans="1:13" ht="15.6" x14ac:dyDescent="0.3">
      <c r="A78" s="26">
        <v>686901</v>
      </c>
      <c r="B78" s="26">
        <v>846779</v>
      </c>
      <c r="C78" s="26">
        <v>369</v>
      </c>
      <c r="D78" s="25">
        <v>74</v>
      </c>
      <c r="E78" s="26">
        <v>1</v>
      </c>
      <c r="F78" s="27" t="s">
        <v>74</v>
      </c>
      <c r="G78" s="27">
        <v>-7.0998127373395192</v>
      </c>
      <c r="H78" s="107">
        <v>-7.0998127373395192</v>
      </c>
      <c r="I78" s="107">
        <v>1.6423843178153588</v>
      </c>
      <c r="J78" s="107">
        <v>-5.3757592989958765</v>
      </c>
      <c r="K78" s="107">
        <v>-11.193781701409934</v>
      </c>
      <c r="L78" s="107">
        <v>-8.5665000395376278</v>
      </c>
      <c r="M78" s="107">
        <v>13.138745913279857</v>
      </c>
    </row>
    <row r="79" spans="1:13" ht="15.6" x14ac:dyDescent="0.3">
      <c r="A79" s="26">
        <v>686899</v>
      </c>
      <c r="B79" s="26">
        <v>846778</v>
      </c>
      <c r="C79" s="26">
        <v>369</v>
      </c>
      <c r="D79" s="25">
        <v>75</v>
      </c>
      <c r="E79" s="26">
        <v>1</v>
      </c>
      <c r="F79" s="27" t="s">
        <v>76</v>
      </c>
      <c r="G79" s="27">
        <v>-5.9404470879483577</v>
      </c>
      <c r="H79" s="107">
        <v>-5.9404470879483577</v>
      </c>
      <c r="I79" s="107">
        <v>1.6393971100491673</v>
      </c>
      <c r="J79" s="107">
        <v>-5.3743802858041967</v>
      </c>
      <c r="K79" s="107">
        <v>-10.812948528511042</v>
      </c>
      <c r="L79" s="107">
        <v>-8.4561341473443825</v>
      </c>
      <c r="M79" s="107">
        <v>13.117880569195147</v>
      </c>
    </row>
    <row r="80" spans="1:13" ht="15.6" x14ac:dyDescent="0.3">
      <c r="A80" s="26">
        <v>686898</v>
      </c>
      <c r="B80" s="26">
        <v>846778</v>
      </c>
      <c r="C80" s="26">
        <v>369</v>
      </c>
      <c r="D80" s="25">
        <v>76</v>
      </c>
      <c r="E80" s="26">
        <v>1</v>
      </c>
      <c r="F80" s="27" t="s">
        <v>77</v>
      </c>
      <c r="G80" s="27">
        <v>-6.2417125931604609</v>
      </c>
      <c r="H80" s="107">
        <v>-6.2417125931604609</v>
      </c>
      <c r="I80" s="107">
        <v>1.6047224229558816</v>
      </c>
      <c r="J80" s="107">
        <v>-5.2736593359367605</v>
      </c>
      <c r="K80" s="107">
        <v>-10.792903250715804</v>
      </c>
      <c r="L80" s="107">
        <v>-8.5466293338395083</v>
      </c>
      <c r="M80" s="107">
        <v>12.93296644162929</v>
      </c>
    </row>
    <row r="81" spans="1:13" ht="15.6" x14ac:dyDescent="0.3">
      <c r="A81" s="26">
        <v>686897</v>
      </c>
      <c r="B81" s="26">
        <v>846777</v>
      </c>
      <c r="C81" s="26">
        <v>368</v>
      </c>
      <c r="D81" s="25">
        <v>77</v>
      </c>
      <c r="E81" s="26">
        <v>1</v>
      </c>
      <c r="F81" s="27" t="s">
        <v>78</v>
      </c>
      <c r="G81" s="27">
        <v>-7.2435943067579842</v>
      </c>
      <c r="H81" s="107">
        <v>-7.2435943067579842</v>
      </c>
      <c r="I81" s="107">
        <v>1.6959828501252339</v>
      </c>
      <c r="J81" s="107">
        <v>-5.5376168712753149</v>
      </c>
      <c r="K81" s="107">
        <v>-10.816119461544815</v>
      </c>
      <c r="L81" s="107">
        <v>-8.4769929816858625</v>
      </c>
      <c r="M81" s="107">
        <v>12.878478525955806</v>
      </c>
    </row>
    <row r="82" spans="1:13" ht="15.6" x14ac:dyDescent="0.3">
      <c r="A82" s="26">
        <v>686896</v>
      </c>
      <c r="B82" s="26">
        <v>846777</v>
      </c>
      <c r="C82" s="26">
        <v>368</v>
      </c>
      <c r="D82" s="25">
        <v>78</v>
      </c>
      <c r="E82" s="26">
        <v>1</v>
      </c>
      <c r="F82" s="27" t="s">
        <v>79</v>
      </c>
      <c r="G82" s="27">
        <v>-7.2402744745000067</v>
      </c>
      <c r="H82" s="107">
        <v>-7.2402744745000067</v>
      </c>
      <c r="I82" s="107">
        <v>1.8540923190496019</v>
      </c>
      <c r="J82" s="107">
        <v>-5.6272254120050302</v>
      </c>
      <c r="K82" s="107">
        <v>-10.891563137224784</v>
      </c>
      <c r="L82" s="107">
        <v>-8.4390298858699708</v>
      </c>
      <c r="M82" s="107">
        <v>12.997066372251622</v>
      </c>
    </row>
    <row r="83" spans="1:13" ht="15.6" x14ac:dyDescent="0.3">
      <c r="A83" s="26">
        <v>686803</v>
      </c>
      <c r="B83" s="26">
        <v>846974</v>
      </c>
      <c r="C83" s="26">
        <v>360</v>
      </c>
      <c r="D83" s="25">
        <v>79</v>
      </c>
      <c r="E83" s="26">
        <v>1</v>
      </c>
      <c r="F83" s="27" t="s">
        <v>80</v>
      </c>
      <c r="G83" s="27">
        <v>-6.1611074784542676</v>
      </c>
      <c r="H83" s="107">
        <v>-6.1611074784542676</v>
      </c>
      <c r="I83" s="107">
        <v>1.5990287325836441</v>
      </c>
      <c r="J83" s="107">
        <v>-5.8146352799630847</v>
      </c>
      <c r="K83" s="107">
        <v>-10.731855881035095</v>
      </c>
      <c r="L83" s="107">
        <v>-8.850297112251873</v>
      </c>
      <c r="M83" s="107">
        <v>13.593056817143436</v>
      </c>
    </row>
    <row r="84" spans="1:13" ht="15.6" x14ac:dyDescent="0.3">
      <c r="A84" s="26">
        <v>686804</v>
      </c>
      <c r="B84" s="26">
        <v>846974</v>
      </c>
      <c r="C84" s="26">
        <v>360</v>
      </c>
      <c r="D84" s="25">
        <v>80</v>
      </c>
      <c r="E84" s="26">
        <v>1</v>
      </c>
      <c r="F84" s="27" t="s">
        <v>81</v>
      </c>
      <c r="G84" s="27">
        <v>-6.6753579315956184</v>
      </c>
      <c r="H84" s="107">
        <v>-6.6753579315956184</v>
      </c>
      <c r="I84" s="107">
        <v>2.0509416578462112</v>
      </c>
      <c r="J84" s="107">
        <v>-5.8394890218547841</v>
      </c>
      <c r="K84" s="107">
        <v>-10.647838102765231</v>
      </c>
      <c r="L84" s="107">
        <v>-8.898660875239834</v>
      </c>
      <c r="M84" s="107">
        <v>13.431366196872872</v>
      </c>
    </row>
    <row r="85" spans="1:13" ht="15.6" x14ac:dyDescent="0.3">
      <c r="A85" s="26">
        <v>686805</v>
      </c>
      <c r="B85" s="26">
        <v>846974</v>
      </c>
      <c r="C85" s="26">
        <v>360</v>
      </c>
      <c r="D85" s="25">
        <v>81</v>
      </c>
      <c r="E85" s="26">
        <v>1</v>
      </c>
      <c r="F85" s="27" t="s">
        <v>82</v>
      </c>
      <c r="G85" s="27">
        <v>-6.3586524770152888</v>
      </c>
      <c r="H85" s="107">
        <v>-6.3586524770152888</v>
      </c>
      <c r="I85" s="107">
        <v>1.6912791537586598</v>
      </c>
      <c r="J85" s="107">
        <v>-5.7196142547228233</v>
      </c>
      <c r="K85" s="107">
        <v>-11.151238686464858</v>
      </c>
      <c r="L85" s="107">
        <v>-8.8072287761491861</v>
      </c>
      <c r="M85" s="107">
        <v>13.477465034382373</v>
      </c>
    </row>
    <row r="86" spans="1:13" ht="15.6" x14ac:dyDescent="0.3">
      <c r="A86" s="26">
        <v>686806</v>
      </c>
      <c r="B86" s="26">
        <v>846973</v>
      </c>
      <c r="C86" s="26">
        <v>360</v>
      </c>
      <c r="D86" s="25">
        <v>82</v>
      </c>
      <c r="E86" s="26">
        <v>1</v>
      </c>
      <c r="F86" s="27" t="s">
        <v>83</v>
      </c>
      <c r="G86" s="27">
        <v>-6.053842157769294</v>
      </c>
      <c r="H86" s="107">
        <v>-6.053842157769294</v>
      </c>
      <c r="I86" s="107">
        <v>1.4848807962892168</v>
      </c>
      <c r="J86" s="107">
        <v>-5.7110413587966979</v>
      </c>
      <c r="K86" s="107">
        <v>-10.875226915619928</v>
      </c>
      <c r="L86" s="107">
        <v>-8.7469126699552131</v>
      </c>
      <c r="M86" s="107">
        <v>13.200031260907652</v>
      </c>
    </row>
    <row r="87" spans="1:13" ht="15.6" x14ac:dyDescent="0.3">
      <c r="A87" s="26">
        <v>686807</v>
      </c>
      <c r="B87" s="26">
        <v>846973</v>
      </c>
      <c r="C87" s="26">
        <v>360</v>
      </c>
      <c r="D87" s="25">
        <v>83</v>
      </c>
      <c r="E87" s="26">
        <v>1</v>
      </c>
      <c r="F87" s="27" t="s">
        <v>85</v>
      </c>
      <c r="G87" s="27">
        <v>-4.4654642787951548</v>
      </c>
      <c r="H87" s="107">
        <v>-4.4654642787951548</v>
      </c>
      <c r="I87" s="107">
        <v>-1.2923851961593085</v>
      </c>
      <c r="J87" s="107">
        <v>-2.3112854614830072</v>
      </c>
      <c r="K87" s="107">
        <v>-11.653882495298024</v>
      </c>
      <c r="L87" s="107">
        <v>-9.0834965775880097</v>
      </c>
      <c r="M87" s="107">
        <v>15.192178070572448</v>
      </c>
    </row>
    <row r="88" spans="1:13" ht="15.6" x14ac:dyDescent="0.3">
      <c r="A88" s="26">
        <v>686808</v>
      </c>
      <c r="B88" s="26">
        <v>846973</v>
      </c>
      <c r="C88" s="26">
        <v>360</v>
      </c>
      <c r="D88" s="25">
        <v>84</v>
      </c>
      <c r="E88" s="26">
        <v>1</v>
      </c>
      <c r="F88" s="27" t="s">
        <v>84</v>
      </c>
      <c r="G88" s="27">
        <v>-4.4842346957420691</v>
      </c>
      <c r="H88" s="107">
        <v>-4.4842346957420691</v>
      </c>
      <c r="I88" s="107">
        <v>1.6535655034548613</v>
      </c>
      <c r="J88" s="107">
        <v>-5.754170049049427</v>
      </c>
      <c r="K88" s="107">
        <v>-10.574946138100898</v>
      </c>
      <c r="L88" s="107">
        <v>-9.1038980001556329</v>
      </c>
      <c r="M88" s="107">
        <v>13.910134226214913</v>
      </c>
    </row>
    <row r="89" spans="1:13" ht="15.6" x14ac:dyDescent="0.3">
      <c r="A89" s="26">
        <v>686808</v>
      </c>
      <c r="B89" s="26">
        <v>846972</v>
      </c>
      <c r="C89" s="26">
        <v>360</v>
      </c>
      <c r="D89" s="25">
        <v>85</v>
      </c>
      <c r="E89" s="26">
        <v>1</v>
      </c>
      <c r="F89" s="27" t="s">
        <v>86</v>
      </c>
      <c r="G89" s="27">
        <v>-5.2810835440665906</v>
      </c>
      <c r="H89" s="107">
        <v>-5.2810835440665906</v>
      </c>
      <c r="I89" s="107">
        <v>1.4807640439390233</v>
      </c>
      <c r="J89" s="107">
        <v>-5.6387159433843976</v>
      </c>
      <c r="K89" s="107">
        <v>-11.051116846327682</v>
      </c>
      <c r="L89" s="107">
        <v>-8.92073642039127</v>
      </c>
      <c r="M89" s="107">
        <v>13.417760452370048</v>
      </c>
    </row>
    <row r="90" spans="1:13" ht="15.6" x14ac:dyDescent="0.3">
      <c r="A90" s="26">
        <v>686809</v>
      </c>
      <c r="B90" s="26">
        <v>846972</v>
      </c>
      <c r="C90" s="26">
        <v>360</v>
      </c>
      <c r="D90" s="25">
        <v>86</v>
      </c>
      <c r="E90" s="26">
        <v>1</v>
      </c>
      <c r="F90" s="27" t="s">
        <v>87</v>
      </c>
      <c r="G90" s="27">
        <v>-6.9502788205548347</v>
      </c>
      <c r="H90" s="107">
        <v>-6.9502788205548347</v>
      </c>
      <c r="I90" s="107">
        <v>1.598233523440066</v>
      </c>
      <c r="J90" s="107">
        <v>-5.6489763151699117</v>
      </c>
      <c r="K90" s="107">
        <v>-11.267271482879497</v>
      </c>
      <c r="L90" s="107">
        <v>-8.9382768856346591</v>
      </c>
      <c r="M90" s="107">
        <v>13.362588067694833</v>
      </c>
    </row>
    <row r="91" spans="1:13" ht="15.6" x14ac:dyDescent="0.3">
      <c r="A91" s="26">
        <v>686810</v>
      </c>
      <c r="B91" s="26">
        <v>846972</v>
      </c>
      <c r="C91" s="26">
        <v>360</v>
      </c>
      <c r="D91" s="25">
        <v>87</v>
      </c>
      <c r="E91" s="26">
        <v>1</v>
      </c>
      <c r="F91" s="27" t="s">
        <v>88</v>
      </c>
      <c r="G91" s="27">
        <v>-5.9624359074133499</v>
      </c>
      <c r="H91" s="107">
        <v>-5.9624359074133499</v>
      </c>
      <c r="I91" s="107">
        <v>2.6466083888876555</v>
      </c>
      <c r="J91" s="107">
        <v>-5.971187224442569</v>
      </c>
      <c r="K91" s="107">
        <v>-9.9034376541218432</v>
      </c>
      <c r="L91" s="107">
        <v>-9.1500604136333514</v>
      </c>
      <c r="M91" s="107">
        <v>12.83065623002749</v>
      </c>
    </row>
    <row r="92" spans="1:13" ht="15.6" x14ac:dyDescent="0.3">
      <c r="A92" s="26">
        <v>686811</v>
      </c>
      <c r="B92" s="26">
        <v>846972</v>
      </c>
      <c r="C92" s="26">
        <v>360</v>
      </c>
      <c r="D92" s="25">
        <v>88</v>
      </c>
      <c r="E92" s="26">
        <v>1</v>
      </c>
      <c r="F92" s="27" t="s">
        <v>89</v>
      </c>
      <c r="G92" s="27">
        <v>-5.96938364971931</v>
      </c>
      <c r="H92" s="107">
        <v>-5.96938364971931</v>
      </c>
      <c r="I92" s="107">
        <v>2.2800330505929769</v>
      </c>
      <c r="J92" s="107">
        <v>-5.726052401735326</v>
      </c>
      <c r="K92" s="107">
        <v>-11.009883778783927</v>
      </c>
      <c r="L92" s="107">
        <v>-8.959324259314922</v>
      </c>
      <c r="M92" s="107">
        <v>13.199801555673544</v>
      </c>
    </row>
    <row r="93" spans="1:13" ht="15.6" x14ac:dyDescent="0.3">
      <c r="A93" s="26">
        <v>686812</v>
      </c>
      <c r="B93" s="26">
        <v>846971</v>
      </c>
      <c r="C93" s="26">
        <v>360</v>
      </c>
      <c r="D93" s="25">
        <v>89</v>
      </c>
      <c r="E93" s="26">
        <v>1</v>
      </c>
      <c r="F93" s="27" t="s">
        <v>90</v>
      </c>
      <c r="G93" s="27">
        <v>-5.9979436280156104</v>
      </c>
      <c r="H93" s="107">
        <v>-5.9979436280156104</v>
      </c>
      <c r="I93" s="107">
        <v>1.5116512771173574</v>
      </c>
      <c r="J93" s="107">
        <v>-5.4266990113678535</v>
      </c>
      <c r="K93" s="107">
        <v>-11.020804437509014</v>
      </c>
      <c r="L93" s="107">
        <v>-8.923362191431135</v>
      </c>
      <c r="M93" s="107">
        <v>13.397495368792013</v>
      </c>
    </row>
    <row r="94" spans="1:13" ht="15.6" x14ac:dyDescent="0.3">
      <c r="A94" s="26">
        <v>686813</v>
      </c>
      <c r="B94" s="26">
        <v>846971</v>
      </c>
      <c r="C94" s="26">
        <v>360</v>
      </c>
      <c r="D94" s="25">
        <v>90</v>
      </c>
      <c r="E94" s="26">
        <v>1</v>
      </c>
      <c r="F94" s="27" t="s">
        <v>91</v>
      </c>
      <c r="G94" s="27">
        <v>-5.9954285688565143</v>
      </c>
      <c r="H94" s="107">
        <v>-5.9954285688565143</v>
      </c>
      <c r="I94" s="107">
        <v>1.3386478615868258</v>
      </c>
      <c r="J94" s="107">
        <v>-5.4985749686878806</v>
      </c>
      <c r="K94" s="107">
        <v>-11.035231080539768</v>
      </c>
      <c r="L94" s="107">
        <v>-8.9521908676648572</v>
      </c>
      <c r="M94" s="107">
        <v>13.859590450711108</v>
      </c>
    </row>
    <row r="95" spans="1:13" ht="15.6" x14ac:dyDescent="0.3">
      <c r="A95" s="26">
        <v>686814</v>
      </c>
      <c r="B95" s="26">
        <v>846971</v>
      </c>
      <c r="C95" s="26">
        <v>360</v>
      </c>
      <c r="D95" s="25">
        <v>91</v>
      </c>
      <c r="E95" s="26">
        <v>1</v>
      </c>
      <c r="F95" s="27" t="s">
        <v>109</v>
      </c>
      <c r="G95" s="27">
        <v>-7.7834898560045804</v>
      </c>
      <c r="H95" s="107">
        <v>-7.7834898560045804</v>
      </c>
      <c r="I95" s="107">
        <v>2.9574608650986458</v>
      </c>
      <c r="J95" s="107">
        <v>-5.5752995694700536</v>
      </c>
      <c r="K95" s="107">
        <v>-12.075243473844246</v>
      </c>
      <c r="L95" s="107">
        <v>-8.6725400910370567</v>
      </c>
      <c r="M95" s="107">
        <v>13.724526341593437</v>
      </c>
    </row>
    <row r="96" spans="1:13" ht="15.6" x14ac:dyDescent="0.3">
      <c r="A96" s="26">
        <v>686814</v>
      </c>
      <c r="B96" s="26">
        <v>846971</v>
      </c>
      <c r="C96" s="26">
        <v>360</v>
      </c>
      <c r="D96" s="25">
        <v>92</v>
      </c>
      <c r="E96" s="26">
        <v>1</v>
      </c>
      <c r="F96" s="27" t="s">
        <v>92</v>
      </c>
      <c r="G96" s="27">
        <v>-4.8082210594837989</v>
      </c>
      <c r="H96" s="107">
        <v>-4.8082210594837989</v>
      </c>
      <c r="I96" s="107">
        <v>1.7582178948515161</v>
      </c>
      <c r="J96" s="107">
        <v>-5.8358286887920343</v>
      </c>
      <c r="K96" s="107">
        <v>-10.938247486520627</v>
      </c>
      <c r="L96" s="107">
        <v>-8.9456619936475636</v>
      </c>
      <c r="M96" s="107">
        <v>13.741710320130242</v>
      </c>
    </row>
    <row r="97" spans="1:13" ht="15.6" x14ac:dyDescent="0.3">
      <c r="A97" s="26">
        <v>686815</v>
      </c>
      <c r="B97" s="26">
        <v>846971</v>
      </c>
      <c r="C97" s="26">
        <v>361</v>
      </c>
      <c r="D97" s="25">
        <v>93</v>
      </c>
      <c r="E97" s="26">
        <v>1</v>
      </c>
      <c r="F97" s="27" t="s">
        <v>93</v>
      </c>
      <c r="G97" s="27">
        <v>-5.3386474311298882</v>
      </c>
      <c r="H97" s="107">
        <v>-5.3386474311298882</v>
      </c>
      <c r="I97" s="107">
        <v>1.69732327981133</v>
      </c>
      <c r="J97" s="107">
        <v>-5.7429670811851112</v>
      </c>
      <c r="K97" s="107">
        <v>-10.904720109343879</v>
      </c>
      <c r="L97" s="107">
        <v>-9.0582611466072951</v>
      </c>
      <c r="M97" s="107">
        <v>13.797467019918425</v>
      </c>
    </row>
    <row r="98" spans="1:13" ht="15.6" x14ac:dyDescent="0.3">
      <c r="A98" s="26">
        <v>687901</v>
      </c>
      <c r="B98" s="26">
        <v>846364</v>
      </c>
      <c r="C98" s="26">
        <v>379</v>
      </c>
      <c r="D98" s="25">
        <v>94</v>
      </c>
      <c r="E98" s="26">
        <v>1</v>
      </c>
      <c r="F98" s="27" t="s">
        <v>94</v>
      </c>
      <c r="G98" s="27">
        <v>-6.5652511287814601</v>
      </c>
      <c r="H98" s="107">
        <v>-6.5652511287814601</v>
      </c>
      <c r="I98" s="107">
        <v>1.7380317894186024</v>
      </c>
      <c r="J98" s="107">
        <v>-5.5983517535124525</v>
      </c>
      <c r="K98" s="107">
        <v>-11.242655016301303</v>
      </c>
      <c r="L98" s="107">
        <v>-8.6782553426954259</v>
      </c>
      <c r="M98" s="107">
        <v>13.72148708501325</v>
      </c>
    </row>
    <row r="99" spans="1:13" ht="15.6" x14ac:dyDescent="0.3">
      <c r="A99" s="26">
        <v>687902</v>
      </c>
      <c r="B99" s="26">
        <v>846364</v>
      </c>
      <c r="C99" s="26">
        <v>379</v>
      </c>
      <c r="D99" s="25">
        <v>95</v>
      </c>
      <c r="E99" s="26">
        <v>1</v>
      </c>
      <c r="F99" s="27" t="s">
        <v>95</v>
      </c>
      <c r="G99" s="27">
        <v>-6.8514552254717058</v>
      </c>
      <c r="H99" s="107">
        <v>-6.8514552254717058</v>
      </c>
      <c r="I99" s="107">
        <v>1.9573374749259105</v>
      </c>
      <c r="J99" s="107">
        <v>-5.4077758301715004</v>
      </c>
      <c r="K99" s="107">
        <v>-11.145119082134237</v>
      </c>
      <c r="L99" s="107">
        <v>-8.6884621037869252</v>
      </c>
      <c r="M99" s="107">
        <v>13.429318417156505</v>
      </c>
    </row>
    <row r="100" spans="1:13" ht="15.6" x14ac:dyDescent="0.3">
      <c r="A100" s="26">
        <v>687903</v>
      </c>
      <c r="B100" s="26">
        <v>846364</v>
      </c>
      <c r="C100" s="26">
        <v>379</v>
      </c>
      <c r="D100" s="25">
        <v>96</v>
      </c>
      <c r="E100" s="26">
        <v>1</v>
      </c>
      <c r="F100" s="27" t="s">
        <v>96</v>
      </c>
      <c r="G100" s="27">
        <v>-7.2866093572203132</v>
      </c>
      <c r="H100" s="107">
        <v>-7.2866093572203132</v>
      </c>
      <c r="I100" s="107">
        <v>1.8618674172656544</v>
      </c>
      <c r="J100" s="107">
        <v>-5.7193852182623637</v>
      </c>
      <c r="K100" s="107">
        <v>-11.086042175785245</v>
      </c>
      <c r="L100" s="107">
        <v>-8.7174425323424742</v>
      </c>
      <c r="M100" s="107">
        <v>13.533832677991105</v>
      </c>
    </row>
    <row r="101" spans="1:13" ht="15.6" x14ac:dyDescent="0.3">
      <c r="A101" s="26">
        <v>687905</v>
      </c>
      <c r="B101" s="26">
        <v>846363</v>
      </c>
      <c r="C101" s="26">
        <v>379</v>
      </c>
      <c r="D101" s="25">
        <v>97</v>
      </c>
      <c r="E101" s="26">
        <v>1</v>
      </c>
      <c r="F101" s="27" t="s">
        <v>97</v>
      </c>
      <c r="G101" s="27">
        <v>-8.0925753992890641</v>
      </c>
      <c r="H101" s="107">
        <v>-8.0925753992890641</v>
      </c>
      <c r="I101" s="107">
        <v>1.5947032546174549</v>
      </c>
      <c r="J101" s="107">
        <v>-5.7070775697653309</v>
      </c>
      <c r="K101" s="107">
        <v>-11.462269048887261</v>
      </c>
      <c r="L101" s="107">
        <v>-8.5974068496822049</v>
      </c>
      <c r="M101" s="107">
        <v>13.59248358602507</v>
      </c>
    </row>
    <row r="102" spans="1:13" ht="15.6" x14ac:dyDescent="0.3">
      <c r="A102" s="26">
        <v>687906</v>
      </c>
      <c r="B102" s="26">
        <v>846363</v>
      </c>
      <c r="C102" s="26">
        <v>379</v>
      </c>
      <c r="D102" s="25">
        <v>98</v>
      </c>
      <c r="E102" s="26">
        <v>1</v>
      </c>
      <c r="F102" s="27" t="s">
        <v>98</v>
      </c>
      <c r="G102" s="27">
        <v>-6.624348361716299</v>
      </c>
      <c r="H102" s="107">
        <v>-6.624348361716299</v>
      </c>
      <c r="I102" s="107">
        <v>1.8723170693663338</v>
      </c>
      <c r="J102" s="107">
        <v>-5.4421786006946027</v>
      </c>
      <c r="K102" s="107">
        <v>-10.837629499397519</v>
      </c>
      <c r="L102" s="107">
        <v>-8.7596331764699933</v>
      </c>
      <c r="M102" s="107">
        <v>13.534258219795834</v>
      </c>
    </row>
    <row r="103" spans="1:13" ht="15.6" x14ac:dyDescent="0.3">
      <c r="A103" s="26">
        <v>687907</v>
      </c>
      <c r="B103" s="26">
        <v>846363</v>
      </c>
      <c r="C103" s="26">
        <v>379</v>
      </c>
      <c r="D103" s="25">
        <v>99</v>
      </c>
      <c r="E103" s="26">
        <v>1</v>
      </c>
      <c r="F103" s="27" t="s">
        <v>99</v>
      </c>
      <c r="G103" s="27">
        <v>-6.8691738494699406</v>
      </c>
      <c r="H103" s="107">
        <v>-6.8691738494699406</v>
      </c>
      <c r="I103" s="107">
        <v>2.0053082910145559</v>
      </c>
      <c r="J103" s="107">
        <v>-5.7743102882263466</v>
      </c>
      <c r="K103" s="107">
        <v>-10.98328636482815</v>
      </c>
      <c r="L103" s="107">
        <v>-8.7217585651933245</v>
      </c>
      <c r="M103" s="107">
        <v>13.715669128958785</v>
      </c>
    </row>
    <row r="104" spans="1:13" ht="15.6" x14ac:dyDescent="0.3">
      <c r="A104" s="26">
        <v>687908</v>
      </c>
      <c r="B104" s="26">
        <v>846362</v>
      </c>
      <c r="C104" s="26">
        <v>379</v>
      </c>
      <c r="D104" s="25">
        <v>100</v>
      </c>
      <c r="E104" s="26">
        <v>1</v>
      </c>
      <c r="F104" s="27" t="s">
        <v>100</v>
      </c>
      <c r="G104" s="27">
        <v>-7.1355580497697568</v>
      </c>
      <c r="H104" s="107">
        <v>-7.1355580497697568</v>
      </c>
      <c r="I104" s="107">
        <v>1.813893029373062</v>
      </c>
      <c r="J104" s="107">
        <v>-5.8014191598932872</v>
      </c>
      <c r="K104" s="107">
        <v>-10.732532046702886</v>
      </c>
      <c r="L104" s="107">
        <v>-8.631005296724414</v>
      </c>
      <c r="M104" s="107">
        <v>13.408028136384956</v>
      </c>
    </row>
    <row r="105" spans="1:13" ht="15.6" x14ac:dyDescent="0.3">
      <c r="A105" s="26">
        <v>687909</v>
      </c>
      <c r="B105" s="26">
        <v>846362</v>
      </c>
      <c r="C105" s="26">
        <v>379</v>
      </c>
      <c r="D105" s="25">
        <v>101</v>
      </c>
      <c r="E105" s="26">
        <v>1</v>
      </c>
      <c r="F105" s="27" t="s">
        <v>101</v>
      </c>
      <c r="G105" s="27">
        <v>-6.8470958150156518</v>
      </c>
      <c r="H105" s="107">
        <v>-6.8470958150156518</v>
      </c>
      <c r="I105" s="107">
        <v>1.9794345429626317</v>
      </c>
      <c r="J105" s="107">
        <v>-5.6076361771555803</v>
      </c>
      <c r="K105" s="107">
        <v>-11.11864208367289</v>
      </c>
      <c r="L105" s="107">
        <v>-8.7000148679334508</v>
      </c>
      <c r="M105" s="107">
        <v>13.477113533019711</v>
      </c>
    </row>
    <row r="106" spans="1:13" ht="15.6" x14ac:dyDescent="0.3">
      <c r="A106" s="26">
        <v>687910</v>
      </c>
      <c r="B106" s="26">
        <v>846361</v>
      </c>
      <c r="C106" s="26">
        <v>379</v>
      </c>
      <c r="D106" s="25">
        <v>102</v>
      </c>
      <c r="E106" s="26">
        <v>1</v>
      </c>
      <c r="F106" s="27" t="s">
        <v>102</v>
      </c>
      <c r="G106" s="27">
        <v>-6.279886746674685</v>
      </c>
      <c r="H106" s="107">
        <v>-6.279886746674685</v>
      </c>
      <c r="I106" s="107">
        <v>2.3078057536389465</v>
      </c>
      <c r="J106" s="107">
        <v>-5.8101802584220152</v>
      </c>
      <c r="K106" s="107">
        <v>-10.679469302703055</v>
      </c>
      <c r="L106" s="107">
        <v>-8.5545771846876821</v>
      </c>
      <c r="M106" s="107">
        <v>13.235375199047143</v>
      </c>
    </row>
    <row r="107" spans="1:13" ht="15.6" x14ac:dyDescent="0.3">
      <c r="A107" s="26">
        <v>687911</v>
      </c>
      <c r="B107" s="26">
        <v>846361</v>
      </c>
      <c r="C107" s="26">
        <v>379</v>
      </c>
      <c r="D107" s="25">
        <v>103</v>
      </c>
      <c r="E107" s="26">
        <v>1</v>
      </c>
      <c r="F107" s="27" t="s">
        <v>103</v>
      </c>
      <c r="G107" s="27">
        <v>-7.1210054770470599</v>
      </c>
      <c r="H107" s="107">
        <v>-7.1210054770470599</v>
      </c>
      <c r="I107" s="107">
        <v>1.9436794397991339</v>
      </c>
      <c r="J107" s="107">
        <v>-5.7473422950207675</v>
      </c>
      <c r="K107" s="107">
        <v>-10.90464116998821</v>
      </c>
      <c r="L107" s="107">
        <v>-8.6479344325249237</v>
      </c>
      <c r="M107" s="107">
        <v>13.245932160702365</v>
      </c>
    </row>
    <row r="108" spans="1:13" ht="15.6" x14ac:dyDescent="0.3">
      <c r="A108" s="26">
        <v>687912</v>
      </c>
      <c r="B108" s="26">
        <v>846360</v>
      </c>
      <c r="C108" s="26">
        <v>379</v>
      </c>
      <c r="D108" s="25">
        <v>104</v>
      </c>
      <c r="E108" s="26">
        <v>1</v>
      </c>
      <c r="F108" s="27" t="s">
        <v>104</v>
      </c>
      <c r="G108" s="27">
        <v>-6.2941695480954465</v>
      </c>
      <c r="H108" s="107">
        <v>-6.2941695480954465</v>
      </c>
      <c r="I108" s="107">
        <v>1.9098950091691778</v>
      </c>
      <c r="J108" s="107">
        <v>-5.7335600865777154</v>
      </c>
      <c r="K108" s="107">
        <v>-11.067027125132</v>
      </c>
      <c r="L108" s="107">
        <v>-8.599730844464375</v>
      </c>
      <c r="M108" s="107">
        <v>13.210801047937318</v>
      </c>
    </row>
    <row r="109" spans="1:13" ht="15.6" x14ac:dyDescent="0.3">
      <c r="A109" s="26">
        <v>687913</v>
      </c>
      <c r="B109" s="26">
        <v>846360</v>
      </c>
      <c r="C109" s="26">
        <v>379</v>
      </c>
      <c r="D109" s="25">
        <v>105</v>
      </c>
      <c r="E109" s="26">
        <v>1</v>
      </c>
      <c r="F109" s="27" t="s">
        <v>105</v>
      </c>
      <c r="G109" s="27">
        <v>-7.3744204665340618</v>
      </c>
      <c r="H109" s="107">
        <v>-7.3744204665340618</v>
      </c>
      <c r="I109" s="107">
        <v>1.7997939418598776</v>
      </c>
      <c r="J109" s="107">
        <v>-5.6118984188068595</v>
      </c>
      <c r="K109" s="107">
        <v>-11.06569520560903</v>
      </c>
      <c r="L109" s="107">
        <v>-8.6014240524852266</v>
      </c>
      <c r="M109" s="107">
        <v>13.310357410534776</v>
      </c>
    </row>
    <row r="110" spans="1:13" ht="15.6" x14ac:dyDescent="0.3">
      <c r="A110" s="26">
        <v>687915</v>
      </c>
      <c r="B110" s="26">
        <v>846359</v>
      </c>
      <c r="C110" s="26">
        <v>379</v>
      </c>
      <c r="D110" s="25">
        <v>106</v>
      </c>
      <c r="E110" s="26">
        <v>1</v>
      </c>
      <c r="F110" s="27" t="s">
        <v>106</v>
      </c>
      <c r="G110" s="27">
        <v>-6.7903388980973673</v>
      </c>
      <c r="H110" s="107">
        <v>-6.7903388980973673</v>
      </c>
      <c r="I110" s="107">
        <v>1.8483736573027323</v>
      </c>
      <c r="J110" s="107">
        <v>-5.6427366113193145</v>
      </c>
      <c r="K110" s="107">
        <v>-11.095011706354441</v>
      </c>
      <c r="L110" s="107">
        <v>-8.5083444496594627</v>
      </c>
      <c r="M110" s="107">
        <v>13.182789387941662</v>
      </c>
    </row>
    <row r="111" spans="1:13" ht="15.6" x14ac:dyDescent="0.3">
      <c r="A111" s="26">
        <v>687916</v>
      </c>
      <c r="B111" s="26">
        <v>846359</v>
      </c>
      <c r="C111" s="26">
        <v>379</v>
      </c>
      <c r="D111" s="25">
        <v>107</v>
      </c>
      <c r="E111" s="26">
        <v>1</v>
      </c>
      <c r="F111" s="27" t="s">
        <v>107</v>
      </c>
      <c r="G111" s="27">
        <v>-6.7775378221400064</v>
      </c>
      <c r="H111" s="107">
        <v>-6.7775378221400064</v>
      </c>
      <c r="I111" s="107">
        <v>1.7341375670761523</v>
      </c>
      <c r="J111" s="107">
        <v>-5.5766034026879971</v>
      </c>
      <c r="K111" s="107">
        <v>-11.392987127632965</v>
      </c>
      <c r="L111" s="107">
        <v>-8.5372443654907038</v>
      </c>
      <c r="M111" s="107">
        <v>13.202049474977548</v>
      </c>
    </row>
    <row r="112" spans="1:13" ht="15.6" x14ac:dyDescent="0.3">
      <c r="A112" s="26">
        <v>687917</v>
      </c>
      <c r="B112" s="26">
        <v>846358</v>
      </c>
      <c r="C112" s="26">
        <v>379</v>
      </c>
      <c r="D112" s="25">
        <v>108</v>
      </c>
      <c r="E112" s="26">
        <v>1</v>
      </c>
      <c r="F112" s="27" t="s">
        <v>108</v>
      </c>
      <c r="G112" s="27">
        <v>-6.9682223826029306</v>
      </c>
      <c r="H112" s="107">
        <v>-6.9682223826029306</v>
      </c>
      <c r="I112" s="107">
        <v>1.7956872565123836</v>
      </c>
      <c r="J112" s="107">
        <v>-5.6711419467360473</v>
      </c>
      <c r="K112" s="107">
        <v>-11.298332092018924</v>
      </c>
      <c r="L112" s="107">
        <v>-8.5604381667776757</v>
      </c>
      <c r="M112" s="107">
        <v>13.210253771602879</v>
      </c>
    </row>
    <row r="113" spans="1:13" ht="15.6" x14ac:dyDescent="0.3">
      <c r="A113" s="26">
        <v>687918</v>
      </c>
      <c r="B113" s="26">
        <v>846358</v>
      </c>
      <c r="C113" s="26">
        <v>379</v>
      </c>
      <c r="D113" s="25">
        <v>109</v>
      </c>
      <c r="E113" s="26">
        <v>1</v>
      </c>
      <c r="F113" s="27" t="s">
        <v>110</v>
      </c>
      <c r="G113" s="27">
        <v>-7.6562551717765874</v>
      </c>
      <c r="H113" s="107">
        <v>-7.6562551717765874</v>
      </c>
      <c r="I113" s="107">
        <v>-7.4818901051431075E-2</v>
      </c>
      <c r="J113" s="107">
        <v>-5.4863873560423944</v>
      </c>
      <c r="K113" s="107">
        <v>-11.966118695162228</v>
      </c>
      <c r="L113" s="107">
        <v>-8.30689082262694</v>
      </c>
      <c r="M113" s="107">
        <v>13.485888189926056</v>
      </c>
    </row>
    <row r="114" spans="1:13" ht="15.6" x14ac:dyDescent="0.3">
      <c r="A114" s="26">
        <v>687316</v>
      </c>
      <c r="B114" s="26">
        <v>846238</v>
      </c>
      <c r="C114" s="26">
        <v>371</v>
      </c>
      <c r="D114" s="25">
        <v>110</v>
      </c>
      <c r="E114" s="26">
        <v>1</v>
      </c>
      <c r="F114" s="27" t="s">
        <v>111</v>
      </c>
      <c r="G114" s="27">
        <v>-6.9794573646588782</v>
      </c>
      <c r="H114" s="107">
        <v>-6.9794573646588782</v>
      </c>
      <c r="I114" s="107">
        <v>1.1578909415309884</v>
      </c>
      <c r="J114" s="107">
        <v>-5.3306606792724063</v>
      </c>
      <c r="K114" s="107">
        <v>-11.22865739671399</v>
      </c>
      <c r="L114" s="107">
        <v>-8.4136780787582897</v>
      </c>
      <c r="M114" s="107">
        <v>12.749222104751473</v>
      </c>
    </row>
    <row r="115" spans="1:13" ht="15.6" x14ac:dyDescent="0.3">
      <c r="A115" s="26">
        <v>687319</v>
      </c>
      <c r="B115" s="26">
        <v>846238</v>
      </c>
      <c r="C115" s="26">
        <v>371</v>
      </c>
      <c r="D115" s="25">
        <v>111</v>
      </c>
      <c r="E115" s="26">
        <v>1</v>
      </c>
      <c r="F115" s="27" t="s">
        <v>112</v>
      </c>
      <c r="G115" s="27">
        <v>-6.9391881692736792</v>
      </c>
      <c r="H115" s="107">
        <v>-6.9391881692736792</v>
      </c>
      <c r="I115" s="107">
        <v>1.4364319039821776</v>
      </c>
      <c r="J115" s="107">
        <v>-5.2316277196145595</v>
      </c>
      <c r="K115" s="107">
        <v>-11.391319384105177</v>
      </c>
      <c r="L115" s="107">
        <v>-8.3732332433876806</v>
      </c>
      <c r="M115" s="107">
        <v>12.699337136507408</v>
      </c>
    </row>
    <row r="116" spans="1:13" ht="15.6" x14ac:dyDescent="0.3">
      <c r="A116" s="26">
        <v>687320</v>
      </c>
      <c r="B116" s="26">
        <v>846238</v>
      </c>
      <c r="C116" s="26">
        <v>371</v>
      </c>
      <c r="D116" s="25">
        <v>112</v>
      </c>
      <c r="E116" s="26">
        <v>1</v>
      </c>
      <c r="F116" s="27" t="s">
        <v>113</v>
      </c>
      <c r="G116" s="27">
        <v>-6.7117408046696028</v>
      </c>
      <c r="H116" s="107">
        <v>-6.7117408046696028</v>
      </c>
      <c r="I116" s="107">
        <v>1.1765319895254525</v>
      </c>
      <c r="J116" s="107">
        <v>-4.94274251928426</v>
      </c>
      <c r="K116" s="107">
        <v>-11.245939332472146</v>
      </c>
      <c r="L116" s="107">
        <v>-8.3725266592228955</v>
      </c>
      <c r="M116" s="107">
        <v>12.775316497179034</v>
      </c>
    </row>
    <row r="117" spans="1:13" ht="15.6" x14ac:dyDescent="0.3">
      <c r="A117" s="26">
        <v>687322</v>
      </c>
      <c r="B117" s="26">
        <v>846238</v>
      </c>
      <c r="C117" s="26">
        <v>371</v>
      </c>
      <c r="D117" s="25">
        <v>113</v>
      </c>
      <c r="E117" s="26">
        <v>1</v>
      </c>
      <c r="F117" s="27" t="s">
        <v>127</v>
      </c>
      <c r="G117" s="27">
        <v>-6.3220701442343064</v>
      </c>
      <c r="H117" s="107">
        <v>-6.3220701442343064</v>
      </c>
      <c r="I117" s="107">
        <v>1.1798129743956265</v>
      </c>
      <c r="J117" s="107">
        <v>-4.8916000682229805</v>
      </c>
      <c r="K117" s="107">
        <v>-11.236834223220399</v>
      </c>
      <c r="L117" s="107">
        <v>-8.3220984541872856</v>
      </c>
      <c r="M117" s="107">
        <v>12.77760378621899</v>
      </c>
    </row>
    <row r="118" spans="1:13" ht="15.6" x14ac:dyDescent="0.3">
      <c r="A118" s="26">
        <v>687323</v>
      </c>
      <c r="B118" s="26">
        <v>846238</v>
      </c>
      <c r="C118" s="26">
        <v>371</v>
      </c>
      <c r="D118" s="25">
        <v>114</v>
      </c>
      <c r="E118" s="26">
        <v>1</v>
      </c>
      <c r="F118" s="27" t="s">
        <v>114</v>
      </c>
      <c r="G118" s="27">
        <v>-4.8385372218634117</v>
      </c>
      <c r="H118" s="107">
        <v>-4.8385372218634117</v>
      </c>
      <c r="I118" s="107">
        <v>1.807231667694186</v>
      </c>
      <c r="J118" s="107">
        <v>-5.7240124152091933</v>
      </c>
      <c r="K118" s="107">
        <v>-10.338516461828043</v>
      </c>
      <c r="L118" s="107">
        <v>-8.8713992084384135</v>
      </c>
      <c r="M118" s="107">
        <v>12.092722884754252</v>
      </c>
    </row>
    <row r="119" spans="1:13" ht="15.6" x14ac:dyDescent="0.3">
      <c r="A119" s="26">
        <v>687324</v>
      </c>
      <c r="B119" s="26">
        <v>846238</v>
      </c>
      <c r="C119" s="26">
        <v>371</v>
      </c>
      <c r="D119" s="25">
        <v>115</v>
      </c>
      <c r="E119" s="26">
        <v>1</v>
      </c>
      <c r="F119" s="27" t="s">
        <v>115</v>
      </c>
      <c r="G119" s="27">
        <v>-5.3711443908340843</v>
      </c>
      <c r="H119" s="107">
        <v>-5.3711443908340843</v>
      </c>
      <c r="I119" s="107">
        <v>1.257690250200082</v>
      </c>
      <c r="J119" s="107">
        <v>-5.0367607313765452</v>
      </c>
      <c r="K119" s="107">
        <v>-10.970272521867612</v>
      </c>
      <c r="L119" s="107">
        <v>-8.4333831068603455</v>
      </c>
      <c r="M119" s="107">
        <v>13.635439027137616</v>
      </c>
    </row>
    <row r="120" spans="1:13" ht="15.6" x14ac:dyDescent="0.3">
      <c r="A120" s="26">
        <v>687325</v>
      </c>
      <c r="B120" s="26">
        <v>846238</v>
      </c>
      <c r="C120" s="26">
        <v>371</v>
      </c>
      <c r="D120" s="25">
        <v>116</v>
      </c>
      <c r="E120" s="26">
        <v>1</v>
      </c>
      <c r="F120" s="27" t="s">
        <v>116</v>
      </c>
      <c r="G120" s="27">
        <v>-6.7003802549359968</v>
      </c>
      <c r="H120" s="107">
        <v>-6.7003802549359968</v>
      </c>
      <c r="I120" s="107">
        <v>1.1097176511880522</v>
      </c>
      <c r="J120" s="107">
        <v>-4.9324960614661464</v>
      </c>
      <c r="K120" s="107">
        <v>-11.141076953325655</v>
      </c>
      <c r="L120" s="107">
        <v>-8.388393037032758</v>
      </c>
      <c r="M120" s="107">
        <v>12.786152066830327</v>
      </c>
    </row>
    <row r="121" spans="1:13" ht="15.6" x14ac:dyDescent="0.3">
      <c r="A121" s="26">
        <v>687326</v>
      </c>
      <c r="B121" s="26">
        <v>846238</v>
      </c>
      <c r="C121" s="26">
        <v>371</v>
      </c>
      <c r="D121" s="25">
        <v>117</v>
      </c>
      <c r="E121" s="26">
        <v>1</v>
      </c>
      <c r="F121" s="27" t="s">
        <v>117</v>
      </c>
      <c r="G121" s="27">
        <v>-5.9179139401561827</v>
      </c>
      <c r="H121" s="107">
        <v>-5.9179139401561827</v>
      </c>
      <c r="I121" s="107">
        <v>1.3467964324745056</v>
      </c>
      <c r="J121" s="107">
        <v>-5.0107073475915298</v>
      </c>
      <c r="K121" s="107">
        <v>-11.172526968872692</v>
      </c>
      <c r="L121" s="107">
        <v>-8.4550878516093917</v>
      </c>
      <c r="M121" s="107">
        <v>13.215395985664086</v>
      </c>
    </row>
    <row r="122" spans="1:13" ht="15.6" x14ac:dyDescent="0.3">
      <c r="A122" s="26">
        <v>687327</v>
      </c>
      <c r="B122" s="26">
        <v>846238</v>
      </c>
      <c r="C122" s="26">
        <v>371</v>
      </c>
      <c r="D122" s="25">
        <v>118</v>
      </c>
      <c r="E122" s="26">
        <v>1</v>
      </c>
      <c r="F122" s="27" t="s">
        <v>118</v>
      </c>
      <c r="G122" s="27">
        <v>-5.3940964771723356</v>
      </c>
      <c r="H122" s="107">
        <v>-5.3940964771723356</v>
      </c>
      <c r="I122" s="107">
        <v>1.1346393551884097</v>
      </c>
      <c r="J122" s="107">
        <v>-4.7213055160035244</v>
      </c>
      <c r="K122" s="107">
        <v>-11.456006681307009</v>
      </c>
      <c r="L122" s="107">
        <v>-8.4589139440182581</v>
      </c>
      <c r="M122" s="107">
        <v>13.602881680878113</v>
      </c>
    </row>
    <row r="123" spans="1:13" ht="15.6" x14ac:dyDescent="0.3">
      <c r="A123" s="26">
        <v>687328</v>
      </c>
      <c r="B123" s="26">
        <v>846238</v>
      </c>
      <c r="C123" s="26">
        <v>371</v>
      </c>
      <c r="D123" s="25">
        <v>119</v>
      </c>
      <c r="E123" s="26">
        <v>1</v>
      </c>
      <c r="F123" s="27" t="s">
        <v>119</v>
      </c>
      <c r="G123" s="27">
        <v>-6.31639951233812</v>
      </c>
      <c r="H123" s="107">
        <v>-6.31639951233812</v>
      </c>
      <c r="I123" s="107">
        <v>1.2120103901405972</v>
      </c>
      <c r="J123" s="107">
        <v>-4.6774621064657262</v>
      </c>
      <c r="K123" s="107">
        <v>-11.374926776633867</v>
      </c>
      <c r="L123" s="107">
        <v>-8.3920320985025025</v>
      </c>
      <c r="M123" s="107">
        <v>13.683902416632185</v>
      </c>
    </row>
    <row r="124" spans="1:13" ht="15.6" x14ac:dyDescent="0.3">
      <c r="A124" s="26">
        <v>687329</v>
      </c>
      <c r="B124" s="26">
        <v>846238</v>
      </c>
      <c r="C124" s="26">
        <v>371</v>
      </c>
      <c r="D124" s="25">
        <v>120</v>
      </c>
      <c r="E124" s="26">
        <v>1</v>
      </c>
      <c r="F124" s="27" t="s">
        <v>120</v>
      </c>
      <c r="G124" s="27">
        <v>-5.2658127485333939</v>
      </c>
      <c r="H124" s="107">
        <v>-5.2658127485333939</v>
      </c>
      <c r="I124" s="107">
        <v>1.2927538461347046</v>
      </c>
      <c r="J124" s="107">
        <v>-4.7792636043935168</v>
      </c>
      <c r="K124" s="107">
        <v>-11.40344122514642</v>
      </c>
      <c r="L124" s="107">
        <v>-8.4409119233579268</v>
      </c>
      <c r="M124" s="107">
        <v>13.632571186364954</v>
      </c>
    </row>
    <row r="125" spans="1:13" ht="15.6" x14ac:dyDescent="0.3">
      <c r="A125" s="26">
        <v>687330</v>
      </c>
      <c r="B125" s="26">
        <v>846238</v>
      </c>
      <c r="C125" s="26">
        <v>371</v>
      </c>
      <c r="D125" s="25">
        <v>121</v>
      </c>
      <c r="E125" s="26">
        <v>1</v>
      </c>
      <c r="F125" s="27" t="s">
        <v>121</v>
      </c>
      <c r="G125" s="27">
        <v>-5.2348253603425512</v>
      </c>
      <c r="H125" s="107">
        <v>-5.2348253603425512</v>
      </c>
      <c r="I125" s="107">
        <v>1.2307306787836807</v>
      </c>
      <c r="J125" s="107">
        <v>-4.623929845886102</v>
      </c>
      <c r="K125" s="107">
        <v>-11.220136453119311</v>
      </c>
      <c r="L125" s="107">
        <v>-8.3744753062319912</v>
      </c>
      <c r="M125" s="107">
        <v>13.278770533310562</v>
      </c>
    </row>
    <row r="126" spans="1:13" ht="15.6" x14ac:dyDescent="0.3">
      <c r="A126" s="26">
        <v>687331</v>
      </c>
      <c r="B126" s="26">
        <v>846239</v>
      </c>
      <c r="C126" s="26">
        <v>371</v>
      </c>
      <c r="D126" s="25">
        <v>122</v>
      </c>
      <c r="E126" s="26">
        <v>1</v>
      </c>
      <c r="F126" s="27" t="s">
        <v>122</v>
      </c>
      <c r="G126" s="27">
        <v>-4.619727086916952</v>
      </c>
      <c r="H126" s="107">
        <v>-4.619727086916952</v>
      </c>
      <c r="I126" s="107">
        <v>1.0516500776357982</v>
      </c>
      <c r="J126" s="107">
        <v>-4.4011822556674858</v>
      </c>
      <c r="K126" s="107">
        <v>-10.948900877594797</v>
      </c>
      <c r="L126" s="107">
        <v>-8.4013075231504573</v>
      </c>
      <c r="M126" s="107">
        <v>14.042538349800795</v>
      </c>
    </row>
    <row r="127" spans="1:13" ht="15.6" x14ac:dyDescent="0.3">
      <c r="A127" s="26">
        <v>687333</v>
      </c>
      <c r="B127" s="26">
        <v>846239</v>
      </c>
      <c r="C127" s="26">
        <v>371</v>
      </c>
      <c r="D127" s="25">
        <v>123</v>
      </c>
      <c r="E127" s="26">
        <v>1</v>
      </c>
      <c r="F127" s="27" t="s">
        <v>123</v>
      </c>
      <c r="G127" s="27">
        <v>-4.2704353870481722</v>
      </c>
      <c r="H127" s="107">
        <v>-4.2704353870481722</v>
      </c>
      <c r="I127" s="107">
        <v>1.0184036727867893</v>
      </c>
      <c r="J127" s="107">
        <v>-4.3627067983043775</v>
      </c>
      <c r="K127" s="107">
        <v>-10.984418171516733</v>
      </c>
      <c r="L127" s="107">
        <v>-8.3485519485328474</v>
      </c>
      <c r="M127" s="107">
        <v>14.054500903101975</v>
      </c>
    </row>
    <row r="128" spans="1:13" ht="15.6" x14ac:dyDescent="0.3">
      <c r="A128" s="26">
        <v>687336</v>
      </c>
      <c r="B128" s="26">
        <v>846239</v>
      </c>
      <c r="C128" s="26">
        <v>371</v>
      </c>
      <c r="D128" s="25">
        <v>124</v>
      </c>
      <c r="E128" s="26">
        <v>1</v>
      </c>
      <c r="F128" s="27" t="s">
        <v>124</v>
      </c>
      <c r="G128" s="27">
        <v>-4.9190746868833379</v>
      </c>
      <c r="H128" s="107">
        <v>-4.9190746868833379</v>
      </c>
      <c r="I128" s="107">
        <v>1.0914459743212368</v>
      </c>
      <c r="J128" s="107">
        <v>-4.5900173744476103</v>
      </c>
      <c r="K128" s="107">
        <v>-11.080016784507464</v>
      </c>
      <c r="L128" s="107">
        <v>-8.3958004829286317</v>
      </c>
      <c r="M128" s="107">
        <v>13.61628928516361</v>
      </c>
    </row>
    <row r="129" spans="1:13" ht="15.6" x14ac:dyDescent="0.3">
      <c r="A129" s="26">
        <v>687338</v>
      </c>
      <c r="B129" s="26">
        <v>846239</v>
      </c>
      <c r="C129" s="26">
        <v>371</v>
      </c>
      <c r="D129" s="25">
        <v>125</v>
      </c>
      <c r="E129" s="26">
        <v>1</v>
      </c>
      <c r="F129" s="27" t="s">
        <v>125</v>
      </c>
      <c r="G129" s="27">
        <v>-5.1306636714954985</v>
      </c>
      <c r="H129" s="107">
        <v>-5.1306636714954985</v>
      </c>
      <c r="I129" s="107">
        <v>1.2597082058935372</v>
      </c>
      <c r="J129" s="107">
        <v>-4.6293774891317776</v>
      </c>
      <c r="K129" s="107">
        <v>-11.35778676296502</v>
      </c>
      <c r="L129" s="107">
        <v>-8.3390537798357194</v>
      </c>
      <c r="M129" s="107">
        <v>13.205618313284264</v>
      </c>
    </row>
    <row r="130" spans="1:13" ht="15.6" x14ac:dyDescent="0.3">
      <c r="A130" s="26">
        <v>687340</v>
      </c>
      <c r="B130" s="26">
        <v>846239</v>
      </c>
      <c r="C130" s="26">
        <v>371</v>
      </c>
      <c r="D130" s="25">
        <v>126</v>
      </c>
      <c r="E130" s="26">
        <v>1</v>
      </c>
      <c r="F130" s="27" t="s">
        <v>126</v>
      </c>
      <c r="G130" s="27">
        <v>-5.1997941264887757</v>
      </c>
      <c r="H130" s="107">
        <v>-5.1997941264887757</v>
      </c>
      <c r="I130" s="107">
        <v>1.3694601888267433</v>
      </c>
      <c r="J130" s="107">
        <v>-4.4192656261655259</v>
      </c>
      <c r="K130" s="107">
        <v>-11.518264960834983</v>
      </c>
      <c r="L130" s="107">
        <v>-8.3838056991681249</v>
      </c>
      <c r="M130" s="107">
        <v>13.606768528407327</v>
      </c>
    </row>
    <row r="131" spans="1:13" ht="15.6" x14ac:dyDescent="0.3">
      <c r="A131" s="26">
        <v>687342</v>
      </c>
      <c r="B131" s="26">
        <v>846239</v>
      </c>
      <c r="C131" s="26">
        <v>371</v>
      </c>
      <c r="D131" s="25">
        <v>127</v>
      </c>
      <c r="E131" s="26">
        <v>1</v>
      </c>
      <c r="F131" s="27" t="s">
        <v>128</v>
      </c>
      <c r="G131" s="27">
        <v>-5.3445064351830833</v>
      </c>
      <c r="H131" s="107">
        <v>-5.3445064351830833</v>
      </c>
      <c r="I131" s="107">
        <v>1.1764225186412309</v>
      </c>
      <c r="J131" s="107">
        <v>-4.594951390748971</v>
      </c>
      <c r="K131" s="107">
        <v>-11.492211704742394</v>
      </c>
      <c r="L131" s="107">
        <v>-8.3630902347170384</v>
      </c>
      <c r="M131" s="107">
        <v>13.305802938766314</v>
      </c>
    </row>
    <row r="132" spans="1:13" ht="15.6" x14ac:dyDescent="0.3">
      <c r="A132" s="26">
        <v>687343</v>
      </c>
      <c r="B132" s="26">
        <v>846239</v>
      </c>
      <c r="C132" s="26">
        <v>371</v>
      </c>
      <c r="D132" s="25">
        <v>128</v>
      </c>
      <c r="E132" s="26">
        <v>1</v>
      </c>
      <c r="F132" s="27" t="s">
        <v>129</v>
      </c>
      <c r="G132" s="27">
        <v>-5.3102179124986266</v>
      </c>
      <c r="H132" s="107">
        <v>-5.3102179124986266</v>
      </c>
      <c r="I132" s="107">
        <v>1.2363667626656634</v>
      </c>
      <c r="J132" s="107">
        <v>-4.3730396309376536</v>
      </c>
      <c r="K132" s="107">
        <v>-11.494080530752111</v>
      </c>
      <c r="L132" s="107">
        <v>-8.3677349479914085</v>
      </c>
      <c r="M132" s="107">
        <v>13.419330673796015</v>
      </c>
    </row>
    <row r="133" spans="1:13" ht="15.6" x14ac:dyDescent="0.3">
      <c r="A133" s="26">
        <v>687345</v>
      </c>
      <c r="B133" s="26">
        <v>846239</v>
      </c>
      <c r="C133" s="26">
        <v>371</v>
      </c>
      <c r="D133" s="25">
        <v>129</v>
      </c>
      <c r="E133" s="26">
        <v>1</v>
      </c>
      <c r="F133" s="27" t="s">
        <v>130</v>
      </c>
      <c r="G133" s="27">
        <v>-5.9686538543329313</v>
      </c>
      <c r="H133" s="107">
        <v>-5.9686538543329313</v>
      </c>
      <c r="I133" s="107">
        <v>1.0407211627176118</v>
      </c>
      <c r="J133" s="107">
        <v>-5.069064600337839</v>
      </c>
      <c r="K133" s="107">
        <v>-10.884174844312842</v>
      </c>
      <c r="L133" s="107">
        <v>-8.5069324634839063</v>
      </c>
      <c r="M133" s="107">
        <v>13.942338734440783</v>
      </c>
    </row>
    <row r="134" spans="1:13" ht="15.6" x14ac:dyDescent="0.3">
      <c r="A134" s="26">
        <v>687348</v>
      </c>
      <c r="B134" s="26">
        <v>846239</v>
      </c>
      <c r="C134" s="26">
        <v>371</v>
      </c>
      <c r="D134" s="25">
        <v>130</v>
      </c>
      <c r="E134" s="26">
        <v>1</v>
      </c>
      <c r="F134" s="27" t="s">
        <v>131</v>
      </c>
      <c r="G134" s="27">
        <v>-5.406747134225057</v>
      </c>
      <c r="H134" s="107">
        <v>-5.406747134225057</v>
      </c>
      <c r="I134" s="107">
        <v>0.94835095584701523</v>
      </c>
      <c r="J134" s="107">
        <v>-4.9813336290935117</v>
      </c>
      <c r="K134" s="107">
        <v>-10.993497751096911</v>
      </c>
      <c r="L134" s="107">
        <v>-8.4805259846599803</v>
      </c>
      <c r="M134" s="107">
        <v>13.950713892347178</v>
      </c>
    </row>
    <row r="135" spans="1:13" ht="15.6" x14ac:dyDescent="0.3">
      <c r="A135" s="26">
        <v>687351</v>
      </c>
      <c r="B135" s="26">
        <v>846239</v>
      </c>
      <c r="C135" s="26">
        <v>371</v>
      </c>
      <c r="D135" s="25">
        <v>131</v>
      </c>
      <c r="E135" s="26">
        <v>1</v>
      </c>
      <c r="F135" s="27" t="s">
        <v>132</v>
      </c>
      <c r="G135" s="27">
        <v>-5.9709402608936246</v>
      </c>
      <c r="H135" s="107">
        <v>-5.9709402608936246</v>
      </c>
      <c r="I135" s="107">
        <v>0.91943141157387331</v>
      </c>
      <c r="J135" s="107">
        <v>-5.1123807577481744</v>
      </c>
      <c r="K135" s="107">
        <v>-10.882824178116266</v>
      </c>
      <c r="L135" s="107">
        <v>-8.4810722974471933</v>
      </c>
      <c r="M135" s="107">
        <v>13.914181625381898</v>
      </c>
    </row>
    <row r="136" spans="1:13" ht="15.6" x14ac:dyDescent="0.3">
      <c r="A136" s="26">
        <v>687352</v>
      </c>
      <c r="B136" s="26">
        <v>846239</v>
      </c>
      <c r="C136" s="26">
        <v>371</v>
      </c>
      <c r="D136" s="25">
        <v>132</v>
      </c>
      <c r="E136" s="26">
        <v>1</v>
      </c>
      <c r="F136" s="27" t="s">
        <v>133</v>
      </c>
      <c r="G136" s="27">
        <v>-5.7513965567409189</v>
      </c>
      <c r="H136" s="107">
        <v>-5.7513965567409189</v>
      </c>
      <c r="I136" s="107">
        <v>0.84945229007053213</v>
      </c>
      <c r="J136" s="107">
        <v>-4.9986581773655221</v>
      </c>
      <c r="K136" s="107">
        <v>-10.865046640117574</v>
      </c>
      <c r="L136" s="107">
        <v>-8.4505858857317406</v>
      </c>
      <c r="M136" s="107">
        <v>13.850370218948077</v>
      </c>
    </row>
    <row r="137" spans="1:13" ht="15.6" x14ac:dyDescent="0.3">
      <c r="A137" s="26">
        <v>687353</v>
      </c>
      <c r="B137" s="26">
        <v>846239</v>
      </c>
      <c r="C137" s="26">
        <v>371</v>
      </c>
      <c r="D137" s="25">
        <v>133</v>
      </c>
      <c r="E137" s="26">
        <v>1</v>
      </c>
      <c r="F137" s="27" t="s">
        <v>134</v>
      </c>
      <c r="G137" s="27">
        <v>-6.3107478354568176</v>
      </c>
      <c r="H137" s="107">
        <v>-6.3107478354568176</v>
      </c>
      <c r="I137" s="107">
        <v>0.97274502036238664</v>
      </c>
      <c r="J137" s="107">
        <v>-4.9862160595637821</v>
      </c>
      <c r="K137" s="107">
        <v>-10.888750530156663</v>
      </c>
      <c r="L137" s="107">
        <v>-8.5238790691248951</v>
      </c>
      <c r="M137" s="107">
        <v>13.990742229164624</v>
      </c>
    </row>
    <row r="138" spans="1:13" ht="15.6" x14ac:dyDescent="0.3">
      <c r="A138" s="26">
        <v>687355</v>
      </c>
      <c r="B138" s="26">
        <v>846239</v>
      </c>
      <c r="C138" s="26">
        <v>371</v>
      </c>
      <c r="D138" s="25">
        <v>134</v>
      </c>
      <c r="E138" s="26">
        <v>1</v>
      </c>
      <c r="F138" s="27" t="s">
        <v>138</v>
      </c>
      <c r="G138" s="27">
        <v>-5.9203331557850198</v>
      </c>
      <c r="H138" s="107">
        <v>-5.9203331557850198</v>
      </c>
      <c r="I138" s="107">
        <v>0.85866457521156014</v>
      </c>
      <c r="J138" s="107">
        <v>-4.7555017014510446</v>
      </c>
      <c r="K138" s="107">
        <v>-11.038750751146948</v>
      </c>
      <c r="L138" s="107">
        <v>-8.5344994244356229</v>
      </c>
      <c r="M138" s="107">
        <v>14.059166559915457</v>
      </c>
    </row>
    <row r="139" spans="1:13" ht="15.6" x14ac:dyDescent="0.3">
      <c r="A139" s="26">
        <v>687356</v>
      </c>
      <c r="B139" s="26">
        <v>846239</v>
      </c>
      <c r="C139" s="26">
        <v>371</v>
      </c>
      <c r="D139" s="25">
        <v>135</v>
      </c>
      <c r="E139" s="26">
        <v>1</v>
      </c>
      <c r="F139" s="27" t="s">
        <v>135</v>
      </c>
      <c r="G139" s="27">
        <v>-5.9538718202387555</v>
      </c>
      <c r="H139" s="107">
        <v>-5.9538718202387555</v>
      </c>
      <c r="I139" s="107">
        <v>0.87357899961136376</v>
      </c>
      <c r="J139" s="107">
        <v>-4.9405433632610549</v>
      </c>
      <c r="K139" s="107">
        <v>-10.95067830349668</v>
      </c>
      <c r="L139" s="107">
        <v>-8.5045162142173627</v>
      </c>
      <c r="M139" s="107">
        <v>13.905627570283144</v>
      </c>
    </row>
    <row r="140" spans="1:13" ht="15.6" x14ac:dyDescent="0.3">
      <c r="A140" s="26">
        <v>687357</v>
      </c>
      <c r="B140" s="26">
        <v>846237</v>
      </c>
      <c r="C140" s="26">
        <v>371</v>
      </c>
      <c r="D140" s="25">
        <v>136</v>
      </c>
      <c r="E140" s="26">
        <v>1</v>
      </c>
      <c r="F140" s="27" t="s">
        <v>136</v>
      </c>
      <c r="G140" s="27">
        <v>-5.1357080656979264</v>
      </c>
      <c r="H140" s="107">
        <v>-5.1357080656979264</v>
      </c>
      <c r="I140" s="107">
        <v>0.85056644449154473</v>
      </c>
      <c r="J140" s="107">
        <v>-4.7720240802178795</v>
      </c>
      <c r="K140" s="107">
        <v>-10.978174627533729</v>
      </c>
      <c r="L140" s="107">
        <v>-8.6717437442474363</v>
      </c>
      <c r="M140" s="107">
        <v>14.420089029850114</v>
      </c>
    </row>
    <row r="141" spans="1:13" ht="15.6" x14ac:dyDescent="0.3">
      <c r="A141" s="26">
        <v>687358</v>
      </c>
      <c r="B141" s="26">
        <v>846237</v>
      </c>
      <c r="C141" s="26">
        <v>371</v>
      </c>
      <c r="D141" s="25">
        <v>137</v>
      </c>
      <c r="E141" s="26">
        <v>1</v>
      </c>
      <c r="F141" s="27" t="s">
        <v>137</v>
      </c>
      <c r="G141" s="27">
        <v>-4.7729766528292705</v>
      </c>
      <c r="H141" s="107">
        <v>-4.7729766528292705</v>
      </c>
      <c r="I141" s="107">
        <v>-1.4392979497759717</v>
      </c>
      <c r="J141" s="107">
        <v>-2.7349990792716863</v>
      </c>
      <c r="K141" s="107">
        <v>-11.849506468160021</v>
      </c>
      <c r="L141" s="107">
        <v>-8.9107873985317738</v>
      </c>
      <c r="M141" s="107">
        <v>15.163703835925077</v>
      </c>
    </row>
    <row r="142" spans="1:13" ht="15.6" x14ac:dyDescent="0.3">
      <c r="A142" s="26">
        <v>687359</v>
      </c>
      <c r="B142" s="26">
        <v>846237</v>
      </c>
      <c r="C142" s="26">
        <v>371</v>
      </c>
      <c r="D142" s="25">
        <v>138</v>
      </c>
      <c r="E142" s="26">
        <v>1</v>
      </c>
      <c r="F142" s="27" t="s">
        <v>139</v>
      </c>
      <c r="G142" s="27">
        <v>-2.5795253443355572</v>
      </c>
      <c r="H142" s="107">
        <v>-2.5795253443355572</v>
      </c>
      <c r="I142" s="107">
        <v>0.49686949172925071</v>
      </c>
      <c r="J142" s="107">
        <v>-4.8228065500620412</v>
      </c>
      <c r="K142" s="107">
        <v>-10.384682816754731</v>
      </c>
      <c r="L142" s="107">
        <v>-8.8124772623095495</v>
      </c>
      <c r="M142" s="107">
        <v>14.742308584272239</v>
      </c>
    </row>
    <row r="143" spans="1:13" ht="15.6" x14ac:dyDescent="0.3">
      <c r="A143" s="26">
        <v>687360</v>
      </c>
      <c r="B143" s="26">
        <v>846237</v>
      </c>
      <c r="C143" s="26">
        <v>371</v>
      </c>
      <c r="D143" s="25">
        <v>139</v>
      </c>
      <c r="E143" s="26">
        <v>1</v>
      </c>
      <c r="F143" s="27" t="s">
        <v>140</v>
      </c>
      <c r="G143" s="27">
        <v>-3.8769291851483185</v>
      </c>
      <c r="H143" s="107">
        <v>-3.8769291851483185</v>
      </c>
      <c r="I143" s="107">
        <v>0.73129001391141457</v>
      </c>
      <c r="J143" s="107">
        <v>-4.6995028327683395</v>
      </c>
      <c r="K143" s="107">
        <v>-10.767274805664732</v>
      </c>
      <c r="L143" s="107">
        <v>-8.8289557078696799</v>
      </c>
      <c r="M143" s="107">
        <v>14.624172648514891</v>
      </c>
    </row>
    <row r="144" spans="1:13" ht="15.6" x14ac:dyDescent="0.3">
      <c r="A144" s="26">
        <v>687361</v>
      </c>
      <c r="B144" s="26">
        <v>846237</v>
      </c>
      <c r="C144" s="26">
        <v>371</v>
      </c>
      <c r="D144" s="25">
        <v>140</v>
      </c>
      <c r="E144" s="26">
        <v>1</v>
      </c>
      <c r="F144" s="27" t="s">
        <v>141</v>
      </c>
      <c r="G144" s="27">
        <v>-3.0883152505565827</v>
      </c>
      <c r="H144" s="107">
        <v>-3.0883152505565827</v>
      </c>
      <c r="I144" s="107">
        <v>0.83556453416625642</v>
      </c>
      <c r="J144" s="107">
        <v>-4.9370018998539935</v>
      </c>
      <c r="K144" s="107">
        <v>-10.52587092521706</v>
      </c>
      <c r="L144" s="107">
        <v>-8.9420188394789495</v>
      </c>
      <c r="M144" s="107">
        <v>14.742467164397478</v>
      </c>
    </row>
    <row r="145" spans="1:13" ht="15.6" x14ac:dyDescent="0.3">
      <c r="A145" s="26">
        <v>687363</v>
      </c>
      <c r="B145" s="26">
        <v>846237</v>
      </c>
      <c r="C145" s="26">
        <v>371</v>
      </c>
      <c r="D145" s="25">
        <v>141</v>
      </c>
      <c r="E145" s="26">
        <v>1</v>
      </c>
      <c r="F145" s="27" t="s">
        <v>142</v>
      </c>
      <c r="G145" s="27">
        <v>-4.8360879163357176</v>
      </c>
      <c r="H145" s="107">
        <v>-4.8360879163357176</v>
      </c>
      <c r="I145" s="107">
        <v>0.90632558862536849</v>
      </c>
      <c r="J145" s="107">
        <v>-5.1677301642659303</v>
      </c>
      <c r="K145" s="107">
        <v>-10.902871781496783</v>
      </c>
      <c r="L145" s="107">
        <v>-8.6952190970094332</v>
      </c>
      <c r="M145" s="107">
        <v>14.236356374430045</v>
      </c>
    </row>
    <row r="146" spans="1:13" ht="15.6" x14ac:dyDescent="0.3">
      <c r="A146" s="26">
        <v>687366</v>
      </c>
      <c r="B146" s="26">
        <v>846237</v>
      </c>
      <c r="C146" s="26">
        <v>371</v>
      </c>
      <c r="D146" s="25">
        <v>142</v>
      </c>
      <c r="E146" s="26">
        <v>1</v>
      </c>
      <c r="F146" s="27" t="s">
        <v>143</v>
      </c>
      <c r="G146" s="27">
        <v>-4.6516928121638168</v>
      </c>
      <c r="H146" s="107">
        <v>-4.6516928121638168</v>
      </c>
      <c r="I146" s="107">
        <v>0.84550112612543038</v>
      </c>
      <c r="J146" s="107">
        <v>-4.7238917570925461</v>
      </c>
      <c r="K146" s="107">
        <v>-10.470736384531406</v>
      </c>
      <c r="L146" s="107">
        <v>-8.7560639408948902</v>
      </c>
      <c r="M146" s="107">
        <v>14.505720074796956</v>
      </c>
    </row>
    <row r="147" spans="1:13" ht="15.6" x14ac:dyDescent="0.3">
      <c r="A147" s="26">
        <v>687367</v>
      </c>
      <c r="B147" s="26">
        <v>846237</v>
      </c>
      <c r="C147" s="26">
        <v>371</v>
      </c>
      <c r="D147" s="25">
        <v>143</v>
      </c>
      <c r="E147" s="26">
        <v>1</v>
      </c>
      <c r="F147" s="27" t="s">
        <v>144</v>
      </c>
      <c r="G147" s="27">
        <v>-3.9852421130086264</v>
      </c>
      <c r="H147" s="107">
        <v>-3.9852421130086264</v>
      </c>
      <c r="I147" s="107">
        <v>0.94758441874091237</v>
      </c>
      <c r="J147" s="107">
        <v>-5.1794069663908662</v>
      </c>
      <c r="K147" s="107">
        <v>-10.400418220985049</v>
      </c>
      <c r="L147" s="107">
        <v>-8.7202995094256259</v>
      </c>
      <c r="M147" s="107">
        <v>14.437617070898257</v>
      </c>
    </row>
    <row r="148" spans="1:13" ht="15.6" x14ac:dyDescent="0.3">
      <c r="A148" s="26">
        <v>687369</v>
      </c>
      <c r="B148" s="26">
        <v>846237</v>
      </c>
      <c r="C148" s="26">
        <v>371</v>
      </c>
      <c r="D148" s="25">
        <v>144</v>
      </c>
      <c r="E148" s="26">
        <v>1</v>
      </c>
      <c r="F148" s="27" t="s">
        <v>145</v>
      </c>
      <c r="G148" s="27">
        <v>-4.6278744507392364</v>
      </c>
      <c r="H148" s="107">
        <v>-4.6278744507392364</v>
      </c>
      <c r="I148" s="107">
        <v>1.2508348809684573</v>
      </c>
      <c r="J148" s="107">
        <v>-4.7334083583448034</v>
      </c>
      <c r="K148" s="107">
        <v>-10.600861440864701</v>
      </c>
      <c r="L148" s="107">
        <v>-8.7248627540360086</v>
      </c>
      <c r="M148" s="107">
        <v>14.738780844439415</v>
      </c>
    </row>
    <row r="149" spans="1:13" ht="15.6" x14ac:dyDescent="0.3">
      <c r="A149" s="26">
        <v>687404</v>
      </c>
      <c r="B149" s="26">
        <v>846636</v>
      </c>
      <c r="C149" s="26">
        <v>359</v>
      </c>
      <c r="D149" s="25">
        <v>145</v>
      </c>
      <c r="E149" s="26">
        <v>1</v>
      </c>
      <c r="F149" s="27" t="s">
        <v>146</v>
      </c>
      <c r="G149" s="27">
        <v>-5.2990598231409507</v>
      </c>
      <c r="H149" s="107">
        <v>-5.2990598231409507</v>
      </c>
      <c r="I149" s="107">
        <v>1.4725525976257585</v>
      </c>
      <c r="J149" s="107">
        <v>-5.1916689472017152</v>
      </c>
      <c r="K149" s="107">
        <v>-11.159354985435066</v>
      </c>
      <c r="L149" s="107">
        <v>-8.6951360718878075</v>
      </c>
      <c r="M149" s="107">
        <v>14.264057300853889</v>
      </c>
    </row>
    <row r="150" spans="1:13" ht="15.6" x14ac:dyDescent="0.3">
      <c r="A150" s="26">
        <v>687405</v>
      </c>
      <c r="B150" s="26">
        <v>846636</v>
      </c>
      <c r="C150" s="26">
        <v>359</v>
      </c>
      <c r="D150" s="25">
        <v>146</v>
      </c>
      <c r="E150" s="26">
        <v>1</v>
      </c>
      <c r="F150" s="27" t="s">
        <v>147</v>
      </c>
      <c r="G150" s="27">
        <v>-6.6525438097572582</v>
      </c>
      <c r="H150" s="107">
        <v>-6.6525438097572582</v>
      </c>
      <c r="I150" s="107">
        <v>-0.13678326235708038</v>
      </c>
      <c r="J150" s="107">
        <v>-5.1394454735362149</v>
      </c>
      <c r="K150" s="107">
        <v>-12.140634223835319</v>
      </c>
      <c r="L150" s="107">
        <v>-8.3817430962744677</v>
      </c>
      <c r="M150" s="107">
        <v>13.210426945859927</v>
      </c>
    </row>
    <row r="151" spans="1:13" ht="15.6" x14ac:dyDescent="0.3">
      <c r="A151" s="26">
        <v>687407</v>
      </c>
      <c r="B151" s="26">
        <v>846636</v>
      </c>
      <c r="C151" s="26">
        <v>359</v>
      </c>
      <c r="D151" s="25">
        <v>147</v>
      </c>
      <c r="E151" s="26">
        <v>1</v>
      </c>
      <c r="F151" s="27" t="s">
        <v>148</v>
      </c>
      <c r="G151" s="27">
        <v>-5.6287254335830985</v>
      </c>
      <c r="H151" s="107">
        <v>-5.6287254335830985</v>
      </c>
      <c r="I151" s="107">
        <v>1.3077394371928417</v>
      </c>
      <c r="J151" s="107">
        <v>-5.2825108502984097</v>
      </c>
      <c r="K151" s="107">
        <v>-10.894889171668236</v>
      </c>
      <c r="L151" s="107">
        <v>-8.478958821726204</v>
      </c>
      <c r="M151" s="107">
        <v>13.655733910840784</v>
      </c>
    </row>
    <row r="152" spans="1:13" ht="15.6" x14ac:dyDescent="0.3">
      <c r="A152" s="26">
        <v>687409</v>
      </c>
      <c r="B152" s="26">
        <v>846636</v>
      </c>
      <c r="C152" s="26">
        <v>359</v>
      </c>
      <c r="D152" s="25">
        <v>148</v>
      </c>
      <c r="E152" s="26">
        <v>1</v>
      </c>
      <c r="F152" s="27" t="s">
        <v>149</v>
      </c>
      <c r="G152" s="27">
        <v>-5.7914790277274752</v>
      </c>
      <c r="H152" s="107">
        <v>-5.7914790277274752</v>
      </c>
      <c r="I152" s="107">
        <v>1.4152662646910581</v>
      </c>
      <c r="J152" s="107">
        <v>-5.624994781412858</v>
      </c>
      <c r="K152" s="107">
        <v>-10.555693680368078</v>
      </c>
      <c r="L152" s="107">
        <v>-8.6459594844080971</v>
      </c>
      <c r="M152" s="107">
        <v>13.746146597414974</v>
      </c>
    </row>
    <row r="153" spans="1:13" ht="15.6" x14ac:dyDescent="0.3">
      <c r="A153" s="26">
        <v>687411</v>
      </c>
      <c r="B153" s="26">
        <v>846636</v>
      </c>
      <c r="C153" s="26">
        <v>359</v>
      </c>
      <c r="D153" s="25">
        <v>149</v>
      </c>
      <c r="E153" s="26">
        <v>1</v>
      </c>
      <c r="F153" s="27" t="s">
        <v>150</v>
      </c>
      <c r="G153" s="27">
        <v>-5.9310070073927825</v>
      </c>
      <c r="H153" s="107">
        <v>-5.9310070073927825</v>
      </c>
      <c r="I153" s="107">
        <v>1.4711747008337583</v>
      </c>
      <c r="J153" s="107">
        <v>-5.261411153483956</v>
      </c>
      <c r="K153" s="107">
        <v>-10.873680217836531</v>
      </c>
      <c r="L153" s="107">
        <v>-8.3866031227767728</v>
      </c>
      <c r="M153" s="107">
        <v>13.162065545633903</v>
      </c>
    </row>
    <row r="154" spans="1:13" ht="15.6" x14ac:dyDescent="0.3">
      <c r="A154" s="26">
        <v>687412</v>
      </c>
      <c r="B154" s="26">
        <v>846636</v>
      </c>
      <c r="C154" s="26">
        <v>359</v>
      </c>
      <c r="D154" s="25">
        <v>150</v>
      </c>
      <c r="E154" s="26">
        <v>1</v>
      </c>
      <c r="F154" s="27" t="s">
        <v>151</v>
      </c>
      <c r="G154" s="27">
        <v>-6.2559105327264914</v>
      </c>
      <c r="H154" s="107">
        <v>-6.2559105327264914</v>
      </c>
      <c r="I154" s="107">
        <v>1.3999749041343132</v>
      </c>
      <c r="J154" s="107">
        <v>-5.3375064194025379</v>
      </c>
      <c r="K154" s="107">
        <v>-10.910346822765117</v>
      </c>
      <c r="L154" s="107">
        <v>-8.3254076027911985</v>
      </c>
      <c r="M154" s="107">
        <v>13.193186078109392</v>
      </c>
    </row>
    <row r="155" spans="1:13" ht="15.6" x14ac:dyDescent="0.3">
      <c r="A155" s="26">
        <v>687413</v>
      </c>
      <c r="B155" s="26">
        <v>846636</v>
      </c>
      <c r="C155" s="26">
        <v>359</v>
      </c>
      <c r="D155" s="25">
        <v>151</v>
      </c>
      <c r="E155" s="26">
        <v>1</v>
      </c>
      <c r="F155" s="27" t="s">
        <v>152</v>
      </c>
      <c r="G155" s="27">
        <v>-5.7198014542214972</v>
      </c>
      <c r="H155" s="107">
        <v>-5.7198014542214972</v>
      </c>
      <c r="I155" s="107">
        <v>1.4277007223203495</v>
      </c>
      <c r="J155" s="107">
        <v>-5.4084328849767651</v>
      </c>
      <c r="K155" s="107">
        <v>-10.782676419382851</v>
      </c>
      <c r="L155" s="107">
        <v>-8.3242167425827951</v>
      </c>
      <c r="M155" s="107">
        <v>13.278619214255185</v>
      </c>
    </row>
    <row r="156" spans="1:13" ht="15.6" x14ac:dyDescent="0.3">
      <c r="A156" s="26">
        <v>687415</v>
      </c>
      <c r="B156" s="26">
        <v>846636</v>
      </c>
      <c r="C156" s="26">
        <v>359</v>
      </c>
      <c r="D156" s="25">
        <v>152</v>
      </c>
      <c r="E156" s="26">
        <v>1</v>
      </c>
      <c r="F156" s="27" t="s">
        <v>153</v>
      </c>
      <c r="G156" s="27">
        <v>-5.5717368753224816</v>
      </c>
      <c r="H156" s="107">
        <v>-5.5717368753224816</v>
      </c>
      <c r="I156" s="107">
        <v>1.3373198994114002</v>
      </c>
      <c r="J156" s="107">
        <v>-5.4071497098502332</v>
      </c>
      <c r="K156" s="107">
        <v>-10.803880695410133</v>
      </c>
      <c r="L156" s="107">
        <v>-8.445713801237094</v>
      </c>
      <c r="M156" s="107">
        <v>13.290965029596906</v>
      </c>
    </row>
    <row r="157" spans="1:13" ht="15.6" x14ac:dyDescent="0.3">
      <c r="A157" s="26">
        <v>687416</v>
      </c>
      <c r="B157" s="26">
        <v>846636</v>
      </c>
      <c r="C157" s="26">
        <v>359</v>
      </c>
      <c r="D157" s="25">
        <v>153</v>
      </c>
      <c r="E157" s="26">
        <v>1</v>
      </c>
      <c r="F157" s="27" t="s">
        <v>154</v>
      </c>
      <c r="G157" s="27">
        <v>-6.135783623050945</v>
      </c>
      <c r="H157" s="107">
        <v>-6.135783623050945</v>
      </c>
      <c r="I157" s="107">
        <v>1.2433359746268664</v>
      </c>
      <c r="J157" s="107">
        <v>-5.4968881411961199</v>
      </c>
      <c r="K157" s="107">
        <v>-10.701987196589274</v>
      </c>
      <c r="L157" s="107">
        <v>-8.3452352939355059</v>
      </c>
      <c r="M157" s="107">
        <v>12.904256013951306</v>
      </c>
    </row>
    <row r="158" spans="1:13" ht="15.6" x14ac:dyDescent="0.3">
      <c r="A158" s="26">
        <v>687417</v>
      </c>
      <c r="B158" s="26">
        <v>846636</v>
      </c>
      <c r="C158" s="26">
        <v>359</v>
      </c>
      <c r="D158" s="25">
        <v>154</v>
      </c>
      <c r="E158" s="26">
        <v>1</v>
      </c>
      <c r="F158" s="27" t="s">
        <v>155</v>
      </c>
      <c r="G158" s="27">
        <v>-6.608989696176117</v>
      </c>
      <c r="H158" s="107">
        <v>-6.608989696176117</v>
      </c>
      <c r="I158" s="107">
        <v>1.3436860775004651</v>
      </c>
      <c r="J158" s="107">
        <v>-5.394898273929547</v>
      </c>
      <c r="K158" s="107">
        <v>-10.829546144135602</v>
      </c>
      <c r="L158" s="107">
        <v>-8.3426420320851093</v>
      </c>
      <c r="M158" s="107">
        <v>12.7493022783706</v>
      </c>
    </row>
    <row r="159" spans="1:13" ht="15.6" x14ac:dyDescent="0.3">
      <c r="A159" s="26">
        <v>687419</v>
      </c>
      <c r="B159" s="26">
        <v>846636</v>
      </c>
      <c r="C159" s="26">
        <v>359</v>
      </c>
      <c r="D159" s="25">
        <v>155</v>
      </c>
      <c r="E159" s="26">
        <v>1</v>
      </c>
      <c r="F159" s="27" t="s">
        <v>156</v>
      </c>
      <c r="G159" s="27">
        <v>-6.3963838009660341</v>
      </c>
      <c r="H159" s="107">
        <v>-6.3963838009660341</v>
      </c>
      <c r="I159" s="107">
        <v>1.2604760599077491</v>
      </c>
      <c r="J159" s="107">
        <v>-5.6079601876243768</v>
      </c>
      <c r="K159" s="107">
        <v>-10.686793427311308</v>
      </c>
      <c r="L159" s="107">
        <v>-8.3303184186310908</v>
      </c>
      <c r="M159" s="107">
        <v>12.461115724695736</v>
      </c>
    </row>
    <row r="160" spans="1:13" ht="15.6" x14ac:dyDescent="0.3">
      <c r="A160" s="26">
        <v>687420</v>
      </c>
      <c r="B160" s="26">
        <v>846636</v>
      </c>
      <c r="C160" s="26">
        <v>359</v>
      </c>
      <c r="D160" s="25">
        <v>156</v>
      </c>
      <c r="E160" s="26">
        <v>1</v>
      </c>
      <c r="F160" s="27" t="s">
        <v>157</v>
      </c>
      <c r="G160" s="27">
        <v>-6.0807827147572686</v>
      </c>
      <c r="H160" s="107">
        <v>-6.0807827147572686</v>
      </c>
      <c r="I160" s="107">
        <v>1.3273681237826915</v>
      </c>
      <c r="J160" s="107">
        <v>-5.5838975856204325</v>
      </c>
      <c r="K160" s="107">
        <v>-10.516197000754433</v>
      </c>
      <c r="L160" s="107">
        <v>-8.3097664772076598</v>
      </c>
      <c r="M160" s="107">
        <v>12.343562396260742</v>
      </c>
    </row>
    <row r="161" spans="1:13" ht="15.6" x14ac:dyDescent="0.3">
      <c r="A161" s="26">
        <v>687422</v>
      </c>
      <c r="B161" s="26">
        <v>846636</v>
      </c>
      <c r="C161" s="26">
        <v>359</v>
      </c>
      <c r="D161" s="25">
        <v>157</v>
      </c>
      <c r="E161" s="26">
        <v>1</v>
      </c>
      <c r="F161" s="27" t="s">
        <v>158</v>
      </c>
      <c r="G161" s="27">
        <v>-6.2321072441579259</v>
      </c>
      <c r="H161" s="107">
        <v>-6.2321072441579259</v>
      </c>
      <c r="I161" s="107">
        <v>1.3265479082731704</v>
      </c>
      <c r="J161" s="107">
        <v>-5.6336128923411728</v>
      </c>
      <c r="K161" s="107">
        <v>-10.442125100209692</v>
      </c>
      <c r="L161" s="107">
        <v>-8.3433116714077897</v>
      </c>
      <c r="M161" s="107">
        <v>12.352044261656532</v>
      </c>
    </row>
    <row r="162" spans="1:13" ht="15.6" x14ac:dyDescent="0.3">
      <c r="A162" s="26">
        <v>687423</v>
      </c>
      <c r="B162" s="26">
        <v>846636</v>
      </c>
      <c r="C162" s="26">
        <v>359</v>
      </c>
      <c r="D162" s="25">
        <v>158</v>
      </c>
      <c r="E162" s="26">
        <v>1</v>
      </c>
      <c r="F162" s="27" t="s">
        <v>159</v>
      </c>
      <c r="G162" s="27">
        <v>-6.5667887827971612</v>
      </c>
      <c r="H162" s="107">
        <v>-6.5667887827971612</v>
      </c>
      <c r="I162" s="107">
        <v>1.2510754014735979</v>
      </c>
      <c r="J162" s="107">
        <v>-5.5712745560369026</v>
      </c>
      <c r="K162" s="107">
        <v>-10.484720386843161</v>
      </c>
      <c r="L162" s="107">
        <v>-8.2587505017132443</v>
      </c>
      <c r="M162" s="107">
        <v>12.307466681128679</v>
      </c>
    </row>
    <row r="163" spans="1:13" ht="15.6" x14ac:dyDescent="0.3">
      <c r="A163" s="26">
        <v>687425</v>
      </c>
      <c r="B163" s="26">
        <v>846636</v>
      </c>
      <c r="C163" s="26">
        <v>359</v>
      </c>
      <c r="D163" s="25">
        <v>159</v>
      </c>
      <c r="E163" s="26">
        <v>1</v>
      </c>
      <c r="F163" s="27" t="s">
        <v>160</v>
      </c>
      <c r="G163" s="27">
        <v>-5.4763294305965191</v>
      </c>
      <c r="H163" s="107">
        <v>-5.4763294305965191</v>
      </c>
      <c r="I163" s="107">
        <v>1.1356449930016397</v>
      </c>
      <c r="J163" s="107">
        <v>-5.6237229524562977</v>
      </c>
      <c r="K163" s="107">
        <v>-10.429282146666145</v>
      </c>
      <c r="L163" s="107">
        <v>-8.3736361919315812</v>
      </c>
      <c r="M163" s="107">
        <v>12.568095194153424</v>
      </c>
    </row>
    <row r="164" spans="1:13" ht="15.6" x14ac:dyDescent="0.3">
      <c r="A164" s="26">
        <v>687427</v>
      </c>
      <c r="B164" s="26">
        <v>846636</v>
      </c>
      <c r="C164" s="26">
        <v>358</v>
      </c>
      <c r="D164" s="25">
        <v>160</v>
      </c>
      <c r="E164" s="26">
        <v>1</v>
      </c>
      <c r="F164" s="27" t="s">
        <v>161</v>
      </c>
      <c r="G164" s="27">
        <v>-6.3675335931950521</v>
      </c>
      <c r="H164" s="107">
        <v>-6.3675335931950521</v>
      </c>
      <c r="I164" s="107">
        <v>1.0076277141303662</v>
      </c>
      <c r="J164" s="107">
        <v>-5.7791158173385888</v>
      </c>
      <c r="K164" s="107">
        <v>-9.5754632763910958</v>
      </c>
      <c r="L164" s="107">
        <v>-8.3291822785467531</v>
      </c>
      <c r="M164" s="107">
        <v>12.681160313257468</v>
      </c>
    </row>
    <row r="165" spans="1:13" ht="15.6" x14ac:dyDescent="0.3">
      <c r="A165" s="26">
        <v>687428</v>
      </c>
      <c r="B165" s="26">
        <v>846636</v>
      </c>
      <c r="C165" s="26">
        <v>358</v>
      </c>
      <c r="D165" s="25">
        <v>161</v>
      </c>
      <c r="E165" s="26">
        <v>1</v>
      </c>
      <c r="F165" s="27" t="s">
        <v>162</v>
      </c>
      <c r="G165" s="27">
        <v>-5.6801858859779344</v>
      </c>
      <c r="H165" s="107">
        <v>-5.6801858859779344</v>
      </c>
      <c r="I165" s="107">
        <v>1.3652736741343274</v>
      </c>
      <c r="J165" s="107">
        <v>-5.5139770831592259</v>
      </c>
      <c r="K165" s="107">
        <v>-10.646486662861806</v>
      </c>
      <c r="L165" s="107">
        <v>-8.4052641479764745</v>
      </c>
      <c r="M165" s="107">
        <v>12.764003687910293</v>
      </c>
    </row>
    <row r="166" spans="1:13" ht="15.6" x14ac:dyDescent="0.3">
      <c r="A166" s="26">
        <v>687185</v>
      </c>
      <c r="B166" s="26">
        <v>847230</v>
      </c>
      <c r="C166" s="26">
        <v>368</v>
      </c>
      <c r="D166" s="25">
        <v>162</v>
      </c>
      <c r="E166" s="26">
        <v>1</v>
      </c>
      <c r="F166" s="27" t="s">
        <v>163</v>
      </c>
      <c r="G166" s="27">
        <v>-4.4903141266334199</v>
      </c>
      <c r="H166" s="107">
        <v>-4.4903141266334199</v>
      </c>
      <c r="I166" s="107">
        <v>1.5087922038487263</v>
      </c>
      <c r="J166" s="107">
        <v>-5.4361444969346957</v>
      </c>
      <c r="K166" s="107">
        <v>-10.352424645628236</v>
      </c>
      <c r="L166" s="107">
        <v>-8.9412247416401378</v>
      </c>
      <c r="M166" s="107">
        <v>14.49752305858229</v>
      </c>
    </row>
    <row r="167" spans="1:13" ht="15.6" x14ac:dyDescent="0.3">
      <c r="A167" s="26">
        <v>687186</v>
      </c>
      <c r="B167" s="26">
        <v>847230</v>
      </c>
      <c r="C167" s="26">
        <v>368</v>
      </c>
      <c r="D167" s="25">
        <v>163</v>
      </c>
      <c r="E167" s="26">
        <v>1</v>
      </c>
      <c r="F167" s="27" t="s">
        <v>164</v>
      </c>
      <c r="G167" s="27">
        <v>-5.1263214599664622</v>
      </c>
      <c r="H167" s="107">
        <v>-5.1263214599664622</v>
      </c>
      <c r="I167" s="107">
        <v>2.4681928084598717</v>
      </c>
      <c r="J167" s="107">
        <v>-5.7221037526563077</v>
      </c>
      <c r="K167" s="107">
        <v>-10.356977377035872</v>
      </c>
      <c r="L167" s="107">
        <v>-9.0788534207791969</v>
      </c>
      <c r="M167" s="107">
        <v>13.033018643558691</v>
      </c>
    </row>
    <row r="168" spans="1:13" ht="15.6" x14ac:dyDescent="0.3">
      <c r="A168" s="26">
        <v>687187</v>
      </c>
      <c r="B168" s="26">
        <v>847230</v>
      </c>
      <c r="C168" s="26">
        <v>368</v>
      </c>
      <c r="D168" s="25">
        <v>164</v>
      </c>
      <c r="E168" s="26">
        <v>1</v>
      </c>
      <c r="F168" s="27" t="s">
        <v>165</v>
      </c>
      <c r="G168" s="27">
        <v>-5.4400047542942715</v>
      </c>
      <c r="H168" s="107">
        <v>-5.4400047542942715</v>
      </c>
      <c r="I168" s="107">
        <v>1.4709556048152788</v>
      </c>
      <c r="J168" s="107">
        <v>-5.4316011642022763</v>
      </c>
      <c r="K168" s="107">
        <v>-11.011004005255852</v>
      </c>
      <c r="L168" s="107">
        <v>-8.7294047249148292</v>
      </c>
      <c r="M168" s="107">
        <v>13.541321428875715</v>
      </c>
    </row>
    <row r="169" spans="1:13" ht="15.6" x14ac:dyDescent="0.3">
      <c r="A169" s="26">
        <v>687188</v>
      </c>
      <c r="B169" s="26">
        <v>847230</v>
      </c>
      <c r="C169" s="26">
        <v>368</v>
      </c>
      <c r="D169" s="25">
        <v>165</v>
      </c>
      <c r="E169" s="26">
        <v>1</v>
      </c>
      <c r="F169" s="27" t="s">
        <v>166</v>
      </c>
      <c r="G169" s="27">
        <v>-4.8915895473521251</v>
      </c>
      <c r="H169" s="107">
        <v>-4.8915895473521251</v>
      </c>
      <c r="I169" s="107">
        <v>1.2414367499067567</v>
      </c>
      <c r="J169" s="107">
        <v>-5.2749185041789923</v>
      </c>
      <c r="K169" s="107">
        <v>-11.213527443298696</v>
      </c>
      <c r="L169" s="107">
        <v>-8.6988965215509104</v>
      </c>
      <c r="M169" s="107">
        <v>13.171013746000382</v>
      </c>
    </row>
    <row r="170" spans="1:13" ht="15.6" x14ac:dyDescent="0.3">
      <c r="A170" s="26">
        <v>687189</v>
      </c>
      <c r="B170" s="26">
        <v>847230</v>
      </c>
      <c r="C170" s="26">
        <v>368</v>
      </c>
      <c r="D170" s="25">
        <v>166</v>
      </c>
      <c r="E170" s="26">
        <v>1</v>
      </c>
      <c r="F170" s="27" t="s">
        <v>167</v>
      </c>
      <c r="G170" s="27">
        <v>-4.9011998723446286</v>
      </c>
      <c r="H170" s="107">
        <v>-4.9011998723446286</v>
      </c>
      <c r="I170" s="107">
        <v>1.1111795379719185</v>
      </c>
      <c r="J170" s="107">
        <v>-5.3176023275012971</v>
      </c>
      <c r="K170" s="107">
        <v>-11.110296423227041</v>
      </c>
      <c r="L170" s="107">
        <v>-8.7020300093224403</v>
      </c>
      <c r="M170" s="107">
        <v>13.145264820445819</v>
      </c>
    </row>
    <row r="171" spans="1:13" ht="15.6" x14ac:dyDescent="0.3">
      <c r="A171" s="26">
        <v>687190</v>
      </c>
      <c r="B171" s="26">
        <v>847230</v>
      </c>
      <c r="C171" s="26">
        <v>368</v>
      </c>
      <c r="D171" s="25">
        <v>167</v>
      </c>
      <c r="E171" s="26">
        <v>1</v>
      </c>
      <c r="F171" s="27" t="s">
        <v>168</v>
      </c>
      <c r="G171" s="27">
        <v>-5.6571198246460703</v>
      </c>
      <c r="H171" s="107">
        <v>-5.6571198246460703</v>
      </c>
      <c r="I171" s="107">
        <v>1.1427031488272175</v>
      </c>
      <c r="J171" s="107">
        <v>-5.1511044071564784</v>
      </c>
      <c r="K171" s="107">
        <v>-11.389554639484485</v>
      </c>
      <c r="L171" s="107">
        <v>-8.6502213535858754</v>
      </c>
      <c r="M171" s="107">
        <v>13.226399098592401</v>
      </c>
    </row>
    <row r="172" spans="1:13" ht="15.6" x14ac:dyDescent="0.3">
      <c r="A172" s="26">
        <v>687191</v>
      </c>
      <c r="B172" s="26">
        <v>847230</v>
      </c>
      <c r="C172" s="26">
        <v>368</v>
      </c>
      <c r="D172" s="25">
        <v>168</v>
      </c>
      <c r="E172" s="26">
        <v>1</v>
      </c>
      <c r="F172" s="27" t="s">
        <v>169</v>
      </c>
      <c r="G172" s="27">
        <v>-4.904555378964103</v>
      </c>
      <c r="H172" s="107">
        <v>-4.904555378964103</v>
      </c>
      <c r="I172" s="107">
        <v>1.5530962481580728</v>
      </c>
      <c r="J172" s="107">
        <v>-5.2351805164179348</v>
      </c>
      <c r="K172" s="107">
        <v>-11.49908043192929</v>
      </c>
      <c r="L172" s="107">
        <v>-8.7422660307790085</v>
      </c>
      <c r="M172" s="107">
        <v>13.449740283503372</v>
      </c>
    </row>
    <row r="173" spans="1:13" ht="15.6" x14ac:dyDescent="0.3">
      <c r="A173" s="26">
        <v>687192</v>
      </c>
      <c r="B173" s="26">
        <v>847230</v>
      </c>
      <c r="C173" s="26">
        <v>368</v>
      </c>
      <c r="D173" s="25">
        <v>169</v>
      </c>
      <c r="E173" s="26">
        <v>1</v>
      </c>
      <c r="F173" s="27" t="s">
        <v>170</v>
      </c>
      <c r="G173" s="27">
        <v>-4.7780578249224526</v>
      </c>
      <c r="H173" s="107">
        <v>-4.7780578249224526</v>
      </c>
      <c r="I173" s="107">
        <v>1.6050773392318973</v>
      </c>
      <c r="J173" s="107">
        <v>-5.4520248701047453</v>
      </c>
      <c r="K173" s="107">
        <v>-11.379617376991575</v>
      </c>
      <c r="L173" s="107">
        <v>-8.799430904107048</v>
      </c>
      <c r="M173" s="107">
        <v>13.390766290739307</v>
      </c>
    </row>
    <row r="174" spans="1:13" ht="15.6" x14ac:dyDescent="0.3">
      <c r="A174" s="26">
        <v>687193</v>
      </c>
      <c r="B174" s="26">
        <v>847230</v>
      </c>
      <c r="C174" s="26">
        <v>368</v>
      </c>
      <c r="D174" s="25">
        <v>170</v>
      </c>
      <c r="E174" s="26">
        <v>1</v>
      </c>
      <c r="F174" s="27" t="s">
        <v>171</v>
      </c>
      <c r="G174" s="27">
        <v>-4.8854590434585266</v>
      </c>
      <c r="H174" s="107">
        <v>-4.8854590434585266</v>
      </c>
      <c r="I174" s="107">
        <v>1.3943545684940939</v>
      </c>
      <c r="J174" s="107">
        <v>-5.4719457259422564</v>
      </c>
      <c r="K174" s="107">
        <v>-11.139334168873742</v>
      </c>
      <c r="L174" s="107">
        <v>-8.6819028163257599</v>
      </c>
      <c r="M174" s="107">
        <v>13.554473325162812</v>
      </c>
    </row>
    <row r="175" spans="1:13" ht="15.6" x14ac:dyDescent="0.3">
      <c r="A175" s="26">
        <v>687194</v>
      </c>
      <c r="B175" s="26">
        <v>847230</v>
      </c>
      <c r="C175" s="26">
        <v>368</v>
      </c>
      <c r="D175" s="25">
        <v>171</v>
      </c>
      <c r="E175" s="26">
        <v>1</v>
      </c>
      <c r="F175" s="27" t="s">
        <v>172</v>
      </c>
      <c r="G175" s="27">
        <v>-4.9593443735394205</v>
      </c>
      <c r="H175" s="107">
        <v>-4.9593443735394205</v>
      </c>
      <c r="I175" s="107">
        <v>1.2795998579100272</v>
      </c>
      <c r="J175" s="107">
        <v>-5.1150249733052195</v>
      </c>
      <c r="K175" s="107">
        <v>-11.407775391737538</v>
      </c>
      <c r="L175" s="107">
        <v>-8.6391471897355938</v>
      </c>
      <c r="M175" s="107">
        <v>13.629289515459272</v>
      </c>
    </row>
    <row r="176" spans="1:13" ht="15.6" x14ac:dyDescent="0.3">
      <c r="A176" s="26">
        <v>687195</v>
      </c>
      <c r="B176" s="26">
        <v>847230</v>
      </c>
      <c r="C176" s="26">
        <v>368</v>
      </c>
      <c r="D176" s="25">
        <v>172</v>
      </c>
      <c r="E176" s="26">
        <v>1</v>
      </c>
      <c r="F176" s="27" t="s">
        <v>173</v>
      </c>
      <c r="G176" s="27">
        <v>-5.2020827844190576</v>
      </c>
      <c r="H176" s="107">
        <v>-5.2020827844190576</v>
      </c>
      <c r="I176" s="107">
        <v>1.2040503554436284</v>
      </c>
      <c r="J176" s="107">
        <v>-5.1859782188359009</v>
      </c>
      <c r="K176" s="107">
        <v>-11.399878581180008</v>
      </c>
      <c r="L176" s="107">
        <v>-8.5701711926624906</v>
      </c>
      <c r="M176" s="107">
        <v>13.415386446652523</v>
      </c>
    </row>
    <row r="177" spans="1:13" ht="15.6" x14ac:dyDescent="0.3">
      <c r="A177" s="26">
        <v>687196</v>
      </c>
      <c r="B177" s="26">
        <v>847230</v>
      </c>
      <c r="C177" s="26">
        <v>368</v>
      </c>
      <c r="D177" s="25">
        <v>173</v>
      </c>
      <c r="E177" s="26">
        <v>1</v>
      </c>
      <c r="F177" s="27" t="s">
        <v>174</v>
      </c>
      <c r="G177" s="27">
        <v>-5.59300603029856</v>
      </c>
      <c r="H177" s="107">
        <v>-5.59300603029856</v>
      </c>
      <c r="I177" s="107">
        <v>1.2591918572985301</v>
      </c>
      <c r="J177" s="107">
        <v>-5.6135173886838352</v>
      </c>
      <c r="K177" s="107">
        <v>-11.010193708271224</v>
      </c>
      <c r="L177" s="107">
        <v>-8.5183443252995215</v>
      </c>
      <c r="M177" s="107">
        <v>12.922010559669539</v>
      </c>
    </row>
    <row r="178" spans="1:13" ht="15.6" x14ac:dyDescent="0.3">
      <c r="A178" s="26">
        <v>687197</v>
      </c>
      <c r="B178" s="26">
        <v>847230</v>
      </c>
      <c r="C178" s="26">
        <v>368</v>
      </c>
      <c r="D178" s="25">
        <v>174</v>
      </c>
      <c r="E178" s="26">
        <v>1</v>
      </c>
      <c r="F178" s="27" t="s">
        <v>175</v>
      </c>
      <c r="G178" s="27">
        <v>-5.231671986639741</v>
      </c>
      <c r="H178" s="107">
        <v>-5.231671986639741</v>
      </c>
      <c r="I178" s="107">
        <v>1.1774894227876218</v>
      </c>
      <c r="J178" s="107">
        <v>-5.0769518813178545</v>
      </c>
      <c r="K178" s="107">
        <v>-11.495665423426114</v>
      </c>
      <c r="L178" s="107">
        <v>-8.4945749121468275</v>
      </c>
      <c r="M178" s="107">
        <v>13.425440983609191</v>
      </c>
    </row>
    <row r="179" spans="1:13" ht="15.6" x14ac:dyDescent="0.3">
      <c r="A179" s="26">
        <v>687199</v>
      </c>
      <c r="B179" s="26">
        <v>847230</v>
      </c>
      <c r="C179" s="26">
        <v>368</v>
      </c>
      <c r="D179" s="25">
        <v>175</v>
      </c>
      <c r="E179" s="26">
        <v>1</v>
      </c>
      <c r="F179" s="27" t="s">
        <v>176</v>
      </c>
      <c r="G179" s="27">
        <v>-5.5850915534690246</v>
      </c>
      <c r="H179" s="107">
        <v>-5.5850915534690246</v>
      </c>
      <c r="I179" s="107">
        <v>1.1570184548190421</v>
      </c>
      <c r="J179" s="107">
        <v>-5.1481567194469475</v>
      </c>
      <c r="K179" s="107">
        <v>-10.915123355368008</v>
      </c>
      <c r="L179" s="107">
        <v>-8.631295135916444</v>
      </c>
      <c r="M179" s="107">
        <v>13.412047028296998</v>
      </c>
    </row>
    <row r="180" spans="1:13" ht="15.6" x14ac:dyDescent="0.3">
      <c r="A180" s="26">
        <v>687120</v>
      </c>
      <c r="B180" s="26">
        <v>847230</v>
      </c>
      <c r="C180" s="26">
        <v>368</v>
      </c>
      <c r="D180" s="25">
        <v>176</v>
      </c>
      <c r="E180" s="26">
        <v>1</v>
      </c>
      <c r="F180" s="27" t="s">
        <v>177</v>
      </c>
      <c r="G180" s="27">
        <v>-5.3791060844904832</v>
      </c>
      <c r="H180" s="107">
        <v>-5.3791060844904832</v>
      </c>
      <c r="I180" s="107">
        <v>1.0830104234188127</v>
      </c>
      <c r="J180" s="107">
        <v>-5.295481679770397</v>
      </c>
      <c r="K180" s="107">
        <v>-11.333408628200745</v>
      </c>
      <c r="L180" s="107">
        <v>-8.5434271424178547</v>
      </c>
      <c r="M180" s="107">
        <v>13.201553487027635</v>
      </c>
    </row>
    <row r="181" spans="1:13" ht="15.6" x14ac:dyDescent="0.3">
      <c r="A181" s="26">
        <v>687122</v>
      </c>
      <c r="B181" s="26">
        <v>847230</v>
      </c>
      <c r="C181" s="26">
        <v>368</v>
      </c>
      <c r="D181" s="25">
        <v>177</v>
      </c>
      <c r="E181" s="26">
        <v>1</v>
      </c>
      <c r="F181" s="27" t="s">
        <v>178</v>
      </c>
      <c r="G181" s="27">
        <v>-5.3064774807232693</v>
      </c>
      <c r="H181" s="107">
        <v>-5.3064774807232693</v>
      </c>
      <c r="I181" s="107">
        <v>1.0641841523685143</v>
      </c>
      <c r="J181" s="107">
        <v>-5.1832289328701791</v>
      </c>
      <c r="K181" s="107">
        <v>-11.453575850034232</v>
      </c>
      <c r="L181" s="107">
        <v>-8.6500877468900637</v>
      </c>
      <c r="M181" s="107">
        <v>13.204268202767141</v>
      </c>
    </row>
    <row r="182" spans="1:13" ht="15.6" x14ac:dyDescent="0.3">
      <c r="A182" s="26">
        <v>687124</v>
      </c>
      <c r="B182" s="26">
        <v>847230</v>
      </c>
      <c r="C182" s="26">
        <v>368</v>
      </c>
      <c r="D182" s="25">
        <v>178</v>
      </c>
      <c r="E182" s="26">
        <v>1</v>
      </c>
      <c r="F182" s="27" t="s">
        <v>197</v>
      </c>
      <c r="G182" s="27">
        <v>-5.5662176179710992</v>
      </c>
      <c r="H182" s="107">
        <v>-5.5662176179710992</v>
      </c>
      <c r="I182" s="107">
        <v>1.0991222810190369</v>
      </c>
      <c r="J182" s="107">
        <v>-5.156881390653167</v>
      </c>
      <c r="K182" s="107">
        <v>-11.528300375431904</v>
      </c>
      <c r="L182" s="107">
        <v>-8.6834779709086476</v>
      </c>
      <c r="M182" s="107">
        <v>13.291814243692457</v>
      </c>
    </row>
    <row r="183" spans="1:13" ht="15.6" x14ac:dyDescent="0.3">
      <c r="A183" s="26">
        <v>687126</v>
      </c>
      <c r="B183" s="26">
        <v>847230</v>
      </c>
      <c r="C183" s="26">
        <v>368</v>
      </c>
      <c r="D183" s="25">
        <v>179</v>
      </c>
      <c r="E183" s="26">
        <v>1</v>
      </c>
      <c r="F183" s="27" t="s">
        <v>179</v>
      </c>
      <c r="G183" s="27">
        <v>-6.7636582850268603</v>
      </c>
      <c r="H183" s="107">
        <v>-6.7636582850268603</v>
      </c>
      <c r="I183" s="107">
        <v>1.2905208035845088</v>
      </c>
      <c r="J183" s="107">
        <v>-5.3751334206383943</v>
      </c>
      <c r="K183" s="107">
        <v>-11.274525102538709</v>
      </c>
      <c r="L183" s="107">
        <v>-8.7985876653784132</v>
      </c>
      <c r="M183" s="107">
        <v>12.967249346983703</v>
      </c>
    </row>
    <row r="184" spans="1:13" ht="15.6" x14ac:dyDescent="0.3">
      <c r="A184" s="26">
        <v>687208</v>
      </c>
      <c r="B184" s="26">
        <v>847230</v>
      </c>
      <c r="C184" s="26">
        <v>368</v>
      </c>
      <c r="D184" s="25">
        <v>180</v>
      </c>
      <c r="E184" s="26">
        <v>1</v>
      </c>
      <c r="F184" s="27" t="s">
        <v>180</v>
      </c>
      <c r="G184" s="27">
        <v>-6.4121706558744371</v>
      </c>
      <c r="H184" s="107">
        <v>-6.4121706558744371</v>
      </c>
      <c r="I184" s="107">
        <v>1.2923821532130995</v>
      </c>
      <c r="J184" s="107">
        <v>-5.2318067087437168</v>
      </c>
      <c r="K184" s="107">
        <v>-11.224513276649505</v>
      </c>
      <c r="L184" s="107">
        <v>-8.7809534971940479</v>
      </c>
      <c r="M184" s="107">
        <v>13.348120615648833</v>
      </c>
    </row>
    <row r="185" spans="1:13" ht="15.6" x14ac:dyDescent="0.3">
      <c r="A185" s="26">
        <v>687210</v>
      </c>
      <c r="B185" s="26">
        <v>847230</v>
      </c>
      <c r="C185" s="26">
        <v>368</v>
      </c>
      <c r="D185" s="25">
        <v>181</v>
      </c>
      <c r="E185" s="26">
        <v>1</v>
      </c>
      <c r="F185" s="27" t="s">
        <v>181</v>
      </c>
      <c r="G185" s="27">
        <v>-6.0227246193777217</v>
      </c>
      <c r="H185" s="107">
        <v>-6.0227246193777217</v>
      </c>
      <c r="I185" s="107">
        <v>1.4012229033299677</v>
      </c>
      <c r="J185" s="107">
        <v>-5.1884515988597562</v>
      </c>
      <c r="K185" s="107">
        <v>-11.473942750135551</v>
      </c>
      <c r="L185" s="107">
        <v>-8.833477266607078</v>
      </c>
      <c r="M185" s="107">
        <v>13.475770171565379</v>
      </c>
    </row>
    <row r="186" spans="1:13" ht="15.6" x14ac:dyDescent="0.3">
      <c r="A186" s="26">
        <v>687211</v>
      </c>
      <c r="B186" s="26">
        <v>847230</v>
      </c>
      <c r="C186" s="26">
        <v>368</v>
      </c>
      <c r="D186" s="25">
        <v>182</v>
      </c>
      <c r="E186" s="26">
        <v>1</v>
      </c>
      <c r="F186" s="27" t="s">
        <v>198</v>
      </c>
      <c r="G186" s="27">
        <v>-6.8128562385034757</v>
      </c>
      <c r="H186" s="107">
        <v>-6.8128562385034757</v>
      </c>
      <c r="I186" s="107">
        <v>-8.1623961711470516E-2</v>
      </c>
      <c r="J186" s="107">
        <v>-5.2771877408915984</v>
      </c>
      <c r="K186" s="107">
        <v>-12.130193854384194</v>
      </c>
      <c r="L186" s="107">
        <v>-8.5212386848205277</v>
      </c>
      <c r="M186" s="107">
        <v>13.374494431222463</v>
      </c>
    </row>
    <row r="187" spans="1:13" ht="15.6" x14ac:dyDescent="0.3">
      <c r="A187" s="26">
        <v>687213</v>
      </c>
      <c r="B187" s="26">
        <v>847230</v>
      </c>
      <c r="C187" s="26">
        <v>368</v>
      </c>
      <c r="D187" s="25">
        <v>183</v>
      </c>
      <c r="E187" s="26">
        <v>1</v>
      </c>
      <c r="F187" s="27" t="s">
        <v>182</v>
      </c>
      <c r="G187" s="27">
        <v>-6.41781056264883</v>
      </c>
      <c r="H187" s="107">
        <v>-6.41781056264883</v>
      </c>
      <c r="I187" s="107">
        <v>1.3521109014752655</v>
      </c>
      <c r="J187" s="107">
        <v>-5.1678736128098794</v>
      </c>
      <c r="K187" s="107">
        <v>-11.220806619186069</v>
      </c>
      <c r="L187" s="107">
        <v>-8.7355832519918142</v>
      </c>
      <c r="M187" s="107">
        <v>13.509765111877764</v>
      </c>
    </row>
    <row r="188" spans="1:13" ht="15.6" x14ac:dyDescent="0.3">
      <c r="A188" s="26">
        <v>687215</v>
      </c>
      <c r="B188" s="26">
        <v>847230</v>
      </c>
      <c r="C188" s="26">
        <v>368</v>
      </c>
      <c r="D188" s="25">
        <v>184</v>
      </c>
      <c r="E188" s="26">
        <v>1</v>
      </c>
      <c r="F188" s="27" t="s">
        <v>183</v>
      </c>
      <c r="G188" s="27">
        <v>-6.1353236010435541</v>
      </c>
      <c r="H188" s="107">
        <v>-6.1353236010435541</v>
      </c>
      <c r="I188" s="107">
        <v>1.2734380511033532</v>
      </c>
      <c r="J188" s="107">
        <v>-5.1372891240394551</v>
      </c>
      <c r="K188" s="107">
        <v>-11.397876810201</v>
      </c>
      <c r="L188" s="107">
        <v>-8.7063300324944954</v>
      </c>
      <c r="M188" s="107">
        <v>13.768191058288627</v>
      </c>
    </row>
    <row r="189" spans="1:13" ht="15.6" x14ac:dyDescent="0.3">
      <c r="A189" s="26">
        <v>687217</v>
      </c>
      <c r="B189" s="26">
        <v>847230</v>
      </c>
      <c r="C189" s="26">
        <v>368</v>
      </c>
      <c r="D189" s="25">
        <v>185</v>
      </c>
      <c r="E189" s="26">
        <v>1</v>
      </c>
      <c r="F189" s="27" t="s">
        <v>184</v>
      </c>
      <c r="G189" s="27">
        <v>-6.4786647546965348</v>
      </c>
      <c r="H189" s="107">
        <v>-6.4786647546965348</v>
      </c>
      <c r="I189" s="107">
        <v>1.3458181293398417</v>
      </c>
      <c r="J189" s="107">
        <v>-4.9769986470723229</v>
      </c>
      <c r="K189" s="107">
        <v>-11.640251653117854</v>
      </c>
      <c r="L189" s="107">
        <v>-8.6776402191340054</v>
      </c>
      <c r="M189" s="107">
        <v>13.67986744331291</v>
      </c>
    </row>
    <row r="190" spans="1:13" ht="15.6" x14ac:dyDescent="0.3">
      <c r="A190" s="26">
        <v>687218</v>
      </c>
      <c r="B190" s="26">
        <v>847230</v>
      </c>
      <c r="C190" s="26">
        <v>368</v>
      </c>
      <c r="D190" s="25">
        <v>186</v>
      </c>
      <c r="E190" s="26">
        <v>1</v>
      </c>
      <c r="F190" s="27" t="s">
        <v>185</v>
      </c>
      <c r="G190" s="27">
        <v>-6.0750351278565686</v>
      </c>
      <c r="H190" s="107">
        <v>-6.0750351278565686</v>
      </c>
      <c r="I190" s="107">
        <v>1.431809212224983</v>
      </c>
      <c r="J190" s="107">
        <v>-5.1363280789023005</v>
      </c>
      <c r="K190" s="107">
        <v>-11.640317781295627</v>
      </c>
      <c r="L190" s="107">
        <v>-8.7461848250291307</v>
      </c>
      <c r="M190" s="107">
        <v>13.550924288256972</v>
      </c>
    </row>
    <row r="191" spans="1:13" ht="15.6" x14ac:dyDescent="0.3">
      <c r="A191" s="26">
        <v>687220</v>
      </c>
      <c r="B191" s="26">
        <v>847230</v>
      </c>
      <c r="C191" s="26">
        <v>368</v>
      </c>
      <c r="D191" s="25">
        <v>187</v>
      </c>
      <c r="E191" s="26">
        <v>1</v>
      </c>
      <c r="F191" s="27" t="s">
        <v>186</v>
      </c>
      <c r="G191" s="27">
        <v>-5.4437062395412452</v>
      </c>
      <c r="H191" s="107">
        <v>-5.4437062395412452</v>
      </c>
      <c r="I191" s="107">
        <v>1.2801424701949156</v>
      </c>
      <c r="J191" s="107">
        <v>-4.9791104138372173</v>
      </c>
      <c r="K191" s="107">
        <v>-11.64570193748483</v>
      </c>
      <c r="L191" s="107">
        <v>-8.7034429550347099</v>
      </c>
      <c r="M191" s="107">
        <v>13.865541467970205</v>
      </c>
    </row>
    <row r="192" spans="1:13" ht="15.6" x14ac:dyDescent="0.3">
      <c r="A192" s="26">
        <v>687222</v>
      </c>
      <c r="B192" s="26">
        <v>847230</v>
      </c>
      <c r="C192" s="26">
        <v>368</v>
      </c>
      <c r="D192" s="25">
        <v>188</v>
      </c>
      <c r="E192" s="26">
        <v>1</v>
      </c>
      <c r="F192" s="27" t="s">
        <v>187</v>
      </c>
      <c r="G192" s="27">
        <v>-6.1453437149961578</v>
      </c>
      <c r="H192" s="107">
        <v>-6.1453437149961578</v>
      </c>
      <c r="I192" s="107">
        <v>1.3519982956548315</v>
      </c>
      <c r="J192" s="107">
        <v>-4.9668114127731879</v>
      </c>
      <c r="K192" s="107">
        <v>-11.593733427112612</v>
      </c>
      <c r="L192" s="107">
        <v>-8.6262937715088537</v>
      </c>
      <c r="M192" s="107">
        <v>13.823070694191433</v>
      </c>
    </row>
    <row r="193" spans="1:13" ht="15.6" x14ac:dyDescent="0.3">
      <c r="A193" s="26">
        <v>687223</v>
      </c>
      <c r="B193" s="26">
        <v>847230</v>
      </c>
      <c r="C193" s="26">
        <v>368</v>
      </c>
      <c r="D193" s="25">
        <v>189</v>
      </c>
      <c r="E193" s="26">
        <v>1</v>
      </c>
      <c r="F193" s="27" t="s">
        <v>188</v>
      </c>
      <c r="G193" s="27">
        <v>-6.1985357742884251</v>
      </c>
      <c r="H193" s="107">
        <v>-6.1985357742884251</v>
      </c>
      <c r="I193" s="107">
        <v>1.3118062879966714</v>
      </c>
      <c r="J193" s="107">
        <v>-5.0345427422380036</v>
      </c>
      <c r="K193" s="107">
        <v>-11.542466255106994</v>
      </c>
      <c r="L193" s="107">
        <v>-8.6845291696352032</v>
      </c>
      <c r="M193" s="107">
        <v>14.049474009783502</v>
      </c>
    </row>
    <row r="194" spans="1:13" ht="15.6" x14ac:dyDescent="0.3">
      <c r="A194" s="26">
        <v>687224</v>
      </c>
      <c r="B194" s="26">
        <v>847230</v>
      </c>
      <c r="C194" s="26">
        <v>368</v>
      </c>
      <c r="D194" s="25">
        <v>190</v>
      </c>
      <c r="E194" s="26">
        <v>1</v>
      </c>
      <c r="F194" s="27" t="s">
        <v>189</v>
      </c>
      <c r="G194" s="27">
        <v>-5.6807395136246166</v>
      </c>
      <c r="H194" s="107">
        <v>-5.6807395136246166</v>
      </c>
      <c r="I194" s="107">
        <v>2.4831651455705406</v>
      </c>
      <c r="J194" s="107">
        <v>-5.9382340475514388</v>
      </c>
      <c r="K194" s="107">
        <v>-10.53579022730078</v>
      </c>
      <c r="L194" s="107">
        <v>-8.8410560482027201</v>
      </c>
      <c r="M194" s="107">
        <v>13.290675320545681</v>
      </c>
    </row>
    <row r="195" spans="1:13" ht="15.6" x14ac:dyDescent="0.3">
      <c r="A195" s="26">
        <v>687225</v>
      </c>
      <c r="B195" s="26">
        <v>847230</v>
      </c>
      <c r="C195" s="26">
        <v>368</v>
      </c>
      <c r="D195" s="25">
        <v>191</v>
      </c>
      <c r="E195" s="26">
        <v>1</v>
      </c>
      <c r="F195" s="27" t="s">
        <v>190</v>
      </c>
      <c r="G195" s="27">
        <v>-6.266698071440242</v>
      </c>
      <c r="H195" s="107">
        <v>-6.266698071440242</v>
      </c>
      <c r="I195" s="107">
        <v>1.8531393494173241</v>
      </c>
      <c r="J195" s="107">
        <v>-5.0040827739099241</v>
      </c>
      <c r="K195" s="107">
        <v>-11.376516508089555</v>
      </c>
      <c r="L195" s="107">
        <v>-8.6442145571519742</v>
      </c>
      <c r="M195" s="107">
        <v>13.861935270125249</v>
      </c>
    </row>
    <row r="196" spans="1:13" ht="15.6" x14ac:dyDescent="0.3">
      <c r="A196" s="26">
        <v>687227</v>
      </c>
      <c r="B196" s="26">
        <v>847230</v>
      </c>
      <c r="C196" s="26">
        <v>368</v>
      </c>
      <c r="D196" s="25">
        <v>192</v>
      </c>
      <c r="E196" s="26">
        <v>1</v>
      </c>
      <c r="F196" s="27" t="s">
        <v>191</v>
      </c>
      <c r="G196" s="27">
        <v>-5.9366280912441827</v>
      </c>
      <c r="H196" s="107">
        <v>-5.9366280912441827</v>
      </c>
      <c r="I196" s="107">
        <v>1.7707486788028468</v>
      </c>
      <c r="J196" s="107">
        <v>-5.114757295176239</v>
      </c>
      <c r="K196" s="107">
        <v>-11.243903349363743</v>
      </c>
      <c r="L196" s="107">
        <v>-8.6400318348525609</v>
      </c>
      <c r="M196" s="107">
        <v>14.111786631762506</v>
      </c>
    </row>
    <row r="197" spans="1:13" ht="15.6" x14ac:dyDescent="0.3">
      <c r="A197" s="26">
        <v>687228</v>
      </c>
      <c r="B197" s="26">
        <v>847230</v>
      </c>
      <c r="C197" s="26">
        <v>368</v>
      </c>
      <c r="D197" s="25">
        <v>193</v>
      </c>
      <c r="E197" s="26">
        <v>1</v>
      </c>
      <c r="F197" s="27" t="s">
        <v>199</v>
      </c>
      <c r="G197" s="27">
        <v>-4.6156616198605018</v>
      </c>
      <c r="H197" s="107">
        <v>-4.6156616198605018</v>
      </c>
      <c r="I197" s="107">
        <v>-1.458155953349499</v>
      </c>
      <c r="J197" s="107">
        <v>-2.8554643968391265</v>
      </c>
      <c r="K197" s="107">
        <v>-11.7730094668895</v>
      </c>
      <c r="L197" s="107">
        <v>-9.0210036320266429</v>
      </c>
      <c r="M197" s="107">
        <v>15.171486027549733</v>
      </c>
    </row>
    <row r="198" spans="1:13" ht="15.6" x14ac:dyDescent="0.3">
      <c r="A198" s="26">
        <v>687229</v>
      </c>
      <c r="B198" s="26">
        <v>847230</v>
      </c>
      <c r="C198" s="26">
        <v>368</v>
      </c>
      <c r="D198" s="25">
        <v>194</v>
      </c>
      <c r="E198" s="26">
        <v>1</v>
      </c>
      <c r="F198" s="27" t="s">
        <v>192</v>
      </c>
      <c r="G198" s="27">
        <v>-2.9291358017996121</v>
      </c>
      <c r="H198" s="107">
        <v>-2.9291358017996121</v>
      </c>
      <c r="I198" s="107">
        <v>1.49711002296227</v>
      </c>
      <c r="J198" s="107">
        <v>-5.318293001536186</v>
      </c>
      <c r="K198" s="107">
        <v>-10.886226712265881</v>
      </c>
      <c r="L198" s="107">
        <v>-8.8090514322948454</v>
      </c>
      <c r="M198" s="107">
        <v>14.476980043796923</v>
      </c>
    </row>
    <row r="199" spans="1:13" ht="15.6" x14ac:dyDescent="0.3">
      <c r="A199" s="26">
        <v>687230</v>
      </c>
      <c r="B199" s="26">
        <v>847230</v>
      </c>
      <c r="C199" s="26">
        <v>368</v>
      </c>
      <c r="D199" s="25">
        <v>195</v>
      </c>
      <c r="E199" s="26">
        <v>1</v>
      </c>
      <c r="F199" s="27" t="s">
        <v>193</v>
      </c>
      <c r="G199" s="27">
        <v>-4.4640934345299925</v>
      </c>
      <c r="H199" s="107">
        <v>-4.4640934345299925</v>
      </c>
      <c r="I199" s="107">
        <v>1.536242589190437</v>
      </c>
      <c r="J199" s="107">
        <v>-5.2464945182497855</v>
      </c>
      <c r="K199" s="107">
        <v>-11.15196127405626</v>
      </c>
      <c r="L199" s="107">
        <v>-8.549126769422756</v>
      </c>
      <c r="M199" s="107">
        <v>14.247243064574969</v>
      </c>
    </row>
    <row r="200" spans="1:13" ht="15.6" x14ac:dyDescent="0.3">
      <c r="A200" s="26">
        <v>687232</v>
      </c>
      <c r="B200" s="26">
        <v>847230</v>
      </c>
      <c r="C200" s="26">
        <v>368</v>
      </c>
      <c r="D200" s="25">
        <v>196</v>
      </c>
      <c r="E200" s="26">
        <v>1</v>
      </c>
      <c r="F200" s="27" t="s">
        <v>194</v>
      </c>
      <c r="G200" s="27">
        <v>-5.5709787678490477</v>
      </c>
      <c r="H200" s="107">
        <v>-5.5709787678490477</v>
      </c>
      <c r="I200" s="107">
        <v>1.9685255562790114</v>
      </c>
      <c r="J200" s="107">
        <v>-5.3655147009205901</v>
      </c>
      <c r="K200" s="107">
        <v>-10.919138048209151</v>
      </c>
      <c r="L200" s="107">
        <v>-8.9575438333373558</v>
      </c>
      <c r="M200" s="107">
        <v>14.49454638560225</v>
      </c>
    </row>
    <row r="201" spans="1:13" ht="15.6" x14ac:dyDescent="0.3">
      <c r="A201" s="26">
        <v>687234</v>
      </c>
      <c r="B201" s="26">
        <v>847230</v>
      </c>
      <c r="C201" s="26">
        <v>368</v>
      </c>
      <c r="D201" s="25">
        <v>197</v>
      </c>
      <c r="E201" s="26">
        <v>1</v>
      </c>
      <c r="F201" s="27" t="s">
        <v>195</v>
      </c>
      <c r="G201" s="27">
        <v>-5.6112460630883465</v>
      </c>
      <c r="H201" s="107">
        <v>-5.6112460630883465</v>
      </c>
      <c r="I201" s="107">
        <v>2.750618637665263</v>
      </c>
      <c r="J201" s="107">
        <v>-5.6425117833231893</v>
      </c>
      <c r="K201" s="107">
        <v>-10.395888634891126</v>
      </c>
      <c r="L201" s="107">
        <v>-9.0282876685830402</v>
      </c>
      <c r="M201" s="107">
        <v>14.492878657658078</v>
      </c>
    </row>
    <row r="202" spans="1:13" ht="15.6" x14ac:dyDescent="0.3">
      <c r="A202" s="26">
        <v>687235</v>
      </c>
      <c r="B202" s="26">
        <v>847230</v>
      </c>
      <c r="C202" s="26">
        <v>367</v>
      </c>
      <c r="D202" s="25">
        <v>198</v>
      </c>
      <c r="E202" s="26">
        <v>1</v>
      </c>
      <c r="F202" s="27" t="s">
        <v>196</v>
      </c>
      <c r="G202" s="27">
        <v>-4.1064731363349534</v>
      </c>
      <c r="H202" s="107">
        <v>-4.1064731363349534</v>
      </c>
      <c r="I202" s="107">
        <v>2.0064172602250725</v>
      </c>
      <c r="J202" s="107">
        <v>-5.3582358931962641</v>
      </c>
      <c r="K202" s="107">
        <v>-10.526666428963953</v>
      </c>
      <c r="L202" s="107">
        <v>-8.9268679176695347</v>
      </c>
      <c r="M202" s="107">
        <v>14.645374017317788</v>
      </c>
    </row>
    <row r="203" spans="1:13" ht="15.6" x14ac:dyDescent="0.3">
      <c r="A203" s="26">
        <v>686944</v>
      </c>
      <c r="B203" s="26">
        <v>846949</v>
      </c>
      <c r="C203" s="26">
        <v>361</v>
      </c>
      <c r="D203" s="25">
        <v>1</v>
      </c>
      <c r="E203" s="26">
        <v>2</v>
      </c>
      <c r="F203" s="27" t="s">
        <v>286</v>
      </c>
      <c r="G203" s="27">
        <v>-4.9072123960426799</v>
      </c>
      <c r="H203" s="107">
        <v>-4.9072123960426799</v>
      </c>
      <c r="I203" s="107">
        <v>4.7242810724408066</v>
      </c>
      <c r="J203" s="107">
        <v>-5.7391821311596098</v>
      </c>
      <c r="K203" s="107">
        <v>-9.8165271383858013</v>
      </c>
      <c r="L203" s="107">
        <v>-9.1301120768905548</v>
      </c>
      <c r="M203" s="107">
        <v>14.987758307522391</v>
      </c>
    </row>
    <row r="204" spans="1:13" ht="15.6" x14ac:dyDescent="0.3">
      <c r="A204" s="26">
        <v>686937</v>
      </c>
      <c r="B204" s="26">
        <v>846945</v>
      </c>
      <c r="C204" s="26">
        <v>362</v>
      </c>
      <c r="D204" s="25">
        <v>2</v>
      </c>
      <c r="E204" s="26">
        <v>2</v>
      </c>
      <c r="F204" s="27" t="s">
        <v>287</v>
      </c>
      <c r="G204" s="27">
        <v>-4.4599994333487265</v>
      </c>
      <c r="H204" s="107">
        <v>-4.4599994333487265</v>
      </c>
      <c r="I204" s="107">
        <v>4.6385990184221635</v>
      </c>
      <c r="J204" s="107">
        <v>-5.6061059107642848</v>
      </c>
      <c r="K204" s="107">
        <v>-9.6517015610315351</v>
      </c>
      <c r="L204" s="107">
        <v>-9.1253276492414912</v>
      </c>
      <c r="M204" s="107">
        <v>14.46966363908736</v>
      </c>
    </row>
    <row r="205" spans="1:13" ht="15.6" x14ac:dyDescent="0.3">
      <c r="A205" s="26">
        <v>686937</v>
      </c>
      <c r="B205" s="26">
        <v>846945</v>
      </c>
      <c r="C205" s="26">
        <v>362</v>
      </c>
      <c r="D205" s="25">
        <v>3</v>
      </c>
      <c r="E205" s="26">
        <v>2</v>
      </c>
      <c r="F205" s="27" t="s">
        <v>288</v>
      </c>
      <c r="G205" s="27">
        <v>-3.4175420636150413</v>
      </c>
      <c r="H205" s="107">
        <v>-3.4175420636150413</v>
      </c>
      <c r="I205" s="107">
        <v>2.3083405447681606</v>
      </c>
      <c r="J205" s="107">
        <v>-5.4594089874670448</v>
      </c>
      <c r="K205" s="107">
        <v>-9.8382556785557469</v>
      </c>
      <c r="L205" s="107">
        <v>-8.9805333619026246</v>
      </c>
      <c r="M205" s="107">
        <v>14.844931485042999</v>
      </c>
    </row>
    <row r="206" spans="1:13" ht="15.6" x14ac:dyDescent="0.3">
      <c r="A206" s="26">
        <v>686883</v>
      </c>
      <c r="B206" s="26">
        <v>846460</v>
      </c>
      <c r="C206" s="26">
        <v>374</v>
      </c>
      <c r="D206" s="25">
        <v>4</v>
      </c>
      <c r="E206" s="26">
        <v>2</v>
      </c>
      <c r="F206" s="27" t="s">
        <v>289</v>
      </c>
      <c r="G206" s="27">
        <v>-2.1971237064954057</v>
      </c>
      <c r="H206" s="107">
        <v>-2.1971237064954057</v>
      </c>
      <c r="I206" s="107">
        <v>3.5666472958239823</v>
      </c>
      <c r="J206" s="107">
        <v>-5.0232386857653966</v>
      </c>
      <c r="K206" s="107">
        <v>-8.6471030209288049</v>
      </c>
      <c r="L206" s="107">
        <v>-9.889580321160615</v>
      </c>
      <c r="M206" s="107">
        <v>12.238322812570704</v>
      </c>
    </row>
    <row r="207" spans="1:13" ht="15.6" x14ac:dyDescent="0.3">
      <c r="A207" s="26">
        <v>686855</v>
      </c>
      <c r="B207" s="26">
        <v>846452</v>
      </c>
      <c r="C207" s="26">
        <v>374</v>
      </c>
      <c r="D207" s="25">
        <v>5</v>
      </c>
      <c r="E207" s="26">
        <v>2</v>
      </c>
      <c r="F207" s="27" t="s">
        <v>290</v>
      </c>
      <c r="G207" s="27">
        <v>-3.9391231229767998</v>
      </c>
      <c r="H207" s="107">
        <v>-3.9391231229767998</v>
      </c>
      <c r="I207" s="107">
        <v>2.3485091739418373</v>
      </c>
      <c r="J207" s="107">
        <v>-5.9537107962622553</v>
      </c>
      <c r="K207" s="107">
        <v>-9.5480286365199127</v>
      </c>
      <c r="L207" s="107">
        <v>-9.4032409674856581</v>
      </c>
      <c r="M207" s="107">
        <v>12.64469502948589</v>
      </c>
    </row>
    <row r="208" spans="1:13" ht="15.6" x14ac:dyDescent="0.3">
      <c r="A208" s="26">
        <v>686855</v>
      </c>
      <c r="B208" s="26">
        <v>846450</v>
      </c>
      <c r="C208" s="26">
        <v>374</v>
      </c>
      <c r="D208" s="25">
        <v>6</v>
      </c>
      <c r="E208" s="26">
        <v>2</v>
      </c>
      <c r="F208" s="27" t="s">
        <v>291</v>
      </c>
      <c r="G208" s="27">
        <v>-6.8401091779805636</v>
      </c>
      <c r="H208" s="107">
        <v>-6.8401091779805636</v>
      </c>
      <c r="I208" s="107">
        <v>-0.14505924392813097</v>
      </c>
      <c r="J208" s="107">
        <v>-6.5459199108271919</v>
      </c>
      <c r="K208" s="107">
        <v>-10.813786153250664</v>
      </c>
      <c r="L208" s="107">
        <v>-9.0915322083704577</v>
      </c>
      <c r="M208" s="107">
        <v>13.289563478733964</v>
      </c>
    </row>
    <row r="209" spans="1:13" ht="15.6" x14ac:dyDescent="0.3">
      <c r="A209" s="26">
        <v>687564</v>
      </c>
      <c r="B209" s="26">
        <v>846573</v>
      </c>
      <c r="C209" s="26">
        <v>362</v>
      </c>
      <c r="D209" s="25">
        <v>7</v>
      </c>
      <c r="E209" s="26">
        <v>2</v>
      </c>
      <c r="F209" s="27" t="s">
        <v>292</v>
      </c>
      <c r="G209" s="27">
        <v>-4.1838025650371566</v>
      </c>
      <c r="H209" s="107">
        <v>-4.1838025650371566</v>
      </c>
      <c r="I209" s="107">
        <v>6.4813222364163536</v>
      </c>
      <c r="J209" s="107">
        <v>-6.0647671476373377</v>
      </c>
      <c r="K209" s="107">
        <v>-8.6769717309928591</v>
      </c>
      <c r="L209" s="107">
        <v>-10.498318513872025</v>
      </c>
      <c r="M209" s="107">
        <v>11.716067449986324</v>
      </c>
    </row>
    <row r="210" spans="1:13" ht="15.6" x14ac:dyDescent="0.3">
      <c r="A210" s="26">
        <v>687158</v>
      </c>
      <c r="B210" s="26">
        <v>846630</v>
      </c>
      <c r="C210" s="26">
        <v>378</v>
      </c>
      <c r="D210" s="25">
        <v>8</v>
      </c>
      <c r="E210" s="26">
        <v>2</v>
      </c>
      <c r="F210" s="27" t="s">
        <v>294</v>
      </c>
      <c r="G210" s="27">
        <v>-3.5288740985134801</v>
      </c>
      <c r="H210" s="107">
        <v>-3.5288740985134801</v>
      </c>
      <c r="I210" s="107">
        <v>3.618198111725202</v>
      </c>
      <c r="J210" s="107">
        <v>-5.3198750540427326</v>
      </c>
      <c r="K210" s="107">
        <v>-10.617752700517881</v>
      </c>
      <c r="L210" s="107">
        <v>-10.333608240509573</v>
      </c>
      <c r="M210" s="107">
        <v>13.180709803994686</v>
      </c>
    </row>
    <row r="211" spans="1:13" ht="15.6" x14ac:dyDescent="0.3">
      <c r="A211" s="26">
        <v>686533</v>
      </c>
      <c r="B211" s="26">
        <v>846623</v>
      </c>
      <c r="C211" s="26">
        <v>372</v>
      </c>
      <c r="D211" s="25">
        <v>9</v>
      </c>
      <c r="E211" s="26">
        <v>2</v>
      </c>
      <c r="F211" s="27" t="s">
        <v>295</v>
      </c>
      <c r="G211" s="27">
        <v>-5.7319382852694805</v>
      </c>
      <c r="H211" s="107">
        <v>-5.7319382852694805</v>
      </c>
      <c r="I211" s="107">
        <v>2.1794408697837184</v>
      </c>
      <c r="J211" s="107">
        <v>-5.0340333260863046</v>
      </c>
      <c r="K211" s="107">
        <v>-10.541301531471628</v>
      </c>
      <c r="L211" s="107">
        <v>-8.5195227856048419</v>
      </c>
      <c r="M211" s="107">
        <v>14.653276894474665</v>
      </c>
    </row>
    <row r="212" spans="1:13" ht="15.6" x14ac:dyDescent="0.3">
      <c r="A212" s="26">
        <v>687469</v>
      </c>
      <c r="B212" s="26">
        <v>846814</v>
      </c>
      <c r="C212" s="26">
        <v>360</v>
      </c>
      <c r="D212" s="25">
        <v>10</v>
      </c>
      <c r="E212" s="26">
        <v>2</v>
      </c>
      <c r="F212" s="27" t="s">
        <v>296</v>
      </c>
      <c r="G212" s="27">
        <v>-4.9854603481298376</v>
      </c>
      <c r="H212" s="107">
        <v>-4.9854603481298376</v>
      </c>
      <c r="I212" s="107">
        <v>1.775277707242388</v>
      </c>
      <c r="J212" s="107">
        <v>-5.1881575741432657</v>
      </c>
      <c r="K212" s="107">
        <v>-10.943815234078647</v>
      </c>
      <c r="L212" s="107">
        <v>-9.1961596311170926</v>
      </c>
      <c r="M212" s="107">
        <v>15.703090676038094</v>
      </c>
    </row>
    <row r="213" spans="1:13" ht="15.6" x14ac:dyDescent="0.3">
      <c r="A213" s="26">
        <v>686086</v>
      </c>
      <c r="B213" s="26">
        <v>846958</v>
      </c>
      <c r="C213" s="26">
        <v>366</v>
      </c>
      <c r="D213" s="25">
        <v>11</v>
      </c>
      <c r="E213" s="26">
        <v>2</v>
      </c>
      <c r="F213" s="27" t="s">
        <v>297</v>
      </c>
      <c r="G213" s="27">
        <v>-6.3921341624040275</v>
      </c>
      <c r="H213" s="107">
        <v>-6.3921341624040275</v>
      </c>
      <c r="I213" s="107">
        <v>3.1207095913687661</v>
      </c>
      <c r="J213" s="107">
        <v>-4.2559176155044751</v>
      </c>
      <c r="K213" s="107">
        <v>-10.762492627248704</v>
      </c>
      <c r="L213" s="107">
        <v>-8.9734922958279064</v>
      </c>
      <c r="M213" s="107">
        <v>14.966550960753995</v>
      </c>
    </row>
    <row r="214" spans="1:13" ht="15.6" x14ac:dyDescent="0.3">
      <c r="A214" s="21">
        <v>687573</v>
      </c>
      <c r="B214" s="21">
        <v>846449</v>
      </c>
      <c r="C214" s="21">
        <v>389</v>
      </c>
      <c r="D214" s="20">
        <v>12</v>
      </c>
      <c r="E214" s="21">
        <v>2</v>
      </c>
      <c r="F214" s="23" t="s">
        <v>298</v>
      </c>
      <c r="G214" s="23">
        <v>-4.6059282902122716</v>
      </c>
      <c r="H214" s="108">
        <v>-4.6059282902122716</v>
      </c>
      <c r="I214" s="108">
        <v>6.0054288899865149</v>
      </c>
      <c r="J214" s="108">
        <v>-6.2884941024383174</v>
      </c>
      <c r="K214" s="108">
        <v>-8.5018592190688338</v>
      </c>
      <c r="L214" s="108">
        <v>-10.955304858044199</v>
      </c>
      <c r="M214" s="108">
        <v>11.850210076612626</v>
      </c>
    </row>
  </sheetData>
  <hyperlinks>
    <hyperlink ref="A1" location="Menu!A1" display="ToC" xr:uid="{74D34216-5934-4583-B967-3E776481C4B0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1EB2E-ABC5-4315-92E9-06E2B1A06748}">
  <sheetPr>
    <tabColor rgb="FFFFFF00"/>
  </sheetPr>
  <dimension ref="A1:H14"/>
  <sheetViews>
    <sheetView showGridLines="0" workbookViewId="0">
      <selection activeCell="A14" sqref="A14"/>
    </sheetView>
  </sheetViews>
  <sheetFormatPr defaultColWidth="9.109375" defaultRowHeight="15.6" x14ac:dyDescent="0.3"/>
  <cols>
    <col min="1" max="16384" width="9.109375" style="36"/>
  </cols>
  <sheetData>
    <row r="1" spans="1:8" x14ac:dyDescent="0.3">
      <c r="A1" s="19" t="s">
        <v>461</v>
      </c>
    </row>
    <row r="3" spans="1:8" ht="16.2" thickBot="1" x14ac:dyDescent="0.35"/>
    <row r="4" spans="1:8" x14ac:dyDescent="0.3">
      <c r="A4" s="121"/>
      <c r="B4" s="121" t="s">
        <v>611</v>
      </c>
      <c r="C4" s="121" t="s">
        <v>612</v>
      </c>
      <c r="D4" s="121" t="s">
        <v>613</v>
      </c>
      <c r="E4" s="121" t="s">
        <v>614</v>
      </c>
      <c r="F4" s="121" t="s">
        <v>615</v>
      </c>
      <c r="G4" s="121" t="s">
        <v>528</v>
      </c>
      <c r="H4" s="121" t="s">
        <v>616</v>
      </c>
    </row>
    <row r="5" spans="1:8" x14ac:dyDescent="0.3">
      <c r="A5" s="122" t="s">
        <v>611</v>
      </c>
      <c r="B5" s="127">
        <v>1</v>
      </c>
      <c r="C5" s="127"/>
      <c r="D5" s="127"/>
      <c r="E5" s="127"/>
      <c r="F5" s="127"/>
      <c r="G5" s="127"/>
      <c r="H5" s="127"/>
    </row>
    <row r="6" spans="1:8" x14ac:dyDescent="0.3">
      <c r="A6" s="122" t="s">
        <v>612</v>
      </c>
      <c r="B6" s="127">
        <v>1</v>
      </c>
      <c r="C6" s="127">
        <v>1</v>
      </c>
      <c r="D6" s="127"/>
      <c r="E6" s="127"/>
      <c r="F6" s="127"/>
      <c r="G6" s="127"/>
      <c r="H6" s="127"/>
    </row>
    <row r="7" spans="1:8" x14ac:dyDescent="0.3">
      <c r="A7" s="122" t="s">
        <v>613</v>
      </c>
      <c r="B7" s="127">
        <v>0.20199835662905588</v>
      </c>
      <c r="C7" s="127">
        <v>0.20199835662905588</v>
      </c>
      <c r="D7" s="127">
        <v>1</v>
      </c>
      <c r="E7" s="127"/>
      <c r="F7" s="127"/>
      <c r="G7" s="127"/>
      <c r="H7" s="127"/>
    </row>
    <row r="8" spans="1:8" x14ac:dyDescent="0.3">
      <c r="A8" s="122" t="s">
        <v>614</v>
      </c>
      <c r="B8" s="127">
        <v>0.31836680024700154</v>
      </c>
      <c r="C8" s="127">
        <v>0.31836680024700154</v>
      </c>
      <c r="D8" s="127">
        <v>-0.35427518173242339</v>
      </c>
      <c r="E8" s="127">
        <v>1</v>
      </c>
      <c r="F8" s="127"/>
      <c r="G8" s="127"/>
      <c r="H8" s="127"/>
    </row>
    <row r="9" spans="1:8" x14ac:dyDescent="0.3">
      <c r="A9" s="122" t="s">
        <v>615</v>
      </c>
      <c r="B9" s="127">
        <v>0.25316284088472657</v>
      </c>
      <c r="C9" s="127">
        <v>0.25316284088472657</v>
      </c>
      <c r="D9" s="127">
        <v>0.57445528239550836</v>
      </c>
      <c r="E9" s="127">
        <v>-0.3706563325641628</v>
      </c>
      <c r="F9" s="127">
        <v>1</v>
      </c>
      <c r="G9" s="127"/>
      <c r="H9" s="127"/>
    </row>
    <row r="10" spans="1:8" x14ac:dyDescent="0.3">
      <c r="A10" s="122" t="s">
        <v>528</v>
      </c>
      <c r="B10" s="127">
        <v>-0.54651914074790142</v>
      </c>
      <c r="C10" s="127">
        <v>-0.54651914074790142</v>
      </c>
      <c r="D10" s="127">
        <v>-0.50264024881745473</v>
      </c>
      <c r="E10" s="127">
        <v>7.0351750976175284E-2</v>
      </c>
      <c r="F10" s="127">
        <v>-0.32427304098740672</v>
      </c>
      <c r="G10" s="127">
        <v>1</v>
      </c>
      <c r="H10" s="127"/>
    </row>
    <row r="11" spans="1:8" ht="16.2" thickBot="1" x14ac:dyDescent="0.35">
      <c r="A11" s="123" t="s">
        <v>616</v>
      </c>
      <c r="B11" s="128">
        <v>0.30888308673050385</v>
      </c>
      <c r="C11" s="128">
        <v>0.30888308673050385</v>
      </c>
      <c r="D11" s="128">
        <v>-0.24082427360360967</v>
      </c>
      <c r="E11" s="128">
        <v>0.46793320266965571</v>
      </c>
      <c r="F11" s="128">
        <v>-0.31431686095845685</v>
      </c>
      <c r="G11" s="128">
        <v>-0.1336009129705594</v>
      </c>
      <c r="H11" s="128">
        <v>1</v>
      </c>
    </row>
    <row r="13" spans="1:8" x14ac:dyDescent="0.3">
      <c r="A13" s="36" t="s">
        <v>633</v>
      </c>
    </row>
    <row r="14" spans="1:8" x14ac:dyDescent="0.3">
      <c r="A14" s="36" t="s">
        <v>634</v>
      </c>
    </row>
  </sheetData>
  <hyperlinks>
    <hyperlink ref="A1" location="Menu!A1" display="ToC" xr:uid="{447CE593-AB18-4F0B-939B-0BCF9FD3CB4D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EFCB0-DC76-45BC-B106-D12EF7367324}">
  <sheetPr codeName="Sheet6">
    <tabColor rgb="FFFFFF00"/>
  </sheetPr>
  <dimension ref="A1:G273"/>
  <sheetViews>
    <sheetView showGridLines="0" workbookViewId="0">
      <selection activeCell="G32" sqref="G32"/>
    </sheetView>
  </sheetViews>
  <sheetFormatPr defaultColWidth="12.6640625" defaultRowHeight="15.6" x14ac:dyDescent="0.3"/>
  <cols>
    <col min="1" max="1" width="24.6640625" style="45" customWidth="1"/>
    <col min="2" max="16384" width="12.6640625" style="45"/>
  </cols>
  <sheetData>
    <row r="1" spans="1:4" x14ac:dyDescent="0.3">
      <c r="A1" s="52" t="s">
        <v>583</v>
      </c>
    </row>
    <row r="2" spans="1:4" x14ac:dyDescent="0.3">
      <c r="A2" s="47" t="str">
        <f>CONCATENATE("WinSTAT.FactorCluster.Factor",ILR!$G$4,ILR!$H$4,ILR!$I$4,ILR!$J$4,ILR!$K$4,ILR!$L$4,"MaxFactors|6")</f>
        <v>WinSTAT.FactorCluster.FactorOxidationBMBMChHFSELithoREEMaxFactors|6</v>
      </c>
    </row>
    <row r="3" spans="1:4" x14ac:dyDescent="0.3">
      <c r="A3" s="129" t="s">
        <v>584</v>
      </c>
      <c r="B3" s="49">
        <v>210</v>
      </c>
    </row>
    <row r="4" spans="1:4" x14ac:dyDescent="0.3">
      <c r="A4" s="72"/>
      <c r="B4" s="51"/>
    </row>
    <row r="5" spans="1:4" x14ac:dyDescent="0.3">
      <c r="A5" s="72"/>
      <c r="B5" s="51"/>
    </row>
    <row r="6" spans="1:4" x14ac:dyDescent="0.3">
      <c r="A6" s="52" t="s">
        <v>585</v>
      </c>
      <c r="B6" s="51"/>
    </row>
    <row r="7" spans="1:4" s="62" customFormat="1" x14ac:dyDescent="0.3">
      <c r="C7" s="62" t="s">
        <v>586</v>
      </c>
    </row>
    <row r="8" spans="1:4" s="130" customFormat="1" x14ac:dyDescent="0.3">
      <c r="B8" s="130" t="s">
        <v>587</v>
      </c>
      <c r="C8" s="130">
        <v>1</v>
      </c>
      <c r="D8" s="130">
        <v>2</v>
      </c>
    </row>
    <row r="10" spans="1:4" x14ac:dyDescent="0.3">
      <c r="A10" s="55" t="s">
        <v>611</v>
      </c>
      <c r="B10" s="56">
        <v>1</v>
      </c>
      <c r="C10" s="57">
        <v>1</v>
      </c>
      <c r="D10" s="58">
        <v>1</v>
      </c>
    </row>
    <row r="11" spans="1:4" x14ac:dyDescent="0.3">
      <c r="A11" s="55" t="s">
        <v>612</v>
      </c>
      <c r="B11" s="56">
        <v>1</v>
      </c>
      <c r="C11" s="57">
        <v>1</v>
      </c>
      <c r="D11" s="58">
        <v>1</v>
      </c>
    </row>
    <row r="12" spans="1:4" x14ac:dyDescent="0.3">
      <c r="A12" s="55" t="s">
        <v>613</v>
      </c>
      <c r="B12" s="56">
        <v>0.57445528239550836</v>
      </c>
      <c r="C12" s="57">
        <v>0.60704275842040079</v>
      </c>
      <c r="D12" s="58">
        <v>0.62765605619318943</v>
      </c>
    </row>
    <row r="13" spans="1:4" x14ac:dyDescent="0.3">
      <c r="A13" s="55" t="s">
        <v>614</v>
      </c>
      <c r="B13" s="56">
        <v>0.3706563325641628</v>
      </c>
      <c r="C13" s="57">
        <v>0.41566155463453791</v>
      </c>
      <c r="D13" s="58">
        <v>0.43681347618375127</v>
      </c>
    </row>
    <row r="14" spans="1:4" x14ac:dyDescent="0.3">
      <c r="A14" s="55" t="s">
        <v>615</v>
      </c>
      <c r="B14" s="56">
        <v>0.57445528239550836</v>
      </c>
      <c r="C14" s="57">
        <v>0.54533722092994019</v>
      </c>
      <c r="D14" s="58">
        <v>0.52694604730489525</v>
      </c>
    </row>
    <row r="15" spans="1:4" x14ac:dyDescent="0.3">
      <c r="A15" s="55" t="s">
        <v>528</v>
      </c>
      <c r="B15" s="56">
        <v>0.54651914074790142</v>
      </c>
      <c r="C15" s="57">
        <v>0.49221814636513594</v>
      </c>
      <c r="D15" s="58">
        <v>0.47297338988156395</v>
      </c>
    </row>
    <row r="18" spans="1:7" x14ac:dyDescent="0.3">
      <c r="A18" s="52" t="s">
        <v>588</v>
      </c>
    </row>
    <row r="19" spans="1:7" s="130" customFormat="1" ht="31.2" x14ac:dyDescent="0.3">
      <c r="A19" s="130" t="s">
        <v>589</v>
      </c>
      <c r="B19" s="130" t="s">
        <v>590</v>
      </c>
      <c r="C19" s="130" t="s">
        <v>591</v>
      </c>
      <c r="D19" s="130" t="s">
        <v>592</v>
      </c>
    </row>
    <row r="21" spans="1:7" x14ac:dyDescent="0.3">
      <c r="A21" s="62">
        <v>1</v>
      </c>
      <c r="B21" s="56">
        <v>2.6290688678197491</v>
      </c>
      <c r="C21" s="57">
        <v>43.817814463662479</v>
      </c>
      <c r="D21" s="58">
        <v>43.817814463662479</v>
      </c>
    </row>
    <row r="22" spans="1:7" x14ac:dyDescent="0.3">
      <c r="A22" s="62">
        <v>2</v>
      </c>
      <c r="B22" s="56">
        <v>1.4375479153220858</v>
      </c>
      <c r="C22" s="57">
        <v>23.959131922034761</v>
      </c>
      <c r="D22" s="58">
        <v>67.776946385697244</v>
      </c>
    </row>
    <row r="23" spans="1:7" x14ac:dyDescent="0.3">
      <c r="A23" s="62">
        <v>3</v>
      </c>
      <c r="B23" s="59">
        <v>0.13604702308908326</v>
      </c>
      <c r="C23" s="60">
        <v>2.2674503848180545</v>
      </c>
      <c r="D23" s="61">
        <v>70.044396770515291</v>
      </c>
    </row>
    <row r="24" spans="1:7" x14ac:dyDescent="0.3">
      <c r="A24" s="62">
        <v>4</v>
      </c>
      <c r="B24" s="59">
        <v>0.12010923072936951</v>
      </c>
      <c r="C24" s="60">
        <v>2.0018205121561583</v>
      </c>
      <c r="D24" s="61">
        <v>72.046217282671449</v>
      </c>
    </row>
    <row r="25" spans="1:7" x14ac:dyDescent="0.3">
      <c r="A25" s="62">
        <v>5</v>
      </c>
      <c r="B25" s="59">
        <v>2.2294895151534995E-2</v>
      </c>
      <c r="C25" s="60">
        <v>0.3715815858589166</v>
      </c>
      <c r="D25" s="61">
        <v>72.417798868530369</v>
      </c>
    </row>
    <row r="26" spans="1:7" x14ac:dyDescent="0.3">
      <c r="A26" s="62">
        <v>6</v>
      </c>
      <c r="B26" s="59">
        <v>8.2288361272387393E-17</v>
      </c>
      <c r="C26" s="60">
        <v>1.3714726878731232E-15</v>
      </c>
      <c r="D26" s="61">
        <v>72.417798868530369</v>
      </c>
    </row>
    <row r="29" spans="1:7" x14ac:dyDescent="0.3">
      <c r="A29" s="52" t="s">
        <v>593</v>
      </c>
    </row>
    <row r="30" spans="1:7" s="130" customFormat="1" ht="31.2" x14ac:dyDescent="0.3">
      <c r="B30" s="130" t="s">
        <v>594</v>
      </c>
      <c r="C30" s="130" t="s">
        <v>595</v>
      </c>
      <c r="D30" s="130" t="s">
        <v>600</v>
      </c>
      <c r="G30" s="55" t="s">
        <v>635</v>
      </c>
    </row>
    <row r="31" spans="1:7" x14ac:dyDescent="0.3">
      <c r="A31" s="45" t="s">
        <v>613</v>
      </c>
      <c r="B31" s="126">
        <v>0.17400732443600617</v>
      </c>
      <c r="C31" s="126">
        <v>0.77290200342904924</v>
      </c>
      <c r="D31" s="126">
        <v>0.62765605619318943</v>
      </c>
    </row>
    <row r="32" spans="1:7" x14ac:dyDescent="0.3">
      <c r="A32" s="45" t="s">
        <v>615</v>
      </c>
      <c r="B32" s="126">
        <v>0.18300733776159023</v>
      </c>
      <c r="C32" s="126">
        <v>0.70246306760731192</v>
      </c>
      <c r="D32" s="126">
        <v>0.52694604730489525</v>
      </c>
      <c r="G32" s="45" t="s">
        <v>636</v>
      </c>
    </row>
    <row r="33" spans="1:6" x14ac:dyDescent="0.3">
      <c r="A33" s="45" t="s">
        <v>612</v>
      </c>
      <c r="B33" s="126">
        <v>0.99869160183145744</v>
      </c>
      <c r="C33" s="126">
        <v>6.1065462352399423E-2</v>
      </c>
      <c r="D33" s="126">
        <v>1</v>
      </c>
    </row>
    <row r="34" spans="1:6" x14ac:dyDescent="0.3">
      <c r="A34" s="45" t="s">
        <v>611</v>
      </c>
      <c r="B34" s="126">
        <v>0.99869160183145766</v>
      </c>
      <c r="C34" s="126">
        <v>6.1065462352399326E-2</v>
      </c>
      <c r="D34" s="126">
        <v>1</v>
      </c>
    </row>
    <row r="35" spans="1:6" x14ac:dyDescent="0.3">
      <c r="A35" s="45" t="s">
        <v>528</v>
      </c>
      <c r="B35" s="126">
        <v>-0.5227868472772943</v>
      </c>
      <c r="C35" s="126">
        <v>-0.44684147294747972</v>
      </c>
      <c r="D35" s="126">
        <v>0.47297338988156395</v>
      </c>
    </row>
    <row r="36" spans="1:6" x14ac:dyDescent="0.3">
      <c r="A36" s="45" t="s">
        <v>614</v>
      </c>
      <c r="B36" s="126">
        <v>0.34741132142280229</v>
      </c>
      <c r="C36" s="126">
        <v>-0.5622444750289104</v>
      </c>
      <c r="D36" s="126">
        <v>0.43681347618375127</v>
      </c>
    </row>
    <row r="38" spans="1:6" x14ac:dyDescent="0.3">
      <c r="A38" s="45" t="s">
        <v>601</v>
      </c>
      <c r="B38" s="65">
        <v>2.4525407797081979</v>
      </c>
      <c r="C38" s="66">
        <v>1.6140760012879458</v>
      </c>
      <c r="D38" s="67">
        <v>4.066616780996144</v>
      </c>
    </row>
    <row r="39" spans="1:6" x14ac:dyDescent="0.3">
      <c r="A39" s="45" t="s">
        <v>602</v>
      </c>
      <c r="B39" s="68">
        <v>40.875679661803296</v>
      </c>
      <c r="C39" s="69">
        <v>26.901266688132427</v>
      </c>
      <c r="D39" s="70">
        <v>67.776946349935727</v>
      </c>
    </row>
    <row r="43" spans="1:6" x14ac:dyDescent="0.3">
      <c r="E43" s="71" t="s">
        <v>603</v>
      </c>
      <c r="F43" s="45" t="s">
        <v>594</v>
      </c>
    </row>
    <row r="44" spans="1:6" x14ac:dyDescent="0.3">
      <c r="E44" s="72" t="s">
        <v>604</v>
      </c>
      <c r="F44" s="45" t="s">
        <v>595</v>
      </c>
    </row>
    <row r="63" spans="2:3" s="130" customFormat="1" ht="31.2" hidden="1" x14ac:dyDescent="0.3">
      <c r="B63" s="130" t="s">
        <v>605</v>
      </c>
      <c r="C63" s="130" t="s">
        <v>606</v>
      </c>
    </row>
    <row r="64" spans="2:3" hidden="1" x14ac:dyDescent="0.3">
      <c r="B64" s="56">
        <v>0.28110076652327276</v>
      </c>
      <c r="C64" s="58">
        <v>-0.54274484557748381</v>
      </c>
    </row>
    <row r="65" spans="2:3" hidden="1" x14ac:dyDescent="0.3">
      <c r="B65" s="56">
        <v>0.12446160396594053</v>
      </c>
      <c r="C65" s="58">
        <v>-0.52490397876059292</v>
      </c>
    </row>
    <row r="66" spans="2:3" hidden="1" x14ac:dyDescent="0.3">
      <c r="B66" s="59">
        <v>0.20295815065955253</v>
      </c>
      <c r="C66" s="61">
        <v>-0.5063861413667734</v>
      </c>
    </row>
    <row r="67" spans="2:3" hidden="1" x14ac:dyDescent="0.3">
      <c r="B67" s="59">
        <v>0.29292645901695491</v>
      </c>
      <c r="C67" s="61">
        <v>-0.44544705458609996</v>
      </c>
    </row>
    <row r="68" spans="2:3" hidden="1" x14ac:dyDescent="0.3">
      <c r="B68" s="59">
        <v>8.831369385454689E-2</v>
      </c>
      <c r="C68" s="61">
        <v>-0.1850431449852222</v>
      </c>
    </row>
    <row r="69" spans="2:3" hidden="1" x14ac:dyDescent="0.3">
      <c r="B69" s="59">
        <v>-0.13578911149228926</v>
      </c>
      <c r="C69" s="61">
        <v>-6.0032283683069371E-2</v>
      </c>
    </row>
    <row r="70" spans="2:3" hidden="1" x14ac:dyDescent="0.3">
      <c r="B70" s="59">
        <v>-9.5065429445050864E-2</v>
      </c>
      <c r="C70" s="61">
        <v>-0.37849666342259669</v>
      </c>
    </row>
    <row r="71" spans="2:3" hidden="1" x14ac:dyDescent="0.3">
      <c r="B71" s="59">
        <v>-2.1165916674938954</v>
      </c>
      <c r="C71" s="61">
        <v>2.7472650459826866</v>
      </c>
    </row>
    <row r="72" spans="2:3" hidden="1" x14ac:dyDescent="0.3">
      <c r="B72" s="59">
        <v>1.3877931086481339</v>
      </c>
      <c r="C72" s="61">
        <v>-0.67969227394485698</v>
      </c>
    </row>
    <row r="73" spans="2:3" hidden="1" x14ac:dyDescent="0.3">
      <c r="B73" s="59">
        <v>4.9761816398351845E-2</v>
      </c>
      <c r="C73" s="61">
        <v>-0.81144011530218596</v>
      </c>
    </row>
    <row r="74" spans="2:3" hidden="1" x14ac:dyDescent="0.3">
      <c r="B74" s="59">
        <v>0.83082233066979017</v>
      </c>
      <c r="C74" s="61">
        <v>-1.1584954237872511</v>
      </c>
    </row>
    <row r="75" spans="2:3" hidden="1" x14ac:dyDescent="0.3">
      <c r="B75" s="59">
        <v>0.98119740847746106</v>
      </c>
      <c r="C75" s="61">
        <v>-0.74504981692418415</v>
      </c>
    </row>
    <row r="76" spans="2:3" hidden="1" x14ac:dyDescent="0.3">
      <c r="B76" s="59">
        <v>0.56198805642479555</v>
      </c>
      <c r="C76" s="61">
        <v>-0.78088505499868244</v>
      </c>
    </row>
    <row r="77" spans="2:3" hidden="1" x14ac:dyDescent="0.3">
      <c r="B77" s="59">
        <v>0.6059093532564207</v>
      </c>
      <c r="C77" s="61">
        <v>-1.0127231333403992</v>
      </c>
    </row>
    <row r="78" spans="2:3" hidden="1" x14ac:dyDescent="0.3">
      <c r="B78" s="59">
        <v>-0.29053833245562694</v>
      </c>
      <c r="C78" s="61">
        <v>0.66558885353151376</v>
      </c>
    </row>
    <row r="79" spans="2:3" hidden="1" x14ac:dyDescent="0.3">
      <c r="B79" s="59">
        <v>0.70751792402481783</v>
      </c>
      <c r="C79" s="61">
        <v>-0.39801833376147677</v>
      </c>
    </row>
    <row r="80" spans="2:3" hidden="1" x14ac:dyDescent="0.3">
      <c r="B80" s="59">
        <v>0.44459090067439938</v>
      </c>
      <c r="C80" s="61">
        <v>-1.3959718067430109</v>
      </c>
    </row>
    <row r="81" spans="2:3" hidden="1" x14ac:dyDescent="0.3">
      <c r="B81" s="59">
        <v>0.43223915109919064</v>
      </c>
      <c r="C81" s="61">
        <v>-0.98510692537272904</v>
      </c>
    </row>
    <row r="82" spans="2:3" hidden="1" x14ac:dyDescent="0.3">
      <c r="B82" s="59">
        <v>0.56173545050777729</v>
      </c>
      <c r="C82" s="61">
        <v>-0.99376691332889111</v>
      </c>
    </row>
    <row r="83" spans="2:3" hidden="1" x14ac:dyDescent="0.3">
      <c r="B83" s="59">
        <v>0.44451440296802081</v>
      </c>
      <c r="C83" s="61">
        <v>-0.70999927119738437</v>
      </c>
    </row>
    <row r="84" spans="2:3" hidden="1" x14ac:dyDescent="0.3">
      <c r="B84" s="59">
        <v>1.0758408905564285</v>
      </c>
      <c r="C84" s="61">
        <v>-0.78687964656496268</v>
      </c>
    </row>
    <row r="85" spans="2:3" hidden="1" x14ac:dyDescent="0.3">
      <c r="B85" s="59">
        <v>0.57540509466961831</v>
      </c>
      <c r="C85" s="61">
        <v>0.43300505085354324</v>
      </c>
    </row>
    <row r="86" spans="2:3" hidden="1" x14ac:dyDescent="0.3">
      <c r="B86" s="59">
        <v>0.81211598222761416</v>
      </c>
      <c r="C86" s="61">
        <v>0.43509649811605727</v>
      </c>
    </row>
    <row r="87" spans="2:3" hidden="1" x14ac:dyDescent="0.3">
      <c r="B87" s="59">
        <v>-0.40500196912440212</v>
      </c>
      <c r="C87" s="61">
        <v>0.44968307778318245</v>
      </c>
    </row>
    <row r="88" spans="2:3" hidden="1" x14ac:dyDescent="0.3">
      <c r="B88" s="59">
        <v>0.66987666214549502</v>
      </c>
      <c r="C88" s="61">
        <v>0.82568813323454759</v>
      </c>
    </row>
    <row r="89" spans="2:3" hidden="1" x14ac:dyDescent="0.3">
      <c r="B89" s="59">
        <v>0.96666535161993972</v>
      </c>
      <c r="C89" s="61">
        <v>0.49855123092856674</v>
      </c>
    </row>
    <row r="90" spans="2:3" hidden="1" x14ac:dyDescent="0.3">
      <c r="B90" s="59">
        <v>1.1299072669808452E-2</v>
      </c>
      <c r="C90" s="61">
        <v>1.2501950787147613</v>
      </c>
    </row>
    <row r="91" spans="2:3" hidden="1" x14ac:dyDescent="0.3">
      <c r="B91" s="59">
        <v>1.6595871972952274</v>
      </c>
      <c r="C91" s="61">
        <v>-3.9694850758310731</v>
      </c>
    </row>
    <row r="92" spans="2:3" hidden="1" x14ac:dyDescent="0.3">
      <c r="B92" s="59">
        <v>1.937897486600014</v>
      </c>
      <c r="C92" s="61">
        <v>-0.23789068605185337</v>
      </c>
    </row>
    <row r="93" spans="2:3" hidden="1" x14ac:dyDescent="0.3">
      <c r="B93" s="59">
        <v>0.36072535000942219</v>
      </c>
      <c r="C93" s="61">
        <v>-4.0314924091748583E-2</v>
      </c>
    </row>
    <row r="94" spans="2:3" hidden="1" x14ac:dyDescent="0.3">
      <c r="B94" s="59">
        <v>0.95989227249575448</v>
      </c>
      <c r="C94" s="61">
        <v>-2.522996586623133E-2</v>
      </c>
    </row>
    <row r="95" spans="2:3" hidden="1" x14ac:dyDescent="0.3">
      <c r="B95" s="59">
        <v>0.8187214792129931</v>
      </c>
      <c r="C95" s="61">
        <v>0.69961851199349812</v>
      </c>
    </row>
    <row r="96" spans="2:3" hidden="1" x14ac:dyDescent="0.3">
      <c r="B96" s="59">
        <v>1.0125849334996331</v>
      </c>
      <c r="C96" s="61">
        <v>0.16137243410582705</v>
      </c>
    </row>
    <row r="97" spans="2:3" hidden="1" x14ac:dyDescent="0.3">
      <c r="B97" s="59">
        <v>-0.39053847019770332</v>
      </c>
      <c r="C97" s="61">
        <v>0.15484120102661711</v>
      </c>
    </row>
    <row r="98" spans="2:3" hidden="1" x14ac:dyDescent="0.3">
      <c r="B98" s="59">
        <v>-0.12329074119959292</v>
      </c>
      <c r="C98" s="61">
        <v>2.9129382698324711</v>
      </c>
    </row>
    <row r="99" spans="2:3" hidden="1" x14ac:dyDescent="0.3">
      <c r="B99" s="59">
        <v>2.4080539667009937</v>
      </c>
      <c r="C99" s="61">
        <v>-3.5884519413288352E-2</v>
      </c>
    </row>
    <row r="100" spans="2:3" hidden="1" x14ac:dyDescent="0.3">
      <c r="B100" s="59">
        <v>-0.89184691297717555</v>
      </c>
      <c r="C100" s="61">
        <v>-1.650970903264211</v>
      </c>
    </row>
    <row r="101" spans="2:3" hidden="1" x14ac:dyDescent="0.3">
      <c r="B101" s="59">
        <v>2.2041010758718924</v>
      </c>
      <c r="C101" s="61">
        <v>0.66957230812126212</v>
      </c>
    </row>
    <row r="102" spans="2:3" hidden="1" x14ac:dyDescent="0.3">
      <c r="B102" s="59">
        <v>1.9754142481143708</v>
      </c>
      <c r="C102" s="61">
        <v>0.65462818020711533</v>
      </c>
    </row>
    <row r="103" spans="2:3" hidden="1" x14ac:dyDescent="0.3">
      <c r="B103" s="59">
        <v>1.5652302209530196</v>
      </c>
      <c r="C103" s="61">
        <v>0.98769576766203393</v>
      </c>
    </row>
    <row r="104" spans="2:3" hidden="1" x14ac:dyDescent="0.3">
      <c r="B104" s="59">
        <v>2.3351323870889678</v>
      </c>
      <c r="C104" s="61">
        <v>0.57224075771015848</v>
      </c>
    </row>
    <row r="105" spans="2:3" hidden="1" x14ac:dyDescent="0.3">
      <c r="B105" s="59">
        <v>0.56273930417924556</v>
      </c>
      <c r="C105" s="61">
        <v>1.3675688431937532</v>
      </c>
    </row>
    <row r="106" spans="2:3" hidden="1" x14ac:dyDescent="0.3">
      <c r="B106" s="59">
        <v>0.29348838151597156</v>
      </c>
      <c r="C106" s="61">
        <v>1.0069956532507447</v>
      </c>
    </row>
    <row r="107" spans="2:3" hidden="1" x14ac:dyDescent="0.3">
      <c r="B107" s="59">
        <v>0.92723622061762423</v>
      </c>
      <c r="C107" s="61">
        <v>1.3155156429581891</v>
      </c>
    </row>
    <row r="108" spans="2:3" hidden="1" x14ac:dyDescent="0.3">
      <c r="B108" s="59">
        <v>1.7476993154223064</v>
      </c>
      <c r="C108" s="61">
        <v>2.3093562972545989</v>
      </c>
    </row>
    <row r="109" spans="2:3" hidden="1" x14ac:dyDescent="0.3">
      <c r="B109" s="59">
        <v>0.86661733005680819</v>
      </c>
      <c r="C109" s="61">
        <v>1.1869909063589688</v>
      </c>
    </row>
    <row r="110" spans="2:3" hidden="1" x14ac:dyDescent="0.3">
      <c r="B110" s="59">
        <v>-0.32548302119544742</v>
      </c>
      <c r="C110" s="61">
        <v>0.89560631358980092</v>
      </c>
    </row>
    <row r="111" spans="2:3" hidden="1" x14ac:dyDescent="0.3">
      <c r="B111" s="59">
        <v>1.6316961543719488</v>
      </c>
      <c r="C111" s="61">
        <v>1.5861657658503403</v>
      </c>
    </row>
    <row r="112" spans="2:3" hidden="1" x14ac:dyDescent="0.3">
      <c r="B112" s="59">
        <v>1.5610459259630267</v>
      </c>
      <c r="C112" s="61">
        <v>1.9159841098421542</v>
      </c>
    </row>
    <row r="113" spans="2:3" hidden="1" x14ac:dyDescent="0.3">
      <c r="B113" s="59">
        <v>0.35471082254599451</v>
      </c>
      <c r="C113" s="61">
        <v>2.4595370859271206</v>
      </c>
    </row>
    <row r="114" spans="2:3" hidden="1" x14ac:dyDescent="0.3">
      <c r="B114" s="59">
        <v>0.92807818821277321</v>
      </c>
      <c r="C114" s="61">
        <v>1.291035643917968</v>
      </c>
    </row>
    <row r="115" spans="2:3" hidden="1" x14ac:dyDescent="0.3">
      <c r="B115" s="59">
        <v>-0.59255426267514533</v>
      </c>
      <c r="C115" s="61">
        <v>0.71116621150390424</v>
      </c>
    </row>
    <row r="116" spans="2:3" hidden="1" x14ac:dyDescent="0.3">
      <c r="B116" s="59">
        <v>-0.64435128991163892</v>
      </c>
      <c r="C116" s="61">
        <v>0.27146312782723248</v>
      </c>
    </row>
    <row r="117" spans="2:3" hidden="1" x14ac:dyDescent="0.3">
      <c r="B117" s="59">
        <v>-0.83130123202885042</v>
      </c>
      <c r="C117" s="61">
        <v>0.56672112525947527</v>
      </c>
    </row>
    <row r="118" spans="2:3" hidden="1" x14ac:dyDescent="0.3">
      <c r="B118" s="59">
        <v>-0.69133434689926765</v>
      </c>
      <c r="C118" s="61">
        <v>0.30868540691686708</v>
      </c>
    </row>
    <row r="119" spans="2:3" hidden="1" x14ac:dyDescent="0.3">
      <c r="B119" s="59">
        <v>-0.70050290170231655</v>
      </c>
      <c r="C119" s="61">
        <v>0.5186358086814038</v>
      </c>
    </row>
    <row r="120" spans="2:3" hidden="1" x14ac:dyDescent="0.3">
      <c r="B120" s="59">
        <v>-0.5058385496013913</v>
      </c>
      <c r="C120" s="61">
        <v>0.24143332398816536</v>
      </c>
    </row>
    <row r="121" spans="2:3" hidden="1" x14ac:dyDescent="0.3">
      <c r="B121" s="59">
        <v>-0.25062205459479181</v>
      </c>
      <c r="C121" s="61">
        <v>0.96787644804855488</v>
      </c>
    </row>
    <row r="122" spans="2:3" hidden="1" x14ac:dyDescent="0.3">
      <c r="B122" s="59">
        <v>-1.3832685760755683</v>
      </c>
      <c r="C122" s="61">
        <v>1.1731905385868859</v>
      </c>
    </row>
    <row r="123" spans="2:3" hidden="1" x14ac:dyDescent="0.3">
      <c r="B123" s="59">
        <v>-0.56284022948164214</v>
      </c>
      <c r="C123" s="61">
        <v>-0.23525027295165085</v>
      </c>
    </row>
    <row r="124" spans="2:3" hidden="1" x14ac:dyDescent="0.3">
      <c r="B124" s="59">
        <v>-0.50505446248530539</v>
      </c>
      <c r="C124" s="61">
        <v>-0.17924173081759032</v>
      </c>
    </row>
    <row r="125" spans="2:3" hidden="1" x14ac:dyDescent="0.3">
      <c r="B125" s="59">
        <v>-0.43905895710885828</v>
      </c>
      <c r="C125" s="61">
        <v>-0.22224546245229915</v>
      </c>
    </row>
    <row r="126" spans="2:3" hidden="1" x14ac:dyDescent="0.3">
      <c r="B126" s="59">
        <v>-1.0044316410039966</v>
      </c>
      <c r="C126" s="61">
        <v>2.2418687189693038</v>
      </c>
    </row>
    <row r="127" spans="2:3" hidden="1" x14ac:dyDescent="0.3">
      <c r="B127" s="59">
        <v>-0.21230058221482895</v>
      </c>
      <c r="C127" s="61">
        <v>-7.2417992336235526E-2</v>
      </c>
    </row>
    <row r="128" spans="2:3" hidden="1" x14ac:dyDescent="0.3">
      <c r="B128" s="59">
        <v>-1.0723121373215574</v>
      </c>
      <c r="C128" s="61">
        <v>0.11292508838301235</v>
      </c>
    </row>
    <row r="129" spans="2:3" hidden="1" x14ac:dyDescent="0.3">
      <c r="B129" s="59">
        <v>-0.44582347119413301</v>
      </c>
      <c r="C129" s="61">
        <v>0.94076328089922046</v>
      </c>
    </row>
    <row r="130" spans="2:3" hidden="1" x14ac:dyDescent="0.3">
      <c r="B130" s="59">
        <v>-1.2726778249747082</v>
      </c>
      <c r="C130" s="61">
        <v>0.32471644782268599</v>
      </c>
    </row>
    <row r="131" spans="2:3" hidden="1" x14ac:dyDescent="0.3">
      <c r="B131" s="59">
        <v>-1.1221897536376131</v>
      </c>
      <c r="C131" s="61">
        <v>0.22934105479732303</v>
      </c>
    </row>
    <row r="132" spans="2:3" hidden="1" x14ac:dyDescent="0.3">
      <c r="B132" s="59">
        <v>-1.0328607739747802</v>
      </c>
      <c r="C132" s="61">
        <v>-0.23858429373353149</v>
      </c>
    </row>
    <row r="133" spans="2:3" hidden="1" x14ac:dyDescent="0.3">
      <c r="B133" s="59">
        <v>-0.21888728920654354</v>
      </c>
      <c r="C133" s="61">
        <v>-0.40732075939392309</v>
      </c>
    </row>
    <row r="134" spans="2:3" hidden="1" x14ac:dyDescent="0.3">
      <c r="B134" s="59">
        <v>-1.4818978480448779</v>
      </c>
      <c r="C134" s="61">
        <v>-5.0723855370342491E-2</v>
      </c>
    </row>
    <row r="135" spans="2:3" hidden="1" x14ac:dyDescent="0.3">
      <c r="B135" s="59">
        <v>-1.1067569736519034</v>
      </c>
      <c r="C135" s="61">
        <v>-0.21677908834159301</v>
      </c>
    </row>
    <row r="136" spans="2:3" hidden="1" x14ac:dyDescent="0.3">
      <c r="B136" s="59">
        <v>-1.4884513763058638</v>
      </c>
      <c r="C136" s="61">
        <v>-1.5513279008263154</v>
      </c>
    </row>
    <row r="137" spans="2:3" hidden="1" x14ac:dyDescent="0.3">
      <c r="B137" s="59">
        <v>-1.3830364310788541</v>
      </c>
      <c r="C137" s="61">
        <v>-4.266452582331326E-4</v>
      </c>
    </row>
    <row r="138" spans="2:3" hidden="1" x14ac:dyDescent="0.3">
      <c r="B138" s="59">
        <v>-0.48008974562610512</v>
      </c>
      <c r="C138" s="61">
        <v>4.3311792925442849E-3</v>
      </c>
    </row>
    <row r="139" spans="2:3" hidden="1" x14ac:dyDescent="0.3">
      <c r="B139" s="59">
        <v>-0.64980491239232907</v>
      </c>
      <c r="C139" s="61">
        <v>2.2884679333783742E-2</v>
      </c>
    </row>
    <row r="140" spans="2:3" hidden="1" x14ac:dyDescent="0.3">
      <c r="B140" s="59">
        <v>-1.6011278591743137</v>
      </c>
      <c r="C140" s="61">
        <v>0.34147298995508346</v>
      </c>
    </row>
    <row r="141" spans="2:3" hidden="1" x14ac:dyDescent="0.3">
      <c r="B141" s="59">
        <v>-1.650218017653003</v>
      </c>
      <c r="C141" s="61">
        <v>0.41006513959135915</v>
      </c>
    </row>
    <row r="142" spans="2:3" hidden="1" x14ac:dyDescent="0.3">
      <c r="B142" s="59">
        <v>-0.65628274305483514</v>
      </c>
      <c r="C142" s="61">
        <v>0.60940135567672948</v>
      </c>
    </row>
    <row r="143" spans="2:3" hidden="1" x14ac:dyDescent="0.3">
      <c r="B143" s="59">
        <v>-1.0716266284696669</v>
      </c>
      <c r="C143" s="61">
        <v>0.98772649171476945</v>
      </c>
    </row>
    <row r="144" spans="2:3" hidden="1" x14ac:dyDescent="0.3">
      <c r="B144" s="59">
        <v>-0.80179310694362638</v>
      </c>
      <c r="C144" s="61">
        <v>0.329025351636065</v>
      </c>
    </row>
    <row r="145" spans="2:3" hidden="1" x14ac:dyDescent="0.3">
      <c r="B145" s="59">
        <v>-0.57250419448833767</v>
      </c>
      <c r="C145" s="61">
        <v>0.31965205388003615</v>
      </c>
    </row>
    <row r="146" spans="2:3" hidden="1" x14ac:dyDescent="0.3">
      <c r="B146" s="59">
        <v>2.1847805616844997</v>
      </c>
      <c r="C146" s="61">
        <v>-3.9114017233258029</v>
      </c>
    </row>
    <row r="147" spans="2:3" hidden="1" x14ac:dyDescent="0.3">
      <c r="B147" s="59">
        <v>0.84915862799553654</v>
      </c>
      <c r="C147" s="61">
        <v>0.59693204757007545</v>
      </c>
    </row>
    <row r="148" spans="2:3" hidden="1" x14ac:dyDescent="0.3">
      <c r="B148" s="59">
        <v>0.16300115036054225</v>
      </c>
      <c r="C148" s="61">
        <v>0.14866567821771393</v>
      </c>
    </row>
    <row r="149" spans="2:3" hidden="1" x14ac:dyDescent="0.3">
      <c r="B149" s="59">
        <v>-1.202542732524186</v>
      </c>
      <c r="C149" s="61">
        <v>0.3228663501120479</v>
      </c>
    </row>
    <row r="150" spans="2:3" hidden="1" x14ac:dyDescent="0.3">
      <c r="B150" s="59">
        <v>-0.43613753964695495</v>
      </c>
      <c r="C150" s="61">
        <v>1.8587142142305824</v>
      </c>
    </row>
    <row r="151" spans="2:3" hidden="1" x14ac:dyDescent="0.3">
      <c r="B151" s="59">
        <v>-0.42671597889384516</v>
      </c>
      <c r="C151" s="61">
        <v>0.7247215860376256</v>
      </c>
    </row>
    <row r="152" spans="2:3" hidden="1" x14ac:dyDescent="0.3">
      <c r="B152" s="59">
        <v>-0.34410168242323208</v>
      </c>
      <c r="C152" s="61">
        <v>0.13196879163891678</v>
      </c>
    </row>
    <row r="153" spans="2:3" hidden="1" x14ac:dyDescent="0.3">
      <c r="B153" s="59">
        <v>-0.35460010936433228</v>
      </c>
      <c r="C153" s="61">
        <v>0.11110793080841495</v>
      </c>
    </row>
    <row r="154" spans="2:3" hidden="1" x14ac:dyDescent="0.3">
      <c r="B154" s="59">
        <v>-1.9874635731226558</v>
      </c>
      <c r="C154" s="61">
        <v>0.36504782732046315</v>
      </c>
    </row>
    <row r="155" spans="2:3" hidden="1" x14ac:dyDescent="0.3">
      <c r="B155" s="59">
        <v>0.48387137547822107</v>
      </c>
      <c r="C155" s="61">
        <v>0.43519480038331559</v>
      </c>
    </row>
    <row r="156" spans="2:3" hidden="1" x14ac:dyDescent="0.3">
      <c r="B156" s="59">
        <v>0.13320225864529564</v>
      </c>
      <c r="C156" s="61">
        <v>0.50061598199481117</v>
      </c>
    </row>
    <row r="157" spans="2:3" hidden="1" x14ac:dyDescent="0.3">
      <c r="B157" s="59">
        <v>-0.98154775227900071</v>
      </c>
      <c r="C157" s="61">
        <v>0.16231649502467743</v>
      </c>
    </row>
    <row r="158" spans="2:3" hidden="1" x14ac:dyDescent="0.3">
      <c r="B158" s="59">
        <v>-1.1427501581038042</v>
      </c>
      <c r="C158" s="61">
        <v>0.23287952882481938</v>
      </c>
    </row>
    <row r="159" spans="2:3" hidden="1" x14ac:dyDescent="0.3">
      <c r="B159" s="59">
        <v>-1.6029276785282833</v>
      </c>
      <c r="C159" s="61">
        <v>0.52689438842345093</v>
      </c>
    </row>
    <row r="160" spans="2:3" hidden="1" x14ac:dyDescent="0.3">
      <c r="B160" s="59">
        <v>-2.3071094822112221</v>
      </c>
      <c r="C160" s="61">
        <v>0.20816947104709271</v>
      </c>
    </row>
    <row r="161" spans="2:3" hidden="1" x14ac:dyDescent="0.3">
      <c r="B161" s="59">
        <v>-0.93814001464994845</v>
      </c>
      <c r="C161" s="61">
        <v>0.41627857439686894</v>
      </c>
    </row>
    <row r="162" spans="2:3" hidden="1" x14ac:dyDescent="0.3">
      <c r="B162" s="59">
        <v>-1.2813483254935187</v>
      </c>
      <c r="C162" s="61">
        <v>0.63927262234950433</v>
      </c>
    </row>
    <row r="163" spans="2:3" hidden="1" x14ac:dyDescent="0.3">
      <c r="B163" s="59">
        <v>-1.5468590697829316</v>
      </c>
      <c r="C163" s="61">
        <v>0.70996239160859786</v>
      </c>
    </row>
    <row r="164" spans="2:3" hidden="1" x14ac:dyDescent="0.3">
      <c r="B164" s="59">
        <v>-1.2095819850856007</v>
      </c>
      <c r="C164" s="61">
        <v>0.40885522937157148</v>
      </c>
    </row>
    <row r="165" spans="2:3" hidden="1" x14ac:dyDescent="0.3">
      <c r="B165" s="59">
        <v>-0.88759825096298706</v>
      </c>
      <c r="C165" s="61">
        <v>0.81209390382083324</v>
      </c>
    </row>
    <row r="166" spans="2:3" hidden="1" x14ac:dyDescent="0.3">
      <c r="B166" s="59">
        <v>-1.5087209499545535</v>
      </c>
      <c r="C166" s="61">
        <v>0.63289535708477163</v>
      </c>
    </row>
    <row r="167" spans="2:3" hidden="1" x14ac:dyDescent="0.3">
      <c r="B167" s="59">
        <v>-0.84612805614288655</v>
      </c>
      <c r="C167" s="61">
        <v>0.36324406870844139</v>
      </c>
    </row>
    <row r="168" spans="2:3" hidden="1" x14ac:dyDescent="0.3">
      <c r="B168" s="59">
        <v>-1.6837335013974191</v>
      </c>
      <c r="C168" s="61">
        <v>0.37927091967412718</v>
      </c>
    </row>
    <row r="169" spans="2:3" hidden="1" x14ac:dyDescent="0.3">
      <c r="B169" s="59">
        <v>-1.2572409249621759</v>
      </c>
      <c r="C169" s="61">
        <v>0.26988856595652994</v>
      </c>
    </row>
    <row r="170" spans="2:3" hidden="1" x14ac:dyDescent="0.3">
      <c r="B170" s="59">
        <v>-1.2079020849895632</v>
      </c>
      <c r="C170" s="61">
        <v>1.3425531083466613E-3</v>
      </c>
    </row>
    <row r="171" spans="2:3" hidden="1" x14ac:dyDescent="0.3">
      <c r="B171" s="59">
        <v>-1.3905117780848586</v>
      </c>
      <c r="C171" s="61">
        <v>0.19602860878297129</v>
      </c>
    </row>
    <row r="172" spans="2:3" hidden="1" x14ac:dyDescent="0.3">
      <c r="B172" s="59">
        <v>-1.9717001327385733</v>
      </c>
      <c r="C172" s="61">
        <v>-1.2588319430067145</v>
      </c>
    </row>
    <row r="173" spans="2:3" hidden="1" x14ac:dyDescent="0.3">
      <c r="B173" s="59">
        <v>-1.3275276698076</v>
      </c>
      <c r="C173" s="61">
        <v>-0.38261725128830243</v>
      </c>
    </row>
    <row r="174" spans="2:3" hidden="1" x14ac:dyDescent="0.3">
      <c r="B174" s="59">
        <v>-1.2778681558747984</v>
      </c>
      <c r="C174" s="61">
        <v>-0.45414367950953094</v>
      </c>
    </row>
    <row r="175" spans="2:3" hidden="1" x14ac:dyDescent="0.3">
      <c r="B175" s="59">
        <v>-0.9802719125797632</v>
      </c>
      <c r="C175" s="61">
        <v>-0.72454584109224185</v>
      </c>
    </row>
    <row r="176" spans="2:3" hidden="1" x14ac:dyDescent="0.3">
      <c r="B176" s="59">
        <v>-0.6634450698908807</v>
      </c>
      <c r="C176" s="61">
        <v>-0.83811046381104259</v>
      </c>
    </row>
    <row r="177" spans="2:3" hidden="1" x14ac:dyDescent="0.3">
      <c r="B177" s="59">
        <v>0.46806100562742708</v>
      </c>
      <c r="C177" s="61">
        <v>0.70779439160990854</v>
      </c>
    </row>
    <row r="178" spans="2:3" hidden="1" x14ac:dyDescent="0.3">
      <c r="B178" s="59">
        <v>0.10815310457670907</v>
      </c>
      <c r="C178" s="61">
        <v>-0.60423492675812596</v>
      </c>
    </row>
    <row r="179" spans="2:3" hidden="1" x14ac:dyDescent="0.3">
      <c r="B179" s="59">
        <v>-0.9595746137445943</v>
      </c>
      <c r="C179" s="61">
        <v>-0.69073944580299196</v>
      </c>
    </row>
    <row r="180" spans="2:3" hidden="1" x14ac:dyDescent="0.3">
      <c r="B180" s="59">
        <v>-0.32172602826585872</v>
      </c>
      <c r="C180" s="61">
        <v>-0.61656434871117771</v>
      </c>
    </row>
    <row r="181" spans="2:3" hidden="1" x14ac:dyDescent="0.3">
      <c r="B181" s="59">
        <v>0.22066502813480837</v>
      </c>
      <c r="C181" s="61">
        <v>-1.1681511710127697</v>
      </c>
    </row>
    <row r="182" spans="2:3" hidden="1" x14ac:dyDescent="0.3">
      <c r="B182" s="59">
        <v>-0.54850682504005666</v>
      </c>
      <c r="C182" s="61">
        <v>-1.0224587779024437</v>
      </c>
    </row>
    <row r="183" spans="2:3" hidden="1" x14ac:dyDescent="0.3">
      <c r="B183" s="59">
        <v>0.29438284203132997</v>
      </c>
      <c r="C183" s="61">
        <v>-1.0497307594639851</v>
      </c>
    </row>
    <row r="184" spans="2:3" hidden="1" x14ac:dyDescent="0.3">
      <c r="B184" s="59">
        <v>0.35014225688304568</v>
      </c>
      <c r="C184" s="61">
        <v>-1.1197439989234725</v>
      </c>
    </row>
    <row r="185" spans="2:3" hidden="1" x14ac:dyDescent="0.3">
      <c r="B185" s="59">
        <v>0.95140773879416163</v>
      </c>
      <c r="C185" s="61">
        <v>-1.2668524372450085</v>
      </c>
    </row>
    <row r="186" spans="2:3" hidden="1" x14ac:dyDescent="0.3">
      <c r="B186" s="59">
        <v>1.2298406138023528</v>
      </c>
      <c r="C186" s="61">
        <v>-1.4112501712915413</v>
      </c>
    </row>
    <row r="187" spans="2:3" hidden="1" x14ac:dyDescent="0.3">
      <c r="B187" s="59">
        <v>0.63237440360534469</v>
      </c>
      <c r="C187" s="61">
        <v>-1.1544805157643316</v>
      </c>
    </row>
    <row r="188" spans="2:3" hidden="1" x14ac:dyDescent="0.3">
      <c r="B188" s="59">
        <v>0.4179765481325155</v>
      </c>
      <c r="C188" s="61">
        <v>-1.2221472212171609</v>
      </c>
    </row>
    <row r="189" spans="2:3" hidden="1" x14ac:dyDescent="0.3">
      <c r="B189" s="59">
        <v>0.45836490166232069</v>
      </c>
      <c r="C189" s="61">
        <v>-1.3855182109592514</v>
      </c>
    </row>
    <row r="190" spans="2:3" hidden="1" x14ac:dyDescent="0.3">
      <c r="B190" s="59">
        <v>0.26707503645908137</v>
      </c>
      <c r="C190" s="61">
        <v>-1.3239382058255122</v>
      </c>
    </row>
    <row r="191" spans="2:3" hidden="1" x14ac:dyDescent="0.3">
      <c r="B191" s="59">
        <v>0.37985986614850953</v>
      </c>
      <c r="C191" s="61">
        <v>-1.4589037198325243</v>
      </c>
    </row>
    <row r="192" spans="2:3" hidden="1" x14ac:dyDescent="0.3">
      <c r="B192" s="59">
        <v>-0.35954485345108655</v>
      </c>
      <c r="C192" s="61">
        <v>-0.50163987784158204</v>
      </c>
    </row>
    <row r="193" spans="2:3" hidden="1" x14ac:dyDescent="0.3">
      <c r="B193" s="59">
        <v>0.12373796428609449</v>
      </c>
      <c r="C193" s="61">
        <v>-0.768882495636104</v>
      </c>
    </row>
    <row r="194" spans="2:3" hidden="1" x14ac:dyDescent="0.3">
      <c r="B194" s="59">
        <v>-0.38740566673130072</v>
      </c>
      <c r="C194" s="61">
        <v>-0.54021851406678312</v>
      </c>
    </row>
    <row r="195" spans="2:3" hidden="1" x14ac:dyDescent="0.3">
      <c r="B195" s="59">
        <v>-0.17705792976138604</v>
      </c>
      <c r="C195" s="61">
        <v>-0.6917109853094866</v>
      </c>
    </row>
    <row r="196" spans="2:3" hidden="1" x14ac:dyDescent="0.3">
      <c r="B196" s="59">
        <v>-0.60068822626897223</v>
      </c>
      <c r="C196" s="61">
        <v>-0.53729146615881485</v>
      </c>
    </row>
    <row r="197" spans="2:3" hidden="1" x14ac:dyDescent="0.3">
      <c r="B197" s="59">
        <v>-0.18800508641165048</v>
      </c>
      <c r="C197" s="61">
        <v>-0.89672025461006921</v>
      </c>
    </row>
    <row r="198" spans="2:3" hidden="1" x14ac:dyDescent="0.3">
      <c r="B198" s="59">
        <v>-0.29816888304385464</v>
      </c>
      <c r="C198" s="61">
        <v>-0.71537038627250338</v>
      </c>
    </row>
    <row r="199" spans="2:3" hidden="1" x14ac:dyDescent="0.3">
      <c r="B199" s="59">
        <v>0.50796831415583121</v>
      </c>
      <c r="C199" s="61">
        <v>-0.88310170510531738</v>
      </c>
    </row>
    <row r="200" spans="2:3" hidden="1" x14ac:dyDescent="0.3">
      <c r="B200" s="59">
        <v>1.7010616531329097</v>
      </c>
      <c r="C200" s="61">
        <v>-3.8512081086925729</v>
      </c>
    </row>
    <row r="201" spans="2:3" hidden="1" x14ac:dyDescent="0.3">
      <c r="B201" s="59">
        <v>2.6481448075326459</v>
      </c>
      <c r="C201" s="61">
        <v>-0.92458343013823863</v>
      </c>
    </row>
    <row r="202" spans="2:3" hidden="1" x14ac:dyDescent="0.3">
      <c r="B202" s="59">
        <v>1.6357906840140792</v>
      </c>
      <c r="C202" s="61">
        <v>-0.94768069884673622</v>
      </c>
    </row>
    <row r="203" spans="2:3" hidden="1" x14ac:dyDescent="0.3">
      <c r="B203" s="59">
        <v>2.2401407864696967</v>
      </c>
      <c r="C203" s="61">
        <v>-0.62688845493423817</v>
      </c>
    </row>
    <row r="204" spans="2:3" hidden="1" x14ac:dyDescent="0.3">
      <c r="B204" s="59">
        <v>0.61423397165584126</v>
      </c>
      <c r="C204" s="61">
        <v>-0.5557761871275394</v>
      </c>
    </row>
    <row r="205" spans="2:3" hidden="1" x14ac:dyDescent="0.3">
      <c r="B205" s="59">
        <v>0.9587220733269658</v>
      </c>
      <c r="C205" s="61">
        <v>-0.62782171424608146</v>
      </c>
    </row>
    <row r="206" spans="2:3" hidden="1" x14ac:dyDescent="0.3">
      <c r="B206" s="59">
        <v>1.3171172745398776</v>
      </c>
      <c r="C206" s="61">
        <v>-0.32506060322956887</v>
      </c>
    </row>
    <row r="207" spans="2:3" hidden="1" x14ac:dyDescent="0.3">
      <c r="B207" s="59">
        <v>0.95657923187391913</v>
      </c>
      <c r="C207" s="61">
        <v>-0.53528934631759573</v>
      </c>
    </row>
    <row r="208" spans="2:3" hidden="1" x14ac:dyDescent="0.3">
      <c r="B208" s="59">
        <v>0.21931496011301466</v>
      </c>
      <c r="C208" s="61">
        <v>-0.3697872176741851</v>
      </c>
    </row>
    <row r="209" spans="2:3" hidden="1" x14ac:dyDescent="0.3">
      <c r="B209" s="59">
        <v>-0.98564922464807492</v>
      </c>
      <c r="C209" s="61">
        <v>-1.7422927827906913</v>
      </c>
    </row>
    <row r="210" spans="2:3" hidden="1" x14ac:dyDescent="0.3">
      <c r="B210" s="59">
        <v>-0.17631850592073769</v>
      </c>
      <c r="C210" s="61">
        <v>-0.29584349372391472</v>
      </c>
    </row>
    <row r="211" spans="2:3" hidden="1" x14ac:dyDescent="0.3">
      <c r="B211" s="59">
        <v>-0.36802018108519652</v>
      </c>
      <c r="C211" s="61">
        <v>0.32713947248967123</v>
      </c>
    </row>
    <row r="212" spans="2:3" hidden="1" x14ac:dyDescent="0.3">
      <c r="B212" s="59">
        <v>-0.45781702798060053</v>
      </c>
      <c r="C212" s="61">
        <v>-0.23302648895940642</v>
      </c>
    </row>
    <row r="213" spans="2:3" hidden="1" x14ac:dyDescent="0.3">
      <c r="B213" s="59">
        <v>-0.77817132381862775</v>
      </c>
      <c r="C213" s="61">
        <v>-0.22315179136845759</v>
      </c>
    </row>
    <row r="214" spans="2:3" hidden="1" x14ac:dyDescent="0.3">
      <c r="B214" s="59">
        <v>-0.36637553229217917</v>
      </c>
      <c r="C214" s="61">
        <v>-0.15725984105307692</v>
      </c>
    </row>
    <row r="215" spans="2:3" hidden="1" x14ac:dyDescent="0.3">
      <c r="B215" s="59">
        <v>-0.19117036129238496</v>
      </c>
      <c r="C215" s="61">
        <v>-0.16392903654146523</v>
      </c>
    </row>
    <row r="216" spans="2:3" hidden="1" x14ac:dyDescent="0.3">
      <c r="B216" s="59">
        <v>-0.72938915001321381</v>
      </c>
      <c r="C216" s="61">
        <v>-5.845034880999786E-2</v>
      </c>
    </row>
    <row r="217" spans="2:3" hidden="1" x14ac:dyDescent="0.3">
      <c r="B217" s="59">
        <v>-1.0810898619434064</v>
      </c>
      <c r="C217" s="61">
        <v>-9.8535155216287001E-2</v>
      </c>
    </row>
    <row r="218" spans="2:3" hidden="1" x14ac:dyDescent="0.3">
      <c r="B218" s="59">
        <v>-0.99133813103030677</v>
      </c>
      <c r="C218" s="61">
        <v>6.6713039700444676E-2</v>
      </c>
    </row>
    <row r="219" spans="2:3" hidden="1" x14ac:dyDescent="0.3">
      <c r="B219" s="59">
        <v>-0.73339545081200019</v>
      </c>
      <c r="C219" s="61">
        <v>0.12884065171395931</v>
      </c>
    </row>
    <row r="220" spans="2:3" hidden="1" x14ac:dyDescent="0.3">
      <c r="B220" s="59">
        <v>-0.86170212300572491</v>
      </c>
      <c r="C220" s="61">
        <v>0.25032251662260041</v>
      </c>
    </row>
    <row r="221" spans="2:3" hidden="1" x14ac:dyDescent="0.3">
      <c r="B221" s="59">
        <v>-1.1480560091218626</v>
      </c>
      <c r="C221" s="61">
        <v>0.14314506006299421</v>
      </c>
    </row>
    <row r="222" spans="2:3" hidden="1" x14ac:dyDescent="0.3">
      <c r="B222" s="59">
        <v>-0.22329219710678147</v>
      </c>
      <c r="C222" s="61">
        <v>7.3883840250623584E-2</v>
      </c>
    </row>
    <row r="223" spans="2:3" hidden="1" x14ac:dyDescent="0.3">
      <c r="B223" s="59">
        <v>-1.0303441884349582</v>
      </c>
      <c r="C223" s="61">
        <v>0.75140593786336796</v>
      </c>
    </row>
    <row r="224" spans="2:3" hidden="1" x14ac:dyDescent="0.3">
      <c r="B224" s="59">
        <v>-0.33804756529651875</v>
      </c>
      <c r="C224" s="61">
        <v>1.4450838746245337E-2</v>
      </c>
    </row>
    <row r="225" spans="2:3" hidden="1" x14ac:dyDescent="0.3">
      <c r="B225" s="59">
        <v>0.89518812910663159</v>
      </c>
      <c r="C225" s="61">
        <v>0.34594437148469659</v>
      </c>
    </row>
    <row r="226" spans="2:3" hidden="1" x14ac:dyDescent="0.3">
      <c r="B226" s="59">
        <v>0.31448290199390205</v>
      </c>
      <c r="C226" s="61">
        <v>1.1598948711438191</v>
      </c>
    </row>
    <row r="227" spans="2:3" hidden="1" x14ac:dyDescent="0.3">
      <c r="B227" s="59">
        <v>2.8305712898588121E-2</v>
      </c>
      <c r="C227" s="61">
        <v>-6.7495231850017504E-2</v>
      </c>
    </row>
    <row r="228" spans="2:3" hidden="1" x14ac:dyDescent="0.3">
      <c r="B228" s="59">
        <v>0.52635101724853905</v>
      </c>
      <c r="C228" s="61">
        <v>-0.50526073599178767</v>
      </c>
    </row>
    <row r="229" spans="2:3" hidden="1" x14ac:dyDescent="0.3">
      <c r="B229" s="59">
        <v>0.5052363672862431</v>
      </c>
      <c r="C229" s="61">
        <v>-0.46809278796094411</v>
      </c>
    </row>
    <row r="230" spans="2:3" hidden="1" x14ac:dyDescent="0.3">
      <c r="B230" s="59">
        <v>-7.4195285917019876E-2</v>
      </c>
      <c r="C230" s="61">
        <v>-0.66792277132048783</v>
      </c>
    </row>
    <row r="231" spans="2:3" hidden="1" x14ac:dyDescent="0.3">
      <c r="B231" s="59">
        <v>0.54587999007094035</v>
      </c>
      <c r="C231" s="61">
        <v>-0.53878233871701597</v>
      </c>
    </row>
    <row r="232" spans="2:3" hidden="1" x14ac:dyDescent="0.3">
      <c r="B232" s="59">
        <v>0.59198233016910184</v>
      </c>
      <c r="C232" s="61">
        <v>-0.27066134287848614</v>
      </c>
    </row>
    <row r="233" spans="2:3" hidden="1" x14ac:dyDescent="0.3">
      <c r="B233" s="59">
        <v>0.44817869035741142</v>
      </c>
      <c r="C233" s="61">
        <v>-0.25829762156592889</v>
      </c>
    </row>
    <row r="234" spans="2:3" hidden="1" x14ac:dyDescent="0.3">
      <c r="B234" s="59">
        <v>0.50487798131671791</v>
      </c>
      <c r="C234" s="61">
        <v>-0.74665664365166129</v>
      </c>
    </row>
    <row r="235" spans="2:3" hidden="1" x14ac:dyDescent="0.3">
      <c r="B235" s="59">
        <v>0.25046503605015813</v>
      </c>
      <c r="C235" s="61">
        <v>-0.73114788583057733</v>
      </c>
    </row>
    <row r="236" spans="2:3" hidden="1" x14ac:dyDescent="0.3">
      <c r="B236" s="59">
        <v>-0.25381524233232861</v>
      </c>
      <c r="C236" s="61">
        <v>-0.13389056222551998</v>
      </c>
    </row>
    <row r="237" spans="2:3" hidden="1" x14ac:dyDescent="0.3">
      <c r="B237" s="59">
        <v>0.23502301490430394</v>
      </c>
      <c r="C237" s="61">
        <v>-0.91985384613247101</v>
      </c>
    </row>
    <row r="238" spans="2:3" hidden="1" x14ac:dyDescent="0.3">
      <c r="B238" s="59">
        <v>-2.2717358434117707E-2</v>
      </c>
      <c r="C238" s="61">
        <v>-0.39281868727156033</v>
      </c>
    </row>
    <row r="239" spans="2:3" hidden="1" x14ac:dyDescent="0.3">
      <c r="B239" s="59">
        <v>5.4093928063299809E-2</v>
      </c>
      <c r="C239" s="61">
        <v>-0.65792627511349444</v>
      </c>
    </row>
    <row r="240" spans="2:3" hidden="1" x14ac:dyDescent="0.3">
      <c r="B240" s="59">
        <v>0.20201895325782337</v>
      </c>
      <c r="C240" s="61">
        <v>-0.76997695140616196</v>
      </c>
    </row>
    <row r="241" spans="2:3" hidden="1" x14ac:dyDescent="0.3">
      <c r="B241" s="59">
        <v>1.306241985153369E-2</v>
      </c>
      <c r="C241" s="61">
        <v>-0.76287296284381423</v>
      </c>
    </row>
    <row r="242" spans="2:3" hidden="1" x14ac:dyDescent="0.3">
      <c r="B242" s="59">
        <v>-1.003212419601943</v>
      </c>
      <c r="C242" s="61">
        <v>-0.1267925140708811</v>
      </c>
    </row>
    <row r="243" spans="2:3" hidden="1" x14ac:dyDescent="0.3">
      <c r="B243" s="59">
        <v>-0.66893718607572461</v>
      </c>
      <c r="C243" s="61">
        <v>-0.25779756026130091</v>
      </c>
    </row>
    <row r="244" spans="2:3" hidden="1" x14ac:dyDescent="0.3">
      <c r="B244" s="59">
        <v>-0.31195304928119444</v>
      </c>
      <c r="C244" s="61">
        <v>-0.4167727664438875</v>
      </c>
    </row>
    <row r="245" spans="2:3" hidden="1" x14ac:dyDescent="0.3">
      <c r="B245" s="59">
        <v>-1.1094020164808127</v>
      </c>
      <c r="C245" s="61">
        <v>-1.5087145509574755</v>
      </c>
    </row>
    <row r="246" spans="2:3" hidden="1" x14ac:dyDescent="0.3">
      <c r="B246" s="59">
        <v>-0.66976884954956328</v>
      </c>
      <c r="C246" s="61">
        <v>-0.29915491693765545</v>
      </c>
    </row>
    <row r="247" spans="2:3" hidden="1" x14ac:dyDescent="0.3">
      <c r="B247" s="59">
        <v>-0.43829930719267829</v>
      </c>
      <c r="C247" s="61">
        <v>-0.52292745754349723</v>
      </c>
    </row>
    <row r="248" spans="2:3" hidden="1" x14ac:dyDescent="0.3">
      <c r="B248" s="59">
        <v>-0.67248132383484949</v>
      </c>
      <c r="C248" s="61">
        <v>-0.72167684189040582</v>
      </c>
    </row>
    <row r="249" spans="2:3" hidden="1" x14ac:dyDescent="0.3">
      <c r="B249" s="59">
        <v>-0.37305144439646476</v>
      </c>
      <c r="C249" s="61">
        <v>-0.58518049868729549</v>
      </c>
    </row>
    <row r="250" spans="2:3" hidden="1" x14ac:dyDescent="0.3">
      <c r="B250" s="59">
        <v>0.186825319829861</v>
      </c>
      <c r="C250" s="61">
        <v>-0.88495109314012232</v>
      </c>
    </row>
    <row r="251" spans="2:3" hidden="1" x14ac:dyDescent="0.3">
      <c r="B251" s="59">
        <v>-0.41768272749673069</v>
      </c>
      <c r="C251" s="61">
        <v>-0.77408313314457022</v>
      </c>
    </row>
    <row r="252" spans="2:3" hidden="1" x14ac:dyDescent="0.3">
      <c r="B252" s="59">
        <v>-0.46122652838227252</v>
      </c>
      <c r="C252" s="61">
        <v>-0.67149415383178856</v>
      </c>
    </row>
    <row r="253" spans="2:3" hidden="1" x14ac:dyDescent="0.3">
      <c r="B253" s="59">
        <v>-0.32351868524732508</v>
      </c>
      <c r="C253" s="61">
        <v>1.1534835719392718</v>
      </c>
    </row>
    <row r="254" spans="2:3" hidden="1" x14ac:dyDescent="0.3">
      <c r="B254" s="59">
        <v>-0.52946629426760417</v>
      </c>
      <c r="C254" s="61">
        <v>-0.3551714905139064</v>
      </c>
    </row>
    <row r="255" spans="2:3" hidden="1" x14ac:dyDescent="0.3">
      <c r="B255" s="59">
        <v>-0.3014697335850029</v>
      </c>
      <c r="C255" s="61">
        <v>-0.28116712926970899</v>
      </c>
    </row>
    <row r="256" spans="2:3" hidden="1" x14ac:dyDescent="0.3">
      <c r="B256" s="59">
        <v>1.8323343249369577</v>
      </c>
      <c r="C256" s="61">
        <v>-3.6852094537997333</v>
      </c>
    </row>
    <row r="257" spans="2:3" hidden="1" x14ac:dyDescent="0.3">
      <c r="B257" s="59">
        <v>2.1625972938328633</v>
      </c>
      <c r="C257" s="61">
        <v>-0.36841466091326364</v>
      </c>
    </row>
    <row r="258" spans="2:3" hidden="1" x14ac:dyDescent="0.3">
      <c r="B258" s="59">
        <v>0.81942358514371971</v>
      </c>
      <c r="C258" s="61">
        <v>-0.49823526212325492</v>
      </c>
    </row>
    <row r="259" spans="2:3" hidden="1" x14ac:dyDescent="0.3">
      <c r="B259" s="59">
        <v>3.8098443896829377E-2</v>
      </c>
      <c r="C259" s="61">
        <v>0.32075524507794789</v>
      </c>
    </row>
    <row r="260" spans="2:3" hidden="1" x14ac:dyDescent="0.3">
      <c r="B260" s="59">
        <v>-7.8087604382991935E-2</v>
      </c>
      <c r="C260" s="61">
        <v>1.2484507903874049</v>
      </c>
    </row>
    <row r="261" spans="2:3" hidden="1" x14ac:dyDescent="0.3">
      <c r="B261" s="59">
        <v>1.2271601305270432</v>
      </c>
      <c r="C261" s="61">
        <v>0.35007886868370086</v>
      </c>
    </row>
    <row r="262" spans="2:3" hidden="1" x14ac:dyDescent="0.3">
      <c r="B262" s="59">
        <v>0.48285857380964359</v>
      </c>
      <c r="C262" s="61">
        <v>2.5438012341055409</v>
      </c>
    </row>
    <row r="263" spans="2:3" hidden="1" x14ac:dyDescent="0.3">
      <c r="B263" s="59">
        <v>0.89820915376094734</v>
      </c>
      <c r="C263" s="61">
        <v>2.4442371703201187</v>
      </c>
    </row>
    <row r="264" spans="2:3" hidden="1" x14ac:dyDescent="0.3">
      <c r="B264" s="59">
        <v>1.7728266574707554</v>
      </c>
      <c r="C264" s="61">
        <v>0.91889172301058197</v>
      </c>
    </row>
    <row r="265" spans="2:3" hidden="1" x14ac:dyDescent="0.3">
      <c r="B265" s="59">
        <v>3.3126155357010005</v>
      </c>
      <c r="C265" s="61">
        <v>2.2691706007000589</v>
      </c>
    </row>
    <row r="266" spans="2:3" hidden="1" x14ac:dyDescent="0.3">
      <c r="B266" s="59">
        <v>1.3408899502714426</v>
      </c>
      <c r="C266" s="61">
        <v>1.7873417981565098</v>
      </c>
    </row>
    <row r="267" spans="2:3" hidden="1" x14ac:dyDescent="0.3">
      <c r="B267" s="59">
        <v>-1.363208752102159</v>
      </c>
      <c r="C267" s="61">
        <v>0.51388380039726722</v>
      </c>
    </row>
    <row r="268" spans="2:3" hidden="1" x14ac:dyDescent="0.3">
      <c r="B268" s="59">
        <v>1.5209163681325624</v>
      </c>
      <c r="C268" s="61">
        <v>4.973443677170942</v>
      </c>
    </row>
    <row r="269" spans="2:3" hidden="1" x14ac:dyDescent="0.3">
      <c r="B269" s="59">
        <v>2.3016620586257006</v>
      </c>
      <c r="C269" s="61">
        <v>1.7376192115805003</v>
      </c>
    </row>
    <row r="270" spans="2:3" hidden="1" x14ac:dyDescent="0.3">
      <c r="B270" s="59">
        <v>-0.1605588890828708</v>
      </c>
      <c r="C270" s="61">
        <v>0.18318683952495421</v>
      </c>
    </row>
    <row r="271" spans="2:3" hidden="1" x14ac:dyDescent="0.3">
      <c r="B271" s="59">
        <v>0.68961088978701723</v>
      </c>
      <c r="C271" s="61">
        <v>0.14374241370642327</v>
      </c>
    </row>
    <row r="272" spans="2:3" hidden="1" x14ac:dyDescent="0.3">
      <c r="B272" s="59">
        <v>-0.22471249630808657</v>
      </c>
      <c r="C272" s="61">
        <v>0.27704085487265429</v>
      </c>
    </row>
    <row r="273" spans="2:3" hidden="1" x14ac:dyDescent="0.3">
      <c r="B273" s="59">
        <v>1.2930508473168474</v>
      </c>
      <c r="C273" s="61">
        <v>5.3444890668208593</v>
      </c>
    </row>
  </sheetData>
  <sortState xmlns:xlrd2="http://schemas.microsoft.com/office/spreadsheetml/2017/richdata2" ref="A31:D36">
    <sortCondition descending="1" ref="C30:C36"/>
  </sortState>
  <pageMargins left="0.74803149606299213" right="0.74803149606299213" top="0.98425196850393704" bottom="0.98425196850393704" header="0.51181102362204722" footer="0.51181102362204722"/>
  <pageSetup paperSize="9" orientation="portrait" horizontalDpi="300" verticalDpi="300" r:id="rId1"/>
  <headerFooter alignWithMargins="0">
    <oddHeader>&amp;L&amp;F&amp;R&amp;D  &amp;T</oddHeader>
    <oddFooter>&amp;C- &amp;P -&amp;RWinSTAT</oddFooter>
  </headerFooter>
  <drawing r:id="rId2"/>
  <legacyDrawing r:id="rId3"/>
  <controls>
    <mc:AlternateContent xmlns:mc="http://schemas.openxmlformats.org/markup-compatibility/2006">
      <mc:Choice Requires="x14">
        <control shapeId="47106" r:id="rId4" name="_ActiveXWrapper2">
          <controlPr defaultSize="0" autoLine="0" r:id="rId5">
            <anchor moveWithCells="1" sizeWithCells="1">
              <from>
                <xdr:col>5</xdr:col>
                <xdr:colOff>0</xdr:colOff>
                <xdr:row>43</xdr:row>
                <xdr:rowOff>0</xdr:rowOff>
              </from>
              <to>
                <xdr:col>6</xdr:col>
                <xdr:colOff>0</xdr:colOff>
                <xdr:row>44</xdr:row>
                <xdr:rowOff>7620</xdr:rowOff>
              </to>
            </anchor>
          </controlPr>
        </control>
      </mc:Choice>
      <mc:Fallback>
        <control shapeId="47106" r:id="rId4" name="_ActiveXWrapper2"/>
      </mc:Fallback>
    </mc:AlternateContent>
    <mc:AlternateContent xmlns:mc="http://schemas.openxmlformats.org/markup-compatibility/2006">
      <mc:Choice Requires="x14">
        <control shapeId="47105" r:id="rId6" name="_ActiveXWrapper1">
          <controlPr defaultSize="0" autoLine="0" r:id="rId7">
            <anchor moveWithCells="1" sizeWithCells="1">
              <from>
                <xdr:col>5</xdr:col>
                <xdr:colOff>0</xdr:colOff>
                <xdr:row>42</xdr:row>
                <xdr:rowOff>0</xdr:rowOff>
              </from>
              <to>
                <xdr:col>6</xdr:col>
                <xdr:colOff>0</xdr:colOff>
                <xdr:row>43</xdr:row>
                <xdr:rowOff>7620</xdr:rowOff>
              </to>
            </anchor>
          </controlPr>
        </control>
      </mc:Choice>
      <mc:Fallback>
        <control shapeId="47105" r:id="rId6" name="_ActiveXWrapper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033D2-1761-42E2-9B1D-3B67BF3F4260}">
  <sheetPr>
    <tabColor theme="6" tint="-0.249977111117893"/>
  </sheetPr>
  <dimension ref="A1:AO217"/>
  <sheetViews>
    <sheetView showGridLines="0" topLeftCell="Q197" workbookViewId="0">
      <selection activeCell="AI216" sqref="AI216:AJ217"/>
    </sheetView>
  </sheetViews>
  <sheetFormatPr defaultColWidth="9.109375" defaultRowHeight="15.6" x14ac:dyDescent="0.3"/>
  <cols>
    <col min="1" max="1" width="8.6640625" style="36" bestFit="1" customWidth="1"/>
    <col min="2" max="2" width="9.44140625" style="36" bestFit="1" customWidth="1"/>
    <col min="3" max="3" width="10" style="36" bestFit="1" customWidth="1"/>
    <col min="4" max="4" width="4.5546875" style="36" bestFit="1" customWidth="1"/>
    <col min="5" max="5" width="10.5546875" style="36" bestFit="1" customWidth="1"/>
    <col min="6" max="6" width="10.5546875" style="36" customWidth="1"/>
    <col min="7" max="19" width="16.44140625" style="36" customWidth="1"/>
    <col min="20" max="32" width="9.109375" style="36"/>
    <col min="33" max="33" width="9.109375" style="135"/>
    <col min="34" max="34" width="9.6640625" style="135" bestFit="1" customWidth="1"/>
    <col min="35" max="16384" width="9.109375" style="36"/>
  </cols>
  <sheetData>
    <row r="1" spans="1:41" x14ac:dyDescent="0.3">
      <c r="A1" s="19" t="s">
        <v>461</v>
      </c>
      <c r="AG1" s="36"/>
      <c r="AH1" s="36"/>
    </row>
    <row r="2" spans="1:41" x14ac:dyDescent="0.3">
      <c r="AG2" s="36"/>
      <c r="AH2" s="36"/>
    </row>
    <row r="3" spans="1:41" ht="16.2" thickBot="1" x14ac:dyDescent="0.35">
      <c r="AG3" s="36"/>
      <c r="AH3" s="36"/>
    </row>
    <row r="4" spans="1:41" x14ac:dyDescent="0.3">
      <c r="A4" s="21" t="s">
        <v>0</v>
      </c>
      <c r="B4" s="21" t="s">
        <v>1</v>
      </c>
      <c r="C4" s="21" t="s">
        <v>282</v>
      </c>
      <c r="D4" s="20" t="s">
        <v>284</v>
      </c>
      <c r="E4" s="35" t="s">
        <v>463</v>
      </c>
      <c r="F4" s="74" t="s">
        <v>611</v>
      </c>
      <c r="G4" s="75" t="s">
        <v>622</v>
      </c>
      <c r="H4" s="75" t="s">
        <v>623</v>
      </c>
      <c r="I4" s="75" t="s">
        <v>624</v>
      </c>
      <c r="J4" s="75" t="s">
        <v>625</v>
      </c>
      <c r="K4" s="75" t="s">
        <v>626</v>
      </c>
      <c r="L4" s="75" t="s">
        <v>631</v>
      </c>
      <c r="M4" s="76" t="s">
        <v>628</v>
      </c>
      <c r="N4" s="76" t="s">
        <v>629</v>
      </c>
      <c r="O4" s="75" t="s">
        <v>630</v>
      </c>
      <c r="P4" s="76" t="s">
        <v>632</v>
      </c>
      <c r="Q4" s="75" t="s">
        <v>633</v>
      </c>
      <c r="R4" s="76" t="s">
        <v>635</v>
      </c>
      <c r="S4" s="77" t="str">
        <f>"Q"&amp;" "&amp;F4</f>
        <v>Q Oxidation</v>
      </c>
      <c r="T4" s="78" t="str">
        <f t="shared" ref="T4:AE4" si="0">"Q"&amp;" "&amp;G4</f>
        <v>Q PC1=(Au+V)/(Rb+Sr)</v>
      </c>
      <c r="U4" s="78" t="str">
        <f t="shared" si="0"/>
        <v>Q PC2=Au/Co</v>
      </c>
      <c r="V4" s="78" t="str">
        <f t="shared" si="0"/>
        <v>Q PC3=(Zr+REE+Au)/Fe</v>
      </c>
      <c r="W4" s="78" t="str">
        <f t="shared" si="0"/>
        <v>Q PC4=(Au+U)/Mn</v>
      </c>
      <c r="X4" s="78" t="str">
        <f t="shared" si="0"/>
        <v>Q D1=Au+B+Th</v>
      </c>
      <c r="Y4" s="78" t="str">
        <f t="shared" si="0"/>
        <v>Q RCC ALR=(Au+In)/Ba</v>
      </c>
      <c r="Z4" s="78" t="str">
        <f t="shared" si="0"/>
        <v>Q ALR F4=(Tl+In+Au)/(Th+Ba)</v>
      </c>
      <c r="AA4" s="78" t="str">
        <f t="shared" si="0"/>
        <v>Q ALR F6=(Sr+In+Au)/Ta+Hf)</v>
      </c>
      <c r="AB4" s="78" t="str">
        <f t="shared" si="0"/>
        <v>Q RCC CLR=(Au+In+B)/(Ba+Co)</v>
      </c>
      <c r="AC4" s="78" t="str">
        <f t="shared" si="0"/>
        <v>Q CLR F6=(B+Sr+Au)/(Be+Co)</v>
      </c>
      <c r="AD4" s="78" t="str">
        <f t="shared" si="0"/>
        <v>Q ILR RCC1=(Oxid+BM+HFSE)/REE</v>
      </c>
      <c r="AE4" s="78" t="str">
        <f t="shared" si="0"/>
        <v>Q ILR F1=(Oxid+BM)/REE</v>
      </c>
      <c r="AF4" s="141" t="s">
        <v>617</v>
      </c>
      <c r="AG4" s="140" t="s">
        <v>634</v>
      </c>
      <c r="AH4" s="133" t="s">
        <v>636</v>
      </c>
      <c r="AI4" s="75" t="s">
        <v>612</v>
      </c>
      <c r="AJ4" s="80" t="s">
        <v>613</v>
      </c>
      <c r="AK4" s="77" t="str">
        <f t="shared" ref="AK4:AL4" si="1">"Q"&amp;" "&amp;AG4</f>
        <v>Q ILR RCC2=(BMCh+Lit)/(HFSE+REE+Maj)</v>
      </c>
      <c r="AL4" s="78" t="str">
        <f t="shared" si="1"/>
        <v>Q ILR F2=(BMCh+Lit)/(HFSE+REE)</v>
      </c>
      <c r="AM4" s="78" t="str">
        <f>"Q"&amp;" "&amp;AI4</f>
        <v>Q BM</v>
      </c>
      <c r="AN4" s="79" t="str">
        <f>"Q"&amp;" "&amp;AJ4</f>
        <v>Q BMCh</v>
      </c>
      <c r="AO4" s="81" t="s">
        <v>618</v>
      </c>
    </row>
    <row r="5" spans="1:41" x14ac:dyDescent="0.3">
      <c r="A5" s="26">
        <v>687403</v>
      </c>
      <c r="B5" s="26">
        <v>846362</v>
      </c>
      <c r="C5" s="26">
        <v>370</v>
      </c>
      <c r="D5" s="25">
        <v>1</v>
      </c>
      <c r="E5" s="27" t="s">
        <v>2</v>
      </c>
      <c r="F5" s="82">
        <f>ILR!G5</f>
        <v>-5.2002146643166594</v>
      </c>
      <c r="G5" s="132">
        <f>(Coda!G4+Coda!K4)/(Coda!AF4+Coda!AH4)</f>
        <v>0.59469627651534229</v>
      </c>
      <c r="H5" s="132">
        <f>Coda!G4/Coda!L4</f>
        <v>1.6111764705882353E-2</v>
      </c>
      <c r="I5" s="132">
        <f>(Coda!Z4+Coda!X4+Coda!G4)/Coda!AJ4</f>
        <v>7.8984644337855735E-8</v>
      </c>
      <c r="J5" s="132">
        <f>(Coda!G4+Coda!J4)/Coda!AE4</f>
        <v>5.0759329057285814E-5</v>
      </c>
      <c r="K5" s="132">
        <f>+Coda!G4+Coda!H4+Coda!I4</f>
        <v>5.2108471698113199</v>
      </c>
      <c r="L5" s="132">
        <f>(ALR!G5+ALR!P5)/ALR!AA5</f>
        <v>2.5656846081395837</v>
      </c>
      <c r="M5" s="132">
        <f>(ALR!R5+ALR!P5+ALR!G5)/(ALR!I5+ALR!AA5)</f>
        <v>2.0277990302758431</v>
      </c>
      <c r="N5" s="132">
        <f>(ALR!Q5+ALR!P5+ALR!G5)/(ALR!V5+ALR!T5)</f>
        <v>1.5040719073191051</v>
      </c>
      <c r="O5" s="132">
        <f>(CLR!G5+CLR!P5+CLR!H5)/(CLR!L5+CLR!AA5)</f>
        <v>2.1396707339203598</v>
      </c>
      <c r="P5" s="132">
        <f>(CLR!H5+CLR!AH5+CLR!G5)/(CLR!AB5+CLR!L5)</f>
        <v>1.1001869555135961</v>
      </c>
      <c r="Q5" s="132">
        <f>(ILR!G5+ILR!H5+ILR!J5)/ILR!L5</f>
        <v>1.7911029424565366</v>
      </c>
      <c r="R5" s="132">
        <f>(ILR!G5+ILR!H5)/ILR!L5</f>
        <v>1.179560150088506</v>
      </c>
      <c r="S5" s="83">
        <f t="shared" ref="S5:S36" si="2">IF(F5&gt;F$216,5,IF(F5&gt;F$217,4,3))</f>
        <v>4</v>
      </c>
      <c r="T5" s="131">
        <f t="shared" ref="T5:T36" si="3">IF(G5&gt;G$216,5,IF(G5&gt;G$217,4,3))</f>
        <v>3</v>
      </c>
      <c r="U5" s="131">
        <f t="shared" ref="U5:U36" si="4">IF(H5&gt;H$216,5,IF(H5&gt;H$217,4,3))</f>
        <v>4</v>
      </c>
      <c r="V5" s="131">
        <f t="shared" ref="V5:V36" si="5">IF(I5&gt;I$216,5,IF(I5&gt;I$217,4,3))</f>
        <v>3</v>
      </c>
      <c r="W5" s="131">
        <f t="shared" ref="W5:W36" si="6">IF(J5&gt;J$216,5,IF(J5&gt;J$217,4,3))</f>
        <v>4</v>
      </c>
      <c r="X5" s="131">
        <f t="shared" ref="X5:X36" si="7">IF(K5&gt;K$216,5,IF(K5&gt;K$217,4,3))</f>
        <v>4</v>
      </c>
      <c r="Y5" s="131">
        <f t="shared" ref="Y5:Y36" si="8">IF(L5&gt;L$216,5,IF(L5&gt;L$217,4,3))</f>
        <v>3</v>
      </c>
      <c r="Z5" s="131">
        <f t="shared" ref="Z5:Z36" si="9">IF(M5&gt;M$216,5,IF(M5&gt;M$217,4,3))</f>
        <v>3</v>
      </c>
      <c r="AA5" s="131">
        <f t="shared" ref="AA5:AA36" si="10">IF(N5&gt;N$216,5,IF(N5&gt;N$217,4,3))</f>
        <v>3</v>
      </c>
      <c r="AB5" s="131">
        <f t="shared" ref="AB5:AB36" si="11">IF(O5&gt;O$216,5,IF(O5&gt;O$217,4,3))</f>
        <v>3</v>
      </c>
      <c r="AC5" s="131">
        <f t="shared" ref="AC5:AC36" si="12">IF(P5&gt;P$216,5,IF(P5&gt;P$217,4,3))</f>
        <v>3</v>
      </c>
      <c r="AD5" s="131">
        <f t="shared" ref="AD5:AD36" si="13">IF(Q5&gt;Q$216,5,IF(Q5&gt;Q$217,4,3))</f>
        <v>3</v>
      </c>
      <c r="AE5" s="131">
        <f t="shared" ref="AE5:AE36" si="14">IF(R5&gt;R$216,5,IF(R5&gt;R$217,4,3))</f>
        <v>3</v>
      </c>
      <c r="AF5" s="142">
        <f>SUM(S5:AE5)*100/65</f>
        <v>66.15384615384616</v>
      </c>
      <c r="AG5" s="136">
        <f>(ILR!I5+ILR!K5)/(ILR!J5+ILR!L5+ILR!M5)</f>
        <v>12.392322769631006</v>
      </c>
      <c r="AH5" s="134">
        <f>(ILR!I5+ILR!K5)/(ILR!J5+ILR!L5)</f>
        <v>0.72930370601418448</v>
      </c>
      <c r="AI5" s="137">
        <v>-5.7741538149452802</v>
      </c>
      <c r="AJ5" s="85">
        <v>-5.7741538149452802</v>
      </c>
      <c r="AK5" s="83">
        <f t="shared" ref="AK5:AK36" si="15">IF(AG5&gt;AG$216,5,IF(AG5&gt;AG$217,4,3))</f>
        <v>5</v>
      </c>
      <c r="AL5" s="131">
        <f t="shared" ref="AL5:AL36" si="16">IF(AH5&gt;AH$216,5,IF(AH5&gt;AH$217,4,3))</f>
        <v>5</v>
      </c>
      <c r="AM5" s="131">
        <f t="shared" ref="AM5:AM36" si="17">IF(AI5&gt;AI$216,5,IF(AI5&gt;AI$217,4,3))</f>
        <v>4</v>
      </c>
      <c r="AN5" s="84">
        <f t="shared" ref="AN5:AN36" si="18">IF(AJ5&gt;AJ$216,5,IF(AJ5&gt;AJ$217,4,3))</f>
        <v>4</v>
      </c>
      <c r="AO5" s="86">
        <f>SUM(AK5:AN5)*100/20</f>
        <v>90</v>
      </c>
    </row>
    <row r="6" spans="1:41" x14ac:dyDescent="0.3">
      <c r="A6" s="26">
        <v>687404</v>
      </c>
      <c r="B6" s="26">
        <v>846462</v>
      </c>
      <c r="C6" s="26">
        <v>370</v>
      </c>
      <c r="D6" s="25">
        <v>2</v>
      </c>
      <c r="E6" s="27" t="s">
        <v>3</v>
      </c>
      <c r="F6" s="82">
        <f>ILR!G6</f>
        <v>-5.4395678946653465</v>
      </c>
      <c r="G6" s="132">
        <f>(Coda!G5+Coda!K5)/(Coda!AF5+Coda!AH5)</f>
        <v>0.64373692679002403</v>
      </c>
      <c r="H6" s="132">
        <f>Coda!G5/Coda!L5</f>
        <v>1.3358490566037736E-2</v>
      </c>
      <c r="I6" s="132">
        <f>(Coda!Z5+Coda!X5+Coda!G5)/Coda!AJ5</f>
        <v>6.9856075333595781E-8</v>
      </c>
      <c r="J6" s="132">
        <f>(Coda!G5+Coda!J5)/Coda!AE5</f>
        <v>3.7430062600297822E-5</v>
      </c>
      <c r="K6" s="132">
        <f>+Coda!G5+Coda!H5+Coda!I5</f>
        <v>4.3907551020408162</v>
      </c>
      <c r="L6" s="132">
        <f>(ALR!G6+ALR!P6)/ALR!AA6</f>
        <v>2.5811977515332778</v>
      </c>
      <c r="M6" s="132">
        <f>(ALR!R6+ALR!P6+ALR!G6)/(ALR!I6+ALR!AA6)</f>
        <v>2.0442795852365023</v>
      </c>
      <c r="N6" s="132">
        <f>(ALR!Q6+ALR!P6+ALR!G6)/(ALR!V6+ALR!T6)</f>
        <v>1.5057334058877665</v>
      </c>
      <c r="O6" s="132">
        <f>(CLR!G6+CLR!P6+CLR!H6)/(CLR!L6+CLR!AA6)</f>
        <v>2.3014621248909517</v>
      </c>
      <c r="P6" s="132">
        <f>(CLR!H6+CLR!AH6+CLR!G6)/(CLR!AB6+CLR!L6)</f>
        <v>1.2369240704288968</v>
      </c>
      <c r="Q6" s="132">
        <f>(ILR!G6+ILR!H6+ILR!J6)/ILR!L6</f>
        <v>1.8267429343687658</v>
      </c>
      <c r="R6" s="132">
        <f>(ILR!G6+ILR!H6)/ILR!L6</f>
        <v>1.2219213128624695</v>
      </c>
      <c r="S6" s="83">
        <f t="shared" si="2"/>
        <v>4</v>
      </c>
      <c r="T6" s="131">
        <f t="shared" si="3"/>
        <v>4</v>
      </c>
      <c r="U6" s="131">
        <f t="shared" si="4"/>
        <v>4</v>
      </c>
      <c r="V6" s="131">
        <f t="shared" si="5"/>
        <v>3</v>
      </c>
      <c r="W6" s="131">
        <f t="shared" si="6"/>
        <v>3</v>
      </c>
      <c r="X6" s="131">
        <f t="shared" si="7"/>
        <v>3</v>
      </c>
      <c r="Y6" s="131">
        <f t="shared" si="8"/>
        <v>3</v>
      </c>
      <c r="Z6" s="131">
        <f t="shared" si="9"/>
        <v>3</v>
      </c>
      <c r="AA6" s="131">
        <f t="shared" si="10"/>
        <v>3</v>
      </c>
      <c r="AB6" s="131">
        <f t="shared" si="11"/>
        <v>3</v>
      </c>
      <c r="AC6" s="131">
        <f t="shared" si="12"/>
        <v>3</v>
      </c>
      <c r="AD6" s="131">
        <f t="shared" si="13"/>
        <v>3</v>
      </c>
      <c r="AE6" s="131">
        <f t="shared" si="14"/>
        <v>3</v>
      </c>
      <c r="AF6" s="142">
        <f t="shared" ref="AF6:AF69" si="19">SUM(S6:AE6)*100/65</f>
        <v>64.615384615384613</v>
      </c>
      <c r="AG6" s="136">
        <f>(ILR!I6+ILR!K6)/(ILR!J6+ILR!L6+ILR!M6)</f>
        <v>11.749707804199973</v>
      </c>
      <c r="AH6" s="134">
        <f>(ILR!I6+ILR!K6)/(ILR!J6+ILR!L6)</f>
        <v>0.73165965265394994</v>
      </c>
      <c r="AI6" s="137">
        <v>-5.9684676324483101</v>
      </c>
      <c r="AJ6" s="85">
        <v>-5.9684676324483101</v>
      </c>
      <c r="AK6" s="83">
        <f t="shared" si="15"/>
        <v>4</v>
      </c>
      <c r="AL6" s="131">
        <f t="shared" si="16"/>
        <v>5</v>
      </c>
      <c r="AM6" s="131">
        <f t="shared" si="17"/>
        <v>3</v>
      </c>
      <c r="AN6" s="84">
        <f t="shared" si="18"/>
        <v>3</v>
      </c>
      <c r="AO6" s="86">
        <f t="shared" ref="AO6:AO69" si="20">SUM(AM6:AN6)*100/20</f>
        <v>30</v>
      </c>
    </row>
    <row r="7" spans="1:41" x14ac:dyDescent="0.3">
      <c r="A7" s="26">
        <v>687406</v>
      </c>
      <c r="B7" s="26">
        <v>846462</v>
      </c>
      <c r="C7" s="26">
        <v>370</v>
      </c>
      <c r="D7" s="25">
        <v>3</v>
      </c>
      <c r="E7" s="27" t="s">
        <v>23</v>
      </c>
      <c r="F7" s="82">
        <f>ILR!G7</f>
        <v>-5.3511239983871599</v>
      </c>
      <c r="G7" s="132">
        <f>(Coda!G6+Coda!K6)/(Coda!AF6+Coda!AH6)</f>
        <v>0.60462321083172144</v>
      </c>
      <c r="H7" s="132">
        <f>Coda!G6/Coda!L6</f>
        <v>1.609056603773585E-2</v>
      </c>
      <c r="I7" s="132">
        <f>(Coda!Z6+Coda!X6+Coda!G6)/Coda!AJ6</f>
        <v>8.2231221615748428E-8</v>
      </c>
      <c r="J7" s="132">
        <f>(Coda!G6+Coda!J6)/Coda!AE6</f>
        <v>4.0166837745232683E-5</v>
      </c>
      <c r="K7" s="132">
        <f>+Coda!G6+Coda!H6+Coda!I6</f>
        <v>4.4624333333333333</v>
      </c>
      <c r="L7" s="132">
        <f>(ALR!G7+ALR!P7)/ALR!AA7</f>
        <v>2.5495758919746594</v>
      </c>
      <c r="M7" s="132">
        <f>(ALR!R7+ALR!P7+ALR!G7)/(ALR!I7+ALR!AA7)</f>
        <v>2.0287524243990784</v>
      </c>
      <c r="N7" s="132">
        <f>(ALR!Q7+ALR!P7+ALR!G7)/(ALR!V7+ALR!T7)</f>
        <v>1.4876073220179407</v>
      </c>
      <c r="O7" s="132">
        <f>(CLR!G7+CLR!P7+CLR!H7)/(CLR!L7+CLR!AA7)</f>
        <v>2.2855636106861938</v>
      </c>
      <c r="P7" s="132">
        <f>(CLR!H7+CLR!AH7+CLR!G7)/(CLR!AB7+CLR!L7)</f>
        <v>1.1863706346348974</v>
      </c>
      <c r="Q7" s="132">
        <f>(ILR!G7+ILR!H7+ILR!J7)/ILR!L7</f>
        <v>1.8062068470037218</v>
      </c>
      <c r="R7" s="132">
        <f>(ILR!G7+ILR!H7)/ILR!L7</f>
        <v>1.2047528209914007</v>
      </c>
      <c r="S7" s="83">
        <f t="shared" si="2"/>
        <v>4</v>
      </c>
      <c r="T7" s="131">
        <f t="shared" si="3"/>
        <v>3</v>
      </c>
      <c r="U7" s="131">
        <f t="shared" si="4"/>
        <v>4</v>
      </c>
      <c r="V7" s="131">
        <f t="shared" si="5"/>
        <v>3</v>
      </c>
      <c r="W7" s="131">
        <f t="shared" si="6"/>
        <v>4</v>
      </c>
      <c r="X7" s="131">
        <f t="shared" si="7"/>
        <v>3</v>
      </c>
      <c r="Y7" s="131">
        <f t="shared" si="8"/>
        <v>3</v>
      </c>
      <c r="Z7" s="131">
        <f t="shared" si="9"/>
        <v>3</v>
      </c>
      <c r="AA7" s="131">
        <f t="shared" si="10"/>
        <v>3</v>
      </c>
      <c r="AB7" s="131">
        <f t="shared" si="11"/>
        <v>3</v>
      </c>
      <c r="AC7" s="131">
        <f t="shared" si="12"/>
        <v>3</v>
      </c>
      <c r="AD7" s="131">
        <f t="shared" si="13"/>
        <v>3</v>
      </c>
      <c r="AE7" s="131">
        <f t="shared" si="14"/>
        <v>3</v>
      </c>
      <c r="AF7" s="142">
        <f t="shared" si="19"/>
        <v>64.615384615384613</v>
      </c>
      <c r="AG7" s="136">
        <f>(ILR!I7+ILR!K7)/(ILR!J7+ILR!L7+ILR!M7)</f>
        <v>12.40413563497555</v>
      </c>
      <c r="AH7" s="134">
        <f>(ILR!I7+ILR!K7)/(ILR!J7+ILR!L7)</f>
        <v>0.7248309939305444</v>
      </c>
      <c r="AI7" s="137">
        <v>-4.9559454398311296</v>
      </c>
      <c r="AJ7" s="85">
        <v>-4.9559454398311296</v>
      </c>
      <c r="AK7" s="83">
        <f t="shared" si="15"/>
        <v>5</v>
      </c>
      <c r="AL7" s="131">
        <f t="shared" si="16"/>
        <v>5</v>
      </c>
      <c r="AM7" s="131">
        <f t="shared" si="17"/>
        <v>5</v>
      </c>
      <c r="AN7" s="84">
        <f t="shared" si="18"/>
        <v>5</v>
      </c>
      <c r="AO7" s="86">
        <f t="shared" si="20"/>
        <v>50</v>
      </c>
    </row>
    <row r="8" spans="1:41" x14ac:dyDescent="0.3">
      <c r="A8" s="26">
        <v>687408</v>
      </c>
      <c r="B8" s="26">
        <v>846363</v>
      </c>
      <c r="C8" s="26">
        <v>370</v>
      </c>
      <c r="D8" s="25">
        <v>4</v>
      </c>
      <c r="E8" s="27" t="s">
        <v>4</v>
      </c>
      <c r="F8" s="82">
        <f>ILR!G8</f>
        <v>-5.1942795849294852</v>
      </c>
      <c r="G8" s="132">
        <f>(Coda!G7+Coda!K7)/(Coda!AF7+Coda!AH7)</f>
        <v>0.83479380341880338</v>
      </c>
      <c r="H8" s="132">
        <f>Coda!G7/Coda!L7</f>
        <v>1.1497777777777777E-2</v>
      </c>
      <c r="I8" s="132">
        <f>(Coda!Z7+Coda!X7+Coda!G7)/Coda!AJ7</f>
        <v>6.020542535129791E-8</v>
      </c>
      <c r="J8" s="132">
        <f>(Coda!G7+Coda!J7)/Coda!AE7</f>
        <v>5.2781065088757397E-5</v>
      </c>
      <c r="K8" s="132">
        <f>+Coda!G7+Coda!H7+Coda!I7</f>
        <v>4.6123560975609763</v>
      </c>
      <c r="L8" s="132">
        <f>(ALR!G8+ALR!P8)/ALR!AA8</f>
        <v>2.7109234732258316</v>
      </c>
      <c r="M8" s="132">
        <f>(ALR!R8+ALR!P8+ALR!G8)/(ALR!I8+ALR!AA8)</f>
        <v>2.1250167091616379</v>
      </c>
      <c r="N8" s="132">
        <f>(ALR!Q8+ALR!P8+ALR!G8)/(ALR!V8+ALR!T8)</f>
        <v>1.5150020800462194</v>
      </c>
      <c r="O8" s="132">
        <f>(CLR!G8+CLR!P8+CLR!H8)/(CLR!L8+CLR!AA8)</f>
        <v>2.6179589864482273</v>
      </c>
      <c r="P8" s="132">
        <f>(CLR!H8+CLR!AH8+CLR!G8)/(CLR!AB8+CLR!L8)</f>
        <v>1.2701867422183544</v>
      </c>
      <c r="Q8" s="132">
        <f>(ILR!G8+ILR!H8+ILR!J8)/ILR!L8</f>
        <v>1.7825178809879887</v>
      </c>
      <c r="R8" s="132">
        <f>(ILR!G8+ILR!H8)/ILR!L8</f>
        <v>1.170248118522776</v>
      </c>
      <c r="S8" s="83">
        <f t="shared" si="2"/>
        <v>4</v>
      </c>
      <c r="T8" s="131">
        <f t="shared" si="3"/>
        <v>4</v>
      </c>
      <c r="U8" s="131">
        <f t="shared" si="4"/>
        <v>4</v>
      </c>
      <c r="V8" s="131">
        <f t="shared" si="5"/>
        <v>3</v>
      </c>
      <c r="W8" s="131">
        <f t="shared" si="6"/>
        <v>4</v>
      </c>
      <c r="X8" s="131">
        <f t="shared" si="7"/>
        <v>3</v>
      </c>
      <c r="Y8" s="131">
        <f t="shared" si="8"/>
        <v>4</v>
      </c>
      <c r="Z8" s="131">
        <f t="shared" si="9"/>
        <v>5</v>
      </c>
      <c r="AA8" s="131">
        <f t="shared" si="10"/>
        <v>3</v>
      </c>
      <c r="AB8" s="131">
        <f t="shared" si="11"/>
        <v>4</v>
      </c>
      <c r="AC8" s="131">
        <f t="shared" si="12"/>
        <v>3</v>
      </c>
      <c r="AD8" s="131">
        <f t="shared" si="13"/>
        <v>3</v>
      </c>
      <c r="AE8" s="131">
        <f t="shared" si="14"/>
        <v>3</v>
      </c>
      <c r="AF8" s="142">
        <f t="shared" si="19"/>
        <v>72.307692307692307</v>
      </c>
      <c r="AG8" s="136">
        <f>(ILR!I8+ILR!K8)/(ILR!J8+ILR!L8+ILR!M8)</f>
        <v>11.671514259052636</v>
      </c>
      <c r="AH8" s="134">
        <f>(ILR!I8+ILR!K8)/(ILR!J8+ILR!L8)</f>
        <v>0.71625209013232727</v>
      </c>
      <c r="AI8" s="137">
        <v>-6.3465711004998999</v>
      </c>
      <c r="AJ8" s="85">
        <v>-6.3465711004998999</v>
      </c>
      <c r="AK8" s="83">
        <f t="shared" si="15"/>
        <v>4</v>
      </c>
      <c r="AL8" s="131">
        <f t="shared" si="16"/>
        <v>4</v>
      </c>
      <c r="AM8" s="131">
        <f t="shared" si="17"/>
        <v>3</v>
      </c>
      <c r="AN8" s="84">
        <f t="shared" si="18"/>
        <v>3</v>
      </c>
      <c r="AO8" s="86">
        <f t="shared" si="20"/>
        <v>30</v>
      </c>
    </row>
    <row r="9" spans="1:41" x14ac:dyDescent="0.3">
      <c r="A9" s="26">
        <v>687410</v>
      </c>
      <c r="B9" s="26">
        <v>846363</v>
      </c>
      <c r="C9" s="26">
        <v>370</v>
      </c>
      <c r="D9" s="25">
        <v>5</v>
      </c>
      <c r="E9" s="27" t="s">
        <v>5</v>
      </c>
      <c r="F9" s="82">
        <f>ILR!G9</f>
        <v>-5.4825196836244574</v>
      </c>
      <c r="G9" s="132">
        <f>(Coda!G8+Coda!K8)/(Coda!AF8+Coda!AH8)</f>
        <v>0.86523163841807893</v>
      </c>
      <c r="H9" s="132">
        <f>Coda!G8/Coda!L8</f>
        <v>9.8000000000000014E-3</v>
      </c>
      <c r="I9" s="132">
        <f>(Coda!Z8+Coda!X8+Coda!G8)/Coda!AJ8</f>
        <v>7.2418732097450057E-8</v>
      </c>
      <c r="J9" s="132">
        <f>(Coda!G8+Coda!J8)/Coda!AE8</f>
        <v>5.4285069065452223E-5</v>
      </c>
      <c r="K9" s="132">
        <f>+Coda!G8+Coda!H8+Coda!I8</f>
        <v>3.7899787878787876</v>
      </c>
      <c r="L9" s="132">
        <f>(ALR!G9+ALR!P9)/ALR!AA9</f>
        <v>2.8812617666013276</v>
      </c>
      <c r="M9" s="132">
        <f>(ALR!R9+ALR!P9+ALR!G9)/(ALR!I9+ALR!AA9)</f>
        <v>2.2162212725343591</v>
      </c>
      <c r="N9" s="132">
        <f>(ALR!Q9+ALR!P9+ALR!G9)/(ALR!V9+ALR!T9)</f>
        <v>1.5352439194019303</v>
      </c>
      <c r="O9" s="132">
        <f>(CLR!G9+CLR!P9+CLR!H9)/(CLR!L9+CLR!AA9)</f>
        <v>3.3018783469750188</v>
      </c>
      <c r="P9" s="132">
        <f>(CLR!H9+CLR!AH9+CLR!G9)/(CLR!AB9+CLR!L9)</f>
        <v>1.4125928837266191</v>
      </c>
      <c r="Q9" s="132">
        <f>(ILR!G9+ILR!H9+ILR!J9)/ILR!L9</f>
        <v>1.8274583397594093</v>
      </c>
      <c r="R9" s="132">
        <f>(ILR!G9+ILR!H9)/ILR!L9</f>
        <v>1.2171680551608079</v>
      </c>
      <c r="S9" s="83">
        <f t="shared" si="2"/>
        <v>4</v>
      </c>
      <c r="T9" s="131">
        <f t="shared" si="3"/>
        <v>4</v>
      </c>
      <c r="U9" s="131">
        <f t="shared" si="4"/>
        <v>4</v>
      </c>
      <c r="V9" s="131">
        <f t="shared" si="5"/>
        <v>3</v>
      </c>
      <c r="W9" s="131">
        <f t="shared" si="6"/>
        <v>4</v>
      </c>
      <c r="X9" s="131">
        <f t="shared" si="7"/>
        <v>3</v>
      </c>
      <c r="Y9" s="131">
        <f t="shared" si="8"/>
        <v>5</v>
      </c>
      <c r="Z9" s="131">
        <f t="shared" si="9"/>
        <v>5</v>
      </c>
      <c r="AA9" s="131">
        <f t="shared" si="10"/>
        <v>3</v>
      </c>
      <c r="AB9" s="131">
        <f t="shared" si="11"/>
        <v>5</v>
      </c>
      <c r="AC9" s="131">
        <f t="shared" si="12"/>
        <v>3</v>
      </c>
      <c r="AD9" s="131">
        <f t="shared" si="13"/>
        <v>3</v>
      </c>
      <c r="AE9" s="131">
        <f t="shared" si="14"/>
        <v>3</v>
      </c>
      <c r="AF9" s="142">
        <f t="shared" si="19"/>
        <v>75.384615384615387</v>
      </c>
      <c r="AG9" s="136">
        <f>(ILR!I9+ILR!K9)/(ILR!J9+ILR!L9+ILR!M9)</f>
        <v>7.8021675662389578</v>
      </c>
      <c r="AH9" s="134">
        <f>(ILR!I9+ILR!K9)/(ILR!J9+ILR!L9)</f>
        <v>0.69354787875943569</v>
      </c>
      <c r="AI9" s="137">
        <v>-7.34863537306392</v>
      </c>
      <c r="AJ9" s="85">
        <v>-7.34863537306392</v>
      </c>
      <c r="AK9" s="83">
        <f t="shared" si="15"/>
        <v>3</v>
      </c>
      <c r="AL9" s="131">
        <f t="shared" si="16"/>
        <v>4</v>
      </c>
      <c r="AM9" s="131">
        <f t="shared" si="17"/>
        <v>3</v>
      </c>
      <c r="AN9" s="84">
        <f t="shared" si="18"/>
        <v>3</v>
      </c>
      <c r="AO9" s="86">
        <f t="shared" si="20"/>
        <v>30</v>
      </c>
    </row>
    <row r="10" spans="1:41" x14ac:dyDescent="0.3">
      <c r="A10" s="26">
        <v>687411</v>
      </c>
      <c r="B10" s="26">
        <v>846363</v>
      </c>
      <c r="C10" s="26">
        <v>370</v>
      </c>
      <c r="D10" s="25">
        <v>6</v>
      </c>
      <c r="E10" s="27" t="s">
        <v>6</v>
      </c>
      <c r="F10" s="82">
        <f>ILR!G10</f>
        <v>-5.636219182443754</v>
      </c>
      <c r="G10" s="132">
        <f>(Coda!G9+Coda!K9)/(Coda!AF9+Coda!AH9)</f>
        <v>0.65174087309929229</v>
      </c>
      <c r="H10" s="132">
        <f>Coda!G9/Coda!L9</f>
        <v>5.9684210526315794E-3</v>
      </c>
      <c r="I10" s="132">
        <f>(Coda!Z9+Coda!X9+Coda!G9)/Coda!AJ9</f>
        <v>7.6490137519093169E-8</v>
      </c>
      <c r="J10" s="132">
        <f>(Coda!G9+Coda!J9)/Coda!AE9</f>
        <v>3.7881898321458763E-5</v>
      </c>
      <c r="K10" s="132">
        <f>+Coda!G9+Coda!H9+Coda!I9</f>
        <v>4.6680666666666664</v>
      </c>
      <c r="L10" s="132">
        <f>(ALR!G10+ALR!P10)/ALR!AA10</f>
        <v>3.0142444529805288</v>
      </c>
      <c r="M10" s="132">
        <f>(ALR!R10+ALR!P10+ALR!G10)/(ALR!I10+ALR!AA10)</f>
        <v>2.2659336582152618</v>
      </c>
      <c r="N10" s="132">
        <f>(ALR!Q10+ALR!P10+ALR!G10)/(ALR!V10+ALR!T10)</f>
        <v>1.5576942212331817</v>
      </c>
      <c r="O10" s="132">
        <f>(CLR!G10+CLR!P10+CLR!H10)/(CLR!L10+CLR!AA10)</f>
        <v>3.5466050364969455</v>
      </c>
      <c r="P10" s="132">
        <f>(CLR!H10+CLR!AH10+CLR!G10)/(CLR!AB10+CLR!L10)</f>
        <v>1.3441954026872478</v>
      </c>
      <c r="Q10" s="132">
        <f>(ILR!G10+ILR!H10+ILR!J10)/ILR!L10</f>
        <v>1.8973035882499789</v>
      </c>
      <c r="R10" s="132">
        <f>(ILR!G10+ILR!H10)/ILR!L10</f>
        <v>1.2624220661394931</v>
      </c>
      <c r="S10" s="83">
        <f t="shared" si="2"/>
        <v>4</v>
      </c>
      <c r="T10" s="131">
        <f t="shared" si="3"/>
        <v>4</v>
      </c>
      <c r="U10" s="131">
        <f t="shared" si="4"/>
        <v>3</v>
      </c>
      <c r="V10" s="131">
        <f t="shared" si="5"/>
        <v>3</v>
      </c>
      <c r="W10" s="131">
        <f t="shared" si="6"/>
        <v>3</v>
      </c>
      <c r="X10" s="131">
        <f t="shared" si="7"/>
        <v>4</v>
      </c>
      <c r="Y10" s="131">
        <f t="shared" si="8"/>
        <v>5</v>
      </c>
      <c r="Z10" s="131">
        <f t="shared" si="9"/>
        <v>5</v>
      </c>
      <c r="AA10" s="131">
        <f t="shared" si="10"/>
        <v>4</v>
      </c>
      <c r="AB10" s="131">
        <f t="shared" si="11"/>
        <v>5</v>
      </c>
      <c r="AC10" s="131">
        <f t="shared" si="12"/>
        <v>3</v>
      </c>
      <c r="AD10" s="131">
        <f t="shared" si="13"/>
        <v>3</v>
      </c>
      <c r="AE10" s="131">
        <f t="shared" si="14"/>
        <v>3</v>
      </c>
      <c r="AF10" s="142">
        <f t="shared" si="19"/>
        <v>75.384615384615387</v>
      </c>
      <c r="AG10" s="136">
        <f>(ILR!I10+ILR!K10)/(ILR!J10+ILR!L10+ILR!M10)</f>
        <v>6.7386984283572451</v>
      </c>
      <c r="AH10" s="134">
        <f>(ILR!I10+ILR!K10)/(ILR!J10+ILR!L10)</f>
        <v>0.68685889084266583</v>
      </c>
      <c r="AI10" s="137">
        <v>-5.1600053449869598</v>
      </c>
      <c r="AJ10" s="85">
        <v>-5.1600053449869598</v>
      </c>
      <c r="AK10" s="83">
        <f t="shared" si="15"/>
        <v>3</v>
      </c>
      <c r="AL10" s="131">
        <f t="shared" si="16"/>
        <v>4</v>
      </c>
      <c r="AM10" s="131">
        <f t="shared" si="17"/>
        <v>5</v>
      </c>
      <c r="AN10" s="84">
        <f t="shared" si="18"/>
        <v>5</v>
      </c>
      <c r="AO10" s="86">
        <f t="shared" si="20"/>
        <v>50</v>
      </c>
    </row>
    <row r="11" spans="1:41" x14ac:dyDescent="0.3">
      <c r="A11" s="26">
        <v>687412</v>
      </c>
      <c r="B11" s="26">
        <v>846362</v>
      </c>
      <c r="C11" s="26">
        <v>370</v>
      </c>
      <c r="D11" s="25">
        <v>7</v>
      </c>
      <c r="E11" s="27" t="s">
        <v>7</v>
      </c>
      <c r="F11" s="82">
        <f>ILR!G11</f>
        <v>-5.7538300275490082</v>
      </c>
      <c r="G11" s="132">
        <f>(Coda!G10+Coda!K10)/(Coda!AF10+Coda!AH10)</f>
        <v>0.80853664196421882</v>
      </c>
      <c r="H11" s="132">
        <f>Coda!G10/Coda!L10</f>
        <v>7.2348837209302323E-3</v>
      </c>
      <c r="I11" s="132">
        <f>(Coda!Z10+Coda!X10+Coda!G10)/Coda!AJ10</f>
        <v>6.5310845362102325E-8</v>
      </c>
      <c r="J11" s="132">
        <f>(Coda!G10+Coda!J10)/Coda!AE10</f>
        <v>4.889795918367347E-5</v>
      </c>
      <c r="K11" s="132">
        <f>+Coda!G10+Coda!H10+Coda!I10</f>
        <v>3.4407243902439029</v>
      </c>
      <c r="L11" s="132">
        <f>(ALR!G11+ALR!P11)/ALR!AA11</f>
        <v>2.7839997763206079</v>
      </c>
      <c r="M11" s="132">
        <f>(ALR!R11+ALR!P11+ALR!G11)/(ALR!I11+ALR!AA11)</f>
        <v>2.1532755547022089</v>
      </c>
      <c r="N11" s="132">
        <f>(ALR!Q11+ALR!P11+ALR!G11)/(ALR!V11+ALR!T11)</f>
        <v>1.5328267683445289</v>
      </c>
      <c r="O11" s="132">
        <f>(CLR!G11+CLR!P11+CLR!H11)/(CLR!L11+CLR!AA11)</f>
        <v>3.0530890701943836</v>
      </c>
      <c r="P11" s="132">
        <f>(CLR!H11+CLR!AH11+CLR!G11)/(CLR!AB11+CLR!L11)</f>
        <v>1.6082111891124244</v>
      </c>
      <c r="Q11" s="132">
        <f>(ILR!G11+ILR!H11+ILR!J11)/ILR!L11</f>
        <v>1.8778741102024641</v>
      </c>
      <c r="R11" s="132">
        <f>(ILR!G11+ILR!H11)/ILR!L11</f>
        <v>1.2804439703606063</v>
      </c>
      <c r="S11" s="83">
        <f t="shared" si="2"/>
        <v>4</v>
      </c>
      <c r="T11" s="131">
        <f t="shared" si="3"/>
        <v>4</v>
      </c>
      <c r="U11" s="131">
        <f t="shared" si="4"/>
        <v>3</v>
      </c>
      <c r="V11" s="131">
        <f t="shared" si="5"/>
        <v>3</v>
      </c>
      <c r="W11" s="131">
        <f t="shared" si="6"/>
        <v>4</v>
      </c>
      <c r="X11" s="131">
        <f t="shared" si="7"/>
        <v>3</v>
      </c>
      <c r="Y11" s="131">
        <f t="shared" si="8"/>
        <v>5</v>
      </c>
      <c r="Z11" s="131">
        <f t="shared" si="9"/>
        <v>5</v>
      </c>
      <c r="AA11" s="131">
        <f t="shared" si="10"/>
        <v>3</v>
      </c>
      <c r="AB11" s="131">
        <f t="shared" si="11"/>
        <v>5</v>
      </c>
      <c r="AC11" s="131">
        <f t="shared" si="12"/>
        <v>4</v>
      </c>
      <c r="AD11" s="131">
        <f t="shared" si="13"/>
        <v>3</v>
      </c>
      <c r="AE11" s="131">
        <f t="shared" si="14"/>
        <v>3</v>
      </c>
      <c r="AF11" s="142">
        <f t="shared" si="19"/>
        <v>75.384615384615387</v>
      </c>
      <c r="AG11" s="136">
        <f>(ILR!I11+ILR!K11)/(ILR!J11+ILR!L11+ILR!M11)</f>
        <v>9.3875250517664774</v>
      </c>
      <c r="AH11" s="134">
        <f>(ILR!I11+ILR!K11)/(ILR!J11+ILR!L11)</f>
        <v>0.71473212188991098</v>
      </c>
      <c r="AI11" s="137">
        <v>-5.62757120104727</v>
      </c>
      <c r="AJ11" s="85">
        <v>-5.62757120104727</v>
      </c>
      <c r="AK11" s="83">
        <f t="shared" si="15"/>
        <v>4</v>
      </c>
      <c r="AL11" s="131">
        <f t="shared" si="16"/>
        <v>4</v>
      </c>
      <c r="AM11" s="131">
        <f t="shared" si="17"/>
        <v>4</v>
      </c>
      <c r="AN11" s="84">
        <f t="shared" si="18"/>
        <v>4</v>
      </c>
      <c r="AO11" s="86">
        <f t="shared" si="20"/>
        <v>40</v>
      </c>
    </row>
    <row r="12" spans="1:41" x14ac:dyDescent="0.3">
      <c r="A12" s="26">
        <v>687447</v>
      </c>
      <c r="B12" s="26">
        <v>846362</v>
      </c>
      <c r="C12" s="26">
        <v>320</v>
      </c>
      <c r="D12" s="25">
        <v>8</v>
      </c>
      <c r="E12" s="27" t="s">
        <v>8</v>
      </c>
      <c r="F12" s="82">
        <f>ILR!G12</f>
        <v>-7.5767898333582826</v>
      </c>
      <c r="G12" s="132">
        <f>(Coda!G11+Coda!K11)/(Coda!AF11+Coda!AH11)</f>
        <v>5.213935072045725E-2</v>
      </c>
      <c r="H12" s="132">
        <f>Coda!G11/Coda!L11</f>
        <v>6.8024691358024693E-3</v>
      </c>
      <c r="I12" s="132">
        <f>(Coda!Z11+Coda!X11+Coda!G11)/Coda!AJ11</f>
        <v>1.8474253135747612E-7</v>
      </c>
      <c r="J12" s="132">
        <f>(Coda!G11+Coda!J11)/Coda!AE11</f>
        <v>4.8056520061728398E-6</v>
      </c>
      <c r="K12" s="132">
        <f>+Coda!G11+Coda!H11+Coda!I11</f>
        <v>5.4304714285714279</v>
      </c>
      <c r="L12" s="132">
        <f>(ALR!G12+ALR!P12)/ALR!AA12</f>
        <v>2.610480485646939</v>
      </c>
      <c r="M12" s="132">
        <f>(ALR!R12+ALR!P12+ALR!G12)/(ALR!I12+ALR!AA12)</f>
        <v>2.067272023908481</v>
      </c>
      <c r="N12" s="132">
        <f>(ALR!Q12+ALR!P12+ALR!G12)/(ALR!V12+ALR!T12)</f>
        <v>2.1131870663974892</v>
      </c>
      <c r="O12" s="132">
        <f>(CLR!G12+CLR!P12+CLR!H12)/(CLR!L12+CLR!AA12)</f>
        <v>2.3966039710039206</v>
      </c>
      <c r="P12" s="132">
        <f>(CLR!H12+CLR!AH12+CLR!G12)/(CLR!AB12+CLR!L12)</f>
        <v>1.2000349665852523</v>
      </c>
      <c r="Q12" s="132">
        <f>(ILR!G12+ILR!H12+ILR!J12)/ILR!L12</f>
        <v>2.4398765923717383</v>
      </c>
      <c r="R12" s="132">
        <f>(ILR!G12+ILR!H12)/ILR!L12</f>
        <v>1.6863982050839137</v>
      </c>
      <c r="S12" s="83">
        <f t="shared" si="2"/>
        <v>3</v>
      </c>
      <c r="T12" s="131">
        <f t="shared" si="3"/>
        <v>3</v>
      </c>
      <c r="U12" s="131">
        <f t="shared" si="4"/>
        <v>3</v>
      </c>
      <c r="V12" s="131">
        <f t="shared" si="5"/>
        <v>5</v>
      </c>
      <c r="W12" s="131">
        <f t="shared" si="6"/>
        <v>3</v>
      </c>
      <c r="X12" s="131">
        <f t="shared" si="7"/>
        <v>5</v>
      </c>
      <c r="Y12" s="131">
        <f t="shared" si="8"/>
        <v>3</v>
      </c>
      <c r="Z12" s="131">
        <f t="shared" si="9"/>
        <v>4</v>
      </c>
      <c r="AA12" s="131">
        <f t="shared" si="10"/>
        <v>5</v>
      </c>
      <c r="AB12" s="131">
        <f t="shared" si="11"/>
        <v>4</v>
      </c>
      <c r="AC12" s="131">
        <f t="shared" si="12"/>
        <v>3</v>
      </c>
      <c r="AD12" s="131">
        <f t="shared" si="13"/>
        <v>5</v>
      </c>
      <c r="AE12" s="131">
        <f t="shared" si="14"/>
        <v>5</v>
      </c>
      <c r="AF12" s="142">
        <f t="shared" si="19"/>
        <v>78.461538461538467</v>
      </c>
      <c r="AG12" s="136">
        <f>(ILR!I12+ILR!K12)/(ILR!J12+ILR!L12+ILR!M12)</f>
        <v>2.6550021409107094</v>
      </c>
      <c r="AH12" s="134">
        <f>(ILR!I12+ILR!K12)/(ILR!J12+ILR!L12)</f>
        <v>0.46158103967071451</v>
      </c>
      <c r="AI12" s="137">
        <v>-6.1004761280187898</v>
      </c>
      <c r="AJ12" s="85">
        <v>-6.1004761280187898</v>
      </c>
      <c r="AK12" s="83">
        <f t="shared" si="15"/>
        <v>3</v>
      </c>
      <c r="AL12" s="131">
        <f t="shared" si="16"/>
        <v>3</v>
      </c>
      <c r="AM12" s="131">
        <f t="shared" si="17"/>
        <v>3</v>
      </c>
      <c r="AN12" s="84">
        <f t="shared" si="18"/>
        <v>3</v>
      </c>
      <c r="AO12" s="86">
        <f t="shared" si="20"/>
        <v>30</v>
      </c>
    </row>
    <row r="13" spans="1:41" x14ac:dyDescent="0.3">
      <c r="A13" s="26">
        <v>686809</v>
      </c>
      <c r="B13" s="26">
        <v>846560</v>
      </c>
      <c r="C13" s="26">
        <v>367</v>
      </c>
      <c r="D13" s="25">
        <v>9</v>
      </c>
      <c r="E13" s="27" t="s">
        <v>9</v>
      </c>
      <c r="F13" s="82">
        <f>ILR!G13</f>
        <v>-4.2118057444885295</v>
      </c>
      <c r="G13" s="132">
        <f>(Coda!G12+Coda!K12)/(Coda!AF12+Coda!AH12)</f>
        <v>1.9311251585623679</v>
      </c>
      <c r="H13" s="132">
        <f>Coda!G12/Coda!L12</f>
        <v>1.8330434782608696E-2</v>
      </c>
      <c r="I13" s="132">
        <f>(Coda!Z12+Coda!X12+Coda!G12)/Coda!AJ12</f>
        <v>6.0052549361444768E-8</v>
      </c>
      <c r="J13" s="132">
        <f>(Coda!G12+Coda!J12)/Coda!AE12</f>
        <v>2.3682615831334427E-4</v>
      </c>
      <c r="K13" s="132">
        <f>+Coda!G12+Coda!H12+Coda!I12</f>
        <v>4.5343499999999999</v>
      </c>
      <c r="L13" s="132">
        <f>(ALR!G13+ALR!P13)/ALR!AA13</f>
        <v>2.5842809177201485</v>
      </c>
      <c r="M13" s="132">
        <f>(ALR!R13+ALR!P13+ALR!G13)/(ALR!I13+ALR!AA13)</f>
        <v>2.0822678371106447</v>
      </c>
      <c r="N13" s="132">
        <f>(ALR!Q13+ALR!P13+ALR!G13)/(ALR!V13+ALR!T13)</f>
        <v>1.478256391438646</v>
      </c>
      <c r="O13" s="132">
        <f>(CLR!G13+CLR!P13+CLR!H13)/(CLR!L13+CLR!AA13)</f>
        <v>2.2039496064448598</v>
      </c>
      <c r="P13" s="132">
        <f>(CLR!H13+CLR!AH13+CLR!G13)/(CLR!AB13+CLR!L13)</f>
        <v>1.1591546982367087</v>
      </c>
      <c r="Q13" s="132">
        <f>(ILR!G13+ILR!H13+ILR!J13)/ILR!L13</f>
        <v>1.4679837994394691</v>
      </c>
      <c r="R13" s="132">
        <f>(ILR!G13+ILR!H13)/ILR!L13</f>
        <v>0.9303217967479056</v>
      </c>
      <c r="S13" s="83">
        <f t="shared" si="2"/>
        <v>5</v>
      </c>
      <c r="T13" s="131">
        <f t="shared" si="3"/>
        <v>5</v>
      </c>
      <c r="U13" s="131">
        <f t="shared" si="4"/>
        <v>4</v>
      </c>
      <c r="V13" s="131">
        <f t="shared" si="5"/>
        <v>3</v>
      </c>
      <c r="W13" s="131">
        <f t="shared" si="6"/>
        <v>5</v>
      </c>
      <c r="X13" s="131">
        <f t="shared" si="7"/>
        <v>3</v>
      </c>
      <c r="Y13" s="131">
        <f t="shared" si="8"/>
        <v>3</v>
      </c>
      <c r="Z13" s="131">
        <f t="shared" si="9"/>
        <v>4</v>
      </c>
      <c r="AA13" s="131">
        <f t="shared" si="10"/>
        <v>3</v>
      </c>
      <c r="AB13" s="131">
        <f t="shared" si="11"/>
        <v>3</v>
      </c>
      <c r="AC13" s="131">
        <f t="shared" si="12"/>
        <v>3</v>
      </c>
      <c r="AD13" s="131">
        <f t="shared" si="13"/>
        <v>3</v>
      </c>
      <c r="AE13" s="131">
        <f t="shared" si="14"/>
        <v>3</v>
      </c>
      <c r="AF13" s="142">
        <f t="shared" si="19"/>
        <v>72.307692307692307</v>
      </c>
      <c r="AG13" s="136">
        <f>(ILR!I13+ILR!K13)/(ILR!J13+ILR!L13+ILR!M13)</f>
        <v>30.787047622059909</v>
      </c>
      <c r="AH13" s="134">
        <f>(ILR!I13+ILR!K13)/(ILR!J13+ILR!L13)</f>
        <v>0.71271088738682586</v>
      </c>
      <c r="AI13" s="137">
        <v>-6.3802341185156504</v>
      </c>
      <c r="AJ13" s="85">
        <v>-6.3802341185156504</v>
      </c>
      <c r="AK13" s="83">
        <f t="shared" si="15"/>
        <v>5</v>
      </c>
      <c r="AL13" s="131">
        <f t="shared" si="16"/>
        <v>4</v>
      </c>
      <c r="AM13" s="131">
        <f t="shared" si="17"/>
        <v>3</v>
      </c>
      <c r="AN13" s="84">
        <f t="shared" si="18"/>
        <v>3</v>
      </c>
      <c r="AO13" s="86">
        <f t="shared" si="20"/>
        <v>30</v>
      </c>
    </row>
    <row r="14" spans="1:41" x14ac:dyDescent="0.3">
      <c r="A14" s="26">
        <v>686810</v>
      </c>
      <c r="B14" s="26">
        <v>846560</v>
      </c>
      <c r="C14" s="26">
        <v>367</v>
      </c>
      <c r="D14" s="25">
        <v>10</v>
      </c>
      <c r="E14" s="27" t="s">
        <v>10</v>
      </c>
      <c r="F14" s="82">
        <f>ILR!G14</f>
        <v>-5.8914776531978541</v>
      </c>
      <c r="G14" s="132">
        <f>(Coda!G13+Coda!K13)/(Coda!AF13+Coda!AH13)</f>
        <v>1.482121329282887</v>
      </c>
      <c r="H14" s="132">
        <f>Coda!G13/Coda!L13</f>
        <v>2.2322580645161294E-3</v>
      </c>
      <c r="I14" s="132">
        <f>(Coda!Z13+Coda!X13+Coda!G13)/Coda!AJ13</f>
        <v>2.2261668773140739E-8</v>
      </c>
      <c r="J14" s="132">
        <f>(Coda!G13+Coda!J13)/Coda!AE13</f>
        <v>1.3491124260355032E-4</v>
      </c>
      <c r="K14" s="132">
        <f>+Coda!G13+Coda!H13+Coda!I13</f>
        <v>3.1308347826086957</v>
      </c>
      <c r="L14" s="132">
        <f>(ALR!G14+ALR!P14)/ALR!AA14</f>
        <v>2.7217773153217872</v>
      </c>
      <c r="M14" s="132">
        <f>(ALR!R14+ALR!P14+ALR!G14)/(ALR!I14+ALR!AA14)</f>
        <v>2.1154751643463148</v>
      </c>
      <c r="N14" s="132">
        <f>(ALR!Q14+ALR!P14+ALR!G14)/(ALR!V14+ALR!T14)</f>
        <v>1.5501458970089657</v>
      </c>
      <c r="O14" s="132">
        <f>(CLR!G14+CLR!P14+CLR!H14)/(CLR!L14+CLR!AA14)</f>
        <v>2.7064585142913264</v>
      </c>
      <c r="P14" s="132">
        <f>(CLR!H14+CLR!AH14+CLR!G14)/(CLR!AB14+CLR!L14)</f>
        <v>1.9165158558760822</v>
      </c>
      <c r="Q14" s="132">
        <f>(ILR!G14+ILR!H14+ILR!J14)/ILR!L14</f>
        <v>1.8373162115720796</v>
      </c>
      <c r="R14" s="132">
        <f>(ILR!G14+ILR!H14)/ILR!L14</f>
        <v>1.3189489766911422</v>
      </c>
      <c r="S14" s="83">
        <f t="shared" si="2"/>
        <v>3</v>
      </c>
      <c r="T14" s="131">
        <f t="shared" si="3"/>
        <v>5</v>
      </c>
      <c r="U14" s="131">
        <f t="shared" si="4"/>
        <v>3</v>
      </c>
      <c r="V14" s="131">
        <f t="shared" si="5"/>
        <v>3</v>
      </c>
      <c r="W14" s="131">
        <f t="shared" si="6"/>
        <v>5</v>
      </c>
      <c r="X14" s="131">
        <f t="shared" si="7"/>
        <v>3</v>
      </c>
      <c r="Y14" s="131">
        <f t="shared" si="8"/>
        <v>4</v>
      </c>
      <c r="Z14" s="131">
        <f t="shared" si="9"/>
        <v>5</v>
      </c>
      <c r="AA14" s="131">
        <f t="shared" si="10"/>
        <v>4</v>
      </c>
      <c r="AB14" s="131">
        <f t="shared" si="11"/>
        <v>4</v>
      </c>
      <c r="AC14" s="131">
        <f t="shared" si="12"/>
        <v>5</v>
      </c>
      <c r="AD14" s="131">
        <f t="shared" si="13"/>
        <v>3</v>
      </c>
      <c r="AE14" s="131">
        <f t="shared" si="14"/>
        <v>3</v>
      </c>
      <c r="AF14" s="142">
        <f t="shared" si="19"/>
        <v>76.92307692307692</v>
      </c>
      <c r="AG14" s="136">
        <f>(ILR!I14+ILR!K14)/(ILR!J14+ILR!L14+ILR!M14)</f>
        <v>-48.84742052880739</v>
      </c>
      <c r="AH14" s="134">
        <f>(ILR!I14+ILR!K14)/(ILR!J14+ILR!L14)</f>
        <v>0.74906669716858088</v>
      </c>
      <c r="AI14" s="137">
        <v>-6.4769040432487097</v>
      </c>
      <c r="AJ14" s="85">
        <v>-6.4769040432487097</v>
      </c>
      <c r="AK14" s="83">
        <f t="shared" si="15"/>
        <v>3</v>
      </c>
      <c r="AL14" s="131">
        <f t="shared" si="16"/>
        <v>5</v>
      </c>
      <c r="AM14" s="131">
        <f t="shared" si="17"/>
        <v>3</v>
      </c>
      <c r="AN14" s="84">
        <f t="shared" si="18"/>
        <v>3</v>
      </c>
      <c r="AO14" s="86">
        <f t="shared" si="20"/>
        <v>30</v>
      </c>
    </row>
    <row r="15" spans="1:41" x14ac:dyDescent="0.3">
      <c r="A15" s="26">
        <v>686812</v>
      </c>
      <c r="B15" s="26">
        <v>846563</v>
      </c>
      <c r="C15" s="26">
        <v>367</v>
      </c>
      <c r="D15" s="25">
        <v>11</v>
      </c>
      <c r="E15" s="27" t="s">
        <v>11</v>
      </c>
      <c r="F15" s="82">
        <f>ILR!G15</f>
        <v>-4.9561119457158913</v>
      </c>
      <c r="G15" s="132">
        <f>(Coda!G14+Coda!K14)/(Coda!AF14+Coda!AH14)</f>
        <v>1.5865430232558142</v>
      </c>
      <c r="H15" s="132">
        <f>Coda!G14/Coda!L14</f>
        <v>1.2915384615384613E-2</v>
      </c>
      <c r="I15" s="132">
        <f>(Coda!Z14+Coda!X14+Coda!G14)/Coda!AJ14</f>
        <v>2.8835713290965967E-8</v>
      </c>
      <c r="J15" s="132">
        <f>(Coda!G14+Coda!J14)/Coda!AE14</f>
        <v>9.3149911551055747E-5</v>
      </c>
      <c r="K15" s="132">
        <f>+Coda!G14+Coda!H14+Coda!I14</f>
        <v>4.2375941176470588</v>
      </c>
      <c r="L15" s="132">
        <f>(ALR!G15+ALR!P15)/ALR!AA15</f>
        <v>2.4604675707391919</v>
      </c>
      <c r="M15" s="132">
        <f>(ALR!R15+ALR!P15+ALR!G15)/(ALR!I15+ALR!AA15)</f>
        <v>1.9809300049841196</v>
      </c>
      <c r="N15" s="132">
        <f>(ALR!Q15+ALR!P15+ALR!G15)/(ALR!V15+ALR!T15)</f>
        <v>1.4636071057072337</v>
      </c>
      <c r="O15" s="132">
        <f>(CLR!G15+CLR!P15+CLR!H15)/(CLR!L15+CLR!AA15)</f>
        <v>1.981574875870092</v>
      </c>
      <c r="P15" s="132">
        <f>(CLR!H15+CLR!AH15+CLR!G15)/(CLR!AB15+CLR!L15)</f>
        <v>1.5161406313742276</v>
      </c>
      <c r="Q15" s="132">
        <f>(ILR!G15+ILR!H15+ILR!J15)/ILR!L15</f>
        <v>1.6272739171677228</v>
      </c>
      <c r="R15" s="132">
        <f>(ILR!G15+ILR!H15)/ILR!L15</f>
        <v>1.1168541516028327</v>
      </c>
      <c r="S15" s="83">
        <f t="shared" si="2"/>
        <v>5</v>
      </c>
      <c r="T15" s="131">
        <f t="shared" si="3"/>
        <v>5</v>
      </c>
      <c r="U15" s="131">
        <f t="shared" si="4"/>
        <v>4</v>
      </c>
      <c r="V15" s="131">
        <f t="shared" si="5"/>
        <v>3</v>
      </c>
      <c r="W15" s="131">
        <f t="shared" si="6"/>
        <v>5</v>
      </c>
      <c r="X15" s="131">
        <f t="shared" si="7"/>
        <v>3</v>
      </c>
      <c r="Y15" s="131">
        <f t="shared" si="8"/>
        <v>3</v>
      </c>
      <c r="Z15" s="131">
        <f t="shared" si="9"/>
        <v>3</v>
      </c>
      <c r="AA15" s="131">
        <f t="shared" si="10"/>
        <v>3</v>
      </c>
      <c r="AB15" s="131">
        <f t="shared" si="11"/>
        <v>3</v>
      </c>
      <c r="AC15" s="131">
        <f t="shared" si="12"/>
        <v>4</v>
      </c>
      <c r="AD15" s="131">
        <f t="shared" si="13"/>
        <v>3</v>
      </c>
      <c r="AE15" s="131">
        <f t="shared" si="14"/>
        <v>3</v>
      </c>
      <c r="AF15" s="142">
        <f t="shared" si="19"/>
        <v>72.307692307692307</v>
      </c>
      <c r="AG15" s="136">
        <f>(ILR!I15+ILR!K15)/(ILR!J15+ILR!L15+ILR!M15)</f>
        <v>-12.316639276782515</v>
      </c>
      <c r="AH15" s="134">
        <f>(ILR!I15+ILR!K15)/(ILR!J15+ILR!L15)</f>
        <v>0.77388958035210587</v>
      </c>
      <c r="AI15" s="137">
        <v>-5.1340209497470202</v>
      </c>
      <c r="AJ15" s="85">
        <v>-5.1340209497470202</v>
      </c>
      <c r="AK15" s="83">
        <f t="shared" si="15"/>
        <v>3</v>
      </c>
      <c r="AL15" s="131">
        <f t="shared" si="16"/>
        <v>5</v>
      </c>
      <c r="AM15" s="131">
        <f t="shared" si="17"/>
        <v>5</v>
      </c>
      <c r="AN15" s="84">
        <f t="shared" si="18"/>
        <v>5</v>
      </c>
      <c r="AO15" s="86">
        <f t="shared" si="20"/>
        <v>50</v>
      </c>
    </row>
    <row r="16" spans="1:41" x14ac:dyDescent="0.3">
      <c r="A16" s="26">
        <v>686813</v>
      </c>
      <c r="B16" s="26">
        <v>846569</v>
      </c>
      <c r="C16" s="26">
        <v>367</v>
      </c>
      <c r="D16" s="25">
        <v>12</v>
      </c>
      <c r="E16" s="27" t="s">
        <v>12</v>
      </c>
      <c r="F16" s="82">
        <f>ILR!G16</f>
        <v>-4.8663045703008354</v>
      </c>
      <c r="G16" s="132">
        <f>(Coda!G15+Coda!K15)/(Coda!AF15+Coda!AH15)</f>
        <v>1.1324130471522733</v>
      </c>
      <c r="H16" s="132">
        <f>Coda!G15/Coda!L15</f>
        <v>5.1466666666666666E-3</v>
      </c>
      <c r="I16" s="132">
        <f>(Coda!Z15+Coda!X15+Coda!G15)/Coda!AJ15</f>
        <v>6.8864428888208653E-8</v>
      </c>
      <c r="J16" s="132">
        <f>(Coda!G15+Coda!J15)/Coda!AE15</f>
        <v>6.8271553519366941E-4</v>
      </c>
      <c r="K16" s="132">
        <f>+Coda!G15+Coda!H15+Coda!I15</f>
        <v>3.7886787878787875</v>
      </c>
      <c r="L16" s="132">
        <f>(ALR!G16+ALR!P16)/ALR!AA16</f>
        <v>2.9176474771282264</v>
      </c>
      <c r="M16" s="132">
        <f>(ALR!R16+ALR!P16+ALR!G16)/(ALR!I16+ALR!AA16)</f>
        <v>2.2538894802649558</v>
      </c>
      <c r="N16" s="132">
        <f>(ALR!Q16+ALR!P16+ALR!G16)/(ALR!V16+ALR!T16)</f>
        <v>1.5540183184012015</v>
      </c>
      <c r="O16" s="132">
        <f>(CLR!G16+CLR!P16+CLR!H16)/(CLR!L16+CLR!AA16)</f>
        <v>3.2717906970081767</v>
      </c>
      <c r="P16" s="132">
        <f>(CLR!H16+CLR!AH16+CLR!G16)/(CLR!AB16+CLR!L16)</f>
        <v>1.7964632656073711</v>
      </c>
      <c r="Q16" s="132">
        <f>(ILR!G16+ILR!H16+ILR!J16)/ILR!L16</f>
        <v>1.5698164339084018</v>
      </c>
      <c r="R16" s="132">
        <f>(ILR!G16+ILR!H16)/ILR!L16</f>
        <v>1.0652916493617401</v>
      </c>
      <c r="S16" s="83">
        <f t="shared" si="2"/>
        <v>5</v>
      </c>
      <c r="T16" s="131">
        <f t="shared" si="3"/>
        <v>4</v>
      </c>
      <c r="U16" s="131">
        <f t="shared" si="4"/>
        <v>3</v>
      </c>
      <c r="V16" s="131">
        <f t="shared" si="5"/>
        <v>3</v>
      </c>
      <c r="W16" s="131">
        <f t="shared" si="6"/>
        <v>5</v>
      </c>
      <c r="X16" s="131">
        <f t="shared" si="7"/>
        <v>3</v>
      </c>
      <c r="Y16" s="131">
        <f t="shared" si="8"/>
        <v>5</v>
      </c>
      <c r="Z16" s="131">
        <f t="shared" si="9"/>
        <v>5</v>
      </c>
      <c r="AA16" s="131">
        <f t="shared" si="10"/>
        <v>4</v>
      </c>
      <c r="AB16" s="131">
        <f t="shared" si="11"/>
        <v>5</v>
      </c>
      <c r="AC16" s="131">
        <f t="shared" si="12"/>
        <v>5</v>
      </c>
      <c r="AD16" s="131">
        <f t="shared" si="13"/>
        <v>3</v>
      </c>
      <c r="AE16" s="131">
        <f t="shared" si="14"/>
        <v>3</v>
      </c>
      <c r="AF16" s="142">
        <f t="shared" si="19"/>
        <v>81.538461538461533</v>
      </c>
      <c r="AG16" s="136">
        <f>(ILR!I16+ILR!K16)/(ILR!J16+ILR!L16+ILR!M16)</f>
        <v>18.790213190511711</v>
      </c>
      <c r="AH16" s="134">
        <f>(ILR!I16+ILR!K16)/(ILR!J16+ILR!L16)</f>
        <v>0.71988830798368919</v>
      </c>
      <c r="AI16" s="137">
        <v>-6.5927065289431503</v>
      </c>
      <c r="AJ16" s="85">
        <v>-6.5927065289431503</v>
      </c>
      <c r="AK16" s="83">
        <f t="shared" si="15"/>
        <v>5</v>
      </c>
      <c r="AL16" s="131">
        <f t="shared" si="16"/>
        <v>4</v>
      </c>
      <c r="AM16" s="131">
        <f t="shared" si="17"/>
        <v>3</v>
      </c>
      <c r="AN16" s="84">
        <f t="shared" si="18"/>
        <v>3</v>
      </c>
      <c r="AO16" s="86">
        <f t="shared" si="20"/>
        <v>30</v>
      </c>
    </row>
    <row r="17" spans="1:41" x14ac:dyDescent="0.3">
      <c r="A17" s="26">
        <v>686814</v>
      </c>
      <c r="B17" s="26">
        <v>846570</v>
      </c>
      <c r="C17" s="26">
        <v>367</v>
      </c>
      <c r="D17" s="25">
        <v>13</v>
      </c>
      <c r="E17" s="27" t="s">
        <v>13</v>
      </c>
      <c r="F17" s="82">
        <f>ILR!G17</f>
        <v>-5.2094664834993605</v>
      </c>
      <c r="G17" s="132">
        <f>(Coda!G16+Coda!K16)/(Coda!AF16+Coda!AH16)</f>
        <v>0.79140485829959517</v>
      </c>
      <c r="H17" s="132">
        <f>Coda!G16/Coda!L16</f>
        <v>8.5222222222222227E-3</v>
      </c>
      <c r="I17" s="132">
        <f>(Coda!Z16+Coda!X16+Coda!G16)/Coda!AJ16</f>
        <v>5.7000457473138288E-8</v>
      </c>
      <c r="J17" s="132">
        <f>(Coda!G16+Coda!J16)/Coda!AE16</f>
        <v>3.2873961218836563E-4</v>
      </c>
      <c r="K17" s="132">
        <f>+Coda!G16+Coda!H16+Coda!I16</f>
        <v>3.4896720930232559</v>
      </c>
      <c r="L17" s="132">
        <f>(ALR!G17+ALR!P17)/ALR!AA17</f>
        <v>2.874855089454821</v>
      </c>
      <c r="M17" s="132">
        <f>(ALR!R17+ALR!P17+ALR!G17)/(ALR!I17+ALR!AA17)</f>
        <v>2.196985148055878</v>
      </c>
      <c r="N17" s="132">
        <f>(ALR!Q17+ALR!P17+ALR!G17)/(ALR!V17+ALR!T17)</f>
        <v>1.5198171393400342</v>
      </c>
      <c r="O17" s="132">
        <f>(CLR!G17+CLR!P17+CLR!H17)/(CLR!L17+CLR!AA17)</f>
        <v>3.0153497506487459</v>
      </c>
      <c r="P17" s="132">
        <f>(CLR!H17+CLR!AH17+CLR!G17)/(CLR!AB17+CLR!L17)</f>
        <v>1.5256480993720758</v>
      </c>
      <c r="Q17" s="132">
        <f>(ILR!G17+ILR!H17+ILR!J17)/ILR!L17</f>
        <v>1.6955242951854135</v>
      </c>
      <c r="R17" s="132">
        <f>(ILR!G17+ILR!H17)/ILR!L17</f>
        <v>1.1607430617105734</v>
      </c>
      <c r="S17" s="83">
        <f t="shared" si="2"/>
        <v>4</v>
      </c>
      <c r="T17" s="131">
        <f t="shared" si="3"/>
        <v>4</v>
      </c>
      <c r="U17" s="131">
        <f t="shared" si="4"/>
        <v>3</v>
      </c>
      <c r="V17" s="131">
        <f t="shared" si="5"/>
        <v>3</v>
      </c>
      <c r="W17" s="131">
        <f t="shared" si="6"/>
        <v>5</v>
      </c>
      <c r="X17" s="131">
        <f t="shared" si="7"/>
        <v>3</v>
      </c>
      <c r="Y17" s="131">
        <f t="shared" si="8"/>
        <v>5</v>
      </c>
      <c r="Z17" s="131">
        <f t="shared" si="9"/>
        <v>5</v>
      </c>
      <c r="AA17" s="131">
        <f t="shared" si="10"/>
        <v>3</v>
      </c>
      <c r="AB17" s="131">
        <f t="shared" si="11"/>
        <v>5</v>
      </c>
      <c r="AC17" s="131">
        <f t="shared" si="12"/>
        <v>4</v>
      </c>
      <c r="AD17" s="131">
        <f t="shared" si="13"/>
        <v>3</v>
      </c>
      <c r="AE17" s="131">
        <f t="shared" si="14"/>
        <v>3</v>
      </c>
      <c r="AF17" s="142">
        <f t="shared" si="19"/>
        <v>76.92307692307692</v>
      </c>
      <c r="AG17" s="136">
        <f>(ILR!I17+ILR!K17)/(ILR!J17+ILR!L17+ILR!M17)</f>
        <v>38.483894426778519</v>
      </c>
      <c r="AH17" s="134">
        <f>(ILR!I17+ILR!K17)/(ILR!J17+ILR!L17)</f>
        <v>0.73754567013765082</v>
      </c>
      <c r="AI17" s="137">
        <v>-6.7985543898410397</v>
      </c>
      <c r="AJ17" s="85">
        <v>-6.7985543898410397</v>
      </c>
      <c r="AK17" s="83">
        <f t="shared" si="15"/>
        <v>5</v>
      </c>
      <c r="AL17" s="131">
        <f t="shared" si="16"/>
        <v>5</v>
      </c>
      <c r="AM17" s="131">
        <f t="shared" si="17"/>
        <v>3</v>
      </c>
      <c r="AN17" s="84">
        <f t="shared" si="18"/>
        <v>3</v>
      </c>
      <c r="AO17" s="86">
        <f t="shared" si="20"/>
        <v>30</v>
      </c>
    </row>
    <row r="18" spans="1:41" x14ac:dyDescent="0.3">
      <c r="A18" s="26">
        <v>686816</v>
      </c>
      <c r="B18" s="26">
        <v>846571</v>
      </c>
      <c r="C18" s="26">
        <v>367</v>
      </c>
      <c r="D18" s="25">
        <v>14</v>
      </c>
      <c r="E18" s="27" t="s">
        <v>14</v>
      </c>
      <c r="F18" s="82">
        <f>ILR!G18</f>
        <v>-5.1594085549719946</v>
      </c>
      <c r="G18" s="132">
        <f>(Coda!G17+Coda!K17)/(Coda!AF17+Coda!AH17)</f>
        <v>0.79202890173410401</v>
      </c>
      <c r="H18" s="132">
        <f>Coda!G17/Coda!L17</f>
        <v>9.6710526315789483E-3</v>
      </c>
      <c r="I18" s="132">
        <f>(Coda!Z17+Coda!X17+Coda!G17)/Coda!AJ17</f>
        <v>4.5288169510480836E-8</v>
      </c>
      <c r="J18" s="132">
        <f>(Coda!G17+Coda!J17)/Coda!AE17</f>
        <v>1.0683673469387754E-4</v>
      </c>
      <c r="K18" s="132">
        <f>+Coda!G17+Coda!H17+Coda!I17</f>
        <v>4.5420999999999996</v>
      </c>
      <c r="L18" s="132">
        <f>(ALR!G18+ALR!P18)/ALR!AA18</f>
        <v>2.6311183246491017</v>
      </c>
      <c r="M18" s="132">
        <f>(ALR!R18+ALR!P18+ALR!G18)/(ALR!I18+ALR!AA18)</f>
        <v>2.0666996296338804</v>
      </c>
      <c r="N18" s="132">
        <f>(ALR!Q18+ALR!P18+ALR!G18)/(ALR!V18+ALR!T18)</f>
        <v>1.5325144728716857</v>
      </c>
      <c r="O18" s="132">
        <f>(CLR!G18+CLR!P18+CLR!H18)/(CLR!L18+CLR!AA18)</f>
        <v>2.4161862170393191</v>
      </c>
      <c r="P18" s="132">
        <f>(CLR!H18+CLR!AH18+CLR!G18)/(CLR!AB18+CLR!L18)</f>
        <v>1.3631308338630268</v>
      </c>
      <c r="Q18" s="132">
        <f>(ILR!G18+ILR!H18+ILR!J18)/ILR!L18</f>
        <v>1.692438241249115</v>
      </c>
      <c r="R18" s="132">
        <f>(ILR!G18+ILR!H18)/ILR!L18</f>
        <v>1.1670403368106388</v>
      </c>
      <c r="S18" s="83">
        <f t="shared" si="2"/>
        <v>4</v>
      </c>
      <c r="T18" s="131">
        <f t="shared" si="3"/>
        <v>4</v>
      </c>
      <c r="U18" s="131">
        <f t="shared" si="4"/>
        <v>4</v>
      </c>
      <c r="V18" s="131">
        <f t="shared" si="5"/>
        <v>3</v>
      </c>
      <c r="W18" s="131">
        <f t="shared" si="6"/>
        <v>5</v>
      </c>
      <c r="X18" s="131">
        <f t="shared" si="7"/>
        <v>3</v>
      </c>
      <c r="Y18" s="131">
        <f t="shared" si="8"/>
        <v>4</v>
      </c>
      <c r="Z18" s="131">
        <f t="shared" si="9"/>
        <v>4</v>
      </c>
      <c r="AA18" s="131">
        <f t="shared" si="10"/>
        <v>3</v>
      </c>
      <c r="AB18" s="131">
        <f t="shared" si="11"/>
        <v>4</v>
      </c>
      <c r="AC18" s="131">
        <f t="shared" si="12"/>
        <v>3</v>
      </c>
      <c r="AD18" s="131">
        <f t="shared" si="13"/>
        <v>3</v>
      </c>
      <c r="AE18" s="131">
        <f t="shared" si="14"/>
        <v>3</v>
      </c>
      <c r="AF18" s="142">
        <f t="shared" si="19"/>
        <v>72.307692307692307</v>
      </c>
      <c r="AG18" s="136">
        <f>(ILR!I18+ILR!K18)/(ILR!J18+ILR!L18+ILR!M18)</f>
        <v>-28.590437950233543</v>
      </c>
      <c r="AH18" s="134">
        <f>(ILR!I18+ILR!K18)/(ILR!J18+ILR!L18)</f>
        <v>0.76185790972468892</v>
      </c>
      <c r="AI18" s="137">
        <v>-6.5439423554693397</v>
      </c>
      <c r="AJ18" s="85">
        <v>-6.5439423554693397</v>
      </c>
      <c r="AK18" s="83">
        <f t="shared" si="15"/>
        <v>3</v>
      </c>
      <c r="AL18" s="131">
        <f t="shared" si="16"/>
        <v>5</v>
      </c>
      <c r="AM18" s="131">
        <f t="shared" si="17"/>
        <v>3</v>
      </c>
      <c r="AN18" s="84">
        <f t="shared" si="18"/>
        <v>3</v>
      </c>
      <c r="AO18" s="86">
        <f t="shared" si="20"/>
        <v>30</v>
      </c>
    </row>
    <row r="19" spans="1:41" x14ac:dyDescent="0.3">
      <c r="A19" s="26">
        <v>686817</v>
      </c>
      <c r="B19" s="26">
        <v>846571</v>
      </c>
      <c r="C19" s="26">
        <v>367</v>
      </c>
      <c r="D19" s="25">
        <v>15</v>
      </c>
      <c r="E19" s="27" t="s">
        <v>15</v>
      </c>
      <c r="F19" s="82">
        <f>ILR!G19</f>
        <v>-5.9880153842568173</v>
      </c>
      <c r="G19" s="132">
        <f>(Coda!G18+Coda!K18)/(Coda!AF18+Coda!AH18)</f>
        <v>1.3485213509080969</v>
      </c>
      <c r="H19" s="132">
        <f>Coda!G18/Coda!L18</f>
        <v>3.8779999999999995E-3</v>
      </c>
      <c r="I19" s="132">
        <f>(Coda!Z18+Coda!X18+Coda!G18)/Coda!AJ18</f>
        <v>1.1486990966814423E-8</v>
      </c>
      <c r="J19" s="132">
        <f>(Coda!G18+Coda!J18)/Coda!AE18</f>
        <v>5.5764425936942296E-5</v>
      </c>
      <c r="K19" s="132">
        <f>+Coda!G18+Coda!H18+Coda!I18</f>
        <v>4.8830529411764712</v>
      </c>
      <c r="L19" s="132">
        <f>(ALR!G19+ALR!P19)/ALR!AA19</f>
        <v>2.5503899198671687</v>
      </c>
      <c r="M19" s="132">
        <f>(ALR!R19+ALR!P19+ALR!G19)/(ALR!I19+ALR!AA19)</f>
        <v>2.049477172204563</v>
      </c>
      <c r="N19" s="132">
        <f>(ALR!Q19+ALR!P19+ALR!G19)/(ALR!V19+ALR!T19)</f>
        <v>2.0548173172857167</v>
      </c>
      <c r="O19" s="132">
        <f>(CLR!G19+CLR!P19+CLR!H19)/(CLR!L19+CLR!AA19)</f>
        <v>2.1367407069161684</v>
      </c>
      <c r="P19" s="132">
        <f>(CLR!H19+CLR!AH19+CLR!G19)/(CLR!AB19+CLR!L19)</f>
        <v>1.6683038588876413</v>
      </c>
      <c r="Q19" s="132">
        <f>(ILR!G19+ILR!H19+ILR!J19)/ILR!L19</f>
        <v>1.9481735023641897</v>
      </c>
      <c r="R19" s="132">
        <f>(ILR!G19+ILR!H19)/ILR!L19</f>
        <v>1.3567883607831848</v>
      </c>
      <c r="S19" s="83">
        <f t="shared" si="2"/>
        <v>3</v>
      </c>
      <c r="T19" s="131">
        <f t="shared" si="3"/>
        <v>5</v>
      </c>
      <c r="U19" s="131">
        <f t="shared" si="4"/>
        <v>3</v>
      </c>
      <c r="V19" s="131">
        <f t="shared" si="5"/>
        <v>3</v>
      </c>
      <c r="W19" s="131">
        <f t="shared" si="6"/>
        <v>4</v>
      </c>
      <c r="X19" s="131">
        <f t="shared" si="7"/>
        <v>4</v>
      </c>
      <c r="Y19" s="131">
        <f t="shared" si="8"/>
        <v>3</v>
      </c>
      <c r="Z19" s="131">
        <f t="shared" si="9"/>
        <v>4</v>
      </c>
      <c r="AA19" s="131">
        <f t="shared" si="10"/>
        <v>5</v>
      </c>
      <c r="AB19" s="131">
        <f t="shared" si="11"/>
        <v>3</v>
      </c>
      <c r="AC19" s="131">
        <f t="shared" si="12"/>
        <v>5</v>
      </c>
      <c r="AD19" s="131">
        <f t="shared" si="13"/>
        <v>3</v>
      </c>
      <c r="AE19" s="131">
        <f t="shared" si="14"/>
        <v>4</v>
      </c>
      <c r="AF19" s="142">
        <f t="shared" si="19"/>
        <v>75.384615384615387</v>
      </c>
      <c r="AG19" s="136">
        <f>(ILR!I19+ILR!K19)/(ILR!J19+ILR!L19+ILR!M19)</f>
        <v>-12.688295829982058</v>
      </c>
      <c r="AH19" s="134">
        <f>(ILR!I19+ILR!K19)/(ILR!J19+ILR!L19)</f>
        <v>0.60764953659020626</v>
      </c>
      <c r="AI19" s="137">
        <v>-5.1603978565325601</v>
      </c>
      <c r="AJ19" s="85">
        <v>-5.1603978565325601</v>
      </c>
      <c r="AK19" s="83">
        <f t="shared" si="15"/>
        <v>3</v>
      </c>
      <c r="AL19" s="131">
        <f t="shared" si="16"/>
        <v>3</v>
      </c>
      <c r="AM19" s="131">
        <f t="shared" si="17"/>
        <v>5</v>
      </c>
      <c r="AN19" s="84">
        <f t="shared" si="18"/>
        <v>5</v>
      </c>
      <c r="AO19" s="86">
        <f t="shared" si="20"/>
        <v>50</v>
      </c>
    </row>
    <row r="20" spans="1:41" x14ac:dyDescent="0.3">
      <c r="A20" s="26">
        <v>686810</v>
      </c>
      <c r="B20" s="26">
        <v>846572</v>
      </c>
      <c r="C20" s="26">
        <v>366</v>
      </c>
      <c r="D20" s="25">
        <v>16</v>
      </c>
      <c r="E20" s="27" t="s">
        <v>16</v>
      </c>
      <c r="F20" s="82">
        <f>ILR!G20</f>
        <v>-5.0208229127979038</v>
      </c>
      <c r="G20" s="132">
        <f>(Coda!G19+Coda!K19)/(Coda!AF19+Coda!AH19)</f>
        <v>1.5735401007013128</v>
      </c>
      <c r="H20" s="132">
        <f>Coda!G19/Coda!L19</f>
        <v>6.2071428571428573E-3</v>
      </c>
      <c r="I20" s="132">
        <f>(Coda!Z19+Coda!X19+Coda!G19)/Coda!AJ19</f>
        <v>1.838766362848782E-8</v>
      </c>
      <c r="J20" s="132">
        <f>(Coda!G19+Coda!J19)/Coda!AE19</f>
        <v>8.5787948360871696E-5</v>
      </c>
      <c r="K20" s="132">
        <f>+Coda!G19+Coda!H19+Coda!I19</f>
        <v>5.2511000000000001</v>
      </c>
      <c r="L20" s="132">
        <f>(ALR!G20+ALR!P20)/ALR!AA20</f>
        <v>2.5579273484491778</v>
      </c>
      <c r="M20" s="132">
        <f>(ALR!R20+ALR!P20+ALR!G20)/(ALR!I20+ALR!AA20)</f>
        <v>2.0824633250087796</v>
      </c>
      <c r="N20" s="132">
        <f>(ALR!Q20+ALR!P20+ALR!G20)/(ALR!V20+ALR!T20)</f>
        <v>1.5703284324289806</v>
      </c>
      <c r="O20" s="132">
        <f>(CLR!G20+CLR!P20+CLR!H20)/(CLR!L20+CLR!AA20)</f>
        <v>2.202400016858328</v>
      </c>
      <c r="P20" s="132">
        <f>(CLR!H20+CLR!AH20+CLR!G20)/(CLR!AB20+CLR!L20)</f>
        <v>1.5193538312496555</v>
      </c>
      <c r="Q20" s="132">
        <f>(ILR!G20+ILR!H20+ILR!J20)/ILR!L20</f>
        <v>1.6573942359032965</v>
      </c>
      <c r="R20" s="132">
        <f>(ILR!G20+ILR!H20)/ILR!L20</f>
        <v>1.1196400649950753</v>
      </c>
      <c r="S20" s="83">
        <f t="shared" si="2"/>
        <v>5</v>
      </c>
      <c r="T20" s="131">
        <f t="shared" si="3"/>
        <v>5</v>
      </c>
      <c r="U20" s="131">
        <f t="shared" si="4"/>
        <v>3</v>
      </c>
      <c r="V20" s="131">
        <f t="shared" si="5"/>
        <v>3</v>
      </c>
      <c r="W20" s="131">
        <f t="shared" si="6"/>
        <v>5</v>
      </c>
      <c r="X20" s="131">
        <f t="shared" si="7"/>
        <v>4</v>
      </c>
      <c r="Y20" s="131">
        <f t="shared" si="8"/>
        <v>3</v>
      </c>
      <c r="Z20" s="131">
        <f t="shared" si="9"/>
        <v>4</v>
      </c>
      <c r="AA20" s="131">
        <f t="shared" si="10"/>
        <v>4</v>
      </c>
      <c r="AB20" s="131">
        <f t="shared" si="11"/>
        <v>3</v>
      </c>
      <c r="AC20" s="131">
        <f t="shared" si="12"/>
        <v>4</v>
      </c>
      <c r="AD20" s="131">
        <f t="shared" si="13"/>
        <v>3</v>
      </c>
      <c r="AE20" s="131">
        <f t="shared" si="14"/>
        <v>3</v>
      </c>
      <c r="AF20" s="142">
        <f t="shared" si="19"/>
        <v>75.384615384615387</v>
      </c>
      <c r="AG20" s="136">
        <f>(ILR!I20+ILR!K20)/(ILR!J20+ILR!L20+ILR!M20)</f>
        <v>-12.880745765739052</v>
      </c>
      <c r="AH20" s="134">
        <f>(ILR!I20+ILR!K20)/(ILR!J20+ILR!L20)</f>
        <v>0.6949110876439929</v>
      </c>
      <c r="AI20" s="137">
        <v>-5.9094352431222603</v>
      </c>
      <c r="AJ20" s="85">
        <v>-5.9094352431222603</v>
      </c>
      <c r="AK20" s="83">
        <f t="shared" si="15"/>
        <v>3</v>
      </c>
      <c r="AL20" s="131">
        <f t="shared" si="16"/>
        <v>4</v>
      </c>
      <c r="AM20" s="131">
        <f t="shared" si="17"/>
        <v>4</v>
      </c>
      <c r="AN20" s="84">
        <f t="shared" si="18"/>
        <v>4</v>
      </c>
      <c r="AO20" s="86">
        <f t="shared" si="20"/>
        <v>40</v>
      </c>
    </row>
    <row r="21" spans="1:41" x14ac:dyDescent="0.3">
      <c r="A21" s="26">
        <v>686809</v>
      </c>
      <c r="B21" s="26">
        <v>846572</v>
      </c>
      <c r="C21" s="26">
        <v>366</v>
      </c>
      <c r="D21" s="25">
        <v>17</v>
      </c>
      <c r="E21" s="27" t="s">
        <v>17</v>
      </c>
      <c r="F21" s="82">
        <f>ILR!G21</f>
        <v>-5.1560231390299958</v>
      </c>
      <c r="G21" s="132">
        <f>(Coda!G20+Coda!K20)/(Coda!AF20+Coda!AH20)</f>
        <v>0.87409104727162179</v>
      </c>
      <c r="H21" s="132">
        <f>Coda!G20/Coda!L20</f>
        <v>6.1016949152542369E-2</v>
      </c>
      <c r="I21" s="132">
        <f>(Coda!Z20+Coda!X20+Coda!G20)/Coda!AJ20</f>
        <v>2.1592479933578121E-8</v>
      </c>
      <c r="J21" s="132">
        <f>(Coda!G20+Coda!J20)/Coda!AE20</f>
        <v>4.7898624334980458E-5</v>
      </c>
      <c r="K21" s="132">
        <f>+Coda!G20+Coda!H20+Coda!I20</f>
        <v>5.7656363636363634</v>
      </c>
      <c r="L21" s="132">
        <f>(ALR!G21+ALR!P21)/ALR!AA21</f>
        <v>2.5366628529561668</v>
      </c>
      <c r="M21" s="132">
        <f>(ALR!R21+ALR!P21+ALR!G21)/(ALR!I21+ALR!AA21)</f>
        <v>2.0284350539107834</v>
      </c>
      <c r="N21" s="132">
        <f>(ALR!Q21+ALR!P21+ALR!G21)/(ALR!V21+ALR!T21)</f>
        <v>1.4882426465577432</v>
      </c>
      <c r="O21" s="132">
        <f>(CLR!G21+CLR!P21+CLR!H21)/(CLR!L21+CLR!AA21)</f>
        <v>1.5157305908538463</v>
      </c>
      <c r="P21" s="132">
        <f>(CLR!H21+CLR!AH21+CLR!G21)/(CLR!AB21+CLR!L21)</f>
        <v>0.98999015214713559</v>
      </c>
      <c r="Q21" s="132">
        <f>(ILR!G21+ILR!H21+ILR!J21)/ILR!L21</f>
        <v>1.7572498179883436</v>
      </c>
      <c r="R21" s="132">
        <f>(ILR!G21+ILR!H21)/ILR!L21</f>
        <v>1.1878004586668962</v>
      </c>
      <c r="S21" s="83">
        <f t="shared" si="2"/>
        <v>4</v>
      </c>
      <c r="T21" s="131">
        <f t="shared" si="3"/>
        <v>4</v>
      </c>
      <c r="U21" s="131">
        <f t="shared" si="4"/>
        <v>5</v>
      </c>
      <c r="V21" s="131">
        <f t="shared" si="5"/>
        <v>3</v>
      </c>
      <c r="W21" s="131">
        <f t="shared" si="6"/>
        <v>4</v>
      </c>
      <c r="X21" s="131">
        <f t="shared" si="7"/>
        <v>5</v>
      </c>
      <c r="Y21" s="131">
        <f t="shared" si="8"/>
        <v>3</v>
      </c>
      <c r="Z21" s="131">
        <f t="shared" si="9"/>
        <v>3</v>
      </c>
      <c r="AA21" s="131">
        <f t="shared" si="10"/>
        <v>3</v>
      </c>
      <c r="AB21" s="131">
        <f t="shared" si="11"/>
        <v>3</v>
      </c>
      <c r="AC21" s="131">
        <f t="shared" si="12"/>
        <v>3</v>
      </c>
      <c r="AD21" s="131">
        <f t="shared" si="13"/>
        <v>3</v>
      </c>
      <c r="AE21" s="131">
        <f t="shared" si="14"/>
        <v>3</v>
      </c>
      <c r="AF21" s="142">
        <f t="shared" si="19"/>
        <v>70.769230769230774</v>
      </c>
      <c r="AG21" s="136">
        <f>(ILR!I21+ILR!K21)/(ILR!J21+ILR!L21+ILR!M21)</f>
        <v>-8.6862319469384186</v>
      </c>
      <c r="AH21" s="134">
        <f>(ILR!I21+ILR!K21)/(ILR!J21+ILR!L21)</f>
        <v>0.84119577357830488</v>
      </c>
      <c r="AI21" s="137">
        <v>-4.4735402364295602</v>
      </c>
      <c r="AJ21" s="85">
        <v>-4.4735402364295602</v>
      </c>
      <c r="AK21" s="83">
        <f t="shared" si="15"/>
        <v>3</v>
      </c>
      <c r="AL21" s="131">
        <f t="shared" si="16"/>
        <v>5</v>
      </c>
      <c r="AM21" s="131">
        <f t="shared" si="17"/>
        <v>5</v>
      </c>
      <c r="AN21" s="84">
        <f t="shared" si="18"/>
        <v>5</v>
      </c>
      <c r="AO21" s="86">
        <f t="shared" si="20"/>
        <v>50</v>
      </c>
    </row>
    <row r="22" spans="1:41" x14ac:dyDescent="0.3">
      <c r="A22" s="26">
        <v>686804</v>
      </c>
      <c r="B22" s="26">
        <v>846573</v>
      </c>
      <c r="C22" s="26">
        <v>367</v>
      </c>
      <c r="D22" s="25">
        <v>18</v>
      </c>
      <c r="E22" s="27" t="s">
        <v>18</v>
      </c>
      <c r="F22" s="82">
        <f>ILR!G22</f>
        <v>-5.4048938206547161</v>
      </c>
      <c r="G22" s="132">
        <f>(Coda!G21+Coda!K21)/(Coda!AF21+Coda!AH21)</f>
        <v>1.2879084175084174</v>
      </c>
      <c r="H22" s="132">
        <f>Coda!G21/Coda!L21</f>
        <v>2.0736842105263161E-3</v>
      </c>
      <c r="I22" s="132">
        <f>(Coda!Z21+Coda!X21+Coda!G21)/Coda!AJ21</f>
        <v>1.5346162617924947E-8</v>
      </c>
      <c r="J22" s="132">
        <f>(Coda!G21+Coda!J21)/Coda!AE21</f>
        <v>1.5356874530428251E-4</v>
      </c>
      <c r="K22" s="132">
        <f>+Coda!G21+Coda!H21+Coda!I21</f>
        <v>4.8089106382978724</v>
      </c>
      <c r="L22" s="132">
        <f>(ALR!G22+ALR!P22)/ALR!AA22</f>
        <v>2.778986782250922</v>
      </c>
      <c r="M22" s="132">
        <f>(ALR!R22+ALR!P22+ALR!G22)/(ALR!I22+ALR!AA22)</f>
        <v>2.1715334960202224</v>
      </c>
      <c r="N22" s="132">
        <f>(ALR!Q22+ALR!P22+ALR!G22)/(ALR!V22+ALR!T22)</f>
        <v>1.5615732303028758</v>
      </c>
      <c r="O22" s="132">
        <f>(CLR!G22+CLR!P22+CLR!H22)/(CLR!L22+CLR!AA22)</f>
        <v>2.7420258872372174</v>
      </c>
      <c r="P22" s="132">
        <f>(CLR!H22+CLR!AH22+CLR!G22)/(CLR!AB22+CLR!L22)</f>
        <v>1.9229617852390433</v>
      </c>
      <c r="Q22" s="132">
        <f>(ILR!G22+ILR!H22+ILR!J22)/ILR!L22</f>
        <v>1.7375838247916484</v>
      </c>
      <c r="R22" s="132">
        <f>(ILR!G22+ILR!H22)/ILR!L22</f>
        <v>1.2186397018806017</v>
      </c>
      <c r="S22" s="83">
        <f t="shared" si="2"/>
        <v>4</v>
      </c>
      <c r="T22" s="131">
        <f t="shared" si="3"/>
        <v>5</v>
      </c>
      <c r="U22" s="131">
        <f t="shared" si="4"/>
        <v>3</v>
      </c>
      <c r="V22" s="131">
        <f t="shared" si="5"/>
        <v>3</v>
      </c>
      <c r="W22" s="131">
        <f t="shared" si="6"/>
        <v>5</v>
      </c>
      <c r="X22" s="131">
        <f t="shared" si="7"/>
        <v>4</v>
      </c>
      <c r="Y22" s="131">
        <f t="shared" si="8"/>
        <v>5</v>
      </c>
      <c r="Z22" s="131">
        <f t="shared" si="9"/>
        <v>5</v>
      </c>
      <c r="AA22" s="131">
        <f t="shared" si="10"/>
        <v>4</v>
      </c>
      <c r="AB22" s="131">
        <f t="shared" si="11"/>
        <v>4</v>
      </c>
      <c r="AC22" s="131">
        <f t="shared" si="12"/>
        <v>5</v>
      </c>
      <c r="AD22" s="131">
        <f t="shared" si="13"/>
        <v>3</v>
      </c>
      <c r="AE22" s="131">
        <f t="shared" si="14"/>
        <v>3</v>
      </c>
      <c r="AF22" s="142">
        <f t="shared" si="19"/>
        <v>81.538461538461533</v>
      </c>
      <c r="AG22" s="136">
        <f>(ILR!I22+ILR!K22)/(ILR!J22+ILR!L22+ILR!M22)</f>
        <v>-13.167299241214321</v>
      </c>
      <c r="AH22" s="134">
        <f>(ILR!I22+ILR!K22)/(ILR!J22+ILR!L22)</f>
        <v>0.76076466906622697</v>
      </c>
      <c r="AI22" s="137">
        <v>-5.2889360313338898</v>
      </c>
      <c r="AJ22" s="85">
        <v>-5.2889360313338898</v>
      </c>
      <c r="AK22" s="83">
        <f t="shared" si="15"/>
        <v>3</v>
      </c>
      <c r="AL22" s="131">
        <f t="shared" si="16"/>
        <v>5</v>
      </c>
      <c r="AM22" s="131">
        <f t="shared" si="17"/>
        <v>5</v>
      </c>
      <c r="AN22" s="84">
        <f t="shared" si="18"/>
        <v>5</v>
      </c>
      <c r="AO22" s="86">
        <f t="shared" si="20"/>
        <v>50</v>
      </c>
    </row>
    <row r="23" spans="1:41" x14ac:dyDescent="0.3">
      <c r="A23" s="26">
        <v>686803</v>
      </c>
      <c r="B23" s="26">
        <v>846573</v>
      </c>
      <c r="C23" s="26">
        <v>367</v>
      </c>
      <c r="D23" s="25">
        <v>19</v>
      </c>
      <c r="E23" s="27" t="s">
        <v>19</v>
      </c>
      <c r="F23" s="82">
        <f>ILR!G23</f>
        <v>-5.0656645597248451</v>
      </c>
      <c r="G23" s="132">
        <f>(Coda!G22+Coda!K22)/(Coda!AF22+Coda!AH22)</f>
        <v>1.2465047551538777</v>
      </c>
      <c r="H23" s="132">
        <f>Coda!G22/Coda!L22</f>
        <v>9.81346153846154E-3</v>
      </c>
      <c r="I23" s="132">
        <f>(Coda!Z22+Coda!X22+Coda!G22)/Coda!AJ22</f>
        <v>2.431970321811147E-8</v>
      </c>
      <c r="J23" s="132">
        <f>(Coda!G22+Coda!J22)/Coda!AE22</f>
        <v>6.1687398593834501E-5</v>
      </c>
      <c r="K23" s="132">
        <f>+Coda!G22+Coda!H22+Coda!I22</f>
        <v>4.7042276595744674</v>
      </c>
      <c r="L23" s="132">
        <f>(ALR!G23+ALR!P23)/ALR!AA23</f>
        <v>2.4936950073659223</v>
      </c>
      <c r="M23" s="132">
        <f>(ALR!R23+ALR!P23+ALR!G23)/(ALR!I23+ALR!AA23)</f>
        <v>2.0141816097259353</v>
      </c>
      <c r="N23" s="132">
        <f>(ALR!Q23+ALR!P23+ALR!G23)/(ALR!V23+ALR!T23)</f>
        <v>1.4818858757070414</v>
      </c>
      <c r="O23" s="132">
        <f>(CLR!G23+CLR!P23+CLR!H23)/(CLR!L23+CLR!AA23)</f>
        <v>2.1187006916498055</v>
      </c>
      <c r="P23" s="132">
        <f>(CLR!H23+CLR!AH23+CLR!G23)/(CLR!AB23+CLR!L23)</f>
        <v>1.5361496645927213</v>
      </c>
      <c r="Q23" s="132">
        <f>(ILR!G23+ILR!H23+ILR!J23)/ILR!L23</f>
        <v>1.7186238804443073</v>
      </c>
      <c r="R23" s="132">
        <f>(ILR!G23+ILR!H23)/ILR!L23</f>
        <v>1.1672609740462603</v>
      </c>
      <c r="S23" s="83">
        <f t="shared" si="2"/>
        <v>5</v>
      </c>
      <c r="T23" s="131">
        <f t="shared" si="3"/>
        <v>5</v>
      </c>
      <c r="U23" s="131">
        <f t="shared" si="4"/>
        <v>4</v>
      </c>
      <c r="V23" s="131">
        <f t="shared" si="5"/>
        <v>3</v>
      </c>
      <c r="W23" s="131">
        <f t="shared" si="6"/>
        <v>4</v>
      </c>
      <c r="X23" s="131">
        <f t="shared" si="7"/>
        <v>4</v>
      </c>
      <c r="Y23" s="131">
        <f t="shared" si="8"/>
        <v>3</v>
      </c>
      <c r="Z23" s="131">
        <f t="shared" si="9"/>
        <v>3</v>
      </c>
      <c r="AA23" s="131">
        <f t="shared" si="10"/>
        <v>3</v>
      </c>
      <c r="AB23" s="131">
        <f t="shared" si="11"/>
        <v>3</v>
      </c>
      <c r="AC23" s="131">
        <f t="shared" si="12"/>
        <v>4</v>
      </c>
      <c r="AD23" s="131">
        <f t="shared" si="13"/>
        <v>3</v>
      </c>
      <c r="AE23" s="131">
        <f t="shared" si="14"/>
        <v>3</v>
      </c>
      <c r="AF23" s="142">
        <f t="shared" si="19"/>
        <v>72.307692307692307</v>
      </c>
      <c r="AG23" s="136">
        <f>(ILR!I23+ILR!K23)/(ILR!J23+ILR!L23+ILR!M23)</f>
        <v>-8.5614098981253957</v>
      </c>
      <c r="AH23" s="134">
        <f>(ILR!I23+ILR!K23)/(ILR!J23+ILR!L23)</f>
        <v>0.76263613313717282</v>
      </c>
      <c r="AI23" s="137">
        <v>-5.2172674539293498</v>
      </c>
      <c r="AJ23" s="85">
        <v>-5.2172674539293498</v>
      </c>
      <c r="AK23" s="83">
        <f t="shared" si="15"/>
        <v>3</v>
      </c>
      <c r="AL23" s="131">
        <f t="shared" si="16"/>
        <v>5</v>
      </c>
      <c r="AM23" s="131">
        <f t="shared" si="17"/>
        <v>5</v>
      </c>
      <c r="AN23" s="84">
        <f t="shared" si="18"/>
        <v>5</v>
      </c>
      <c r="AO23" s="86">
        <f t="shared" si="20"/>
        <v>50</v>
      </c>
    </row>
    <row r="24" spans="1:41" x14ac:dyDescent="0.3">
      <c r="A24" s="26">
        <v>686802</v>
      </c>
      <c r="B24" s="26">
        <v>846574</v>
      </c>
      <c r="C24" s="26">
        <v>367</v>
      </c>
      <c r="D24" s="25">
        <v>20</v>
      </c>
      <c r="E24" s="27" t="s">
        <v>20</v>
      </c>
      <c r="F24" s="82">
        <f>ILR!G24</f>
        <v>-5.2965787140071985</v>
      </c>
      <c r="G24" s="132">
        <f>(Coda!G23+Coda!K23)/(Coda!AF23+Coda!AH23)</f>
        <v>1.4302230744646853</v>
      </c>
      <c r="H24" s="132">
        <f>Coda!G23/Coda!L23</f>
        <v>4.0363636363636357E-3</v>
      </c>
      <c r="I24" s="132">
        <f>(Coda!Z23+Coda!X23+Coda!G23)/Coda!AJ23</f>
        <v>1.537646228235394E-8</v>
      </c>
      <c r="J24" s="132">
        <f>(Coda!G23+Coda!J23)/Coda!AE23</f>
        <v>6.860482103725348E-5</v>
      </c>
      <c r="K24" s="132">
        <f>+Coda!G23+Coda!H23+Coda!I23</f>
        <v>5.1471414634146342</v>
      </c>
      <c r="L24" s="132">
        <f>(ALR!G24+ALR!P24)/ALR!AA24</f>
        <v>2.6224324671547246</v>
      </c>
      <c r="M24" s="132">
        <f>(ALR!R24+ALR!P24+ALR!G24)/(ALR!I24+ALR!AA24)</f>
        <v>2.1057264525320267</v>
      </c>
      <c r="N24" s="132">
        <f>(ALR!Q24+ALR!P24+ALR!G24)/(ALR!V24+ALR!T24)</f>
        <v>1.5328563975248264</v>
      </c>
      <c r="O24" s="132">
        <f>(CLR!G24+CLR!P24+CLR!H24)/(CLR!L24+CLR!AA24)</f>
        <v>2.374940863987832</v>
      </c>
      <c r="P24" s="132">
        <f>(CLR!H24+CLR!AH24+CLR!G24)/(CLR!AB24+CLR!L24)</f>
        <v>1.6804413851261362</v>
      </c>
      <c r="Q24" s="132">
        <f>(ILR!G24+ILR!H24+ILR!J24)/ILR!L24</f>
        <v>1.7379694527485106</v>
      </c>
      <c r="R24" s="132">
        <f>(ILR!G24+ILR!H24)/ILR!L24</f>
        <v>1.1975179735127033</v>
      </c>
      <c r="S24" s="83">
        <f t="shared" si="2"/>
        <v>4</v>
      </c>
      <c r="T24" s="131">
        <f t="shared" si="3"/>
        <v>5</v>
      </c>
      <c r="U24" s="131">
        <f t="shared" si="4"/>
        <v>3</v>
      </c>
      <c r="V24" s="131">
        <f t="shared" si="5"/>
        <v>3</v>
      </c>
      <c r="W24" s="131">
        <f t="shared" si="6"/>
        <v>4</v>
      </c>
      <c r="X24" s="131">
        <f t="shared" si="7"/>
        <v>4</v>
      </c>
      <c r="Y24" s="131">
        <f t="shared" si="8"/>
        <v>4</v>
      </c>
      <c r="Z24" s="131">
        <f t="shared" si="9"/>
        <v>4</v>
      </c>
      <c r="AA24" s="131">
        <f t="shared" si="10"/>
        <v>3</v>
      </c>
      <c r="AB24" s="131">
        <f t="shared" si="11"/>
        <v>4</v>
      </c>
      <c r="AC24" s="131">
        <f t="shared" si="12"/>
        <v>5</v>
      </c>
      <c r="AD24" s="131">
        <f t="shared" si="13"/>
        <v>3</v>
      </c>
      <c r="AE24" s="131">
        <f t="shared" si="14"/>
        <v>3</v>
      </c>
      <c r="AF24" s="142">
        <f t="shared" si="19"/>
        <v>75.384615384615387</v>
      </c>
      <c r="AG24" s="136">
        <f>(ILR!I24+ILR!K24)/(ILR!J24+ILR!L24+ILR!M24)</f>
        <v>-11.868571281951267</v>
      </c>
      <c r="AH24" s="134">
        <f>(ILR!I24+ILR!K24)/(ILR!J24+ILR!L24)</f>
        <v>0.7326616176381322</v>
      </c>
      <c r="AI24" s="137">
        <v>-5.1613977077847899</v>
      </c>
      <c r="AJ24" s="85">
        <v>-5.1613977077847899</v>
      </c>
      <c r="AK24" s="83">
        <f t="shared" si="15"/>
        <v>3</v>
      </c>
      <c r="AL24" s="131">
        <f t="shared" si="16"/>
        <v>5</v>
      </c>
      <c r="AM24" s="131">
        <f t="shared" si="17"/>
        <v>5</v>
      </c>
      <c r="AN24" s="84">
        <f t="shared" si="18"/>
        <v>5</v>
      </c>
      <c r="AO24" s="86">
        <f t="shared" si="20"/>
        <v>50</v>
      </c>
    </row>
    <row r="25" spans="1:41" x14ac:dyDescent="0.3">
      <c r="A25" s="26">
        <v>686801</v>
      </c>
      <c r="B25" s="26">
        <v>846574</v>
      </c>
      <c r="C25" s="26">
        <v>366</v>
      </c>
      <c r="D25" s="25">
        <v>21</v>
      </c>
      <c r="E25" s="27" t="s">
        <v>21</v>
      </c>
      <c r="F25" s="82">
        <f>ILR!G25</f>
        <v>-4.4929094063782733</v>
      </c>
      <c r="G25" s="132">
        <f>(Coda!G24+Coda!K24)/(Coda!AF24+Coda!AH24)</f>
        <v>1.510458408978379</v>
      </c>
      <c r="H25" s="132">
        <f>Coda!G24/Coda!L24</f>
        <v>2.4223404255319145E-2</v>
      </c>
      <c r="I25" s="132">
        <f>(Coda!Z24+Coda!X24+Coda!G24)/Coda!AJ24</f>
        <v>4.8264799031758568E-8</v>
      </c>
      <c r="J25" s="132">
        <f>(Coda!G24+Coda!J24)/Coda!AE24</f>
        <v>1.1922725194330131E-4</v>
      </c>
      <c r="K25" s="132">
        <f>+Coda!G24+Coda!H24+Coda!I24</f>
        <v>5.1752317073170735</v>
      </c>
      <c r="L25" s="132">
        <f>(ALR!G25+ALR!P25)/ALR!AA25</f>
        <v>2.4837888733704236</v>
      </c>
      <c r="M25" s="132">
        <f>(ALR!R25+ALR!P25+ALR!G25)/(ALR!I25+ALR!AA25)</f>
        <v>2.031147708756972</v>
      </c>
      <c r="N25" s="132">
        <f>(ALR!Q25+ALR!P25+ALR!G25)/(ALR!V25+ALR!T25)</f>
        <v>1.457466108616075</v>
      </c>
      <c r="O25" s="132">
        <f>(CLR!G25+CLR!P25+CLR!H25)/(CLR!L25+CLR!AA25)</f>
        <v>2.0190506441633631</v>
      </c>
      <c r="P25" s="132">
        <f>(CLR!H25+CLR!AH25+CLR!G25)/(CLR!AB25+CLR!L25)</f>
        <v>1.3349268718728733</v>
      </c>
      <c r="Q25" s="132">
        <f>(ILR!G25+ILR!H25+ILR!J25)/ILR!L25</f>
        <v>1.5632656967626586</v>
      </c>
      <c r="R25" s="132">
        <f>(ILR!G25+ILR!H25)/ILR!L25</f>
        <v>1.0124089458552608</v>
      </c>
      <c r="S25" s="83">
        <f t="shared" si="2"/>
        <v>5</v>
      </c>
      <c r="T25" s="131">
        <f t="shared" si="3"/>
        <v>5</v>
      </c>
      <c r="U25" s="131">
        <f t="shared" si="4"/>
        <v>5</v>
      </c>
      <c r="V25" s="131">
        <f t="shared" si="5"/>
        <v>3</v>
      </c>
      <c r="W25" s="131">
        <f t="shared" si="6"/>
        <v>5</v>
      </c>
      <c r="X25" s="131">
        <f t="shared" si="7"/>
        <v>4</v>
      </c>
      <c r="Y25" s="131">
        <f t="shared" si="8"/>
        <v>3</v>
      </c>
      <c r="Z25" s="131">
        <f t="shared" si="9"/>
        <v>3</v>
      </c>
      <c r="AA25" s="131">
        <f t="shared" si="10"/>
        <v>3</v>
      </c>
      <c r="AB25" s="131">
        <f t="shared" si="11"/>
        <v>3</v>
      </c>
      <c r="AC25" s="131">
        <f t="shared" si="12"/>
        <v>3</v>
      </c>
      <c r="AD25" s="131">
        <f t="shared" si="13"/>
        <v>3</v>
      </c>
      <c r="AE25" s="131">
        <f t="shared" si="14"/>
        <v>3</v>
      </c>
      <c r="AF25" s="142">
        <f t="shared" si="19"/>
        <v>73.84615384615384</v>
      </c>
      <c r="AG25" s="136">
        <f>(ILR!I25+ILR!K25)/(ILR!J25+ILR!L25+ILR!M25)</f>
        <v>-13.38193020671552</v>
      </c>
      <c r="AH25" s="134">
        <f>(ILR!I25+ILR!K25)/(ILR!J25+ILR!L25)</f>
        <v>0.73308075707090925</v>
      </c>
      <c r="AI25" s="137">
        <v>-5.9246469136565203</v>
      </c>
      <c r="AJ25" s="85">
        <v>-5.9246469136565203</v>
      </c>
      <c r="AK25" s="83">
        <f t="shared" si="15"/>
        <v>3</v>
      </c>
      <c r="AL25" s="131">
        <f t="shared" si="16"/>
        <v>5</v>
      </c>
      <c r="AM25" s="131">
        <f t="shared" si="17"/>
        <v>4</v>
      </c>
      <c r="AN25" s="84">
        <f t="shared" si="18"/>
        <v>4</v>
      </c>
      <c r="AO25" s="86">
        <f t="shared" si="20"/>
        <v>40</v>
      </c>
    </row>
    <row r="26" spans="1:41" x14ac:dyDescent="0.3">
      <c r="A26" s="26">
        <v>687115</v>
      </c>
      <c r="B26" s="26">
        <v>846600</v>
      </c>
      <c r="C26" s="26">
        <v>379</v>
      </c>
      <c r="D26" s="25">
        <v>22</v>
      </c>
      <c r="E26" s="27" t="s">
        <v>22</v>
      </c>
      <c r="F26" s="82">
        <f>ILR!G26</f>
        <v>-5.0451316021154948</v>
      </c>
      <c r="G26" s="132">
        <f>(Coda!G25+Coda!K25)/(Coda!AF25+Coda!AH25)</f>
        <v>0.92832067510548533</v>
      </c>
      <c r="H26" s="132">
        <f>Coda!G25/Coda!L25</f>
        <v>6.658064516129031E-3</v>
      </c>
      <c r="I26" s="132">
        <f>(Coda!Z25+Coda!X25+Coda!G25)/Coda!AJ25</f>
        <v>7.8747938173863212E-8</v>
      </c>
      <c r="J26" s="132">
        <f>(Coda!G25+Coda!J25)/Coda!AE25</f>
        <v>2.8744995940763136E-5</v>
      </c>
      <c r="K26" s="132">
        <f>+Coda!G25+Coda!H25+Coda!I25</f>
        <v>7.7403304347826092</v>
      </c>
      <c r="L26" s="132">
        <f>(ALR!G26+ALR!P26)/ALR!AA26</f>
        <v>2.8268027586965228</v>
      </c>
      <c r="M26" s="132">
        <f>(ALR!R26+ALR!P26+ALR!G26)/(ALR!I26+ALR!AA26)</f>
        <v>2.3095300370600729</v>
      </c>
      <c r="N26" s="132">
        <f>(ALR!Q26+ALR!P26+ALR!G26)/(ALR!V26+ALR!T26)</f>
        <v>1.5570044644090615</v>
      </c>
      <c r="O26" s="132">
        <f>(CLR!G26+CLR!P26+CLR!H26)/(CLR!L26+CLR!AA26)</f>
        <v>2.70169509057604</v>
      </c>
      <c r="P26" s="132">
        <f>(CLR!H26+CLR!AH26+CLR!G26)/(CLR!AB26+CLR!L26)</f>
        <v>1.1914579777499086</v>
      </c>
      <c r="Q26" s="132">
        <f>(ILR!G26+ILR!H26+ILR!J26)/ILR!L26</f>
        <v>1.6658849357291254</v>
      </c>
      <c r="R26" s="132">
        <f>(ILR!G26+ILR!H26)/ILR!L26</f>
        <v>1.0673771407076338</v>
      </c>
      <c r="S26" s="83">
        <f t="shared" si="2"/>
        <v>5</v>
      </c>
      <c r="T26" s="131">
        <f t="shared" si="3"/>
        <v>4</v>
      </c>
      <c r="U26" s="131">
        <f t="shared" si="4"/>
        <v>3</v>
      </c>
      <c r="V26" s="131">
        <f t="shared" si="5"/>
        <v>3</v>
      </c>
      <c r="W26" s="131">
        <f t="shared" si="6"/>
        <v>3</v>
      </c>
      <c r="X26" s="131">
        <f t="shared" si="7"/>
        <v>5</v>
      </c>
      <c r="Y26" s="131">
        <f t="shared" si="8"/>
        <v>5</v>
      </c>
      <c r="Z26" s="131">
        <f t="shared" si="9"/>
        <v>5</v>
      </c>
      <c r="AA26" s="131">
        <f t="shared" si="10"/>
        <v>4</v>
      </c>
      <c r="AB26" s="131">
        <f t="shared" si="11"/>
        <v>4</v>
      </c>
      <c r="AC26" s="131">
        <f t="shared" si="12"/>
        <v>3</v>
      </c>
      <c r="AD26" s="131">
        <f t="shared" si="13"/>
        <v>3</v>
      </c>
      <c r="AE26" s="131">
        <f t="shared" si="14"/>
        <v>3</v>
      </c>
      <c r="AF26" s="142">
        <f t="shared" si="19"/>
        <v>76.92307692307692</v>
      </c>
      <c r="AG26" s="136">
        <f>(ILR!I26+ILR!K26)/(ILR!J26+ILR!L26+ILR!M26)</f>
        <v>5.3151839006839472</v>
      </c>
      <c r="AH26" s="134">
        <f>(ILR!I26+ILR!K26)/(ILR!J26+ILR!L26)</f>
        <v>0.62911332771082529</v>
      </c>
      <c r="AI26" s="137">
        <v>-6.5080250718341297</v>
      </c>
      <c r="AJ26" s="85">
        <v>-6.5080250718341297</v>
      </c>
      <c r="AK26" s="83">
        <f t="shared" si="15"/>
        <v>3</v>
      </c>
      <c r="AL26" s="131">
        <f t="shared" si="16"/>
        <v>3</v>
      </c>
      <c r="AM26" s="131">
        <f t="shared" si="17"/>
        <v>3</v>
      </c>
      <c r="AN26" s="84">
        <f t="shared" si="18"/>
        <v>3</v>
      </c>
      <c r="AO26" s="86">
        <f t="shared" si="20"/>
        <v>30</v>
      </c>
    </row>
    <row r="27" spans="1:41" x14ac:dyDescent="0.3">
      <c r="A27" s="26">
        <v>687115</v>
      </c>
      <c r="B27" s="26">
        <v>846601</v>
      </c>
      <c r="C27" s="26">
        <v>379</v>
      </c>
      <c r="D27" s="25">
        <v>23</v>
      </c>
      <c r="E27" s="27" t="s">
        <v>24</v>
      </c>
      <c r="F27" s="82">
        <f>ILR!G27</f>
        <v>-4.6214889291128962</v>
      </c>
      <c r="G27" s="132">
        <f>(Coda!G26+Coda!K26)/(Coda!AF26+Coda!AH26)</f>
        <v>0.75754415083351534</v>
      </c>
      <c r="H27" s="132">
        <f>Coda!G26/Coda!L26</f>
        <v>5.9097872340425531E-2</v>
      </c>
      <c r="I27" s="132">
        <f>(Coda!Z26+Coda!X26+Coda!G26)/Coda!AJ26</f>
        <v>2.371268142963801E-7</v>
      </c>
      <c r="J27" s="132">
        <f>(Coda!G26+Coda!J26)/Coda!AE26</f>
        <v>5.6224529027297191E-5</v>
      </c>
      <c r="K27" s="132">
        <f>+Coda!G26+Coda!H26+Coda!I26</f>
        <v>7.2778666666666663</v>
      </c>
      <c r="L27" s="132">
        <f>(ALR!G27+ALR!P27)/ALR!AA27</f>
        <v>2.5559162680624969</v>
      </c>
      <c r="M27" s="132">
        <f>(ALR!R27+ALR!P27+ALR!G27)/(ALR!I27+ALR!AA27)</f>
        <v>2.1009771283617331</v>
      </c>
      <c r="N27" s="132">
        <f>(ALR!Q27+ALR!P27+ALR!G27)/(ALR!V27+ALR!T27)</f>
        <v>1.4567775844736643</v>
      </c>
      <c r="O27" s="132">
        <f>(CLR!G27+CLR!P27+CLR!H27)/(CLR!L27+CLR!AA27)</f>
        <v>1.9750684051099809</v>
      </c>
      <c r="P27" s="132">
        <f>(CLR!H27+CLR!AH27+CLR!G27)/(CLR!AB27+CLR!L27)</f>
        <v>0.67837325285526529</v>
      </c>
      <c r="Q27" s="132">
        <f>(ILR!G27+ILR!H27+ILR!J27)/ILR!L27</f>
        <v>1.6155231687010605</v>
      </c>
      <c r="R27" s="132">
        <f>(ILR!G27+ILR!H27)/ILR!L27</f>
        <v>0.99404879474178565</v>
      </c>
      <c r="S27" s="83">
        <f t="shared" si="2"/>
        <v>5</v>
      </c>
      <c r="T27" s="131">
        <f t="shared" si="3"/>
        <v>4</v>
      </c>
      <c r="U27" s="131">
        <f t="shared" si="4"/>
        <v>5</v>
      </c>
      <c r="V27" s="131">
        <f t="shared" si="5"/>
        <v>5</v>
      </c>
      <c r="W27" s="131">
        <f t="shared" si="6"/>
        <v>4</v>
      </c>
      <c r="X27" s="131">
        <f t="shared" si="7"/>
        <v>5</v>
      </c>
      <c r="Y27" s="131">
        <f t="shared" si="8"/>
        <v>3</v>
      </c>
      <c r="Z27" s="131">
        <f t="shared" si="9"/>
        <v>4</v>
      </c>
      <c r="AA27" s="131">
        <f t="shared" si="10"/>
        <v>3</v>
      </c>
      <c r="AB27" s="131">
        <f t="shared" si="11"/>
        <v>3</v>
      </c>
      <c r="AC27" s="131">
        <f t="shared" si="12"/>
        <v>3</v>
      </c>
      <c r="AD27" s="131">
        <f t="shared" si="13"/>
        <v>3</v>
      </c>
      <c r="AE27" s="131">
        <f t="shared" si="14"/>
        <v>3</v>
      </c>
      <c r="AF27" s="142">
        <f t="shared" si="19"/>
        <v>76.92307692307692</v>
      </c>
      <c r="AG27" s="136">
        <f>(ILR!I27+ILR!K27)/(ILR!J27+ILR!L27+ILR!M27)</f>
        <v>6.4348340118831286</v>
      </c>
      <c r="AH27" s="134">
        <f>(ILR!I27+ILR!K27)/(ILR!J27+ILR!L27)</f>
        <v>0.62611006810661518</v>
      </c>
      <c r="AI27" s="137">
        <v>-5.6964547628281803</v>
      </c>
      <c r="AJ27" s="85">
        <v>-5.6964547628281803</v>
      </c>
      <c r="AK27" s="83">
        <f t="shared" si="15"/>
        <v>3</v>
      </c>
      <c r="AL27" s="131">
        <f t="shared" si="16"/>
        <v>3</v>
      </c>
      <c r="AM27" s="131">
        <f t="shared" si="17"/>
        <v>4</v>
      </c>
      <c r="AN27" s="84">
        <f t="shared" si="18"/>
        <v>4</v>
      </c>
      <c r="AO27" s="86">
        <f t="shared" si="20"/>
        <v>40</v>
      </c>
    </row>
    <row r="28" spans="1:41" x14ac:dyDescent="0.3">
      <c r="A28" s="26">
        <v>687114</v>
      </c>
      <c r="B28" s="26">
        <v>846601</v>
      </c>
      <c r="C28" s="26">
        <v>379</v>
      </c>
      <c r="D28" s="25">
        <v>24</v>
      </c>
      <c r="E28" s="27" t="s">
        <v>26</v>
      </c>
      <c r="F28" s="82">
        <f>ILR!G28</f>
        <v>-6.1904819429713394</v>
      </c>
      <c r="G28" s="132">
        <f>(Coda!G27+Coda!K27)/(Coda!AF27+Coda!AH27)</f>
        <v>0.62452797293780904</v>
      </c>
      <c r="H28" s="132">
        <f>Coda!G27/Coda!L27</f>
        <v>2.6086956521739132E-3</v>
      </c>
      <c r="I28" s="132">
        <f>(Coda!Z27+Coda!X27+Coda!G27)/Coda!AJ27</f>
        <v>4.2342070416273269E-8</v>
      </c>
      <c r="J28" s="132">
        <f>(Coda!G27+Coda!J27)/Coda!AE27</f>
        <v>1.2630875473379373E-5</v>
      </c>
      <c r="K28" s="132">
        <f>+Coda!G27+Coda!H27+Coda!I27</f>
        <v>6.9379</v>
      </c>
      <c r="L28" s="132">
        <f>(ALR!G28+ALR!P28)/ALR!AA28</f>
        <v>2.8531600422140944</v>
      </c>
      <c r="M28" s="132">
        <f>(ALR!R28+ALR!P28+ALR!G28)/(ALR!I28+ALR!AA28)</f>
        <v>2.2528708309269021</v>
      </c>
      <c r="N28" s="132">
        <f>(ALR!Q28+ALR!P28+ALR!G28)/(ALR!V28+ALR!T28)</f>
        <v>1.5731210012950778</v>
      </c>
      <c r="O28" s="132">
        <f>(CLR!G28+CLR!P28+CLR!H28)/(CLR!L28+CLR!AA28)</f>
        <v>2.5594634424780422</v>
      </c>
      <c r="P28" s="132">
        <f>(CLR!H28+CLR!AH28+CLR!G28)/(CLR!AB28+CLR!L28)</f>
        <v>1.3454849253090126</v>
      </c>
      <c r="Q28" s="132">
        <f>(ILR!G28+ILR!H28+ILR!J28)/ILR!L28</f>
        <v>1.9301831097355644</v>
      </c>
      <c r="R28" s="132">
        <f>(ILR!G28+ILR!H28)/ILR!L28</f>
        <v>1.3248853369054463</v>
      </c>
      <c r="S28" s="83">
        <f t="shared" si="2"/>
        <v>3</v>
      </c>
      <c r="T28" s="131">
        <f t="shared" si="3"/>
        <v>4</v>
      </c>
      <c r="U28" s="131">
        <f t="shared" si="4"/>
        <v>3</v>
      </c>
      <c r="V28" s="131">
        <f t="shared" si="5"/>
        <v>3</v>
      </c>
      <c r="W28" s="131">
        <f t="shared" si="6"/>
        <v>3</v>
      </c>
      <c r="X28" s="131">
        <f t="shared" si="7"/>
        <v>5</v>
      </c>
      <c r="Y28" s="131">
        <f t="shared" si="8"/>
        <v>5</v>
      </c>
      <c r="Z28" s="131">
        <f t="shared" si="9"/>
        <v>5</v>
      </c>
      <c r="AA28" s="131">
        <f t="shared" si="10"/>
        <v>4</v>
      </c>
      <c r="AB28" s="131">
        <f t="shared" si="11"/>
        <v>4</v>
      </c>
      <c r="AC28" s="131">
        <f t="shared" si="12"/>
        <v>3</v>
      </c>
      <c r="AD28" s="131">
        <f t="shared" si="13"/>
        <v>3</v>
      </c>
      <c r="AE28" s="131">
        <f t="shared" si="14"/>
        <v>4</v>
      </c>
      <c r="AF28" s="142">
        <f t="shared" si="19"/>
        <v>75.384615384615387</v>
      </c>
      <c r="AG28" s="136">
        <f>(ILR!I28+ILR!K28)/(ILR!J28+ILR!L28+ILR!M28)</f>
        <v>7.7311071208861559</v>
      </c>
      <c r="AH28" s="134">
        <f>(ILR!I28+ILR!K28)/(ILR!J28+ILR!L28)</f>
        <v>0.64897755197408324</v>
      </c>
      <c r="AI28" s="137">
        <v>-5.6596044699910504</v>
      </c>
      <c r="AJ28" s="85">
        <v>-5.6596044699910504</v>
      </c>
      <c r="AK28" s="83">
        <f t="shared" si="15"/>
        <v>3</v>
      </c>
      <c r="AL28" s="131">
        <f t="shared" si="16"/>
        <v>3</v>
      </c>
      <c r="AM28" s="131">
        <f t="shared" si="17"/>
        <v>4</v>
      </c>
      <c r="AN28" s="84">
        <f t="shared" si="18"/>
        <v>4</v>
      </c>
      <c r="AO28" s="86">
        <f t="shared" si="20"/>
        <v>40</v>
      </c>
    </row>
    <row r="29" spans="1:41" x14ac:dyDescent="0.3">
      <c r="A29" s="26">
        <v>687114</v>
      </c>
      <c r="B29" s="26">
        <v>846600</v>
      </c>
      <c r="C29" s="26">
        <v>379</v>
      </c>
      <c r="D29" s="25">
        <v>25</v>
      </c>
      <c r="E29" s="27" t="s">
        <v>25</v>
      </c>
      <c r="F29" s="82">
        <f>ILR!G29</f>
        <v>-5.1350589803605331</v>
      </c>
      <c r="G29" s="132">
        <f>(Coda!G28+Coda!K28)/(Coda!AF28+Coda!AH28)</f>
        <v>2.0683370018975333</v>
      </c>
      <c r="H29" s="132">
        <f>Coda!G28/Coda!L28</f>
        <v>1.3799999999999999E-3</v>
      </c>
      <c r="I29" s="132">
        <f>(Coda!Z28+Coda!X28+Coda!G28)/Coda!AJ28</f>
        <v>4.9243356898510786E-8</v>
      </c>
      <c r="J29" s="132">
        <f>(Coda!G28+Coda!J28)/Coda!AE28</f>
        <v>1.3668639949128679E-5</v>
      </c>
      <c r="K29" s="132">
        <f>+Coda!G28+Coda!H28+Coda!I28</f>
        <v>12.444844444444445</v>
      </c>
      <c r="L29" s="132">
        <f>(ALR!G29+ALR!P29)/ALR!AA29</f>
        <v>2.7310869792538357</v>
      </c>
      <c r="M29" s="132">
        <f>(ALR!R29+ALR!P29+ALR!G29)/(ALR!I29+ALR!AA29)</f>
        <v>2.3757272376225136</v>
      </c>
      <c r="N29" s="132">
        <f>(ALR!Q29+ALR!P29+ALR!G29)/(ALR!V29+ALR!T29)</f>
        <v>1.5935278745074981</v>
      </c>
      <c r="O29" s="132">
        <f>(CLR!G29+CLR!P29+CLR!H29)/(CLR!L29+CLR!AA29)</f>
        <v>2.9452458936202537</v>
      </c>
      <c r="P29" s="132">
        <f>(CLR!H29+CLR!AH29+CLR!G29)/(CLR!AB29+CLR!L29)</f>
        <v>1.5862594749953638</v>
      </c>
      <c r="Q29" s="132">
        <f>(ILR!G29+ILR!H29+ILR!J29)/ILR!L29</f>
        <v>1.6306132889994898</v>
      </c>
      <c r="R29" s="132">
        <f>(ILR!G29+ILR!H29)/ILR!L29</f>
        <v>1.0746797237939121</v>
      </c>
      <c r="S29" s="83">
        <f t="shared" si="2"/>
        <v>4</v>
      </c>
      <c r="T29" s="131">
        <f t="shared" si="3"/>
        <v>5</v>
      </c>
      <c r="U29" s="131">
        <f t="shared" si="4"/>
        <v>3</v>
      </c>
      <c r="V29" s="131">
        <f t="shared" si="5"/>
        <v>3</v>
      </c>
      <c r="W29" s="131">
        <f t="shared" si="6"/>
        <v>3</v>
      </c>
      <c r="X29" s="131">
        <f t="shared" si="7"/>
        <v>5</v>
      </c>
      <c r="Y29" s="131">
        <f t="shared" si="8"/>
        <v>4</v>
      </c>
      <c r="Z29" s="131">
        <f t="shared" si="9"/>
        <v>5</v>
      </c>
      <c r="AA29" s="131">
        <f t="shared" si="10"/>
        <v>4</v>
      </c>
      <c r="AB29" s="131">
        <f t="shared" si="11"/>
        <v>5</v>
      </c>
      <c r="AC29" s="131">
        <f t="shared" si="12"/>
        <v>4</v>
      </c>
      <c r="AD29" s="131">
        <f t="shared" si="13"/>
        <v>3</v>
      </c>
      <c r="AE29" s="131">
        <f t="shared" si="14"/>
        <v>3</v>
      </c>
      <c r="AF29" s="142">
        <f t="shared" si="19"/>
        <v>78.461538461538467</v>
      </c>
      <c r="AG29" s="136">
        <f>(ILR!I29+ILR!K29)/(ILR!J29+ILR!L29+ILR!M29)</f>
        <v>5.6787436561569296</v>
      </c>
      <c r="AH29" s="134">
        <f>(ILR!I29+ILR!K29)/(ILR!J29+ILR!L29)</f>
        <v>0.56931250179964032</v>
      </c>
      <c r="AI29" s="137">
        <v>-6.8512713407479398</v>
      </c>
      <c r="AJ29" s="85">
        <v>-6.8512713407479398</v>
      </c>
      <c r="AK29" s="83">
        <f t="shared" si="15"/>
        <v>3</v>
      </c>
      <c r="AL29" s="131">
        <f t="shared" si="16"/>
        <v>3</v>
      </c>
      <c r="AM29" s="131">
        <f t="shared" si="17"/>
        <v>3</v>
      </c>
      <c r="AN29" s="84">
        <f t="shared" si="18"/>
        <v>3</v>
      </c>
      <c r="AO29" s="86">
        <f t="shared" si="20"/>
        <v>30</v>
      </c>
    </row>
    <row r="30" spans="1:41" x14ac:dyDescent="0.3">
      <c r="A30" s="26">
        <v>687116</v>
      </c>
      <c r="B30" s="26">
        <v>846601</v>
      </c>
      <c r="C30" s="26">
        <v>379</v>
      </c>
      <c r="D30" s="25">
        <v>26</v>
      </c>
      <c r="E30" s="27" t="s">
        <v>27</v>
      </c>
      <c r="F30" s="82">
        <f>ILR!G30</f>
        <v>-4.607768070826773</v>
      </c>
      <c r="G30" s="132">
        <f>(Coda!G29+Coda!K29)/(Coda!AF29+Coda!AH29)</f>
        <v>1.3840214285714285</v>
      </c>
      <c r="H30" s="132">
        <f>Coda!G29/Coda!L29</f>
        <v>1.0807843137254901E-2</v>
      </c>
      <c r="I30" s="132">
        <f>(Coda!Z29+Coda!X29+Coda!G29)/Coda!AJ29</f>
        <v>8.3269317334188486E-8</v>
      </c>
      <c r="J30" s="132">
        <f>(Coda!G29+Coda!J29)/Coda!AE29</f>
        <v>3.4783585274364904E-5</v>
      </c>
      <c r="K30" s="132">
        <f>+Coda!G29+Coda!H29+Coda!I29</f>
        <v>7.6216476190476197</v>
      </c>
      <c r="L30" s="132">
        <f>(ALR!G30+ALR!P30)/ALR!AA30</f>
        <v>2.5969227323372981</v>
      </c>
      <c r="M30" s="132">
        <f>(ALR!R30+ALR!P30+ALR!G30)/(ALR!I30+ALR!AA30)</f>
        <v>2.2068933043935495</v>
      </c>
      <c r="N30" s="132">
        <f>(ALR!Q30+ALR!P30+ALR!G30)/(ALR!V30+ALR!T30)</f>
        <v>1.5044028208772313</v>
      </c>
      <c r="O30" s="132">
        <f>(CLR!G30+CLR!P30+CLR!H30)/(CLR!L30+CLR!AA30)</f>
        <v>2.3986380307011812</v>
      </c>
      <c r="P30" s="132">
        <f>(CLR!H30+CLR!AH30+CLR!G30)/(CLR!AB30+CLR!L30)</f>
        <v>1.0627891470758948</v>
      </c>
      <c r="Q30" s="132">
        <f>(ILR!G30+ILR!H30+ILR!J30)/ILR!L30</f>
        <v>1.5659172326676505</v>
      </c>
      <c r="R30" s="132">
        <f>(ILR!G30+ILR!H30)/ILR!L30</f>
        <v>0.98188655410354475</v>
      </c>
      <c r="S30" s="83">
        <f t="shared" si="2"/>
        <v>5</v>
      </c>
      <c r="T30" s="131">
        <f t="shared" si="3"/>
        <v>5</v>
      </c>
      <c r="U30" s="131">
        <f t="shared" si="4"/>
        <v>4</v>
      </c>
      <c r="V30" s="131">
        <f t="shared" si="5"/>
        <v>4</v>
      </c>
      <c r="W30" s="131">
        <f t="shared" si="6"/>
        <v>3</v>
      </c>
      <c r="X30" s="131">
        <f t="shared" si="7"/>
        <v>5</v>
      </c>
      <c r="Y30" s="131">
        <f t="shared" si="8"/>
        <v>3</v>
      </c>
      <c r="Z30" s="131">
        <f t="shared" si="9"/>
        <v>5</v>
      </c>
      <c r="AA30" s="131">
        <f t="shared" si="10"/>
        <v>3</v>
      </c>
      <c r="AB30" s="131">
        <f t="shared" si="11"/>
        <v>4</v>
      </c>
      <c r="AC30" s="131">
        <f t="shared" si="12"/>
        <v>3</v>
      </c>
      <c r="AD30" s="131">
        <f t="shared" si="13"/>
        <v>3</v>
      </c>
      <c r="AE30" s="131">
        <f t="shared" si="14"/>
        <v>3</v>
      </c>
      <c r="AF30" s="142">
        <f t="shared" si="19"/>
        <v>76.92307692307692</v>
      </c>
      <c r="AG30" s="136">
        <f>(ILR!I30+ILR!K30)/(ILR!J30+ILR!L30+ILR!M30)</f>
        <v>5.3524487039270419</v>
      </c>
      <c r="AH30" s="134">
        <f>(ILR!I30+ILR!K30)/(ILR!J30+ILR!L30)</f>
        <v>0.60144984602657314</v>
      </c>
      <c r="AI30" s="137">
        <v>-6.8675347417194699</v>
      </c>
      <c r="AJ30" s="85">
        <v>-6.8675347417194699</v>
      </c>
      <c r="AK30" s="83">
        <f t="shared" si="15"/>
        <v>3</v>
      </c>
      <c r="AL30" s="131">
        <f t="shared" si="16"/>
        <v>3</v>
      </c>
      <c r="AM30" s="131">
        <f t="shared" si="17"/>
        <v>3</v>
      </c>
      <c r="AN30" s="84">
        <f t="shared" si="18"/>
        <v>3</v>
      </c>
      <c r="AO30" s="86">
        <f t="shared" si="20"/>
        <v>30</v>
      </c>
    </row>
    <row r="31" spans="1:41" x14ac:dyDescent="0.3">
      <c r="A31" s="26">
        <v>687116</v>
      </c>
      <c r="B31" s="26">
        <v>846600</v>
      </c>
      <c r="C31" s="26">
        <v>379</v>
      </c>
      <c r="D31" s="25">
        <v>27</v>
      </c>
      <c r="E31" s="27" t="s">
        <v>28</v>
      </c>
      <c r="F31" s="82">
        <f>ILR!G31</f>
        <v>-5.5574653759391737</v>
      </c>
      <c r="G31" s="132">
        <f>(Coda!G30+Coda!K30)/(Coda!AF30+Coda!AH30)</f>
        <v>0.63032072829131658</v>
      </c>
      <c r="H31" s="132">
        <f>Coda!G30/Coda!L30</f>
        <v>7.7368421052631583E-3</v>
      </c>
      <c r="I31" s="132">
        <f>(Coda!Z30+Coda!X30+Coda!G30)/Coda!AJ30</f>
        <v>1.0977111986215941E-7</v>
      </c>
      <c r="J31" s="132">
        <f>(Coda!G30+Coda!J30)/Coda!AE30</f>
        <v>1.0602336660881315E-5</v>
      </c>
      <c r="K31" s="132">
        <f>+Coda!G30+Coda!H30+Coda!I30</f>
        <v>6.2366941176470583</v>
      </c>
      <c r="L31" s="132">
        <f>(ALR!G31+ALR!P31)/ALR!AA31</f>
        <v>2.6160653080359055</v>
      </c>
      <c r="M31" s="132">
        <f>(ALR!R31+ALR!P31+ALR!G31)/(ALR!I31+ALR!AA31)</f>
        <v>2.1757760672951751</v>
      </c>
      <c r="N31" s="132">
        <f>(ALR!Q31+ALR!P31+ALR!G31)/(ALR!V31+ALR!T31)</f>
        <v>1.6151583161254872</v>
      </c>
      <c r="O31" s="132">
        <f>(CLR!G31+CLR!P31+CLR!H31)/(CLR!L31+CLR!AA31)</f>
        <v>2.2932350469418306</v>
      </c>
      <c r="P31" s="132">
        <f>(CLR!H31+CLR!AH31+CLR!G31)/(CLR!AB31+CLR!L31)</f>
        <v>1.026846338420045</v>
      </c>
      <c r="Q31" s="132">
        <f>(ILR!G31+ILR!H31+ILR!J31)/ILR!L31</f>
        <v>1.8167024596406525</v>
      </c>
      <c r="R31" s="132">
        <f>(ILR!G31+ILR!H31)/ILR!L31</f>
        <v>1.1795044519394562</v>
      </c>
      <c r="S31" s="83">
        <f t="shared" si="2"/>
        <v>4</v>
      </c>
      <c r="T31" s="131">
        <f t="shared" si="3"/>
        <v>4</v>
      </c>
      <c r="U31" s="131">
        <f t="shared" si="4"/>
        <v>3</v>
      </c>
      <c r="V31" s="131">
        <f t="shared" si="5"/>
        <v>4</v>
      </c>
      <c r="W31" s="131">
        <f t="shared" si="6"/>
        <v>3</v>
      </c>
      <c r="X31" s="131">
        <f t="shared" si="7"/>
        <v>5</v>
      </c>
      <c r="Y31" s="131">
        <f t="shared" si="8"/>
        <v>3</v>
      </c>
      <c r="Z31" s="131">
        <f t="shared" si="9"/>
        <v>5</v>
      </c>
      <c r="AA31" s="131">
        <f t="shared" si="10"/>
        <v>5</v>
      </c>
      <c r="AB31" s="131">
        <f t="shared" si="11"/>
        <v>3</v>
      </c>
      <c r="AC31" s="131">
        <f t="shared" si="12"/>
        <v>3</v>
      </c>
      <c r="AD31" s="131">
        <f t="shared" si="13"/>
        <v>3</v>
      </c>
      <c r="AE31" s="131">
        <f t="shared" si="14"/>
        <v>3</v>
      </c>
      <c r="AF31" s="142">
        <f t="shared" si="19"/>
        <v>73.84615384615384</v>
      </c>
      <c r="AG31" s="136">
        <f>(ILR!I31+ILR!K31)/(ILR!J31+ILR!L31+ILR!M31)</f>
        <v>3.5810861654943746</v>
      </c>
      <c r="AH31" s="134">
        <f>(ILR!I31+ILR!K31)/(ILR!J31+ILR!L31)</f>
        <v>0.56142837092703002</v>
      </c>
      <c r="AI31" s="137">
        <v>-6.8888339523038997</v>
      </c>
      <c r="AJ31" s="85">
        <v>-6.8888339523038997</v>
      </c>
      <c r="AK31" s="83">
        <f t="shared" si="15"/>
        <v>3</v>
      </c>
      <c r="AL31" s="131">
        <f t="shared" si="16"/>
        <v>3</v>
      </c>
      <c r="AM31" s="131">
        <f t="shared" si="17"/>
        <v>3</v>
      </c>
      <c r="AN31" s="84">
        <f t="shared" si="18"/>
        <v>3</v>
      </c>
      <c r="AO31" s="86">
        <f t="shared" si="20"/>
        <v>30</v>
      </c>
    </row>
    <row r="32" spans="1:41" x14ac:dyDescent="0.3">
      <c r="A32" s="26">
        <v>687117</v>
      </c>
      <c r="B32" s="26">
        <v>846600</v>
      </c>
      <c r="C32" s="26">
        <v>379</v>
      </c>
      <c r="D32" s="25">
        <v>28</v>
      </c>
      <c r="E32" s="27" t="s">
        <v>30</v>
      </c>
      <c r="F32" s="82">
        <f>ILR!G32</f>
        <v>-4.8578298162981897</v>
      </c>
      <c r="G32" s="132">
        <f>(Coda!G31+Coda!K31)/(Coda!AF31+Coda!AH31)</f>
        <v>5.854413695636921E-2</v>
      </c>
      <c r="H32" s="132">
        <f>Coda!G31/Coda!L31</f>
        <v>82.731902985074612</v>
      </c>
      <c r="I32" s="132">
        <f>(Coda!Z31+Coda!X31+Coda!G31)/Coda!AJ31</f>
        <v>1.2809794806402744E-5</v>
      </c>
      <c r="J32" s="132">
        <f>(Coda!G31+Coda!J31)/Coda!AE31</f>
        <v>1.0299388737431724E-3</v>
      </c>
      <c r="K32" s="132">
        <f>+Coda!G31+Coda!H31+Coda!I31</f>
        <v>25.14914814814815</v>
      </c>
      <c r="L32" s="132">
        <f>(ALR!G32+ALR!P32)/ALR!AA32</f>
        <v>1.31761519705174</v>
      </c>
      <c r="M32" s="132">
        <f>(ALR!R32+ALR!P32+ALR!G32)/(ALR!I32+ALR!AA32)</f>
        <v>1.0917990760814302</v>
      </c>
      <c r="N32" s="132">
        <f>(ALR!Q32+ALR!P32+ALR!G32)/(ALR!V32+ALR!T32)</f>
        <v>1.1210131254092661</v>
      </c>
      <c r="O32" s="132">
        <f>(CLR!G32+CLR!P32+CLR!H32)/(CLR!L32+CLR!AA32)</f>
        <v>3.7213786638936257E-2</v>
      </c>
      <c r="P32" s="132">
        <f>(CLR!H32+CLR!AH32+CLR!G32)/(CLR!AB32+CLR!L32)</f>
        <v>-0.51218495979314993</v>
      </c>
      <c r="Q32" s="132">
        <f>(ILR!G32+ILR!H32+ILR!J32)/ILR!L32</f>
        <v>1.3870150409917157</v>
      </c>
      <c r="R32" s="132">
        <f>(ILR!G32+ILR!H32)/ILR!L32</f>
        <v>1.0791882407705067</v>
      </c>
      <c r="S32" s="83">
        <f t="shared" si="2"/>
        <v>5</v>
      </c>
      <c r="T32" s="131">
        <f t="shared" si="3"/>
        <v>3</v>
      </c>
      <c r="U32" s="131">
        <f t="shared" si="4"/>
        <v>5</v>
      </c>
      <c r="V32" s="131">
        <f t="shared" si="5"/>
        <v>5</v>
      </c>
      <c r="W32" s="131">
        <f t="shared" si="6"/>
        <v>5</v>
      </c>
      <c r="X32" s="131">
        <f t="shared" si="7"/>
        <v>5</v>
      </c>
      <c r="Y32" s="131">
        <f t="shared" si="8"/>
        <v>3</v>
      </c>
      <c r="Z32" s="131">
        <f t="shared" si="9"/>
        <v>3</v>
      </c>
      <c r="AA32" s="131">
        <f t="shared" si="10"/>
        <v>3</v>
      </c>
      <c r="AB32" s="131">
        <f t="shared" si="11"/>
        <v>3</v>
      </c>
      <c r="AC32" s="131">
        <f t="shared" si="12"/>
        <v>3</v>
      </c>
      <c r="AD32" s="131">
        <f t="shared" si="13"/>
        <v>3</v>
      </c>
      <c r="AE32" s="131">
        <f t="shared" si="14"/>
        <v>3</v>
      </c>
      <c r="AF32" s="142">
        <f t="shared" si="19"/>
        <v>75.384615384615387</v>
      </c>
      <c r="AG32" s="136">
        <f>(ILR!I32+ILR!K32)/(ILR!J32+ILR!L32+ILR!M32)</f>
        <v>-3.9421792321271565</v>
      </c>
      <c r="AH32" s="134">
        <f>(ILR!I32+ILR!K32)/(ILR!J32+ILR!L32)</f>
        <v>1.1611002789572278</v>
      </c>
      <c r="AI32" s="137">
        <v>-7.0053013649128504</v>
      </c>
      <c r="AJ32" s="85">
        <v>-7.0053013649128504</v>
      </c>
      <c r="AK32" s="83">
        <f t="shared" si="15"/>
        <v>3</v>
      </c>
      <c r="AL32" s="131">
        <f t="shared" si="16"/>
        <v>5</v>
      </c>
      <c r="AM32" s="131">
        <f t="shared" si="17"/>
        <v>3</v>
      </c>
      <c r="AN32" s="84">
        <f t="shared" si="18"/>
        <v>3</v>
      </c>
      <c r="AO32" s="86">
        <f t="shared" si="20"/>
        <v>30</v>
      </c>
    </row>
    <row r="33" spans="1:41" x14ac:dyDescent="0.3">
      <c r="A33" s="26">
        <v>687117</v>
      </c>
      <c r="B33" s="26">
        <v>846601</v>
      </c>
      <c r="C33" s="26">
        <v>379</v>
      </c>
      <c r="D33" s="25">
        <v>29</v>
      </c>
      <c r="E33" s="27" t="s">
        <v>29</v>
      </c>
      <c r="F33" s="82">
        <f>ILR!G33</f>
        <v>-3.6102990398198944</v>
      </c>
      <c r="G33" s="132">
        <f>(Coda!G32+Coda!K32)/(Coda!AF32+Coda!AH32)</f>
        <v>2.429334777334951</v>
      </c>
      <c r="H33" s="132">
        <f>Coda!G32/Coda!L32</f>
        <v>0.31509843749999999</v>
      </c>
      <c r="I33" s="132">
        <f>(Coda!Z32+Coda!X32+Coda!G32)/Coda!AJ32</f>
        <v>9.41435384371853E-7</v>
      </c>
      <c r="J33" s="132">
        <f>(Coda!G32+Coda!J32)/Coda!AE32</f>
        <v>8.7551674411152076E-5</v>
      </c>
      <c r="K33" s="132">
        <f>+Coda!G32+Coda!H32+Coda!I32</f>
        <v>8.7179000000000002</v>
      </c>
      <c r="L33" s="132">
        <f>(ALR!G33+ALR!P33)/ALR!AA33</f>
        <v>2.2078145044834554</v>
      </c>
      <c r="M33" s="132">
        <f>(ALR!R33+ALR!P33+ALR!G33)/(ALR!I33+ALR!AA33)</f>
        <v>1.9127305548338724</v>
      </c>
      <c r="N33" s="132">
        <f>(ALR!Q33+ALR!P33+ALR!G33)/(ALR!V33+ALR!T33)</f>
        <v>1.3734248186331743</v>
      </c>
      <c r="O33" s="132">
        <f>(CLR!G33+CLR!P33+CLR!H33)/(CLR!L33+CLR!AA33)</f>
        <v>1.3938833499381793</v>
      </c>
      <c r="P33" s="132">
        <f>(CLR!H33+CLR!AH33+CLR!G33)/(CLR!AB33+CLR!L33)</f>
        <v>0.34975429979466971</v>
      </c>
      <c r="Q33" s="132">
        <f>(ILR!G33+ILR!H33+ILR!J33)/ILR!L33</f>
        <v>1.3116312648941835</v>
      </c>
      <c r="R33" s="132">
        <f>(ILR!G33+ILR!H33)/ILR!L33</f>
        <v>0.76912121358557739</v>
      </c>
      <c r="S33" s="83">
        <f t="shared" si="2"/>
        <v>5</v>
      </c>
      <c r="T33" s="131">
        <f t="shared" si="3"/>
        <v>5</v>
      </c>
      <c r="U33" s="131">
        <f t="shared" si="4"/>
        <v>5</v>
      </c>
      <c r="V33" s="131">
        <f t="shared" si="5"/>
        <v>5</v>
      </c>
      <c r="W33" s="131">
        <f t="shared" si="6"/>
        <v>5</v>
      </c>
      <c r="X33" s="131">
        <f t="shared" si="7"/>
        <v>5</v>
      </c>
      <c r="Y33" s="131">
        <f t="shared" si="8"/>
        <v>3</v>
      </c>
      <c r="Z33" s="131">
        <f t="shared" si="9"/>
        <v>3</v>
      </c>
      <c r="AA33" s="131">
        <f t="shared" si="10"/>
        <v>3</v>
      </c>
      <c r="AB33" s="131">
        <f t="shared" si="11"/>
        <v>3</v>
      </c>
      <c r="AC33" s="131">
        <f t="shared" si="12"/>
        <v>3</v>
      </c>
      <c r="AD33" s="131">
        <f t="shared" si="13"/>
        <v>3</v>
      </c>
      <c r="AE33" s="131">
        <f t="shared" si="14"/>
        <v>3</v>
      </c>
      <c r="AF33" s="142">
        <f t="shared" si="19"/>
        <v>78.461538461538467</v>
      </c>
      <c r="AG33" s="136">
        <f>(ILR!I33+ILR!K33)/(ILR!J33+ILR!L33+ILR!M33)</f>
        <v>8.083635577290103</v>
      </c>
      <c r="AH33" s="134">
        <f>(ILR!I33+ILR!K33)/(ILR!J33+ILR!L33)</f>
        <v>0.66302925466361029</v>
      </c>
      <c r="AI33" s="137">
        <v>-6.17386253013433</v>
      </c>
      <c r="AJ33" s="85">
        <v>-6.17386253013433</v>
      </c>
      <c r="AK33" s="83">
        <f t="shared" si="15"/>
        <v>3</v>
      </c>
      <c r="AL33" s="131">
        <f t="shared" si="16"/>
        <v>4</v>
      </c>
      <c r="AM33" s="131">
        <f t="shared" si="17"/>
        <v>3</v>
      </c>
      <c r="AN33" s="84">
        <f t="shared" si="18"/>
        <v>3</v>
      </c>
      <c r="AO33" s="86">
        <f t="shared" si="20"/>
        <v>30</v>
      </c>
    </row>
    <row r="34" spans="1:41" x14ac:dyDescent="0.3">
      <c r="A34" s="26">
        <v>687118</v>
      </c>
      <c r="B34" s="26">
        <v>846600</v>
      </c>
      <c r="C34" s="26">
        <v>379</v>
      </c>
      <c r="D34" s="25">
        <v>30</v>
      </c>
      <c r="E34" s="27" t="s">
        <v>31</v>
      </c>
      <c r="F34" s="82">
        <f>ILR!G34</f>
        <v>-5.111167556474066</v>
      </c>
      <c r="G34" s="132">
        <f>(Coda!G33+Coda!K33)/(Coda!AF33+Coda!AH33)</f>
        <v>0.50973524268917703</v>
      </c>
      <c r="H34" s="132">
        <f>Coda!G33/Coda!L33</f>
        <v>5.3470967741935486E-2</v>
      </c>
      <c r="I34" s="132">
        <f>(Coda!Z33+Coda!X33+Coda!G33)/Coda!AJ33</f>
        <v>1.0734789327596168E-7</v>
      </c>
      <c r="J34" s="132">
        <f>(Coda!G33+Coda!J33)/Coda!AE33</f>
        <v>2.8695996829171621E-5</v>
      </c>
      <c r="K34" s="132">
        <f>+Coda!G33+Coda!H33+Coda!I33</f>
        <v>6.8198999999999996</v>
      </c>
      <c r="L34" s="132">
        <f>(ALR!G34+ALR!P34)/ALR!AA34</f>
        <v>2.4340460877065468</v>
      </c>
      <c r="M34" s="132">
        <f>(ALR!R34+ALR!P34+ALR!G34)/(ALR!I34+ALR!AA34)</f>
        <v>2.016708243755712</v>
      </c>
      <c r="N34" s="132">
        <f>(ALR!Q34+ALR!P34+ALR!G34)/(ALR!V34+ALR!T34)</f>
        <v>1.4496193481969788</v>
      </c>
      <c r="O34" s="132">
        <f>(CLR!G34+CLR!P34+CLR!H34)/(CLR!L34+CLR!AA34)</f>
        <v>1.6616157215170415</v>
      </c>
      <c r="P34" s="132">
        <f>(CLR!H34+CLR!AH34+CLR!G34)/(CLR!AB34+CLR!L34)</f>
        <v>0.70695223796782525</v>
      </c>
      <c r="Q34" s="132">
        <f>(ILR!G34+ILR!H34+ILR!J34)/ILR!L34</f>
        <v>1.7473017237932227</v>
      </c>
      <c r="R34" s="132">
        <f>(ILR!G34+ILR!H34)/ILR!L34</f>
        <v>1.1189052064655307</v>
      </c>
      <c r="S34" s="83">
        <f t="shared" si="2"/>
        <v>4</v>
      </c>
      <c r="T34" s="131">
        <f t="shared" si="3"/>
        <v>3</v>
      </c>
      <c r="U34" s="131">
        <f t="shared" si="4"/>
        <v>5</v>
      </c>
      <c r="V34" s="131">
        <f t="shared" si="5"/>
        <v>4</v>
      </c>
      <c r="W34" s="131">
        <f t="shared" si="6"/>
        <v>3</v>
      </c>
      <c r="X34" s="131">
        <f t="shared" si="7"/>
        <v>5</v>
      </c>
      <c r="Y34" s="131">
        <f t="shared" si="8"/>
        <v>3</v>
      </c>
      <c r="Z34" s="131">
        <f t="shared" si="9"/>
        <v>3</v>
      </c>
      <c r="AA34" s="131">
        <f t="shared" si="10"/>
        <v>3</v>
      </c>
      <c r="AB34" s="131">
        <f t="shared" si="11"/>
        <v>3</v>
      </c>
      <c r="AC34" s="131">
        <f t="shared" si="12"/>
        <v>3</v>
      </c>
      <c r="AD34" s="131">
        <f t="shared" si="13"/>
        <v>3</v>
      </c>
      <c r="AE34" s="131">
        <f t="shared" si="14"/>
        <v>3</v>
      </c>
      <c r="AF34" s="142">
        <f t="shared" si="19"/>
        <v>69.230769230769226</v>
      </c>
      <c r="AG34" s="136">
        <f>(ILR!I34+ILR!K34)/(ILR!J34+ILR!L34+ILR!M34)</f>
        <v>12.87718425741719</v>
      </c>
      <c r="AH34" s="134">
        <f>(ILR!I34+ILR!K34)/(ILR!J34+ILR!L34)</f>
        <v>0.6886362045647525</v>
      </c>
      <c r="AI34" s="137">
        <v>-6.6963831117703103</v>
      </c>
      <c r="AJ34" s="85">
        <v>-6.6963831117703103</v>
      </c>
      <c r="AK34" s="83">
        <f t="shared" si="15"/>
        <v>5</v>
      </c>
      <c r="AL34" s="131">
        <f t="shared" si="16"/>
        <v>4</v>
      </c>
      <c r="AM34" s="131">
        <f t="shared" si="17"/>
        <v>3</v>
      </c>
      <c r="AN34" s="84">
        <f t="shared" si="18"/>
        <v>3</v>
      </c>
      <c r="AO34" s="86">
        <f t="shared" si="20"/>
        <v>30</v>
      </c>
    </row>
    <row r="35" spans="1:41" x14ac:dyDescent="0.3">
      <c r="A35" s="26">
        <v>687118</v>
      </c>
      <c r="B35" s="26">
        <v>846601</v>
      </c>
      <c r="C35" s="26">
        <v>379</v>
      </c>
      <c r="D35" s="25">
        <v>31</v>
      </c>
      <c r="E35" s="27" t="s">
        <v>32</v>
      </c>
      <c r="F35" s="82">
        <f>ILR!G35</f>
        <v>-4.2711781732485594</v>
      </c>
      <c r="G35" s="132">
        <f>(Coda!G34+Coda!K34)/(Coda!AF34+Coda!AH34)</f>
        <v>0.36256225213315713</v>
      </c>
      <c r="H35" s="132">
        <f>Coda!G34/Coda!L34</f>
        <v>0.56268333333333342</v>
      </c>
      <c r="I35" s="132">
        <f>(Coda!Z34+Coda!X34+Coda!G34)/Coda!AJ34</f>
        <v>9.4193300569392371E-7</v>
      </c>
      <c r="J35" s="132">
        <f>(Coda!G34+Coda!J34)/Coda!AE34</f>
        <v>2.0791230880991951E-4</v>
      </c>
      <c r="K35" s="132">
        <f>+Coda!G34+Coda!H34+Coda!I34</f>
        <v>6.8137000000000008</v>
      </c>
      <c r="L35" s="132">
        <f>(ALR!G35+ALR!P35)/ALR!AA35</f>
        <v>2.2736054210666876</v>
      </c>
      <c r="M35" s="132">
        <f>(ALR!R35+ALR!P35+ALR!G35)/(ALR!I35+ALR!AA35)</f>
        <v>1.9316486227583733</v>
      </c>
      <c r="N35" s="132">
        <f>(ALR!Q35+ALR!P35+ALR!G35)/(ALR!V35+ALR!T35)</f>
        <v>1.372755494986496</v>
      </c>
      <c r="O35" s="132">
        <f>(CLR!G35+CLR!P35+CLR!H35)/(CLR!L35+CLR!AA35)</f>
        <v>1.2711537821557888</v>
      </c>
      <c r="P35" s="132">
        <f>(CLR!H35+CLR!AH35+CLR!G35)/(CLR!AB35+CLR!L35)</f>
        <v>0.22408858746603919</v>
      </c>
      <c r="Q35" s="132">
        <f>(ILR!G35+ILR!H35+ILR!J35)/ILR!L35</f>
        <v>1.5910808262571436</v>
      </c>
      <c r="R35" s="132">
        <f>(ILR!G35+ILR!H35)/ILR!L35</f>
        <v>0.93635880446045128</v>
      </c>
      <c r="S35" s="83">
        <f t="shared" si="2"/>
        <v>5</v>
      </c>
      <c r="T35" s="131">
        <f t="shared" si="3"/>
        <v>3</v>
      </c>
      <c r="U35" s="131">
        <f t="shared" si="4"/>
        <v>5</v>
      </c>
      <c r="V35" s="131">
        <f t="shared" si="5"/>
        <v>5</v>
      </c>
      <c r="W35" s="131">
        <f t="shared" si="6"/>
        <v>5</v>
      </c>
      <c r="X35" s="131">
        <f t="shared" si="7"/>
        <v>5</v>
      </c>
      <c r="Y35" s="131">
        <f t="shared" si="8"/>
        <v>3</v>
      </c>
      <c r="Z35" s="131">
        <f t="shared" si="9"/>
        <v>3</v>
      </c>
      <c r="AA35" s="131">
        <f t="shared" si="10"/>
        <v>3</v>
      </c>
      <c r="AB35" s="131">
        <f t="shared" si="11"/>
        <v>3</v>
      </c>
      <c r="AC35" s="131">
        <f t="shared" si="12"/>
        <v>3</v>
      </c>
      <c r="AD35" s="131">
        <f t="shared" si="13"/>
        <v>3</v>
      </c>
      <c r="AE35" s="131">
        <f t="shared" si="14"/>
        <v>3</v>
      </c>
      <c r="AF35" s="142">
        <f t="shared" si="19"/>
        <v>75.384615384615387</v>
      </c>
      <c r="AG35" s="136">
        <f>(ILR!I35+ILR!K35)/(ILR!J35+ILR!L35+ILR!M35)</f>
        <v>10.349222246946491</v>
      </c>
      <c r="AH35" s="134">
        <f>(ILR!I35+ILR!K35)/(ILR!J35+ILR!L35)</f>
        <v>0.68655626505369927</v>
      </c>
      <c r="AI35" s="137">
        <v>-6.8363693234200502</v>
      </c>
      <c r="AJ35" s="85">
        <v>-6.8363693234200502</v>
      </c>
      <c r="AK35" s="83">
        <f t="shared" si="15"/>
        <v>4</v>
      </c>
      <c r="AL35" s="131">
        <f t="shared" si="16"/>
        <v>4</v>
      </c>
      <c r="AM35" s="131">
        <f t="shared" si="17"/>
        <v>3</v>
      </c>
      <c r="AN35" s="84">
        <f t="shared" si="18"/>
        <v>3</v>
      </c>
      <c r="AO35" s="86">
        <f t="shared" si="20"/>
        <v>30</v>
      </c>
    </row>
    <row r="36" spans="1:41" x14ac:dyDescent="0.3">
      <c r="A36" s="26">
        <v>687119</v>
      </c>
      <c r="B36" s="26">
        <v>846601</v>
      </c>
      <c r="C36" s="26">
        <v>379</v>
      </c>
      <c r="D36" s="25">
        <v>32</v>
      </c>
      <c r="E36" s="27" t="s">
        <v>33</v>
      </c>
      <c r="F36" s="82">
        <f>ILR!G36</f>
        <v>-4.7074890860660661</v>
      </c>
      <c r="G36" s="132">
        <f>(Coda!G35+Coda!K35)/(Coda!AF35+Coda!AH35)</f>
        <v>1.2806214485794316</v>
      </c>
      <c r="H36" s="132">
        <f>Coda!G35/Coda!L35</f>
        <v>1.3507317073170733E-2</v>
      </c>
      <c r="I36" s="132">
        <f>(Coda!Z35+Coda!X35+Coda!G35)/Coda!AJ35</f>
        <v>7.6009842214427396E-8</v>
      </c>
      <c r="J36" s="132">
        <f>(Coda!G35+Coda!J35)/Coda!AE35</f>
        <v>3.0064079743681024E-5</v>
      </c>
      <c r="K36" s="132">
        <f>+Coda!G35+Coda!H35+Coda!I35</f>
        <v>7.7168857142857146</v>
      </c>
      <c r="L36" s="132">
        <f>(ALR!G36+ALR!P36)/ALR!AA36</f>
        <v>2.6294432820871836</v>
      </c>
      <c r="M36" s="132">
        <f>(ALR!R36+ALR!P36+ALR!G36)/(ALR!I36+ALR!AA36)</f>
        <v>2.1898372657316632</v>
      </c>
      <c r="N36" s="132">
        <f>(ALR!Q36+ALR!P36+ALR!G36)/(ALR!V36+ALR!T36)</f>
        <v>1.5202240481852023</v>
      </c>
      <c r="O36" s="132">
        <f>(CLR!G36+CLR!P36+CLR!H36)/(CLR!L36+CLR!AA36)</f>
        <v>2.2581579152299494</v>
      </c>
      <c r="P36" s="132">
        <f>(CLR!H36+CLR!AH36+CLR!G36)/(CLR!AB36+CLR!L36)</f>
        <v>0.97193146964926413</v>
      </c>
      <c r="Q36" s="132">
        <f>(ILR!G36+ILR!H36+ILR!J36)/ILR!L36</f>
        <v>1.6056169389026282</v>
      </c>
      <c r="R36" s="132">
        <f>(ILR!G36+ILR!H36)/ILR!L36</f>
        <v>1.0002476479692357</v>
      </c>
      <c r="S36" s="83">
        <f t="shared" si="2"/>
        <v>5</v>
      </c>
      <c r="T36" s="131">
        <f t="shared" si="3"/>
        <v>5</v>
      </c>
      <c r="U36" s="131">
        <f t="shared" si="4"/>
        <v>4</v>
      </c>
      <c r="V36" s="131">
        <f t="shared" si="5"/>
        <v>3</v>
      </c>
      <c r="W36" s="131">
        <f t="shared" si="6"/>
        <v>3</v>
      </c>
      <c r="X36" s="131">
        <f t="shared" si="7"/>
        <v>5</v>
      </c>
      <c r="Y36" s="131">
        <f t="shared" si="8"/>
        <v>4</v>
      </c>
      <c r="Z36" s="131">
        <f t="shared" si="9"/>
        <v>5</v>
      </c>
      <c r="AA36" s="131">
        <f t="shared" si="10"/>
        <v>3</v>
      </c>
      <c r="AB36" s="131">
        <f t="shared" si="11"/>
        <v>3</v>
      </c>
      <c r="AC36" s="131">
        <f t="shared" si="12"/>
        <v>3</v>
      </c>
      <c r="AD36" s="131">
        <f t="shared" si="13"/>
        <v>3</v>
      </c>
      <c r="AE36" s="131">
        <f t="shared" si="14"/>
        <v>3</v>
      </c>
      <c r="AF36" s="142">
        <f t="shared" si="19"/>
        <v>75.384615384615387</v>
      </c>
      <c r="AG36" s="136">
        <f>(ILR!I36+ILR!K36)/(ILR!J36+ILR!L36+ILR!M36)</f>
        <v>5.4635600783137308</v>
      </c>
      <c r="AH36" s="134">
        <f>(ILR!I36+ILR!K36)/(ILR!J36+ILR!L36)</f>
        <v>0.59529373524634521</v>
      </c>
      <c r="AI36" s="137">
        <v>-6.0925943280371104</v>
      </c>
      <c r="AJ36" s="85">
        <v>-6.0925943280371104</v>
      </c>
      <c r="AK36" s="83">
        <f t="shared" si="15"/>
        <v>3</v>
      </c>
      <c r="AL36" s="131">
        <f t="shared" si="16"/>
        <v>3</v>
      </c>
      <c r="AM36" s="131">
        <f t="shared" si="17"/>
        <v>3</v>
      </c>
      <c r="AN36" s="84">
        <f t="shared" si="18"/>
        <v>3</v>
      </c>
      <c r="AO36" s="86">
        <f t="shared" si="20"/>
        <v>30</v>
      </c>
    </row>
    <row r="37" spans="1:41" x14ac:dyDescent="0.3">
      <c r="A37" s="26">
        <v>687120</v>
      </c>
      <c r="B37" s="26">
        <v>846601</v>
      </c>
      <c r="C37" s="26">
        <v>379</v>
      </c>
      <c r="D37" s="25">
        <v>33</v>
      </c>
      <c r="E37" s="27" t="s">
        <v>34</v>
      </c>
      <c r="F37" s="82">
        <f>ILR!G37</f>
        <v>-4.5291968218730485</v>
      </c>
      <c r="G37" s="132">
        <f>(Coda!G36+Coda!K36)/(Coda!AF36+Coda!AH36)</f>
        <v>1.3580935941695436</v>
      </c>
      <c r="H37" s="132">
        <f>Coda!G36/Coda!L36</f>
        <v>2.7075471698113206E-2</v>
      </c>
      <c r="I37" s="132">
        <f>(Coda!Z36+Coda!X36+Coda!G36)/Coda!AJ36</f>
        <v>8.5206235994482108E-8</v>
      </c>
      <c r="J37" s="132">
        <f>(Coda!G36+Coda!J36)/Coda!AE36</f>
        <v>3.5955856176575292E-5</v>
      </c>
      <c r="K37" s="132">
        <f>+Coda!G36+Coda!H36+Coda!I36</f>
        <v>8.8896153846153858</v>
      </c>
      <c r="L37" s="132">
        <f>(ALR!G37+ALR!P37)/ALR!AA37</f>
        <v>2.5525624403840452</v>
      </c>
      <c r="M37" s="132">
        <f>(ALR!R37+ALR!P37+ALR!G37)/(ALR!I37+ALR!AA37)</f>
        <v>2.161228548194166</v>
      </c>
      <c r="N37" s="132">
        <f>(ALR!Q37+ALR!P37+ALR!G37)/(ALR!V37+ALR!T37)</f>
        <v>1.4665010266561715</v>
      </c>
      <c r="O37" s="132">
        <f>(CLR!G37+CLR!P37+CLR!H37)/(CLR!L37+CLR!AA37)</f>
        <v>2.0164286496155341</v>
      </c>
      <c r="P37" s="132">
        <f>(CLR!H37+CLR!AH37+CLR!G37)/(CLR!AB37+CLR!L37)</f>
        <v>0.9320880796964629</v>
      </c>
      <c r="Q37" s="132">
        <f>(ILR!G37+ILR!H37+ILR!J37)/ILR!L37</f>
        <v>1.5569717097295324</v>
      </c>
      <c r="R37" s="132">
        <f>(ILR!G37+ILR!H37)/ILR!L37</f>
        <v>0.96623972174293482</v>
      </c>
      <c r="S37" s="83">
        <f t="shared" ref="S37:S68" si="21">IF(F37&gt;F$216,5,IF(F37&gt;F$217,4,3))</f>
        <v>5</v>
      </c>
      <c r="T37" s="131">
        <f t="shared" ref="T37:T68" si="22">IF(G37&gt;G$216,5,IF(G37&gt;G$217,4,3))</f>
        <v>5</v>
      </c>
      <c r="U37" s="131">
        <f t="shared" ref="U37:U68" si="23">IF(H37&gt;H$216,5,IF(H37&gt;H$217,4,3))</f>
        <v>5</v>
      </c>
      <c r="V37" s="131">
        <f t="shared" ref="V37:V68" si="24">IF(I37&gt;I$216,5,IF(I37&gt;I$217,4,3))</f>
        <v>4</v>
      </c>
      <c r="W37" s="131">
        <f t="shared" ref="W37:W68" si="25">IF(J37&gt;J$216,5,IF(J37&gt;J$217,4,3))</f>
        <v>3</v>
      </c>
      <c r="X37" s="131">
        <f t="shared" ref="X37:X68" si="26">IF(K37&gt;K$216,5,IF(K37&gt;K$217,4,3))</f>
        <v>5</v>
      </c>
      <c r="Y37" s="131">
        <f t="shared" ref="Y37:Y68" si="27">IF(L37&gt;L$216,5,IF(L37&gt;L$217,4,3))</f>
        <v>3</v>
      </c>
      <c r="Z37" s="131">
        <f t="shared" ref="Z37:Z68" si="28">IF(M37&gt;M$216,5,IF(M37&gt;M$217,4,3))</f>
        <v>5</v>
      </c>
      <c r="AA37" s="131">
        <f t="shared" ref="AA37:AA68" si="29">IF(N37&gt;N$216,5,IF(N37&gt;N$217,4,3))</f>
        <v>3</v>
      </c>
      <c r="AB37" s="131">
        <f t="shared" ref="AB37:AB68" si="30">IF(O37&gt;O$216,5,IF(O37&gt;O$217,4,3))</f>
        <v>3</v>
      </c>
      <c r="AC37" s="131">
        <f t="shared" ref="AC37:AC68" si="31">IF(P37&gt;P$216,5,IF(P37&gt;P$217,4,3))</f>
        <v>3</v>
      </c>
      <c r="AD37" s="131">
        <f t="shared" ref="AD37:AD68" si="32">IF(Q37&gt;Q$216,5,IF(Q37&gt;Q$217,4,3))</f>
        <v>3</v>
      </c>
      <c r="AE37" s="131">
        <f t="shared" ref="AE37:AE68" si="33">IF(R37&gt;R$216,5,IF(R37&gt;R$217,4,3))</f>
        <v>3</v>
      </c>
      <c r="AF37" s="142">
        <f t="shared" si="19"/>
        <v>76.92307692307692</v>
      </c>
      <c r="AG37" s="136">
        <f>(ILR!I37+ILR!K37)/(ILR!J37+ILR!L37+ILR!M37)</f>
        <v>6.9548717108443681</v>
      </c>
      <c r="AH37" s="134">
        <f>(ILR!I37+ILR!K37)/(ILR!J37+ILR!L37)</f>
        <v>0.64933653454412377</v>
      </c>
      <c r="AI37" s="137">
        <v>-4.8399131297389699</v>
      </c>
      <c r="AJ37" s="85">
        <v>-4.8399131297389699</v>
      </c>
      <c r="AK37" s="83">
        <f t="shared" ref="AK37:AK68" si="34">IF(AG37&gt;AG$216,5,IF(AG37&gt;AG$217,4,3))</f>
        <v>3</v>
      </c>
      <c r="AL37" s="131">
        <f t="shared" ref="AL37:AL68" si="35">IF(AH37&gt;AH$216,5,IF(AH37&gt;AH$217,4,3))</f>
        <v>3</v>
      </c>
      <c r="AM37" s="131">
        <f t="shared" ref="AM37:AM68" si="36">IF(AI37&gt;AI$216,5,IF(AI37&gt;AI$217,4,3))</f>
        <v>5</v>
      </c>
      <c r="AN37" s="84">
        <f t="shared" ref="AN37:AN68" si="37">IF(AJ37&gt;AJ$216,5,IF(AJ37&gt;AJ$217,4,3))</f>
        <v>5</v>
      </c>
      <c r="AO37" s="86">
        <f t="shared" si="20"/>
        <v>50</v>
      </c>
    </row>
    <row r="38" spans="1:41" x14ac:dyDescent="0.3">
      <c r="A38" s="26">
        <v>686970</v>
      </c>
      <c r="B38" s="26">
        <v>846580</v>
      </c>
      <c r="C38" s="26">
        <v>379</v>
      </c>
      <c r="D38" s="25">
        <v>34</v>
      </c>
      <c r="E38" s="27" t="s">
        <v>35</v>
      </c>
      <c r="F38" s="82">
        <f>ILR!G38</f>
        <v>-5.8959593306993749</v>
      </c>
      <c r="G38" s="132">
        <f>(Coda!G37+Coda!K37)/(Coda!AF37+Coda!AH37)</f>
        <v>0.10369802313071545</v>
      </c>
      <c r="H38" s="132">
        <f>Coda!G37/Coda!L37</f>
        <v>4.8994623655913963E-2</v>
      </c>
      <c r="I38" s="132">
        <f>(Coda!Z37+Coda!X37+Coda!G37)/Coda!AJ37</f>
        <v>5.831050994333265E-8</v>
      </c>
      <c r="J38" s="132">
        <f>(Coda!G37+Coda!J37)/Coda!AE37</f>
        <v>2.8697404887881076E-5</v>
      </c>
      <c r="K38" s="132">
        <f>+Coda!G37+Coda!H37+Coda!I37</f>
        <v>6.6315</v>
      </c>
      <c r="L38" s="132">
        <f>(ALR!G38+ALR!P38)/ALR!AA38</f>
        <v>2.5679213916702883</v>
      </c>
      <c r="M38" s="132">
        <f>(ALR!R38+ALR!P38+ALR!G38)/(ALR!I38+ALR!AA38)</f>
        <v>2.0082612713559405</v>
      </c>
      <c r="N38" s="132">
        <f>(ALR!Q38+ALR!P38+ALR!G38)/(ALR!V38+ALR!T38)</f>
        <v>1.4920127317662979</v>
      </c>
      <c r="O38" s="132">
        <f>(CLR!G38+CLR!P38+CLR!H38)/(CLR!L38+CLR!AA38)</f>
        <v>1.8317234973981067</v>
      </c>
      <c r="P38" s="132">
        <f>(CLR!H38+CLR!AH38+CLR!G38)/(CLR!AB38+CLR!L38)</f>
        <v>0.64487575029887045</v>
      </c>
      <c r="Q38" s="132">
        <f>(ILR!G38+ILR!H38+ILR!J38)/ILR!L38</f>
        <v>1.948002005371837</v>
      </c>
      <c r="R38" s="132">
        <f>(ILR!G38+ILR!H38)/ILR!L38</f>
        <v>1.2875976302868239</v>
      </c>
      <c r="S38" s="83">
        <f t="shared" si="21"/>
        <v>3</v>
      </c>
      <c r="T38" s="131">
        <f t="shared" si="22"/>
        <v>3</v>
      </c>
      <c r="U38" s="131">
        <f t="shared" si="23"/>
        <v>5</v>
      </c>
      <c r="V38" s="131">
        <f t="shared" si="24"/>
        <v>3</v>
      </c>
      <c r="W38" s="131">
        <f t="shared" si="25"/>
        <v>3</v>
      </c>
      <c r="X38" s="131">
        <f t="shared" si="26"/>
        <v>5</v>
      </c>
      <c r="Y38" s="131">
        <f t="shared" si="27"/>
        <v>3</v>
      </c>
      <c r="Z38" s="131">
        <f t="shared" si="28"/>
        <v>3</v>
      </c>
      <c r="AA38" s="131">
        <f t="shared" si="29"/>
        <v>3</v>
      </c>
      <c r="AB38" s="131">
        <f t="shared" si="30"/>
        <v>3</v>
      </c>
      <c r="AC38" s="131">
        <f t="shared" si="31"/>
        <v>3</v>
      </c>
      <c r="AD38" s="131">
        <f t="shared" si="32"/>
        <v>3</v>
      </c>
      <c r="AE38" s="131">
        <f t="shared" si="33"/>
        <v>3</v>
      </c>
      <c r="AF38" s="142">
        <f t="shared" si="19"/>
        <v>66.15384615384616</v>
      </c>
      <c r="AG38" s="136">
        <f>(ILR!I38+ILR!K38)/(ILR!J38+ILR!L38+ILR!M38)</f>
        <v>37.303671275904946</v>
      </c>
      <c r="AH38" s="134">
        <f>(ILR!I38+ILR!K38)/(ILR!J38+ILR!L38)</f>
        <v>0.68612002186600207</v>
      </c>
      <c r="AI38" s="137">
        <v>-6.2481381296422001</v>
      </c>
      <c r="AJ38" s="85">
        <v>-6.2481381296422001</v>
      </c>
      <c r="AK38" s="83">
        <f t="shared" si="34"/>
        <v>5</v>
      </c>
      <c r="AL38" s="131">
        <f t="shared" si="35"/>
        <v>4</v>
      </c>
      <c r="AM38" s="131">
        <f t="shared" si="36"/>
        <v>3</v>
      </c>
      <c r="AN38" s="84">
        <f t="shared" si="37"/>
        <v>3</v>
      </c>
      <c r="AO38" s="86">
        <f t="shared" si="20"/>
        <v>30</v>
      </c>
    </row>
    <row r="39" spans="1:41" x14ac:dyDescent="0.3">
      <c r="A39" s="26">
        <v>686970</v>
      </c>
      <c r="B39" s="26">
        <v>846579</v>
      </c>
      <c r="C39" s="26">
        <v>379</v>
      </c>
      <c r="D39" s="25">
        <v>35</v>
      </c>
      <c r="E39" s="27" t="s">
        <v>36</v>
      </c>
      <c r="F39" s="82">
        <f>ILR!G39</f>
        <v>-5.4048346582719242</v>
      </c>
      <c r="G39" s="132">
        <f>(Coda!G38+Coda!K38)/(Coda!AF38+Coda!AH38)</f>
        <v>3.3428852631578954</v>
      </c>
      <c r="H39" s="132">
        <f>Coda!G38/Coda!L38</f>
        <v>1.9206451612903221E-2</v>
      </c>
      <c r="I39" s="132">
        <f>(Coda!Z38+Coda!X38+Coda!G38)/Coda!AJ38</f>
        <v>1.5021912414323724E-7</v>
      </c>
      <c r="J39" s="132">
        <f>(Coda!G38+Coda!J38)/Coda!AE38</f>
        <v>2.0256998301850457E-5</v>
      </c>
      <c r="K39" s="132">
        <f>+Coda!G38+Coda!H38+Coda!I38</f>
        <v>4.7792285714285718</v>
      </c>
      <c r="L39" s="132">
        <f>(ALR!G39+ALR!P39)/ALR!AA39</f>
        <v>2.2910323689913357</v>
      </c>
      <c r="M39" s="132">
        <f>(ALR!R39+ALR!P39+ALR!G39)/(ALR!I39+ALR!AA39)</f>
        <v>1.8857037631622777</v>
      </c>
      <c r="N39" s="132">
        <f>(ALR!Q39+ALR!P39+ALR!G39)/(ALR!V39+ALR!T39)</f>
        <v>2.0258945606947556</v>
      </c>
      <c r="O39" s="132">
        <f>(CLR!G39+CLR!P39+CLR!H39)/(CLR!L39+CLR!AA39)</f>
        <v>1.874070259534137</v>
      </c>
      <c r="P39" s="132">
        <f>(CLR!H39+CLR!AH39+CLR!G39)/(CLR!AB39+CLR!L39)</f>
        <v>1.2955033729528049</v>
      </c>
      <c r="Q39" s="132">
        <f>(ILR!G39+ILR!H39+ILR!J39)/ILR!L39</f>
        <v>1.8836898093908503</v>
      </c>
      <c r="R39" s="132">
        <f>(ILR!G39+ILR!H39)/ILR!L39</f>
        <v>1.1967507719212422</v>
      </c>
      <c r="S39" s="83">
        <f t="shared" si="21"/>
        <v>4</v>
      </c>
      <c r="T39" s="131">
        <f t="shared" si="22"/>
        <v>5</v>
      </c>
      <c r="U39" s="131">
        <f t="shared" si="23"/>
        <v>4</v>
      </c>
      <c r="V39" s="131">
        <f t="shared" si="24"/>
        <v>4</v>
      </c>
      <c r="W39" s="131">
        <f t="shared" si="25"/>
        <v>3</v>
      </c>
      <c r="X39" s="131">
        <f t="shared" si="26"/>
        <v>4</v>
      </c>
      <c r="Y39" s="131">
        <f t="shared" si="27"/>
        <v>3</v>
      </c>
      <c r="Z39" s="131">
        <f t="shared" si="28"/>
        <v>3</v>
      </c>
      <c r="AA39" s="131">
        <f t="shared" si="29"/>
        <v>5</v>
      </c>
      <c r="AB39" s="131">
        <f t="shared" si="30"/>
        <v>3</v>
      </c>
      <c r="AC39" s="131">
        <f t="shared" si="31"/>
        <v>3</v>
      </c>
      <c r="AD39" s="131">
        <f t="shared" si="32"/>
        <v>3</v>
      </c>
      <c r="AE39" s="131">
        <f t="shared" si="33"/>
        <v>3</v>
      </c>
      <c r="AF39" s="142">
        <f t="shared" si="19"/>
        <v>72.307692307692307</v>
      </c>
      <c r="AG39" s="136">
        <f>(ILR!I39+ILR!K39)/(ILR!J39+ILR!L39+ILR!M39)</f>
        <v>2.9580018099081036</v>
      </c>
      <c r="AH39" s="134">
        <f>(ILR!I39+ILR!K39)/(ILR!J39+ILR!L39)</f>
        <v>0.35934441484571494</v>
      </c>
      <c r="AI39" s="137">
        <v>-5.8687397856963699</v>
      </c>
      <c r="AJ39" s="85">
        <v>-5.8687397856963699</v>
      </c>
      <c r="AK39" s="83">
        <f t="shared" si="34"/>
        <v>3</v>
      </c>
      <c r="AL39" s="131">
        <f t="shared" si="35"/>
        <v>3</v>
      </c>
      <c r="AM39" s="131">
        <f t="shared" si="36"/>
        <v>4</v>
      </c>
      <c r="AN39" s="84">
        <f t="shared" si="37"/>
        <v>4</v>
      </c>
      <c r="AO39" s="86">
        <f t="shared" si="20"/>
        <v>40</v>
      </c>
    </row>
    <row r="40" spans="1:41" x14ac:dyDescent="0.3">
      <c r="A40" s="26">
        <v>686971</v>
      </c>
      <c r="B40" s="26">
        <v>846580</v>
      </c>
      <c r="C40" s="26">
        <v>379</v>
      </c>
      <c r="D40" s="25">
        <v>36</v>
      </c>
      <c r="E40" s="27" t="s">
        <v>37</v>
      </c>
      <c r="F40" s="82">
        <f>ILR!G40</f>
        <v>-3.4739198098766857</v>
      </c>
      <c r="G40" s="132">
        <f>(Coda!G39+Coda!K39)/(Coda!AF39+Coda!AH39)</f>
        <v>46.146616891064873</v>
      </c>
      <c r="H40" s="132">
        <f>Coda!G39/Coda!L39</f>
        <v>6.5954098360655744E-2</v>
      </c>
      <c r="I40" s="132">
        <f>(Coda!Z39+Coda!X39+Coda!G39)/Coda!AJ39</f>
        <v>1.1122320204354826E-7</v>
      </c>
      <c r="J40" s="132">
        <f>(Coda!G39+Coda!J39)/Coda!AE39</f>
        <v>5.8915330838217635E-5</v>
      </c>
      <c r="K40" s="132">
        <f>+Coda!G39+Coda!H39+Coda!I39</f>
        <v>4.6760666666666673</v>
      </c>
      <c r="L40" s="132">
        <f>(ALR!G40+ALR!P40)/ALR!AA40</f>
        <v>2.2430340812658871</v>
      </c>
      <c r="M40" s="132">
        <f>(ALR!R40+ALR!P40+ALR!G40)/(ALR!I40+ALR!AA40)</f>
        <v>1.8915097156273839</v>
      </c>
      <c r="N40" s="132">
        <f>(ALR!Q40+ALR!P40+ALR!G40)/(ALR!V40+ALR!T40)</f>
        <v>1.4320451433711925</v>
      </c>
      <c r="O40" s="132">
        <f>(CLR!G40+CLR!P40+CLR!H40)/(CLR!L40+CLR!AA40)</f>
        <v>1.4960167234695205</v>
      </c>
      <c r="P40" s="132">
        <f>(CLR!H40+CLR!AH40+CLR!G40)/(CLR!AB40+CLR!L40)</f>
        <v>1.2333850364036862</v>
      </c>
      <c r="Q40" s="132">
        <f>(ILR!G40+ILR!H40+ILR!J40)/ILR!L40</f>
        <v>1.178446775337193</v>
      </c>
      <c r="R40" s="132">
        <f>(ILR!G40+ILR!H40)/ILR!L40</f>
        <v>0.73018203270669324</v>
      </c>
      <c r="S40" s="83">
        <f t="shared" si="21"/>
        <v>5</v>
      </c>
      <c r="T40" s="131">
        <f t="shared" si="22"/>
        <v>5</v>
      </c>
      <c r="U40" s="131">
        <f t="shared" si="23"/>
        <v>5</v>
      </c>
      <c r="V40" s="131">
        <f t="shared" si="24"/>
        <v>4</v>
      </c>
      <c r="W40" s="131">
        <f t="shared" si="25"/>
        <v>4</v>
      </c>
      <c r="X40" s="131">
        <f t="shared" si="26"/>
        <v>4</v>
      </c>
      <c r="Y40" s="131">
        <f t="shared" si="27"/>
        <v>3</v>
      </c>
      <c r="Z40" s="131">
        <f t="shared" si="28"/>
        <v>3</v>
      </c>
      <c r="AA40" s="131">
        <f t="shared" si="29"/>
        <v>3</v>
      </c>
      <c r="AB40" s="131">
        <f t="shared" si="30"/>
        <v>3</v>
      </c>
      <c r="AC40" s="131">
        <f t="shared" si="31"/>
        <v>3</v>
      </c>
      <c r="AD40" s="131">
        <f t="shared" si="32"/>
        <v>3</v>
      </c>
      <c r="AE40" s="131">
        <f t="shared" si="33"/>
        <v>3</v>
      </c>
      <c r="AF40" s="142">
        <f t="shared" si="19"/>
        <v>73.84615384615384</v>
      </c>
      <c r="AG40" s="136">
        <f>(ILR!I40+ILR!K40)/(ILR!J40+ILR!L40+ILR!M40)</f>
        <v>14.212307371907489</v>
      </c>
      <c r="AH40" s="134">
        <f>(ILR!I40+ILR!K40)/(ILR!J40+ILR!L40)</f>
        <v>0.59857439360468212</v>
      </c>
      <c r="AI40" s="137">
        <v>-6.7599617105943004</v>
      </c>
      <c r="AJ40" s="85">
        <v>-6.7599617105943004</v>
      </c>
      <c r="AK40" s="83">
        <f t="shared" si="34"/>
        <v>5</v>
      </c>
      <c r="AL40" s="131">
        <f t="shared" si="35"/>
        <v>3</v>
      </c>
      <c r="AM40" s="131">
        <f t="shared" si="36"/>
        <v>3</v>
      </c>
      <c r="AN40" s="84">
        <f t="shared" si="37"/>
        <v>3</v>
      </c>
      <c r="AO40" s="86">
        <f t="shared" si="20"/>
        <v>30</v>
      </c>
    </row>
    <row r="41" spans="1:41" x14ac:dyDescent="0.3">
      <c r="A41" s="26">
        <v>686971</v>
      </c>
      <c r="B41" s="26">
        <v>846579</v>
      </c>
      <c r="C41" s="26">
        <v>379</v>
      </c>
      <c r="D41" s="25">
        <v>37</v>
      </c>
      <c r="E41" s="27" t="s">
        <v>39</v>
      </c>
      <c r="F41" s="82">
        <f>ILR!G41</f>
        <v>-6.4520490544469657</v>
      </c>
      <c r="G41" s="132">
        <f>(Coda!G40+Coda!K40)/(Coda!AF40+Coda!AH40)</f>
        <v>7.9737464811717215E-2</v>
      </c>
      <c r="H41" s="132">
        <f>Coda!G40/Coda!L40</f>
        <v>5.1459459459459456E-2</v>
      </c>
      <c r="I41" s="132">
        <f>(Coda!Z40+Coda!X40+Coda!G40)/Coda!AJ40</f>
        <v>2.3403155523632091E-7</v>
      </c>
      <c r="J41" s="132">
        <f>(Coda!G40+Coda!J40)/Coda!AE40</f>
        <v>6.469135802469135E-5</v>
      </c>
      <c r="K41" s="132">
        <f>+Coda!G40+Coda!H40+Coda!I40</f>
        <v>2.9921851851851855</v>
      </c>
      <c r="L41" s="132">
        <f>(ALR!G41+ALR!P41)/ALR!AA41</f>
        <v>2.6627180031588717</v>
      </c>
      <c r="M41" s="132">
        <f>(ALR!R41+ALR!P41+ALR!G41)/(ALR!I41+ALR!AA41)</f>
        <v>1.9321390617546808</v>
      </c>
      <c r="N41" s="132">
        <f>(ALR!Q41+ALR!P41+ALR!G41)/(ALR!V41+ALR!T41)</f>
        <v>1.4343393873551644</v>
      </c>
      <c r="O41" s="132">
        <f>(CLR!G41+CLR!P41+CLR!H41)/(CLR!L41+CLR!AA41)</f>
        <v>2.1550956583852199</v>
      </c>
      <c r="P41" s="132">
        <f>(CLR!H41+CLR!AH41+CLR!G41)/(CLR!AB41+CLR!L41)</f>
        <v>1.086630212347639</v>
      </c>
      <c r="Q41" s="132">
        <f>(ILR!G41+ILR!H41+ILR!J41)/ILR!L41</f>
        <v>2.171760710429131</v>
      </c>
      <c r="R41" s="132">
        <f>(ILR!G41+ILR!H41)/ILR!L41</f>
        <v>1.5339962028421184</v>
      </c>
      <c r="S41" s="83">
        <f t="shared" si="21"/>
        <v>3</v>
      </c>
      <c r="T41" s="131">
        <f t="shared" si="22"/>
        <v>3</v>
      </c>
      <c r="U41" s="131">
        <f t="shared" si="23"/>
        <v>5</v>
      </c>
      <c r="V41" s="131">
        <f t="shared" si="24"/>
        <v>5</v>
      </c>
      <c r="W41" s="131">
        <f t="shared" si="25"/>
        <v>4</v>
      </c>
      <c r="X41" s="131">
        <f t="shared" si="26"/>
        <v>3</v>
      </c>
      <c r="Y41" s="131">
        <f t="shared" si="27"/>
        <v>4</v>
      </c>
      <c r="Z41" s="131">
        <f t="shared" si="28"/>
        <v>3</v>
      </c>
      <c r="AA41" s="131">
        <f t="shared" si="29"/>
        <v>3</v>
      </c>
      <c r="AB41" s="131">
        <f t="shared" si="30"/>
        <v>3</v>
      </c>
      <c r="AC41" s="131">
        <f t="shared" si="31"/>
        <v>3</v>
      </c>
      <c r="AD41" s="131">
        <f t="shared" si="32"/>
        <v>5</v>
      </c>
      <c r="AE41" s="131">
        <f t="shared" si="33"/>
        <v>5</v>
      </c>
      <c r="AF41" s="142">
        <f t="shared" si="19"/>
        <v>75.384615384615387</v>
      </c>
      <c r="AG41" s="136">
        <f>(ILR!I41+ILR!K41)/(ILR!J41+ILR!L41+ILR!M41)</f>
        <v>27.557069195728658</v>
      </c>
      <c r="AH41" s="134">
        <f>(ILR!I41+ILR!K41)/(ILR!J41+ILR!L41)</f>
        <v>0.89995315400454423</v>
      </c>
      <c r="AI41" s="137">
        <v>-5.88961959431425</v>
      </c>
      <c r="AJ41" s="85">
        <v>-5.88961959431425</v>
      </c>
      <c r="AK41" s="83">
        <f t="shared" si="34"/>
        <v>5</v>
      </c>
      <c r="AL41" s="131">
        <f t="shared" si="35"/>
        <v>5</v>
      </c>
      <c r="AM41" s="131">
        <f t="shared" si="36"/>
        <v>4</v>
      </c>
      <c r="AN41" s="84">
        <f t="shared" si="37"/>
        <v>4</v>
      </c>
      <c r="AO41" s="86">
        <f t="shared" si="20"/>
        <v>40</v>
      </c>
    </row>
    <row r="42" spans="1:41" x14ac:dyDescent="0.3">
      <c r="A42" s="26">
        <v>686971</v>
      </c>
      <c r="B42" s="26">
        <v>846578</v>
      </c>
      <c r="C42" s="26">
        <v>379</v>
      </c>
      <c r="D42" s="25">
        <v>38</v>
      </c>
      <c r="E42" s="27" t="s">
        <v>38</v>
      </c>
      <c r="F42" s="82">
        <f>ILR!G42</f>
        <v>-3.563859174570152</v>
      </c>
      <c r="G42" s="132">
        <f>(Coda!G41+Coda!K41)/(Coda!AF41+Coda!AH41)</f>
        <v>21.719905050505048</v>
      </c>
      <c r="H42" s="132">
        <f>Coda!G41/Coda!L41</f>
        <v>6.0712800000000004E-2</v>
      </c>
      <c r="I42" s="132">
        <f>(Coda!Z41+Coda!X41+Coda!G41)/Coda!AJ41</f>
        <v>1.243509640143755E-7</v>
      </c>
      <c r="J42" s="132">
        <f>(Coda!G41+Coda!J41)/Coda!AE41</f>
        <v>8.0846021258259128E-5</v>
      </c>
      <c r="K42" s="132">
        <f>+Coda!G41+Coda!H41+Coda!I41</f>
        <v>5.3199923076923081</v>
      </c>
      <c r="L42" s="132">
        <f>(ALR!G42+ALR!P42)/ALR!AA42</f>
        <v>2.2062291884869545</v>
      </c>
      <c r="M42" s="132">
        <f>(ALR!R42+ALR!P42+ALR!G42)/(ALR!I42+ALR!AA42)</f>
        <v>1.9019078957580238</v>
      </c>
      <c r="N42" s="132">
        <f>(ALR!Q42+ALR!P42+ALR!G42)/(ALR!V42+ALR!T42)</f>
        <v>1.4528751430668905</v>
      </c>
      <c r="O42" s="132">
        <f>(CLR!G42+CLR!P42+CLR!H42)/(CLR!L42+CLR!AA42)</f>
        <v>1.5503386366447911</v>
      </c>
      <c r="P42" s="132">
        <f>(CLR!H42+CLR!AH42+CLR!G42)/(CLR!AB42+CLR!L42)</f>
        <v>1.4254349790704126</v>
      </c>
      <c r="Q42" s="132">
        <f>(ILR!G42+ILR!H42+ILR!J42)/ILR!L42</f>
        <v>1.2304957087852073</v>
      </c>
      <c r="R42" s="132">
        <f>(ILR!G42+ILR!H42)/ILR!L42</f>
        <v>0.73870845943664976</v>
      </c>
      <c r="S42" s="83">
        <f t="shared" si="21"/>
        <v>5</v>
      </c>
      <c r="T42" s="131">
        <f t="shared" si="22"/>
        <v>5</v>
      </c>
      <c r="U42" s="131">
        <f t="shared" si="23"/>
        <v>5</v>
      </c>
      <c r="V42" s="131">
        <f t="shared" si="24"/>
        <v>4</v>
      </c>
      <c r="W42" s="131">
        <f t="shared" si="25"/>
        <v>5</v>
      </c>
      <c r="X42" s="131">
        <f t="shared" si="26"/>
        <v>5</v>
      </c>
      <c r="Y42" s="131">
        <f t="shared" si="27"/>
        <v>3</v>
      </c>
      <c r="Z42" s="131">
        <f t="shared" si="28"/>
        <v>3</v>
      </c>
      <c r="AA42" s="131">
        <f t="shared" si="29"/>
        <v>3</v>
      </c>
      <c r="AB42" s="131">
        <f t="shared" si="30"/>
        <v>3</v>
      </c>
      <c r="AC42" s="131">
        <f t="shared" si="31"/>
        <v>4</v>
      </c>
      <c r="AD42" s="131">
        <f t="shared" si="32"/>
        <v>3</v>
      </c>
      <c r="AE42" s="131">
        <f t="shared" si="33"/>
        <v>3</v>
      </c>
      <c r="AF42" s="142">
        <f t="shared" si="19"/>
        <v>78.461538461538467</v>
      </c>
      <c r="AG42" s="136">
        <f>(ILR!I42+ILR!K42)/(ILR!J42+ILR!L42+ILR!M42)</f>
        <v>8.681098506118337</v>
      </c>
      <c r="AH42" s="134">
        <f>(ILR!I42+ILR!K42)/(ILR!J42+ILR!L42)</f>
        <v>0.53130184422106908</v>
      </c>
      <c r="AI42" s="137">
        <v>-7.0203321743717702</v>
      </c>
      <c r="AJ42" s="85">
        <v>-7.0203321743717702</v>
      </c>
      <c r="AK42" s="83">
        <f t="shared" si="34"/>
        <v>4</v>
      </c>
      <c r="AL42" s="131">
        <f t="shared" si="35"/>
        <v>3</v>
      </c>
      <c r="AM42" s="131">
        <f t="shared" si="36"/>
        <v>3</v>
      </c>
      <c r="AN42" s="84">
        <f t="shared" si="37"/>
        <v>3</v>
      </c>
      <c r="AO42" s="86">
        <f t="shared" si="20"/>
        <v>30</v>
      </c>
    </row>
    <row r="43" spans="1:41" x14ac:dyDescent="0.3">
      <c r="A43" s="26">
        <v>686972</v>
      </c>
      <c r="B43" s="26">
        <v>846579</v>
      </c>
      <c r="C43" s="26">
        <v>379</v>
      </c>
      <c r="D43" s="25">
        <v>39</v>
      </c>
      <c r="E43" s="27" t="s">
        <v>40</v>
      </c>
      <c r="F43" s="82">
        <f>ILR!G43</f>
        <v>-3.883247210735612</v>
      </c>
      <c r="G43" s="132">
        <f>(Coda!G42+Coda!K42)/(Coda!AF42+Coda!AH42)</f>
        <v>15.884152421652418</v>
      </c>
      <c r="H43" s="132">
        <f>Coda!G42/Coda!L42</f>
        <v>2.673611111111111E-2</v>
      </c>
      <c r="I43" s="132">
        <f>(Coda!Z42+Coda!X42+Coda!G42)/Coda!AJ42</f>
        <v>7.5634277882144554E-8</v>
      </c>
      <c r="J43" s="132">
        <f>(Coda!G42+Coda!J42)/Coda!AE42</f>
        <v>5.9161240635720787E-5</v>
      </c>
      <c r="K43" s="132">
        <f>+Coda!G42+Coda!H42+Coda!I42</f>
        <v>6.9716666666666667</v>
      </c>
      <c r="L43" s="132">
        <f>(ALR!G43+ALR!P43)/ALR!AA43</f>
        <v>2.2975164080107504</v>
      </c>
      <c r="M43" s="132">
        <f>(ALR!R43+ALR!P43+ALR!G43)/(ALR!I43+ALR!AA43)</f>
        <v>2.0031510898216998</v>
      </c>
      <c r="N43" s="132">
        <f>(ALR!Q43+ALR!P43+ALR!G43)/(ALR!V43+ALR!T43)</f>
        <v>1.4781062947739183</v>
      </c>
      <c r="O43" s="132">
        <f>(CLR!G43+CLR!P43+CLR!H43)/(CLR!L43+CLR!AA43)</f>
        <v>1.6984789739886084</v>
      </c>
      <c r="P43" s="132">
        <f>(CLR!H43+CLR!AH43+CLR!G43)/(CLR!AB43+CLR!L43)</f>
        <v>1.4543031926054579</v>
      </c>
      <c r="Q43" s="132">
        <f>(ILR!G43+ILR!H43+ILR!J43)/ILR!L43</f>
        <v>1.2870639117945797</v>
      </c>
      <c r="R43" s="132">
        <f>(ILR!G43+ILR!H43)/ILR!L43</f>
        <v>0.80348044225535797</v>
      </c>
      <c r="S43" s="83">
        <f t="shared" si="21"/>
        <v>5</v>
      </c>
      <c r="T43" s="131">
        <f t="shared" si="22"/>
        <v>5</v>
      </c>
      <c r="U43" s="131">
        <f t="shared" si="23"/>
        <v>5</v>
      </c>
      <c r="V43" s="131">
        <f t="shared" si="24"/>
        <v>3</v>
      </c>
      <c r="W43" s="131">
        <f t="shared" si="25"/>
        <v>4</v>
      </c>
      <c r="X43" s="131">
        <f t="shared" si="26"/>
        <v>5</v>
      </c>
      <c r="Y43" s="131">
        <f t="shared" si="27"/>
        <v>3</v>
      </c>
      <c r="Z43" s="131">
        <f t="shared" si="28"/>
        <v>3</v>
      </c>
      <c r="AA43" s="131">
        <f t="shared" si="29"/>
        <v>3</v>
      </c>
      <c r="AB43" s="131">
        <f t="shared" si="30"/>
        <v>3</v>
      </c>
      <c r="AC43" s="131">
        <f t="shared" si="31"/>
        <v>4</v>
      </c>
      <c r="AD43" s="131">
        <f t="shared" si="32"/>
        <v>3</v>
      </c>
      <c r="AE43" s="131">
        <f t="shared" si="33"/>
        <v>3</v>
      </c>
      <c r="AF43" s="142">
        <f t="shared" si="19"/>
        <v>75.384615384615387</v>
      </c>
      <c r="AG43" s="136">
        <f>(ILR!I43+ILR!K43)/(ILR!J43+ILR!L43+ILR!M43)</f>
        <v>7.049475165370902</v>
      </c>
      <c r="AH43" s="134">
        <f>(ILR!I43+ILR!K43)/(ILR!J43+ILR!L43)</f>
        <v>0.53394402973298161</v>
      </c>
      <c r="AI43" s="137">
        <v>-6.9560077588684504</v>
      </c>
      <c r="AJ43" s="85">
        <v>-6.9560077588684504</v>
      </c>
      <c r="AK43" s="83">
        <f t="shared" si="34"/>
        <v>3</v>
      </c>
      <c r="AL43" s="131">
        <f t="shared" si="35"/>
        <v>3</v>
      </c>
      <c r="AM43" s="131">
        <f t="shared" si="36"/>
        <v>3</v>
      </c>
      <c r="AN43" s="84">
        <f t="shared" si="37"/>
        <v>3</v>
      </c>
      <c r="AO43" s="86">
        <f t="shared" si="20"/>
        <v>30</v>
      </c>
    </row>
    <row r="44" spans="1:41" x14ac:dyDescent="0.3">
      <c r="A44" s="26">
        <v>686971</v>
      </c>
      <c r="B44" s="26">
        <v>846579</v>
      </c>
      <c r="C44" s="26">
        <v>379</v>
      </c>
      <c r="D44" s="25">
        <v>40</v>
      </c>
      <c r="E44" s="27" t="s">
        <v>41</v>
      </c>
      <c r="F44" s="82">
        <f>ILR!G44</f>
        <v>-4.2336732897644858</v>
      </c>
      <c r="G44" s="132">
        <f>(Coda!G43+Coda!K43)/(Coda!AF43+Coda!AH43)</f>
        <v>14.979680851063829</v>
      </c>
      <c r="H44" s="132">
        <f>Coda!G43/Coda!L43</f>
        <v>2.0718750000000001E-2</v>
      </c>
      <c r="I44" s="132">
        <f>(Coda!Z43+Coda!X43+Coda!G43)/Coda!AJ43</f>
        <v>8.2821269371377262E-8</v>
      </c>
      <c r="J44" s="132">
        <f>(Coda!G43+Coda!J43)/Coda!AE43</f>
        <v>4.3549346016646846E-5</v>
      </c>
      <c r="K44" s="132">
        <f>+Coda!G43+Coda!H43+Coda!I43</f>
        <v>5.2857500000000002</v>
      </c>
      <c r="L44" s="132">
        <f>(ALR!G44+ALR!P44)/ALR!AA44</f>
        <v>2.3506017433357607</v>
      </c>
      <c r="M44" s="132">
        <f>(ALR!R44+ALR!P44+ALR!G44)/(ALR!I44+ALR!AA44)</f>
        <v>1.9821934832718389</v>
      </c>
      <c r="N44" s="132">
        <f>(ALR!Q44+ALR!P44+ALR!G44)/(ALR!V44+ALR!T44)</f>
        <v>1.4982874367864538</v>
      </c>
      <c r="O44" s="132">
        <f>(CLR!G44+CLR!P44+CLR!H44)/(CLR!L44+CLR!AA44)</f>
        <v>1.8573850070564386</v>
      </c>
      <c r="P44" s="132">
        <f>(CLR!H44+CLR!AH44+CLR!G44)/(CLR!AB44+CLR!L44)</f>
        <v>1.5619698281069478</v>
      </c>
      <c r="Q44" s="132">
        <f>(ILR!G44+ILR!H44+ILR!J44)/ILR!L44</f>
        <v>1.3961912859056209</v>
      </c>
      <c r="R44" s="132">
        <f>(ILR!G44+ILR!H44)/ILR!L44</f>
        <v>0.88541809724617482</v>
      </c>
      <c r="S44" s="83">
        <f t="shared" si="21"/>
        <v>5</v>
      </c>
      <c r="T44" s="131">
        <f t="shared" si="22"/>
        <v>5</v>
      </c>
      <c r="U44" s="131">
        <f t="shared" si="23"/>
        <v>5</v>
      </c>
      <c r="V44" s="131">
        <f t="shared" si="24"/>
        <v>3</v>
      </c>
      <c r="W44" s="131">
        <f t="shared" si="25"/>
        <v>4</v>
      </c>
      <c r="X44" s="131">
        <f t="shared" si="26"/>
        <v>5</v>
      </c>
      <c r="Y44" s="131">
        <f t="shared" si="27"/>
        <v>3</v>
      </c>
      <c r="Z44" s="131">
        <f t="shared" si="28"/>
        <v>3</v>
      </c>
      <c r="AA44" s="131">
        <f t="shared" si="29"/>
        <v>3</v>
      </c>
      <c r="AB44" s="131">
        <f t="shared" si="30"/>
        <v>3</v>
      </c>
      <c r="AC44" s="131">
        <f t="shared" si="31"/>
        <v>4</v>
      </c>
      <c r="AD44" s="131">
        <f t="shared" si="32"/>
        <v>3</v>
      </c>
      <c r="AE44" s="131">
        <f t="shared" si="33"/>
        <v>3</v>
      </c>
      <c r="AF44" s="142">
        <f t="shared" si="19"/>
        <v>75.384615384615387</v>
      </c>
      <c r="AG44" s="136">
        <f>(ILR!I44+ILR!K44)/(ILR!J44+ILR!L44+ILR!M44)</f>
        <v>5.4599812223135888</v>
      </c>
      <c r="AH44" s="134">
        <f>(ILR!I44+ILR!K44)/(ILR!J44+ILR!L44)</f>
        <v>0.50923121580316144</v>
      </c>
      <c r="AI44" s="137">
        <v>-7.2795652722511202</v>
      </c>
      <c r="AJ44" s="85">
        <v>-7.2795652722511202</v>
      </c>
      <c r="AK44" s="83">
        <f t="shared" si="34"/>
        <v>3</v>
      </c>
      <c r="AL44" s="131">
        <f t="shared" si="35"/>
        <v>3</v>
      </c>
      <c r="AM44" s="131">
        <f t="shared" si="36"/>
        <v>3</v>
      </c>
      <c r="AN44" s="84">
        <f t="shared" si="37"/>
        <v>3</v>
      </c>
      <c r="AO44" s="86">
        <f t="shared" si="20"/>
        <v>30</v>
      </c>
    </row>
    <row r="45" spans="1:41" x14ac:dyDescent="0.3">
      <c r="A45" s="26">
        <v>686972</v>
      </c>
      <c r="B45" s="26">
        <v>846578</v>
      </c>
      <c r="C45" s="26">
        <v>379</v>
      </c>
      <c r="D45" s="25">
        <v>41</v>
      </c>
      <c r="E45" s="27" t="s">
        <v>42</v>
      </c>
      <c r="F45" s="82">
        <f>ILR!G45</f>
        <v>-3.4767005494208423</v>
      </c>
      <c r="G45" s="132">
        <f>(Coda!G44+Coda!K44)/(Coda!AF44+Coda!AH44)</f>
        <v>28.884291925465845</v>
      </c>
      <c r="H45" s="132">
        <f>Coda!G44/Coda!L44</f>
        <v>5.0938888888888888E-2</v>
      </c>
      <c r="I45" s="132">
        <f>(Coda!Z44+Coda!X44+Coda!G44)/Coda!AJ44</f>
        <v>8.5428378683826054E-8</v>
      </c>
      <c r="J45" s="132">
        <f>(Coda!G44+Coda!J44)/Coda!AE44</f>
        <v>8.6653856231985323E-5</v>
      </c>
      <c r="K45" s="132">
        <f>+Coda!G44+Coda!H44+Coda!I44</f>
        <v>5.6235032258064512</v>
      </c>
      <c r="L45" s="132">
        <f>(ALR!G45+ALR!P45)/ALR!AA45</f>
        <v>2.2101133396772443</v>
      </c>
      <c r="M45" s="132">
        <f>(ALR!R45+ALR!P45+ALR!G45)/(ALR!I45+ALR!AA45)</f>
        <v>1.9126711443655768</v>
      </c>
      <c r="N45" s="132">
        <f>(ALR!Q45+ALR!P45+ALR!G45)/(ALR!V45+ALR!T45)</f>
        <v>1.4508240888491724</v>
      </c>
      <c r="O45" s="132">
        <f>(CLR!G45+CLR!P45+CLR!H45)/(CLR!L45+CLR!AA45)</f>
        <v>1.5623010836873428</v>
      </c>
      <c r="P45" s="132">
        <f>(CLR!H45+CLR!AH45+CLR!G45)/(CLR!AB45+CLR!L45)</f>
        <v>1.4534298518669146</v>
      </c>
      <c r="Q45" s="132">
        <f>(ILR!G45+ILR!H45+ILR!J45)/ILR!L45</f>
        <v>1.1953318124520151</v>
      </c>
      <c r="R45" s="132">
        <f>(ILR!G45+ILR!H45)/ILR!L45</f>
        <v>0.71755131212378109</v>
      </c>
      <c r="S45" s="83">
        <f t="shared" si="21"/>
        <v>5</v>
      </c>
      <c r="T45" s="131">
        <f t="shared" si="22"/>
        <v>5</v>
      </c>
      <c r="U45" s="131">
        <f t="shared" si="23"/>
        <v>5</v>
      </c>
      <c r="V45" s="131">
        <f t="shared" si="24"/>
        <v>4</v>
      </c>
      <c r="W45" s="131">
        <f t="shared" si="25"/>
        <v>5</v>
      </c>
      <c r="X45" s="131">
        <f t="shared" si="26"/>
        <v>5</v>
      </c>
      <c r="Y45" s="131">
        <f t="shared" si="27"/>
        <v>3</v>
      </c>
      <c r="Z45" s="131">
        <f t="shared" si="28"/>
        <v>3</v>
      </c>
      <c r="AA45" s="131">
        <f t="shared" si="29"/>
        <v>3</v>
      </c>
      <c r="AB45" s="131">
        <f t="shared" si="30"/>
        <v>3</v>
      </c>
      <c r="AC45" s="131">
        <f t="shared" si="31"/>
        <v>4</v>
      </c>
      <c r="AD45" s="131">
        <f t="shared" si="32"/>
        <v>3</v>
      </c>
      <c r="AE45" s="131">
        <f t="shared" si="33"/>
        <v>3</v>
      </c>
      <c r="AF45" s="142">
        <f t="shared" si="19"/>
        <v>78.461538461538467</v>
      </c>
      <c r="AG45" s="136">
        <f>(ILR!I45+ILR!K45)/(ILR!J45+ILR!L45+ILR!M45)</f>
        <v>14.604645747854377</v>
      </c>
      <c r="AH45" s="134">
        <f>(ILR!I45+ILR!K45)/(ILR!J45+ILR!L45)</f>
        <v>0.53444415875581663</v>
      </c>
      <c r="AI45" s="137">
        <v>-4.34138961347813</v>
      </c>
      <c r="AJ45" s="85">
        <v>-4.34138961347813</v>
      </c>
      <c r="AK45" s="83">
        <f t="shared" si="34"/>
        <v>5</v>
      </c>
      <c r="AL45" s="131">
        <f t="shared" si="35"/>
        <v>3</v>
      </c>
      <c r="AM45" s="131">
        <f t="shared" si="36"/>
        <v>5</v>
      </c>
      <c r="AN45" s="84">
        <f t="shared" si="37"/>
        <v>5</v>
      </c>
      <c r="AO45" s="86">
        <f t="shared" si="20"/>
        <v>50</v>
      </c>
    </row>
    <row r="46" spans="1:41" x14ac:dyDescent="0.3">
      <c r="A46" s="26">
        <v>686972</v>
      </c>
      <c r="B46" s="26">
        <v>846577</v>
      </c>
      <c r="C46" s="26">
        <v>379</v>
      </c>
      <c r="D46" s="25">
        <v>42</v>
      </c>
      <c r="E46" s="27" t="s">
        <v>43</v>
      </c>
      <c r="F46" s="82">
        <f>ILR!G46</f>
        <v>-5.2507371864413557</v>
      </c>
      <c r="G46" s="132">
        <f>(Coda!G45+Coda!K45)/(Coda!AF45+Coda!AH45)</f>
        <v>21.396001567398113</v>
      </c>
      <c r="H46" s="132">
        <f>Coda!G45/Coda!L45</f>
        <v>1.0660227272727274E-2</v>
      </c>
      <c r="I46" s="132">
        <f>(Coda!Z45+Coda!X45+Coda!G45)/Coda!AJ45</f>
        <v>8.5107017560895772E-8</v>
      </c>
      <c r="J46" s="132">
        <f>(Coda!G45+Coda!J45)/Coda!AE45</f>
        <v>1.0469387755102042E-5</v>
      </c>
      <c r="K46" s="132">
        <f>+Coda!G45+Coda!H45+Coda!I45</f>
        <v>3.1789769230769229</v>
      </c>
      <c r="L46" s="132">
        <f>(ALR!G46+ALR!P46)/ALR!AA46</f>
        <v>2.2234996721446474</v>
      </c>
      <c r="M46" s="132">
        <f>(ALR!R46+ALR!P46+ALR!G46)/(ALR!I46+ALR!AA46)</f>
        <v>1.7928714583849203</v>
      </c>
      <c r="N46" s="132">
        <f>(ALR!Q46+ALR!P46+ALR!G46)/(ALR!V46+ALR!T46)</f>
        <v>1.6823291093043662</v>
      </c>
      <c r="O46" s="132">
        <f>(CLR!G46+CLR!P46+CLR!H46)/(CLR!L46+CLR!AA46)</f>
        <v>1.9475000293076474</v>
      </c>
      <c r="P46" s="132">
        <f>(CLR!H46+CLR!AH46+CLR!G46)/(CLR!AB46+CLR!L46)</f>
        <v>1.8840881376075904</v>
      </c>
      <c r="Q46" s="132">
        <f>(ILR!G46+ILR!H46+ILR!J46)/ILR!L46</f>
        <v>1.6750794333450685</v>
      </c>
      <c r="R46" s="132">
        <f>(ILR!G46+ILR!H46)/ILR!L46</f>
        <v>1.1423364423375748</v>
      </c>
      <c r="S46" s="83">
        <f t="shared" si="21"/>
        <v>4</v>
      </c>
      <c r="T46" s="131">
        <f t="shared" si="22"/>
        <v>5</v>
      </c>
      <c r="U46" s="131">
        <f t="shared" si="23"/>
        <v>4</v>
      </c>
      <c r="V46" s="131">
        <f t="shared" si="24"/>
        <v>4</v>
      </c>
      <c r="W46" s="131">
        <f t="shared" si="25"/>
        <v>3</v>
      </c>
      <c r="X46" s="131">
        <f t="shared" si="26"/>
        <v>3</v>
      </c>
      <c r="Y46" s="131">
        <f t="shared" si="27"/>
        <v>3</v>
      </c>
      <c r="Z46" s="131">
        <f t="shared" si="28"/>
        <v>3</v>
      </c>
      <c r="AA46" s="131">
        <f t="shared" si="29"/>
        <v>5</v>
      </c>
      <c r="AB46" s="131">
        <f t="shared" si="30"/>
        <v>3</v>
      </c>
      <c r="AC46" s="131">
        <f t="shared" si="31"/>
        <v>5</v>
      </c>
      <c r="AD46" s="131">
        <f t="shared" si="32"/>
        <v>3</v>
      </c>
      <c r="AE46" s="131">
        <f t="shared" si="33"/>
        <v>3</v>
      </c>
      <c r="AF46" s="142">
        <f t="shared" si="19"/>
        <v>73.84615384615384</v>
      </c>
      <c r="AG46" s="136">
        <f>(ILR!I46+ILR!K46)/(ILR!J46+ILR!L46+ILR!M46)</f>
        <v>6.6613980981979122</v>
      </c>
      <c r="AH46" s="134">
        <f>(ILR!I46+ILR!K46)/(ILR!J46+ILR!L46)</f>
        <v>0.46463019442559866</v>
      </c>
      <c r="AI46" s="137">
        <v>-5.2223767917385899</v>
      </c>
      <c r="AJ46" s="85">
        <v>-5.2223767917385899</v>
      </c>
      <c r="AK46" s="83">
        <f t="shared" si="34"/>
        <v>3</v>
      </c>
      <c r="AL46" s="131">
        <f t="shared" si="35"/>
        <v>3</v>
      </c>
      <c r="AM46" s="131">
        <f t="shared" si="36"/>
        <v>5</v>
      </c>
      <c r="AN46" s="84">
        <f t="shared" si="37"/>
        <v>5</v>
      </c>
      <c r="AO46" s="86">
        <f t="shared" si="20"/>
        <v>50</v>
      </c>
    </row>
    <row r="47" spans="1:41" x14ac:dyDescent="0.3">
      <c r="A47" s="26">
        <v>686972</v>
      </c>
      <c r="B47" s="26">
        <v>846577</v>
      </c>
      <c r="C47" s="26">
        <v>379</v>
      </c>
      <c r="D47" s="25">
        <v>43</v>
      </c>
      <c r="E47" s="27" t="s">
        <v>44</v>
      </c>
      <c r="F47" s="82">
        <f>ILR!G47</f>
        <v>-5.5195036197909548</v>
      </c>
      <c r="G47" s="132">
        <f>(Coda!G46+Coda!K46)/(Coda!AF46+Coda!AH46)</f>
        <v>18.59902456140351</v>
      </c>
      <c r="H47" s="132">
        <f>Coda!G46/Coda!L46</f>
        <v>1.197E-2</v>
      </c>
      <c r="I47" s="132">
        <f>(Coda!Z46+Coda!X46+Coda!G46)/Coda!AJ46</f>
        <v>1.2355317246128507E-7</v>
      </c>
      <c r="J47" s="132">
        <f>(Coda!G46+Coda!J46)/Coda!AE46</f>
        <v>1.0039021852237254E-5</v>
      </c>
      <c r="K47" s="132">
        <f>+Coda!G46+Coda!H46+Coda!I46</f>
        <v>2.6648653465346537</v>
      </c>
      <c r="L47" s="132">
        <f>(ALR!G47+ALR!P47)/ALR!AA47</f>
        <v>2.1349050997806391</v>
      </c>
      <c r="M47" s="132">
        <f>(ALR!R47+ALR!P47+ALR!G47)/(ALR!I47+ALR!AA47)</f>
        <v>1.6768031267567123</v>
      </c>
      <c r="N47" s="132">
        <f>(ALR!Q47+ALR!P47+ALR!G47)/(ALR!V47+ALR!T47)</f>
        <v>1.4637116508230359</v>
      </c>
      <c r="O47" s="132">
        <f>(CLR!G47+CLR!P47+CLR!H47)/(CLR!L47+CLR!AA47)</f>
        <v>1.9652907069526961</v>
      </c>
      <c r="P47" s="132">
        <f>(CLR!H47+CLR!AH47+CLR!G47)/(CLR!AB47+CLR!L47)</f>
        <v>2.3102755487952322</v>
      </c>
      <c r="Q47" s="132">
        <f>(ILR!G47+ILR!H47+ILR!J47)/ILR!L47</f>
        <v>1.7657438629564686</v>
      </c>
      <c r="R47" s="132">
        <f>(ILR!G47+ILR!H47)/ILR!L47</f>
        <v>1.2431617892193418</v>
      </c>
      <c r="S47" s="83">
        <f t="shared" si="21"/>
        <v>4</v>
      </c>
      <c r="T47" s="131">
        <f t="shared" si="22"/>
        <v>5</v>
      </c>
      <c r="U47" s="131">
        <f t="shared" si="23"/>
        <v>4</v>
      </c>
      <c r="V47" s="131">
        <f t="shared" si="24"/>
        <v>4</v>
      </c>
      <c r="W47" s="131">
        <f t="shared" si="25"/>
        <v>3</v>
      </c>
      <c r="X47" s="131">
        <f t="shared" si="26"/>
        <v>3</v>
      </c>
      <c r="Y47" s="131">
        <f t="shared" si="27"/>
        <v>3</v>
      </c>
      <c r="Z47" s="131">
        <f t="shared" si="28"/>
        <v>3</v>
      </c>
      <c r="AA47" s="131">
        <f t="shared" si="29"/>
        <v>3</v>
      </c>
      <c r="AB47" s="131">
        <f t="shared" si="30"/>
        <v>3</v>
      </c>
      <c r="AC47" s="131">
        <f t="shared" si="31"/>
        <v>5</v>
      </c>
      <c r="AD47" s="131">
        <f t="shared" si="32"/>
        <v>3</v>
      </c>
      <c r="AE47" s="131">
        <f t="shared" si="33"/>
        <v>3</v>
      </c>
      <c r="AF47" s="142">
        <f t="shared" si="19"/>
        <v>70.769230769230774</v>
      </c>
      <c r="AG47" s="136">
        <f>(ILR!I47+ILR!K47)/(ILR!J47+ILR!L47+ILR!M47)</f>
        <v>40.049069783027896</v>
      </c>
      <c r="AH47" s="134">
        <f>(ILR!I47+ILR!K47)/(ILR!J47+ILR!L47)</f>
        <v>0.47045555797758676</v>
      </c>
      <c r="AI47" s="137">
        <v>-7.18410380256043</v>
      </c>
      <c r="AJ47" s="85">
        <v>-7.18410380256043</v>
      </c>
      <c r="AK47" s="83">
        <f t="shared" si="34"/>
        <v>5</v>
      </c>
      <c r="AL47" s="131">
        <f t="shared" si="35"/>
        <v>3</v>
      </c>
      <c r="AM47" s="131">
        <f t="shared" si="36"/>
        <v>3</v>
      </c>
      <c r="AN47" s="84">
        <f t="shared" si="37"/>
        <v>3</v>
      </c>
      <c r="AO47" s="86">
        <f t="shared" si="20"/>
        <v>30</v>
      </c>
    </row>
    <row r="48" spans="1:41" x14ac:dyDescent="0.3">
      <c r="A48" s="26">
        <v>686972</v>
      </c>
      <c r="B48" s="26">
        <v>846576</v>
      </c>
      <c r="C48" s="26">
        <v>379</v>
      </c>
      <c r="D48" s="25">
        <v>44</v>
      </c>
      <c r="E48" s="27" t="s">
        <v>45</v>
      </c>
      <c r="F48" s="82">
        <f>ILR!G48</f>
        <v>-4.7140025413664102</v>
      </c>
      <c r="G48" s="132">
        <f>(Coda!G47+Coda!K47)/(Coda!AF47+Coda!AH47)</f>
        <v>33.486457013574658</v>
      </c>
      <c r="H48" s="132">
        <f>Coda!G47/Coda!L47</f>
        <v>1.1062149532710281E-2</v>
      </c>
      <c r="I48" s="132">
        <f>(Coda!Z47+Coda!X47+Coda!G47)/Coda!AJ47</f>
        <v>9.837799110730522E-8</v>
      </c>
      <c r="J48" s="132">
        <f>(Coda!G47+Coda!J47)/Coda!AE47</f>
        <v>1.6059092358380272E-5</v>
      </c>
      <c r="K48" s="132">
        <f>+Coda!G47+Coda!H47+Coda!I47</f>
        <v>2.9489764705882351</v>
      </c>
      <c r="L48" s="132">
        <f>(ALR!G48+ALR!P48)/ALR!AA48</f>
        <v>2.2411527286838795</v>
      </c>
      <c r="M48" s="132">
        <f>(ALR!R48+ALR!P48+ALR!G48)/(ALR!I48+ALR!AA48)</f>
        <v>1.7885444981521192</v>
      </c>
      <c r="N48" s="132">
        <f>(ALR!Q48+ALR!P48+ALR!G48)/(ALR!V48+ALR!T48)</f>
        <v>1.5088977498189522</v>
      </c>
      <c r="O48" s="132">
        <f>(CLR!G48+CLR!P48+CLR!H48)/(CLR!L48+CLR!AA48)</f>
        <v>2.1468260174676588</v>
      </c>
      <c r="P48" s="132">
        <f>(CLR!H48+CLR!AH48+CLR!G48)/(CLR!AB48+CLR!L48)</f>
        <v>2.0494793708439083</v>
      </c>
      <c r="Q48" s="132">
        <f>(ILR!G48+ILR!H48+ILR!J48)/ILR!L48</f>
        <v>1.5907355463362087</v>
      </c>
      <c r="R48" s="132">
        <f>(ILR!G48+ILR!H48)/ILR!L48</f>
        <v>1.0604546635392451</v>
      </c>
      <c r="S48" s="83">
        <f t="shared" si="21"/>
        <v>5</v>
      </c>
      <c r="T48" s="131">
        <f t="shared" si="22"/>
        <v>5</v>
      </c>
      <c r="U48" s="131">
        <f t="shared" si="23"/>
        <v>4</v>
      </c>
      <c r="V48" s="131">
        <f t="shared" si="24"/>
        <v>4</v>
      </c>
      <c r="W48" s="131">
        <f t="shared" si="25"/>
        <v>3</v>
      </c>
      <c r="X48" s="131">
        <f t="shared" si="26"/>
        <v>3</v>
      </c>
      <c r="Y48" s="131">
        <f t="shared" si="27"/>
        <v>3</v>
      </c>
      <c r="Z48" s="131">
        <f t="shared" si="28"/>
        <v>3</v>
      </c>
      <c r="AA48" s="131">
        <f t="shared" si="29"/>
        <v>3</v>
      </c>
      <c r="AB48" s="131">
        <f t="shared" si="30"/>
        <v>3</v>
      </c>
      <c r="AC48" s="131">
        <f t="shared" si="31"/>
        <v>5</v>
      </c>
      <c r="AD48" s="131">
        <f t="shared" si="32"/>
        <v>3</v>
      </c>
      <c r="AE48" s="131">
        <f t="shared" si="33"/>
        <v>3</v>
      </c>
      <c r="AF48" s="142">
        <f t="shared" si="19"/>
        <v>72.307692307692307</v>
      </c>
      <c r="AG48" s="136">
        <f>(ILR!I48+ILR!K48)/(ILR!J48+ILR!L48+ILR!M48)</f>
        <v>44.356281559284071</v>
      </c>
      <c r="AH48" s="134">
        <f>(ILR!I48+ILR!K48)/(ILR!J48+ILR!L48)</f>
        <v>0.41958351782574027</v>
      </c>
      <c r="AI48" s="137">
        <v>-5.6587436273744798</v>
      </c>
      <c r="AJ48" s="85">
        <v>-5.6587436273744798</v>
      </c>
      <c r="AK48" s="83">
        <f t="shared" si="34"/>
        <v>5</v>
      </c>
      <c r="AL48" s="131">
        <f t="shared" si="35"/>
        <v>3</v>
      </c>
      <c r="AM48" s="131">
        <f t="shared" si="36"/>
        <v>4</v>
      </c>
      <c r="AN48" s="84">
        <f t="shared" si="37"/>
        <v>4</v>
      </c>
      <c r="AO48" s="86">
        <f t="shared" si="20"/>
        <v>40</v>
      </c>
    </row>
    <row r="49" spans="1:41" x14ac:dyDescent="0.3">
      <c r="A49" s="26">
        <v>686973</v>
      </c>
      <c r="B49" s="26">
        <v>846577</v>
      </c>
      <c r="C49" s="26">
        <v>379</v>
      </c>
      <c r="D49" s="25">
        <v>45</v>
      </c>
      <c r="E49" s="27" t="s">
        <v>46</v>
      </c>
      <c r="F49" s="82">
        <f>ILR!G49</f>
        <v>-3.7103952320600335</v>
      </c>
      <c r="G49" s="132">
        <f>(Coda!G48+Coda!K48)/(Coda!AF48+Coda!AH48)</f>
        <v>20.965940170940168</v>
      </c>
      <c r="H49" s="132">
        <f>Coda!G48/Coda!L48</f>
        <v>9.0585669781931458E-2</v>
      </c>
      <c r="I49" s="132">
        <f>(Coda!Z48+Coda!X48+Coda!G48)/Coda!AJ48</f>
        <v>1.3796020179392286E-6</v>
      </c>
      <c r="J49" s="132">
        <f>(Coda!G48+Coda!J48)/Coda!AE48</f>
        <v>2.0994082840236687E-4</v>
      </c>
      <c r="K49" s="132">
        <f>+Coda!G48+Coda!H48+Coda!I48</f>
        <v>2.8527142857142858</v>
      </c>
      <c r="L49" s="132">
        <f>(ALR!G49+ALR!P49)/ALR!AA49</f>
        <v>2.0829238931148808</v>
      </c>
      <c r="M49" s="132">
        <f>(ALR!R49+ALR!P49+ALR!G49)/(ALR!I49+ALR!AA49)</f>
        <v>1.7222794679290983</v>
      </c>
      <c r="N49" s="132">
        <f>(ALR!Q49+ALR!P49+ALR!G49)/(ALR!V49+ALR!T49)</f>
        <v>1.4624726670964436</v>
      </c>
      <c r="O49" s="132">
        <f>(CLR!G49+CLR!P49+CLR!H49)/(CLR!L49+CLR!AA49)</f>
        <v>1.7736125883554814</v>
      </c>
      <c r="P49" s="132">
        <f>(CLR!H49+CLR!AH49+CLR!G49)/(CLR!AB49+CLR!L49)</f>
        <v>1.1981389851016995</v>
      </c>
      <c r="Q49" s="132">
        <f>(ILR!G49+ILR!H49+ILR!J49)/ILR!L49</f>
        <v>1.3552007401947321</v>
      </c>
      <c r="R49" s="132">
        <f>(ILR!G49+ILR!H49)/ILR!L49</f>
        <v>0.80688222909036056</v>
      </c>
      <c r="S49" s="83">
        <f t="shared" si="21"/>
        <v>5</v>
      </c>
      <c r="T49" s="131">
        <f t="shared" si="22"/>
        <v>5</v>
      </c>
      <c r="U49" s="131">
        <f t="shared" si="23"/>
        <v>5</v>
      </c>
      <c r="V49" s="131">
        <f t="shared" si="24"/>
        <v>5</v>
      </c>
      <c r="W49" s="131">
        <f t="shared" si="25"/>
        <v>5</v>
      </c>
      <c r="X49" s="131">
        <f t="shared" si="26"/>
        <v>3</v>
      </c>
      <c r="Y49" s="131">
        <f t="shared" si="27"/>
        <v>3</v>
      </c>
      <c r="Z49" s="131">
        <f t="shared" si="28"/>
        <v>3</v>
      </c>
      <c r="AA49" s="131">
        <f t="shared" si="29"/>
        <v>3</v>
      </c>
      <c r="AB49" s="131">
        <f t="shared" si="30"/>
        <v>3</v>
      </c>
      <c r="AC49" s="131">
        <f t="shared" si="31"/>
        <v>3</v>
      </c>
      <c r="AD49" s="131">
        <f t="shared" si="32"/>
        <v>3</v>
      </c>
      <c r="AE49" s="131">
        <f t="shared" si="33"/>
        <v>3</v>
      </c>
      <c r="AF49" s="142">
        <f t="shared" si="19"/>
        <v>75.384615384615387</v>
      </c>
      <c r="AG49" s="136">
        <f>(ILR!I49+ILR!K49)/(ILR!J49+ILR!L49+ILR!M49)</f>
        <v>3.9749424907923792</v>
      </c>
      <c r="AH49" s="134">
        <f>(ILR!I49+ILR!K49)/(ILR!J49+ILR!L49)</f>
        <v>0.3030337304697826</v>
      </c>
      <c r="AI49" s="137">
        <v>-6.2237438784297998</v>
      </c>
      <c r="AJ49" s="85">
        <v>-6.2237438784297998</v>
      </c>
      <c r="AK49" s="83">
        <f t="shared" si="34"/>
        <v>3</v>
      </c>
      <c r="AL49" s="131">
        <f t="shared" si="35"/>
        <v>3</v>
      </c>
      <c r="AM49" s="131">
        <f t="shared" si="36"/>
        <v>3</v>
      </c>
      <c r="AN49" s="84">
        <f t="shared" si="37"/>
        <v>3</v>
      </c>
      <c r="AO49" s="86">
        <f t="shared" si="20"/>
        <v>30</v>
      </c>
    </row>
    <row r="50" spans="1:41" x14ac:dyDescent="0.3">
      <c r="A50" s="26">
        <v>686973</v>
      </c>
      <c r="B50" s="26">
        <v>846578</v>
      </c>
      <c r="C50" s="26">
        <v>379</v>
      </c>
      <c r="D50" s="25">
        <v>46</v>
      </c>
      <c r="E50" s="27" t="s">
        <v>47</v>
      </c>
      <c r="F50" s="82">
        <f>ILR!G50</f>
        <v>-4.7104652654044221</v>
      </c>
      <c r="G50" s="132">
        <f>(Coda!G49+Coda!K49)/(Coda!AF49+Coda!AH49)</f>
        <v>14.022870314842582</v>
      </c>
      <c r="H50" s="132">
        <f>Coda!G49/Coda!L49</f>
        <v>4.3038737446197996E-2</v>
      </c>
      <c r="I50" s="132">
        <f>(Coda!Z49+Coda!X49+Coda!G49)/Coda!AJ49</f>
        <v>2.0585507910558751E-7</v>
      </c>
      <c r="J50" s="132">
        <f>(Coda!G49+Coda!J49)/Coda!AE49</f>
        <v>3.3263176442947767E-5</v>
      </c>
      <c r="K50" s="132">
        <f>+Coda!G49+Coda!H49+Coda!I49</f>
        <v>3.2750532467532469</v>
      </c>
      <c r="L50" s="132">
        <f>(ALR!G50+ALR!P50)/ALR!AA50</f>
        <v>2.0674849459591371</v>
      </c>
      <c r="M50" s="132">
        <f>(ALR!R50+ALR!P50+ALR!G50)/(ALR!I50+ALR!AA50)</f>
        <v>1.71652128784199</v>
      </c>
      <c r="N50" s="132">
        <f>(ALR!Q50+ALR!P50+ALR!G50)/(ALR!V50+ALR!T50)</f>
        <v>1.4302432900171858</v>
      </c>
      <c r="O50" s="132">
        <f>(CLR!G50+CLR!P50+CLR!H50)/(CLR!L50+CLR!AA50)</f>
        <v>1.6509550386399574</v>
      </c>
      <c r="P50" s="132">
        <f>(CLR!H50+CLR!AH50+CLR!G50)/(CLR!AB50+CLR!L50)</f>
        <v>1.7438883040129116</v>
      </c>
      <c r="Q50" s="132">
        <f>(ILR!G50+ILR!H50+ILR!J50)/ILR!L50</f>
        <v>1.606647317909581</v>
      </c>
      <c r="R50" s="132">
        <f>(ILR!G50+ILR!H50)/ILR!L50</f>
        <v>1.0525305430834018</v>
      </c>
      <c r="S50" s="83">
        <f t="shared" si="21"/>
        <v>5</v>
      </c>
      <c r="T50" s="131">
        <f t="shared" si="22"/>
        <v>5</v>
      </c>
      <c r="U50" s="131">
        <f t="shared" si="23"/>
        <v>5</v>
      </c>
      <c r="V50" s="131">
        <f t="shared" si="24"/>
        <v>5</v>
      </c>
      <c r="W50" s="131">
        <f t="shared" si="25"/>
        <v>3</v>
      </c>
      <c r="X50" s="131">
        <f t="shared" si="26"/>
        <v>3</v>
      </c>
      <c r="Y50" s="131">
        <f t="shared" si="27"/>
        <v>3</v>
      </c>
      <c r="Z50" s="131">
        <f t="shared" si="28"/>
        <v>3</v>
      </c>
      <c r="AA50" s="131">
        <f t="shared" si="29"/>
        <v>3</v>
      </c>
      <c r="AB50" s="131">
        <f t="shared" si="30"/>
        <v>3</v>
      </c>
      <c r="AC50" s="131">
        <f t="shared" si="31"/>
        <v>5</v>
      </c>
      <c r="AD50" s="131">
        <f t="shared" si="32"/>
        <v>3</v>
      </c>
      <c r="AE50" s="131">
        <f t="shared" si="33"/>
        <v>3</v>
      </c>
      <c r="AF50" s="142">
        <f t="shared" si="19"/>
        <v>75.384615384615387</v>
      </c>
      <c r="AG50" s="136">
        <f>(ILR!I50+ILR!K50)/(ILR!J50+ILR!L50+ILR!M50)</f>
        <v>97.753414479532069</v>
      </c>
      <c r="AH50" s="134">
        <f>(ILR!I50+ILR!K50)/(ILR!J50+ILR!L50)</f>
        <v>0.45371314020119197</v>
      </c>
      <c r="AI50" s="137">
        <v>-6.7126943664701102</v>
      </c>
      <c r="AJ50" s="85">
        <v>-6.7126943664701102</v>
      </c>
      <c r="AK50" s="83">
        <f t="shared" si="34"/>
        <v>5</v>
      </c>
      <c r="AL50" s="131">
        <f t="shared" si="35"/>
        <v>3</v>
      </c>
      <c r="AM50" s="131">
        <f t="shared" si="36"/>
        <v>3</v>
      </c>
      <c r="AN50" s="84">
        <f t="shared" si="37"/>
        <v>3</v>
      </c>
      <c r="AO50" s="86">
        <f t="shared" si="20"/>
        <v>30</v>
      </c>
    </row>
    <row r="51" spans="1:41" x14ac:dyDescent="0.3">
      <c r="A51" s="26">
        <v>686973</v>
      </c>
      <c r="B51" s="26">
        <v>846576</v>
      </c>
      <c r="C51" s="26">
        <v>379</v>
      </c>
      <c r="D51" s="25">
        <v>47</v>
      </c>
      <c r="E51" s="27" t="s">
        <v>49</v>
      </c>
      <c r="F51" s="82">
        <f>ILR!G51</f>
        <v>-6.0656676400818546</v>
      </c>
      <c r="G51" s="132">
        <f>(Coda!G50+Coda!K50)/(Coda!AF50+Coda!AH50)</f>
        <v>12.245943589743591</v>
      </c>
      <c r="H51" s="132">
        <f>Coda!G50/Coda!L50</f>
        <v>1.2481578947368422E-2</v>
      </c>
      <c r="I51" s="132">
        <f>(Coda!Z50+Coda!X50+Coda!G50)/Coda!AJ50</f>
        <v>1.2983475170387897E-7</v>
      </c>
      <c r="J51" s="132">
        <f>(Coda!G50+Coda!J50)/Coda!AE50</f>
        <v>7.0831701777742973E-6</v>
      </c>
      <c r="K51" s="132">
        <f>+Coda!G50+Coda!H50+Coda!I50</f>
        <v>2.4537236453201969</v>
      </c>
      <c r="L51" s="132">
        <f>(ALR!G51+ALR!P51)/ALR!AA51</f>
        <v>2.0936149050465165</v>
      </c>
      <c r="M51" s="132">
        <f>(ALR!R51+ALR!P51+ALR!G51)/(ALR!I51+ALR!AA51)</f>
        <v>1.600272236997909</v>
      </c>
      <c r="N51" s="132">
        <f>(ALR!Q51+ALR!P51+ALR!G51)/(ALR!V51+ALR!T51)</f>
        <v>1.4530802875981175</v>
      </c>
      <c r="O51" s="132">
        <f>(CLR!G51+CLR!P51+CLR!H51)/(CLR!L51+CLR!AA51)</f>
        <v>1.9488416777037998</v>
      </c>
      <c r="P51" s="132">
        <f>(CLR!H51+CLR!AH51+CLR!G51)/(CLR!AB51+CLR!L51)</f>
        <v>2.3113398352707542</v>
      </c>
      <c r="Q51" s="132">
        <f>(ILR!G51+ILR!H51+ILR!J51)/ILR!L51</f>
        <v>1.9651309526173371</v>
      </c>
      <c r="R51" s="132">
        <f>(ILR!G51+ILR!H51)/ILR!L51</f>
        <v>1.4107027778194507</v>
      </c>
      <c r="S51" s="83">
        <f t="shared" si="21"/>
        <v>3</v>
      </c>
      <c r="T51" s="131">
        <f t="shared" si="22"/>
        <v>5</v>
      </c>
      <c r="U51" s="131">
        <f t="shared" si="23"/>
        <v>4</v>
      </c>
      <c r="V51" s="131">
        <f t="shared" si="24"/>
        <v>4</v>
      </c>
      <c r="W51" s="131">
        <f t="shared" si="25"/>
        <v>3</v>
      </c>
      <c r="X51" s="131">
        <f t="shared" si="26"/>
        <v>3</v>
      </c>
      <c r="Y51" s="131">
        <f t="shared" si="27"/>
        <v>3</v>
      </c>
      <c r="Z51" s="131">
        <f t="shared" si="28"/>
        <v>3</v>
      </c>
      <c r="AA51" s="131">
        <f t="shared" si="29"/>
        <v>3</v>
      </c>
      <c r="AB51" s="131">
        <f t="shared" si="30"/>
        <v>3</v>
      </c>
      <c r="AC51" s="131">
        <f t="shared" si="31"/>
        <v>5</v>
      </c>
      <c r="AD51" s="131">
        <f t="shared" si="32"/>
        <v>4</v>
      </c>
      <c r="AE51" s="131">
        <f t="shared" si="33"/>
        <v>4</v>
      </c>
      <c r="AF51" s="142">
        <f t="shared" si="19"/>
        <v>72.307692307692307</v>
      </c>
      <c r="AG51" s="136">
        <f>(ILR!I51+ILR!K51)/(ILR!J51+ILR!L51+ILR!M51)</f>
        <v>-17.547112875784794</v>
      </c>
      <c r="AH51" s="134">
        <f>(ILR!I51+ILR!K51)/(ILR!J51+ILR!L51)</f>
        <v>0.48530738951794133</v>
      </c>
      <c r="AI51" s="137">
        <v>-6.4083781875410599</v>
      </c>
      <c r="AJ51" s="85">
        <v>-6.4083781875410599</v>
      </c>
      <c r="AK51" s="83">
        <f t="shared" si="34"/>
        <v>3</v>
      </c>
      <c r="AL51" s="131">
        <f t="shared" si="35"/>
        <v>3</v>
      </c>
      <c r="AM51" s="131">
        <f t="shared" si="36"/>
        <v>3</v>
      </c>
      <c r="AN51" s="84">
        <f t="shared" si="37"/>
        <v>3</v>
      </c>
      <c r="AO51" s="86">
        <f t="shared" si="20"/>
        <v>30</v>
      </c>
    </row>
    <row r="52" spans="1:41" x14ac:dyDescent="0.3">
      <c r="A52" s="26">
        <v>686974</v>
      </c>
      <c r="B52" s="26">
        <v>846577</v>
      </c>
      <c r="C52" s="26">
        <v>379</v>
      </c>
      <c r="D52" s="25">
        <v>48</v>
      </c>
      <c r="E52" s="27" t="s">
        <v>48</v>
      </c>
      <c r="F52" s="82">
        <f>ILR!G52</f>
        <v>-3.7424961706516369</v>
      </c>
      <c r="G52" s="132">
        <f>(Coda!G51+Coda!K51)/(Coda!AF51+Coda!AH51)</f>
        <v>5.3272349123945499</v>
      </c>
      <c r="H52" s="132">
        <f>Coda!G51/Coda!L51</f>
        <v>0.11243115942028983</v>
      </c>
      <c r="I52" s="132">
        <f>(Coda!Z51+Coda!X51+Coda!G51)/Coda!AJ51</f>
        <v>7.8663447089604059E-7</v>
      </c>
      <c r="J52" s="132">
        <f>(Coda!G51+Coda!J51)/Coda!AE51</f>
        <v>1.6335207968887794E-4</v>
      </c>
      <c r="K52" s="132">
        <f>+Coda!G51+Coda!H51+Coda!I51</f>
        <v>4.6236333333333333</v>
      </c>
      <c r="L52" s="132">
        <f>(ALR!G52+ALR!P52)/ALR!AA52</f>
        <v>2.169854723179955</v>
      </c>
      <c r="M52" s="132">
        <f>(ALR!R52+ALR!P52+ALR!G52)/(ALR!I52+ALR!AA52)</f>
        <v>1.8815106221825555</v>
      </c>
      <c r="N52" s="132">
        <f>(ALR!Q52+ALR!P52+ALR!G52)/(ALR!V52+ALR!T52)</f>
        <v>1.4437215142771436</v>
      </c>
      <c r="O52" s="132">
        <f>(CLR!G52+CLR!P52+CLR!H52)/(CLR!L52+CLR!AA52)</f>
        <v>1.6606725279865662</v>
      </c>
      <c r="P52" s="132">
        <f>(CLR!H52+CLR!AH52+CLR!G52)/(CLR!AB52+CLR!L52)</f>
        <v>0.88341545289927925</v>
      </c>
      <c r="Q52" s="132">
        <f>(ILR!G52+ILR!H52+ILR!J52)/ILR!L52</f>
        <v>1.3937670820472958</v>
      </c>
      <c r="R52" s="132">
        <f>(ILR!G52+ILR!H52)/ILR!L52</f>
        <v>0.81220965194050387</v>
      </c>
      <c r="S52" s="83">
        <f t="shared" si="21"/>
        <v>5</v>
      </c>
      <c r="T52" s="131">
        <f t="shared" si="22"/>
        <v>5</v>
      </c>
      <c r="U52" s="131">
        <f t="shared" si="23"/>
        <v>5</v>
      </c>
      <c r="V52" s="131">
        <f t="shared" si="24"/>
        <v>5</v>
      </c>
      <c r="W52" s="131">
        <f t="shared" si="25"/>
        <v>5</v>
      </c>
      <c r="X52" s="131">
        <f t="shared" si="26"/>
        <v>4</v>
      </c>
      <c r="Y52" s="131">
        <f t="shared" si="27"/>
        <v>3</v>
      </c>
      <c r="Z52" s="131">
        <f t="shared" si="28"/>
        <v>3</v>
      </c>
      <c r="AA52" s="131">
        <f t="shared" si="29"/>
        <v>3</v>
      </c>
      <c r="AB52" s="131">
        <f t="shared" si="30"/>
        <v>3</v>
      </c>
      <c r="AC52" s="131">
        <f t="shared" si="31"/>
        <v>3</v>
      </c>
      <c r="AD52" s="131">
        <f t="shared" si="32"/>
        <v>3</v>
      </c>
      <c r="AE52" s="131">
        <f t="shared" si="33"/>
        <v>3</v>
      </c>
      <c r="AF52" s="142">
        <f t="shared" si="19"/>
        <v>76.92307692307692</v>
      </c>
      <c r="AG52" s="136">
        <f>(ILR!I52+ILR!K52)/(ILR!J52+ILR!L52+ILR!M52)</f>
        <v>4.3782392824089875</v>
      </c>
      <c r="AH52" s="134">
        <f>(ILR!I52+ILR!K52)/(ILR!J52+ILR!L52)</f>
        <v>0.43457450672678344</v>
      </c>
      <c r="AI52" s="137">
        <v>-7.8018261493652297</v>
      </c>
      <c r="AJ52" s="85">
        <v>-7.8018261493652297</v>
      </c>
      <c r="AK52" s="83">
        <f t="shared" si="34"/>
        <v>3</v>
      </c>
      <c r="AL52" s="131">
        <f t="shared" si="35"/>
        <v>3</v>
      </c>
      <c r="AM52" s="131">
        <f t="shared" si="36"/>
        <v>3</v>
      </c>
      <c r="AN52" s="84">
        <f t="shared" si="37"/>
        <v>3</v>
      </c>
      <c r="AO52" s="86">
        <f t="shared" si="20"/>
        <v>30</v>
      </c>
    </row>
    <row r="53" spans="1:41" x14ac:dyDescent="0.3">
      <c r="A53" s="26">
        <v>686974</v>
      </c>
      <c r="B53" s="26">
        <v>846576</v>
      </c>
      <c r="C53" s="26">
        <v>379</v>
      </c>
      <c r="D53" s="25">
        <v>49</v>
      </c>
      <c r="E53" s="27" t="s">
        <v>50</v>
      </c>
      <c r="F53" s="82">
        <f>ILR!G53</f>
        <v>-3.970416057827753</v>
      </c>
      <c r="G53" s="132">
        <f>(Coda!G52+Coda!K52)/(Coda!AF52+Coda!AH52)</f>
        <v>8.4819951267056535</v>
      </c>
      <c r="H53" s="132">
        <f>Coda!G52/Coda!L52</f>
        <v>5.4052564102564107E-2</v>
      </c>
      <c r="I53" s="132">
        <f>(Coda!Z52+Coda!X52+Coda!G52)/Coda!AJ52</f>
        <v>2.2957483940987322E-7</v>
      </c>
      <c r="J53" s="132">
        <f>(Coda!G52+Coda!J52)/Coda!AE52</f>
        <v>7.8608136606539601E-5</v>
      </c>
      <c r="K53" s="132">
        <f>+Coda!G52+Coda!H52+Coda!I52</f>
        <v>4.6496636363636359</v>
      </c>
      <c r="L53" s="132">
        <f>(ALR!G53+ALR!P53)/ALR!AA53</f>
        <v>2.2537357009028018</v>
      </c>
      <c r="M53" s="132">
        <f>(ALR!R53+ALR!P53+ALR!G53)/(ALR!I53+ALR!AA53)</f>
        <v>1.9320364119738351</v>
      </c>
      <c r="N53" s="132">
        <f>(ALR!Q53+ALR!P53+ALR!G53)/(ALR!V53+ALR!T53)</f>
        <v>1.474254786942798</v>
      </c>
      <c r="O53" s="132">
        <f>(CLR!G53+CLR!P53+CLR!H53)/(CLR!L53+CLR!AA53)</f>
        <v>1.7218824051795298</v>
      </c>
      <c r="P53" s="132">
        <f>(CLR!H53+CLR!AH53+CLR!G53)/(CLR!AB53+CLR!L53)</f>
        <v>1.2137026157874296</v>
      </c>
      <c r="Q53" s="132">
        <f>(ILR!G53+ILR!H53+ILR!J53)/ILR!L53</f>
        <v>1.4055203446616764</v>
      </c>
      <c r="R53" s="132">
        <f>(ILR!G53+ILR!H53)/ILR!L53</f>
        <v>0.8555116072166713</v>
      </c>
      <c r="S53" s="83">
        <f t="shared" si="21"/>
        <v>5</v>
      </c>
      <c r="T53" s="131">
        <f t="shared" si="22"/>
        <v>5</v>
      </c>
      <c r="U53" s="131">
        <f t="shared" si="23"/>
        <v>5</v>
      </c>
      <c r="V53" s="131">
        <f t="shared" si="24"/>
        <v>5</v>
      </c>
      <c r="W53" s="131">
        <f t="shared" si="25"/>
        <v>4</v>
      </c>
      <c r="X53" s="131">
        <f t="shared" si="26"/>
        <v>4</v>
      </c>
      <c r="Y53" s="131">
        <f t="shared" si="27"/>
        <v>3</v>
      </c>
      <c r="Z53" s="131">
        <f t="shared" si="28"/>
        <v>3</v>
      </c>
      <c r="AA53" s="131">
        <f t="shared" si="29"/>
        <v>3</v>
      </c>
      <c r="AB53" s="131">
        <f t="shared" si="30"/>
        <v>3</v>
      </c>
      <c r="AC53" s="131">
        <f t="shared" si="31"/>
        <v>3</v>
      </c>
      <c r="AD53" s="131">
        <f t="shared" si="32"/>
        <v>3</v>
      </c>
      <c r="AE53" s="131">
        <f t="shared" si="33"/>
        <v>3</v>
      </c>
      <c r="AF53" s="142">
        <f t="shared" si="19"/>
        <v>75.384615384615387</v>
      </c>
      <c r="AG53" s="136">
        <f>(ILR!I53+ILR!K53)/(ILR!J53+ILR!L53+ILR!M53)</f>
        <v>5.4906943061835429</v>
      </c>
      <c r="AH53" s="134">
        <f>(ILR!I53+ILR!K53)/(ILR!J53+ILR!L53)</f>
        <v>0.37874097269029555</v>
      </c>
      <c r="AI53" s="137">
        <v>-7.1318292904384304</v>
      </c>
      <c r="AJ53" s="85">
        <v>-7.1318292904384304</v>
      </c>
      <c r="AK53" s="83">
        <f t="shared" si="34"/>
        <v>3</v>
      </c>
      <c r="AL53" s="131">
        <f t="shared" si="35"/>
        <v>3</v>
      </c>
      <c r="AM53" s="131">
        <f t="shared" si="36"/>
        <v>3</v>
      </c>
      <c r="AN53" s="84">
        <f t="shared" si="37"/>
        <v>3</v>
      </c>
      <c r="AO53" s="86">
        <f t="shared" si="20"/>
        <v>30</v>
      </c>
    </row>
    <row r="54" spans="1:41" x14ac:dyDescent="0.3">
      <c r="A54" s="26">
        <v>686974</v>
      </c>
      <c r="B54" s="26">
        <v>846575</v>
      </c>
      <c r="C54" s="26">
        <v>379</v>
      </c>
      <c r="D54" s="25">
        <v>50</v>
      </c>
      <c r="E54" s="27" t="s">
        <v>51</v>
      </c>
      <c r="F54" s="82">
        <f>ILR!G54</f>
        <v>-5.0906053872751178</v>
      </c>
      <c r="G54" s="132">
        <f>(Coda!G53+Coda!K53)/(Coda!AF53+Coda!AH53)</f>
        <v>6.3277777777777766</v>
      </c>
      <c r="H54" s="132">
        <f>Coda!G53/Coda!L53</f>
        <v>1.8907284768211925E-2</v>
      </c>
      <c r="I54" s="132">
        <f>(Coda!Z53+Coda!X53+Coda!G53)/Coda!AJ53</f>
        <v>6.3965113479280627E-8</v>
      </c>
      <c r="J54" s="132">
        <f>(Coda!G53+Coda!J53)/Coda!AE53</f>
        <v>2.1866666666666665E-5</v>
      </c>
      <c r="K54" s="132">
        <f>+Coda!G53+Coda!H53+Coda!I53</f>
        <v>5.8049999999999997</v>
      </c>
      <c r="L54" s="132">
        <f>(ALR!G54+ALR!P54)/ALR!AA54</f>
        <v>2.3159531306548495</v>
      </c>
      <c r="M54" s="132">
        <f>(ALR!R54+ALR!P54+ALR!G54)/(ALR!I54+ALR!AA54)</f>
        <v>1.9802936986362298</v>
      </c>
      <c r="N54" s="132">
        <f>(ALR!Q54+ALR!P54+ALR!G54)/(ALR!V54+ALR!T54)</f>
        <v>2.0279427550252001</v>
      </c>
      <c r="O54" s="132">
        <f>(CLR!G54+CLR!P54+CLR!H54)/(CLR!L54+CLR!AA54)</f>
        <v>1.8388070038883129</v>
      </c>
      <c r="P54" s="132">
        <f>(CLR!H54+CLR!AH54+CLR!G54)/(CLR!AB54+CLR!L54)</f>
        <v>1.4954731613818764</v>
      </c>
      <c r="Q54" s="132">
        <f>(ILR!G54+ILR!H54+ILR!J54)/ILR!L54</f>
        <v>1.7471792283252154</v>
      </c>
      <c r="R54" s="132">
        <f>(ILR!G54+ILR!H54)/ILR!L54</f>
        <v>1.1211926526470875</v>
      </c>
      <c r="S54" s="83">
        <f t="shared" si="21"/>
        <v>4</v>
      </c>
      <c r="T54" s="131">
        <f t="shared" si="22"/>
        <v>5</v>
      </c>
      <c r="U54" s="131">
        <f t="shared" si="23"/>
        <v>4</v>
      </c>
      <c r="V54" s="131">
        <f t="shared" si="24"/>
        <v>3</v>
      </c>
      <c r="W54" s="131">
        <f t="shared" si="25"/>
        <v>3</v>
      </c>
      <c r="X54" s="131">
        <f t="shared" si="26"/>
        <v>5</v>
      </c>
      <c r="Y54" s="131">
        <f t="shared" si="27"/>
        <v>3</v>
      </c>
      <c r="Z54" s="131">
        <f t="shared" si="28"/>
        <v>3</v>
      </c>
      <c r="AA54" s="131">
        <f t="shared" si="29"/>
        <v>5</v>
      </c>
      <c r="AB54" s="131">
        <f t="shared" si="30"/>
        <v>3</v>
      </c>
      <c r="AC54" s="131">
        <f t="shared" si="31"/>
        <v>4</v>
      </c>
      <c r="AD54" s="131">
        <f t="shared" si="32"/>
        <v>3</v>
      </c>
      <c r="AE54" s="131">
        <f t="shared" si="33"/>
        <v>3</v>
      </c>
      <c r="AF54" s="142">
        <f t="shared" si="19"/>
        <v>73.84615384615384</v>
      </c>
      <c r="AG54" s="136">
        <f>(ILR!I54+ILR!K54)/(ILR!J54+ILR!L54+ILR!M54)</f>
        <v>6.1331230224697135</v>
      </c>
      <c r="AH54" s="134">
        <f>(ILR!I54+ILR!K54)/(ILR!J54+ILR!L54)</f>
        <v>0.38401946594635961</v>
      </c>
      <c r="AI54" s="137">
        <v>-6.5164520220835298</v>
      </c>
      <c r="AJ54" s="85">
        <v>-6.5164520220835298</v>
      </c>
      <c r="AK54" s="83">
        <f t="shared" si="34"/>
        <v>3</v>
      </c>
      <c r="AL54" s="131">
        <f t="shared" si="35"/>
        <v>3</v>
      </c>
      <c r="AM54" s="131">
        <f t="shared" si="36"/>
        <v>3</v>
      </c>
      <c r="AN54" s="84">
        <f t="shared" si="37"/>
        <v>3</v>
      </c>
      <c r="AO54" s="86">
        <f t="shared" si="20"/>
        <v>30</v>
      </c>
    </row>
    <row r="55" spans="1:41" x14ac:dyDescent="0.3">
      <c r="A55" s="26">
        <v>686974</v>
      </c>
      <c r="B55" s="26">
        <v>846575</v>
      </c>
      <c r="C55" s="26">
        <v>379</v>
      </c>
      <c r="D55" s="25">
        <v>51</v>
      </c>
      <c r="E55" s="27" t="s">
        <v>52</v>
      </c>
      <c r="F55" s="82">
        <f>ILR!G55</f>
        <v>-4.5813929804128417</v>
      </c>
      <c r="G55" s="132">
        <f>(Coda!G54+Coda!K54)/(Coda!AF54+Coda!AH54)</f>
        <v>3.828046206896552</v>
      </c>
      <c r="H55" s="132">
        <f>Coda!G54/Coda!L54</f>
        <v>2.2880000000000001E-2</v>
      </c>
      <c r="I55" s="132">
        <f>(Coda!Z54+Coda!X54+Coda!G54)/Coda!AJ54</f>
        <v>8.0564391513596278E-8</v>
      </c>
      <c r="J55" s="132">
        <f>(Coda!G54+Coda!J54)/Coda!AE54</f>
        <v>2.4040404040404043E-5</v>
      </c>
      <c r="K55" s="132">
        <f>+Coda!G54+Coda!H54+Coda!I54</f>
        <v>7.3379333333333339</v>
      </c>
      <c r="L55" s="132">
        <f>(ALR!G55+ALR!P55)/ALR!AA55</f>
        <v>2.3916269520001987</v>
      </c>
      <c r="M55" s="132">
        <f>(ALR!R55+ALR!P55+ALR!G55)/(ALR!I55+ALR!AA55)</f>
        <v>2.0138152074415889</v>
      </c>
      <c r="N55" s="132">
        <f>(ALR!Q55+ALR!P55+ALR!G55)/(ALR!V55+ALR!T55)</f>
        <v>1.5630435643117573</v>
      </c>
      <c r="O55" s="132">
        <f>(CLR!G55+CLR!P55+CLR!H55)/(CLR!L55+CLR!AA55)</f>
        <v>1.7714909432104375</v>
      </c>
      <c r="P55" s="132">
        <f>(CLR!H55+CLR!AH55+CLR!G55)/(CLR!AB55+CLR!L55)</f>
        <v>1.1585649339635884</v>
      </c>
      <c r="Q55" s="132">
        <f>(ILR!G55+ILR!H55+ILR!J55)/ILR!L55</f>
        <v>1.5858907261328188</v>
      </c>
      <c r="R55" s="132">
        <f>(ILR!G55+ILR!H55)/ILR!L55</f>
        <v>1.0018664970363813</v>
      </c>
      <c r="S55" s="83">
        <f t="shared" si="21"/>
        <v>5</v>
      </c>
      <c r="T55" s="131">
        <f t="shared" si="22"/>
        <v>5</v>
      </c>
      <c r="U55" s="131">
        <f t="shared" si="23"/>
        <v>5</v>
      </c>
      <c r="V55" s="131">
        <f t="shared" si="24"/>
        <v>3</v>
      </c>
      <c r="W55" s="131">
        <f t="shared" si="25"/>
        <v>3</v>
      </c>
      <c r="X55" s="131">
        <f t="shared" si="26"/>
        <v>5</v>
      </c>
      <c r="Y55" s="131">
        <f t="shared" si="27"/>
        <v>3</v>
      </c>
      <c r="Z55" s="131">
        <f t="shared" si="28"/>
        <v>3</v>
      </c>
      <c r="AA55" s="131">
        <f t="shared" si="29"/>
        <v>4</v>
      </c>
      <c r="AB55" s="131">
        <f t="shared" si="30"/>
        <v>3</v>
      </c>
      <c r="AC55" s="131">
        <f t="shared" si="31"/>
        <v>3</v>
      </c>
      <c r="AD55" s="131">
        <f t="shared" si="32"/>
        <v>3</v>
      </c>
      <c r="AE55" s="131">
        <f t="shared" si="33"/>
        <v>3</v>
      </c>
      <c r="AF55" s="142">
        <f t="shared" si="19"/>
        <v>73.84615384615384</v>
      </c>
      <c r="AG55" s="136">
        <f>(ILR!I55+ILR!K55)/(ILR!J55+ILR!L55+ILR!M55)</f>
        <v>8.1772684601792278</v>
      </c>
      <c r="AH55" s="134">
        <f>(ILR!I55+ILR!K55)/(ILR!J55+ILR!L55)</f>
        <v>0.48810780388152447</v>
      </c>
      <c r="AI55" s="137">
        <v>-5.0527876585366904</v>
      </c>
      <c r="AJ55" s="85">
        <v>-5.0527876585366904</v>
      </c>
      <c r="AK55" s="83">
        <f t="shared" si="34"/>
        <v>4</v>
      </c>
      <c r="AL55" s="131">
        <f t="shared" si="35"/>
        <v>3</v>
      </c>
      <c r="AM55" s="131">
        <f t="shared" si="36"/>
        <v>5</v>
      </c>
      <c r="AN55" s="84">
        <f t="shared" si="37"/>
        <v>5</v>
      </c>
      <c r="AO55" s="86">
        <f t="shared" si="20"/>
        <v>50</v>
      </c>
    </row>
    <row r="56" spans="1:41" x14ac:dyDescent="0.3">
      <c r="A56" s="26">
        <v>687529</v>
      </c>
      <c r="B56" s="26">
        <v>846751</v>
      </c>
      <c r="C56" s="26">
        <v>359</v>
      </c>
      <c r="D56" s="25">
        <v>52</v>
      </c>
      <c r="E56" s="27" t="s">
        <v>53</v>
      </c>
      <c r="F56" s="82">
        <f>ILR!G56</f>
        <v>-5.8425123674822936</v>
      </c>
      <c r="G56" s="132">
        <f>(Coda!G55+Coda!K55)/(Coda!AF55+Coda!AH55)</f>
        <v>0.42258682420336557</v>
      </c>
      <c r="H56" s="132">
        <f>Coda!G55/Coda!L55</f>
        <v>6.0857142857142854E-3</v>
      </c>
      <c r="I56" s="132">
        <f>(Coda!Z55+Coda!X55+Coda!G55)/Coda!AJ55</f>
        <v>5.2072067372239149E-7</v>
      </c>
      <c r="J56" s="132">
        <f>(Coda!G55+Coda!J55)/Coda!AE55</f>
        <v>7.9752066115702477E-5</v>
      </c>
      <c r="K56" s="132">
        <f>+Coda!G55+Coda!H55+Coda!I55</f>
        <v>4.5631438356164384</v>
      </c>
      <c r="L56" s="132">
        <f>(ALR!G56+ALR!P56)/ALR!AA56</f>
        <v>2.825472982160699</v>
      </c>
      <c r="M56" s="132">
        <f>(ALR!R56+ALR!P56+ALR!G56)/(ALR!I56+ALR!AA56)</f>
        <v>2.1114576243179726</v>
      </c>
      <c r="N56" s="132">
        <f>(ALR!Q56+ALR!P56+ALR!G56)/(ALR!V56+ALR!T56)</f>
        <v>1.5716492876493868</v>
      </c>
      <c r="O56" s="132">
        <f>(CLR!G56+CLR!P56+CLR!H56)/(CLR!L56+CLR!AA56)</f>
        <v>2.9184855749478036</v>
      </c>
      <c r="P56" s="132">
        <f>(CLR!H56+CLR!AH56+CLR!G56)/(CLR!AB56+CLR!L56)</f>
        <v>1.4638554607785796</v>
      </c>
      <c r="Q56" s="132">
        <f>(ILR!G56+ILR!H56+ILR!J56)/ILR!L56</f>
        <v>2.0902855691261335</v>
      </c>
      <c r="R56" s="132">
        <f>(ILR!G56+ILR!H56)/ILR!L56</f>
        <v>1.4005621358778562</v>
      </c>
      <c r="S56" s="83">
        <f t="shared" si="21"/>
        <v>3</v>
      </c>
      <c r="T56" s="131">
        <f t="shared" si="22"/>
        <v>3</v>
      </c>
      <c r="U56" s="131">
        <f t="shared" si="23"/>
        <v>3</v>
      </c>
      <c r="V56" s="131">
        <f t="shared" si="24"/>
        <v>5</v>
      </c>
      <c r="W56" s="131">
        <f t="shared" si="25"/>
        <v>5</v>
      </c>
      <c r="X56" s="131">
        <f t="shared" si="26"/>
        <v>3</v>
      </c>
      <c r="Y56" s="131">
        <f t="shared" si="27"/>
        <v>5</v>
      </c>
      <c r="Z56" s="131">
        <f t="shared" si="28"/>
        <v>5</v>
      </c>
      <c r="AA56" s="131">
        <f t="shared" si="29"/>
        <v>4</v>
      </c>
      <c r="AB56" s="131">
        <f t="shared" si="30"/>
        <v>5</v>
      </c>
      <c r="AC56" s="131">
        <f t="shared" si="31"/>
        <v>4</v>
      </c>
      <c r="AD56" s="131">
        <f t="shared" si="32"/>
        <v>4</v>
      </c>
      <c r="AE56" s="131">
        <f t="shared" si="33"/>
        <v>4</v>
      </c>
      <c r="AF56" s="142">
        <f t="shared" si="19"/>
        <v>81.538461538461533</v>
      </c>
      <c r="AG56" s="136">
        <f>(ILR!I56+ILR!K56)/(ILR!J56+ILR!L56+ILR!M56)</f>
        <v>3.7733301658133311</v>
      </c>
      <c r="AH56" s="134">
        <f>(ILR!I56+ILR!K56)/(ILR!J56+ILR!L56)</f>
        <v>0.59051113116281884</v>
      </c>
      <c r="AI56" s="137">
        <v>-5.6099094513107399</v>
      </c>
      <c r="AJ56" s="85">
        <v>-5.6099094513107399</v>
      </c>
      <c r="AK56" s="83">
        <f t="shared" si="34"/>
        <v>3</v>
      </c>
      <c r="AL56" s="131">
        <f t="shared" si="35"/>
        <v>3</v>
      </c>
      <c r="AM56" s="131">
        <f t="shared" si="36"/>
        <v>4</v>
      </c>
      <c r="AN56" s="84">
        <f t="shared" si="37"/>
        <v>4</v>
      </c>
      <c r="AO56" s="86">
        <f t="shared" si="20"/>
        <v>40</v>
      </c>
    </row>
    <row r="57" spans="1:41" x14ac:dyDescent="0.3">
      <c r="A57" s="26">
        <v>687530</v>
      </c>
      <c r="B57" s="26">
        <v>846752</v>
      </c>
      <c r="C57" s="26">
        <v>359</v>
      </c>
      <c r="D57" s="25">
        <v>53</v>
      </c>
      <c r="E57" s="27" t="s">
        <v>54</v>
      </c>
      <c r="F57" s="82">
        <f>ILR!G57</f>
        <v>-6.1896503462003905</v>
      </c>
      <c r="G57" s="132">
        <f>(Coda!G56+Coda!K56)/(Coda!AF56+Coda!AH56)</f>
        <v>0.40018322295805742</v>
      </c>
      <c r="H57" s="132">
        <f>Coda!G56/Coda!L56</f>
        <v>4.8529411764705885E-3</v>
      </c>
      <c r="I57" s="132">
        <f>(Coda!Z56+Coda!X56+Coda!G56)/Coda!AJ56</f>
        <v>6.5388824935382677E-7</v>
      </c>
      <c r="J57" s="132">
        <f>(Coda!G56+Coda!J56)/Coda!AE56</f>
        <v>7.3968253968253973E-5</v>
      </c>
      <c r="K57" s="132">
        <f>+Coda!G56+Coda!H56+Coda!I56</f>
        <v>3.4439571428571432</v>
      </c>
      <c r="L57" s="132">
        <f>(ALR!G57+ALR!P57)/ALR!AA57</f>
        <v>2.8274295570796242</v>
      </c>
      <c r="M57" s="132">
        <f>(ALR!R57+ALR!P57+ALR!G57)/(ALR!I57+ALR!AA57)</f>
        <v>2.1019471264163334</v>
      </c>
      <c r="N57" s="132">
        <f>(ALR!Q57+ALR!P57+ALR!G57)/(ALR!V57+ALR!T57)</f>
        <v>1.5698809906834181</v>
      </c>
      <c r="O57" s="132">
        <f>(CLR!G57+CLR!P57+CLR!H57)/(CLR!L57+CLR!AA57)</f>
        <v>2.997189672056527</v>
      </c>
      <c r="P57" s="132">
        <f>(CLR!H57+CLR!AH57+CLR!G57)/(CLR!AB57+CLR!L57)</f>
        <v>1.4509445925741702</v>
      </c>
      <c r="Q57" s="132">
        <f>(ILR!G57+ILR!H57+ILR!J57)/ILR!L57</f>
        <v>2.0921591186612991</v>
      </c>
      <c r="R57" s="132">
        <f>(ILR!G57+ILR!H57)/ILR!L57</f>
        <v>1.4722795404311773</v>
      </c>
      <c r="S57" s="83">
        <f t="shared" si="21"/>
        <v>3</v>
      </c>
      <c r="T57" s="131">
        <f t="shared" si="22"/>
        <v>3</v>
      </c>
      <c r="U57" s="131">
        <f t="shared" si="23"/>
        <v>3</v>
      </c>
      <c r="V57" s="131">
        <f t="shared" si="24"/>
        <v>5</v>
      </c>
      <c r="W57" s="131">
        <f t="shared" si="25"/>
        <v>4</v>
      </c>
      <c r="X57" s="131">
        <f t="shared" si="26"/>
        <v>3</v>
      </c>
      <c r="Y57" s="131">
        <f t="shared" si="27"/>
        <v>5</v>
      </c>
      <c r="Z57" s="131">
        <f t="shared" si="28"/>
        <v>4</v>
      </c>
      <c r="AA57" s="131">
        <f t="shared" si="29"/>
        <v>4</v>
      </c>
      <c r="AB57" s="131">
        <f t="shared" si="30"/>
        <v>5</v>
      </c>
      <c r="AC57" s="131">
        <f t="shared" si="31"/>
        <v>4</v>
      </c>
      <c r="AD57" s="131">
        <f t="shared" si="32"/>
        <v>4</v>
      </c>
      <c r="AE57" s="131">
        <f t="shared" si="33"/>
        <v>4</v>
      </c>
      <c r="AF57" s="142">
        <f t="shared" si="19"/>
        <v>78.461538461538467</v>
      </c>
      <c r="AG57" s="136">
        <f>(ILR!I57+ILR!K57)/(ILR!J57+ILR!L57+ILR!M57)</f>
        <v>4.5541701445915095</v>
      </c>
      <c r="AH57" s="134">
        <f>(ILR!I57+ILR!K57)/(ILR!J57+ILR!L57)</f>
        <v>0.62870765154917885</v>
      </c>
      <c r="AI57" s="137">
        <v>-7.0438490275057903</v>
      </c>
      <c r="AJ57" s="85">
        <v>-7.0438490275057903</v>
      </c>
      <c r="AK57" s="83">
        <f t="shared" si="34"/>
        <v>3</v>
      </c>
      <c r="AL57" s="131">
        <f t="shared" si="35"/>
        <v>3</v>
      </c>
      <c r="AM57" s="131">
        <f t="shared" si="36"/>
        <v>3</v>
      </c>
      <c r="AN57" s="84">
        <f t="shared" si="37"/>
        <v>3</v>
      </c>
      <c r="AO57" s="86">
        <f t="shared" si="20"/>
        <v>30</v>
      </c>
    </row>
    <row r="58" spans="1:41" x14ac:dyDescent="0.3">
      <c r="A58" s="26">
        <v>687532</v>
      </c>
      <c r="B58" s="26">
        <v>846753</v>
      </c>
      <c r="C58" s="26">
        <v>359</v>
      </c>
      <c r="D58" s="25">
        <v>54</v>
      </c>
      <c r="E58" s="27" t="s">
        <v>55</v>
      </c>
      <c r="F58" s="82">
        <f>ILR!G58</f>
        <v>-6.4245816240931868</v>
      </c>
      <c r="G58" s="132">
        <f>(Coda!G57+Coda!K57)/(Coda!AF57+Coda!AH57)</f>
        <v>0.49160145929339472</v>
      </c>
      <c r="H58" s="132">
        <f>Coda!G57/Coda!L57</f>
        <v>2.5083333333333333E-3</v>
      </c>
      <c r="I58" s="132">
        <f>(Coda!Z57+Coda!X57+Coda!G57)/Coda!AJ57</f>
        <v>7.141824008558121E-7</v>
      </c>
      <c r="J58" s="132">
        <f>(Coda!G57+Coda!J57)/Coda!AE57</f>
        <v>6.1088435374149664E-5</v>
      </c>
      <c r="K58" s="132">
        <f>+Coda!G57+Coda!H57+Coda!I57</f>
        <v>3.420989855072464</v>
      </c>
      <c r="L58" s="132">
        <f>(ALR!G58+ALR!P58)/ALR!AA58</f>
        <v>2.8656872822256507</v>
      </c>
      <c r="M58" s="132">
        <f>(ALR!R58+ALR!P58+ALR!G58)/(ALR!I58+ALR!AA58)</f>
        <v>2.1214682715316382</v>
      </c>
      <c r="N58" s="132">
        <f>(ALR!Q58+ALR!P58+ALR!G58)/(ALR!V58+ALR!T58)</f>
        <v>1.6355593079909163</v>
      </c>
      <c r="O58" s="132">
        <f>(CLR!G58+CLR!P58+CLR!H58)/(CLR!L58+CLR!AA58)</f>
        <v>3.2789793245873771</v>
      </c>
      <c r="P58" s="132">
        <f>(CLR!H58+CLR!AH58+CLR!G58)/(CLR!AB58+CLR!L58)</f>
        <v>1.6581149385003064</v>
      </c>
      <c r="Q58" s="132">
        <f>(ILR!G58+ILR!H58+ILR!J58)/ILR!L58</f>
        <v>2.1434832823913701</v>
      </c>
      <c r="R58" s="132">
        <f>(ILR!G58+ILR!H58)/ILR!L58</f>
        <v>1.5248652868523336</v>
      </c>
      <c r="S58" s="83">
        <f t="shared" si="21"/>
        <v>3</v>
      </c>
      <c r="T58" s="131">
        <f t="shared" si="22"/>
        <v>3</v>
      </c>
      <c r="U58" s="131">
        <f t="shared" si="23"/>
        <v>3</v>
      </c>
      <c r="V58" s="131">
        <f t="shared" si="24"/>
        <v>5</v>
      </c>
      <c r="W58" s="131">
        <f t="shared" si="25"/>
        <v>4</v>
      </c>
      <c r="X58" s="131">
        <f t="shared" si="26"/>
        <v>3</v>
      </c>
      <c r="Y58" s="131">
        <f t="shared" si="27"/>
        <v>5</v>
      </c>
      <c r="Z58" s="131">
        <f t="shared" si="28"/>
        <v>5</v>
      </c>
      <c r="AA58" s="131">
        <f t="shared" si="29"/>
        <v>5</v>
      </c>
      <c r="AB58" s="131">
        <f t="shared" si="30"/>
        <v>5</v>
      </c>
      <c r="AC58" s="131">
        <f t="shared" si="31"/>
        <v>5</v>
      </c>
      <c r="AD58" s="131">
        <f t="shared" si="32"/>
        <v>4</v>
      </c>
      <c r="AE58" s="131">
        <f t="shared" si="33"/>
        <v>5</v>
      </c>
      <c r="AF58" s="142">
        <f t="shared" si="19"/>
        <v>84.615384615384613</v>
      </c>
      <c r="AG58" s="136">
        <f>(ILR!I58+ILR!K58)/(ILR!J58+ILR!L58+ILR!M58)</f>
        <v>4.0986213170058114</v>
      </c>
      <c r="AH58" s="134">
        <f>(ILR!I58+ILR!K58)/(ILR!J58+ILR!L58)</f>
        <v>0.59510849095076035</v>
      </c>
      <c r="AI58" s="137">
        <v>-5.83226856179461</v>
      </c>
      <c r="AJ58" s="85">
        <v>-5.83226856179461</v>
      </c>
      <c r="AK58" s="83">
        <f t="shared" si="34"/>
        <v>3</v>
      </c>
      <c r="AL58" s="131">
        <f t="shared" si="35"/>
        <v>3</v>
      </c>
      <c r="AM58" s="131">
        <f t="shared" si="36"/>
        <v>4</v>
      </c>
      <c r="AN58" s="84">
        <f t="shared" si="37"/>
        <v>4</v>
      </c>
      <c r="AO58" s="86">
        <f t="shared" si="20"/>
        <v>40</v>
      </c>
    </row>
    <row r="59" spans="1:41" x14ac:dyDescent="0.3">
      <c r="A59" s="26">
        <v>687533</v>
      </c>
      <c r="B59" s="26">
        <v>846755</v>
      </c>
      <c r="C59" s="26">
        <v>359</v>
      </c>
      <c r="D59" s="25">
        <v>55</v>
      </c>
      <c r="E59" s="27" t="s">
        <v>56</v>
      </c>
      <c r="F59" s="82">
        <f>ILR!G59</f>
        <v>-6.1356947129520094</v>
      </c>
      <c r="G59" s="132">
        <f>(Coda!G58+Coda!K58)/(Coda!AF58+Coda!AH58)</f>
        <v>0.35091525423728809</v>
      </c>
      <c r="H59" s="132">
        <f>Coda!G58/Coda!L58</f>
        <v>5.7365853658536596E-3</v>
      </c>
      <c r="I59" s="132">
        <f>(Coda!Z58+Coda!X58+Coda!G58)/Coda!AJ58</f>
        <v>2.6488010858625537E-7</v>
      </c>
      <c r="J59" s="132">
        <f>(Coda!G58+Coda!J58)/Coda!AE58</f>
        <v>7.9344209073938803E-5</v>
      </c>
      <c r="K59" s="132">
        <f>+Coda!G58+Coda!H58+Coda!I58</f>
        <v>4.6463368421052635</v>
      </c>
      <c r="L59" s="132">
        <f>(ALR!G59+ALR!P59)/ALR!AA59</f>
        <v>2.792686254643618</v>
      </c>
      <c r="M59" s="132">
        <f>(ALR!R59+ALR!P59+ALR!G59)/(ALR!I59+ALR!AA59)</f>
        <v>2.0818159418759663</v>
      </c>
      <c r="N59" s="132">
        <f>(ALR!Q59+ALR!P59+ALR!G59)/(ALR!V59+ALR!T59)</f>
        <v>1.6865845266689563</v>
      </c>
      <c r="O59" s="132">
        <f>(CLR!G59+CLR!P59+CLR!H59)/(CLR!L59+CLR!AA59)</f>
        <v>2.8196393216239217</v>
      </c>
      <c r="P59" s="132">
        <f>(CLR!H59+CLR!AH59+CLR!G59)/(CLR!AB59+CLR!L59)</f>
        <v>1.4316735121264104</v>
      </c>
      <c r="Q59" s="132">
        <f>(ILR!G59+ILR!H59+ILR!J59)/ILR!L59</f>
        <v>2.1351649665778556</v>
      </c>
      <c r="R59" s="132">
        <f>(ILR!G59+ILR!H59)/ILR!L59</f>
        <v>1.4997562066443995</v>
      </c>
      <c r="S59" s="83">
        <f t="shared" si="21"/>
        <v>3</v>
      </c>
      <c r="T59" s="131">
        <f t="shared" si="22"/>
        <v>3</v>
      </c>
      <c r="U59" s="131">
        <f t="shared" si="23"/>
        <v>3</v>
      </c>
      <c r="V59" s="131">
        <f t="shared" si="24"/>
        <v>5</v>
      </c>
      <c r="W59" s="131">
        <f t="shared" si="25"/>
        <v>4</v>
      </c>
      <c r="X59" s="131">
        <f t="shared" si="26"/>
        <v>4</v>
      </c>
      <c r="Y59" s="131">
        <f t="shared" si="27"/>
        <v>5</v>
      </c>
      <c r="Z59" s="131">
        <f t="shared" si="28"/>
        <v>4</v>
      </c>
      <c r="AA59" s="131">
        <f t="shared" si="29"/>
        <v>5</v>
      </c>
      <c r="AB59" s="131">
        <f t="shared" si="30"/>
        <v>5</v>
      </c>
      <c r="AC59" s="131">
        <f t="shared" si="31"/>
        <v>4</v>
      </c>
      <c r="AD59" s="131">
        <f t="shared" si="32"/>
        <v>4</v>
      </c>
      <c r="AE59" s="131">
        <f t="shared" si="33"/>
        <v>4</v>
      </c>
      <c r="AF59" s="142">
        <f t="shared" si="19"/>
        <v>81.538461538461533</v>
      </c>
      <c r="AG59" s="136">
        <f>(ILR!I59+ILR!K59)/(ILR!J59+ILR!L59+ILR!M59)</f>
        <v>10.261577431798957</v>
      </c>
      <c r="AH59" s="134">
        <f>(ILR!I59+ILR!K59)/(ILR!J59+ILR!L59)</f>
        <v>0.61989237278409992</v>
      </c>
      <c r="AI59" s="137">
        <v>-5.0312313370175996</v>
      </c>
      <c r="AJ59" s="85">
        <v>-5.0312313370175996</v>
      </c>
      <c r="AK59" s="83">
        <f t="shared" si="34"/>
        <v>4</v>
      </c>
      <c r="AL59" s="131">
        <f t="shared" si="35"/>
        <v>3</v>
      </c>
      <c r="AM59" s="131">
        <f t="shared" si="36"/>
        <v>5</v>
      </c>
      <c r="AN59" s="84">
        <f t="shared" si="37"/>
        <v>5</v>
      </c>
      <c r="AO59" s="86">
        <f t="shared" si="20"/>
        <v>50</v>
      </c>
    </row>
    <row r="60" spans="1:41" x14ac:dyDescent="0.3">
      <c r="A60" s="26">
        <v>687535</v>
      </c>
      <c r="B60" s="26">
        <v>846758</v>
      </c>
      <c r="C60" s="26">
        <v>359</v>
      </c>
      <c r="D60" s="25">
        <v>56</v>
      </c>
      <c r="E60" s="27" t="s">
        <v>57</v>
      </c>
      <c r="F60" s="82">
        <f>ILR!G60</f>
        <v>-5.9751734611577065</v>
      </c>
      <c r="G60" s="132">
        <f>(Coda!G59+Coda!K59)/(Coda!AF59+Coda!AH59)</f>
        <v>0.31788900147383931</v>
      </c>
      <c r="H60" s="132">
        <f>Coda!G59/Coda!L59</f>
        <v>5.8224999999999987E-3</v>
      </c>
      <c r="I60" s="132">
        <f>(Coda!Z59+Coda!X59+Coda!G59)/Coda!AJ59</f>
        <v>2.4128287673101056E-7</v>
      </c>
      <c r="J60" s="132">
        <f>(Coda!G59+Coda!J59)/Coda!AE59</f>
        <v>7.7840547983899441E-5</v>
      </c>
      <c r="K60" s="132">
        <f>+Coda!G59+Coda!H59+Coda!I59</f>
        <v>4.6503486486486487</v>
      </c>
      <c r="L60" s="132">
        <f>(ALR!G60+ALR!P60)/ALR!AA60</f>
        <v>2.8416432449459124</v>
      </c>
      <c r="M60" s="132">
        <f>(ALR!R60+ALR!P60+ALR!G60)/(ALR!I60+ALR!AA60)</f>
        <v>2.1108897441805023</v>
      </c>
      <c r="N60" s="132">
        <f>(ALR!Q60+ALR!P60+ALR!G60)/(ALR!V60+ALR!T60)</f>
        <v>1.6005595440450915</v>
      </c>
      <c r="O60" s="132">
        <f>(CLR!G60+CLR!P60+CLR!H60)/(CLR!L60+CLR!AA60)</f>
        <v>3.0361099781828984</v>
      </c>
      <c r="P60" s="132">
        <f>(CLR!H60+CLR!AH60+CLR!G60)/(CLR!AB60+CLR!L60)</f>
        <v>1.4378045217352848</v>
      </c>
      <c r="Q60" s="132">
        <f>(ILR!G60+ILR!H60+ILR!J60)/ILR!L60</f>
        <v>2.1293559341808277</v>
      </c>
      <c r="R60" s="132">
        <f>(ILR!G60+ILR!H60)/ILR!L60</f>
        <v>1.4430734110020498</v>
      </c>
      <c r="S60" s="83">
        <f t="shared" si="21"/>
        <v>3</v>
      </c>
      <c r="T60" s="131">
        <f t="shared" si="22"/>
        <v>3</v>
      </c>
      <c r="U60" s="131">
        <f t="shared" si="23"/>
        <v>3</v>
      </c>
      <c r="V60" s="131">
        <f t="shared" si="24"/>
        <v>5</v>
      </c>
      <c r="W60" s="131">
        <f t="shared" si="25"/>
        <v>4</v>
      </c>
      <c r="X60" s="131">
        <f t="shared" si="26"/>
        <v>4</v>
      </c>
      <c r="Y60" s="131">
        <f t="shared" si="27"/>
        <v>5</v>
      </c>
      <c r="Z60" s="131">
        <f t="shared" si="28"/>
        <v>5</v>
      </c>
      <c r="AA60" s="131">
        <f t="shared" si="29"/>
        <v>5</v>
      </c>
      <c r="AB60" s="131">
        <f t="shared" si="30"/>
        <v>5</v>
      </c>
      <c r="AC60" s="131">
        <f t="shared" si="31"/>
        <v>4</v>
      </c>
      <c r="AD60" s="131">
        <f t="shared" si="32"/>
        <v>4</v>
      </c>
      <c r="AE60" s="131">
        <f t="shared" si="33"/>
        <v>4</v>
      </c>
      <c r="AF60" s="142">
        <f t="shared" si="19"/>
        <v>83.07692307692308</v>
      </c>
      <c r="AG60" s="136">
        <f>(ILR!I60+ILR!K60)/(ILR!J60+ILR!L60+ILR!M60)</f>
        <v>6.8189512195780475</v>
      </c>
      <c r="AH60" s="134">
        <f>(ILR!I60+ILR!K60)/(ILR!J60+ILR!L60)</f>
        <v>0.61148740807876723</v>
      </c>
      <c r="AI60" s="137">
        <v>-4.5370296316262397</v>
      </c>
      <c r="AJ60" s="85">
        <v>-4.5370296316262397</v>
      </c>
      <c r="AK60" s="83">
        <f t="shared" si="34"/>
        <v>3</v>
      </c>
      <c r="AL60" s="131">
        <f t="shared" si="35"/>
        <v>3</v>
      </c>
      <c r="AM60" s="131">
        <f t="shared" si="36"/>
        <v>5</v>
      </c>
      <c r="AN60" s="84">
        <f t="shared" si="37"/>
        <v>5</v>
      </c>
      <c r="AO60" s="86">
        <f t="shared" si="20"/>
        <v>50</v>
      </c>
    </row>
    <row r="61" spans="1:41" x14ac:dyDescent="0.3">
      <c r="A61" s="26">
        <v>687537</v>
      </c>
      <c r="B61" s="26">
        <v>846760</v>
      </c>
      <c r="C61" s="26">
        <v>359</v>
      </c>
      <c r="D61" s="25">
        <v>57</v>
      </c>
      <c r="E61" s="27" t="s">
        <v>58</v>
      </c>
      <c r="F61" s="82">
        <f>ILR!G61</f>
        <v>-5.8567377082007681</v>
      </c>
      <c r="G61" s="132">
        <f>(Coda!G60+Coda!K60)/(Coda!AF60+Coda!AH60)</f>
        <v>0.40314422657952065</v>
      </c>
      <c r="H61" s="132">
        <f>Coda!G60/Coda!L60</f>
        <v>5.4564102564102568E-3</v>
      </c>
      <c r="I61" s="132">
        <f>(Coda!Z60+Coda!X60+Coda!G60)/Coda!AJ60</f>
        <v>6.0761810275010107E-7</v>
      </c>
      <c r="J61" s="132">
        <f>(Coda!G60+Coda!J60)/Coda!AE60</f>
        <v>8.9212827988338183E-5</v>
      </c>
      <c r="K61" s="132">
        <f>+Coda!G60+Coda!H60+Coda!I60</f>
        <v>4.4066632911392407</v>
      </c>
      <c r="L61" s="132">
        <f>(ALR!G61+ALR!P61)/ALR!AA61</f>
        <v>2.8264137489176893</v>
      </c>
      <c r="M61" s="132">
        <f>(ALR!R61+ALR!P61+ALR!G61)/(ALR!I61+ALR!AA61)</f>
        <v>2.0849878279896377</v>
      </c>
      <c r="N61" s="132">
        <f>(ALR!Q61+ALR!P61+ALR!G61)/(ALR!V61+ALR!T61)</f>
        <v>1.5476789795612438</v>
      </c>
      <c r="O61" s="132">
        <f>(CLR!G61+CLR!P61+CLR!H61)/(CLR!L61+CLR!AA61)</f>
        <v>3.0611147969204175</v>
      </c>
      <c r="P61" s="132">
        <f>(CLR!H61+CLR!AH61+CLR!G61)/(CLR!AB61+CLR!L61)</f>
        <v>1.333952420635357</v>
      </c>
      <c r="Q61" s="132">
        <f>(ILR!G61+ILR!H61+ILR!J61)/ILR!L61</f>
        <v>2.0735964966248797</v>
      </c>
      <c r="R61" s="132">
        <f>(ILR!G61+ILR!H61)/ILR!L61</f>
        <v>1.4215230425413337</v>
      </c>
      <c r="S61" s="83">
        <f t="shared" si="21"/>
        <v>3</v>
      </c>
      <c r="T61" s="131">
        <f t="shared" si="22"/>
        <v>3</v>
      </c>
      <c r="U61" s="131">
        <f t="shared" si="23"/>
        <v>3</v>
      </c>
      <c r="V61" s="131">
        <f t="shared" si="24"/>
        <v>5</v>
      </c>
      <c r="W61" s="131">
        <f t="shared" si="25"/>
        <v>5</v>
      </c>
      <c r="X61" s="131">
        <f t="shared" si="26"/>
        <v>3</v>
      </c>
      <c r="Y61" s="131">
        <f t="shared" si="27"/>
        <v>5</v>
      </c>
      <c r="Z61" s="131">
        <f t="shared" si="28"/>
        <v>4</v>
      </c>
      <c r="AA61" s="131">
        <f t="shared" si="29"/>
        <v>4</v>
      </c>
      <c r="AB61" s="131">
        <f t="shared" si="30"/>
        <v>5</v>
      </c>
      <c r="AC61" s="131">
        <f t="shared" si="31"/>
        <v>3</v>
      </c>
      <c r="AD61" s="131">
        <f t="shared" si="32"/>
        <v>4</v>
      </c>
      <c r="AE61" s="131">
        <f t="shared" si="33"/>
        <v>4</v>
      </c>
      <c r="AF61" s="142">
        <f t="shared" si="19"/>
        <v>78.461538461538467</v>
      </c>
      <c r="AG61" s="136">
        <f>(ILR!I61+ILR!K61)/(ILR!J61+ILR!L61+ILR!M61)</f>
        <v>4.8189903402655112</v>
      </c>
      <c r="AH61" s="134">
        <f>(ILR!I61+ILR!K61)/(ILR!J61+ILR!L61)</f>
        <v>0.62691793543997976</v>
      </c>
      <c r="AI61" s="137">
        <v>-4.5080525250629497</v>
      </c>
      <c r="AJ61" s="85">
        <v>-4.5080525250629497</v>
      </c>
      <c r="AK61" s="83">
        <f t="shared" si="34"/>
        <v>3</v>
      </c>
      <c r="AL61" s="131">
        <f t="shared" si="35"/>
        <v>3</v>
      </c>
      <c r="AM61" s="131">
        <f t="shared" si="36"/>
        <v>5</v>
      </c>
      <c r="AN61" s="84">
        <f t="shared" si="37"/>
        <v>5</v>
      </c>
      <c r="AO61" s="86">
        <f t="shared" si="20"/>
        <v>50</v>
      </c>
    </row>
    <row r="62" spans="1:41" x14ac:dyDescent="0.3">
      <c r="A62" s="26">
        <v>687538</v>
      </c>
      <c r="B62" s="26">
        <v>846763</v>
      </c>
      <c r="C62" s="26">
        <v>359</v>
      </c>
      <c r="D62" s="25">
        <v>58</v>
      </c>
      <c r="E62" s="27" t="s">
        <v>59</v>
      </c>
      <c r="F62" s="82">
        <f>ILR!G62</f>
        <v>-5.618143269313447</v>
      </c>
      <c r="G62" s="132">
        <f>(Coda!G61+Coda!K61)/(Coda!AF61+Coda!AH61)</f>
        <v>0.58381119714115548</v>
      </c>
      <c r="H62" s="132">
        <f>Coda!G61/Coda!L61</f>
        <v>6.0000000000000001E-3</v>
      </c>
      <c r="I62" s="132">
        <f>(Coda!Z61+Coda!X61+Coda!G61)/Coda!AJ61</f>
        <v>4.8668476659676123E-7</v>
      </c>
      <c r="J62" s="132">
        <f>(Coda!G61+Coda!J61)/Coda!AE61</f>
        <v>7.923264959081731E-5</v>
      </c>
      <c r="K62" s="132">
        <f>+Coda!G61+Coda!H61+Coda!I61</f>
        <v>4.5015000000000001</v>
      </c>
      <c r="L62" s="132">
        <f>(ALR!G62+ALR!P62)/ALR!AA62</f>
        <v>2.7717935756221856</v>
      </c>
      <c r="M62" s="132">
        <f>(ALR!R62+ALR!P62+ALR!G62)/(ALR!I62+ALR!AA62)</f>
        <v>2.1007216832728584</v>
      </c>
      <c r="N62" s="132">
        <f>(ALR!Q62+ALR!P62+ALR!G62)/(ALR!V62+ALR!T62)</f>
        <v>1.580779421078067</v>
      </c>
      <c r="O62" s="132">
        <f>(CLR!G62+CLR!P62+CLR!H62)/(CLR!L62+CLR!AA62)</f>
        <v>2.8688261260481123</v>
      </c>
      <c r="P62" s="132">
        <f>(CLR!H62+CLR!AH62+CLR!G62)/(CLR!AB62+CLR!L62)</f>
        <v>1.3793790488455588</v>
      </c>
      <c r="Q62" s="132">
        <f>(ILR!G62+ILR!H62+ILR!J62)/ILR!L62</f>
        <v>1.9511545694994576</v>
      </c>
      <c r="R62" s="132">
        <f>(ILR!G62+ILR!H62)/ILR!L62</f>
        <v>1.2919026292956182</v>
      </c>
      <c r="S62" s="83">
        <f t="shared" si="21"/>
        <v>4</v>
      </c>
      <c r="T62" s="131">
        <f t="shared" si="22"/>
        <v>3</v>
      </c>
      <c r="U62" s="131">
        <f t="shared" si="23"/>
        <v>3</v>
      </c>
      <c r="V62" s="131">
        <f t="shared" si="24"/>
        <v>5</v>
      </c>
      <c r="W62" s="131">
        <f t="shared" si="25"/>
        <v>4</v>
      </c>
      <c r="X62" s="131">
        <f t="shared" si="26"/>
        <v>3</v>
      </c>
      <c r="Y62" s="131">
        <f t="shared" si="27"/>
        <v>4</v>
      </c>
      <c r="Z62" s="131">
        <f t="shared" si="28"/>
        <v>4</v>
      </c>
      <c r="AA62" s="131">
        <f t="shared" si="29"/>
        <v>4</v>
      </c>
      <c r="AB62" s="131">
        <f t="shared" si="30"/>
        <v>5</v>
      </c>
      <c r="AC62" s="131">
        <f t="shared" si="31"/>
        <v>3</v>
      </c>
      <c r="AD62" s="131">
        <f t="shared" si="32"/>
        <v>4</v>
      </c>
      <c r="AE62" s="131">
        <f t="shared" si="33"/>
        <v>3</v>
      </c>
      <c r="AF62" s="142">
        <f t="shared" si="19"/>
        <v>75.384615384615387</v>
      </c>
      <c r="AG62" s="136">
        <f>(ILR!I62+ILR!K62)/(ILR!J62+ILR!L62+ILR!M62)</f>
        <v>3.1531213155818598</v>
      </c>
      <c r="AH62" s="134">
        <f>(ILR!I62+ILR!K62)/(ILR!J62+ILR!L62)</f>
        <v>0.56237419962101853</v>
      </c>
      <c r="AI62" s="137">
        <v>-5.3300069353484902</v>
      </c>
      <c r="AJ62" s="85">
        <v>-5.3300069353484902</v>
      </c>
      <c r="AK62" s="83">
        <f t="shared" si="34"/>
        <v>3</v>
      </c>
      <c r="AL62" s="131">
        <f t="shared" si="35"/>
        <v>3</v>
      </c>
      <c r="AM62" s="131">
        <f t="shared" si="36"/>
        <v>5</v>
      </c>
      <c r="AN62" s="84">
        <f t="shared" si="37"/>
        <v>5</v>
      </c>
      <c r="AO62" s="86">
        <f t="shared" si="20"/>
        <v>50</v>
      </c>
    </row>
    <row r="63" spans="1:41" x14ac:dyDescent="0.3">
      <c r="A63" s="26">
        <v>687539</v>
      </c>
      <c r="B63" s="26">
        <v>846766</v>
      </c>
      <c r="C63" s="26">
        <v>359</v>
      </c>
      <c r="D63" s="25">
        <v>59</v>
      </c>
      <c r="E63" s="27" t="s">
        <v>60</v>
      </c>
      <c r="F63" s="82">
        <f>ILR!G63</f>
        <v>-6.8086029124255925</v>
      </c>
      <c r="G63" s="132">
        <f>(Coda!G62+Coda!K62)/(Coda!AF62+Coda!AH62)</f>
        <v>0.24076408281174769</v>
      </c>
      <c r="H63" s="132">
        <f>Coda!G62/Coda!L62</f>
        <v>2.2315789473684212E-3</v>
      </c>
      <c r="I63" s="132">
        <f>(Coda!Z62+Coda!X62+Coda!G62)/Coda!AJ62</f>
        <v>4.0396880138669925E-6</v>
      </c>
      <c r="J63" s="132">
        <f>(Coda!G62+Coda!J62)/Coda!AE62</f>
        <v>7.4515235457063718E-5</v>
      </c>
      <c r="K63" s="132">
        <f>+Coda!G62+Coda!H62+Coda!I62</f>
        <v>3.161319540229885</v>
      </c>
      <c r="L63" s="132">
        <f>(ALR!G63+ALR!P63)/ALR!AA63</f>
        <v>3.051763744013352</v>
      </c>
      <c r="M63" s="132">
        <f>(ALR!R63+ALR!P63+ALR!G63)/(ALR!I63+ALR!AA63)</f>
        <v>2.2121991619646546</v>
      </c>
      <c r="N63" s="132">
        <f>(ALR!Q63+ALR!P63+ALR!G63)/(ALR!V63+ALR!T63)</f>
        <v>1.6909122330752746</v>
      </c>
      <c r="O63" s="132">
        <f>(CLR!G63+CLR!P63+CLR!H63)/(CLR!L63+CLR!AA63)</f>
        <v>3.6014197627435474</v>
      </c>
      <c r="P63" s="132">
        <f>(CLR!H63+CLR!AH63+CLR!G63)/(CLR!AB63+CLR!L63)</f>
        <v>1.5887116707840936</v>
      </c>
      <c r="Q63" s="132">
        <f>(ILR!G63+ILR!H63+ILR!J63)/ILR!L63</f>
        <v>2.29061728933821</v>
      </c>
      <c r="R63" s="132">
        <f>(ILR!G63+ILR!H63)/ILR!L63</f>
        <v>1.5878017572134913</v>
      </c>
      <c r="S63" s="83">
        <f t="shared" si="21"/>
        <v>3</v>
      </c>
      <c r="T63" s="131">
        <f t="shared" si="22"/>
        <v>3</v>
      </c>
      <c r="U63" s="131">
        <f t="shared" si="23"/>
        <v>3</v>
      </c>
      <c r="V63" s="131">
        <f t="shared" si="24"/>
        <v>5</v>
      </c>
      <c r="W63" s="131">
        <f t="shared" si="25"/>
        <v>4</v>
      </c>
      <c r="X63" s="131">
        <f t="shared" si="26"/>
        <v>3</v>
      </c>
      <c r="Y63" s="131">
        <f t="shared" si="27"/>
        <v>5</v>
      </c>
      <c r="Z63" s="131">
        <f t="shared" si="28"/>
        <v>5</v>
      </c>
      <c r="AA63" s="131">
        <f t="shared" si="29"/>
        <v>5</v>
      </c>
      <c r="AB63" s="131">
        <f t="shared" si="30"/>
        <v>5</v>
      </c>
      <c r="AC63" s="131">
        <f t="shared" si="31"/>
        <v>4</v>
      </c>
      <c r="AD63" s="131">
        <f t="shared" si="32"/>
        <v>5</v>
      </c>
      <c r="AE63" s="131">
        <f t="shared" si="33"/>
        <v>5</v>
      </c>
      <c r="AF63" s="142">
        <f t="shared" si="19"/>
        <v>84.615384615384613</v>
      </c>
      <c r="AG63" s="136">
        <f>(ILR!I63+ILR!K63)/(ILR!J63+ILR!L63+ILR!M63)</f>
        <v>2.0774182383063327</v>
      </c>
      <c r="AH63" s="134">
        <f>(ILR!I63+ILR!K63)/(ILR!J63+ILR!L63)</f>
        <v>0.57561568299415788</v>
      </c>
      <c r="AI63" s="137">
        <v>-4.5432218252574499</v>
      </c>
      <c r="AJ63" s="85">
        <v>-4.5432218252574499</v>
      </c>
      <c r="AK63" s="83">
        <f t="shared" si="34"/>
        <v>3</v>
      </c>
      <c r="AL63" s="131">
        <f t="shared" si="35"/>
        <v>3</v>
      </c>
      <c r="AM63" s="131">
        <f t="shared" si="36"/>
        <v>5</v>
      </c>
      <c r="AN63" s="84">
        <f t="shared" si="37"/>
        <v>5</v>
      </c>
      <c r="AO63" s="86">
        <f t="shared" si="20"/>
        <v>50</v>
      </c>
    </row>
    <row r="64" spans="1:41" x14ac:dyDescent="0.3">
      <c r="A64" s="26">
        <v>687541</v>
      </c>
      <c r="B64" s="26">
        <v>846768</v>
      </c>
      <c r="C64" s="26">
        <v>359</v>
      </c>
      <c r="D64" s="25">
        <v>60</v>
      </c>
      <c r="E64" s="27" t="s">
        <v>61</v>
      </c>
      <c r="F64" s="82">
        <f>ILR!G64</f>
        <v>-6.0210524082640928</v>
      </c>
      <c r="G64" s="132">
        <f>(Coda!G63+Coda!K63)/(Coda!AF63+Coda!AH63)</f>
        <v>0.29463096500530217</v>
      </c>
      <c r="H64" s="132">
        <f>Coda!G63/Coda!L63</f>
        <v>5.1682926829268293E-3</v>
      </c>
      <c r="I64" s="132">
        <f>(Coda!Z63+Coda!X63+Coda!G63)/Coda!AJ63</f>
        <v>1.7149391121509873E-7</v>
      </c>
      <c r="J64" s="132">
        <f>(Coda!G63+Coda!J63)/Coda!AE63</f>
        <v>8.0624142661179696E-5</v>
      </c>
      <c r="K64" s="132">
        <f>+Coda!G63+Coda!H63+Coda!I63</f>
        <v>4.6999301369863016</v>
      </c>
      <c r="L64" s="132">
        <f>(ALR!G64+ALR!P64)/ALR!AA64</f>
        <v>2.880727150404216</v>
      </c>
      <c r="M64" s="132">
        <f>(ALR!R64+ALR!P64+ALR!G64)/(ALR!I64+ALR!AA64)</f>
        <v>2.1297313769602586</v>
      </c>
      <c r="N64" s="132">
        <f>(ALR!Q64+ALR!P64+ALR!G64)/(ALR!V64+ALR!T64)</f>
        <v>1.5631312386197116</v>
      </c>
      <c r="O64" s="132">
        <f>(CLR!G64+CLR!P64+CLR!H64)/(CLR!L64+CLR!AA64)</f>
        <v>3.0383550406264512</v>
      </c>
      <c r="P64" s="132">
        <f>(CLR!H64+CLR!AH64+CLR!G64)/(CLR!AB64+CLR!L64)</f>
        <v>1.3935400009602079</v>
      </c>
      <c r="Q64" s="132">
        <f>(ILR!G64+ILR!H64+ILR!J64)/ILR!L64</f>
        <v>2.0866136420268213</v>
      </c>
      <c r="R64" s="132">
        <f>(ILR!G64+ILR!H64)/ILR!L64</f>
        <v>1.4572155205524755</v>
      </c>
      <c r="S64" s="83">
        <f t="shared" si="21"/>
        <v>3</v>
      </c>
      <c r="T64" s="131">
        <f t="shared" si="22"/>
        <v>3</v>
      </c>
      <c r="U64" s="131">
        <f t="shared" si="23"/>
        <v>3</v>
      </c>
      <c r="V64" s="131">
        <f t="shared" si="24"/>
        <v>5</v>
      </c>
      <c r="W64" s="131">
        <f t="shared" si="25"/>
        <v>5</v>
      </c>
      <c r="X64" s="131">
        <f t="shared" si="26"/>
        <v>4</v>
      </c>
      <c r="Y64" s="131">
        <f t="shared" si="27"/>
        <v>5</v>
      </c>
      <c r="Z64" s="131">
        <f t="shared" si="28"/>
        <v>5</v>
      </c>
      <c r="AA64" s="131">
        <f t="shared" si="29"/>
        <v>4</v>
      </c>
      <c r="AB64" s="131">
        <f t="shared" si="30"/>
        <v>5</v>
      </c>
      <c r="AC64" s="131">
        <f t="shared" si="31"/>
        <v>3</v>
      </c>
      <c r="AD64" s="131">
        <f t="shared" si="32"/>
        <v>4</v>
      </c>
      <c r="AE64" s="131">
        <f t="shared" si="33"/>
        <v>4</v>
      </c>
      <c r="AF64" s="142">
        <f t="shared" si="19"/>
        <v>81.538461538461533</v>
      </c>
      <c r="AG64" s="136">
        <f>(ILR!I64+ILR!K64)/(ILR!J64+ILR!L64+ILR!M64)</f>
        <v>13.48762455598265</v>
      </c>
      <c r="AH64" s="134">
        <f>(ILR!I64+ILR!K64)/(ILR!J64+ILR!L64)</f>
        <v>0.68491741098785675</v>
      </c>
      <c r="AI64" s="137">
        <v>-4.8141468599666597</v>
      </c>
      <c r="AJ64" s="85">
        <v>-4.8141468599666597</v>
      </c>
      <c r="AK64" s="83">
        <f t="shared" si="34"/>
        <v>5</v>
      </c>
      <c r="AL64" s="131">
        <f t="shared" si="35"/>
        <v>4</v>
      </c>
      <c r="AM64" s="131">
        <f t="shared" si="36"/>
        <v>5</v>
      </c>
      <c r="AN64" s="84">
        <f t="shared" si="37"/>
        <v>5</v>
      </c>
      <c r="AO64" s="86">
        <f t="shared" si="20"/>
        <v>50</v>
      </c>
    </row>
    <row r="65" spans="1:41" x14ac:dyDescent="0.3">
      <c r="A65" s="26">
        <v>687544</v>
      </c>
      <c r="B65" s="26">
        <v>846771</v>
      </c>
      <c r="C65" s="26">
        <v>359</v>
      </c>
      <c r="D65" s="25">
        <v>61</v>
      </c>
      <c r="E65" s="27" t="s">
        <v>62</v>
      </c>
      <c r="F65" s="82">
        <f>ILR!G65</f>
        <v>-5.9963745069641767</v>
      </c>
      <c r="G65" s="132">
        <f>(Coda!G64+Coda!K64)/(Coda!AF64+Coda!AH64)</f>
        <v>0.44463236763236769</v>
      </c>
      <c r="H65" s="132">
        <f>Coda!G64/Coda!L64</f>
        <v>5.5222222222222226E-3</v>
      </c>
      <c r="I65" s="132">
        <f>(Coda!Z64+Coda!X64+Coda!G64)/Coda!AJ64</f>
        <v>2.5736261903119405E-7</v>
      </c>
      <c r="J65" s="132">
        <f>(Coda!G64+Coda!J64)/Coda!AE64</f>
        <v>1.184787342139643E-4</v>
      </c>
      <c r="K65" s="132">
        <f>+Coda!G64+Coda!H64+Coda!I64</f>
        <v>3.6211183098591548</v>
      </c>
      <c r="L65" s="132">
        <f>(ALR!G65+ALR!P65)/ALR!AA65</f>
        <v>2.8768419871799549</v>
      </c>
      <c r="M65" s="132">
        <f>(ALR!R65+ALR!P65+ALR!G65)/(ALR!I65+ALR!AA65)</f>
        <v>2.1227743831664085</v>
      </c>
      <c r="N65" s="132">
        <f>(ALR!Q65+ALR!P65+ALR!G65)/(ALR!V65+ALR!T65)</f>
        <v>1.5995320264725901</v>
      </c>
      <c r="O65" s="132">
        <f>(CLR!G65+CLR!P65+CLR!H65)/(CLR!L65+CLR!AA65)</f>
        <v>3.1545893152145394</v>
      </c>
      <c r="P65" s="132">
        <f>(CLR!H65+CLR!AH65+CLR!G65)/(CLR!AB65+CLR!L65)</f>
        <v>1.6178874674575163</v>
      </c>
      <c r="Q65" s="132">
        <f>(ILR!G65+ILR!H65+ILR!J65)/ILR!L65</f>
        <v>2.0637823704569191</v>
      </c>
      <c r="R65" s="132">
        <f>(ILR!G65+ILR!H65)/ILR!L65</f>
        <v>1.4438424549482429</v>
      </c>
      <c r="S65" s="83">
        <f t="shared" si="21"/>
        <v>3</v>
      </c>
      <c r="T65" s="131">
        <f t="shared" si="22"/>
        <v>3</v>
      </c>
      <c r="U65" s="131">
        <f t="shared" si="23"/>
        <v>3</v>
      </c>
      <c r="V65" s="131">
        <f t="shared" si="24"/>
        <v>5</v>
      </c>
      <c r="W65" s="131">
        <f t="shared" si="25"/>
        <v>5</v>
      </c>
      <c r="X65" s="131">
        <f t="shared" si="26"/>
        <v>3</v>
      </c>
      <c r="Y65" s="131">
        <f t="shared" si="27"/>
        <v>5</v>
      </c>
      <c r="Z65" s="131">
        <f t="shared" si="28"/>
        <v>5</v>
      </c>
      <c r="AA65" s="131">
        <f t="shared" si="29"/>
        <v>5</v>
      </c>
      <c r="AB65" s="131">
        <f t="shared" si="30"/>
        <v>5</v>
      </c>
      <c r="AC65" s="131">
        <f t="shared" si="31"/>
        <v>4</v>
      </c>
      <c r="AD65" s="131">
        <f t="shared" si="32"/>
        <v>4</v>
      </c>
      <c r="AE65" s="131">
        <f t="shared" si="33"/>
        <v>4</v>
      </c>
      <c r="AF65" s="142">
        <f t="shared" si="19"/>
        <v>83.07692307692308</v>
      </c>
      <c r="AG65" s="136">
        <f>(ILR!I65+ILR!K65)/(ILR!J65+ILR!L65+ILR!M65)</f>
        <v>8.1497307234597756</v>
      </c>
      <c r="AH65" s="134">
        <f>(ILR!I65+ILR!K65)/(ILR!J65+ILR!L65)</f>
        <v>0.67650499028396205</v>
      </c>
      <c r="AI65" s="137">
        <v>-6.0030642000690104</v>
      </c>
      <c r="AJ65" s="85">
        <v>-6.0030642000690104</v>
      </c>
      <c r="AK65" s="83">
        <f t="shared" si="34"/>
        <v>3</v>
      </c>
      <c r="AL65" s="131">
        <f t="shared" si="35"/>
        <v>4</v>
      </c>
      <c r="AM65" s="131">
        <f t="shared" si="36"/>
        <v>3</v>
      </c>
      <c r="AN65" s="84">
        <f t="shared" si="37"/>
        <v>3</v>
      </c>
      <c r="AO65" s="86">
        <f t="shared" si="20"/>
        <v>30</v>
      </c>
    </row>
    <row r="66" spans="1:41" x14ac:dyDescent="0.3">
      <c r="A66" s="26">
        <v>687547</v>
      </c>
      <c r="B66" s="26">
        <v>846773</v>
      </c>
      <c r="C66" s="26">
        <v>359</v>
      </c>
      <c r="D66" s="25">
        <v>62</v>
      </c>
      <c r="E66" s="27" t="s">
        <v>63</v>
      </c>
      <c r="F66" s="82">
        <f>ILR!G66</f>
        <v>-5.9132945916728268</v>
      </c>
      <c r="G66" s="132">
        <f>(Coda!G65+Coda!K65)/(Coda!AF65+Coda!AH65)</f>
        <v>0.34974778554778557</v>
      </c>
      <c r="H66" s="132">
        <f>Coda!G65/Coda!L65</f>
        <v>7.4099999999999991E-3</v>
      </c>
      <c r="I66" s="132">
        <f>(Coda!Z65+Coda!X65+Coda!G65)/Coda!AJ65</f>
        <v>1.5428418676050718E-7</v>
      </c>
      <c r="J66" s="132">
        <f>(Coda!G65+Coda!J65)/Coda!AE65</f>
        <v>9.065759637188209E-5</v>
      </c>
      <c r="K66" s="132">
        <f>+Coda!G65+Coda!H65+Coda!I65</f>
        <v>3.7955507936507935</v>
      </c>
      <c r="L66" s="132">
        <f>(ALR!G66+ALR!P66)/ALR!AA66</f>
        <v>2.8265431754731667</v>
      </c>
      <c r="M66" s="132">
        <f>(ALR!R66+ALR!P66+ALR!G66)/(ALR!I66+ALR!AA66)</f>
        <v>2.1105683213275399</v>
      </c>
      <c r="N66" s="132">
        <f>(ALR!Q66+ALR!P66+ALR!G66)/(ALR!V66+ALR!T66)</f>
        <v>1.5404375143492626</v>
      </c>
      <c r="O66" s="132">
        <f>(CLR!G66+CLR!P66+CLR!H66)/(CLR!L66+CLR!AA66)</f>
        <v>3.0316378968342024</v>
      </c>
      <c r="P66" s="132">
        <f>(CLR!H66+CLR!AH66+CLR!G66)/(CLR!AB66+CLR!L66)</f>
        <v>1.4026081079126225</v>
      </c>
      <c r="Q66" s="132">
        <f>(ILR!G66+ILR!H66+ILR!J66)/ILR!L66</f>
        <v>2.0437849678808253</v>
      </c>
      <c r="R66" s="132">
        <f>(ILR!G66+ILR!H66)/ILR!L66</f>
        <v>1.4223579867730842</v>
      </c>
      <c r="S66" s="83">
        <f t="shared" si="21"/>
        <v>3</v>
      </c>
      <c r="T66" s="131">
        <f t="shared" si="22"/>
        <v>3</v>
      </c>
      <c r="U66" s="131">
        <f t="shared" si="23"/>
        <v>3</v>
      </c>
      <c r="V66" s="131">
        <f t="shared" si="24"/>
        <v>5</v>
      </c>
      <c r="W66" s="131">
        <f t="shared" si="25"/>
        <v>5</v>
      </c>
      <c r="X66" s="131">
        <f t="shared" si="26"/>
        <v>3</v>
      </c>
      <c r="Y66" s="131">
        <f t="shared" si="27"/>
        <v>5</v>
      </c>
      <c r="Z66" s="131">
        <f t="shared" si="28"/>
        <v>5</v>
      </c>
      <c r="AA66" s="131">
        <f t="shared" si="29"/>
        <v>3</v>
      </c>
      <c r="AB66" s="131">
        <f t="shared" si="30"/>
        <v>5</v>
      </c>
      <c r="AC66" s="131">
        <f t="shared" si="31"/>
        <v>3</v>
      </c>
      <c r="AD66" s="131">
        <f t="shared" si="32"/>
        <v>4</v>
      </c>
      <c r="AE66" s="131">
        <f t="shared" si="33"/>
        <v>4</v>
      </c>
      <c r="AF66" s="142">
        <f t="shared" si="19"/>
        <v>78.461538461538467</v>
      </c>
      <c r="AG66" s="136">
        <f>(ILR!I66+ILR!K66)/(ILR!J66+ILR!L66+ILR!M66)</f>
        <v>15.032640218724037</v>
      </c>
      <c r="AH66" s="134">
        <f>(ILR!I66+ILR!K66)/(ILR!J66+ILR!L66)</f>
        <v>0.68239453354156754</v>
      </c>
      <c r="AI66" s="137">
        <v>-7.5909073558807902</v>
      </c>
      <c r="AJ66" s="85">
        <v>-7.5909073558807902</v>
      </c>
      <c r="AK66" s="83">
        <f t="shared" si="34"/>
        <v>5</v>
      </c>
      <c r="AL66" s="131">
        <f t="shared" si="35"/>
        <v>4</v>
      </c>
      <c r="AM66" s="131">
        <f t="shared" si="36"/>
        <v>3</v>
      </c>
      <c r="AN66" s="84">
        <f t="shared" si="37"/>
        <v>3</v>
      </c>
      <c r="AO66" s="86">
        <f t="shared" si="20"/>
        <v>30</v>
      </c>
    </row>
    <row r="67" spans="1:41" x14ac:dyDescent="0.3">
      <c r="A67" s="26">
        <v>687549</v>
      </c>
      <c r="B67" s="26">
        <v>846775</v>
      </c>
      <c r="C67" s="26">
        <v>359</v>
      </c>
      <c r="D67" s="25">
        <v>63</v>
      </c>
      <c r="E67" s="27" t="s">
        <v>64</v>
      </c>
      <c r="F67" s="82">
        <f>ILR!G67</f>
        <v>-6.1071109395499459</v>
      </c>
      <c r="G67" s="132">
        <f>(Coda!G66+Coda!K66)/(Coda!AF66+Coda!AH66)</f>
        <v>0.43869402985074624</v>
      </c>
      <c r="H67" s="132">
        <f>Coda!G66/Coda!L66</f>
        <v>1.8750000000000003E-2</v>
      </c>
      <c r="I67" s="132">
        <f>(Coda!Z66+Coda!X66+Coda!G66)/Coda!AJ66</f>
        <v>1.1770203885712945E-6</v>
      </c>
      <c r="J67" s="132">
        <f>(Coda!G66+Coda!J66)/Coda!AE66</f>
        <v>8.2372164552095342E-5</v>
      </c>
      <c r="K67" s="132">
        <f>+Coda!G66+Coda!H66+Coda!I66</f>
        <v>3.610642857142857</v>
      </c>
      <c r="L67" s="132">
        <f>(ALR!G67+ALR!P67)/ALR!AA67</f>
        <v>2.7130480588516455</v>
      </c>
      <c r="M67" s="132">
        <f>(ALR!R67+ALR!P67+ALR!G67)/(ALR!I67+ALR!AA67)</f>
        <v>2.0679481150558341</v>
      </c>
      <c r="N67" s="132">
        <f>(ALR!Q67+ALR!P67+ALR!G67)/(ALR!V67+ALR!T67)</f>
        <v>2.0855883814028155</v>
      </c>
      <c r="O67" s="132">
        <f>(CLR!G67+CLR!P67+CLR!H67)/(CLR!L67+CLR!AA67)</f>
        <v>2.4936992273752021</v>
      </c>
      <c r="P67" s="132">
        <f>(CLR!H67+CLR!AH67+CLR!G67)/(CLR!AB67+CLR!L67)</f>
        <v>1.276989556512315</v>
      </c>
      <c r="Q67" s="132">
        <f>(ILR!G67+ILR!H67+ILR!J67)/ILR!L67</f>
        <v>2.2071336747285395</v>
      </c>
      <c r="R67" s="132">
        <f>(ILR!G67+ILR!H67)/ILR!L67</f>
        <v>1.4507913201358358</v>
      </c>
      <c r="S67" s="83">
        <f t="shared" si="21"/>
        <v>3</v>
      </c>
      <c r="T67" s="131">
        <f t="shared" si="22"/>
        <v>3</v>
      </c>
      <c r="U67" s="131">
        <f t="shared" si="23"/>
        <v>4</v>
      </c>
      <c r="V67" s="131">
        <f t="shared" si="24"/>
        <v>5</v>
      </c>
      <c r="W67" s="131">
        <f t="shared" si="25"/>
        <v>5</v>
      </c>
      <c r="X67" s="131">
        <f t="shared" si="26"/>
        <v>3</v>
      </c>
      <c r="Y67" s="131">
        <f t="shared" si="27"/>
        <v>4</v>
      </c>
      <c r="Z67" s="131">
        <f t="shared" si="28"/>
        <v>4</v>
      </c>
      <c r="AA67" s="131">
        <f t="shared" si="29"/>
        <v>5</v>
      </c>
      <c r="AB67" s="131">
        <f t="shared" si="30"/>
        <v>4</v>
      </c>
      <c r="AC67" s="131">
        <f t="shared" si="31"/>
        <v>3</v>
      </c>
      <c r="AD67" s="131">
        <f t="shared" si="32"/>
        <v>5</v>
      </c>
      <c r="AE67" s="131">
        <f t="shared" si="33"/>
        <v>4</v>
      </c>
      <c r="AF67" s="142">
        <f t="shared" si="19"/>
        <v>80</v>
      </c>
      <c r="AG67" s="136">
        <f>(ILR!I67+ILR!K67)/(ILR!J67+ILR!L67+ILR!M67)</f>
        <v>1.9841695768733669</v>
      </c>
      <c r="AH67" s="134">
        <f>(ILR!I67+ILR!K67)/(ILR!J67+ILR!L67)</f>
        <v>0.45786757623846325</v>
      </c>
      <c r="AI67" s="137">
        <v>-7.6517726700311401</v>
      </c>
      <c r="AJ67" s="85">
        <v>-7.6517726700311401</v>
      </c>
      <c r="AK67" s="83">
        <f t="shared" si="34"/>
        <v>3</v>
      </c>
      <c r="AL67" s="131">
        <f t="shared" si="35"/>
        <v>3</v>
      </c>
      <c r="AM67" s="131">
        <f t="shared" si="36"/>
        <v>3</v>
      </c>
      <c r="AN67" s="84">
        <f t="shared" si="37"/>
        <v>3</v>
      </c>
      <c r="AO67" s="86">
        <f t="shared" si="20"/>
        <v>30</v>
      </c>
    </row>
    <row r="68" spans="1:41" x14ac:dyDescent="0.3">
      <c r="A68" s="26">
        <v>687550</v>
      </c>
      <c r="B68" s="26">
        <v>846777</v>
      </c>
      <c r="C68" s="26">
        <v>359</v>
      </c>
      <c r="D68" s="25">
        <v>64</v>
      </c>
      <c r="E68" s="27" t="s">
        <v>65</v>
      </c>
      <c r="F68" s="82">
        <f>ILR!G68</f>
        <v>-5.6202391464454742</v>
      </c>
      <c r="G68" s="132">
        <f>(Coda!G67+Coda!K67)/(Coda!AF67+Coda!AH67)</f>
        <v>0.364593183609141</v>
      </c>
      <c r="H68" s="132">
        <f>Coda!G67/Coda!L67</f>
        <v>9.5348837209302331E-3</v>
      </c>
      <c r="I68" s="132">
        <f>(Coda!Z67+Coda!X67+Coda!G67)/Coda!AJ67</f>
        <v>1.7549740243214671E-7</v>
      </c>
      <c r="J68" s="132">
        <f>(Coda!G67+Coda!J67)/Coda!AE67</f>
        <v>1.0317615920007843E-4</v>
      </c>
      <c r="K68" s="132">
        <f>+Coda!G67+Coda!H67+Coda!I67</f>
        <v>4.7605645161290324</v>
      </c>
      <c r="L68" s="132">
        <f>(ALR!G68+ALR!P68)/ALR!AA68</f>
        <v>2.7975146270079971</v>
      </c>
      <c r="M68" s="132">
        <f>(ALR!R68+ALR!P68+ALR!G68)/(ALR!I68+ALR!AA68)</f>
        <v>2.0954360760809911</v>
      </c>
      <c r="N68" s="132">
        <f>(ALR!Q68+ALR!P68+ALR!G68)/(ALR!V68+ALR!T68)</f>
        <v>1.5817764528290648</v>
      </c>
      <c r="O68" s="132">
        <f>(CLR!G68+CLR!P68+CLR!H68)/(CLR!L68+CLR!AA68)</f>
        <v>2.8432133251695779</v>
      </c>
      <c r="P68" s="132">
        <f>(CLR!H68+CLR!AH68+CLR!G68)/(CLR!AB68+CLR!L68)</f>
        <v>1.2660150513859438</v>
      </c>
      <c r="Q68" s="132">
        <f>(ILR!G68+ILR!H68+ILR!J68)/ILR!L68</f>
        <v>1.9781992208831778</v>
      </c>
      <c r="R68" s="132">
        <f>(ILR!G68+ILR!H68)/ILR!L68</f>
        <v>1.3542875251052358</v>
      </c>
      <c r="S68" s="83">
        <f t="shared" si="21"/>
        <v>4</v>
      </c>
      <c r="T68" s="131">
        <f t="shared" si="22"/>
        <v>3</v>
      </c>
      <c r="U68" s="131">
        <f t="shared" si="23"/>
        <v>4</v>
      </c>
      <c r="V68" s="131">
        <f t="shared" si="24"/>
        <v>5</v>
      </c>
      <c r="W68" s="131">
        <f t="shared" si="25"/>
        <v>5</v>
      </c>
      <c r="X68" s="131">
        <f t="shared" si="26"/>
        <v>4</v>
      </c>
      <c r="Y68" s="131">
        <f t="shared" si="27"/>
        <v>5</v>
      </c>
      <c r="Z68" s="131">
        <f t="shared" si="28"/>
        <v>4</v>
      </c>
      <c r="AA68" s="131">
        <f t="shared" si="29"/>
        <v>4</v>
      </c>
      <c r="AB68" s="131">
        <f t="shared" si="30"/>
        <v>5</v>
      </c>
      <c r="AC68" s="131">
        <f t="shared" si="31"/>
        <v>3</v>
      </c>
      <c r="AD68" s="131">
        <f t="shared" si="32"/>
        <v>4</v>
      </c>
      <c r="AE68" s="131">
        <f t="shared" si="33"/>
        <v>4</v>
      </c>
      <c r="AF68" s="142">
        <f t="shared" si="19"/>
        <v>83.07692307692308</v>
      </c>
      <c r="AG68" s="136">
        <f>(ILR!I68+ILR!K68)/(ILR!J68+ILR!L68+ILR!M68)</f>
        <v>13.623347594309671</v>
      </c>
      <c r="AH68" s="134">
        <f>(ILR!I68+ILR!K68)/(ILR!J68+ILR!L68)</f>
        <v>0.65528402632920546</v>
      </c>
      <c r="AI68" s="137">
        <v>-5.4628035513571804</v>
      </c>
      <c r="AJ68" s="85">
        <v>-5.4628035513571804</v>
      </c>
      <c r="AK68" s="83">
        <f t="shared" si="34"/>
        <v>5</v>
      </c>
      <c r="AL68" s="131">
        <f t="shared" si="35"/>
        <v>3</v>
      </c>
      <c r="AM68" s="131">
        <f t="shared" si="36"/>
        <v>5</v>
      </c>
      <c r="AN68" s="84">
        <f t="shared" si="37"/>
        <v>5</v>
      </c>
      <c r="AO68" s="86">
        <f t="shared" si="20"/>
        <v>50</v>
      </c>
    </row>
    <row r="69" spans="1:41" x14ac:dyDescent="0.3">
      <c r="A69" s="26">
        <v>687553</v>
      </c>
      <c r="B69" s="26">
        <v>846779</v>
      </c>
      <c r="C69" s="26">
        <v>357</v>
      </c>
      <c r="D69" s="25">
        <v>65</v>
      </c>
      <c r="E69" s="27" t="s">
        <v>66</v>
      </c>
      <c r="F69" s="82">
        <f>ILR!G69</f>
        <v>-6.3916942133031505</v>
      </c>
      <c r="G69" s="132">
        <f>(Coda!G68+Coda!K68)/(Coda!AF68+Coda!AH68)</f>
        <v>0.26953111054980222</v>
      </c>
      <c r="H69" s="132">
        <f>Coda!G68/Coda!L68</f>
        <v>1.0604000000000001E-2</v>
      </c>
      <c r="I69" s="132">
        <f>(Coda!Z68+Coda!X68+Coda!G68)/Coda!AJ68</f>
        <v>1.0299942287080551E-6</v>
      </c>
      <c r="J69" s="132">
        <f>(Coda!G68+Coda!J68)/Coda!AE68</f>
        <v>1.1615215631864956E-4</v>
      </c>
      <c r="K69" s="132">
        <f>+Coda!G68+Coda!H68+Coda!I68</f>
        <v>2.9433764705882353</v>
      </c>
      <c r="L69" s="132">
        <f>(ALR!G69+ALR!P69)/ALR!AA69</f>
        <v>2.8372949733037189</v>
      </c>
      <c r="M69" s="132">
        <f>(ALR!R69+ALR!P69+ALR!G69)/(ALR!I69+ALR!AA69)</f>
        <v>2.0377072367466811</v>
      </c>
      <c r="N69" s="132">
        <f>(ALR!Q69+ALR!P69+ALR!G69)/(ALR!V69+ALR!T69)</f>
        <v>1.527764267403708</v>
      </c>
      <c r="O69" s="132">
        <f>(CLR!G69+CLR!P69+CLR!H69)/(CLR!L69+CLR!AA69)</f>
        <v>2.8288569937804602</v>
      </c>
      <c r="P69" s="132">
        <f>(CLR!H69+CLR!AH69+CLR!G69)/(CLR!AB69+CLR!L69)</f>
        <v>1.6625751915617957</v>
      </c>
      <c r="Q69" s="132">
        <f>(ILR!G69+ILR!H69+ILR!J69)/ILR!L69</f>
        <v>2.2361534078487089</v>
      </c>
      <c r="R69" s="132">
        <f>(ILR!G69+ILR!H69)/ILR!L69</f>
        <v>1.5367717847883848</v>
      </c>
      <c r="S69" s="83">
        <f t="shared" ref="S69:S100" si="38">IF(F69&gt;F$216,5,IF(F69&gt;F$217,4,3))</f>
        <v>3</v>
      </c>
      <c r="T69" s="131">
        <f t="shared" ref="T69:T100" si="39">IF(G69&gt;G$216,5,IF(G69&gt;G$217,4,3))</f>
        <v>3</v>
      </c>
      <c r="U69" s="131">
        <f t="shared" ref="U69:U100" si="40">IF(H69&gt;H$216,5,IF(H69&gt;H$217,4,3))</f>
        <v>4</v>
      </c>
      <c r="V69" s="131">
        <f t="shared" ref="V69:V100" si="41">IF(I69&gt;I$216,5,IF(I69&gt;I$217,4,3))</f>
        <v>5</v>
      </c>
      <c r="W69" s="131">
        <f t="shared" ref="W69:W100" si="42">IF(J69&gt;J$216,5,IF(J69&gt;J$217,4,3))</f>
        <v>5</v>
      </c>
      <c r="X69" s="131">
        <f t="shared" ref="X69:X100" si="43">IF(K69&gt;K$216,5,IF(K69&gt;K$217,4,3))</f>
        <v>3</v>
      </c>
      <c r="Y69" s="131">
        <f t="shared" ref="Y69:Y100" si="44">IF(L69&gt;L$216,5,IF(L69&gt;L$217,4,3))</f>
        <v>5</v>
      </c>
      <c r="Z69" s="131">
        <f t="shared" ref="Z69:Z100" si="45">IF(M69&gt;M$216,5,IF(M69&gt;M$217,4,3))</f>
        <v>3</v>
      </c>
      <c r="AA69" s="131">
        <f t="shared" ref="AA69:AA100" si="46">IF(N69&gt;N$216,5,IF(N69&gt;N$217,4,3))</f>
        <v>3</v>
      </c>
      <c r="AB69" s="131">
        <f t="shared" ref="AB69:AB100" si="47">IF(O69&gt;O$216,5,IF(O69&gt;O$217,4,3))</f>
        <v>5</v>
      </c>
      <c r="AC69" s="131">
        <f t="shared" ref="AC69:AC100" si="48">IF(P69&gt;P$216,5,IF(P69&gt;P$217,4,3))</f>
        <v>5</v>
      </c>
      <c r="AD69" s="131">
        <f t="shared" ref="AD69:AD100" si="49">IF(Q69&gt;Q$216,5,IF(Q69&gt;Q$217,4,3))</f>
        <v>5</v>
      </c>
      <c r="AE69" s="131">
        <f t="shared" ref="AE69:AE100" si="50">IF(R69&gt;R$216,5,IF(R69&gt;R$217,4,3))</f>
        <v>5</v>
      </c>
      <c r="AF69" s="142">
        <f t="shared" si="19"/>
        <v>83.07692307692308</v>
      </c>
      <c r="AG69" s="136">
        <f>(ILR!I69+ILR!K69)/(ILR!J69+ILR!L69+ILR!M69)</f>
        <v>3.2001368812532132</v>
      </c>
      <c r="AH69" s="134">
        <f>(ILR!I69+ILR!K69)/(ILR!J69+ILR!L69)</f>
        <v>0.67644047562477361</v>
      </c>
      <c r="AI69" s="137">
        <v>-5.1991498128513403</v>
      </c>
      <c r="AJ69" s="85">
        <v>-5.1991498128513403</v>
      </c>
      <c r="AK69" s="83">
        <f t="shared" ref="AK69:AK100" si="51">IF(AG69&gt;AG$216,5,IF(AG69&gt;AG$217,4,3))</f>
        <v>3</v>
      </c>
      <c r="AL69" s="131">
        <f t="shared" ref="AL69:AL100" si="52">IF(AH69&gt;AH$216,5,IF(AH69&gt;AH$217,4,3))</f>
        <v>4</v>
      </c>
      <c r="AM69" s="131">
        <f t="shared" ref="AM69:AM100" si="53">IF(AI69&gt;AI$216,5,IF(AI69&gt;AI$217,4,3))</f>
        <v>5</v>
      </c>
      <c r="AN69" s="84">
        <f t="shared" ref="AN69:AN100" si="54">IF(AJ69&gt;AJ$216,5,IF(AJ69&gt;AJ$217,4,3))</f>
        <v>5</v>
      </c>
      <c r="AO69" s="86">
        <f t="shared" si="20"/>
        <v>50</v>
      </c>
    </row>
    <row r="70" spans="1:41" x14ac:dyDescent="0.3">
      <c r="A70" s="26">
        <v>687555</v>
      </c>
      <c r="B70" s="26">
        <v>846782</v>
      </c>
      <c r="C70" s="26">
        <v>357</v>
      </c>
      <c r="D70" s="25">
        <v>66</v>
      </c>
      <c r="E70" s="27" t="s">
        <v>67</v>
      </c>
      <c r="F70" s="82">
        <f>ILR!G70</f>
        <v>-5.8019559713892814</v>
      </c>
      <c r="G70" s="132">
        <f>(Coda!G69+Coda!K69)/(Coda!AF69+Coda!AH69)</f>
        <v>0.49163834749292029</v>
      </c>
      <c r="H70" s="132">
        <f>Coda!G69/Coda!L69</f>
        <v>1.2281249999999999E-2</v>
      </c>
      <c r="I70" s="132">
        <f>(Coda!Z69+Coda!X69+Coda!G69)/Coda!AJ69</f>
        <v>2.8576810509333668E-7</v>
      </c>
      <c r="J70" s="132">
        <f>(Coda!G69+Coda!J69)/Coda!AE69</f>
        <v>1.4069006543723973E-4</v>
      </c>
      <c r="K70" s="132">
        <f>+Coda!G69+Coda!H69+Coda!I69</f>
        <v>3.3363333333333336</v>
      </c>
      <c r="L70" s="132">
        <f>(ALR!G70+ALR!P70)/ALR!AA70</f>
        <v>2.8362242921470249</v>
      </c>
      <c r="M70" s="132">
        <f>(ALR!R70+ALR!P70+ALR!G70)/(ALR!I70+ALR!AA70)</f>
        <v>2.0968153654890167</v>
      </c>
      <c r="N70" s="132">
        <f>(ALR!Q70+ALR!P70+ALR!G70)/(ALR!V70+ALR!T70)</f>
        <v>1.7712669048610012</v>
      </c>
      <c r="O70" s="132">
        <f>(CLR!G70+CLR!P70+CLR!H70)/(CLR!L70+CLR!AA70)</f>
        <v>3.0081403343296773</v>
      </c>
      <c r="P70" s="132">
        <f>(CLR!H70+CLR!AH70+CLR!G70)/(CLR!AB70+CLR!L70)</f>
        <v>1.4995358109306265</v>
      </c>
      <c r="Q70" s="132">
        <f>(ILR!G70+ILR!H70+ILR!J70)/ILR!L70</f>
        <v>2.0121369724289502</v>
      </c>
      <c r="R70" s="132">
        <f>(ILR!G70+ILR!H70)/ILR!L70</f>
        <v>1.3404396406602368</v>
      </c>
      <c r="S70" s="83">
        <f t="shared" si="38"/>
        <v>4</v>
      </c>
      <c r="T70" s="131">
        <f t="shared" si="39"/>
        <v>3</v>
      </c>
      <c r="U70" s="131">
        <f t="shared" si="40"/>
        <v>4</v>
      </c>
      <c r="V70" s="131">
        <f t="shared" si="41"/>
        <v>5</v>
      </c>
      <c r="W70" s="131">
        <f t="shared" si="42"/>
        <v>5</v>
      </c>
      <c r="X70" s="131">
        <f t="shared" si="43"/>
        <v>3</v>
      </c>
      <c r="Y70" s="131">
        <f t="shared" si="44"/>
        <v>5</v>
      </c>
      <c r="Z70" s="131">
        <f t="shared" si="45"/>
        <v>4</v>
      </c>
      <c r="AA70" s="131">
        <f t="shared" si="46"/>
        <v>5</v>
      </c>
      <c r="AB70" s="131">
        <f t="shared" si="47"/>
        <v>5</v>
      </c>
      <c r="AC70" s="131">
        <f t="shared" si="48"/>
        <v>4</v>
      </c>
      <c r="AD70" s="131">
        <f t="shared" si="49"/>
        <v>4</v>
      </c>
      <c r="AE70" s="131">
        <f t="shared" si="50"/>
        <v>4</v>
      </c>
      <c r="AF70" s="142">
        <f t="shared" ref="AF70:AF133" si="55">SUM(S70:AE70)*100/65</f>
        <v>84.615384615384613</v>
      </c>
      <c r="AG70" s="136">
        <f>(ILR!I70+ILR!K70)/(ILR!J70+ILR!L70+ILR!M70)</f>
        <v>3.8634618145547326</v>
      </c>
      <c r="AH70" s="134">
        <f>(ILR!I70+ILR!K70)/(ILR!J70+ILR!L70)</f>
        <v>0.57569887773598305</v>
      </c>
      <c r="AI70" s="137">
        <v>-5.8702476071934901</v>
      </c>
      <c r="AJ70" s="85">
        <v>-5.8702476071934901</v>
      </c>
      <c r="AK70" s="83">
        <f t="shared" si="51"/>
        <v>3</v>
      </c>
      <c r="AL70" s="131">
        <f t="shared" si="52"/>
        <v>3</v>
      </c>
      <c r="AM70" s="131">
        <f t="shared" si="53"/>
        <v>4</v>
      </c>
      <c r="AN70" s="84">
        <f t="shared" si="54"/>
        <v>4</v>
      </c>
      <c r="AO70" s="86">
        <f t="shared" ref="AO70:AO130" si="56">SUM(AM70:AN70)*100/20</f>
        <v>40</v>
      </c>
    </row>
    <row r="71" spans="1:41" x14ac:dyDescent="0.3">
      <c r="A71" s="26">
        <v>686911</v>
      </c>
      <c r="B71" s="26">
        <v>846777</v>
      </c>
      <c r="C71" s="26">
        <v>369</v>
      </c>
      <c r="D71" s="25">
        <v>67</v>
      </c>
      <c r="E71" s="27" t="s">
        <v>68</v>
      </c>
      <c r="F71" s="82">
        <f>ILR!G71</f>
        <v>-6.81125001958684</v>
      </c>
      <c r="G71" s="132">
        <f>(Coda!G70+Coda!K70)/(Coda!AF70+Coda!AH70)</f>
        <v>0.41155769230769235</v>
      </c>
      <c r="H71" s="132">
        <f>Coda!G70/Coda!L70</f>
        <v>1.0971428571428571E-3</v>
      </c>
      <c r="I71" s="132">
        <f>(Coda!Z70+Coda!X70+Coda!G70)/Coda!AJ70</f>
        <v>6.15617722020931E-8</v>
      </c>
      <c r="J71" s="132">
        <f>(Coda!G70+Coda!J70)/Coda!AE70</f>
        <v>2.1141975308641977E-5</v>
      </c>
      <c r="K71" s="132">
        <f>+Coda!G70+Coda!H70+Coda!I70</f>
        <v>5.1670666666666669</v>
      </c>
      <c r="L71" s="132">
        <f>(ALR!G71+ALR!P71)/ALR!AA71</f>
        <v>2.7660581276689573</v>
      </c>
      <c r="M71" s="132">
        <f>(ALR!R71+ALR!P71+ALR!G71)/(ALR!I71+ALR!AA71)</f>
        <v>2.0701103818427868</v>
      </c>
      <c r="N71" s="132">
        <f>(ALR!Q71+ALR!P71+ALR!G71)/(ALR!V71+ALR!T71)</f>
        <v>1.6548448218290035</v>
      </c>
      <c r="O71" s="132">
        <f>(CLR!G71+CLR!P71+CLR!H71)/(CLR!L71+CLR!AA71)</f>
        <v>2.9013444370358896</v>
      </c>
      <c r="P71" s="132">
        <f>(CLR!H71+CLR!AH71+CLR!G71)/(CLR!AB71+CLR!L71)</f>
        <v>1.8884851862705825</v>
      </c>
      <c r="Q71" s="132">
        <f>(ILR!G71+ILR!H71+ILR!J71)/ILR!L71</f>
        <v>2.2670989197210241</v>
      </c>
      <c r="R71" s="132">
        <f>(ILR!G71+ILR!H71)/ILR!L71</f>
        <v>1.6055088187718729</v>
      </c>
      <c r="S71" s="83">
        <f t="shared" si="38"/>
        <v>3</v>
      </c>
      <c r="T71" s="131">
        <f t="shared" si="39"/>
        <v>3</v>
      </c>
      <c r="U71" s="131">
        <f t="shared" si="40"/>
        <v>3</v>
      </c>
      <c r="V71" s="131">
        <f t="shared" si="41"/>
        <v>3</v>
      </c>
      <c r="W71" s="131">
        <f t="shared" si="42"/>
        <v>3</v>
      </c>
      <c r="X71" s="131">
        <f t="shared" si="43"/>
        <v>4</v>
      </c>
      <c r="Y71" s="131">
        <f t="shared" si="44"/>
        <v>4</v>
      </c>
      <c r="Z71" s="131">
        <f t="shared" si="45"/>
        <v>4</v>
      </c>
      <c r="AA71" s="131">
        <f t="shared" si="46"/>
        <v>5</v>
      </c>
      <c r="AB71" s="131">
        <f t="shared" si="47"/>
        <v>5</v>
      </c>
      <c r="AC71" s="131">
        <f t="shared" si="48"/>
        <v>5</v>
      </c>
      <c r="AD71" s="131">
        <f t="shared" si="49"/>
        <v>5</v>
      </c>
      <c r="AE71" s="131">
        <f t="shared" si="50"/>
        <v>5</v>
      </c>
      <c r="AF71" s="142">
        <f t="shared" si="55"/>
        <v>80</v>
      </c>
      <c r="AG71" s="136">
        <f>(ILR!I71+ILR!K71)/(ILR!J71+ILR!L71+ILR!M71)</f>
        <v>9.1961344566186956</v>
      </c>
      <c r="AH71" s="134">
        <f>(ILR!I71+ILR!K71)/(ILR!J71+ILR!L71)</f>
        <v>0.64737133148131665</v>
      </c>
      <c r="AI71" s="137">
        <v>-5.8407932302657004</v>
      </c>
      <c r="AJ71" s="85">
        <v>-5.8407932302657004</v>
      </c>
      <c r="AK71" s="83">
        <f t="shared" si="51"/>
        <v>4</v>
      </c>
      <c r="AL71" s="131">
        <f t="shared" si="52"/>
        <v>3</v>
      </c>
      <c r="AM71" s="131">
        <f t="shared" si="53"/>
        <v>4</v>
      </c>
      <c r="AN71" s="84">
        <f t="shared" si="54"/>
        <v>4</v>
      </c>
      <c r="AO71" s="86">
        <f t="shared" si="56"/>
        <v>40</v>
      </c>
    </row>
    <row r="72" spans="1:41" x14ac:dyDescent="0.3">
      <c r="A72" s="26">
        <v>686910</v>
      </c>
      <c r="B72" s="26">
        <v>846777</v>
      </c>
      <c r="C72" s="26">
        <v>369</v>
      </c>
      <c r="D72" s="25">
        <v>68</v>
      </c>
      <c r="E72" s="27" t="s">
        <v>70</v>
      </c>
      <c r="F72" s="82">
        <f>ILR!G72</f>
        <v>-6.7045714196308817</v>
      </c>
      <c r="G72" s="132">
        <f>(Coda!G71+Coda!K71)/(Coda!AF71+Coda!AH71)</f>
        <v>0.51423186237845919</v>
      </c>
      <c r="H72" s="132">
        <f>Coda!G71/Coda!L71</f>
        <v>1.2312499999999999E-3</v>
      </c>
      <c r="I72" s="132">
        <f>(Coda!Z71+Coda!X71+Coda!G71)/Coda!AJ71</f>
        <v>5.6145495254349766E-8</v>
      </c>
      <c r="J72" s="132">
        <f>(Coda!G71+Coda!J71)/Coda!AE71</f>
        <v>2.2517799500927178E-5</v>
      </c>
      <c r="K72" s="132">
        <f>+Coda!G71+Coda!H71+Coda!I71</f>
        <v>4.382752941176471</v>
      </c>
      <c r="L72" s="132">
        <f>(ALR!G72+ALR!P72)/ALR!AA72</f>
        <v>2.7156865265258365</v>
      </c>
      <c r="M72" s="132">
        <f>(ALR!R72+ALR!P72+ALR!G72)/(ALR!I72+ALR!AA72)</f>
        <v>2.0677954312851097</v>
      </c>
      <c r="N72" s="132">
        <f>(ALR!Q72+ALR!P72+ALR!G72)/(ALR!V72+ALR!T72)</f>
        <v>1.6385540146748556</v>
      </c>
      <c r="O72" s="132">
        <f>(CLR!G72+CLR!P72+CLR!H72)/(CLR!L72+CLR!AA72)</f>
        <v>2.7857995430787557</v>
      </c>
      <c r="P72" s="132">
        <f>(CLR!H72+CLR!AH72+CLR!G72)/(CLR!AB72+CLR!L72)</f>
        <v>1.927351251494511</v>
      </c>
      <c r="Q72" s="132">
        <f>(ILR!G72+ILR!H72+ILR!J72)/ILR!L72</f>
        <v>2.2267756148199283</v>
      </c>
      <c r="R72" s="132">
        <f>(ILR!G72+ILR!H72)/ILR!L72</f>
        <v>1.5870571479013189</v>
      </c>
      <c r="S72" s="83">
        <f t="shared" si="38"/>
        <v>3</v>
      </c>
      <c r="T72" s="131">
        <f t="shared" si="39"/>
        <v>3</v>
      </c>
      <c r="U72" s="131">
        <f t="shared" si="40"/>
        <v>3</v>
      </c>
      <c r="V72" s="131">
        <f t="shared" si="41"/>
        <v>3</v>
      </c>
      <c r="W72" s="131">
        <f t="shared" si="42"/>
        <v>3</v>
      </c>
      <c r="X72" s="131">
        <f t="shared" si="43"/>
        <v>3</v>
      </c>
      <c r="Y72" s="131">
        <f t="shared" si="44"/>
        <v>4</v>
      </c>
      <c r="Z72" s="131">
        <f t="shared" si="45"/>
        <v>4</v>
      </c>
      <c r="AA72" s="131">
        <f t="shared" si="46"/>
        <v>5</v>
      </c>
      <c r="AB72" s="131">
        <f t="shared" si="47"/>
        <v>4</v>
      </c>
      <c r="AC72" s="131">
        <f t="shared" si="48"/>
        <v>5</v>
      </c>
      <c r="AD72" s="131">
        <f t="shared" si="49"/>
        <v>5</v>
      </c>
      <c r="AE72" s="131">
        <f t="shared" si="50"/>
        <v>5</v>
      </c>
      <c r="AF72" s="142">
        <f t="shared" si="55"/>
        <v>76.92307692307692</v>
      </c>
      <c r="AG72" s="136">
        <f>(ILR!I72+ILR!K72)/(ILR!J72+ILR!L72+ILR!M72)</f>
        <v>11.559548932647781</v>
      </c>
      <c r="AH72" s="134">
        <f>(ILR!I72+ILR!K72)/(ILR!J72+ILR!L72)</f>
        <v>0.64860682872092046</v>
      </c>
      <c r="AI72" s="137">
        <v>-5.57596556243689</v>
      </c>
      <c r="AJ72" s="85">
        <v>-5.57596556243689</v>
      </c>
      <c r="AK72" s="83">
        <f t="shared" si="51"/>
        <v>4</v>
      </c>
      <c r="AL72" s="131">
        <f t="shared" si="52"/>
        <v>3</v>
      </c>
      <c r="AM72" s="131">
        <f t="shared" si="53"/>
        <v>4</v>
      </c>
      <c r="AN72" s="84">
        <f t="shared" si="54"/>
        <v>4</v>
      </c>
      <c r="AO72" s="86">
        <f t="shared" si="56"/>
        <v>40</v>
      </c>
    </row>
    <row r="73" spans="1:41" x14ac:dyDescent="0.3">
      <c r="A73" s="26">
        <v>686909</v>
      </c>
      <c r="B73" s="26">
        <v>846778</v>
      </c>
      <c r="C73" s="26">
        <v>369</v>
      </c>
      <c r="D73" s="25">
        <v>69</v>
      </c>
      <c r="E73" s="27" t="s">
        <v>69</v>
      </c>
      <c r="F73" s="82">
        <f>ILR!G73</f>
        <v>-6.7126733107518479</v>
      </c>
      <c r="G73" s="132">
        <f>(Coda!G72+Coda!K72)/(Coda!AF72+Coda!AH72)</f>
        <v>0.5089149250252506</v>
      </c>
      <c r="H73" s="132">
        <f>Coda!G72/Coda!L72</f>
        <v>1.3762711864406779E-3</v>
      </c>
      <c r="I73" s="132">
        <f>(Coda!Z72+Coda!X72+Coda!G72)/Coda!AJ72</f>
        <v>4.8521094661980698E-8</v>
      </c>
      <c r="J73" s="132">
        <f>(Coda!G72+Coda!J72)/Coda!AE72</f>
        <v>2.5468554768846317E-5</v>
      </c>
      <c r="K73" s="132">
        <f>+Coda!G72+Coda!H72+Coda!I72</f>
        <v>4.4328324324324324</v>
      </c>
      <c r="L73" s="132">
        <f>(ALR!G73+ALR!P73)/ALR!AA73</f>
        <v>2.7457202885886658</v>
      </c>
      <c r="M73" s="132">
        <f>(ALR!R73+ALR!P73+ALR!G73)/(ALR!I73+ALR!AA73)</f>
        <v>2.0661994874950156</v>
      </c>
      <c r="N73" s="132">
        <f>(ALR!Q73+ALR!P73+ALR!G73)/(ALR!V73+ALR!T73)</f>
        <v>1.6280608248188513</v>
      </c>
      <c r="O73" s="132">
        <f>(CLR!G73+CLR!P73+CLR!H73)/(CLR!L73+CLR!AA73)</f>
        <v>2.7644489484150854</v>
      </c>
      <c r="P73" s="132">
        <f>(CLR!H73+CLR!AH73+CLR!G73)/(CLR!AB73+CLR!L73)</f>
        <v>1.8335201942797588</v>
      </c>
      <c r="Q73" s="132">
        <f>(ILR!G73+ILR!H73+ILR!J73)/ILR!L73</f>
        <v>2.1952385442136655</v>
      </c>
      <c r="R73" s="132">
        <f>(ILR!G73+ILR!H73)/ILR!L73</f>
        <v>1.5824890605366502</v>
      </c>
      <c r="S73" s="83">
        <f t="shared" si="38"/>
        <v>3</v>
      </c>
      <c r="T73" s="131">
        <f t="shared" si="39"/>
        <v>3</v>
      </c>
      <c r="U73" s="131">
        <f t="shared" si="40"/>
        <v>3</v>
      </c>
      <c r="V73" s="131">
        <f t="shared" si="41"/>
        <v>3</v>
      </c>
      <c r="W73" s="131">
        <f t="shared" si="42"/>
        <v>3</v>
      </c>
      <c r="X73" s="131">
        <f t="shared" si="43"/>
        <v>3</v>
      </c>
      <c r="Y73" s="131">
        <f t="shared" si="44"/>
        <v>4</v>
      </c>
      <c r="Z73" s="131">
        <f t="shared" si="45"/>
        <v>4</v>
      </c>
      <c r="AA73" s="131">
        <f t="shared" si="46"/>
        <v>5</v>
      </c>
      <c r="AB73" s="131">
        <f t="shared" si="47"/>
        <v>4</v>
      </c>
      <c r="AC73" s="131">
        <f t="shared" si="48"/>
        <v>5</v>
      </c>
      <c r="AD73" s="131">
        <f t="shared" si="49"/>
        <v>5</v>
      </c>
      <c r="AE73" s="131">
        <f t="shared" si="50"/>
        <v>5</v>
      </c>
      <c r="AF73" s="142">
        <f t="shared" si="55"/>
        <v>76.92307692307692</v>
      </c>
      <c r="AG73" s="136">
        <f>(ILR!I73+ILR!K73)/(ILR!J73+ILR!L73+ILR!M73)</f>
        <v>17.241710928557939</v>
      </c>
      <c r="AH73" s="134">
        <f>(ILR!I73+ILR!K73)/(ILR!J73+ILR!L73)</f>
        <v>0.70217143011210814</v>
      </c>
      <c r="AI73" s="137">
        <v>-6.5847361919580703</v>
      </c>
      <c r="AJ73" s="85">
        <v>-6.5847361919580703</v>
      </c>
      <c r="AK73" s="83">
        <f t="shared" si="51"/>
        <v>5</v>
      </c>
      <c r="AL73" s="131">
        <f t="shared" si="52"/>
        <v>4</v>
      </c>
      <c r="AM73" s="131">
        <f t="shared" si="53"/>
        <v>3</v>
      </c>
      <c r="AN73" s="84">
        <f t="shared" si="54"/>
        <v>3</v>
      </c>
      <c r="AO73" s="86">
        <f t="shared" si="56"/>
        <v>30</v>
      </c>
    </row>
    <row r="74" spans="1:41" x14ac:dyDescent="0.3">
      <c r="A74" s="26">
        <v>686908</v>
      </c>
      <c r="B74" s="26">
        <v>846778</v>
      </c>
      <c r="C74" s="26">
        <v>369</v>
      </c>
      <c r="D74" s="25">
        <v>70</v>
      </c>
      <c r="E74" s="27" t="s">
        <v>71</v>
      </c>
      <c r="F74" s="82">
        <f>ILR!G74</f>
        <v>-5.6422640467124658</v>
      </c>
      <c r="G74" s="132">
        <f>(Coda!G73+Coda!K73)/(Coda!AF73+Coda!AH73)</f>
        <v>0.46753690134862491</v>
      </c>
      <c r="H74" s="132">
        <f>Coda!G73/Coda!L73</f>
        <v>2.1596774193548388E-2</v>
      </c>
      <c r="I74" s="132">
        <f>(Coda!Z73+Coda!X73+Coda!G73)/Coda!AJ73</f>
        <v>1.3953031219366596E-7</v>
      </c>
      <c r="J74" s="132">
        <f>(Coda!G73+Coda!J73)/Coda!AE73</f>
        <v>5.3993727249834019E-5</v>
      </c>
      <c r="K74" s="132">
        <f>+Coda!G73+Coda!H73+Coda!I73</f>
        <v>4.3831233766233764</v>
      </c>
      <c r="L74" s="132">
        <f>(ALR!G74+ALR!P74)/ALR!AA74</f>
        <v>2.4940304551670671</v>
      </c>
      <c r="M74" s="132">
        <f>(ALR!R74+ALR!P74+ALR!G74)/(ALR!I74+ALR!AA74)</f>
        <v>1.9185109895882237</v>
      </c>
      <c r="N74" s="132">
        <f>(ALR!Q74+ALR!P74+ALR!G74)/(ALR!V74+ALR!T74)</f>
        <v>1.5128368466887432</v>
      </c>
      <c r="O74" s="132">
        <f>(CLR!G74+CLR!P74+CLR!H74)/(CLR!L74+CLR!AA74)</f>
        <v>2.141585182287463</v>
      </c>
      <c r="P74" s="132">
        <f>(CLR!H74+CLR!AH74+CLR!G74)/(CLR!AB74+CLR!L74)</f>
        <v>1.2169434974808353</v>
      </c>
      <c r="Q74" s="132">
        <f>(ILR!G74+ILR!H74+ILR!J74)/ILR!L74</f>
        <v>1.9707635106081458</v>
      </c>
      <c r="R74" s="132">
        <f>(ILR!G74+ILR!H74)/ILR!L74</f>
        <v>1.3432702560683907</v>
      </c>
      <c r="S74" s="83">
        <f t="shared" si="38"/>
        <v>4</v>
      </c>
      <c r="T74" s="131">
        <f t="shared" si="39"/>
        <v>3</v>
      </c>
      <c r="U74" s="131">
        <f t="shared" si="40"/>
        <v>5</v>
      </c>
      <c r="V74" s="131">
        <f t="shared" si="41"/>
        <v>4</v>
      </c>
      <c r="W74" s="131">
        <f t="shared" si="42"/>
        <v>4</v>
      </c>
      <c r="X74" s="131">
        <f t="shared" si="43"/>
        <v>3</v>
      </c>
      <c r="Y74" s="131">
        <f t="shared" si="44"/>
        <v>3</v>
      </c>
      <c r="Z74" s="131">
        <f t="shared" si="45"/>
        <v>3</v>
      </c>
      <c r="AA74" s="131">
        <f t="shared" si="46"/>
        <v>3</v>
      </c>
      <c r="AB74" s="131">
        <f t="shared" si="47"/>
        <v>3</v>
      </c>
      <c r="AC74" s="131">
        <f t="shared" si="48"/>
        <v>3</v>
      </c>
      <c r="AD74" s="131">
        <f t="shared" si="49"/>
        <v>4</v>
      </c>
      <c r="AE74" s="131">
        <f t="shared" si="50"/>
        <v>4</v>
      </c>
      <c r="AF74" s="142">
        <f t="shared" si="55"/>
        <v>70.769230769230774</v>
      </c>
      <c r="AG74" s="136">
        <f>(ILR!I74+ILR!K74)/(ILR!J74+ILR!L74+ILR!M74)</f>
        <v>17.699414885432823</v>
      </c>
      <c r="AH74" s="134">
        <f>(ILR!I74+ILR!K74)/(ILR!J74+ILR!L74)</f>
        <v>0.70505042937818296</v>
      </c>
      <c r="AI74" s="137">
        <v>-6.1970045670014899</v>
      </c>
      <c r="AJ74" s="85">
        <v>-6.1970045670014899</v>
      </c>
      <c r="AK74" s="83">
        <f t="shared" si="51"/>
        <v>5</v>
      </c>
      <c r="AL74" s="131">
        <f t="shared" si="52"/>
        <v>4</v>
      </c>
      <c r="AM74" s="131">
        <f t="shared" si="53"/>
        <v>3</v>
      </c>
      <c r="AN74" s="84">
        <f t="shared" si="54"/>
        <v>3</v>
      </c>
      <c r="AO74" s="86">
        <f t="shared" si="56"/>
        <v>30</v>
      </c>
    </row>
    <row r="75" spans="1:41" x14ac:dyDescent="0.3">
      <c r="A75" s="26">
        <v>686907</v>
      </c>
      <c r="B75" s="26">
        <v>846778</v>
      </c>
      <c r="C75" s="26">
        <v>369</v>
      </c>
      <c r="D75" s="25">
        <v>71</v>
      </c>
      <c r="E75" s="27" t="s">
        <v>72</v>
      </c>
      <c r="F75" s="82">
        <f>ILR!G75</f>
        <v>-7.1544353668724217</v>
      </c>
      <c r="G75" s="132">
        <f>(Coda!G74+Coda!K74)/(Coda!AF74+Coda!AH74)</f>
        <v>0.31902111499316421</v>
      </c>
      <c r="H75" s="132">
        <f>Coda!G74/Coda!L74</f>
        <v>1.5030303030303031E-3</v>
      </c>
      <c r="I75" s="132">
        <f>(Coda!Z74+Coda!X74+Coda!G74)/Coda!AJ74</f>
        <v>6.8884470914030349E-8</v>
      </c>
      <c r="J75" s="132">
        <f>(Coda!G74+Coda!J74)/Coda!AE74</f>
        <v>1.8832423708297054E-5</v>
      </c>
      <c r="K75" s="132">
        <f>+Coda!G74+Coda!H74+Coda!I74</f>
        <v>4.2077170731707323</v>
      </c>
      <c r="L75" s="132">
        <f>(ALR!G75+ALR!P75)/ALR!AA75</f>
        <v>2.7845766082174266</v>
      </c>
      <c r="M75" s="132">
        <f>(ALR!R75+ALR!P75+ALR!G75)/(ALR!I75+ALR!AA75)</f>
        <v>2.0618574861208083</v>
      </c>
      <c r="N75" s="132">
        <f>(ALR!Q75+ALR!P75+ALR!G75)/(ALR!V75+ALR!T75)</f>
        <v>1.6346052908955584</v>
      </c>
      <c r="O75" s="132">
        <f>(CLR!G75+CLR!P75+CLR!H75)/(CLR!L75+CLR!AA75)</f>
        <v>2.7863197537403757</v>
      </c>
      <c r="P75" s="132">
        <f>(CLR!H75+CLR!AH75+CLR!G75)/(CLR!AB75+CLR!L75)</f>
        <v>1.9148199431872528</v>
      </c>
      <c r="Q75" s="132">
        <f>(ILR!G75+ILR!H75+ILR!J75)/ILR!L75</f>
        <v>2.3324162206023855</v>
      </c>
      <c r="R75" s="132">
        <f>(ILR!G75+ILR!H75)/ILR!L75</f>
        <v>1.6952044961377137</v>
      </c>
      <c r="S75" s="83">
        <f t="shared" si="38"/>
        <v>3</v>
      </c>
      <c r="T75" s="131">
        <f t="shared" si="39"/>
        <v>3</v>
      </c>
      <c r="U75" s="131">
        <f t="shared" si="40"/>
        <v>3</v>
      </c>
      <c r="V75" s="131">
        <f t="shared" si="41"/>
        <v>3</v>
      </c>
      <c r="W75" s="131">
        <f t="shared" si="42"/>
        <v>3</v>
      </c>
      <c r="X75" s="131">
        <f t="shared" si="43"/>
        <v>3</v>
      </c>
      <c r="Y75" s="131">
        <f t="shared" si="44"/>
        <v>5</v>
      </c>
      <c r="Z75" s="131">
        <f t="shared" si="45"/>
        <v>4</v>
      </c>
      <c r="AA75" s="131">
        <f t="shared" si="46"/>
        <v>5</v>
      </c>
      <c r="AB75" s="131">
        <f t="shared" si="47"/>
        <v>4</v>
      </c>
      <c r="AC75" s="131">
        <f t="shared" si="48"/>
        <v>5</v>
      </c>
      <c r="AD75" s="131">
        <f t="shared" si="49"/>
        <v>5</v>
      </c>
      <c r="AE75" s="131">
        <f t="shared" si="50"/>
        <v>5</v>
      </c>
      <c r="AF75" s="142">
        <f t="shared" si="55"/>
        <v>78.461538461538467</v>
      </c>
      <c r="AG75" s="136">
        <f>(ILR!I75+ILR!K75)/(ILR!J75+ILR!L75+ILR!M75)</f>
        <v>11.789221963323595</v>
      </c>
      <c r="AH75" s="134">
        <f>(ILR!I75+ILR!K75)/(ILR!J75+ILR!L75)</f>
        <v>0.69147455869221475</v>
      </c>
      <c r="AI75" s="137">
        <v>-6.0161475689569999</v>
      </c>
      <c r="AJ75" s="85">
        <v>-6.0161475689569999</v>
      </c>
      <c r="AK75" s="83">
        <f t="shared" si="51"/>
        <v>4</v>
      </c>
      <c r="AL75" s="131">
        <f t="shared" si="52"/>
        <v>4</v>
      </c>
      <c r="AM75" s="131">
        <f t="shared" si="53"/>
        <v>3</v>
      </c>
      <c r="AN75" s="84">
        <f t="shared" si="54"/>
        <v>3</v>
      </c>
      <c r="AO75" s="86">
        <f t="shared" si="56"/>
        <v>30</v>
      </c>
    </row>
    <row r="76" spans="1:41" x14ac:dyDescent="0.3">
      <c r="A76" s="26">
        <v>686906</v>
      </c>
      <c r="B76" s="26">
        <v>846779</v>
      </c>
      <c r="C76" s="26">
        <v>369</v>
      </c>
      <c r="D76" s="25">
        <v>72</v>
      </c>
      <c r="E76" s="27" t="s">
        <v>73</v>
      </c>
      <c r="F76" s="82">
        <f>ILR!G76</f>
        <v>-6.7636864424650511</v>
      </c>
      <c r="G76" s="132">
        <f>(Coda!G75+Coda!K75)/(Coda!AF75+Coda!AH75)</f>
        <v>0.52038424678047324</v>
      </c>
      <c r="H76" s="132">
        <f>Coda!G75/Coda!L75</f>
        <v>1.2800000000000001E-3</v>
      </c>
      <c r="I76" s="132">
        <f>(Coda!Z75+Coda!X75+Coda!G75)/Coda!AJ75</f>
        <v>4.8430155916168938E-8</v>
      </c>
      <c r="J76" s="132">
        <f>(Coda!G75+Coda!J75)/Coda!AE75</f>
        <v>1.9972240485061001E-5</v>
      </c>
      <c r="K76" s="132">
        <f>+Coda!G75+Coda!H75+Coda!I75</f>
        <v>4.4670666666666667</v>
      </c>
      <c r="L76" s="132">
        <f>(ALR!G76+ALR!P76)/ALR!AA76</f>
        <v>2.7268417949697983</v>
      </c>
      <c r="M76" s="132">
        <f>(ALR!R76+ALR!P76+ALR!G76)/(ALR!I76+ALR!AA76)</f>
        <v>2.0561808787772207</v>
      </c>
      <c r="N76" s="132">
        <f>(ALR!Q76+ALR!P76+ALR!G76)/(ALR!V76+ALR!T76)</f>
        <v>1.6361419480208348</v>
      </c>
      <c r="O76" s="132">
        <f>(CLR!G76+CLR!P76+CLR!H76)/(CLR!L76+CLR!AA76)</f>
        <v>2.754695947135354</v>
      </c>
      <c r="P76" s="132">
        <f>(CLR!H76+CLR!AH76+CLR!G76)/(CLR!AB76+CLR!L76)</f>
        <v>1.9875258859292164</v>
      </c>
      <c r="Q76" s="132">
        <f>(ILR!G76+ILR!H76+ILR!J76)/ILR!L76</f>
        <v>2.2208704324936397</v>
      </c>
      <c r="R76" s="132">
        <f>(ILR!G76+ILR!H76)/ILR!L76</f>
        <v>1.6002696041339697</v>
      </c>
      <c r="S76" s="83">
        <f t="shared" si="38"/>
        <v>3</v>
      </c>
      <c r="T76" s="131">
        <f t="shared" si="39"/>
        <v>3</v>
      </c>
      <c r="U76" s="131">
        <f t="shared" si="40"/>
        <v>3</v>
      </c>
      <c r="V76" s="131">
        <f t="shared" si="41"/>
        <v>3</v>
      </c>
      <c r="W76" s="131">
        <f t="shared" si="42"/>
        <v>3</v>
      </c>
      <c r="X76" s="131">
        <f t="shared" si="43"/>
        <v>3</v>
      </c>
      <c r="Y76" s="131">
        <f t="shared" si="44"/>
        <v>4</v>
      </c>
      <c r="Z76" s="131">
        <f t="shared" si="45"/>
        <v>4</v>
      </c>
      <c r="AA76" s="131">
        <f t="shared" si="46"/>
        <v>5</v>
      </c>
      <c r="AB76" s="131">
        <f t="shared" si="47"/>
        <v>4</v>
      </c>
      <c r="AC76" s="131">
        <f t="shared" si="48"/>
        <v>5</v>
      </c>
      <c r="AD76" s="131">
        <f t="shared" si="49"/>
        <v>5</v>
      </c>
      <c r="AE76" s="131">
        <f t="shared" si="50"/>
        <v>5</v>
      </c>
      <c r="AF76" s="142">
        <f t="shared" si="55"/>
        <v>76.92307692307692</v>
      </c>
      <c r="AG76" s="136">
        <f>(ILR!I76+ILR!K76)/(ILR!J76+ILR!L76+ILR!M76)</f>
        <v>15.707368193417667</v>
      </c>
      <c r="AH76" s="134">
        <f>(ILR!I76+ILR!K76)/(ILR!J76+ILR!L76)</f>
        <v>0.699836233180681</v>
      </c>
      <c r="AI76" s="137">
        <v>-6.0879242105965901</v>
      </c>
      <c r="AJ76" s="85">
        <v>-6.0879242105965901</v>
      </c>
      <c r="AK76" s="83">
        <f t="shared" si="51"/>
        <v>5</v>
      </c>
      <c r="AL76" s="131">
        <f t="shared" si="52"/>
        <v>4</v>
      </c>
      <c r="AM76" s="131">
        <f t="shared" si="53"/>
        <v>3</v>
      </c>
      <c r="AN76" s="84">
        <f t="shared" si="54"/>
        <v>3</v>
      </c>
      <c r="AO76" s="86">
        <f t="shared" si="56"/>
        <v>30</v>
      </c>
    </row>
    <row r="77" spans="1:41" x14ac:dyDescent="0.3">
      <c r="A77" s="26">
        <v>686904</v>
      </c>
      <c r="B77" s="26">
        <v>846779</v>
      </c>
      <c r="C77" s="26">
        <v>369</v>
      </c>
      <c r="D77" s="25">
        <v>73</v>
      </c>
      <c r="E77" s="27" t="s">
        <v>75</v>
      </c>
      <c r="F77" s="82">
        <f>ILR!G77</f>
        <v>-7.1654726085322658</v>
      </c>
      <c r="G77" s="132">
        <f>(Coda!G76+Coda!K76)/(Coda!AF76+Coda!AH76)</f>
        <v>6.3044426252939878E-2</v>
      </c>
      <c r="H77" s="132">
        <f>Coda!G76/Coda!L76</f>
        <v>1.0335849056603773E-2</v>
      </c>
      <c r="I77" s="132">
        <f>(Coda!Z76+Coda!X76+Coda!G76)/Coda!AJ76</f>
        <v>8.4938450223097487E-8</v>
      </c>
      <c r="J77" s="132">
        <f>(Coda!G76+Coda!J76)/Coda!AE76</f>
        <v>3.4622114977251381E-5</v>
      </c>
      <c r="K77" s="132">
        <f>+Coda!G76+Coda!H76+Coda!I76</f>
        <v>4.0667737704918032</v>
      </c>
      <c r="L77" s="132">
        <f>(ALR!G77+ALR!P77)/ALR!AA77</f>
        <v>2.8498355687755139</v>
      </c>
      <c r="M77" s="132">
        <f>(ALR!R77+ALR!P77+ALR!G77)/(ALR!I77+ALR!AA77)</f>
        <v>2.0364486733469978</v>
      </c>
      <c r="N77" s="132">
        <f>(ALR!Q77+ALR!P77+ALR!G77)/(ALR!V77+ALR!T77)</f>
        <v>1.5042926423835228</v>
      </c>
      <c r="O77" s="132">
        <f>(CLR!G77+CLR!P77+CLR!H77)/(CLR!L77+CLR!AA77)</f>
        <v>2.3539594414593989</v>
      </c>
      <c r="P77" s="132">
        <f>(CLR!H77+CLR!AH77+CLR!G77)/(CLR!AB77+CLR!L77)</f>
        <v>1.2194204360770642</v>
      </c>
      <c r="Q77" s="132">
        <f>(ILR!G77+ILR!H77+ILR!J77)/ILR!L77</f>
        <v>2.348085116719357</v>
      </c>
      <c r="R77" s="132">
        <f>(ILR!G77+ILR!H77)/ILR!L77</f>
        <v>1.7077979240447008</v>
      </c>
      <c r="S77" s="83">
        <f t="shared" si="38"/>
        <v>3</v>
      </c>
      <c r="T77" s="131">
        <f t="shared" si="39"/>
        <v>3</v>
      </c>
      <c r="U77" s="131">
        <f t="shared" si="40"/>
        <v>4</v>
      </c>
      <c r="V77" s="131">
        <f t="shared" si="41"/>
        <v>4</v>
      </c>
      <c r="W77" s="131">
        <f t="shared" si="42"/>
        <v>3</v>
      </c>
      <c r="X77" s="131">
        <f t="shared" si="43"/>
        <v>3</v>
      </c>
      <c r="Y77" s="131">
        <f t="shared" si="44"/>
        <v>5</v>
      </c>
      <c r="Z77" s="131">
        <f t="shared" si="45"/>
        <v>3</v>
      </c>
      <c r="AA77" s="131">
        <f t="shared" si="46"/>
        <v>3</v>
      </c>
      <c r="AB77" s="131">
        <f t="shared" si="47"/>
        <v>3</v>
      </c>
      <c r="AC77" s="131">
        <f t="shared" si="48"/>
        <v>3</v>
      </c>
      <c r="AD77" s="131">
        <f t="shared" si="49"/>
        <v>5</v>
      </c>
      <c r="AE77" s="131">
        <f t="shared" si="50"/>
        <v>5</v>
      </c>
      <c r="AF77" s="142">
        <f t="shared" si="55"/>
        <v>72.307692307692307</v>
      </c>
      <c r="AG77" s="136">
        <f>(ILR!I77+ILR!K77)/(ILR!J77+ILR!L77+ILR!M77)</f>
        <v>39.542290239491237</v>
      </c>
      <c r="AH77" s="134">
        <f>(ILR!I77+ILR!K77)/(ILR!J77+ILR!L77)</f>
        <v>0.90015110572122692</v>
      </c>
      <c r="AI77" s="137">
        <v>-8.0519974208981608</v>
      </c>
      <c r="AJ77" s="85">
        <v>-8.0519974208981608</v>
      </c>
      <c r="AK77" s="83">
        <f t="shared" si="51"/>
        <v>5</v>
      </c>
      <c r="AL77" s="131">
        <f t="shared" si="52"/>
        <v>5</v>
      </c>
      <c r="AM77" s="131">
        <f t="shared" si="53"/>
        <v>3</v>
      </c>
      <c r="AN77" s="84">
        <f t="shared" si="54"/>
        <v>3</v>
      </c>
      <c r="AO77" s="86">
        <f t="shared" si="56"/>
        <v>30</v>
      </c>
    </row>
    <row r="78" spans="1:41" x14ac:dyDescent="0.3">
      <c r="A78" s="26">
        <v>686901</v>
      </c>
      <c r="B78" s="26">
        <v>846779</v>
      </c>
      <c r="C78" s="26">
        <v>369</v>
      </c>
      <c r="D78" s="25">
        <v>74</v>
      </c>
      <c r="E78" s="27" t="s">
        <v>74</v>
      </c>
      <c r="F78" s="82">
        <f>ILR!G78</f>
        <v>-7.0998127373395192</v>
      </c>
      <c r="G78" s="132">
        <f>(Coda!G77+Coda!K77)/(Coda!AF77+Coda!AH77)</f>
        <v>0.3339489280502862</v>
      </c>
      <c r="H78" s="132">
        <f>Coda!G77/Coda!L77</f>
        <v>1.4461538461538461E-3</v>
      </c>
      <c r="I78" s="132">
        <f>(Coda!Z77+Coda!X77+Coda!G77)/Coda!AJ77</f>
        <v>5.7939202646662438E-8</v>
      </c>
      <c r="J78" s="132">
        <f>(Coda!G77+Coda!J77)/Coda!AE77</f>
        <v>1.9864782911435055E-5</v>
      </c>
      <c r="K78" s="132">
        <f>+Coda!G77+Coda!H77+Coda!I77</f>
        <v>4.3213876543209873</v>
      </c>
      <c r="L78" s="132">
        <f>(ALR!G78+ALR!P78)/ALR!AA78</f>
        <v>2.79300429987254</v>
      </c>
      <c r="M78" s="132">
        <f>(ALR!R78+ALR!P78+ALR!G78)/(ALR!I78+ALR!AA78)</f>
        <v>2.0749273531139698</v>
      </c>
      <c r="N78" s="132">
        <f>(ALR!Q78+ALR!P78+ALR!G78)/(ALR!V78+ALR!T78)</f>
        <v>1.6353668197353406</v>
      </c>
      <c r="O78" s="132">
        <f>(CLR!G78+CLR!P78+CLR!H78)/(CLR!L78+CLR!AA78)</f>
        <v>2.8205210426239118</v>
      </c>
      <c r="P78" s="132">
        <f>(CLR!H78+CLR!AH78+CLR!G78)/(CLR!AB78+CLR!L78)</f>
        <v>1.8154311791783952</v>
      </c>
      <c r="Q78" s="132">
        <f>(ILR!G78+ILR!H78+ILR!J78)/ILR!L78</f>
        <v>2.2851088172914413</v>
      </c>
      <c r="R78" s="132">
        <f>(ILR!G78+ILR!H78)/ILR!L78</f>
        <v>1.6575760706405664</v>
      </c>
      <c r="S78" s="83">
        <f t="shared" si="38"/>
        <v>3</v>
      </c>
      <c r="T78" s="131">
        <f t="shared" si="39"/>
        <v>3</v>
      </c>
      <c r="U78" s="131">
        <f t="shared" si="40"/>
        <v>3</v>
      </c>
      <c r="V78" s="131">
        <f t="shared" si="41"/>
        <v>3</v>
      </c>
      <c r="W78" s="131">
        <f t="shared" si="42"/>
        <v>3</v>
      </c>
      <c r="X78" s="131">
        <f t="shared" si="43"/>
        <v>3</v>
      </c>
      <c r="Y78" s="131">
        <f t="shared" si="44"/>
        <v>5</v>
      </c>
      <c r="Z78" s="131">
        <f t="shared" si="45"/>
        <v>4</v>
      </c>
      <c r="AA78" s="131">
        <f t="shared" si="46"/>
        <v>5</v>
      </c>
      <c r="AB78" s="131">
        <f t="shared" si="47"/>
        <v>5</v>
      </c>
      <c r="AC78" s="131">
        <f t="shared" si="48"/>
        <v>5</v>
      </c>
      <c r="AD78" s="131">
        <f t="shared" si="49"/>
        <v>5</v>
      </c>
      <c r="AE78" s="131">
        <f t="shared" si="50"/>
        <v>5</v>
      </c>
      <c r="AF78" s="142">
        <f t="shared" si="55"/>
        <v>80</v>
      </c>
      <c r="AG78" s="136">
        <f>(ILR!I78+ILR!K78)/(ILR!J78+ILR!L78+ILR!M78)</f>
        <v>11.887041440010131</v>
      </c>
      <c r="AH78" s="134">
        <f>(ILR!I78+ILR!K78)/(ILR!J78+ILR!L78)</f>
        <v>0.68506811928225297</v>
      </c>
      <c r="AI78" s="137">
        <v>-5.40342078660235</v>
      </c>
      <c r="AJ78" s="85">
        <v>-5.40342078660235</v>
      </c>
      <c r="AK78" s="83">
        <f t="shared" si="51"/>
        <v>4</v>
      </c>
      <c r="AL78" s="131">
        <f t="shared" si="52"/>
        <v>4</v>
      </c>
      <c r="AM78" s="131">
        <f t="shared" si="53"/>
        <v>5</v>
      </c>
      <c r="AN78" s="84">
        <f t="shared" si="54"/>
        <v>5</v>
      </c>
      <c r="AO78" s="86">
        <f t="shared" si="56"/>
        <v>50</v>
      </c>
    </row>
    <row r="79" spans="1:41" x14ac:dyDescent="0.3">
      <c r="A79" s="26">
        <v>686899</v>
      </c>
      <c r="B79" s="26">
        <v>846778</v>
      </c>
      <c r="C79" s="26">
        <v>369</v>
      </c>
      <c r="D79" s="25">
        <v>75</v>
      </c>
      <c r="E79" s="27" t="s">
        <v>76</v>
      </c>
      <c r="F79" s="82">
        <f>ILR!G79</f>
        <v>-5.9404470879483577</v>
      </c>
      <c r="G79" s="132">
        <f>(Coda!G78+Coda!K78)/(Coda!AF78+Coda!AH78)</f>
        <v>0.40686483516483513</v>
      </c>
      <c r="H79" s="132">
        <f>Coda!G78/Coda!L78</f>
        <v>1.6650000000000002E-2</v>
      </c>
      <c r="I79" s="132">
        <f>(Coda!Z78+Coda!X78+Coda!G78)/Coda!AJ78</f>
        <v>1.4899507742145282E-7</v>
      </c>
      <c r="J79" s="132">
        <f>(Coda!G78+Coda!J78)/Coda!AE78</f>
        <v>3.9375000000000002E-5</v>
      </c>
      <c r="K79" s="132">
        <f>+Coda!G78+Coda!H78+Coda!I78</f>
        <v>4.2759702702702702</v>
      </c>
      <c r="L79" s="132">
        <f>(ALR!G79+ALR!P79)/ALR!AA79</f>
        <v>2.4666390729698038</v>
      </c>
      <c r="M79" s="132">
        <f>(ALR!R79+ALR!P79+ALR!G79)/(ALR!I79+ALR!AA79)</f>
        <v>1.9055576453754548</v>
      </c>
      <c r="N79" s="132">
        <f>(ALR!Q79+ALR!P79+ALR!G79)/(ALR!V79+ALR!T79)</f>
        <v>1.5150266090002118</v>
      </c>
      <c r="O79" s="132">
        <f>(CLR!G79+CLR!P79+CLR!H79)/(CLR!L79+CLR!AA79)</f>
        <v>2.1492696994781268</v>
      </c>
      <c r="P79" s="132">
        <f>(CLR!H79+CLR!AH79+CLR!G79)/(CLR!AB79+CLR!L79)</f>
        <v>1.324472832347392</v>
      </c>
      <c r="Q79" s="132">
        <f>(ILR!G79+ILR!H79+ILR!J79)/ILR!L79</f>
        <v>2.0405629997154042</v>
      </c>
      <c r="R79" s="132">
        <f>(ILR!G79+ILR!H79)/ILR!L79</f>
        <v>1.4050030390811463</v>
      </c>
      <c r="S79" s="83">
        <f t="shared" si="38"/>
        <v>3</v>
      </c>
      <c r="T79" s="131">
        <f t="shared" si="39"/>
        <v>3</v>
      </c>
      <c r="U79" s="131">
        <f t="shared" si="40"/>
        <v>4</v>
      </c>
      <c r="V79" s="131">
        <f t="shared" si="41"/>
        <v>4</v>
      </c>
      <c r="W79" s="131">
        <f t="shared" si="42"/>
        <v>4</v>
      </c>
      <c r="X79" s="131">
        <f t="shared" si="43"/>
        <v>3</v>
      </c>
      <c r="Y79" s="131">
        <f t="shared" si="44"/>
        <v>3</v>
      </c>
      <c r="Z79" s="131">
        <f t="shared" si="45"/>
        <v>3</v>
      </c>
      <c r="AA79" s="131">
        <f t="shared" si="46"/>
        <v>3</v>
      </c>
      <c r="AB79" s="131">
        <f t="shared" si="47"/>
        <v>3</v>
      </c>
      <c r="AC79" s="131">
        <f t="shared" si="48"/>
        <v>3</v>
      </c>
      <c r="AD79" s="131">
        <f t="shared" si="49"/>
        <v>4</v>
      </c>
      <c r="AE79" s="131">
        <f t="shared" si="50"/>
        <v>4</v>
      </c>
      <c r="AF79" s="142">
        <f t="shared" si="55"/>
        <v>67.692307692307693</v>
      </c>
      <c r="AG79" s="136">
        <f>(ILR!I79+ILR!K79)/(ILR!J79+ILR!L79+ILR!M79)</f>
        <v>12.87274136478776</v>
      </c>
      <c r="AH79" s="134">
        <f>(ILR!I79+ILR!K79)/(ILR!J79+ILR!L79)</f>
        <v>0.66328345650505749</v>
      </c>
      <c r="AI79" s="137">
        <v>-7.0658985683053803</v>
      </c>
      <c r="AJ79" s="85">
        <v>-7.0658985683053803</v>
      </c>
      <c r="AK79" s="83">
        <f t="shared" si="51"/>
        <v>5</v>
      </c>
      <c r="AL79" s="131">
        <f t="shared" si="52"/>
        <v>4</v>
      </c>
      <c r="AM79" s="131">
        <f t="shared" si="53"/>
        <v>3</v>
      </c>
      <c r="AN79" s="84">
        <f t="shared" si="54"/>
        <v>3</v>
      </c>
      <c r="AO79" s="86">
        <f t="shared" si="56"/>
        <v>30</v>
      </c>
    </row>
    <row r="80" spans="1:41" x14ac:dyDescent="0.3">
      <c r="A80" s="26">
        <v>686898</v>
      </c>
      <c r="B80" s="26">
        <v>846778</v>
      </c>
      <c r="C80" s="26">
        <v>369</v>
      </c>
      <c r="D80" s="25">
        <v>76</v>
      </c>
      <c r="E80" s="27" t="s">
        <v>77</v>
      </c>
      <c r="F80" s="82">
        <f>ILR!G80</f>
        <v>-6.2417125931604609</v>
      </c>
      <c r="G80" s="132">
        <f>(Coda!G79+Coda!K79)/(Coda!AF79+Coda!AH79)</f>
        <v>0.35189514628784035</v>
      </c>
      <c r="H80" s="132">
        <f>Coda!G79/Coda!L79</f>
        <v>9.0363636363636375E-3</v>
      </c>
      <c r="I80" s="132">
        <f>(Coda!Z79+Coda!X79+Coda!G79)/Coda!AJ79</f>
        <v>1.1884624021426671E-7</v>
      </c>
      <c r="J80" s="132">
        <f>(Coda!G79+Coda!J79)/Coda!AE79</f>
        <v>3.0329908058409953E-5</v>
      </c>
      <c r="K80" s="132">
        <f>+Coda!G79+Coda!H79+Coda!I79</f>
        <v>4.26254025974026</v>
      </c>
      <c r="L80" s="132">
        <f>(ALR!G80+ALR!P80)/ALR!AA80</f>
        <v>2.5401130597810662</v>
      </c>
      <c r="M80" s="132">
        <f>(ALR!R80+ALR!P80+ALR!G80)/(ALR!I80+ALR!AA80)</f>
        <v>1.940490508076703</v>
      </c>
      <c r="N80" s="132">
        <f>(ALR!Q80+ALR!P80+ALR!G80)/(ALR!V80+ALR!T80)</f>
        <v>1.5458816450429074</v>
      </c>
      <c r="O80" s="132">
        <f>(CLR!G80+CLR!P80+CLR!H80)/(CLR!L80+CLR!AA80)</f>
        <v>2.2847370105678153</v>
      </c>
      <c r="P80" s="132">
        <f>(CLR!H80+CLR!AH80+CLR!G80)/(CLR!AB80+CLR!L80)</f>
        <v>1.2867769150392208</v>
      </c>
      <c r="Q80" s="132">
        <f>(ILR!G80+ILR!H80+ILR!J80)/ILR!L80</f>
        <v>2.0776710710911859</v>
      </c>
      <c r="R80" s="132">
        <f>(ILR!G80+ILR!H80)/ILR!L80</f>
        <v>1.460625551747526</v>
      </c>
      <c r="S80" s="83">
        <f t="shared" si="38"/>
        <v>3</v>
      </c>
      <c r="T80" s="131">
        <f t="shared" si="39"/>
        <v>3</v>
      </c>
      <c r="U80" s="131">
        <f t="shared" si="40"/>
        <v>3</v>
      </c>
      <c r="V80" s="131">
        <f t="shared" si="41"/>
        <v>4</v>
      </c>
      <c r="W80" s="131">
        <f t="shared" si="42"/>
        <v>3</v>
      </c>
      <c r="X80" s="131">
        <f t="shared" si="43"/>
        <v>3</v>
      </c>
      <c r="Y80" s="131">
        <f t="shared" si="44"/>
        <v>3</v>
      </c>
      <c r="Z80" s="131">
        <f t="shared" si="45"/>
        <v>3</v>
      </c>
      <c r="AA80" s="131">
        <f t="shared" si="46"/>
        <v>4</v>
      </c>
      <c r="AB80" s="131">
        <f t="shared" si="47"/>
        <v>3</v>
      </c>
      <c r="AC80" s="131">
        <f t="shared" si="48"/>
        <v>3</v>
      </c>
      <c r="AD80" s="131">
        <f t="shared" si="49"/>
        <v>4</v>
      </c>
      <c r="AE80" s="131">
        <f t="shared" si="50"/>
        <v>4</v>
      </c>
      <c r="AF80" s="142">
        <f t="shared" si="55"/>
        <v>66.15384615384616</v>
      </c>
      <c r="AG80" s="136">
        <f>(ILR!I80+ILR!K80)/(ILR!J80+ILR!L80+ILR!M80)</f>
        <v>10.354953968580141</v>
      </c>
      <c r="AH80" s="134">
        <f>(ILR!I80+ILR!K80)/(ILR!J80+ILR!L80)</f>
        <v>0.66483277211521996</v>
      </c>
      <c r="AI80" s="137">
        <v>-5.7550369741189202</v>
      </c>
      <c r="AJ80" s="85">
        <v>-5.7550369741189202</v>
      </c>
      <c r="AK80" s="83">
        <f t="shared" si="51"/>
        <v>4</v>
      </c>
      <c r="AL80" s="131">
        <f t="shared" si="52"/>
        <v>4</v>
      </c>
      <c r="AM80" s="131">
        <f t="shared" si="53"/>
        <v>4</v>
      </c>
      <c r="AN80" s="84">
        <f t="shared" si="54"/>
        <v>4</v>
      </c>
      <c r="AO80" s="86">
        <f t="shared" si="56"/>
        <v>40</v>
      </c>
    </row>
    <row r="81" spans="1:41" x14ac:dyDescent="0.3">
      <c r="A81" s="26">
        <v>686897</v>
      </c>
      <c r="B81" s="26">
        <v>846777</v>
      </c>
      <c r="C81" s="26">
        <v>368</v>
      </c>
      <c r="D81" s="25">
        <v>77</v>
      </c>
      <c r="E81" s="27" t="s">
        <v>78</v>
      </c>
      <c r="F81" s="82">
        <f>ILR!G81</f>
        <v>-7.2435943067579842</v>
      </c>
      <c r="G81" s="132">
        <f>(Coda!G80+Coda!K80)/(Coda!AF80+Coda!AH80)</f>
        <v>0.28958042686100988</v>
      </c>
      <c r="H81" s="132">
        <f>Coda!G80/Coda!L80</f>
        <v>1.3797101449275363E-3</v>
      </c>
      <c r="I81" s="132">
        <f>(Coda!Z80+Coda!X80+Coda!G80)/Coda!AJ80</f>
        <v>9.0087877404861152E-8</v>
      </c>
      <c r="J81" s="132">
        <f>(Coda!G80+Coda!J80)/Coda!AE80</f>
        <v>1.6564262267485903E-5</v>
      </c>
      <c r="K81" s="132">
        <f>+Coda!G80+Coda!H80+Coda!I80</f>
        <v>4.1379000000000001</v>
      </c>
      <c r="L81" s="132">
        <f>(ALR!G81+ALR!P81)/ALR!AA81</f>
        <v>2.7674374891632176</v>
      </c>
      <c r="M81" s="132">
        <f>(ALR!R81+ALR!P81+ALR!G81)/(ALR!I81+ALR!AA81)</f>
        <v>2.0576530098130035</v>
      </c>
      <c r="N81" s="132">
        <f>(ALR!Q81+ALR!P81+ALR!G81)/(ALR!V81+ALR!T81)</f>
        <v>1.6436222394274334</v>
      </c>
      <c r="O81" s="132">
        <f>(CLR!G81+CLR!P81+CLR!H81)/(CLR!L81+CLR!AA81)</f>
        <v>2.8137304179633613</v>
      </c>
      <c r="P81" s="132">
        <f>(CLR!H81+CLR!AH81+CLR!G81)/(CLR!AB81+CLR!L81)</f>
        <v>1.8291790020308361</v>
      </c>
      <c r="Q81" s="132">
        <f>(ILR!G81+ILR!H81+ILR!J81)/ILR!L81</f>
        <v>2.3622533990595387</v>
      </c>
      <c r="R81" s="132">
        <f>(ILR!G81+ILR!H81)/ILR!L81</f>
        <v>1.7090008974662179</v>
      </c>
      <c r="S81" s="83">
        <f t="shared" si="38"/>
        <v>3</v>
      </c>
      <c r="T81" s="131">
        <f t="shared" si="39"/>
        <v>3</v>
      </c>
      <c r="U81" s="131">
        <f t="shared" si="40"/>
        <v>3</v>
      </c>
      <c r="V81" s="131">
        <f t="shared" si="41"/>
        <v>4</v>
      </c>
      <c r="W81" s="131">
        <f t="shared" si="42"/>
        <v>3</v>
      </c>
      <c r="X81" s="131">
        <f t="shared" si="43"/>
        <v>3</v>
      </c>
      <c r="Y81" s="131">
        <f t="shared" si="44"/>
        <v>4</v>
      </c>
      <c r="Z81" s="131">
        <f t="shared" si="45"/>
        <v>4</v>
      </c>
      <c r="AA81" s="131">
        <f t="shared" si="46"/>
        <v>5</v>
      </c>
      <c r="AB81" s="131">
        <f t="shared" si="47"/>
        <v>5</v>
      </c>
      <c r="AC81" s="131">
        <f t="shared" si="48"/>
        <v>5</v>
      </c>
      <c r="AD81" s="131">
        <f t="shared" si="49"/>
        <v>5</v>
      </c>
      <c r="AE81" s="131">
        <f t="shared" si="50"/>
        <v>5</v>
      </c>
      <c r="AF81" s="142">
        <f t="shared" si="55"/>
        <v>80</v>
      </c>
      <c r="AG81" s="136">
        <f>(ILR!I81+ILR!K81)/(ILR!J81+ILR!L81+ILR!M81)</f>
        <v>8.027361269456895</v>
      </c>
      <c r="AH81" s="134">
        <f>(ILR!I81+ILR!K81)/(ILR!J81+ILR!L81)</f>
        <v>0.65075922249041906</v>
      </c>
      <c r="AI81" s="137">
        <v>-5.5017022833806202</v>
      </c>
      <c r="AJ81" s="85">
        <v>-5.5017022833806202</v>
      </c>
      <c r="AK81" s="83">
        <f t="shared" si="51"/>
        <v>3</v>
      </c>
      <c r="AL81" s="131">
        <f t="shared" si="52"/>
        <v>3</v>
      </c>
      <c r="AM81" s="131">
        <f t="shared" si="53"/>
        <v>5</v>
      </c>
      <c r="AN81" s="84">
        <f t="shared" si="54"/>
        <v>5</v>
      </c>
      <c r="AO81" s="86">
        <f t="shared" si="56"/>
        <v>50</v>
      </c>
    </row>
    <row r="82" spans="1:41" x14ac:dyDescent="0.3">
      <c r="A82" s="26">
        <v>686896</v>
      </c>
      <c r="B82" s="26">
        <v>846777</v>
      </c>
      <c r="C82" s="26">
        <v>368</v>
      </c>
      <c r="D82" s="25">
        <v>78</v>
      </c>
      <c r="E82" s="27" t="s">
        <v>79</v>
      </c>
      <c r="F82" s="82">
        <f>ILR!G82</f>
        <v>-7.2402744745000067</v>
      </c>
      <c r="G82" s="132">
        <f>(Coda!G81+Coda!K81)/(Coda!AF81+Coda!AH81)</f>
        <v>0.26970745853149286</v>
      </c>
      <c r="H82" s="132">
        <f>Coda!G81/Coda!L81</f>
        <v>1.189873417721519E-3</v>
      </c>
      <c r="I82" s="132">
        <f>(Coda!Z81+Coda!X81+Coda!G81)/Coda!AJ81</f>
        <v>7.5408179855151649E-8</v>
      </c>
      <c r="J82" s="132">
        <f>(Coda!G81+Coda!J81)/Coda!AE81</f>
        <v>1.6862003780718338E-5</v>
      </c>
      <c r="K82" s="132">
        <f>+Coda!G81+Coda!H81+Coda!I81</f>
        <v>4.1753999999999998</v>
      </c>
      <c r="L82" s="132">
        <f>(ALR!G82+ALR!P82)/ALR!AA82</f>
        <v>2.7857560828499022</v>
      </c>
      <c r="M82" s="132">
        <f>(ALR!R82+ALR!P82+ALR!G82)/(ALR!I82+ALR!AA82)</f>
        <v>2.0672810984343579</v>
      </c>
      <c r="N82" s="132">
        <f>(ALR!Q82+ALR!P82+ALR!G82)/(ALR!V82+ALR!T82)</f>
        <v>1.6531589388395223</v>
      </c>
      <c r="O82" s="132">
        <f>(CLR!G82+CLR!P82+CLR!H82)/(CLR!L82+CLR!AA82)</f>
        <v>2.9497351657829469</v>
      </c>
      <c r="P82" s="132">
        <f>(CLR!H82+CLR!AH82+CLR!G82)/(CLR!AB82+CLR!L82)</f>
        <v>2.0316410136347898</v>
      </c>
      <c r="Q82" s="132">
        <f>(ILR!G82+ILR!H82+ILR!J82)/ILR!L82</f>
        <v>2.3827115951648454</v>
      </c>
      <c r="R82" s="132">
        <f>(ILR!G82+ILR!H82)/ILR!L82</f>
        <v>1.7159020817364043</v>
      </c>
      <c r="S82" s="83">
        <f t="shared" si="38"/>
        <v>3</v>
      </c>
      <c r="T82" s="131">
        <f t="shared" si="39"/>
        <v>3</v>
      </c>
      <c r="U82" s="131">
        <f t="shared" si="40"/>
        <v>3</v>
      </c>
      <c r="V82" s="131">
        <f t="shared" si="41"/>
        <v>3</v>
      </c>
      <c r="W82" s="131">
        <f t="shared" si="42"/>
        <v>3</v>
      </c>
      <c r="X82" s="131">
        <f t="shared" si="43"/>
        <v>3</v>
      </c>
      <c r="Y82" s="131">
        <f t="shared" si="44"/>
        <v>5</v>
      </c>
      <c r="Z82" s="131">
        <f t="shared" si="45"/>
        <v>4</v>
      </c>
      <c r="AA82" s="131">
        <f t="shared" si="46"/>
        <v>5</v>
      </c>
      <c r="AB82" s="131">
        <f t="shared" si="47"/>
        <v>5</v>
      </c>
      <c r="AC82" s="131">
        <f t="shared" si="48"/>
        <v>5</v>
      </c>
      <c r="AD82" s="131">
        <f t="shared" si="49"/>
        <v>5</v>
      </c>
      <c r="AE82" s="131">
        <f t="shared" si="50"/>
        <v>5</v>
      </c>
      <c r="AF82" s="142">
        <f t="shared" si="55"/>
        <v>80</v>
      </c>
      <c r="AG82" s="136">
        <f>(ILR!I82+ILR!K82)/(ILR!J82+ILR!L82+ILR!M82)</f>
        <v>8.4526416254320811</v>
      </c>
      <c r="AH82" s="134">
        <f>(ILR!I82+ILR!K82)/(ILR!J82+ILR!L82)</f>
        <v>0.64249301799182323</v>
      </c>
      <c r="AI82" s="137">
        <v>-6.4996118503626796</v>
      </c>
      <c r="AJ82" s="85">
        <v>-6.4996118503626796</v>
      </c>
      <c r="AK82" s="83">
        <f t="shared" si="51"/>
        <v>4</v>
      </c>
      <c r="AL82" s="131">
        <f t="shared" si="52"/>
        <v>3</v>
      </c>
      <c r="AM82" s="131">
        <f t="shared" si="53"/>
        <v>3</v>
      </c>
      <c r="AN82" s="84">
        <f t="shared" si="54"/>
        <v>3</v>
      </c>
      <c r="AO82" s="86">
        <f t="shared" si="56"/>
        <v>30</v>
      </c>
    </row>
    <row r="83" spans="1:41" x14ac:dyDescent="0.3">
      <c r="A83" s="26">
        <v>686803</v>
      </c>
      <c r="B83" s="26">
        <v>846974</v>
      </c>
      <c r="C83" s="26">
        <v>360</v>
      </c>
      <c r="D83" s="25">
        <v>79</v>
      </c>
      <c r="E83" s="27" t="s">
        <v>80</v>
      </c>
      <c r="F83" s="82">
        <f>ILR!G83</f>
        <v>-6.1611074784542676</v>
      </c>
      <c r="G83" s="132">
        <f>(Coda!G82+Coda!K82)/(Coda!AF82+Coda!AH82)</f>
        <v>0.45016782810685257</v>
      </c>
      <c r="H83" s="132">
        <f>Coda!G82/Coda!L82</f>
        <v>9.9360000000000004E-3</v>
      </c>
      <c r="I83" s="132">
        <f>(Coda!Z82+Coda!X82+Coda!G82)/Coda!AJ82</f>
        <v>6.7195297325040019E-8</v>
      </c>
      <c r="J83" s="132">
        <f>(Coda!G82+Coda!J82)/Coda!AE82</f>
        <v>1.0677255160712603E-5</v>
      </c>
      <c r="K83" s="132">
        <f>+Coda!G82+Coda!H82+Coda!I82</f>
        <v>5.0615235294117653</v>
      </c>
      <c r="L83" s="132">
        <f>(ALR!G83+ALR!P83)/ALR!AA83</f>
        <v>2.4454853562952725</v>
      </c>
      <c r="M83" s="132">
        <f>(ALR!R83+ALR!P83+ALR!G83)/(ALR!I83+ALR!AA83)</f>
        <v>1.9738931381243283</v>
      </c>
      <c r="N83" s="132">
        <f>(ALR!Q83+ALR!P83+ALR!G83)/(ALR!V83+ALR!T83)</f>
        <v>1.5229106913894559</v>
      </c>
      <c r="O83" s="132">
        <f>(CLR!G83+CLR!P83+CLR!H83)/(CLR!L83+CLR!AA83)</f>
        <v>2.0456485347618258</v>
      </c>
      <c r="P83" s="132">
        <f>(CLR!H83+CLR!AH83+CLR!G83)/(CLR!AB83+CLR!L83)</f>
        <v>1.2276167926426682</v>
      </c>
      <c r="Q83" s="132">
        <f>(ILR!G83+ILR!H83+ILR!J83)/ILR!L83</f>
        <v>2.0492928098158361</v>
      </c>
      <c r="R83" s="132">
        <f>(ILR!G83+ILR!H83)/ILR!L83</f>
        <v>1.3922939309969975</v>
      </c>
      <c r="S83" s="83">
        <f t="shared" si="38"/>
        <v>3</v>
      </c>
      <c r="T83" s="131">
        <f t="shared" si="39"/>
        <v>3</v>
      </c>
      <c r="U83" s="131">
        <f t="shared" si="40"/>
        <v>4</v>
      </c>
      <c r="V83" s="131">
        <f t="shared" si="41"/>
        <v>3</v>
      </c>
      <c r="W83" s="131">
        <f t="shared" si="42"/>
        <v>3</v>
      </c>
      <c r="X83" s="131">
        <f t="shared" si="43"/>
        <v>4</v>
      </c>
      <c r="Y83" s="131">
        <f t="shared" si="44"/>
        <v>3</v>
      </c>
      <c r="Z83" s="131">
        <f t="shared" si="45"/>
        <v>3</v>
      </c>
      <c r="AA83" s="131">
        <f t="shared" si="46"/>
        <v>3</v>
      </c>
      <c r="AB83" s="131">
        <f t="shared" si="47"/>
        <v>3</v>
      </c>
      <c r="AC83" s="131">
        <f t="shared" si="48"/>
        <v>3</v>
      </c>
      <c r="AD83" s="131">
        <f t="shared" si="49"/>
        <v>4</v>
      </c>
      <c r="AE83" s="131">
        <f t="shared" si="50"/>
        <v>4</v>
      </c>
      <c r="AF83" s="142">
        <f t="shared" si="55"/>
        <v>66.15384615384616</v>
      </c>
      <c r="AG83" s="136">
        <f>(ILR!I83+ILR!K83)/(ILR!J83+ILR!L83+ILR!M83)</f>
        <v>8.5204172581710882</v>
      </c>
      <c r="AH83" s="134">
        <f>(ILR!I83+ILR!K83)/(ILR!J83+ILR!L83)</f>
        <v>0.62276639974826709</v>
      </c>
      <c r="AI83" s="137">
        <v>-6.34447329396881</v>
      </c>
      <c r="AJ83" s="85">
        <v>-6.34447329396881</v>
      </c>
      <c r="AK83" s="83">
        <f t="shared" si="51"/>
        <v>4</v>
      </c>
      <c r="AL83" s="131">
        <f t="shared" si="52"/>
        <v>3</v>
      </c>
      <c r="AM83" s="131">
        <f t="shared" si="53"/>
        <v>3</v>
      </c>
      <c r="AN83" s="84">
        <f t="shared" si="54"/>
        <v>3</v>
      </c>
      <c r="AO83" s="86">
        <f t="shared" si="56"/>
        <v>30</v>
      </c>
    </row>
    <row r="84" spans="1:41" x14ac:dyDescent="0.3">
      <c r="A84" s="26">
        <v>686804</v>
      </c>
      <c r="B84" s="26">
        <v>846974</v>
      </c>
      <c r="C84" s="26">
        <v>360</v>
      </c>
      <c r="D84" s="25">
        <v>80</v>
      </c>
      <c r="E84" s="27" t="s">
        <v>81</v>
      </c>
      <c r="F84" s="82">
        <f>ILR!G84</f>
        <v>-6.6753579315956184</v>
      </c>
      <c r="G84" s="132">
        <f>(Coda!G83+Coda!K83)/(Coda!AF83+Coda!AH83)</f>
        <v>0.61464227701763374</v>
      </c>
      <c r="H84" s="132">
        <f>Coda!G83/Coda!L83</f>
        <v>1.1341772151898734E-3</v>
      </c>
      <c r="I84" s="132">
        <f>(Coda!Z83+Coda!X83+Coda!G83)/Coda!AJ83</f>
        <v>4.8468280608108092E-8</v>
      </c>
      <c r="J84" s="132">
        <f>(Coda!G83+Coda!J83)/Coda!AE83</f>
        <v>4.262975778546712E-6</v>
      </c>
      <c r="K84" s="132">
        <f>+Coda!G83+Coda!H83+Coda!I83</f>
        <v>5.0404</v>
      </c>
      <c r="L84" s="132">
        <f>(ALR!G84+ALR!P84)/ALR!AA84</f>
        <v>2.7120748648547091</v>
      </c>
      <c r="M84" s="132">
        <f>(ALR!R84+ALR!P84+ALR!G84)/(ALR!I84+ALR!AA84)</f>
        <v>2.1175891507766975</v>
      </c>
      <c r="N84" s="132">
        <f>(ALR!Q84+ALR!P84+ALR!G84)/(ALR!V84+ALR!T84)</f>
        <v>1.6272601607967492</v>
      </c>
      <c r="O84" s="132">
        <f>(CLR!G84+CLR!P84+CLR!H84)/(CLR!L84+CLR!AA84)</f>
        <v>2.9199071900564277</v>
      </c>
      <c r="P84" s="132">
        <f>(CLR!H84+CLR!AH84+CLR!G84)/(CLR!AB84+CLR!L84)</f>
        <v>1.804662169246658</v>
      </c>
      <c r="Q84" s="132">
        <f>(ILR!G84+ILR!H84+ILR!J84)/ILR!L84</f>
        <v>2.1565272746197124</v>
      </c>
      <c r="R84" s="132">
        <f>(ILR!G84+ILR!H84)/ILR!L84</f>
        <v>1.5003061753189255</v>
      </c>
      <c r="S84" s="83">
        <f t="shared" si="38"/>
        <v>3</v>
      </c>
      <c r="T84" s="131">
        <f t="shared" si="39"/>
        <v>3</v>
      </c>
      <c r="U84" s="131">
        <f t="shared" si="40"/>
        <v>3</v>
      </c>
      <c r="V84" s="131">
        <f t="shared" si="41"/>
        <v>3</v>
      </c>
      <c r="W84" s="131">
        <f t="shared" si="42"/>
        <v>3</v>
      </c>
      <c r="X84" s="131">
        <f t="shared" si="43"/>
        <v>4</v>
      </c>
      <c r="Y84" s="131">
        <f t="shared" si="44"/>
        <v>4</v>
      </c>
      <c r="Z84" s="131">
        <f t="shared" si="45"/>
        <v>5</v>
      </c>
      <c r="AA84" s="131">
        <f t="shared" si="46"/>
        <v>5</v>
      </c>
      <c r="AB84" s="131">
        <f t="shared" si="47"/>
        <v>5</v>
      </c>
      <c r="AC84" s="131">
        <f t="shared" si="48"/>
        <v>5</v>
      </c>
      <c r="AD84" s="131">
        <f t="shared" si="49"/>
        <v>4</v>
      </c>
      <c r="AE84" s="131">
        <f t="shared" si="50"/>
        <v>4</v>
      </c>
      <c r="AF84" s="142">
        <f t="shared" si="55"/>
        <v>78.461538461538467</v>
      </c>
      <c r="AG84" s="136">
        <f>(ILR!I84+ILR!K84)/(ILR!J84+ILR!L84+ILR!M84)</f>
        <v>6.5786682550908946</v>
      </c>
      <c r="AH84" s="134">
        <f>(ILR!I84+ILR!K84)/(ILR!J84+ILR!L84)</f>
        <v>0.58330906558453144</v>
      </c>
      <c r="AI84" s="137">
        <v>-5.7571201524951796</v>
      </c>
      <c r="AJ84" s="85">
        <v>-5.7571201524951796</v>
      </c>
      <c r="AK84" s="83">
        <f t="shared" si="51"/>
        <v>3</v>
      </c>
      <c r="AL84" s="131">
        <f t="shared" si="52"/>
        <v>3</v>
      </c>
      <c r="AM84" s="131">
        <f t="shared" si="53"/>
        <v>4</v>
      </c>
      <c r="AN84" s="84">
        <f t="shared" si="54"/>
        <v>4</v>
      </c>
      <c r="AO84" s="86">
        <f t="shared" si="56"/>
        <v>40</v>
      </c>
    </row>
    <row r="85" spans="1:41" x14ac:dyDescent="0.3">
      <c r="A85" s="26">
        <v>686805</v>
      </c>
      <c r="B85" s="26">
        <v>846974</v>
      </c>
      <c r="C85" s="26">
        <v>360</v>
      </c>
      <c r="D85" s="25">
        <v>81</v>
      </c>
      <c r="E85" s="27" t="s">
        <v>82</v>
      </c>
      <c r="F85" s="82">
        <f>ILR!G85</f>
        <v>-6.3586524770152888</v>
      </c>
      <c r="G85" s="132">
        <f>(Coda!G84+Coda!K84)/(Coda!AF84+Coda!AH84)</f>
        <v>0.63994135879618042</v>
      </c>
      <c r="H85" s="132">
        <f>Coda!G84/Coda!L84</f>
        <v>3.7000000000000002E-3</v>
      </c>
      <c r="I85" s="132">
        <f>(Coda!Z84+Coda!X84+Coda!G84)/Coda!AJ84</f>
        <v>4.4808058326746664E-8</v>
      </c>
      <c r="J85" s="132">
        <f>(Coda!G84+Coda!J84)/Coda!AE84</f>
        <v>7.901234567901235E-6</v>
      </c>
      <c r="K85" s="132">
        <f>+Coda!G84+Coda!H84+Coda!I84</f>
        <v>5.2171162162162155</v>
      </c>
      <c r="L85" s="132">
        <f>(ALR!G85+ALR!P85)/ALR!AA85</f>
        <v>2.6132493942399004</v>
      </c>
      <c r="M85" s="132">
        <f>(ALR!R85+ALR!P85+ALR!G85)/(ALR!I85+ALR!AA85)</f>
        <v>2.0702013398393162</v>
      </c>
      <c r="N85" s="132">
        <f>(ALR!Q85+ALR!P85+ALR!G85)/(ALR!V85+ALR!T85)</f>
        <v>1.5718412616827491</v>
      </c>
      <c r="O85" s="132">
        <f>(CLR!G85+CLR!P85+CLR!H85)/(CLR!L85+CLR!AA85)</f>
        <v>2.361427918643308</v>
      </c>
      <c r="P85" s="132">
        <f>(CLR!H85+CLR!AH85+CLR!G85)/(CLR!AB85+CLR!L85)</f>
        <v>1.4985194679447844</v>
      </c>
      <c r="Q85" s="132">
        <f>(ILR!G85+ILR!H85+ILR!J85)/ILR!L85</f>
        <v>2.0933848407211055</v>
      </c>
      <c r="R85" s="132">
        <f>(ILR!G85+ILR!H85)/ILR!L85</f>
        <v>1.4439621448769731</v>
      </c>
      <c r="S85" s="83">
        <f t="shared" si="38"/>
        <v>3</v>
      </c>
      <c r="T85" s="131">
        <f t="shared" si="39"/>
        <v>4</v>
      </c>
      <c r="U85" s="131">
        <f t="shared" si="40"/>
        <v>3</v>
      </c>
      <c r="V85" s="131">
        <f t="shared" si="41"/>
        <v>3</v>
      </c>
      <c r="W85" s="131">
        <f t="shared" si="42"/>
        <v>3</v>
      </c>
      <c r="X85" s="131">
        <f t="shared" si="43"/>
        <v>4</v>
      </c>
      <c r="Y85" s="131">
        <f t="shared" si="44"/>
        <v>3</v>
      </c>
      <c r="Z85" s="131">
        <f t="shared" si="45"/>
        <v>4</v>
      </c>
      <c r="AA85" s="131">
        <f t="shared" si="46"/>
        <v>4</v>
      </c>
      <c r="AB85" s="131">
        <f t="shared" si="47"/>
        <v>3</v>
      </c>
      <c r="AC85" s="131">
        <f t="shared" si="48"/>
        <v>4</v>
      </c>
      <c r="AD85" s="131">
        <f t="shared" si="49"/>
        <v>4</v>
      </c>
      <c r="AE85" s="131">
        <f t="shared" si="50"/>
        <v>4</v>
      </c>
      <c r="AF85" s="142">
        <f t="shared" si="55"/>
        <v>70.769230769230774</v>
      </c>
      <c r="AG85" s="136">
        <f>(ILR!I85+ILR!K85)/(ILR!J85+ILR!L85+ILR!M85)</f>
        <v>9.0148255103037425</v>
      </c>
      <c r="AH85" s="134">
        <f>(ILR!I85+ILR!K85)/(ILR!J85+ILR!L85)</f>
        <v>0.65120546237074195</v>
      </c>
      <c r="AI85" s="137">
        <v>-5.9137255490279497</v>
      </c>
      <c r="AJ85" s="85">
        <v>-5.9137255490279497</v>
      </c>
      <c r="AK85" s="83">
        <f t="shared" si="51"/>
        <v>4</v>
      </c>
      <c r="AL85" s="131">
        <f t="shared" si="52"/>
        <v>3</v>
      </c>
      <c r="AM85" s="131">
        <f t="shared" si="53"/>
        <v>4</v>
      </c>
      <c r="AN85" s="84">
        <f t="shared" si="54"/>
        <v>4</v>
      </c>
      <c r="AO85" s="86">
        <f t="shared" si="56"/>
        <v>40</v>
      </c>
    </row>
    <row r="86" spans="1:41" x14ac:dyDescent="0.3">
      <c r="A86" s="26">
        <v>686806</v>
      </c>
      <c r="B86" s="26">
        <v>846973</v>
      </c>
      <c r="C86" s="26">
        <v>360</v>
      </c>
      <c r="D86" s="25">
        <v>82</v>
      </c>
      <c r="E86" s="27" t="s">
        <v>83</v>
      </c>
      <c r="F86" s="82">
        <f>ILR!G86</f>
        <v>-6.053842157769294</v>
      </c>
      <c r="G86" s="132">
        <f>(Coda!G85+Coda!K85)/(Coda!AF85+Coda!AH85)</f>
        <v>0.30758672659968278</v>
      </c>
      <c r="H86" s="132">
        <f>Coda!G85/Coda!L85</f>
        <v>2.024533333333333E-2</v>
      </c>
      <c r="I86" s="132">
        <f>(Coda!Z85+Coda!X85+Coda!G85)/Coda!AJ85</f>
        <v>1.5064537346592901E-7</v>
      </c>
      <c r="J86" s="132">
        <f>(Coda!G85+Coda!J85)/Coda!AE85</f>
        <v>1.6544933431952663E-5</v>
      </c>
      <c r="K86" s="132">
        <f>+Coda!G85+Coda!H85+Coda!I85</f>
        <v>4.8095478260869564</v>
      </c>
      <c r="L86" s="132">
        <f>(ALR!G86+ALR!P86)/ALR!AA86</f>
        <v>2.4348106271906547</v>
      </c>
      <c r="M86" s="132">
        <f>(ALR!R86+ALR!P86+ALR!G86)/(ALR!I86+ALR!AA86)</f>
        <v>1.942474602674541</v>
      </c>
      <c r="N86" s="132">
        <f>(ALR!Q86+ALR!P86+ALR!G86)/(ALR!V86+ALR!T86)</f>
        <v>1.5005671613547793</v>
      </c>
      <c r="O86" s="132">
        <f>(CLR!G86+CLR!P86+CLR!H86)/(CLR!L86+CLR!AA86)</f>
        <v>1.9933950422186535</v>
      </c>
      <c r="P86" s="132">
        <f>(CLR!H86+CLR!AH86+CLR!G86)/(CLR!AB86+CLR!L86)</f>
        <v>0.99362834602065553</v>
      </c>
      <c r="Q86" s="132">
        <f>(ILR!G86+ILR!H86+ILR!J86)/ILR!L86</f>
        <v>2.0371445727977671</v>
      </c>
      <c r="R86" s="132">
        <f>(ILR!G86+ILR!H86)/ILR!L86</f>
        <v>1.3842237567007267</v>
      </c>
      <c r="S86" s="83">
        <f t="shared" si="38"/>
        <v>3</v>
      </c>
      <c r="T86" s="131">
        <f t="shared" si="39"/>
        <v>3</v>
      </c>
      <c r="U86" s="131">
        <f t="shared" si="40"/>
        <v>5</v>
      </c>
      <c r="V86" s="131">
        <f t="shared" si="41"/>
        <v>5</v>
      </c>
      <c r="W86" s="131">
        <f t="shared" si="42"/>
        <v>3</v>
      </c>
      <c r="X86" s="131">
        <f t="shared" si="43"/>
        <v>4</v>
      </c>
      <c r="Y86" s="131">
        <f t="shared" si="44"/>
        <v>3</v>
      </c>
      <c r="Z86" s="131">
        <f t="shared" si="45"/>
        <v>3</v>
      </c>
      <c r="AA86" s="131">
        <f t="shared" si="46"/>
        <v>3</v>
      </c>
      <c r="AB86" s="131">
        <f t="shared" si="47"/>
        <v>3</v>
      </c>
      <c r="AC86" s="131">
        <f t="shared" si="48"/>
        <v>3</v>
      </c>
      <c r="AD86" s="131">
        <f t="shared" si="49"/>
        <v>4</v>
      </c>
      <c r="AE86" s="131">
        <f t="shared" si="50"/>
        <v>4</v>
      </c>
      <c r="AF86" s="142">
        <f t="shared" si="55"/>
        <v>70.769230769230774</v>
      </c>
      <c r="AG86" s="136">
        <f>(ILR!I86+ILR!K86)/(ILR!J86+ILR!L86+ILR!M86)</f>
        <v>7.4649623644408978</v>
      </c>
      <c r="AH86" s="134">
        <f>(ILR!I86+ILR!K86)/(ILR!J86+ILR!L86)</f>
        <v>0.64949342767700979</v>
      </c>
      <c r="AI86" s="137">
        <v>-5.6233760119383902</v>
      </c>
      <c r="AJ86" s="85">
        <v>-5.6233760119383902</v>
      </c>
      <c r="AK86" s="83">
        <f t="shared" si="51"/>
        <v>3</v>
      </c>
      <c r="AL86" s="131">
        <f t="shared" si="52"/>
        <v>3</v>
      </c>
      <c r="AM86" s="131">
        <f t="shared" si="53"/>
        <v>4</v>
      </c>
      <c r="AN86" s="84">
        <f t="shared" si="54"/>
        <v>4</v>
      </c>
      <c r="AO86" s="86">
        <f t="shared" si="56"/>
        <v>40</v>
      </c>
    </row>
    <row r="87" spans="1:41" x14ac:dyDescent="0.3">
      <c r="A87" s="26">
        <v>686807</v>
      </c>
      <c r="B87" s="26">
        <v>846973</v>
      </c>
      <c r="C87" s="26">
        <v>360</v>
      </c>
      <c r="D87" s="25">
        <v>83</v>
      </c>
      <c r="E87" s="27" t="s">
        <v>85</v>
      </c>
      <c r="F87" s="82">
        <f>ILR!G87</f>
        <v>-4.4654642787951548</v>
      </c>
      <c r="G87" s="132">
        <f>(Coda!G86+Coda!K86)/(Coda!AF86+Coda!AH86)</f>
        <v>0.11481578655116886</v>
      </c>
      <c r="H87" s="132">
        <f>Coda!G86/Coda!L86</f>
        <v>92.312333965844388</v>
      </c>
      <c r="I87" s="132">
        <f>(Coda!Z86+Coda!X86+Coda!G86)/Coda!AJ86</f>
        <v>1.3195869863720898E-5</v>
      </c>
      <c r="J87" s="132">
        <f>(Coda!G86+Coda!J86)/Coda!AE86</f>
        <v>1.1885515915733363E-3</v>
      </c>
      <c r="K87" s="132">
        <f>+Coda!G86+Coda!H86+Coda!I86</f>
        <v>18.156963302752295</v>
      </c>
      <c r="L87" s="132">
        <f>(ALR!G87+ALR!P87)/ALR!AA87</f>
        <v>1.3330671308751645</v>
      </c>
      <c r="M87" s="132">
        <f>(ALR!R87+ALR!P87+ALR!G87)/(ALR!I87+ALR!AA87)</f>
        <v>1.1048631916510148</v>
      </c>
      <c r="N87" s="132">
        <f>(ALR!Q87+ALR!P87+ALR!G87)/(ALR!V87+ALR!T87)</f>
        <v>1.1269352112034927</v>
      </c>
      <c r="O87" s="132">
        <f>(CLR!G87+CLR!P87+CLR!H87)/(CLR!L87+CLR!AA87)</f>
        <v>1.9395735930394582E-2</v>
      </c>
      <c r="P87" s="132">
        <f>(CLR!H87+CLR!AH87+CLR!G87)/(CLR!AB87+CLR!L87)</f>
        <v>-0.47454927935469221</v>
      </c>
      <c r="Q87" s="132">
        <f>(ILR!G87+ILR!H87+ILR!J87)/ILR!L87</f>
        <v>1.2376526949777882</v>
      </c>
      <c r="R87" s="132">
        <f>(ILR!G87+ILR!H87)/ILR!L87</f>
        <v>0.98320382259248762</v>
      </c>
      <c r="S87" s="83">
        <f t="shared" si="38"/>
        <v>5</v>
      </c>
      <c r="T87" s="131">
        <f t="shared" si="39"/>
        <v>3</v>
      </c>
      <c r="U87" s="131">
        <f t="shared" si="40"/>
        <v>5</v>
      </c>
      <c r="V87" s="131">
        <f t="shared" si="41"/>
        <v>5</v>
      </c>
      <c r="W87" s="131">
        <f t="shared" si="42"/>
        <v>5</v>
      </c>
      <c r="X87" s="131">
        <f t="shared" si="43"/>
        <v>5</v>
      </c>
      <c r="Y87" s="131">
        <f t="shared" si="44"/>
        <v>3</v>
      </c>
      <c r="Z87" s="131">
        <f t="shared" si="45"/>
        <v>3</v>
      </c>
      <c r="AA87" s="131">
        <f t="shared" si="46"/>
        <v>3</v>
      </c>
      <c r="AB87" s="131">
        <f t="shared" si="47"/>
        <v>3</v>
      </c>
      <c r="AC87" s="131">
        <f t="shared" si="48"/>
        <v>3</v>
      </c>
      <c r="AD87" s="131">
        <f t="shared" si="49"/>
        <v>3</v>
      </c>
      <c r="AE87" s="131">
        <f t="shared" si="50"/>
        <v>3</v>
      </c>
      <c r="AF87" s="142">
        <f t="shared" si="55"/>
        <v>75.384615384615387</v>
      </c>
      <c r="AG87" s="136">
        <f>(ILR!I87+ILR!K87)/(ILR!J87+ILR!L87+ILR!M87)</f>
        <v>-3.4092487546890347</v>
      </c>
      <c r="AH87" s="134">
        <f>(ILR!I87+ILR!K87)/(ILR!J87+ILR!L87)</f>
        <v>1.1361575541389473</v>
      </c>
      <c r="AI87" s="137">
        <v>-5.7924732105455101</v>
      </c>
      <c r="AJ87" s="85">
        <v>-5.7924732105455101</v>
      </c>
      <c r="AK87" s="83">
        <f t="shared" si="51"/>
        <v>3</v>
      </c>
      <c r="AL87" s="131">
        <f t="shared" si="52"/>
        <v>5</v>
      </c>
      <c r="AM87" s="131">
        <f t="shared" si="53"/>
        <v>4</v>
      </c>
      <c r="AN87" s="84">
        <f t="shared" si="54"/>
        <v>4</v>
      </c>
      <c r="AO87" s="86">
        <f t="shared" si="56"/>
        <v>40</v>
      </c>
    </row>
    <row r="88" spans="1:41" x14ac:dyDescent="0.3">
      <c r="A88" s="26">
        <v>686808</v>
      </c>
      <c r="B88" s="26">
        <v>846973</v>
      </c>
      <c r="C88" s="26">
        <v>360</v>
      </c>
      <c r="D88" s="25">
        <v>84</v>
      </c>
      <c r="E88" s="27" t="s">
        <v>84</v>
      </c>
      <c r="F88" s="82">
        <f>ILR!G88</f>
        <v>-4.4842346957420691</v>
      </c>
      <c r="G88" s="132">
        <f>(Coda!G87+Coda!K87)/(Coda!AF87+Coda!AH87)</f>
        <v>0.67309743589743598</v>
      </c>
      <c r="H88" s="132">
        <f>Coda!G87/Coda!L87</f>
        <v>0.15473793103448275</v>
      </c>
      <c r="I88" s="132">
        <f>(Coda!Z87+Coda!X87+Coda!G87)/Coda!AJ87</f>
        <v>4.5630095620456492E-7</v>
      </c>
      <c r="J88" s="132">
        <f>(Coda!G87+Coda!J87)/Coda!AE87</f>
        <v>1.1346600006535307E-4</v>
      </c>
      <c r="K88" s="132">
        <f>+Coda!G87+Coda!H87+Coda!I87</f>
        <v>6.0694370370370372</v>
      </c>
      <c r="L88" s="132">
        <f>(ALR!G88+ALR!P88)/ALR!AA88</f>
        <v>2.2935995883916691</v>
      </c>
      <c r="M88" s="132">
        <f>(ALR!R88+ALR!P88+ALR!G88)/(ALR!I88+ALR!AA88)</f>
        <v>1.9087689817555997</v>
      </c>
      <c r="N88" s="132">
        <f>(ALR!Q88+ALR!P88+ALR!G88)/(ALR!V88+ALR!T88)</f>
        <v>1.4285587997355922</v>
      </c>
      <c r="O88" s="132">
        <f>(CLR!G88+CLR!P88+CLR!H88)/(CLR!L88+CLR!AA88)</f>
        <v>1.5370836702501711</v>
      </c>
      <c r="P88" s="132">
        <f>(CLR!H88+CLR!AH88+CLR!G88)/(CLR!AB88+CLR!L88)</f>
        <v>0.4757924678621579</v>
      </c>
      <c r="Q88" s="132">
        <f>(ILR!G88+ILR!H88+ILR!J88)/ILR!L88</f>
        <v>1.617179744355866</v>
      </c>
      <c r="R88" s="132">
        <f>(ILR!G88+ILR!H88)/ILR!L88</f>
        <v>0.98512410742418477</v>
      </c>
      <c r="S88" s="83">
        <f t="shared" si="38"/>
        <v>5</v>
      </c>
      <c r="T88" s="131">
        <f t="shared" si="39"/>
        <v>4</v>
      </c>
      <c r="U88" s="131">
        <f t="shared" si="40"/>
        <v>5</v>
      </c>
      <c r="V88" s="131">
        <f t="shared" si="41"/>
        <v>5</v>
      </c>
      <c r="W88" s="131">
        <f t="shared" si="42"/>
        <v>5</v>
      </c>
      <c r="X88" s="131">
        <f t="shared" si="43"/>
        <v>5</v>
      </c>
      <c r="Y88" s="131">
        <f t="shared" si="44"/>
        <v>3</v>
      </c>
      <c r="Z88" s="131">
        <f t="shared" si="45"/>
        <v>3</v>
      </c>
      <c r="AA88" s="131">
        <f t="shared" si="46"/>
        <v>3</v>
      </c>
      <c r="AB88" s="131">
        <f t="shared" si="47"/>
        <v>3</v>
      </c>
      <c r="AC88" s="131">
        <f t="shared" si="48"/>
        <v>3</v>
      </c>
      <c r="AD88" s="131">
        <f t="shared" si="49"/>
        <v>3</v>
      </c>
      <c r="AE88" s="131">
        <f t="shared" si="50"/>
        <v>3</v>
      </c>
      <c r="AF88" s="142">
        <f t="shared" si="55"/>
        <v>76.92307692307692</v>
      </c>
      <c r="AG88" s="136">
        <f>(ILR!I88+ILR!K88)/(ILR!J88+ILR!L88+ILR!M88)</f>
        <v>9.4113960471466118</v>
      </c>
      <c r="AH88" s="134">
        <f>(ILR!I88+ILR!K88)/(ILR!J88+ILR!L88)</f>
        <v>0.60044015178160071</v>
      </c>
      <c r="AI88" s="137">
        <v>-6.0987494069207902</v>
      </c>
      <c r="AJ88" s="85">
        <v>-6.0987494069207902</v>
      </c>
      <c r="AK88" s="83">
        <f t="shared" si="51"/>
        <v>4</v>
      </c>
      <c r="AL88" s="131">
        <f t="shared" si="52"/>
        <v>3</v>
      </c>
      <c r="AM88" s="131">
        <f t="shared" si="53"/>
        <v>3</v>
      </c>
      <c r="AN88" s="84">
        <f t="shared" si="54"/>
        <v>3</v>
      </c>
      <c r="AO88" s="86">
        <f t="shared" si="56"/>
        <v>30</v>
      </c>
    </row>
    <row r="89" spans="1:41" x14ac:dyDescent="0.3">
      <c r="A89" s="26">
        <v>686808</v>
      </c>
      <c r="B89" s="26">
        <v>846972</v>
      </c>
      <c r="C89" s="26">
        <v>360</v>
      </c>
      <c r="D89" s="25">
        <v>85</v>
      </c>
      <c r="E89" s="27" t="s">
        <v>86</v>
      </c>
      <c r="F89" s="82">
        <f>ILR!G89</f>
        <v>-5.2810835440665906</v>
      </c>
      <c r="G89" s="132">
        <f>(Coda!G88+Coda!K88)/(Coda!AF88+Coda!AH88)</f>
        <v>0.57996232439335893</v>
      </c>
      <c r="H89" s="132">
        <f>Coda!G88/Coda!L88</f>
        <v>4.1475000000000005E-2</v>
      </c>
      <c r="I89" s="132">
        <f>(Coda!Z88+Coda!X88+Coda!G88)/Coda!AJ88</f>
        <v>1.481001373413798E-7</v>
      </c>
      <c r="J89" s="132">
        <f>(Coda!G88+Coda!J88)/Coda!AE88</f>
        <v>3.5819941563184812E-5</v>
      </c>
      <c r="K89" s="132">
        <f>+Coda!G88+Coda!H88+Coda!I88</f>
        <v>5.6269476190476189</v>
      </c>
      <c r="L89" s="132">
        <f>(ALR!G89+ALR!P89)/ALR!AA89</f>
        <v>2.4719146038016158</v>
      </c>
      <c r="M89" s="132">
        <f>(ALR!R89+ALR!P89+ALR!G89)/(ALR!I89+ALR!AA89)</f>
        <v>2.0017019138202521</v>
      </c>
      <c r="N89" s="132">
        <f>(ALR!Q89+ALR!P89+ALR!G89)/(ALR!V89+ALR!T89)</f>
        <v>1.4759256810651473</v>
      </c>
      <c r="O89" s="132">
        <f>(CLR!G89+CLR!P89+CLR!H89)/(CLR!L89+CLR!AA89)</f>
        <v>1.9045106848452493</v>
      </c>
      <c r="P89" s="132">
        <f>(CLR!H89+CLR!AH89+CLR!G89)/(CLR!AB89+CLR!L89)</f>
        <v>0.87493482484794693</v>
      </c>
      <c r="Q89" s="132">
        <f>(ILR!G89+ILR!H89+ILR!J89)/ILR!L89</f>
        <v>1.8160925587359742</v>
      </c>
      <c r="R89" s="132">
        <f>(ILR!G89+ILR!H89)/ILR!L89</f>
        <v>1.1840017001275682</v>
      </c>
      <c r="S89" s="83">
        <f t="shared" si="38"/>
        <v>4</v>
      </c>
      <c r="T89" s="131">
        <f t="shared" si="39"/>
        <v>3</v>
      </c>
      <c r="U89" s="131">
        <f t="shared" si="40"/>
        <v>5</v>
      </c>
      <c r="V89" s="131">
        <f t="shared" si="41"/>
        <v>4</v>
      </c>
      <c r="W89" s="131">
        <f t="shared" si="42"/>
        <v>3</v>
      </c>
      <c r="X89" s="131">
        <f t="shared" si="43"/>
        <v>5</v>
      </c>
      <c r="Y89" s="131">
        <f t="shared" si="44"/>
        <v>3</v>
      </c>
      <c r="Z89" s="131">
        <f t="shared" si="45"/>
        <v>3</v>
      </c>
      <c r="AA89" s="131">
        <f t="shared" si="46"/>
        <v>3</v>
      </c>
      <c r="AB89" s="131">
        <f t="shared" si="47"/>
        <v>3</v>
      </c>
      <c r="AC89" s="131">
        <f t="shared" si="48"/>
        <v>3</v>
      </c>
      <c r="AD89" s="131">
        <f t="shared" si="49"/>
        <v>3</v>
      </c>
      <c r="AE89" s="131">
        <f t="shared" si="50"/>
        <v>3</v>
      </c>
      <c r="AF89" s="142">
        <f t="shared" si="55"/>
        <v>69.230769230769226</v>
      </c>
      <c r="AG89" s="136">
        <f>(ILR!I89+ILR!K89)/(ILR!J89+ILR!L89+ILR!M89)</f>
        <v>8.3826054181341334</v>
      </c>
      <c r="AH89" s="134">
        <f>(ILR!I89+ILR!K89)/(ILR!J89+ILR!L89)</f>
        <v>0.65732917442691519</v>
      </c>
      <c r="AI89" s="137">
        <v>-5.9223331629318601</v>
      </c>
      <c r="AJ89" s="85">
        <v>-5.9223331629318601</v>
      </c>
      <c r="AK89" s="83">
        <f t="shared" si="51"/>
        <v>4</v>
      </c>
      <c r="AL89" s="131">
        <f t="shared" si="52"/>
        <v>4</v>
      </c>
      <c r="AM89" s="131">
        <f t="shared" si="53"/>
        <v>4</v>
      </c>
      <c r="AN89" s="84">
        <f t="shared" si="54"/>
        <v>4</v>
      </c>
      <c r="AO89" s="86">
        <f t="shared" si="56"/>
        <v>40</v>
      </c>
    </row>
    <row r="90" spans="1:41" x14ac:dyDescent="0.3">
      <c r="A90" s="26">
        <v>686809</v>
      </c>
      <c r="B90" s="26">
        <v>846972</v>
      </c>
      <c r="C90" s="26">
        <v>360</v>
      </c>
      <c r="D90" s="25">
        <v>86</v>
      </c>
      <c r="E90" s="27" t="s">
        <v>87</v>
      </c>
      <c r="F90" s="82">
        <f>ILR!G90</f>
        <v>-6.9502788205548347</v>
      </c>
      <c r="G90" s="132">
        <f>(Coda!G89+Coda!K89)/(Coda!AF89+Coda!AH89)</f>
        <v>0.6544525993883793</v>
      </c>
      <c r="H90" s="132">
        <f>Coda!G89/Coda!L89</f>
        <v>1.6046511627906979E-3</v>
      </c>
      <c r="I90" s="132">
        <f>(Coda!Z89+Coda!X89+Coda!G89)/Coda!AJ89</f>
        <v>4.7218383433637967E-8</v>
      </c>
      <c r="J90" s="132">
        <f>(Coda!G89+Coda!J89)/Coda!AE89</f>
        <v>1.3404923661333918E-6</v>
      </c>
      <c r="K90" s="132">
        <f>+Coda!G89+Coda!H89+Coda!I89</f>
        <v>5.9463459459459465</v>
      </c>
      <c r="L90" s="132">
        <f>(ALR!G90+ALR!P90)/ALR!AA90</f>
        <v>2.649766519381628</v>
      </c>
      <c r="M90" s="132">
        <f>(ALR!R90+ALR!P90+ALR!G90)/(ALR!I90+ALR!AA90)</f>
        <v>2.1091624214143465</v>
      </c>
      <c r="N90" s="132">
        <f>(ALR!Q90+ALR!P90+ALR!G90)/(ALR!V90+ALR!T90)</f>
        <v>1.60900220395922</v>
      </c>
      <c r="O90" s="132">
        <f>(CLR!G90+CLR!P90+CLR!H90)/(CLR!L90+CLR!AA90)</f>
        <v>2.4786534061334171</v>
      </c>
      <c r="P90" s="132">
        <f>(CLR!H90+CLR!AH90+CLR!G90)/(CLR!AB90+CLR!L90)</f>
        <v>1.7485998048477902</v>
      </c>
      <c r="Q90" s="132">
        <f>(ILR!G90+ILR!H90+ILR!J90)/ILR!L90</f>
        <v>2.1871703244837972</v>
      </c>
      <c r="R90" s="132">
        <f>(ILR!G90+ILR!H90)/ILR!L90</f>
        <v>1.5551719664726704</v>
      </c>
      <c r="S90" s="83">
        <f t="shared" si="38"/>
        <v>3</v>
      </c>
      <c r="T90" s="131">
        <f t="shared" si="39"/>
        <v>4</v>
      </c>
      <c r="U90" s="131">
        <f t="shared" si="40"/>
        <v>3</v>
      </c>
      <c r="V90" s="131">
        <f t="shared" si="41"/>
        <v>3</v>
      </c>
      <c r="W90" s="131">
        <f t="shared" si="42"/>
        <v>3</v>
      </c>
      <c r="X90" s="131">
        <f t="shared" si="43"/>
        <v>5</v>
      </c>
      <c r="Y90" s="131">
        <f t="shared" si="44"/>
        <v>4</v>
      </c>
      <c r="Z90" s="131">
        <f t="shared" si="45"/>
        <v>5</v>
      </c>
      <c r="AA90" s="131">
        <f t="shared" si="46"/>
        <v>5</v>
      </c>
      <c r="AB90" s="131">
        <f t="shared" si="47"/>
        <v>4</v>
      </c>
      <c r="AC90" s="131">
        <f t="shared" si="48"/>
        <v>5</v>
      </c>
      <c r="AD90" s="131">
        <f t="shared" si="49"/>
        <v>5</v>
      </c>
      <c r="AE90" s="131">
        <f t="shared" si="50"/>
        <v>5</v>
      </c>
      <c r="AF90" s="142">
        <f t="shared" si="55"/>
        <v>83.07692307692308</v>
      </c>
      <c r="AG90" s="136">
        <f>(ILR!I90+ILR!K90)/(ILR!J90+ILR!L90+ILR!M90)</f>
        <v>7.8952504631917382</v>
      </c>
      <c r="AH90" s="134">
        <f>(ILR!I90+ILR!K90)/(ILR!J90+ILR!L90)</f>
        <v>0.66284157999712578</v>
      </c>
      <c r="AI90" s="137">
        <v>-5.9989382628102899</v>
      </c>
      <c r="AJ90" s="85">
        <v>-5.9989382628102899</v>
      </c>
      <c r="AK90" s="83">
        <f t="shared" si="51"/>
        <v>3</v>
      </c>
      <c r="AL90" s="131">
        <f t="shared" si="52"/>
        <v>4</v>
      </c>
      <c r="AM90" s="131">
        <f t="shared" si="53"/>
        <v>3</v>
      </c>
      <c r="AN90" s="84">
        <f t="shared" si="54"/>
        <v>3</v>
      </c>
      <c r="AO90" s="86">
        <f t="shared" si="56"/>
        <v>30</v>
      </c>
    </row>
    <row r="91" spans="1:41" x14ac:dyDescent="0.3">
      <c r="A91" s="26">
        <v>686810</v>
      </c>
      <c r="B91" s="26">
        <v>846972</v>
      </c>
      <c r="C91" s="26">
        <v>360</v>
      </c>
      <c r="D91" s="25">
        <v>87</v>
      </c>
      <c r="E91" s="27" t="s">
        <v>88</v>
      </c>
      <c r="F91" s="82">
        <f>ILR!G91</f>
        <v>-5.9624359074133499</v>
      </c>
      <c r="G91" s="132">
        <f>(Coda!G90+Coda!K90)/(Coda!AF90+Coda!AH90)</f>
        <v>0.90247902439024408</v>
      </c>
      <c r="H91" s="132">
        <f>Coda!G90/Coda!L90</f>
        <v>9.3333333333333332E-4</v>
      </c>
      <c r="I91" s="132">
        <f>(Coda!Z90+Coda!X90+Coda!G90)/Coda!AJ90</f>
        <v>1.0976162692391043E-7</v>
      </c>
      <c r="J91" s="132">
        <f>(Coda!G90+Coda!J90)/Coda!AE90</f>
        <v>9.6724823997551277E-6</v>
      </c>
      <c r="K91" s="132">
        <f>+Coda!G90+Coda!H90+Coda!I90</f>
        <v>4.9415764705882355</v>
      </c>
      <c r="L91" s="132">
        <f>(ALR!G91+ALR!P91)/ALR!AA91</f>
        <v>2.8792691465668008</v>
      </c>
      <c r="M91" s="132">
        <f>(ALR!R91+ALR!P91+ALR!G91)/(ALR!I91+ALR!AA91)</f>
        <v>2.2315136063567338</v>
      </c>
      <c r="N91" s="132">
        <f>(ALR!Q91+ALR!P91+ALR!G91)/(ALR!V91+ALR!T91)</f>
        <v>1.6746602197746947</v>
      </c>
      <c r="O91" s="132">
        <f>(CLR!G91+CLR!P91+CLR!H91)/(CLR!L91+CLR!AA91)</f>
        <v>4.0478648622275353</v>
      </c>
      <c r="P91" s="132">
        <f>(CLR!H91+CLR!AH91+CLR!G91)/(CLR!AB91+CLR!L91)</f>
        <v>1.5575586433841568</v>
      </c>
      <c r="Q91" s="132">
        <f>(ILR!G91+ILR!H91+ILR!J91)/ILR!L91</f>
        <v>1.9558405333154529</v>
      </c>
      <c r="R91" s="132">
        <f>(ILR!G91+ILR!H91)/ILR!L91</f>
        <v>1.3032560743597881</v>
      </c>
      <c r="S91" s="83">
        <f t="shared" si="38"/>
        <v>3</v>
      </c>
      <c r="T91" s="131">
        <f t="shared" si="39"/>
        <v>4</v>
      </c>
      <c r="U91" s="131">
        <f t="shared" si="40"/>
        <v>3</v>
      </c>
      <c r="V91" s="131">
        <f t="shared" si="41"/>
        <v>4</v>
      </c>
      <c r="W91" s="131">
        <f t="shared" si="42"/>
        <v>3</v>
      </c>
      <c r="X91" s="131">
        <f t="shared" si="43"/>
        <v>4</v>
      </c>
      <c r="Y91" s="131">
        <f t="shared" si="44"/>
        <v>5</v>
      </c>
      <c r="Z91" s="131">
        <f t="shared" si="45"/>
        <v>5</v>
      </c>
      <c r="AA91" s="131">
        <f t="shared" si="46"/>
        <v>5</v>
      </c>
      <c r="AB91" s="131">
        <f t="shared" si="47"/>
        <v>5</v>
      </c>
      <c r="AC91" s="131">
        <f t="shared" si="48"/>
        <v>4</v>
      </c>
      <c r="AD91" s="131">
        <f t="shared" si="49"/>
        <v>4</v>
      </c>
      <c r="AE91" s="131">
        <f t="shared" si="50"/>
        <v>3</v>
      </c>
      <c r="AF91" s="142">
        <f t="shared" si="55"/>
        <v>80</v>
      </c>
      <c r="AG91" s="136">
        <f>(ILR!I91+ILR!K91)/(ILR!J91+ILR!L91+ILR!M91)</f>
        <v>3.1681028924390131</v>
      </c>
      <c r="AH91" s="134">
        <f>(ILR!I91+ILR!K91)/(ILR!J91+ILR!L91)</f>
        <v>0.47990942539431697</v>
      </c>
      <c r="AI91" s="137">
        <v>-5.8620317337450398</v>
      </c>
      <c r="AJ91" s="85">
        <v>-5.8620317337450398</v>
      </c>
      <c r="AK91" s="83">
        <f t="shared" si="51"/>
        <v>3</v>
      </c>
      <c r="AL91" s="131">
        <f t="shared" si="52"/>
        <v>3</v>
      </c>
      <c r="AM91" s="131">
        <f t="shared" si="53"/>
        <v>4</v>
      </c>
      <c r="AN91" s="84">
        <f t="shared" si="54"/>
        <v>4</v>
      </c>
      <c r="AO91" s="86">
        <f t="shared" si="56"/>
        <v>40</v>
      </c>
    </row>
    <row r="92" spans="1:41" x14ac:dyDescent="0.3">
      <c r="A92" s="26">
        <v>686811</v>
      </c>
      <c r="B92" s="26">
        <v>846972</v>
      </c>
      <c r="C92" s="26">
        <v>360</v>
      </c>
      <c r="D92" s="25">
        <v>88</v>
      </c>
      <c r="E92" s="27" t="s">
        <v>89</v>
      </c>
      <c r="F92" s="82">
        <f>ILR!G92</f>
        <v>-5.96938364971931</v>
      </c>
      <c r="G92" s="132">
        <f>(Coda!G91+Coda!K91)/(Coda!AF91+Coda!AH91)</f>
        <v>0.55137470580948844</v>
      </c>
      <c r="H92" s="132">
        <f>Coda!G91/Coda!L91</f>
        <v>6.8173913043478264E-3</v>
      </c>
      <c r="I92" s="132">
        <f>(Coda!Z91+Coda!X91+Coda!G91)/Coda!AJ91</f>
        <v>1.0805624487437729E-7</v>
      </c>
      <c r="J92" s="132">
        <f>(Coda!G91+Coda!J91)/Coda!AE91</f>
        <v>1.5002954243751968E-5</v>
      </c>
      <c r="K92" s="132">
        <f>+Coda!G91+Coda!H91+Coda!I91</f>
        <v>4.4032</v>
      </c>
      <c r="L92" s="132">
        <f>(ALR!G92+ALR!P92)/ALR!AA92</f>
        <v>2.5513165017313635</v>
      </c>
      <c r="M92" s="132">
        <f>(ALR!R92+ALR!P92+ALR!G92)/(ALR!I92+ALR!AA92)</f>
        <v>2.0391457477994606</v>
      </c>
      <c r="N92" s="132">
        <f>(ALR!Q92+ALR!P92+ALR!G92)/(ALR!V92+ALR!T92)</f>
        <v>1.5211205327339063</v>
      </c>
      <c r="O92" s="132">
        <f>(CLR!G92+CLR!P92+CLR!H92)/(CLR!L92+CLR!AA92)</f>
        <v>2.6862920099822074</v>
      </c>
      <c r="P92" s="132">
        <f>(CLR!H92+CLR!AH92+CLR!G92)/(CLR!AB92+CLR!L92)</f>
        <v>1.4957396551267792</v>
      </c>
      <c r="Q92" s="132">
        <f>(ILR!G92+ILR!H92+ILR!J92)/ILR!L92</f>
        <v>1.9716687542375761</v>
      </c>
      <c r="R92" s="132">
        <f>(ILR!G92+ILR!H92)/ILR!L92</f>
        <v>1.3325522052654808</v>
      </c>
      <c r="S92" s="83">
        <f t="shared" si="38"/>
        <v>3</v>
      </c>
      <c r="T92" s="131">
        <f t="shared" si="39"/>
        <v>3</v>
      </c>
      <c r="U92" s="131">
        <f t="shared" si="40"/>
        <v>3</v>
      </c>
      <c r="V92" s="131">
        <f t="shared" si="41"/>
        <v>4</v>
      </c>
      <c r="W92" s="131">
        <f t="shared" si="42"/>
        <v>3</v>
      </c>
      <c r="X92" s="131">
        <f t="shared" si="43"/>
        <v>3</v>
      </c>
      <c r="Y92" s="131">
        <f t="shared" si="44"/>
        <v>3</v>
      </c>
      <c r="Z92" s="131">
        <f t="shared" si="45"/>
        <v>3</v>
      </c>
      <c r="AA92" s="131">
        <f t="shared" si="46"/>
        <v>3</v>
      </c>
      <c r="AB92" s="131">
        <f t="shared" si="47"/>
        <v>4</v>
      </c>
      <c r="AC92" s="131">
        <f t="shared" si="48"/>
        <v>4</v>
      </c>
      <c r="AD92" s="131">
        <f t="shared" si="49"/>
        <v>4</v>
      </c>
      <c r="AE92" s="131">
        <f t="shared" si="50"/>
        <v>4</v>
      </c>
      <c r="AF92" s="142">
        <f t="shared" si="55"/>
        <v>67.692307692307693</v>
      </c>
      <c r="AG92" s="136">
        <f>(ILR!I92+ILR!K92)/(ILR!J92+ILR!L92+ILR!M92)</f>
        <v>5.8764115638416499</v>
      </c>
      <c r="AH92" s="134">
        <f>(ILR!I92+ILR!K92)/(ILR!J92+ILR!L92)</f>
        <v>0.59445875510602131</v>
      </c>
      <c r="AI92" s="137">
        <v>-5.63221170449693</v>
      </c>
      <c r="AJ92" s="85">
        <v>-5.63221170449693</v>
      </c>
      <c r="AK92" s="83">
        <f t="shared" si="51"/>
        <v>3</v>
      </c>
      <c r="AL92" s="131">
        <f t="shared" si="52"/>
        <v>3</v>
      </c>
      <c r="AM92" s="131">
        <f t="shared" si="53"/>
        <v>4</v>
      </c>
      <c r="AN92" s="84">
        <f t="shared" si="54"/>
        <v>4</v>
      </c>
      <c r="AO92" s="86">
        <f t="shared" si="56"/>
        <v>40</v>
      </c>
    </row>
    <row r="93" spans="1:41" x14ac:dyDescent="0.3">
      <c r="A93" s="26">
        <v>686812</v>
      </c>
      <c r="B93" s="26">
        <v>846971</v>
      </c>
      <c r="C93" s="26">
        <v>360</v>
      </c>
      <c r="D93" s="25">
        <v>89</v>
      </c>
      <c r="E93" s="27" t="s">
        <v>90</v>
      </c>
      <c r="F93" s="82">
        <f>ILR!G93</f>
        <v>-5.9979436280156104</v>
      </c>
      <c r="G93" s="132">
        <f>(Coda!G92+Coda!K92)/(Coda!AF92+Coda!AH92)</f>
        <v>0.71807916514543013</v>
      </c>
      <c r="H93" s="132">
        <f>Coda!G92/Coda!L92</f>
        <v>4.5241935483870972E-3</v>
      </c>
      <c r="I93" s="132">
        <f>(Coda!Z92+Coda!X92+Coda!G92)/Coda!AJ92</f>
        <v>5.1481436721752813E-8</v>
      </c>
      <c r="J93" s="132">
        <f>(Coda!G92+Coda!J92)/Coda!AE92</f>
        <v>1.1076304591850054E-5</v>
      </c>
      <c r="K93" s="132">
        <f>+Coda!G92+Coda!H92+Coda!I92</f>
        <v>5.8472538461538459</v>
      </c>
      <c r="L93" s="132">
        <f>(ALR!G93+ALR!P93)/ALR!AA93</f>
        <v>2.5905857817283637</v>
      </c>
      <c r="M93" s="132">
        <f>(ALR!R93+ALR!P93+ALR!G93)/(ALR!I93+ALR!AA93)</f>
        <v>2.0776316153723995</v>
      </c>
      <c r="N93" s="132">
        <f>(ALR!Q93+ALR!P93+ALR!G93)/(ALR!V93+ALR!T93)</f>
        <v>1.5494669780977499</v>
      </c>
      <c r="O93" s="132">
        <f>(CLR!G93+CLR!P93+CLR!H93)/(CLR!L93+CLR!AA93)</f>
        <v>2.3099290637855687</v>
      </c>
      <c r="P93" s="132">
        <f>(CLR!H93+CLR!AH93+CLR!G93)/(CLR!AB93+CLR!L93)</f>
        <v>1.4452522323036028</v>
      </c>
      <c r="Q93" s="132">
        <f>(ILR!G93+ILR!H93+ILR!J93)/ILR!L93</f>
        <v>1.9524687997232162</v>
      </c>
      <c r="R93" s="132">
        <f>(ILR!G93+ILR!H93)/ILR!L93</f>
        <v>1.3443236975801061</v>
      </c>
      <c r="S93" s="83">
        <f t="shared" si="38"/>
        <v>3</v>
      </c>
      <c r="T93" s="131">
        <f t="shared" si="39"/>
        <v>4</v>
      </c>
      <c r="U93" s="131">
        <f t="shared" si="40"/>
        <v>3</v>
      </c>
      <c r="V93" s="131">
        <f t="shared" si="41"/>
        <v>3</v>
      </c>
      <c r="W93" s="131">
        <f t="shared" si="42"/>
        <v>3</v>
      </c>
      <c r="X93" s="131">
        <f t="shared" si="43"/>
        <v>5</v>
      </c>
      <c r="Y93" s="131">
        <f t="shared" si="44"/>
        <v>3</v>
      </c>
      <c r="Z93" s="131">
        <f t="shared" si="45"/>
        <v>4</v>
      </c>
      <c r="AA93" s="131">
        <f t="shared" si="46"/>
        <v>4</v>
      </c>
      <c r="AB93" s="131">
        <f t="shared" si="47"/>
        <v>3</v>
      </c>
      <c r="AC93" s="131">
        <f t="shared" si="48"/>
        <v>4</v>
      </c>
      <c r="AD93" s="131">
        <f t="shared" si="49"/>
        <v>4</v>
      </c>
      <c r="AE93" s="131">
        <f t="shared" si="50"/>
        <v>4</v>
      </c>
      <c r="AF93" s="142">
        <f t="shared" si="55"/>
        <v>72.307692307692307</v>
      </c>
      <c r="AG93" s="136">
        <f>(ILR!I93+ILR!K93)/(ILR!J93+ILR!L93+ILR!M93)</f>
        <v>9.9826729249686945</v>
      </c>
      <c r="AH93" s="134">
        <f>(ILR!I93+ILR!K93)/(ILR!J93+ILR!L93)</f>
        <v>0.66265593059191208</v>
      </c>
      <c r="AI93" s="137">
        <v>-5.7857366017483702</v>
      </c>
      <c r="AJ93" s="85">
        <v>-5.7857366017483702</v>
      </c>
      <c r="AK93" s="83">
        <f t="shared" si="51"/>
        <v>4</v>
      </c>
      <c r="AL93" s="131">
        <f t="shared" si="52"/>
        <v>4</v>
      </c>
      <c r="AM93" s="131">
        <f t="shared" si="53"/>
        <v>4</v>
      </c>
      <c r="AN93" s="84">
        <f t="shared" si="54"/>
        <v>4</v>
      </c>
      <c r="AO93" s="86">
        <f t="shared" si="56"/>
        <v>40</v>
      </c>
    </row>
    <row r="94" spans="1:41" x14ac:dyDescent="0.3">
      <c r="A94" s="26">
        <v>686813</v>
      </c>
      <c r="B94" s="26">
        <v>846971</v>
      </c>
      <c r="C94" s="26">
        <v>360</v>
      </c>
      <c r="D94" s="25">
        <v>90</v>
      </c>
      <c r="E94" s="27" t="s">
        <v>91</v>
      </c>
      <c r="F94" s="82">
        <f>ILR!G94</f>
        <v>-5.9954285688565143</v>
      </c>
      <c r="G94" s="132">
        <f>(Coda!G93+Coda!K93)/(Coda!AF93+Coda!AH93)</f>
        <v>1.0721668395932764</v>
      </c>
      <c r="H94" s="132">
        <f>Coda!G93/Coda!L93</f>
        <v>1.8666666666666669E-3</v>
      </c>
      <c r="I94" s="132">
        <f>(Coda!Z93+Coda!X93+Coda!G93)/Coda!AJ93</f>
        <v>2.2050903024108105E-8</v>
      </c>
      <c r="J94" s="132">
        <f>(Coda!G93+Coda!J93)/Coda!AE93</f>
        <v>9.1582469966053817E-6</v>
      </c>
      <c r="K94" s="132">
        <f>+Coda!G93+Coda!H93+Coda!I93</f>
        <v>7.3615111111111107</v>
      </c>
      <c r="L94" s="132">
        <f>(ALR!G94+ALR!P94)/ALR!AA94</f>
        <v>2.6944488750662754</v>
      </c>
      <c r="M94" s="132">
        <f>(ALR!R94+ALR!P94+ALR!G94)/(ALR!I94+ALR!AA94)</f>
        <v>2.1670057358478867</v>
      </c>
      <c r="N94" s="132">
        <f>(ALR!Q94+ALR!P94+ALR!G94)/(ALR!V94+ALR!T94)</f>
        <v>1.5894703879320762</v>
      </c>
      <c r="O94" s="132">
        <f>(CLR!G94+CLR!P94+CLR!H94)/(CLR!L94+CLR!AA94)</f>
        <v>2.4329031532452237</v>
      </c>
      <c r="P94" s="132">
        <f>(CLR!H94+CLR!AH94+CLR!G94)/(CLR!AB94+CLR!L94)</f>
        <v>1.5989950112790545</v>
      </c>
      <c r="Q94" s="132">
        <f>(ILR!G94+ILR!H94+ILR!J94)/ILR!L94</f>
        <v>1.9536482593967477</v>
      </c>
      <c r="R94" s="132">
        <f>(ILR!G94+ILR!H94)/ILR!L94</f>
        <v>1.3394326947411026</v>
      </c>
      <c r="S94" s="83">
        <f t="shared" si="38"/>
        <v>3</v>
      </c>
      <c r="T94" s="131">
        <f t="shared" si="39"/>
        <v>4</v>
      </c>
      <c r="U94" s="131">
        <f t="shared" si="40"/>
        <v>3</v>
      </c>
      <c r="V94" s="131">
        <f t="shared" si="41"/>
        <v>3</v>
      </c>
      <c r="W94" s="131">
        <f t="shared" si="42"/>
        <v>3</v>
      </c>
      <c r="X94" s="131">
        <f t="shared" si="43"/>
        <v>5</v>
      </c>
      <c r="Y94" s="131">
        <f t="shared" si="44"/>
        <v>4</v>
      </c>
      <c r="Z94" s="131">
        <f t="shared" si="45"/>
        <v>5</v>
      </c>
      <c r="AA94" s="131">
        <f t="shared" si="46"/>
        <v>4</v>
      </c>
      <c r="AB94" s="131">
        <f t="shared" si="47"/>
        <v>4</v>
      </c>
      <c r="AC94" s="131">
        <f t="shared" si="48"/>
        <v>4</v>
      </c>
      <c r="AD94" s="131">
        <f t="shared" si="49"/>
        <v>4</v>
      </c>
      <c r="AE94" s="131">
        <f t="shared" si="50"/>
        <v>4</v>
      </c>
      <c r="AF94" s="142">
        <f t="shared" si="55"/>
        <v>76.92307692307692</v>
      </c>
      <c r="AG94" s="136">
        <f>(ILR!I94+ILR!K94)/(ILR!J94+ILR!L94+ILR!M94)</f>
        <v>16.402210671252515</v>
      </c>
      <c r="AH94" s="134">
        <f>(ILR!I94+ILR!K94)/(ILR!J94+ILR!L94)</f>
        <v>0.67100825857685376</v>
      </c>
      <c r="AI94" s="137">
        <v>-5.7247995556207796</v>
      </c>
      <c r="AJ94" s="85">
        <v>-5.7247995556207796</v>
      </c>
      <c r="AK94" s="83">
        <f t="shared" si="51"/>
        <v>5</v>
      </c>
      <c r="AL94" s="131">
        <f t="shared" si="52"/>
        <v>4</v>
      </c>
      <c r="AM94" s="131">
        <f t="shared" si="53"/>
        <v>4</v>
      </c>
      <c r="AN94" s="84">
        <f t="shared" si="54"/>
        <v>4</v>
      </c>
      <c r="AO94" s="86">
        <f t="shared" si="56"/>
        <v>40</v>
      </c>
    </row>
    <row r="95" spans="1:41" x14ac:dyDescent="0.3">
      <c r="A95" s="26">
        <v>686814</v>
      </c>
      <c r="B95" s="26">
        <v>846971</v>
      </c>
      <c r="C95" s="26">
        <v>360</v>
      </c>
      <c r="D95" s="25">
        <v>91</v>
      </c>
      <c r="E95" s="27" t="s">
        <v>109</v>
      </c>
      <c r="F95" s="82">
        <f>ILR!G95</f>
        <v>-7.7834898560045804</v>
      </c>
      <c r="G95" s="132">
        <f>(Coda!G94+Coda!K94)/(Coda!AF94+Coda!AH94)</f>
        <v>0.89546252587991715</v>
      </c>
      <c r="H95" s="132">
        <f>Coda!G94/Coda!L94</f>
        <v>2.4256120527306973E-4</v>
      </c>
      <c r="I95" s="132">
        <f>(Coda!Z94+Coda!X94+Coda!G94)/Coda!AJ94</f>
        <v>2.3788259491789309E-8</v>
      </c>
      <c r="J95" s="132">
        <f>(Coda!G94+Coda!J94)/Coda!AE94</f>
        <v>1.8179416039106883E-7</v>
      </c>
      <c r="K95" s="132">
        <f>+Coda!G94+Coda!H94+Coda!I94</f>
        <v>5.8922918918918921</v>
      </c>
      <c r="L95" s="132">
        <f>(ALR!G95+ALR!P95)/ALR!AA95</f>
        <v>2.7039130260119757</v>
      </c>
      <c r="M95" s="132">
        <f>(ALR!R95+ALR!P95+ALR!G95)/(ALR!I95+ALR!AA95)</f>
        <v>2.0376207996322449</v>
      </c>
      <c r="N95" s="132">
        <f>(ALR!Q95+ALR!P95+ALR!G95)/(ALR!V95+ALR!T95)</f>
        <v>1.5833797161692107</v>
      </c>
      <c r="O95" s="132">
        <f>(CLR!G95+CLR!P95+CLR!H95)/(CLR!L95+CLR!AA95)</f>
        <v>3.9946318880109035</v>
      </c>
      <c r="P95" s="132">
        <f>(CLR!H95+CLR!AH95+CLR!G95)/(CLR!AB95+CLR!L95)</f>
        <v>4.2905686116654689</v>
      </c>
      <c r="Q95" s="132">
        <f>(ILR!G95+ILR!H95+ILR!J95)/ILR!L95</f>
        <v>2.4378416311190594</v>
      </c>
      <c r="R95" s="132">
        <f>(ILR!G95+ILR!H95)/ILR!L95</f>
        <v>1.7949735081763885</v>
      </c>
      <c r="S95" s="83">
        <f t="shared" si="38"/>
        <v>3</v>
      </c>
      <c r="T95" s="131">
        <f t="shared" si="39"/>
        <v>4</v>
      </c>
      <c r="U95" s="131">
        <f t="shared" si="40"/>
        <v>3</v>
      </c>
      <c r="V95" s="131">
        <f t="shared" si="41"/>
        <v>3</v>
      </c>
      <c r="W95" s="131">
        <f t="shared" si="42"/>
        <v>3</v>
      </c>
      <c r="X95" s="131">
        <f t="shared" si="43"/>
        <v>5</v>
      </c>
      <c r="Y95" s="131">
        <f t="shared" si="44"/>
        <v>4</v>
      </c>
      <c r="Z95" s="131">
        <f t="shared" si="45"/>
        <v>3</v>
      </c>
      <c r="AA95" s="131">
        <f t="shared" si="46"/>
        <v>4</v>
      </c>
      <c r="AB95" s="131">
        <f t="shared" si="47"/>
        <v>5</v>
      </c>
      <c r="AC95" s="131">
        <f t="shared" si="48"/>
        <v>5</v>
      </c>
      <c r="AD95" s="131">
        <f t="shared" si="49"/>
        <v>5</v>
      </c>
      <c r="AE95" s="131">
        <f t="shared" si="50"/>
        <v>5</v>
      </c>
      <c r="AF95" s="142">
        <f t="shared" si="55"/>
        <v>80</v>
      </c>
      <c r="AG95" s="136">
        <f>(ILR!I95+ILR!K95)/(ILR!J95+ILR!L95+ILR!M95)</f>
        <v>17.423180873119861</v>
      </c>
      <c r="AH95" s="134">
        <f>(ILR!I95+ILR!K95)/(ILR!J95+ILR!L95)</f>
        <v>0.6399414104875657</v>
      </c>
      <c r="AI95" s="137">
        <v>-5.8878300629792699</v>
      </c>
      <c r="AJ95" s="85">
        <v>-5.8878300629792699</v>
      </c>
      <c r="AK95" s="83">
        <f t="shared" si="51"/>
        <v>5</v>
      </c>
      <c r="AL95" s="131">
        <f t="shared" si="52"/>
        <v>3</v>
      </c>
      <c r="AM95" s="131">
        <f t="shared" si="53"/>
        <v>4</v>
      </c>
      <c r="AN95" s="84">
        <f t="shared" si="54"/>
        <v>4</v>
      </c>
      <c r="AO95" s="86">
        <f t="shared" si="56"/>
        <v>40</v>
      </c>
    </row>
    <row r="96" spans="1:41" x14ac:dyDescent="0.3">
      <c r="A96" s="26">
        <v>686814</v>
      </c>
      <c r="B96" s="26">
        <v>846971</v>
      </c>
      <c r="C96" s="26">
        <v>360</v>
      </c>
      <c r="D96" s="25">
        <v>92</v>
      </c>
      <c r="E96" s="27" t="s">
        <v>92</v>
      </c>
      <c r="F96" s="82">
        <f>ILR!G96</f>
        <v>-4.8082210594837989</v>
      </c>
      <c r="G96" s="132">
        <f>(Coda!G95+Coda!K95)/(Coda!AF95+Coda!AH95)</f>
        <v>0.95362200435729849</v>
      </c>
      <c r="H96" s="132">
        <f>Coda!G95/Coda!L95</f>
        <v>3.5491071428571427E-2</v>
      </c>
      <c r="I96" s="132">
        <f>(Coda!Z95+Coda!X95+Coda!G95)/Coda!AJ95</f>
        <v>1.2655928783714016E-7</v>
      </c>
      <c r="J96" s="132">
        <f>(Coda!G95+Coda!J95)/Coda!AE95</f>
        <v>4.3477586955173908E-5</v>
      </c>
      <c r="K96" s="132">
        <f>+Coda!G95+Coda!H95+Coda!I95</f>
        <v>5.697155172413793</v>
      </c>
      <c r="L96" s="132">
        <f>(ALR!G96+ALR!P96)/ALR!AA96</f>
        <v>2.5096646302336976</v>
      </c>
      <c r="M96" s="132">
        <f>(ALR!R96+ALR!P96+ALR!G96)/(ALR!I96+ALR!AA96)</f>
        <v>2.0472236715003458</v>
      </c>
      <c r="N96" s="132">
        <f>(ALR!Q96+ALR!P96+ALR!G96)/(ALR!V96+ALR!T96)</f>
        <v>1.5056019053833551</v>
      </c>
      <c r="O96" s="132">
        <f>(CLR!G96+CLR!P96+CLR!H96)/(CLR!L96+CLR!AA96)</f>
        <v>2.0648883857442542</v>
      </c>
      <c r="P96" s="132">
        <f>(CLR!H96+CLR!AH96+CLR!G96)/(CLR!AB96+CLR!L96)</f>
        <v>1.0368483419408521</v>
      </c>
      <c r="Q96" s="132">
        <f>(ILR!G96+ILR!H96+ILR!J96)/ILR!L96</f>
        <v>1.7273479390046818</v>
      </c>
      <c r="R96" s="132">
        <f>(ILR!G96+ILR!H96)/ILR!L96</f>
        <v>1.0749838442136943</v>
      </c>
      <c r="S96" s="83">
        <f t="shared" si="38"/>
        <v>5</v>
      </c>
      <c r="T96" s="131">
        <f t="shared" si="39"/>
        <v>4</v>
      </c>
      <c r="U96" s="131">
        <f t="shared" si="40"/>
        <v>5</v>
      </c>
      <c r="V96" s="131">
        <f t="shared" si="41"/>
        <v>4</v>
      </c>
      <c r="W96" s="131">
        <f t="shared" si="42"/>
        <v>4</v>
      </c>
      <c r="X96" s="131">
        <f t="shared" si="43"/>
        <v>5</v>
      </c>
      <c r="Y96" s="131">
        <f t="shared" si="44"/>
        <v>3</v>
      </c>
      <c r="Z96" s="131">
        <f t="shared" si="45"/>
        <v>3</v>
      </c>
      <c r="AA96" s="131">
        <f t="shared" si="46"/>
        <v>3</v>
      </c>
      <c r="AB96" s="131">
        <f t="shared" si="47"/>
        <v>3</v>
      </c>
      <c r="AC96" s="131">
        <f t="shared" si="48"/>
        <v>3</v>
      </c>
      <c r="AD96" s="131">
        <f t="shared" si="49"/>
        <v>3</v>
      </c>
      <c r="AE96" s="131">
        <f t="shared" si="50"/>
        <v>3</v>
      </c>
      <c r="AF96" s="142">
        <f t="shared" si="55"/>
        <v>73.84615384615384</v>
      </c>
      <c r="AG96" s="136">
        <f>(ILR!I96+ILR!K96)/(ILR!J96+ILR!L96+ILR!M96)</f>
        <v>8.8288160888903793</v>
      </c>
      <c r="AH96" s="134">
        <f>(ILR!I96+ILR!K96)/(ILR!J96+ILR!L96)</f>
        <v>0.62104897191289243</v>
      </c>
      <c r="AI96" s="137">
        <v>-5.5448110816135898</v>
      </c>
      <c r="AJ96" s="85">
        <v>-5.5448110816135898</v>
      </c>
      <c r="AK96" s="83">
        <f t="shared" si="51"/>
        <v>4</v>
      </c>
      <c r="AL96" s="131">
        <f t="shared" si="52"/>
        <v>3</v>
      </c>
      <c r="AM96" s="131">
        <f t="shared" si="53"/>
        <v>4</v>
      </c>
      <c r="AN96" s="84">
        <f t="shared" si="54"/>
        <v>4</v>
      </c>
      <c r="AO96" s="86">
        <f t="shared" si="56"/>
        <v>40</v>
      </c>
    </row>
    <row r="97" spans="1:41" x14ac:dyDescent="0.3">
      <c r="A97" s="26">
        <v>686815</v>
      </c>
      <c r="B97" s="26">
        <v>846971</v>
      </c>
      <c r="C97" s="26">
        <v>361</v>
      </c>
      <c r="D97" s="25">
        <v>93</v>
      </c>
      <c r="E97" s="27" t="s">
        <v>93</v>
      </c>
      <c r="F97" s="82">
        <f>ILR!G97</f>
        <v>-5.3386474311298882</v>
      </c>
      <c r="G97" s="132">
        <f>(Coda!G96+Coda!K96)/(Coda!AF96+Coda!AH96)</f>
        <v>1.1586836734693877</v>
      </c>
      <c r="H97" s="132">
        <f>Coda!G96/Coda!L96</f>
        <v>6.7052631578947367E-3</v>
      </c>
      <c r="I97" s="132">
        <f>(Coda!Z96+Coda!X96+Coda!G96)/Coda!AJ96</f>
        <v>3.7845011010856348E-8</v>
      </c>
      <c r="J97" s="132">
        <f>(Coda!G96+Coda!J96)/Coda!AE96</f>
        <v>2.1751262076418122E-5</v>
      </c>
      <c r="K97" s="132">
        <f>+Coda!G96+Coda!H96+Coda!I96</f>
        <v>5.8585428571428571</v>
      </c>
      <c r="L97" s="132">
        <f>(ALR!G97+ALR!P97)/ALR!AA97</f>
        <v>2.6328903687642939</v>
      </c>
      <c r="M97" s="132">
        <f>(ALR!R97+ALR!P97+ALR!G97)/(ALR!I97+ALR!AA97)</f>
        <v>2.1252832313273298</v>
      </c>
      <c r="N97" s="132">
        <f>(ALR!Q97+ALR!P97+ALR!G97)/(ALR!V97+ALR!T97)</f>
        <v>1.568700919782738</v>
      </c>
      <c r="O97" s="132">
        <f>(CLR!G97+CLR!P97+CLR!H97)/(CLR!L97+CLR!AA97)</f>
        <v>2.3650289495889294</v>
      </c>
      <c r="P97" s="132">
        <f>(CLR!H97+CLR!AH97+CLR!G97)/(CLR!AB97+CLR!L97)</f>
        <v>1.4089756362586656</v>
      </c>
      <c r="Q97" s="132">
        <f>(ILR!G97+ILR!H97+ILR!J97)/ILR!L97</f>
        <v>1.8127388554695154</v>
      </c>
      <c r="R97" s="132">
        <f>(ILR!G97+ILR!H97)/ILR!L97</f>
        <v>1.1787355972022155</v>
      </c>
      <c r="S97" s="83">
        <f t="shared" si="38"/>
        <v>4</v>
      </c>
      <c r="T97" s="131">
        <f t="shared" si="39"/>
        <v>4</v>
      </c>
      <c r="U97" s="131">
        <f t="shared" si="40"/>
        <v>3</v>
      </c>
      <c r="V97" s="131">
        <f t="shared" si="41"/>
        <v>3</v>
      </c>
      <c r="W97" s="131">
        <f t="shared" si="42"/>
        <v>3</v>
      </c>
      <c r="X97" s="131">
        <f t="shared" si="43"/>
        <v>5</v>
      </c>
      <c r="Y97" s="131">
        <f t="shared" si="44"/>
        <v>4</v>
      </c>
      <c r="Z97" s="131">
        <f t="shared" si="45"/>
        <v>5</v>
      </c>
      <c r="AA97" s="131">
        <f t="shared" si="46"/>
        <v>4</v>
      </c>
      <c r="AB97" s="131">
        <f t="shared" si="47"/>
        <v>4</v>
      </c>
      <c r="AC97" s="131">
        <f t="shared" si="48"/>
        <v>3</v>
      </c>
      <c r="AD97" s="131">
        <f t="shared" si="49"/>
        <v>3</v>
      </c>
      <c r="AE97" s="131">
        <f t="shared" si="50"/>
        <v>3</v>
      </c>
      <c r="AF97" s="142">
        <f t="shared" si="55"/>
        <v>73.84615384615384</v>
      </c>
      <c r="AG97" s="136">
        <f>(ILR!I97+ILR!K97)/(ILR!J97+ILR!L97+ILR!M97)</f>
        <v>9.1728956621408901</v>
      </c>
      <c r="AH97" s="134">
        <f>(ILR!I97+ILR!K97)/(ILR!J97+ILR!L97)</f>
        <v>0.62206978284705672</v>
      </c>
      <c r="AI97" s="137">
        <v>-5.5623586759741697</v>
      </c>
      <c r="AJ97" s="85">
        <v>-5.5623586759741697</v>
      </c>
      <c r="AK97" s="83">
        <f t="shared" si="51"/>
        <v>4</v>
      </c>
      <c r="AL97" s="131">
        <f t="shared" si="52"/>
        <v>3</v>
      </c>
      <c r="AM97" s="131">
        <f t="shared" si="53"/>
        <v>4</v>
      </c>
      <c r="AN97" s="84">
        <f t="shared" si="54"/>
        <v>4</v>
      </c>
      <c r="AO97" s="86">
        <f t="shared" si="56"/>
        <v>40</v>
      </c>
    </row>
    <row r="98" spans="1:41" x14ac:dyDescent="0.3">
      <c r="A98" s="26">
        <v>687901</v>
      </c>
      <c r="B98" s="26">
        <v>846364</v>
      </c>
      <c r="C98" s="26">
        <v>379</v>
      </c>
      <c r="D98" s="25">
        <v>94</v>
      </c>
      <c r="E98" s="27" t="s">
        <v>94</v>
      </c>
      <c r="F98" s="82">
        <f>ILR!G98</f>
        <v>-6.5652511287814601</v>
      </c>
      <c r="G98" s="132">
        <f>(Coda!G97+Coda!K97)/(Coda!AF97+Coda!AH97)</f>
        <v>0.16594371628910462</v>
      </c>
      <c r="H98" s="132">
        <f>Coda!G97/Coda!L97</f>
        <v>1.3544047619047619E-2</v>
      </c>
      <c r="I98" s="132">
        <f>(Coda!Z97+Coda!X97+Coda!G97)/Coda!AJ97</f>
        <v>6.9665664086051886E-8</v>
      </c>
      <c r="J98" s="132">
        <f>(Coda!G97+Coda!J97)/Coda!AE97</f>
        <v>1.5821854912764004E-5</v>
      </c>
      <c r="K98" s="132">
        <f>+Coda!G97+Coda!H97+Coda!I97</f>
        <v>4.529415789473684</v>
      </c>
      <c r="L98" s="132">
        <f>(ALR!G98+ALR!P98)/ALR!AA98</f>
        <v>2.6163058023511381</v>
      </c>
      <c r="M98" s="132">
        <f>(ALR!R98+ALR!P98+ALR!G98)/(ALR!I98+ALR!AA98)</f>
        <v>1.9937880816176132</v>
      </c>
      <c r="N98" s="132">
        <f>(ALR!Q98+ALR!P98+ALR!G98)/(ALR!V98+ALR!T98)</f>
        <v>1.510771068976734</v>
      </c>
      <c r="O98" s="132">
        <f>(CLR!G98+CLR!P98+CLR!H98)/(CLR!L98+CLR!AA98)</f>
        <v>2.2728997793379002</v>
      </c>
      <c r="P98" s="132">
        <f>(CLR!H98+CLR!AH98+CLR!G98)/(CLR!AB98+CLR!L98)</f>
        <v>1.1223567427684329</v>
      </c>
      <c r="Q98" s="132">
        <f>(ILR!G98+ILR!H98+ILR!J98)/ILR!L98</f>
        <v>2.1581358546726372</v>
      </c>
      <c r="R98" s="132">
        <f>(ILR!G98+ILR!H98)/ILR!L98</f>
        <v>1.5130347908713004</v>
      </c>
      <c r="S98" s="83">
        <f t="shared" si="38"/>
        <v>3</v>
      </c>
      <c r="T98" s="131">
        <f t="shared" si="39"/>
        <v>3</v>
      </c>
      <c r="U98" s="131">
        <f t="shared" si="40"/>
        <v>4</v>
      </c>
      <c r="V98" s="131">
        <f t="shared" si="41"/>
        <v>3</v>
      </c>
      <c r="W98" s="131">
        <f t="shared" si="42"/>
        <v>3</v>
      </c>
      <c r="X98" s="131">
        <f t="shared" si="43"/>
        <v>3</v>
      </c>
      <c r="Y98" s="131">
        <f t="shared" si="44"/>
        <v>3</v>
      </c>
      <c r="Z98" s="131">
        <f t="shared" si="45"/>
        <v>3</v>
      </c>
      <c r="AA98" s="131">
        <f t="shared" si="46"/>
        <v>3</v>
      </c>
      <c r="AB98" s="131">
        <f t="shared" si="47"/>
        <v>3</v>
      </c>
      <c r="AC98" s="131">
        <f t="shared" si="48"/>
        <v>3</v>
      </c>
      <c r="AD98" s="131">
        <f t="shared" si="49"/>
        <v>4</v>
      </c>
      <c r="AE98" s="131">
        <f t="shared" si="50"/>
        <v>4</v>
      </c>
      <c r="AF98" s="142">
        <f t="shared" si="55"/>
        <v>64.615384615384613</v>
      </c>
      <c r="AG98" s="136">
        <f>(ILR!I98+ILR!K98)/(ILR!J98+ILR!L98+ILR!M98)</f>
        <v>17.121744911390518</v>
      </c>
      <c r="AH98" s="134">
        <f>(ILR!I98+ILR!K98)/(ILR!J98+ILR!L98)</f>
        <v>0.66574804243280583</v>
      </c>
      <c r="AI98" s="137">
        <v>-5.4714266643956799</v>
      </c>
      <c r="AJ98" s="85">
        <v>-5.4714266643956799</v>
      </c>
      <c r="AK98" s="83">
        <f t="shared" si="51"/>
        <v>5</v>
      </c>
      <c r="AL98" s="131">
        <f t="shared" si="52"/>
        <v>4</v>
      </c>
      <c r="AM98" s="131">
        <f t="shared" si="53"/>
        <v>5</v>
      </c>
      <c r="AN98" s="84">
        <f t="shared" si="54"/>
        <v>5</v>
      </c>
      <c r="AO98" s="86">
        <f t="shared" si="56"/>
        <v>50</v>
      </c>
    </row>
    <row r="99" spans="1:41" x14ac:dyDescent="0.3">
      <c r="A99" s="26">
        <v>687902</v>
      </c>
      <c r="B99" s="26">
        <v>846364</v>
      </c>
      <c r="C99" s="26">
        <v>379</v>
      </c>
      <c r="D99" s="25">
        <v>95</v>
      </c>
      <c r="E99" s="27" t="s">
        <v>95</v>
      </c>
      <c r="F99" s="82">
        <f>ILR!G99</f>
        <v>-6.8514552254717058</v>
      </c>
      <c r="G99" s="132">
        <f>(Coda!G98+Coda!K98)/(Coda!AF98+Coda!AH98)</f>
        <v>0.36523412093495938</v>
      </c>
      <c r="H99" s="132">
        <f>Coda!G98/Coda!L98</f>
        <v>1.2941176470588236E-3</v>
      </c>
      <c r="I99" s="132">
        <f>(Coda!Z98+Coda!X98+Coda!G98)/Coda!AJ98</f>
        <v>3.8488526696445103E-8</v>
      </c>
      <c r="J99" s="132">
        <f>(Coda!G98+Coda!J98)/Coda!AE98</f>
        <v>9.9722991689750702E-6</v>
      </c>
      <c r="K99" s="132">
        <f>+Coda!G98+Coda!H98+Coda!I98</f>
        <v>4.9415764705882355</v>
      </c>
      <c r="L99" s="132">
        <f>(ALR!G99+ALR!P99)/ALR!AA99</f>
        <v>2.7359391139264901</v>
      </c>
      <c r="M99" s="132">
        <f>(ALR!R99+ALR!P99+ALR!G99)/(ALR!I99+ALR!AA99)</f>
        <v>2.1072085981192994</v>
      </c>
      <c r="N99" s="132">
        <f>(ALR!Q99+ALR!P99+ALR!G99)/(ALR!V99+ALR!T99)</f>
        <v>1.5981377423108198</v>
      </c>
      <c r="O99" s="132">
        <f>(CLR!G99+CLR!P99+CLR!H99)/(CLR!L99+CLR!AA99)</f>
        <v>2.7928608986937995</v>
      </c>
      <c r="P99" s="132">
        <f>(CLR!H99+CLR!AH99+CLR!G99)/(CLR!AB99+CLR!L99)</f>
        <v>1.6386089169269877</v>
      </c>
      <c r="Q99" s="132">
        <f>(ILR!G99+ILR!H99+ILR!J99)/ILR!L99</f>
        <v>2.1995476360293256</v>
      </c>
      <c r="R99" s="132">
        <f>(ILR!G99+ILR!H99)/ILR!L99</f>
        <v>1.5771387717707723</v>
      </c>
      <c r="S99" s="83">
        <f t="shared" si="38"/>
        <v>3</v>
      </c>
      <c r="T99" s="131">
        <f t="shared" si="39"/>
        <v>3</v>
      </c>
      <c r="U99" s="131">
        <f t="shared" si="40"/>
        <v>3</v>
      </c>
      <c r="V99" s="131">
        <f t="shared" si="41"/>
        <v>3</v>
      </c>
      <c r="W99" s="131">
        <f t="shared" si="42"/>
        <v>3</v>
      </c>
      <c r="X99" s="131">
        <f t="shared" si="43"/>
        <v>4</v>
      </c>
      <c r="Y99" s="131">
        <f t="shared" si="44"/>
        <v>4</v>
      </c>
      <c r="Z99" s="131">
        <f t="shared" si="45"/>
        <v>4</v>
      </c>
      <c r="AA99" s="131">
        <f t="shared" si="46"/>
        <v>4</v>
      </c>
      <c r="AB99" s="131">
        <f t="shared" si="47"/>
        <v>4</v>
      </c>
      <c r="AC99" s="131">
        <f t="shared" si="48"/>
        <v>5</v>
      </c>
      <c r="AD99" s="131">
        <f t="shared" si="49"/>
        <v>5</v>
      </c>
      <c r="AE99" s="131">
        <f t="shared" si="50"/>
        <v>5</v>
      </c>
      <c r="AF99" s="142">
        <f t="shared" si="55"/>
        <v>76.92307692307692</v>
      </c>
      <c r="AG99" s="136">
        <f>(ILR!I99+ILR!K99)/(ILR!J99+ILR!L99+ILR!M99)</f>
        <v>13.776447345950379</v>
      </c>
      <c r="AH99" s="134">
        <f>(ILR!I99+ILR!K99)/(ILR!J99+ILR!L99)</f>
        <v>0.65178962289467146</v>
      </c>
      <c r="AI99" s="137">
        <v>-5.5162686799821197</v>
      </c>
      <c r="AJ99" s="85">
        <v>-5.5162686799821197</v>
      </c>
      <c r="AK99" s="83">
        <f t="shared" si="51"/>
        <v>5</v>
      </c>
      <c r="AL99" s="131">
        <f t="shared" si="52"/>
        <v>3</v>
      </c>
      <c r="AM99" s="131">
        <f t="shared" si="53"/>
        <v>5</v>
      </c>
      <c r="AN99" s="84">
        <f t="shared" si="54"/>
        <v>5</v>
      </c>
      <c r="AO99" s="86">
        <f t="shared" si="56"/>
        <v>50</v>
      </c>
    </row>
    <row r="100" spans="1:41" x14ac:dyDescent="0.3">
      <c r="A100" s="26">
        <v>687903</v>
      </c>
      <c r="B100" s="26">
        <v>846364</v>
      </c>
      <c r="C100" s="26">
        <v>379</v>
      </c>
      <c r="D100" s="25">
        <v>96</v>
      </c>
      <c r="E100" s="27" t="s">
        <v>96</v>
      </c>
      <c r="F100" s="82">
        <f>ILR!G100</f>
        <v>-7.2866093572203132</v>
      </c>
      <c r="G100" s="132">
        <f>(Coda!G99+Coda!K99)/(Coda!AF99+Coda!AH99)</f>
        <v>0.19339883613654105</v>
      </c>
      <c r="H100" s="132">
        <f>Coda!G99/Coda!L99</f>
        <v>1.4428571428571429E-3</v>
      </c>
      <c r="I100" s="132">
        <f>(Coda!Z99+Coda!X99+Coda!G99)/Coda!AJ99</f>
        <v>4.1210794810262398E-8</v>
      </c>
      <c r="J100" s="132">
        <f>(Coda!G99+Coda!J99)/Coda!AE99</f>
        <v>7.4724801893219547E-6</v>
      </c>
      <c r="K100" s="132">
        <f>+Coda!G99+Coda!H99+Coda!I99</f>
        <v>4.7062823529411766</v>
      </c>
      <c r="L100" s="132">
        <f>(ALR!G100+ALR!P100)/ALR!AA100</f>
        <v>2.7934209621619264</v>
      </c>
      <c r="M100" s="132">
        <f>(ALR!R100+ALR!P100+ALR!G100)/(ALR!I100+ALR!AA100)</f>
        <v>2.1142734379637043</v>
      </c>
      <c r="N100" s="132">
        <f>(ALR!Q100+ALR!P100+ALR!G100)/(ALR!V100+ALR!T100)</f>
        <v>1.6109034991232558</v>
      </c>
      <c r="O100" s="132">
        <f>(CLR!G100+CLR!P100+CLR!H100)/(CLR!L100+CLR!AA100)</f>
        <v>2.8521294929332872</v>
      </c>
      <c r="P100" s="132">
        <f>(CLR!H100+CLR!AH100+CLR!G100)/(CLR!AB100+CLR!L100)</f>
        <v>1.726774147724748</v>
      </c>
      <c r="Q100" s="132">
        <f>(ILR!G100+ILR!H100+ILR!J100)/ILR!L100</f>
        <v>2.3278161980897094</v>
      </c>
      <c r="R100" s="132">
        <f>(ILR!G100+ILR!H100)/ILR!L100</f>
        <v>1.6717309761862738</v>
      </c>
      <c r="S100" s="83">
        <f t="shared" si="38"/>
        <v>3</v>
      </c>
      <c r="T100" s="131">
        <f t="shared" si="39"/>
        <v>3</v>
      </c>
      <c r="U100" s="131">
        <f t="shared" si="40"/>
        <v>3</v>
      </c>
      <c r="V100" s="131">
        <f t="shared" si="41"/>
        <v>3</v>
      </c>
      <c r="W100" s="131">
        <f t="shared" si="42"/>
        <v>3</v>
      </c>
      <c r="X100" s="131">
        <f t="shared" si="43"/>
        <v>4</v>
      </c>
      <c r="Y100" s="131">
        <f t="shared" si="44"/>
        <v>5</v>
      </c>
      <c r="Z100" s="131">
        <f t="shared" si="45"/>
        <v>5</v>
      </c>
      <c r="AA100" s="131">
        <f t="shared" si="46"/>
        <v>5</v>
      </c>
      <c r="AB100" s="131">
        <f t="shared" si="47"/>
        <v>5</v>
      </c>
      <c r="AC100" s="131">
        <f t="shared" si="48"/>
        <v>5</v>
      </c>
      <c r="AD100" s="131">
        <f t="shared" si="49"/>
        <v>5</v>
      </c>
      <c r="AE100" s="131">
        <f t="shared" si="50"/>
        <v>5</v>
      </c>
      <c r="AF100" s="142">
        <f t="shared" si="55"/>
        <v>83.07692307692308</v>
      </c>
      <c r="AG100" s="136">
        <f>(ILR!I100+ILR!K100)/(ILR!J100+ILR!L100+ILR!M100)</f>
        <v>10.215088695689202</v>
      </c>
      <c r="AH100" s="134">
        <f>(ILR!I100+ILR!K100)/(ILR!J100+ILR!L100)</f>
        <v>0.63893362987122559</v>
      </c>
      <c r="AI100" s="137">
        <v>-6.0099542369751999</v>
      </c>
      <c r="AJ100" s="85">
        <v>-6.0099542369751999</v>
      </c>
      <c r="AK100" s="83">
        <f t="shared" si="51"/>
        <v>4</v>
      </c>
      <c r="AL100" s="131">
        <f t="shared" si="52"/>
        <v>3</v>
      </c>
      <c r="AM100" s="131">
        <f t="shared" si="53"/>
        <v>3</v>
      </c>
      <c r="AN100" s="84">
        <f t="shared" si="54"/>
        <v>3</v>
      </c>
      <c r="AO100" s="86">
        <f t="shared" si="56"/>
        <v>30</v>
      </c>
    </row>
    <row r="101" spans="1:41" x14ac:dyDescent="0.3">
      <c r="A101" s="26">
        <v>687905</v>
      </c>
      <c r="B101" s="26">
        <v>846363</v>
      </c>
      <c r="C101" s="26">
        <v>379</v>
      </c>
      <c r="D101" s="25">
        <v>97</v>
      </c>
      <c r="E101" s="27" t="s">
        <v>97</v>
      </c>
      <c r="F101" s="82">
        <f>ILR!G101</f>
        <v>-8.0925753992890641</v>
      </c>
      <c r="G101" s="132">
        <f>(Coda!G100+Coda!K100)/(Coda!AF100+Coda!AH100)</f>
        <v>6.3988854207775725E-2</v>
      </c>
      <c r="H101" s="132">
        <f>Coda!G100/Coda!L100</f>
        <v>1.746938775510204E-3</v>
      </c>
      <c r="I101" s="132">
        <f>(Coda!Z100+Coda!X100+Coda!G100)/Coda!AJ100</f>
        <v>4.5732766883486547E-8</v>
      </c>
      <c r="J101" s="132">
        <f>(Coda!G100+Coda!J100)/Coda!AE100</f>
        <v>6.9894276759098617E-6</v>
      </c>
      <c r="K101" s="132">
        <f>+Coda!G100+Coda!H100+Coda!I100</f>
        <v>3.2356941176470588</v>
      </c>
      <c r="L101" s="132">
        <f>(ALR!G101+ALR!P101)/ALR!AA101</f>
        <v>2.9237885772598369</v>
      </c>
      <c r="M101" s="132">
        <f>(ALR!R101+ALR!P101+ALR!G101)/(ALR!I101+ALR!AA101)</f>
        <v>2.1039212298880989</v>
      </c>
      <c r="N101" s="132">
        <f>(ALR!Q101+ALR!P101+ALR!G101)/(ALR!V101+ALR!T101)</f>
        <v>1.6065936497167277</v>
      </c>
      <c r="O101" s="132">
        <f>(CLR!G101+CLR!P101+CLR!H101)/(CLR!L101+CLR!AA101)</f>
        <v>3.1195266192775688</v>
      </c>
      <c r="P101" s="132">
        <f>(CLR!H101+CLR!AH101+CLR!G101)/(CLR!AB101+CLR!L101)</f>
        <v>1.7026514666934685</v>
      </c>
      <c r="Q101" s="132">
        <f>(ILR!G101+ILR!H101+ILR!J101)/ILR!L101</f>
        <v>2.5463757562145246</v>
      </c>
      <c r="R101" s="132">
        <f>(ILR!G101+ILR!H101)/ILR!L101</f>
        <v>1.8825619261203623</v>
      </c>
      <c r="S101" s="83">
        <f t="shared" ref="S101:S130" si="57">IF(F101&gt;F$216,5,IF(F101&gt;F$217,4,3))</f>
        <v>3</v>
      </c>
      <c r="T101" s="131">
        <f t="shared" ref="T101:T130" si="58">IF(G101&gt;G$216,5,IF(G101&gt;G$217,4,3))</f>
        <v>3</v>
      </c>
      <c r="U101" s="131">
        <f t="shared" ref="U101:U130" si="59">IF(H101&gt;H$216,5,IF(H101&gt;H$217,4,3))</f>
        <v>3</v>
      </c>
      <c r="V101" s="131">
        <f t="shared" ref="V101:V130" si="60">IF(I101&gt;I$216,5,IF(I101&gt;I$217,4,3))</f>
        <v>3</v>
      </c>
      <c r="W101" s="131">
        <f t="shared" ref="W101:W130" si="61">IF(J101&gt;J$216,5,IF(J101&gt;J$217,4,3))</f>
        <v>3</v>
      </c>
      <c r="X101" s="131">
        <f t="shared" ref="X101:X130" si="62">IF(K101&gt;K$216,5,IF(K101&gt;K$217,4,3))</f>
        <v>3</v>
      </c>
      <c r="Y101" s="131">
        <f t="shared" ref="Y101:Y130" si="63">IF(L101&gt;L$216,5,IF(L101&gt;L$217,4,3))</f>
        <v>5</v>
      </c>
      <c r="Z101" s="131">
        <f t="shared" ref="Z101:Z130" si="64">IF(M101&gt;M$216,5,IF(M101&gt;M$217,4,3))</f>
        <v>4</v>
      </c>
      <c r="AA101" s="131">
        <f t="shared" ref="AA101:AA130" si="65">IF(N101&gt;N$216,5,IF(N101&gt;N$217,4,3))</f>
        <v>5</v>
      </c>
      <c r="AB101" s="131">
        <f t="shared" ref="AB101:AB130" si="66">IF(O101&gt;O$216,5,IF(O101&gt;O$217,4,3))</f>
        <v>5</v>
      </c>
      <c r="AC101" s="131">
        <f t="shared" ref="AC101:AC130" si="67">IF(P101&gt;P$216,5,IF(P101&gt;P$217,4,3))</f>
        <v>5</v>
      </c>
      <c r="AD101" s="131">
        <f t="shared" ref="AD101:AD130" si="68">IF(Q101&gt;Q$216,5,IF(Q101&gt;Q$217,4,3))</f>
        <v>5</v>
      </c>
      <c r="AE101" s="131">
        <f t="shared" ref="AE101:AE130" si="69">IF(R101&gt;R$216,5,IF(R101&gt;R$217,4,3))</f>
        <v>5</v>
      </c>
      <c r="AF101" s="142">
        <f t="shared" si="55"/>
        <v>80</v>
      </c>
      <c r="AG101" s="136">
        <f>(ILR!I101+ILR!K101)/(ILR!J101+ILR!L101+ILR!M101)</f>
        <v>13.858924499902756</v>
      </c>
      <c r="AH101" s="134">
        <f>(ILR!I101+ILR!K101)/(ILR!J101+ILR!L101)</f>
        <v>0.68982324038568232</v>
      </c>
      <c r="AI101" s="137">
        <v>-6.4528939878260099</v>
      </c>
      <c r="AJ101" s="85">
        <v>-6.4528939878260099</v>
      </c>
      <c r="AK101" s="83">
        <f t="shared" ref="AK101:AK130" si="70">IF(AG101&gt;AG$216,5,IF(AG101&gt;AG$217,4,3))</f>
        <v>5</v>
      </c>
      <c r="AL101" s="131">
        <f t="shared" ref="AL101:AL130" si="71">IF(AH101&gt;AH$216,5,IF(AH101&gt;AH$217,4,3))</f>
        <v>4</v>
      </c>
      <c r="AM101" s="131">
        <f t="shared" ref="AM101:AM130" si="72">IF(AI101&gt;AI$216,5,IF(AI101&gt;AI$217,4,3))</f>
        <v>3</v>
      </c>
      <c r="AN101" s="84">
        <f t="shared" ref="AN101:AN130" si="73">IF(AJ101&gt;AJ$216,5,IF(AJ101&gt;AJ$217,4,3))</f>
        <v>3</v>
      </c>
      <c r="AO101" s="86">
        <f t="shared" si="56"/>
        <v>30</v>
      </c>
    </row>
    <row r="102" spans="1:41" x14ac:dyDescent="0.3">
      <c r="A102" s="26">
        <v>687906</v>
      </c>
      <c r="B102" s="26">
        <v>846363</v>
      </c>
      <c r="C102" s="26">
        <v>379</v>
      </c>
      <c r="D102" s="25">
        <v>98</v>
      </c>
      <c r="E102" s="27" t="s">
        <v>98</v>
      </c>
      <c r="F102" s="82">
        <f>ILR!G102</f>
        <v>-6.624348361716299</v>
      </c>
      <c r="G102" s="132">
        <f>(Coda!G101+Coda!K101)/(Coda!AF101+Coda!AH101)</f>
        <v>0.50346589259796803</v>
      </c>
      <c r="H102" s="132">
        <f>Coda!G101/Coda!L101</f>
        <v>1.4571428571428572E-3</v>
      </c>
      <c r="I102" s="132">
        <f>(Coda!Z101+Coda!X101+Coda!G101)/Coda!AJ101</f>
        <v>3.7597405354373203E-8</v>
      </c>
      <c r="J102" s="132">
        <f>(Coda!G101+Coda!J101)/Coda!AE101</f>
        <v>9.9722991689750702E-6</v>
      </c>
      <c r="K102" s="132">
        <f>+Coda!G101+Coda!H101+Coda!I101</f>
        <v>6.2749098039215685</v>
      </c>
      <c r="L102" s="132">
        <f>(ALR!G102+ALR!P102)/ALR!AA102</f>
        <v>2.778890825780306</v>
      </c>
      <c r="M102" s="132">
        <f>(ALR!R102+ALR!P102+ALR!G102)/(ALR!I102+ALR!AA102)</f>
        <v>2.1467621247683986</v>
      </c>
      <c r="N102" s="132">
        <f>(ALR!Q102+ALR!P102+ALR!G102)/(ALR!V102+ALR!T102)</f>
        <v>1.5885165353206758</v>
      </c>
      <c r="O102" s="132">
        <f>(CLR!G102+CLR!P102+CLR!H102)/(CLR!L102+CLR!AA102)</f>
        <v>2.7393246375232843</v>
      </c>
      <c r="P102" s="132">
        <f>(CLR!H102+CLR!AH102+CLR!G102)/(CLR!AB102+CLR!L102)</f>
        <v>1.5731685941829239</v>
      </c>
      <c r="Q102" s="132">
        <f>(ILR!G102+ILR!H102+ILR!J102)/ILR!L102</f>
        <v>2.1337509171427835</v>
      </c>
      <c r="R102" s="132">
        <f>(ILR!G102+ILR!H102)/ILR!L102</f>
        <v>1.5124716362576764</v>
      </c>
      <c r="S102" s="83">
        <f t="shared" si="57"/>
        <v>3</v>
      </c>
      <c r="T102" s="131">
        <f t="shared" si="58"/>
        <v>3</v>
      </c>
      <c r="U102" s="131">
        <f t="shared" si="59"/>
        <v>3</v>
      </c>
      <c r="V102" s="131">
        <f t="shared" si="60"/>
        <v>3</v>
      </c>
      <c r="W102" s="131">
        <f t="shared" si="61"/>
        <v>3</v>
      </c>
      <c r="X102" s="131">
        <f t="shared" si="62"/>
        <v>5</v>
      </c>
      <c r="Y102" s="131">
        <f t="shared" si="63"/>
        <v>4</v>
      </c>
      <c r="Z102" s="131">
        <f t="shared" si="64"/>
        <v>5</v>
      </c>
      <c r="AA102" s="131">
        <f t="shared" si="65"/>
        <v>4</v>
      </c>
      <c r="AB102" s="131">
        <f t="shared" si="66"/>
        <v>4</v>
      </c>
      <c r="AC102" s="131">
        <f t="shared" si="67"/>
        <v>4</v>
      </c>
      <c r="AD102" s="131">
        <f t="shared" si="68"/>
        <v>4</v>
      </c>
      <c r="AE102" s="131">
        <f t="shared" si="69"/>
        <v>4</v>
      </c>
      <c r="AF102" s="142">
        <f t="shared" si="55"/>
        <v>75.384615384615387</v>
      </c>
      <c r="AG102" s="136">
        <f>(ILR!I102+ILR!K102)/(ILR!J102+ILR!L102+ILR!M102)</f>
        <v>13.430102096031025</v>
      </c>
      <c r="AH102" s="134">
        <f>(ILR!I102+ILR!K102)/(ILR!J102+ILR!L102)</f>
        <v>0.63127948537148659</v>
      </c>
      <c r="AI102" s="137">
        <v>-7.3996315560714399</v>
      </c>
      <c r="AJ102" s="85">
        <v>-7.3996315560714399</v>
      </c>
      <c r="AK102" s="83">
        <f t="shared" si="70"/>
        <v>5</v>
      </c>
      <c r="AL102" s="131">
        <f t="shared" si="71"/>
        <v>3</v>
      </c>
      <c r="AM102" s="131">
        <f t="shared" si="72"/>
        <v>3</v>
      </c>
      <c r="AN102" s="84">
        <f t="shared" si="73"/>
        <v>3</v>
      </c>
      <c r="AO102" s="86">
        <f t="shared" si="56"/>
        <v>30</v>
      </c>
    </row>
    <row r="103" spans="1:41" x14ac:dyDescent="0.3">
      <c r="A103" s="26">
        <v>687907</v>
      </c>
      <c r="B103" s="26">
        <v>846363</v>
      </c>
      <c r="C103" s="26">
        <v>379</v>
      </c>
      <c r="D103" s="25">
        <v>99</v>
      </c>
      <c r="E103" s="27" t="s">
        <v>99</v>
      </c>
      <c r="F103" s="82">
        <f>ILR!G103</f>
        <v>-6.8691738494699406</v>
      </c>
      <c r="G103" s="132">
        <f>(Coda!G102+Coda!K102)/(Coda!AF102+Coda!AH102)</f>
        <v>0.50388808324116174</v>
      </c>
      <c r="H103" s="132">
        <f>Coda!G102/Coda!L102</f>
        <v>1.4487804878048783E-3</v>
      </c>
      <c r="I103" s="132">
        <f>(Coda!Z102+Coda!X102+Coda!G102)/Coda!AJ102</f>
        <v>2.9909088181445312E-8</v>
      </c>
      <c r="J103" s="132">
        <f>(Coda!G102+Coda!J102)/Coda!AE102</f>
        <v>8.276643990929707E-6</v>
      </c>
      <c r="K103" s="132">
        <f>+Coda!G102+Coda!H102+Coda!I102</f>
        <v>4.8631450980392152</v>
      </c>
      <c r="L103" s="132">
        <f>(ALR!G103+ALR!P103)/ALR!AA103</f>
        <v>2.8196794760916379</v>
      </c>
      <c r="M103" s="132">
        <f>(ALR!R103+ALR!P103+ALR!G103)/(ALR!I103+ALR!AA103)</f>
        <v>2.156730249644061</v>
      </c>
      <c r="N103" s="132">
        <f>(ALR!Q103+ALR!P103+ALR!G103)/(ALR!V103+ALR!T103)</f>
        <v>1.6102601549101763</v>
      </c>
      <c r="O103" s="132">
        <f>(CLR!G103+CLR!P103+CLR!H103)/(CLR!L103+CLR!AA103)</f>
        <v>2.9071852588096405</v>
      </c>
      <c r="P103" s="132">
        <f>(CLR!H103+CLR!AH103+CLR!G103)/(CLR!AB103+CLR!L103)</f>
        <v>1.7064462779452809</v>
      </c>
      <c r="Q103" s="132">
        <f>(ILR!G103+ILR!H103+ILR!J103)/ILR!L103</f>
        <v>2.2372389514469111</v>
      </c>
      <c r="R103" s="132">
        <f>(ILR!G103+ILR!H103)/ILR!L103</f>
        <v>1.5751809220868247</v>
      </c>
      <c r="S103" s="83">
        <f t="shared" si="57"/>
        <v>3</v>
      </c>
      <c r="T103" s="131">
        <f t="shared" si="58"/>
        <v>3</v>
      </c>
      <c r="U103" s="131">
        <f t="shared" si="59"/>
        <v>3</v>
      </c>
      <c r="V103" s="131">
        <f t="shared" si="60"/>
        <v>3</v>
      </c>
      <c r="W103" s="131">
        <f t="shared" si="61"/>
        <v>3</v>
      </c>
      <c r="X103" s="131">
        <f t="shared" si="62"/>
        <v>4</v>
      </c>
      <c r="Y103" s="131">
        <f t="shared" si="63"/>
        <v>5</v>
      </c>
      <c r="Z103" s="131">
        <f t="shared" si="64"/>
        <v>5</v>
      </c>
      <c r="AA103" s="131">
        <f t="shared" si="65"/>
        <v>5</v>
      </c>
      <c r="AB103" s="131">
        <f t="shared" si="66"/>
        <v>5</v>
      </c>
      <c r="AC103" s="131">
        <f t="shared" si="67"/>
        <v>5</v>
      </c>
      <c r="AD103" s="131">
        <f t="shared" si="68"/>
        <v>5</v>
      </c>
      <c r="AE103" s="131">
        <f t="shared" si="69"/>
        <v>5</v>
      </c>
      <c r="AF103" s="142">
        <f t="shared" si="55"/>
        <v>83.07692307692308</v>
      </c>
      <c r="AG103" s="136">
        <f>(ILR!I103+ILR!K103)/(ILR!J103+ILR!L103+ILR!M103)</f>
        <v>11.504332705929299</v>
      </c>
      <c r="AH103" s="134">
        <f>(ILR!I103+ILR!K103)/(ILR!J103+ILR!L103)</f>
        <v>0.61933881279100422</v>
      </c>
      <c r="AI103" s="137">
        <v>-7.2013917085179999</v>
      </c>
      <c r="AJ103" s="85">
        <v>-7.2013917085179999</v>
      </c>
      <c r="AK103" s="83">
        <f t="shared" si="70"/>
        <v>4</v>
      </c>
      <c r="AL103" s="131">
        <f t="shared" si="71"/>
        <v>3</v>
      </c>
      <c r="AM103" s="131">
        <f t="shared" si="72"/>
        <v>3</v>
      </c>
      <c r="AN103" s="84">
        <f t="shared" si="73"/>
        <v>3</v>
      </c>
      <c r="AO103" s="86">
        <f t="shared" si="56"/>
        <v>30</v>
      </c>
    </row>
    <row r="104" spans="1:41" x14ac:dyDescent="0.3">
      <c r="A104" s="26">
        <v>687908</v>
      </c>
      <c r="B104" s="26">
        <v>846362</v>
      </c>
      <c r="C104" s="26">
        <v>379</v>
      </c>
      <c r="D104" s="25">
        <v>100</v>
      </c>
      <c r="E104" s="27" t="s">
        <v>100</v>
      </c>
      <c r="F104" s="82">
        <f>ILR!G104</f>
        <v>-7.1355580497697568</v>
      </c>
      <c r="G104" s="132">
        <f>(Coda!G103+Coda!K103)/(Coda!AF103+Coda!AH103)</f>
        <v>0.32681209150326801</v>
      </c>
      <c r="H104" s="132">
        <f>Coda!G103/Coda!L103</f>
        <v>1.415E-3</v>
      </c>
      <c r="I104" s="132">
        <f>(Coda!Z103+Coda!X103+Coda!G103)/Coda!AJ103</f>
        <v>4.5165819970252168E-8</v>
      </c>
      <c r="J104" s="132">
        <f>(Coda!G103+Coda!J103)/Coda!AE103</f>
        <v>7.9232017306652249E-6</v>
      </c>
      <c r="K104" s="132">
        <f>+Coda!G103+Coda!H103+Coda!I103</f>
        <v>4.6731272727272728</v>
      </c>
      <c r="L104" s="132">
        <f>(ALR!G104+ALR!P104)/ALR!AA104</f>
        <v>2.7878698728234315</v>
      </c>
      <c r="M104" s="132">
        <f>(ALR!R104+ALR!P104+ALR!G104)/(ALR!I104+ALR!AA104)</f>
        <v>2.1205866694677549</v>
      </c>
      <c r="N104" s="132">
        <f>(ALR!Q104+ALR!P104+ALR!G104)/(ALR!V104+ALR!T104)</f>
        <v>1.656509434650715</v>
      </c>
      <c r="O104" s="132">
        <f>(CLR!G104+CLR!P104+CLR!H104)/(CLR!L104+CLR!AA104)</f>
        <v>2.829090167352835</v>
      </c>
      <c r="P104" s="132">
        <f>(CLR!H104+CLR!AH104+CLR!G104)/(CLR!AB104+CLR!L104)</f>
        <v>1.6777519852545475</v>
      </c>
      <c r="Q104" s="132">
        <f>(ILR!G104+ILR!H104+ILR!J104)/ILR!L104</f>
        <v>2.3256312062571212</v>
      </c>
      <c r="R104" s="132">
        <f>(ILR!G104+ILR!H104)/ILR!L104</f>
        <v>1.6534709004240329</v>
      </c>
      <c r="S104" s="83">
        <f t="shared" si="57"/>
        <v>3</v>
      </c>
      <c r="T104" s="131">
        <f t="shared" si="58"/>
        <v>3</v>
      </c>
      <c r="U104" s="131">
        <f t="shared" si="59"/>
        <v>3</v>
      </c>
      <c r="V104" s="131">
        <f t="shared" si="60"/>
        <v>3</v>
      </c>
      <c r="W104" s="131">
        <f t="shared" si="61"/>
        <v>3</v>
      </c>
      <c r="X104" s="131">
        <f t="shared" si="62"/>
        <v>4</v>
      </c>
      <c r="Y104" s="131">
        <f t="shared" si="63"/>
        <v>5</v>
      </c>
      <c r="Z104" s="131">
        <f t="shared" si="64"/>
        <v>5</v>
      </c>
      <c r="AA104" s="131">
        <f t="shared" si="65"/>
        <v>5</v>
      </c>
      <c r="AB104" s="131">
        <f t="shared" si="66"/>
        <v>5</v>
      </c>
      <c r="AC104" s="131">
        <f t="shared" si="67"/>
        <v>5</v>
      </c>
      <c r="AD104" s="131">
        <f t="shared" si="68"/>
        <v>5</v>
      </c>
      <c r="AE104" s="131">
        <f t="shared" si="69"/>
        <v>5</v>
      </c>
      <c r="AF104" s="142">
        <f t="shared" si="55"/>
        <v>83.07692307692308</v>
      </c>
      <c r="AG104" s="136">
        <f>(ILR!I104+ILR!K104)/(ILR!J104+ILR!L104+ILR!M104)</f>
        <v>8.7062388268863486</v>
      </c>
      <c r="AH104" s="134">
        <f>(ILR!I104+ILR!K104)/(ILR!J104+ILR!L104)</f>
        <v>0.6179584756627885</v>
      </c>
      <c r="AI104" s="137">
        <v>-7.3916374428971299</v>
      </c>
      <c r="AJ104" s="85">
        <v>-7.3916374428971299</v>
      </c>
      <c r="AK104" s="83">
        <f t="shared" si="70"/>
        <v>4</v>
      </c>
      <c r="AL104" s="131">
        <f t="shared" si="71"/>
        <v>3</v>
      </c>
      <c r="AM104" s="131">
        <f t="shared" si="72"/>
        <v>3</v>
      </c>
      <c r="AN104" s="84">
        <f t="shared" si="73"/>
        <v>3</v>
      </c>
      <c r="AO104" s="86">
        <f t="shared" si="56"/>
        <v>30</v>
      </c>
    </row>
    <row r="105" spans="1:41" x14ac:dyDescent="0.3">
      <c r="A105" s="26">
        <v>687909</v>
      </c>
      <c r="B105" s="26">
        <v>846362</v>
      </c>
      <c r="C105" s="26">
        <v>379</v>
      </c>
      <c r="D105" s="25">
        <v>101</v>
      </c>
      <c r="E105" s="27" t="s">
        <v>101</v>
      </c>
      <c r="F105" s="82">
        <f>ILR!G105</f>
        <v>-6.8470958150156518</v>
      </c>
      <c r="G105" s="132">
        <f>(Coda!G104+Coda!K104)/(Coda!AF104+Coda!AH104)</f>
        <v>0.3693617677286743</v>
      </c>
      <c r="H105" s="132">
        <f>Coda!G104/Coda!L104</f>
        <v>1.3641025641025642E-3</v>
      </c>
      <c r="I105" s="132">
        <f>(Coda!Z104+Coda!X104+Coda!G104)/Coda!AJ104</f>
        <v>4.0829393948486574E-8</v>
      </c>
      <c r="J105" s="132">
        <f>(Coda!G104+Coda!J104)/Coda!AE104</f>
        <v>1.0222222222222225E-5</v>
      </c>
      <c r="K105" s="132">
        <f>+Coda!G104+Coda!H104+Coda!I104</f>
        <v>5.7146857142857144</v>
      </c>
      <c r="L105" s="132">
        <f>(ALR!G105+ALR!P105)/ALR!AA105</f>
        <v>2.8124363647614334</v>
      </c>
      <c r="M105" s="132">
        <f>(ALR!R105+ALR!P105+ALR!G105)/(ALR!I105+ALR!AA105)</f>
        <v>2.1298245998140883</v>
      </c>
      <c r="N105" s="132">
        <f>(ALR!Q105+ALR!P105+ALR!G105)/(ALR!V105+ALR!T105)</f>
        <v>1.5992467070343035</v>
      </c>
      <c r="O105" s="132">
        <f>(CLR!G105+CLR!P105+CLR!H105)/(CLR!L105+CLR!AA105)</f>
        <v>2.8470107313774577</v>
      </c>
      <c r="P105" s="132">
        <f>(CLR!H105+CLR!AH105+CLR!G105)/(CLR!AB105+CLR!L105)</f>
        <v>1.6038056126224762</v>
      </c>
      <c r="Q105" s="132">
        <f>(ILR!G105+ILR!H105+ILR!J105)/ILR!L105</f>
        <v>2.2185971058888225</v>
      </c>
      <c r="R105" s="132">
        <f>(ILR!G105+ILR!H105)/ILR!L105</f>
        <v>1.5740423249741111</v>
      </c>
      <c r="S105" s="83">
        <f t="shared" si="57"/>
        <v>3</v>
      </c>
      <c r="T105" s="131">
        <f t="shared" si="58"/>
        <v>3</v>
      </c>
      <c r="U105" s="131">
        <f t="shared" si="59"/>
        <v>3</v>
      </c>
      <c r="V105" s="131">
        <f t="shared" si="60"/>
        <v>3</v>
      </c>
      <c r="W105" s="131">
        <f t="shared" si="61"/>
        <v>3</v>
      </c>
      <c r="X105" s="131">
        <f t="shared" si="62"/>
        <v>5</v>
      </c>
      <c r="Y105" s="131">
        <f t="shared" si="63"/>
        <v>5</v>
      </c>
      <c r="Z105" s="131">
        <f t="shared" si="64"/>
        <v>5</v>
      </c>
      <c r="AA105" s="131">
        <f t="shared" si="65"/>
        <v>5</v>
      </c>
      <c r="AB105" s="131">
        <f t="shared" si="66"/>
        <v>5</v>
      </c>
      <c r="AC105" s="131">
        <f t="shared" si="67"/>
        <v>4</v>
      </c>
      <c r="AD105" s="131">
        <f t="shared" si="68"/>
        <v>5</v>
      </c>
      <c r="AE105" s="131">
        <f t="shared" si="69"/>
        <v>5</v>
      </c>
      <c r="AF105" s="142">
        <f t="shared" si="55"/>
        <v>83.07692307692308</v>
      </c>
      <c r="AG105" s="136">
        <f>(ILR!I105+ILR!K105)/(ILR!J105+ILR!L105+ILR!M105)</f>
        <v>11.003967199433932</v>
      </c>
      <c r="AH105" s="134">
        <f>(ILR!I105+ILR!K105)/(ILR!J105+ILR!L105)</f>
        <v>0.63876365952098113</v>
      </c>
      <c r="AI105" s="137">
        <v>-7.2824015483704096</v>
      </c>
      <c r="AJ105" s="85">
        <v>-7.2824015483704096</v>
      </c>
      <c r="AK105" s="83">
        <f t="shared" si="70"/>
        <v>4</v>
      </c>
      <c r="AL105" s="131">
        <f t="shared" si="71"/>
        <v>3</v>
      </c>
      <c r="AM105" s="131">
        <f t="shared" si="72"/>
        <v>3</v>
      </c>
      <c r="AN105" s="84">
        <f t="shared" si="73"/>
        <v>3</v>
      </c>
      <c r="AO105" s="86">
        <f t="shared" si="56"/>
        <v>30</v>
      </c>
    </row>
    <row r="106" spans="1:41" x14ac:dyDescent="0.3">
      <c r="A106" s="26">
        <v>687910</v>
      </c>
      <c r="B106" s="26">
        <v>846361</v>
      </c>
      <c r="C106" s="26">
        <v>379</v>
      </c>
      <c r="D106" s="25">
        <v>102</v>
      </c>
      <c r="E106" s="27" t="s">
        <v>102</v>
      </c>
      <c r="F106" s="82">
        <f>ILR!G106</f>
        <v>-6.279886746674685</v>
      </c>
      <c r="G106" s="132">
        <f>(Coda!G105+Coda!K105)/(Coda!AF105+Coda!AH105)</f>
        <v>0.32230408291897183</v>
      </c>
      <c r="H106" s="132">
        <f>Coda!G105/Coda!L105</f>
        <v>8.5925925925925926E-3</v>
      </c>
      <c r="I106" s="132">
        <f>(Coda!Z105+Coda!X105+Coda!G105)/Coda!AJ105</f>
        <v>1.1952038478072879E-7</v>
      </c>
      <c r="J106" s="132">
        <f>(Coda!G105+Coda!J105)/Coda!AE105</f>
        <v>1.21900826446281E-5</v>
      </c>
      <c r="K106" s="132">
        <f>+Coda!G105+Coda!H105+Coda!I105</f>
        <v>4.7490980392156867</v>
      </c>
      <c r="L106" s="132">
        <f>(ALR!G106+ALR!P106)/ALR!AA106</f>
        <v>2.448627324702342</v>
      </c>
      <c r="M106" s="132">
        <f>(ALR!R106+ALR!P106+ALR!G106)/(ALR!I106+ALR!AA106)</f>
        <v>1.9558322350853841</v>
      </c>
      <c r="N106" s="132">
        <f>(ALR!Q106+ALR!P106+ALR!G106)/(ALR!V106+ALR!T106)</f>
        <v>1.5138766447749397</v>
      </c>
      <c r="O106" s="132">
        <f>(CLR!G106+CLR!P106+CLR!H106)/(CLR!L106+CLR!AA106)</f>
        <v>2.3006597500779407</v>
      </c>
      <c r="P106" s="132">
        <f>(CLR!H106+CLR!AH106+CLR!G106)/(CLR!AB106+CLR!L106)</f>
        <v>1.2654123357129219</v>
      </c>
      <c r="Q106" s="132">
        <f>(ILR!G106+ILR!H106+ILR!J106)/ILR!L106</f>
        <v>2.1473830155688809</v>
      </c>
      <c r="R106" s="132">
        <f>(ILR!G106+ILR!H106)/ILR!L106</f>
        <v>1.4681933685548847</v>
      </c>
      <c r="S106" s="83">
        <f t="shared" si="57"/>
        <v>3</v>
      </c>
      <c r="T106" s="131">
        <f t="shared" si="58"/>
        <v>3</v>
      </c>
      <c r="U106" s="131">
        <f t="shared" si="59"/>
        <v>3</v>
      </c>
      <c r="V106" s="131">
        <f t="shared" si="60"/>
        <v>4</v>
      </c>
      <c r="W106" s="131">
        <f t="shared" si="61"/>
        <v>3</v>
      </c>
      <c r="X106" s="131">
        <f t="shared" si="62"/>
        <v>4</v>
      </c>
      <c r="Y106" s="131">
        <f t="shared" si="63"/>
        <v>3</v>
      </c>
      <c r="Z106" s="131">
        <f t="shared" si="64"/>
        <v>3</v>
      </c>
      <c r="AA106" s="131">
        <f t="shared" si="65"/>
        <v>3</v>
      </c>
      <c r="AB106" s="131">
        <f t="shared" si="66"/>
        <v>3</v>
      </c>
      <c r="AC106" s="131">
        <f t="shared" si="67"/>
        <v>3</v>
      </c>
      <c r="AD106" s="131">
        <f t="shared" si="68"/>
        <v>4</v>
      </c>
      <c r="AE106" s="131">
        <f t="shared" si="69"/>
        <v>4</v>
      </c>
      <c r="AF106" s="142">
        <f t="shared" si="55"/>
        <v>66.15384615384616</v>
      </c>
      <c r="AG106" s="136">
        <f>(ILR!I106+ILR!K106)/(ILR!J106+ILR!L106+ILR!M106)</f>
        <v>7.4126041852313858</v>
      </c>
      <c r="AH106" s="134">
        <f>(ILR!I106+ILR!K106)/(ILR!J106+ILR!L106)</f>
        <v>0.58279184888567126</v>
      </c>
      <c r="AI106" s="137">
        <v>-6.6900447078766003</v>
      </c>
      <c r="AJ106" s="85">
        <v>-6.6900447078766003</v>
      </c>
      <c r="AK106" s="83">
        <f t="shared" si="70"/>
        <v>3</v>
      </c>
      <c r="AL106" s="131">
        <f t="shared" si="71"/>
        <v>3</v>
      </c>
      <c r="AM106" s="131">
        <f t="shared" si="72"/>
        <v>3</v>
      </c>
      <c r="AN106" s="84">
        <f t="shared" si="73"/>
        <v>3</v>
      </c>
      <c r="AO106" s="86">
        <f t="shared" si="56"/>
        <v>30</v>
      </c>
    </row>
    <row r="107" spans="1:41" x14ac:dyDescent="0.3">
      <c r="A107" s="26">
        <v>687911</v>
      </c>
      <c r="B107" s="26">
        <v>846361</v>
      </c>
      <c r="C107" s="26">
        <v>379</v>
      </c>
      <c r="D107" s="25">
        <v>103</v>
      </c>
      <c r="E107" s="27" t="s">
        <v>103</v>
      </c>
      <c r="F107" s="82">
        <f>ILR!G107</f>
        <v>-7.1210054770470599</v>
      </c>
      <c r="G107" s="132">
        <f>(Coda!G106+Coda!K106)/(Coda!AF106+Coda!AH106)</f>
        <v>0.26330717604543108</v>
      </c>
      <c r="H107" s="132">
        <f>Coda!G106/Coda!L106</f>
        <v>1.3247311827956989E-3</v>
      </c>
      <c r="I107" s="132">
        <f>(Coda!Z106+Coda!X106+Coda!G106)/Coda!AJ106</f>
        <v>5.4560401944833713E-8</v>
      </c>
      <c r="J107" s="132">
        <f>(Coda!G106+Coda!J106)/Coda!AE106</f>
        <v>6.9295811864182859E-6</v>
      </c>
      <c r="K107" s="132">
        <f>+Coda!G106+Coda!H106+Coda!I106</f>
        <v>4.8452275862068968</v>
      </c>
      <c r="L107" s="132">
        <f>(ALR!G107+ALR!P107)/ALR!AA107</f>
        <v>2.7414200734415846</v>
      </c>
      <c r="M107" s="132">
        <f>(ALR!R107+ALR!P107+ALR!G107)/(ALR!I107+ALR!AA107)</f>
        <v>2.1073798824116525</v>
      </c>
      <c r="N107" s="132">
        <f>(ALR!Q107+ALR!P107+ALR!G107)/(ALR!V107+ALR!T107)</f>
        <v>1.6148826728354386</v>
      </c>
      <c r="O107" s="132">
        <f>(CLR!G107+CLR!P107+CLR!H107)/(CLR!L107+CLR!AA107)</f>
        <v>2.7829057359405933</v>
      </c>
      <c r="P107" s="132">
        <f>(CLR!H107+CLR!AH107+CLR!G107)/(CLR!AB107+CLR!L107)</f>
        <v>1.5724960657722504</v>
      </c>
      <c r="Q107" s="132">
        <f>(ILR!G107+ILR!H107+ILR!J107)/ILR!L107</f>
        <v>2.311459852648146</v>
      </c>
      <c r="R107" s="132">
        <f>(ILR!G107+ILR!H107)/ILR!L107</f>
        <v>1.6468685170102408</v>
      </c>
      <c r="S107" s="83">
        <f t="shared" si="57"/>
        <v>3</v>
      </c>
      <c r="T107" s="131">
        <f t="shared" si="58"/>
        <v>3</v>
      </c>
      <c r="U107" s="131">
        <f t="shared" si="59"/>
        <v>3</v>
      </c>
      <c r="V107" s="131">
        <f t="shared" si="60"/>
        <v>3</v>
      </c>
      <c r="W107" s="131">
        <f t="shared" si="61"/>
        <v>3</v>
      </c>
      <c r="X107" s="131">
        <f t="shared" si="62"/>
        <v>4</v>
      </c>
      <c r="Y107" s="131">
        <f t="shared" si="63"/>
        <v>4</v>
      </c>
      <c r="Z107" s="131">
        <f t="shared" si="64"/>
        <v>4</v>
      </c>
      <c r="AA107" s="131">
        <f t="shared" si="65"/>
        <v>5</v>
      </c>
      <c r="AB107" s="131">
        <f t="shared" si="66"/>
        <v>4</v>
      </c>
      <c r="AC107" s="131">
        <f t="shared" si="67"/>
        <v>4</v>
      </c>
      <c r="AD107" s="131">
        <f t="shared" si="68"/>
        <v>5</v>
      </c>
      <c r="AE107" s="131">
        <f t="shared" si="69"/>
        <v>5</v>
      </c>
      <c r="AF107" s="142">
        <f t="shared" si="55"/>
        <v>76.92307692307692</v>
      </c>
      <c r="AG107" s="136">
        <f>(ILR!I107+ILR!K107)/(ILR!J107+ILR!L107+ILR!M107)</f>
        <v>7.79658423478726</v>
      </c>
      <c r="AH107" s="134">
        <f>(ILR!I107+ILR!K107)/(ILR!J107+ILR!L107)</f>
        <v>0.62249318993931324</v>
      </c>
      <c r="AI107" s="137">
        <v>-6.4739470497260703</v>
      </c>
      <c r="AJ107" s="85">
        <v>-6.4739470497260703</v>
      </c>
      <c r="AK107" s="83">
        <f t="shared" si="70"/>
        <v>3</v>
      </c>
      <c r="AL107" s="131">
        <f t="shared" si="71"/>
        <v>3</v>
      </c>
      <c r="AM107" s="131">
        <f t="shared" si="72"/>
        <v>3</v>
      </c>
      <c r="AN107" s="84">
        <f t="shared" si="73"/>
        <v>3</v>
      </c>
      <c r="AO107" s="86">
        <f t="shared" si="56"/>
        <v>30</v>
      </c>
    </row>
    <row r="108" spans="1:41" x14ac:dyDescent="0.3">
      <c r="A108" s="26">
        <v>687912</v>
      </c>
      <c r="B108" s="26">
        <v>846360</v>
      </c>
      <c r="C108" s="26">
        <v>379</v>
      </c>
      <c r="D108" s="25">
        <v>104</v>
      </c>
      <c r="E108" s="27" t="s">
        <v>104</v>
      </c>
      <c r="F108" s="82">
        <f>ILR!G108</f>
        <v>-6.2941695480954465</v>
      </c>
      <c r="G108" s="132">
        <f>(Coda!G107+Coda!K107)/(Coda!AF107+Coda!AH107)</f>
        <v>0.1939319297339189</v>
      </c>
      <c r="H108" s="132">
        <f>Coda!G107/Coda!L107</f>
        <v>2.0053191489361702E-2</v>
      </c>
      <c r="I108" s="132">
        <f>(Coda!Z107+Coda!X107+Coda!G107)/Coda!AJ107</f>
        <v>1.5954312717506522E-7</v>
      </c>
      <c r="J108" s="132">
        <f>(Coda!G107+Coda!J107)/Coda!AE107</f>
        <v>2.1026385557379116E-5</v>
      </c>
      <c r="K108" s="132">
        <f>+Coda!G107+Coda!H107+Coda!I107</f>
        <v>4.4184984126984128</v>
      </c>
      <c r="L108" s="132">
        <f>(ALR!G108+ALR!P108)/ALR!AA108</f>
        <v>2.4942305318531099</v>
      </c>
      <c r="M108" s="132">
        <f>(ALR!R108+ALR!P108+ALR!G108)/(ALR!I108+ALR!AA108)</f>
        <v>1.938319446735254</v>
      </c>
      <c r="N108" s="132">
        <f>(ALR!Q108+ALR!P108+ALR!G108)/(ALR!V108+ALR!T108)</f>
        <v>1.5034382378225051</v>
      </c>
      <c r="O108" s="132">
        <f>(CLR!G108+CLR!P108+CLR!H108)/(CLR!L108+CLR!AA108)</f>
        <v>2.1487087652734087</v>
      </c>
      <c r="P108" s="132">
        <f>(CLR!H108+CLR!AH108+CLR!G108)/(CLR!AB108+CLR!L108)</f>
        <v>0.93432474589672032</v>
      </c>
      <c r="Q108" s="132">
        <f>(ILR!G108+ILR!H108+ILR!J108)/ILR!L108</f>
        <v>2.1305200725627786</v>
      </c>
      <c r="R108" s="132">
        <f>(ILR!G108+ILR!H108)/ILR!L108</f>
        <v>1.4638061729913296</v>
      </c>
      <c r="S108" s="83">
        <f t="shared" si="57"/>
        <v>3</v>
      </c>
      <c r="T108" s="131">
        <f t="shared" si="58"/>
        <v>3</v>
      </c>
      <c r="U108" s="131">
        <f t="shared" si="59"/>
        <v>4</v>
      </c>
      <c r="V108" s="131">
        <f t="shared" si="60"/>
        <v>5</v>
      </c>
      <c r="W108" s="131">
        <f t="shared" si="61"/>
        <v>3</v>
      </c>
      <c r="X108" s="131">
        <f t="shared" si="62"/>
        <v>3</v>
      </c>
      <c r="Y108" s="131">
        <f t="shared" si="63"/>
        <v>3</v>
      </c>
      <c r="Z108" s="131">
        <f t="shared" si="64"/>
        <v>3</v>
      </c>
      <c r="AA108" s="131">
        <f t="shared" si="65"/>
        <v>3</v>
      </c>
      <c r="AB108" s="131">
        <f t="shared" si="66"/>
        <v>3</v>
      </c>
      <c r="AC108" s="131">
        <f t="shared" si="67"/>
        <v>3</v>
      </c>
      <c r="AD108" s="131">
        <f t="shared" si="68"/>
        <v>4</v>
      </c>
      <c r="AE108" s="131">
        <f t="shared" si="69"/>
        <v>4</v>
      </c>
      <c r="AF108" s="142">
        <f t="shared" si="55"/>
        <v>67.692307692307693</v>
      </c>
      <c r="AG108" s="136">
        <f>(ILR!I108+ILR!K108)/(ILR!J108+ILR!L108+ILR!M108)</f>
        <v>8.157874965103904</v>
      </c>
      <c r="AH108" s="134">
        <f>(ILR!I108+ILR!K108)/(ILR!J108+ILR!L108)</f>
        <v>0.63887157248241666</v>
      </c>
      <c r="AI108" s="137">
        <v>-8.2665241021380993</v>
      </c>
      <c r="AJ108" s="85">
        <v>-8.2665241021380993</v>
      </c>
      <c r="AK108" s="83">
        <f t="shared" si="70"/>
        <v>4</v>
      </c>
      <c r="AL108" s="131">
        <f t="shared" si="71"/>
        <v>3</v>
      </c>
      <c r="AM108" s="131">
        <f t="shared" si="72"/>
        <v>3</v>
      </c>
      <c r="AN108" s="84">
        <f t="shared" si="73"/>
        <v>3</v>
      </c>
      <c r="AO108" s="86">
        <f t="shared" si="56"/>
        <v>30</v>
      </c>
    </row>
    <row r="109" spans="1:41" x14ac:dyDescent="0.3">
      <c r="A109" s="26">
        <v>687913</v>
      </c>
      <c r="B109" s="26">
        <v>846360</v>
      </c>
      <c r="C109" s="26">
        <v>379</v>
      </c>
      <c r="D109" s="25">
        <v>105</v>
      </c>
      <c r="E109" s="27" t="s">
        <v>105</v>
      </c>
      <c r="F109" s="82">
        <f>ILR!G109</f>
        <v>-7.3744204665340618</v>
      </c>
      <c r="G109" s="132">
        <f>(Coda!G108+Coda!K108)/(Coda!AF108+Coda!AH108)</f>
        <v>0.21791540269173254</v>
      </c>
      <c r="H109" s="132">
        <f>Coda!G108/Coda!L108</f>
        <v>1.5073684210526316E-3</v>
      </c>
      <c r="I109" s="132">
        <f>(Coda!Z108+Coda!X108+Coda!G108)/Coda!AJ108</f>
        <v>5.2303834041738253E-8</v>
      </c>
      <c r="J109" s="132">
        <f>(Coda!G108+Coda!J108)/Coda!AE108</f>
        <v>6.2003780718336487E-6</v>
      </c>
      <c r="K109" s="132">
        <f>+Coda!G108+Coda!H108+Coda!I108</f>
        <v>4.548787096774193</v>
      </c>
      <c r="L109" s="132">
        <f>(ALR!G109+ALR!P109)/ALR!AA109</f>
        <v>2.7434659759661639</v>
      </c>
      <c r="M109" s="132">
        <f>(ALR!R109+ALR!P109+ALR!G109)/(ALR!I109+ALR!AA109)</f>
        <v>2.0754085319988151</v>
      </c>
      <c r="N109" s="132">
        <f>(ALR!Q109+ALR!P109+ALR!G109)/(ALR!V109+ALR!T109)</f>
        <v>1.6071830051620892</v>
      </c>
      <c r="O109" s="132">
        <f>(CLR!G109+CLR!P109+CLR!H109)/(CLR!L109+CLR!AA109)</f>
        <v>2.704658995844222</v>
      </c>
      <c r="P109" s="132">
        <f>(CLR!H109+CLR!AH109+CLR!G109)/(CLR!AB109+CLR!L109)</f>
        <v>1.6676525494755754</v>
      </c>
      <c r="Q109" s="132">
        <f>(ILR!G109+ILR!H109+ILR!J109)/ILR!L109</f>
        <v>2.367135863507638</v>
      </c>
      <c r="R109" s="132">
        <f>(ILR!G109+ILR!H109)/ILR!L109</f>
        <v>1.714697571363978</v>
      </c>
      <c r="S109" s="83">
        <f t="shared" si="57"/>
        <v>3</v>
      </c>
      <c r="T109" s="131">
        <f t="shared" si="58"/>
        <v>3</v>
      </c>
      <c r="U109" s="131">
        <f t="shared" si="59"/>
        <v>3</v>
      </c>
      <c r="V109" s="131">
        <f t="shared" si="60"/>
        <v>3</v>
      </c>
      <c r="W109" s="131">
        <f t="shared" si="61"/>
        <v>3</v>
      </c>
      <c r="X109" s="131">
        <f t="shared" si="62"/>
        <v>3</v>
      </c>
      <c r="Y109" s="131">
        <f t="shared" si="63"/>
        <v>4</v>
      </c>
      <c r="Z109" s="131">
        <f t="shared" si="64"/>
        <v>4</v>
      </c>
      <c r="AA109" s="131">
        <f t="shared" si="65"/>
        <v>5</v>
      </c>
      <c r="AB109" s="131">
        <f t="shared" si="66"/>
        <v>4</v>
      </c>
      <c r="AC109" s="131">
        <f t="shared" si="67"/>
        <v>5</v>
      </c>
      <c r="AD109" s="131">
        <f t="shared" si="68"/>
        <v>5</v>
      </c>
      <c r="AE109" s="131">
        <f t="shared" si="69"/>
        <v>5</v>
      </c>
      <c r="AF109" s="142">
        <f t="shared" si="55"/>
        <v>76.92307692307692</v>
      </c>
      <c r="AG109" s="136">
        <f>(ILR!I109+ILR!K109)/(ILR!J109+ILR!L109+ILR!M109)</f>
        <v>10.26163875707207</v>
      </c>
      <c r="AH109" s="134">
        <f>(ILR!I109+ILR!K109)/(ILR!J109+ILR!L109)</f>
        <v>0.65191662839313735</v>
      </c>
      <c r="AI109" s="137">
        <v>-8.2840712508197107</v>
      </c>
      <c r="AJ109" s="85">
        <v>-8.2840712508197107</v>
      </c>
      <c r="AK109" s="83">
        <f t="shared" si="70"/>
        <v>4</v>
      </c>
      <c r="AL109" s="131">
        <f t="shared" si="71"/>
        <v>3</v>
      </c>
      <c r="AM109" s="131">
        <f t="shared" si="72"/>
        <v>3</v>
      </c>
      <c r="AN109" s="84">
        <f t="shared" si="73"/>
        <v>3</v>
      </c>
      <c r="AO109" s="86">
        <f t="shared" si="56"/>
        <v>30</v>
      </c>
    </row>
    <row r="110" spans="1:41" x14ac:dyDescent="0.3">
      <c r="A110" s="26">
        <v>687915</v>
      </c>
      <c r="B110" s="26">
        <v>846359</v>
      </c>
      <c r="C110" s="26">
        <v>379</v>
      </c>
      <c r="D110" s="25">
        <v>106</v>
      </c>
      <c r="E110" s="27" t="s">
        <v>106</v>
      </c>
      <c r="F110" s="82">
        <f>ILR!G110</f>
        <v>-6.7903388980973673</v>
      </c>
      <c r="G110" s="132">
        <f>(Coda!G109+Coda!K109)/(Coda!AF109+Coda!AH109)</f>
        <v>0.23383565166569256</v>
      </c>
      <c r="H110" s="132">
        <f>Coda!G109/Coda!L109</f>
        <v>4.844859813084113E-3</v>
      </c>
      <c r="I110" s="132">
        <f>(Coda!Z109+Coda!X109+Coda!G109)/Coda!AJ109</f>
        <v>7.6817765017605859E-8</v>
      </c>
      <c r="J110" s="132">
        <f>(Coda!G109+Coda!J109)/Coda!AE109</f>
        <v>8.4655489027573544E-6</v>
      </c>
      <c r="K110" s="132">
        <f>+Coda!G109+Coda!H109+Coda!I109</f>
        <v>4.5640999999999998</v>
      </c>
      <c r="L110" s="132">
        <f>(ALR!G110+ALR!P110)/ALR!AA110</f>
        <v>2.5945781504322993</v>
      </c>
      <c r="M110" s="132">
        <f>(ALR!R110+ALR!P110+ALR!G110)/(ALR!I110+ALR!AA110)</f>
        <v>2.0024293250100924</v>
      </c>
      <c r="N110" s="132">
        <f>(ALR!Q110+ALR!P110+ALR!G110)/(ALR!V110+ALR!T110)</f>
        <v>1.5507636412493526</v>
      </c>
      <c r="O110" s="132">
        <f>(CLR!G110+CLR!P110+CLR!H110)/(CLR!L110+CLR!AA110)</f>
        <v>2.4666491311287517</v>
      </c>
      <c r="P110" s="132">
        <f>(CLR!H110+CLR!AH110+CLR!G110)/(CLR!AB110+CLR!L110)</f>
        <v>1.3949314108991</v>
      </c>
      <c r="Q110" s="132">
        <f>(ILR!G110+ILR!H110+ILR!J110)/ILR!L110</f>
        <v>2.2593601518193642</v>
      </c>
      <c r="R110" s="132">
        <f>(ILR!G110+ILR!H110)/ILR!L110</f>
        <v>1.5961598494920226</v>
      </c>
      <c r="S110" s="83">
        <f t="shared" si="57"/>
        <v>3</v>
      </c>
      <c r="T110" s="131">
        <f t="shared" si="58"/>
        <v>3</v>
      </c>
      <c r="U110" s="131">
        <f t="shared" si="59"/>
        <v>3</v>
      </c>
      <c r="V110" s="131">
        <f t="shared" si="60"/>
        <v>3</v>
      </c>
      <c r="W110" s="131">
        <f t="shared" si="61"/>
        <v>3</v>
      </c>
      <c r="X110" s="131">
        <f t="shared" si="62"/>
        <v>3</v>
      </c>
      <c r="Y110" s="131">
        <f t="shared" si="63"/>
        <v>3</v>
      </c>
      <c r="Z110" s="131">
        <f t="shared" si="64"/>
        <v>3</v>
      </c>
      <c r="AA110" s="131">
        <f t="shared" si="65"/>
        <v>4</v>
      </c>
      <c r="AB110" s="131">
        <f t="shared" si="66"/>
        <v>4</v>
      </c>
      <c r="AC110" s="131">
        <f t="shared" si="67"/>
        <v>3</v>
      </c>
      <c r="AD110" s="131">
        <f t="shared" si="68"/>
        <v>5</v>
      </c>
      <c r="AE110" s="131">
        <f t="shared" si="69"/>
        <v>5</v>
      </c>
      <c r="AF110" s="142">
        <f t="shared" si="55"/>
        <v>69.230769230769226</v>
      </c>
      <c r="AG110" s="136">
        <f>(ILR!I110+ILR!K110)/(ILR!J110+ILR!L110+ILR!M110)</f>
        <v>9.5494346450888923</v>
      </c>
      <c r="AH110" s="134">
        <f>(ILR!I110+ILR!K110)/(ILR!J110+ILR!L110)</f>
        <v>0.65342273210129953</v>
      </c>
      <c r="AI110" s="137">
        <v>-5.4426103273743998</v>
      </c>
      <c r="AJ110" s="85">
        <v>-5.4426103273743998</v>
      </c>
      <c r="AK110" s="83">
        <f t="shared" si="70"/>
        <v>4</v>
      </c>
      <c r="AL110" s="131">
        <f t="shared" si="71"/>
        <v>3</v>
      </c>
      <c r="AM110" s="131">
        <f t="shared" si="72"/>
        <v>5</v>
      </c>
      <c r="AN110" s="84">
        <f t="shared" si="73"/>
        <v>5</v>
      </c>
      <c r="AO110" s="86">
        <f t="shared" si="56"/>
        <v>50</v>
      </c>
    </row>
    <row r="111" spans="1:41" x14ac:dyDescent="0.3">
      <c r="A111" s="26">
        <v>687916</v>
      </c>
      <c r="B111" s="26">
        <v>846359</v>
      </c>
      <c r="C111" s="26">
        <v>379</v>
      </c>
      <c r="D111" s="25">
        <v>107</v>
      </c>
      <c r="E111" s="27" t="s">
        <v>107</v>
      </c>
      <c r="F111" s="82">
        <f>ILR!G111</f>
        <v>-6.7775378221400064</v>
      </c>
      <c r="G111" s="132">
        <f>(Coda!G110+Coda!K110)/(Coda!AF110+Coda!AH110)</f>
        <v>0.23197266187050358</v>
      </c>
      <c r="H111" s="132">
        <f>Coda!G110/Coda!L110</f>
        <v>4.5500000000000002E-3</v>
      </c>
      <c r="I111" s="132">
        <f>(Coda!Z110+Coda!X110+Coda!G110)/Coda!AJ110</f>
        <v>7.1436291229557869E-8</v>
      </c>
      <c r="J111" s="132">
        <f>(Coda!G110+Coda!J110)/Coda!AE110</f>
        <v>9.9259491302721003E-6</v>
      </c>
      <c r="K111" s="132">
        <f>+Coda!G110+Coda!H110+Coda!I110</f>
        <v>4.6729417910447761</v>
      </c>
      <c r="L111" s="132">
        <f>(ALR!G111+ALR!P111)/ALR!AA111</f>
        <v>2.6356695211240937</v>
      </c>
      <c r="M111" s="132">
        <f>(ALR!R111+ALR!P111+ALR!G111)/(ALR!I111+ALR!AA111)</f>
        <v>2.0245096768640529</v>
      </c>
      <c r="N111" s="132">
        <f>(ALR!Q111+ALR!P111+ALR!G111)/(ALR!V111+ALR!T111)</f>
        <v>1.5457560467247096</v>
      </c>
      <c r="O111" s="132">
        <f>(CLR!G111+CLR!P111+CLR!H111)/(CLR!L111+CLR!AA111)</f>
        <v>2.4563617928522019</v>
      </c>
      <c r="P111" s="132">
        <f>(CLR!H111+CLR!AH111+CLR!G111)/(CLR!AB111+CLR!L111)</f>
        <v>1.4100294628894878</v>
      </c>
      <c r="Q111" s="132">
        <f>(ILR!G111+ILR!H111+ILR!J111)/ILR!L111</f>
        <v>2.2409665493823967</v>
      </c>
      <c r="R111" s="132">
        <f>(ILR!G111+ILR!H111)/ILR!L111</f>
        <v>1.5877577194665311</v>
      </c>
      <c r="S111" s="83">
        <f t="shared" si="57"/>
        <v>3</v>
      </c>
      <c r="T111" s="131">
        <f t="shared" si="58"/>
        <v>3</v>
      </c>
      <c r="U111" s="131">
        <f t="shared" si="59"/>
        <v>3</v>
      </c>
      <c r="V111" s="131">
        <f t="shared" si="60"/>
        <v>3</v>
      </c>
      <c r="W111" s="131">
        <f t="shared" si="61"/>
        <v>3</v>
      </c>
      <c r="X111" s="131">
        <f t="shared" si="62"/>
        <v>4</v>
      </c>
      <c r="Y111" s="131">
        <f t="shared" si="63"/>
        <v>4</v>
      </c>
      <c r="Z111" s="131">
        <f t="shared" si="64"/>
        <v>3</v>
      </c>
      <c r="AA111" s="131">
        <f t="shared" si="65"/>
        <v>3</v>
      </c>
      <c r="AB111" s="131">
        <f t="shared" si="66"/>
        <v>4</v>
      </c>
      <c r="AC111" s="131">
        <f t="shared" si="67"/>
        <v>3</v>
      </c>
      <c r="AD111" s="131">
        <f t="shared" si="68"/>
        <v>5</v>
      </c>
      <c r="AE111" s="131">
        <f t="shared" si="69"/>
        <v>5</v>
      </c>
      <c r="AF111" s="142">
        <f t="shared" si="55"/>
        <v>70.769230769230774</v>
      </c>
      <c r="AG111" s="136">
        <f>(ILR!I111+ILR!K111)/(ILR!J111+ILR!L111+ILR!M111)</f>
        <v>10.593186708703303</v>
      </c>
      <c r="AH111" s="134">
        <f>(ILR!I111+ILR!K111)/(ILR!J111+ILR!L111)</f>
        <v>0.68435268108345371</v>
      </c>
      <c r="AI111" s="137">
        <v>-5.1563698972341303</v>
      </c>
      <c r="AJ111" s="85">
        <v>-5.1563698972341303</v>
      </c>
      <c r="AK111" s="83">
        <f t="shared" si="70"/>
        <v>4</v>
      </c>
      <c r="AL111" s="131">
        <f t="shared" si="71"/>
        <v>4</v>
      </c>
      <c r="AM111" s="131">
        <f t="shared" si="72"/>
        <v>5</v>
      </c>
      <c r="AN111" s="84">
        <f t="shared" si="73"/>
        <v>5</v>
      </c>
      <c r="AO111" s="86">
        <f t="shared" si="56"/>
        <v>50</v>
      </c>
    </row>
    <row r="112" spans="1:41" x14ac:dyDescent="0.3">
      <c r="A112" s="26">
        <v>687917</v>
      </c>
      <c r="B112" s="26">
        <v>846358</v>
      </c>
      <c r="C112" s="26">
        <v>379</v>
      </c>
      <c r="D112" s="25">
        <v>108</v>
      </c>
      <c r="E112" s="27" t="s">
        <v>108</v>
      </c>
      <c r="F112" s="82">
        <f>ILR!G112</f>
        <v>-6.9682223826029306</v>
      </c>
      <c r="G112" s="132">
        <f>(Coda!G111+Coda!K111)/(Coda!AF111+Coda!AH111)</f>
        <v>0.19469521690767522</v>
      </c>
      <c r="H112" s="132">
        <f>Coda!G111/Coda!L111</f>
        <v>4.2694736842105252E-3</v>
      </c>
      <c r="I112" s="132">
        <f>(Coda!Z111+Coda!X111+Coda!G111)/Coda!AJ111</f>
        <v>7.0974494228919643E-8</v>
      </c>
      <c r="J112" s="132">
        <f>(Coda!G111+Coda!J111)/Coda!AE111</f>
        <v>8.5984581254409302E-6</v>
      </c>
      <c r="K112" s="132">
        <f>+Coda!G111+Coda!H111+Coda!I111</f>
        <v>4.4405939393939393</v>
      </c>
      <c r="L112" s="132">
        <f>(ALR!G112+ALR!P112)/ALR!AA112</f>
        <v>2.6726418465504009</v>
      </c>
      <c r="M112" s="132">
        <f>(ALR!R112+ALR!P112+ALR!G112)/(ALR!I112+ALR!AA112)</f>
        <v>2.0263716899954569</v>
      </c>
      <c r="N112" s="132">
        <f>(ALR!Q112+ALR!P112+ALR!G112)/(ALR!V112+ALR!T112)</f>
        <v>1.5639665804220055</v>
      </c>
      <c r="O112" s="132">
        <f>(CLR!G112+CLR!P112+CLR!H112)/(CLR!L112+CLR!AA112)</f>
        <v>2.5480000619517345</v>
      </c>
      <c r="P112" s="132">
        <f>(CLR!H112+CLR!AH112+CLR!G112)/(CLR!AB112+CLR!L112)</f>
        <v>1.3489169369192628</v>
      </c>
      <c r="Q112" s="132">
        <f>(ILR!G112+ILR!H112+ILR!J112)/ILR!L112</f>
        <v>2.2904886794273298</v>
      </c>
      <c r="R112" s="132">
        <f>(ILR!G112+ILR!H112)/ILR!L112</f>
        <v>1.6280060078340388</v>
      </c>
      <c r="S112" s="83">
        <f t="shared" si="57"/>
        <v>3</v>
      </c>
      <c r="T112" s="131">
        <f t="shared" si="58"/>
        <v>3</v>
      </c>
      <c r="U112" s="131">
        <f t="shared" si="59"/>
        <v>3</v>
      </c>
      <c r="V112" s="131">
        <f t="shared" si="60"/>
        <v>3</v>
      </c>
      <c r="W112" s="131">
        <f t="shared" si="61"/>
        <v>3</v>
      </c>
      <c r="X112" s="131">
        <f t="shared" si="62"/>
        <v>3</v>
      </c>
      <c r="Y112" s="131">
        <f t="shared" si="63"/>
        <v>4</v>
      </c>
      <c r="Z112" s="131">
        <f t="shared" si="64"/>
        <v>3</v>
      </c>
      <c r="AA112" s="131">
        <f t="shared" si="65"/>
        <v>4</v>
      </c>
      <c r="AB112" s="131">
        <f t="shared" si="66"/>
        <v>4</v>
      </c>
      <c r="AC112" s="131">
        <f t="shared" si="67"/>
        <v>3</v>
      </c>
      <c r="AD112" s="131">
        <f t="shared" si="68"/>
        <v>5</v>
      </c>
      <c r="AE112" s="131">
        <f t="shared" si="69"/>
        <v>5</v>
      </c>
      <c r="AF112" s="142">
        <f t="shared" si="55"/>
        <v>70.769230769230774</v>
      </c>
      <c r="AG112" s="136">
        <f>(ILR!I112+ILR!K112)/(ILR!J112+ILR!L112+ILR!M112)</f>
        <v>9.304219861525981</v>
      </c>
      <c r="AH112" s="134">
        <f>(ILR!I112+ILR!K112)/(ILR!J112+ILR!L112)</f>
        <v>0.66771537381736135</v>
      </c>
      <c r="AI112" s="137">
        <v>-4.8072815028076699</v>
      </c>
      <c r="AJ112" s="85">
        <v>-4.8072815028076699</v>
      </c>
      <c r="AK112" s="83">
        <f t="shared" si="70"/>
        <v>4</v>
      </c>
      <c r="AL112" s="131">
        <f t="shared" si="71"/>
        <v>4</v>
      </c>
      <c r="AM112" s="131">
        <f t="shared" si="72"/>
        <v>5</v>
      </c>
      <c r="AN112" s="84">
        <f t="shared" si="73"/>
        <v>5</v>
      </c>
      <c r="AO112" s="86">
        <f t="shared" si="56"/>
        <v>50</v>
      </c>
    </row>
    <row r="113" spans="1:41" x14ac:dyDescent="0.3">
      <c r="A113" s="26">
        <v>687918</v>
      </c>
      <c r="B113" s="26">
        <v>846358</v>
      </c>
      <c r="C113" s="26">
        <v>379</v>
      </c>
      <c r="D113" s="25">
        <v>109</v>
      </c>
      <c r="E113" s="27" t="s">
        <v>110</v>
      </c>
      <c r="F113" s="82">
        <f>ILR!G113</f>
        <v>-7.6562551717765874</v>
      </c>
      <c r="G113" s="132">
        <f>(Coda!G112+Coda!K112)/(Coda!AF112+Coda!AH112)</f>
        <v>5.9646027355545972E-2</v>
      </c>
      <c r="H113" s="132">
        <f>Coda!G112/Coda!L112</f>
        <v>4.4400000000000004E-3</v>
      </c>
      <c r="I113" s="132">
        <f>(Coda!Z112+Coda!X112+Coda!G112)/Coda!AJ112</f>
        <v>7.626348055079807E-8</v>
      </c>
      <c r="J113" s="132">
        <f>(Coda!G112+Coda!J112)/Coda!AE112</f>
        <v>2.7015686210231278E-5</v>
      </c>
      <c r="K113" s="132">
        <f>+Coda!G112+Coda!H112+Coda!I112</f>
        <v>4.090030894308943</v>
      </c>
      <c r="L113" s="132">
        <f>(ALR!G113+ALR!P113)/ALR!AA113</f>
        <v>2.959556229267577</v>
      </c>
      <c r="M113" s="132">
        <f>(ALR!R113+ALR!P113+ALR!G113)/(ALR!I113+ALR!AA113)</f>
        <v>2.0853163825495811</v>
      </c>
      <c r="N113" s="132">
        <f>(ALR!Q113+ALR!P113+ALR!G113)/(ALR!V113+ALR!T113)</f>
        <v>1.5874887828123891</v>
      </c>
      <c r="O113" s="132">
        <f>(CLR!G113+CLR!P113+CLR!H113)/(CLR!L113+CLR!AA113)</f>
        <v>2.6353447415796016</v>
      </c>
      <c r="P113" s="132">
        <f>(CLR!H113+CLR!AH113+CLR!G113)/(CLR!AB113+CLR!L113)</f>
        <v>1.5110862466419852</v>
      </c>
      <c r="Q113" s="132">
        <f>(ILR!G113+ILR!H113+ILR!J113)/ILR!L113</f>
        <v>2.5038125748495399</v>
      </c>
      <c r="R113" s="132">
        <f>(ILR!G113+ILR!H113)/ILR!L113</f>
        <v>1.8433503786812506</v>
      </c>
      <c r="S113" s="83">
        <f t="shared" si="57"/>
        <v>3</v>
      </c>
      <c r="T113" s="131">
        <f t="shared" si="58"/>
        <v>3</v>
      </c>
      <c r="U113" s="131">
        <f t="shared" si="59"/>
        <v>3</v>
      </c>
      <c r="V113" s="131">
        <f t="shared" si="60"/>
        <v>3</v>
      </c>
      <c r="W113" s="131">
        <f t="shared" si="61"/>
        <v>3</v>
      </c>
      <c r="X113" s="131">
        <f t="shared" si="62"/>
        <v>3</v>
      </c>
      <c r="Y113" s="131">
        <f t="shared" si="63"/>
        <v>5</v>
      </c>
      <c r="Z113" s="131">
        <f t="shared" si="64"/>
        <v>4</v>
      </c>
      <c r="AA113" s="131">
        <f t="shared" si="65"/>
        <v>4</v>
      </c>
      <c r="AB113" s="131">
        <f t="shared" si="66"/>
        <v>4</v>
      </c>
      <c r="AC113" s="131">
        <f t="shared" si="67"/>
        <v>4</v>
      </c>
      <c r="AD113" s="131">
        <f t="shared" si="68"/>
        <v>5</v>
      </c>
      <c r="AE113" s="131">
        <f t="shared" si="69"/>
        <v>5</v>
      </c>
      <c r="AF113" s="142">
        <f t="shared" si="55"/>
        <v>75.384615384615387</v>
      </c>
      <c r="AG113" s="136">
        <f>(ILR!I113+ILR!K113)/(ILR!J113+ILR!L113+ILR!M113)</f>
        <v>39.171534653556499</v>
      </c>
      <c r="AH113" s="134">
        <f>(ILR!I113+ILR!K113)/(ILR!J113+ILR!L113)</f>
        <v>0.87295691714783308</v>
      </c>
      <c r="AI113" s="137">
        <v>-5.0233652621142699</v>
      </c>
      <c r="AJ113" s="85">
        <v>-5.0233652621142699</v>
      </c>
      <c r="AK113" s="83">
        <f t="shared" si="70"/>
        <v>5</v>
      </c>
      <c r="AL113" s="131">
        <f t="shared" si="71"/>
        <v>5</v>
      </c>
      <c r="AM113" s="131">
        <f t="shared" si="72"/>
        <v>5</v>
      </c>
      <c r="AN113" s="84">
        <f t="shared" si="73"/>
        <v>5</v>
      </c>
      <c r="AO113" s="86">
        <f t="shared" si="56"/>
        <v>50</v>
      </c>
    </row>
    <row r="114" spans="1:41" x14ac:dyDescent="0.3">
      <c r="A114" s="26">
        <v>687316</v>
      </c>
      <c r="B114" s="26">
        <v>846238</v>
      </c>
      <c r="C114" s="26">
        <v>371</v>
      </c>
      <c r="D114" s="25">
        <v>110</v>
      </c>
      <c r="E114" s="27" t="s">
        <v>111</v>
      </c>
      <c r="F114" s="82">
        <f>ILR!G114</f>
        <v>-6.9794573646588782</v>
      </c>
      <c r="G114" s="132">
        <f>(Coda!G113+Coda!K113)/(Coda!AF113+Coda!AH113)</f>
        <v>0.31281504147966815</v>
      </c>
      <c r="H114" s="132">
        <f>Coda!G113/Coda!L113</f>
        <v>1.5520000000000002E-3</v>
      </c>
      <c r="I114" s="132">
        <f>(Coda!Z113+Coda!X113+Coda!G113)/Coda!AJ113</f>
        <v>1.0117883303589875E-7</v>
      </c>
      <c r="J114" s="132">
        <f>(Coda!G113+Coda!J113)/Coda!AE113</f>
        <v>2.1911712353150589E-5</v>
      </c>
      <c r="K114" s="132">
        <f>+Coda!G113+Coda!H113+Coda!I113</f>
        <v>4.0993010989010994</v>
      </c>
      <c r="L114" s="132">
        <f>(ALR!G114+ALR!P114)/ALR!AA114</f>
        <v>2.7085583104992166</v>
      </c>
      <c r="M114" s="132">
        <f>(ALR!R114+ALR!P114+ALR!G114)/(ALR!I114+ALR!AA114)</f>
        <v>2.0303254422121308</v>
      </c>
      <c r="N114" s="132">
        <f>(ALR!Q114+ALR!P114+ALR!G114)/(ALR!V114+ALR!T114)</f>
        <v>1.6383772077888499</v>
      </c>
      <c r="O114" s="132">
        <f>(CLR!G114+CLR!P114+CLR!H114)/(CLR!L114+CLR!AA114)</f>
        <v>2.6275295189969645</v>
      </c>
      <c r="P114" s="132">
        <f>(CLR!H114+CLR!AH114+CLR!G114)/(CLR!AB114+CLR!L114)</f>
        <v>1.7580484786754174</v>
      </c>
      <c r="Q114" s="132">
        <f>(ILR!G114+ILR!H114+ILR!J114)/ILR!L114</f>
        <v>2.2926448133652584</v>
      </c>
      <c r="R114" s="132">
        <f>(ILR!G114+ILR!H114)/ILR!L114</f>
        <v>1.6590740219261926</v>
      </c>
      <c r="S114" s="83">
        <f t="shared" si="57"/>
        <v>3</v>
      </c>
      <c r="T114" s="131">
        <f t="shared" si="58"/>
        <v>3</v>
      </c>
      <c r="U114" s="131">
        <f t="shared" si="59"/>
        <v>3</v>
      </c>
      <c r="V114" s="131">
        <f t="shared" si="60"/>
        <v>4</v>
      </c>
      <c r="W114" s="131">
        <f t="shared" si="61"/>
        <v>3</v>
      </c>
      <c r="X114" s="131">
        <f t="shared" si="62"/>
        <v>3</v>
      </c>
      <c r="Y114" s="131">
        <f t="shared" si="63"/>
        <v>4</v>
      </c>
      <c r="Z114" s="131">
        <f t="shared" si="64"/>
        <v>3</v>
      </c>
      <c r="AA114" s="131">
        <f t="shared" si="65"/>
        <v>5</v>
      </c>
      <c r="AB114" s="131">
        <f t="shared" si="66"/>
        <v>4</v>
      </c>
      <c r="AC114" s="131">
        <f t="shared" si="67"/>
        <v>5</v>
      </c>
      <c r="AD114" s="131">
        <f t="shared" si="68"/>
        <v>5</v>
      </c>
      <c r="AE114" s="131">
        <f t="shared" si="69"/>
        <v>5</v>
      </c>
      <c r="AF114" s="142">
        <f t="shared" si="55"/>
        <v>76.92307692307692</v>
      </c>
      <c r="AG114" s="136">
        <f>(ILR!I114+ILR!K114)/(ILR!J114+ILR!L114+ILR!M114)</f>
        <v>10.120186836384098</v>
      </c>
      <c r="AH114" s="134">
        <f>(ILR!I114+ILR!K114)/(ILR!J114+ILR!L114)</f>
        <v>0.73272105937426346</v>
      </c>
      <c r="AI114" s="137">
        <v>-5.9335432372993901</v>
      </c>
      <c r="AJ114" s="85">
        <v>-5.9335432372993901</v>
      </c>
      <c r="AK114" s="83">
        <f t="shared" si="70"/>
        <v>4</v>
      </c>
      <c r="AL114" s="131">
        <f t="shared" si="71"/>
        <v>5</v>
      </c>
      <c r="AM114" s="131">
        <f t="shared" si="72"/>
        <v>4</v>
      </c>
      <c r="AN114" s="84">
        <f t="shared" si="73"/>
        <v>4</v>
      </c>
      <c r="AO114" s="86">
        <f t="shared" si="56"/>
        <v>40</v>
      </c>
    </row>
    <row r="115" spans="1:41" x14ac:dyDescent="0.3">
      <c r="A115" s="26">
        <v>687319</v>
      </c>
      <c r="B115" s="26">
        <v>846238</v>
      </c>
      <c r="C115" s="26">
        <v>371</v>
      </c>
      <c r="D115" s="25">
        <v>111</v>
      </c>
      <c r="E115" s="27" t="s">
        <v>112</v>
      </c>
      <c r="F115" s="82">
        <f>ILR!G115</f>
        <v>-6.9391881692736792</v>
      </c>
      <c r="G115" s="132">
        <f>(Coda!G114+Coda!K114)/(Coda!AF114+Coda!AH114)</f>
        <v>0.31731087104328781</v>
      </c>
      <c r="H115" s="132">
        <f>Coda!G114/Coda!L114</f>
        <v>1.2219178082191781E-3</v>
      </c>
      <c r="I115" s="132">
        <f>(Coda!Z114+Coda!X114+Coda!G114)/Coda!AJ114</f>
        <v>1.1098509165986569E-7</v>
      </c>
      <c r="J115" s="132">
        <f>(Coda!G114+Coda!J114)/Coda!AE114</f>
        <v>2.1715268134629376E-5</v>
      </c>
      <c r="K115" s="132">
        <f>+Coda!G114+Coda!H114+Coda!I114</f>
        <v>4.0670666666666664</v>
      </c>
      <c r="L115" s="132">
        <f>(ALR!G115+ALR!P115)/ALR!AA115</f>
        <v>2.7101602423928237</v>
      </c>
      <c r="M115" s="132">
        <f>(ALR!R115+ALR!P115+ALR!G115)/(ALR!I115+ALR!AA115)</f>
        <v>2.0279039764136852</v>
      </c>
      <c r="N115" s="132">
        <f>(ALR!Q115+ALR!P115+ALR!G115)/(ALR!V115+ALR!T115)</f>
        <v>1.593725408311967</v>
      </c>
      <c r="O115" s="132">
        <f>(CLR!G115+CLR!P115+CLR!H115)/(CLR!L115+CLR!AA115)</f>
        <v>2.7937409782519205</v>
      </c>
      <c r="P115" s="132">
        <f>(CLR!H115+CLR!AH115+CLR!G115)/(CLR!AB115+CLR!L115)</f>
        <v>1.8880962453171708</v>
      </c>
      <c r="Q115" s="132">
        <f>(ILR!G115+ILR!H115+ILR!J115)/ILR!L115</f>
        <v>2.2822729885439461</v>
      </c>
      <c r="R115" s="132">
        <f>(ILR!G115+ILR!H115)/ILR!L115</f>
        <v>1.657469215909765</v>
      </c>
      <c r="S115" s="83">
        <f t="shared" si="57"/>
        <v>3</v>
      </c>
      <c r="T115" s="131">
        <f t="shared" si="58"/>
        <v>3</v>
      </c>
      <c r="U115" s="131">
        <f t="shared" si="59"/>
        <v>3</v>
      </c>
      <c r="V115" s="131">
        <f t="shared" si="60"/>
        <v>4</v>
      </c>
      <c r="W115" s="131">
        <f t="shared" si="61"/>
        <v>3</v>
      </c>
      <c r="X115" s="131">
        <f t="shared" si="62"/>
        <v>3</v>
      </c>
      <c r="Y115" s="131">
        <f t="shared" si="63"/>
        <v>4</v>
      </c>
      <c r="Z115" s="131">
        <f t="shared" si="64"/>
        <v>3</v>
      </c>
      <c r="AA115" s="131">
        <f t="shared" si="65"/>
        <v>4</v>
      </c>
      <c r="AB115" s="131">
        <f t="shared" si="66"/>
        <v>4</v>
      </c>
      <c r="AC115" s="131">
        <f t="shared" si="67"/>
        <v>5</v>
      </c>
      <c r="AD115" s="131">
        <f t="shared" si="68"/>
        <v>5</v>
      </c>
      <c r="AE115" s="131">
        <f t="shared" si="69"/>
        <v>5</v>
      </c>
      <c r="AF115" s="142">
        <f t="shared" si="55"/>
        <v>75.384615384615387</v>
      </c>
      <c r="AG115" s="136">
        <f>(ILR!I115+ILR!K115)/(ILR!J115+ILR!L115+ILR!M115)</f>
        <v>10.993512471844177</v>
      </c>
      <c r="AH115" s="134">
        <f>(ILR!I115+ILR!K115)/(ILR!J115+ILR!L115)</f>
        <v>0.73171548810346787</v>
      </c>
      <c r="AI115" s="137">
        <v>-5.4784205873876903</v>
      </c>
      <c r="AJ115" s="85">
        <v>-5.4784205873876903</v>
      </c>
      <c r="AK115" s="83">
        <f t="shared" si="70"/>
        <v>4</v>
      </c>
      <c r="AL115" s="131">
        <f t="shared" si="71"/>
        <v>5</v>
      </c>
      <c r="AM115" s="131">
        <f t="shared" si="72"/>
        <v>5</v>
      </c>
      <c r="AN115" s="84">
        <f t="shared" si="73"/>
        <v>5</v>
      </c>
      <c r="AO115" s="86">
        <f t="shared" si="56"/>
        <v>50</v>
      </c>
    </row>
    <row r="116" spans="1:41" x14ac:dyDescent="0.3">
      <c r="A116" s="26">
        <v>687320</v>
      </c>
      <c r="B116" s="26">
        <v>846238</v>
      </c>
      <c r="C116" s="26">
        <v>371</v>
      </c>
      <c r="D116" s="25">
        <v>112</v>
      </c>
      <c r="E116" s="27" t="s">
        <v>113</v>
      </c>
      <c r="F116" s="82">
        <f>ILR!G116</f>
        <v>-6.7117408046696028</v>
      </c>
      <c r="G116" s="132">
        <f>(Coda!G115+Coda!K115)/(Coda!AF115+Coda!AH115)</f>
        <v>0.28751827644638106</v>
      </c>
      <c r="H116" s="132">
        <f>Coda!G115/Coda!L115</f>
        <v>4.9512195121951229E-3</v>
      </c>
      <c r="I116" s="132">
        <f>(Coda!Z115+Coda!X115+Coda!G115)/Coda!AJ115</f>
        <v>1.229582263507658E-7</v>
      </c>
      <c r="J116" s="132">
        <f>(Coda!G115+Coda!J115)/Coda!AE115</f>
        <v>2.3886814133869578E-5</v>
      </c>
      <c r="K116" s="132">
        <f>+Coda!G115+Coda!H115+Coda!I115</f>
        <v>4.0410039603960399</v>
      </c>
      <c r="L116" s="132">
        <f>(ALR!G116+ALR!P116)/ALR!AA116</f>
        <v>2.5619202284743237</v>
      </c>
      <c r="M116" s="132">
        <f>(ALR!R116+ALR!P116+ALR!G116)/(ALR!I116+ALR!AA116)</f>
        <v>1.9421650630320411</v>
      </c>
      <c r="N116" s="132">
        <f>(ALR!Q116+ALR!P116+ALR!G116)/(ALR!V116+ALR!T116)</f>
        <v>1.5681197808460869</v>
      </c>
      <c r="O116" s="132">
        <f>(CLR!G116+CLR!P116+CLR!H116)/(CLR!L116+CLR!AA116)</f>
        <v>2.2917798665072882</v>
      </c>
      <c r="P116" s="132">
        <f>(CLR!H116+CLR!AH116+CLR!G116)/(CLR!AB116+CLR!L116)</f>
        <v>1.543018263776385</v>
      </c>
      <c r="Q116" s="132">
        <f>(ILR!G116+ILR!H116+ILR!J116)/ILR!L116</f>
        <v>2.1936298176359754</v>
      </c>
      <c r="R116" s="132">
        <f>(ILR!G116+ILR!H116)/ILR!L116</f>
        <v>1.603277260939187</v>
      </c>
      <c r="S116" s="83">
        <f t="shared" si="57"/>
        <v>3</v>
      </c>
      <c r="T116" s="131">
        <f t="shared" si="58"/>
        <v>3</v>
      </c>
      <c r="U116" s="131">
        <f t="shared" si="59"/>
        <v>3</v>
      </c>
      <c r="V116" s="131">
        <f t="shared" si="60"/>
        <v>4</v>
      </c>
      <c r="W116" s="131">
        <f t="shared" si="61"/>
        <v>3</v>
      </c>
      <c r="X116" s="131">
        <f t="shared" si="62"/>
        <v>3</v>
      </c>
      <c r="Y116" s="131">
        <f t="shared" si="63"/>
        <v>3</v>
      </c>
      <c r="Z116" s="131">
        <f t="shared" si="64"/>
        <v>3</v>
      </c>
      <c r="AA116" s="131">
        <f t="shared" si="65"/>
        <v>4</v>
      </c>
      <c r="AB116" s="131">
        <f t="shared" si="66"/>
        <v>3</v>
      </c>
      <c r="AC116" s="131">
        <f t="shared" si="67"/>
        <v>4</v>
      </c>
      <c r="AD116" s="131">
        <f t="shared" si="68"/>
        <v>5</v>
      </c>
      <c r="AE116" s="131">
        <f t="shared" si="69"/>
        <v>5</v>
      </c>
      <c r="AF116" s="142">
        <f t="shared" si="55"/>
        <v>70.769230769230774</v>
      </c>
      <c r="AG116" s="136">
        <f>(ILR!I116+ILR!K116)/(ILR!J116+ILR!L116+ILR!M116)</f>
        <v>18.648684766559526</v>
      </c>
      <c r="AH116" s="134">
        <f>(ILR!I116+ILR!K116)/(ILR!J116+ILR!L116)</f>
        <v>0.75623010004185498</v>
      </c>
      <c r="AI116" s="137">
        <v>-6.1904653615782097</v>
      </c>
      <c r="AJ116" s="85">
        <v>-6.1904653615782097</v>
      </c>
      <c r="AK116" s="83">
        <f t="shared" si="70"/>
        <v>5</v>
      </c>
      <c r="AL116" s="131">
        <f t="shared" si="71"/>
        <v>5</v>
      </c>
      <c r="AM116" s="131">
        <f t="shared" si="72"/>
        <v>3</v>
      </c>
      <c r="AN116" s="84">
        <f t="shared" si="73"/>
        <v>3</v>
      </c>
      <c r="AO116" s="86">
        <f t="shared" si="56"/>
        <v>30</v>
      </c>
    </row>
    <row r="117" spans="1:41" x14ac:dyDescent="0.3">
      <c r="A117" s="26">
        <v>687322</v>
      </c>
      <c r="B117" s="26">
        <v>846238</v>
      </c>
      <c r="C117" s="26">
        <v>371</v>
      </c>
      <c r="D117" s="25">
        <v>113</v>
      </c>
      <c r="E117" s="27" t="s">
        <v>127</v>
      </c>
      <c r="F117" s="82">
        <f>ILR!G117</f>
        <v>-6.3220701442343064</v>
      </c>
      <c r="G117" s="132">
        <f>(Coda!G116+Coda!K116)/(Coda!AF116+Coda!AH116)</f>
        <v>0.30556565274891362</v>
      </c>
      <c r="H117" s="132">
        <f>Coda!G116/Coda!L116</f>
        <v>1.0749350649350647E-2</v>
      </c>
      <c r="I117" s="132">
        <f>(Coda!Z116+Coda!X116+Coda!G116)/Coda!AJ116</f>
        <v>1.5160369670584578E-7</v>
      </c>
      <c r="J117" s="132">
        <f>(Coda!G116+Coda!J116)/Coda!AE116</f>
        <v>3.4254524795065336E-5</v>
      </c>
      <c r="K117" s="132">
        <f>+Coda!G116+Coda!H116+Coda!I116</f>
        <v>4.0427039603960395</v>
      </c>
      <c r="L117" s="132">
        <f>(ALR!G117+ALR!P117)/ALR!AA117</f>
        <v>2.4910503617769861</v>
      </c>
      <c r="M117" s="132">
        <f>(ALR!R117+ALR!P117+ALR!G117)/(ALR!I117+ALR!AA117)</f>
        <v>1.9019828955171589</v>
      </c>
      <c r="N117" s="132">
        <f>(ALR!Q117+ALR!P117+ALR!G117)/(ALR!V117+ALR!T117)</f>
        <v>1.5315438911753363</v>
      </c>
      <c r="O117" s="132">
        <f>(CLR!G117+CLR!P117+CLR!H117)/(CLR!L117+CLR!AA117)</f>
        <v>2.1325975441091227</v>
      </c>
      <c r="P117" s="132">
        <f>(CLR!H117+CLR!AH117+CLR!G117)/(CLR!AB117+CLR!L117)</f>
        <v>1.3573390881892311</v>
      </c>
      <c r="Q117" s="132">
        <f>(ILR!G117+ILR!H117+ILR!J117)/ILR!L117</f>
        <v>2.1071296444310197</v>
      </c>
      <c r="R117" s="132">
        <f>(ILR!G117+ILR!H117)/ILR!L117</f>
        <v>1.5193451937722127</v>
      </c>
      <c r="S117" s="83">
        <f t="shared" si="57"/>
        <v>3</v>
      </c>
      <c r="T117" s="131">
        <f t="shared" si="58"/>
        <v>3</v>
      </c>
      <c r="U117" s="131">
        <f t="shared" si="59"/>
        <v>4</v>
      </c>
      <c r="V117" s="131">
        <f t="shared" si="60"/>
        <v>5</v>
      </c>
      <c r="W117" s="131">
        <f t="shared" si="61"/>
        <v>3</v>
      </c>
      <c r="X117" s="131">
        <f t="shared" si="62"/>
        <v>3</v>
      </c>
      <c r="Y117" s="131">
        <f t="shared" si="63"/>
        <v>3</v>
      </c>
      <c r="Z117" s="131">
        <f t="shared" si="64"/>
        <v>3</v>
      </c>
      <c r="AA117" s="131">
        <f t="shared" si="65"/>
        <v>3</v>
      </c>
      <c r="AB117" s="131">
        <f t="shared" si="66"/>
        <v>3</v>
      </c>
      <c r="AC117" s="131">
        <f t="shared" si="67"/>
        <v>3</v>
      </c>
      <c r="AD117" s="131">
        <f t="shared" si="68"/>
        <v>4</v>
      </c>
      <c r="AE117" s="131">
        <f t="shared" si="69"/>
        <v>4</v>
      </c>
      <c r="AF117" s="142">
        <f t="shared" si="55"/>
        <v>67.692307692307693</v>
      </c>
      <c r="AG117" s="136">
        <f>(ILR!I117+ILR!K117)/(ILR!J117+ILR!L117+ILR!M117)</f>
        <v>23.061551571706328</v>
      </c>
      <c r="AH117" s="134">
        <f>(ILR!I117+ILR!K117)/(ILR!J117+ILR!L117)</f>
        <v>0.76110569889029867</v>
      </c>
      <c r="AI117" s="137">
        <v>-5.0898937020060799</v>
      </c>
      <c r="AJ117" s="85">
        <v>-5.0898937020060799</v>
      </c>
      <c r="AK117" s="83">
        <f t="shared" si="70"/>
        <v>5</v>
      </c>
      <c r="AL117" s="131">
        <f t="shared" si="71"/>
        <v>5</v>
      </c>
      <c r="AM117" s="131">
        <f t="shared" si="72"/>
        <v>5</v>
      </c>
      <c r="AN117" s="84">
        <f t="shared" si="73"/>
        <v>5</v>
      </c>
      <c r="AO117" s="86">
        <f t="shared" si="56"/>
        <v>50</v>
      </c>
    </row>
    <row r="118" spans="1:41" x14ac:dyDescent="0.3">
      <c r="A118" s="26">
        <v>687323</v>
      </c>
      <c r="B118" s="26">
        <v>846238</v>
      </c>
      <c r="C118" s="26">
        <v>371</v>
      </c>
      <c r="D118" s="25">
        <v>114</v>
      </c>
      <c r="E118" s="27" t="s">
        <v>114</v>
      </c>
      <c r="F118" s="82">
        <f>ILR!G118</f>
        <v>-4.8385372218634117</v>
      </c>
      <c r="G118" s="132">
        <f>(Coda!G117+Coda!K117)/(Coda!AF117+Coda!AH117)</f>
        <v>0.61727939042089974</v>
      </c>
      <c r="H118" s="132">
        <f>Coda!G117/Coda!L117</f>
        <v>3.6190000000000007E-2</v>
      </c>
      <c r="I118" s="132">
        <f>(Coda!Z117+Coda!X117+Coda!G117)/Coda!AJ117</f>
        <v>5.1199446573009779E-7</v>
      </c>
      <c r="J118" s="132">
        <f>(Coda!G117+Coda!J117)/Coda!AE117</f>
        <v>9.2361111111111108E-5</v>
      </c>
      <c r="K118" s="132">
        <f>+Coda!G117+Coda!H117+Coda!I117</f>
        <v>4.166862162162162</v>
      </c>
      <c r="L118" s="132">
        <f>(ALR!G118+ALR!P118)/ALR!AA118</f>
        <v>2.7112033934949302</v>
      </c>
      <c r="M118" s="132">
        <f>(ALR!R118+ALR!P118+ALR!G118)/(ALR!I118+ALR!AA118)</f>
        <v>2.0817843902202715</v>
      </c>
      <c r="N118" s="132">
        <f>(ALR!Q118+ALR!P118+ALR!G118)/(ALR!V118+ALR!T118)</f>
        <v>1.5868346262326405</v>
      </c>
      <c r="O118" s="132">
        <f>(CLR!G118+CLR!P118+CLR!H118)/(CLR!L118+CLR!AA118)</f>
        <v>2.4160544079903779</v>
      </c>
      <c r="P118" s="132">
        <f>(CLR!H118+CLR!AH118+CLR!G118)/(CLR!AB118+CLR!L118)</f>
        <v>0.74863831061589559</v>
      </c>
      <c r="Q118" s="132">
        <f>(ILR!G118+ILR!H118+ILR!J118)/ILR!L118</f>
        <v>1.7360380811503342</v>
      </c>
      <c r="R118" s="132">
        <f>(ILR!G118+ILR!H118)/ILR!L118</f>
        <v>1.0908171548093628</v>
      </c>
      <c r="S118" s="83">
        <f t="shared" si="57"/>
        <v>5</v>
      </c>
      <c r="T118" s="131">
        <f t="shared" si="58"/>
        <v>3</v>
      </c>
      <c r="U118" s="131">
        <f t="shared" si="59"/>
        <v>5</v>
      </c>
      <c r="V118" s="131">
        <f t="shared" si="60"/>
        <v>5</v>
      </c>
      <c r="W118" s="131">
        <f t="shared" si="61"/>
        <v>5</v>
      </c>
      <c r="X118" s="131">
        <f t="shared" si="62"/>
        <v>3</v>
      </c>
      <c r="Y118" s="131">
        <f t="shared" si="63"/>
        <v>4</v>
      </c>
      <c r="Z118" s="131">
        <f t="shared" si="64"/>
        <v>4</v>
      </c>
      <c r="AA118" s="131">
        <f t="shared" si="65"/>
        <v>4</v>
      </c>
      <c r="AB118" s="131">
        <f t="shared" si="66"/>
        <v>4</v>
      </c>
      <c r="AC118" s="131">
        <f t="shared" si="67"/>
        <v>3</v>
      </c>
      <c r="AD118" s="131">
        <f t="shared" si="68"/>
        <v>3</v>
      </c>
      <c r="AE118" s="131">
        <f t="shared" si="69"/>
        <v>3</v>
      </c>
      <c r="AF118" s="142">
        <f t="shared" si="55"/>
        <v>78.461538461538467</v>
      </c>
      <c r="AG118" s="136">
        <f>(ILR!I118+ILR!K118)/(ILR!J118+ILR!L118+ILR!M118)</f>
        <v>3.4088477170781704</v>
      </c>
      <c r="AH118" s="134">
        <f>(ILR!I118+ILR!K118)/(ILR!J118+ILR!L118)</f>
        <v>0.58451827287360625</v>
      </c>
      <c r="AI118" s="137">
        <v>-5.8749921364538196</v>
      </c>
      <c r="AJ118" s="85">
        <v>-5.8749921364538196</v>
      </c>
      <c r="AK118" s="83">
        <f t="shared" si="70"/>
        <v>3</v>
      </c>
      <c r="AL118" s="131">
        <f t="shared" si="71"/>
        <v>3</v>
      </c>
      <c r="AM118" s="131">
        <f t="shared" si="72"/>
        <v>4</v>
      </c>
      <c r="AN118" s="84">
        <f t="shared" si="73"/>
        <v>4</v>
      </c>
      <c r="AO118" s="86">
        <f t="shared" si="56"/>
        <v>40</v>
      </c>
    </row>
    <row r="119" spans="1:41" x14ac:dyDescent="0.3">
      <c r="A119" s="26">
        <v>687324</v>
      </c>
      <c r="B119" s="26">
        <v>846238</v>
      </c>
      <c r="C119" s="26">
        <v>371</v>
      </c>
      <c r="D119" s="25">
        <v>115</v>
      </c>
      <c r="E119" s="27" t="s">
        <v>115</v>
      </c>
      <c r="F119" s="82">
        <f>ILR!G119</f>
        <v>-5.3711443908340843</v>
      </c>
      <c r="G119" s="132">
        <f>(Coda!G118+Coda!K118)/(Coda!AF118+Coda!AH118)</f>
        <v>0.93449121044701144</v>
      </c>
      <c r="H119" s="132">
        <f>Coda!G118/Coda!L118</f>
        <v>1.6006249999999996E-2</v>
      </c>
      <c r="I119" s="132">
        <f>(Coda!Z118+Coda!X118+Coda!G118)/Coda!AJ118</f>
        <v>7.5244575151986751E-8</v>
      </c>
      <c r="J119" s="132">
        <f>(Coda!G118+Coda!J118)/Coda!AE118</f>
        <v>6.6149584487534631E-5</v>
      </c>
      <c r="K119" s="132">
        <f>+Coda!G118+Coda!H118+Coda!I118</f>
        <v>4.4372987654320983</v>
      </c>
      <c r="L119" s="132">
        <f>(ALR!G119+ALR!P119)/ALR!AA119</f>
        <v>2.4929689651124352</v>
      </c>
      <c r="M119" s="132">
        <f>(ALR!R119+ALR!P119+ALR!G119)/(ALR!I119+ALR!AA119)</f>
        <v>1.9386389779758932</v>
      </c>
      <c r="N119" s="132">
        <f>(ALR!Q119+ALR!P119+ALR!G119)/(ALR!V119+ALR!T119)</f>
        <v>1.5210634588490275</v>
      </c>
      <c r="O119" s="132">
        <f>(CLR!G119+CLR!P119+CLR!H119)/(CLR!L119+CLR!AA119)</f>
        <v>2.171414279407347</v>
      </c>
      <c r="P119" s="132">
        <f>(CLR!H119+CLR!AH119+CLR!G119)/(CLR!AB119+CLR!L119)</f>
        <v>1.4319267280912904</v>
      </c>
      <c r="Q119" s="132">
        <f>(ILR!G119+ILR!H119+ILR!J119)/ILR!L119</f>
        <v>1.8710224963228403</v>
      </c>
      <c r="R119" s="132">
        <f>(ILR!G119+ILR!H119)/ILR!L119</f>
        <v>1.2737816657385796</v>
      </c>
      <c r="S119" s="83">
        <f t="shared" si="57"/>
        <v>4</v>
      </c>
      <c r="T119" s="131">
        <f t="shared" si="58"/>
        <v>4</v>
      </c>
      <c r="U119" s="131">
        <f t="shared" si="59"/>
        <v>4</v>
      </c>
      <c r="V119" s="131">
        <f t="shared" si="60"/>
        <v>3</v>
      </c>
      <c r="W119" s="131">
        <f t="shared" si="61"/>
        <v>4</v>
      </c>
      <c r="X119" s="131">
        <f t="shared" si="62"/>
        <v>3</v>
      </c>
      <c r="Y119" s="131">
        <f t="shared" si="63"/>
        <v>3</v>
      </c>
      <c r="Z119" s="131">
        <f t="shared" si="64"/>
        <v>3</v>
      </c>
      <c r="AA119" s="131">
        <f t="shared" si="65"/>
        <v>3</v>
      </c>
      <c r="AB119" s="131">
        <f t="shared" si="66"/>
        <v>3</v>
      </c>
      <c r="AC119" s="131">
        <f t="shared" si="67"/>
        <v>4</v>
      </c>
      <c r="AD119" s="131">
        <f t="shared" si="68"/>
        <v>3</v>
      </c>
      <c r="AE119" s="131">
        <f t="shared" si="69"/>
        <v>3</v>
      </c>
      <c r="AF119" s="142">
        <f t="shared" si="55"/>
        <v>67.692307692307693</v>
      </c>
      <c r="AG119" s="136">
        <f>(ILR!I119+ILR!K119)/(ILR!J119+ILR!L119+ILR!M119)</f>
        <v>-58.75901371515863</v>
      </c>
      <c r="AH119" s="134">
        <f>(ILR!I119+ILR!K119)/(ILR!J119+ILR!L119)</f>
        <v>0.72104517875280627</v>
      </c>
      <c r="AI119" s="137">
        <v>-6.3471221612785103</v>
      </c>
      <c r="AJ119" s="85">
        <v>-6.3471221612785103</v>
      </c>
      <c r="AK119" s="83">
        <f t="shared" si="70"/>
        <v>3</v>
      </c>
      <c r="AL119" s="131">
        <f t="shared" si="71"/>
        <v>4</v>
      </c>
      <c r="AM119" s="131">
        <f t="shared" si="72"/>
        <v>3</v>
      </c>
      <c r="AN119" s="84">
        <f t="shared" si="73"/>
        <v>3</v>
      </c>
      <c r="AO119" s="86">
        <f t="shared" si="56"/>
        <v>30</v>
      </c>
    </row>
    <row r="120" spans="1:41" x14ac:dyDescent="0.3">
      <c r="A120" s="26">
        <v>687325</v>
      </c>
      <c r="B120" s="26">
        <v>846238</v>
      </c>
      <c r="C120" s="26">
        <v>371</v>
      </c>
      <c r="D120" s="25">
        <v>116</v>
      </c>
      <c r="E120" s="27" t="s">
        <v>116</v>
      </c>
      <c r="F120" s="82">
        <f>ILR!G120</f>
        <v>-6.7003802549359968</v>
      </c>
      <c r="G120" s="132">
        <f>(Coda!G119+Coda!K119)/(Coda!AF119+Coda!AH119)</f>
        <v>0.32717589531680441</v>
      </c>
      <c r="H120" s="132">
        <f>Coda!G119/Coda!L119</f>
        <v>3.7920000000000002E-3</v>
      </c>
      <c r="I120" s="132">
        <f>(Coda!Z119+Coda!X119+Coda!G119)/Coda!AJ119</f>
        <v>1.0695256536174727E-7</v>
      </c>
      <c r="J120" s="132">
        <f>(Coda!G119+Coda!J119)/Coda!AE119</f>
        <v>2.394770408163265E-5</v>
      </c>
      <c r="K120" s="132">
        <f>+Coda!G119+Coda!H119+Coda!I119</f>
        <v>5.0627556701030922</v>
      </c>
      <c r="L120" s="132">
        <f>(ALR!G120+ALR!P120)/ALR!AA120</f>
        <v>2.6186430740051967</v>
      </c>
      <c r="M120" s="132">
        <f>(ALR!R120+ALR!P120+ALR!G120)/(ALR!I120+ALR!AA120)</f>
        <v>1.9728999033032972</v>
      </c>
      <c r="N120" s="132">
        <f>(ALR!Q120+ALR!P120+ALR!G120)/(ALR!V120+ALR!T120)</f>
        <v>1.588288281365662</v>
      </c>
      <c r="O120" s="132">
        <f>(CLR!G120+CLR!P120+CLR!H120)/(CLR!L120+CLR!AA120)</f>
        <v>2.2750457574788361</v>
      </c>
      <c r="P120" s="132">
        <f>(CLR!H120+CLR!AH120+CLR!G120)/(CLR!AB120+CLR!L120)</f>
        <v>1.5629575916374638</v>
      </c>
      <c r="Q120" s="132">
        <f>(ILR!G120+ILR!H120+ILR!J120)/ILR!L120</f>
        <v>2.1855504970262096</v>
      </c>
      <c r="R120" s="132">
        <f>(ILR!G120+ILR!H120)/ILR!L120</f>
        <v>1.5975360776147263</v>
      </c>
      <c r="S120" s="83">
        <f t="shared" si="57"/>
        <v>3</v>
      </c>
      <c r="T120" s="131">
        <f t="shared" si="58"/>
        <v>3</v>
      </c>
      <c r="U120" s="131">
        <f t="shared" si="59"/>
        <v>3</v>
      </c>
      <c r="V120" s="131">
        <f t="shared" si="60"/>
        <v>4</v>
      </c>
      <c r="W120" s="131">
        <f t="shared" si="61"/>
        <v>3</v>
      </c>
      <c r="X120" s="131">
        <f t="shared" si="62"/>
        <v>4</v>
      </c>
      <c r="Y120" s="131">
        <f t="shared" si="63"/>
        <v>4</v>
      </c>
      <c r="Z120" s="131">
        <f t="shared" si="64"/>
        <v>3</v>
      </c>
      <c r="AA120" s="131">
        <f t="shared" si="65"/>
        <v>4</v>
      </c>
      <c r="AB120" s="131">
        <f t="shared" si="66"/>
        <v>3</v>
      </c>
      <c r="AC120" s="131">
        <f t="shared" si="67"/>
        <v>4</v>
      </c>
      <c r="AD120" s="131">
        <f t="shared" si="68"/>
        <v>5</v>
      </c>
      <c r="AE120" s="131">
        <f t="shared" si="69"/>
        <v>5</v>
      </c>
      <c r="AF120" s="142">
        <f t="shared" si="55"/>
        <v>73.84615384615384</v>
      </c>
      <c r="AG120" s="136">
        <f>(ILR!I120+ILR!K120)/(ILR!J120+ILR!L120+ILR!M120)</f>
        <v>18.759425115623767</v>
      </c>
      <c r="AH120" s="134">
        <f>(ILR!I120+ILR!K120)/(ILR!J120+ILR!L120)</f>
        <v>0.75305478695622574</v>
      </c>
      <c r="AI120" s="137">
        <v>-5.2723479640867303</v>
      </c>
      <c r="AJ120" s="85">
        <v>-5.2723479640867303</v>
      </c>
      <c r="AK120" s="83">
        <f t="shared" si="70"/>
        <v>5</v>
      </c>
      <c r="AL120" s="131">
        <f t="shared" si="71"/>
        <v>5</v>
      </c>
      <c r="AM120" s="131">
        <f t="shared" si="72"/>
        <v>5</v>
      </c>
      <c r="AN120" s="84">
        <f t="shared" si="73"/>
        <v>5</v>
      </c>
      <c r="AO120" s="86">
        <f t="shared" si="56"/>
        <v>50</v>
      </c>
    </row>
    <row r="121" spans="1:41" x14ac:dyDescent="0.3">
      <c r="A121" s="26">
        <v>687326</v>
      </c>
      <c r="B121" s="26">
        <v>846238</v>
      </c>
      <c r="C121" s="26">
        <v>371</v>
      </c>
      <c r="D121" s="25">
        <v>117</v>
      </c>
      <c r="E121" s="27" t="s">
        <v>117</v>
      </c>
      <c r="F121" s="82">
        <f>ILR!G121</f>
        <v>-5.9179139401561827</v>
      </c>
      <c r="G121" s="132">
        <f>(Coda!G120+Coda!K120)/(Coda!AF120+Coda!AH120)</f>
        <v>0.65178669386829891</v>
      </c>
      <c r="H121" s="132">
        <f>Coda!G120/Coda!L120</f>
        <v>5.0166666666666667E-3</v>
      </c>
      <c r="I121" s="132">
        <f>(Coda!Z120+Coda!X120+Coda!G120)/Coda!AJ120</f>
        <v>6.5809502169999101E-8</v>
      </c>
      <c r="J121" s="132">
        <f>(Coda!G120+Coda!J120)/Coda!AE120</f>
        <v>4.1075439291848329E-5</v>
      </c>
      <c r="K121" s="132">
        <f>+Coda!G120+Coda!H120+Coda!I120</f>
        <v>5.1724526315789481</v>
      </c>
      <c r="L121" s="132">
        <f>(ALR!G121+ALR!P121)/ALR!AA121</f>
        <v>2.6331164342874951</v>
      </c>
      <c r="M121" s="132">
        <f>(ALR!R121+ALR!P121+ALR!G121)/(ALR!I121+ALR!AA121)</f>
        <v>1.9982525367585631</v>
      </c>
      <c r="N121" s="132">
        <f>(ALR!Q121+ALR!P121+ALR!G121)/(ALR!V121+ALR!T121)</f>
        <v>1.5444015651049545</v>
      </c>
      <c r="O121" s="132">
        <f>(CLR!G121+CLR!P121+CLR!H121)/(CLR!L121+CLR!AA121)</f>
        <v>2.4095886435000815</v>
      </c>
      <c r="P121" s="132">
        <f>(CLR!H121+CLR!AH121+CLR!G121)/(CLR!AB121+CLR!L121)</f>
        <v>1.5723945316749446</v>
      </c>
      <c r="Q121" s="132">
        <f>(ILR!G121+ILR!H121+ILR!J121)/ILR!L121</f>
        <v>1.9924731148354924</v>
      </c>
      <c r="R121" s="132">
        <f>(ILR!G121+ILR!H121)/ILR!L121</f>
        <v>1.3998468245435751</v>
      </c>
      <c r="S121" s="83">
        <f t="shared" si="57"/>
        <v>3</v>
      </c>
      <c r="T121" s="131">
        <f t="shared" si="58"/>
        <v>4</v>
      </c>
      <c r="U121" s="131">
        <f t="shared" si="59"/>
        <v>3</v>
      </c>
      <c r="V121" s="131">
        <f t="shared" si="60"/>
        <v>3</v>
      </c>
      <c r="W121" s="131">
        <f t="shared" si="61"/>
        <v>4</v>
      </c>
      <c r="X121" s="131">
        <f t="shared" si="62"/>
        <v>4</v>
      </c>
      <c r="Y121" s="131">
        <f t="shared" si="63"/>
        <v>4</v>
      </c>
      <c r="Z121" s="131">
        <f t="shared" si="64"/>
        <v>3</v>
      </c>
      <c r="AA121" s="131">
        <f t="shared" si="65"/>
        <v>3</v>
      </c>
      <c r="AB121" s="131">
        <f t="shared" si="66"/>
        <v>4</v>
      </c>
      <c r="AC121" s="131">
        <f t="shared" si="67"/>
        <v>4</v>
      </c>
      <c r="AD121" s="131">
        <f t="shared" si="68"/>
        <v>4</v>
      </c>
      <c r="AE121" s="131">
        <f t="shared" si="69"/>
        <v>4</v>
      </c>
      <c r="AF121" s="142">
        <f t="shared" si="55"/>
        <v>72.307692307692307</v>
      </c>
      <c r="AG121" s="136">
        <f>(ILR!I121+ILR!K121)/(ILR!J121+ILR!L121+ILR!M121)</f>
        <v>39.240261171797691</v>
      </c>
      <c r="AH121" s="134">
        <f>(ILR!I121+ILR!K121)/(ILR!J121+ILR!L121)</f>
        <v>0.72968067544806103</v>
      </c>
      <c r="AI121" s="137">
        <v>-5.5562095747977098</v>
      </c>
      <c r="AJ121" s="85">
        <v>-5.5562095747977098</v>
      </c>
      <c r="AK121" s="83">
        <f t="shared" si="70"/>
        <v>5</v>
      </c>
      <c r="AL121" s="131">
        <f t="shared" si="71"/>
        <v>5</v>
      </c>
      <c r="AM121" s="131">
        <f t="shared" si="72"/>
        <v>4</v>
      </c>
      <c r="AN121" s="84">
        <f t="shared" si="73"/>
        <v>4</v>
      </c>
      <c r="AO121" s="86">
        <f t="shared" si="56"/>
        <v>40</v>
      </c>
    </row>
    <row r="122" spans="1:41" x14ac:dyDescent="0.3">
      <c r="A122" s="26">
        <v>687327</v>
      </c>
      <c r="B122" s="26">
        <v>846238</v>
      </c>
      <c r="C122" s="26">
        <v>371</v>
      </c>
      <c r="D122" s="25">
        <v>118</v>
      </c>
      <c r="E122" s="27" t="s">
        <v>118</v>
      </c>
      <c r="F122" s="82">
        <f>ILR!G122</f>
        <v>-5.3940964771723356</v>
      </c>
      <c r="G122" s="132">
        <f>(Coda!G121+Coda!K121)/(Coda!AF121+Coda!AH121)</f>
        <v>0.65855351545006713</v>
      </c>
      <c r="H122" s="132">
        <f>Coda!G121/Coda!L121</f>
        <v>2.2421874999999997E-2</v>
      </c>
      <c r="I122" s="132">
        <f>(Coda!Z121+Coda!X121+Coda!G121)/Coda!AJ121</f>
        <v>8.8347515576589693E-8</v>
      </c>
      <c r="J122" s="132">
        <f>(Coda!G121+Coda!J121)/Coda!AE121</f>
        <v>6.1454817181581583E-5</v>
      </c>
      <c r="K122" s="132">
        <f>+Coda!G121+Coda!H121+Coda!I121</f>
        <v>4.3062048192771085</v>
      </c>
      <c r="L122" s="132">
        <f>(ALR!G122+ALR!P122)/ALR!AA122</f>
        <v>2.4671763899611565</v>
      </c>
      <c r="M122" s="132">
        <f>(ALR!R122+ALR!P122+ALR!G122)/(ALR!I122+ALR!AA122)</f>
        <v>1.9185940671968509</v>
      </c>
      <c r="N122" s="132">
        <f>(ALR!Q122+ALR!P122+ALR!G122)/(ALR!V122+ALR!T122)</f>
        <v>1.4830783407069787</v>
      </c>
      <c r="O122" s="132">
        <f>(CLR!G122+CLR!P122+CLR!H122)/(CLR!L122+CLR!AA122)</f>
        <v>1.9779401045826757</v>
      </c>
      <c r="P122" s="132">
        <f>(CLR!H122+CLR!AH122+CLR!G122)/(CLR!AB122+CLR!L122)</f>
        <v>1.1795124324833879</v>
      </c>
      <c r="Q122" s="132">
        <f>(ILR!G122+ILR!H122+ILR!J122)/ILR!L122</f>
        <v>1.8335094283960383</v>
      </c>
      <c r="R122" s="132">
        <f>(ILR!G122+ILR!H122)/ILR!L122</f>
        <v>1.2753638381643033</v>
      </c>
      <c r="S122" s="83">
        <f t="shared" si="57"/>
        <v>4</v>
      </c>
      <c r="T122" s="131">
        <f t="shared" si="58"/>
        <v>4</v>
      </c>
      <c r="U122" s="131">
        <f t="shared" si="59"/>
        <v>5</v>
      </c>
      <c r="V122" s="131">
        <f t="shared" si="60"/>
        <v>4</v>
      </c>
      <c r="W122" s="131">
        <f t="shared" si="61"/>
        <v>4</v>
      </c>
      <c r="X122" s="131">
        <f t="shared" si="62"/>
        <v>3</v>
      </c>
      <c r="Y122" s="131">
        <f t="shared" si="63"/>
        <v>3</v>
      </c>
      <c r="Z122" s="131">
        <f t="shared" si="64"/>
        <v>3</v>
      </c>
      <c r="AA122" s="131">
        <f t="shared" si="65"/>
        <v>3</v>
      </c>
      <c r="AB122" s="131">
        <f t="shared" si="66"/>
        <v>3</v>
      </c>
      <c r="AC122" s="131">
        <f t="shared" si="67"/>
        <v>3</v>
      </c>
      <c r="AD122" s="131">
        <f t="shared" si="68"/>
        <v>3</v>
      </c>
      <c r="AE122" s="131">
        <f t="shared" si="69"/>
        <v>3</v>
      </c>
      <c r="AF122" s="142">
        <f t="shared" si="55"/>
        <v>69.230769230769226</v>
      </c>
      <c r="AG122" s="136">
        <f>(ILR!I122+ILR!K122)/(ILR!J122+ILR!L122+ILR!M122)</f>
        <v>-24.419895644344738</v>
      </c>
      <c r="AH122" s="134">
        <f>(ILR!I122+ILR!K122)/(ILR!J122+ILR!L122)</f>
        <v>0.78309525553996673</v>
      </c>
      <c r="AI122" s="137">
        <v>-4.6543869261137099</v>
      </c>
      <c r="AJ122" s="85">
        <v>-4.6543869261137099</v>
      </c>
      <c r="AK122" s="83">
        <f t="shared" si="70"/>
        <v>3</v>
      </c>
      <c r="AL122" s="131">
        <f t="shared" si="71"/>
        <v>5</v>
      </c>
      <c r="AM122" s="131">
        <f t="shared" si="72"/>
        <v>5</v>
      </c>
      <c r="AN122" s="84">
        <f t="shared" si="73"/>
        <v>5</v>
      </c>
      <c r="AO122" s="86">
        <f t="shared" si="56"/>
        <v>50</v>
      </c>
    </row>
    <row r="123" spans="1:41" x14ac:dyDescent="0.3">
      <c r="A123" s="26">
        <v>687328</v>
      </c>
      <c r="B123" s="26">
        <v>846238</v>
      </c>
      <c r="C123" s="26">
        <v>371</v>
      </c>
      <c r="D123" s="25">
        <v>119</v>
      </c>
      <c r="E123" s="27" t="s">
        <v>119</v>
      </c>
      <c r="F123" s="82">
        <f>ILR!G123</f>
        <v>-6.31639951233812</v>
      </c>
      <c r="G123" s="132">
        <f>(Coda!G122+Coda!K122)/(Coda!AF122+Coda!AH122)</f>
        <v>0.84198963730569942</v>
      </c>
      <c r="H123" s="132">
        <f>Coda!G122/Coda!L122</f>
        <v>1.3393939393939397E-3</v>
      </c>
      <c r="I123" s="132">
        <f>(Coda!Z122+Coda!X122+Coda!G122)/Coda!AJ122</f>
        <v>2.4654387648387202E-8</v>
      </c>
      <c r="J123" s="132">
        <f>(Coda!G122+Coda!J122)/Coda!AE122</f>
        <v>5.1604938271604931E-5</v>
      </c>
      <c r="K123" s="132">
        <f>+Coda!G122+Coda!H122+Coda!I122</f>
        <v>4.3608651162790695</v>
      </c>
      <c r="L123" s="132">
        <f>(ALR!G123+ALR!P123)/ALR!AA123</f>
        <v>2.7418118203504425</v>
      </c>
      <c r="M123" s="132">
        <f>(ALR!R123+ALR!P123+ALR!G123)/(ALR!I123+ALR!AA123)</f>
        <v>2.0665095407328344</v>
      </c>
      <c r="N123" s="132">
        <f>(ALR!Q123+ALR!P123+ALR!G123)/(ALR!V123+ALR!T123)</f>
        <v>1.5808701385026416</v>
      </c>
      <c r="O123" s="132">
        <f>(CLR!G123+CLR!P123+CLR!H123)/(CLR!L123+CLR!AA123)</f>
        <v>2.7483294477382398</v>
      </c>
      <c r="P123" s="132">
        <f>(CLR!H123+CLR!AH123+CLR!G123)/(CLR!AB123+CLR!L123)</f>
        <v>1.9480881669872363</v>
      </c>
      <c r="Q123" s="132">
        <f>(ILR!G123+ILR!H123+ILR!J123)/ILR!L123</f>
        <v>2.0627019687199311</v>
      </c>
      <c r="R123" s="132">
        <f>(ILR!G123+ILR!H123)/ILR!L123</f>
        <v>1.5053325435838683</v>
      </c>
      <c r="S123" s="83">
        <f t="shared" si="57"/>
        <v>3</v>
      </c>
      <c r="T123" s="131">
        <f t="shared" si="58"/>
        <v>4</v>
      </c>
      <c r="U123" s="131">
        <f t="shared" si="59"/>
        <v>3</v>
      </c>
      <c r="V123" s="131">
        <f t="shared" si="60"/>
        <v>3</v>
      </c>
      <c r="W123" s="131">
        <f t="shared" si="61"/>
        <v>4</v>
      </c>
      <c r="X123" s="131">
        <f t="shared" si="62"/>
        <v>3</v>
      </c>
      <c r="Y123" s="131">
        <f t="shared" si="63"/>
        <v>4</v>
      </c>
      <c r="Z123" s="131">
        <f t="shared" si="64"/>
        <v>4</v>
      </c>
      <c r="AA123" s="131">
        <f t="shared" si="65"/>
        <v>4</v>
      </c>
      <c r="AB123" s="131">
        <f t="shared" si="66"/>
        <v>4</v>
      </c>
      <c r="AC123" s="131">
        <f t="shared" si="67"/>
        <v>5</v>
      </c>
      <c r="AD123" s="131">
        <f t="shared" si="68"/>
        <v>4</v>
      </c>
      <c r="AE123" s="131">
        <f t="shared" si="69"/>
        <v>4</v>
      </c>
      <c r="AF123" s="142">
        <f t="shared" si="55"/>
        <v>75.384615384615387</v>
      </c>
      <c r="AG123" s="136">
        <f>(ILR!I123+ILR!K123)/(ILR!J123+ILR!L123+ILR!M123)</f>
        <v>-16.540983980291898</v>
      </c>
      <c r="AH123" s="134">
        <f>(ILR!I123+ILR!K123)/(ILR!J123+ILR!L123)</f>
        <v>0.77760594458429355</v>
      </c>
      <c r="AI123" s="137">
        <v>-6.5536871961848302</v>
      </c>
      <c r="AJ123" s="85">
        <v>-6.5536871961848302</v>
      </c>
      <c r="AK123" s="83">
        <f t="shared" si="70"/>
        <v>3</v>
      </c>
      <c r="AL123" s="131">
        <f t="shared" si="71"/>
        <v>5</v>
      </c>
      <c r="AM123" s="131">
        <f t="shared" si="72"/>
        <v>3</v>
      </c>
      <c r="AN123" s="84">
        <f t="shared" si="73"/>
        <v>3</v>
      </c>
      <c r="AO123" s="86">
        <f t="shared" si="56"/>
        <v>30</v>
      </c>
    </row>
    <row r="124" spans="1:41" x14ac:dyDescent="0.3">
      <c r="A124" s="26">
        <v>687329</v>
      </c>
      <c r="B124" s="26">
        <v>846238</v>
      </c>
      <c r="C124" s="26">
        <v>371</v>
      </c>
      <c r="D124" s="25">
        <v>120</v>
      </c>
      <c r="E124" s="27" t="s">
        <v>120</v>
      </c>
      <c r="F124" s="82">
        <f>ILR!G124</f>
        <v>-5.2658127485333939</v>
      </c>
      <c r="G124" s="132">
        <f>(Coda!G123+Coda!K123)/(Coda!AF123+Coda!AH123)</f>
        <v>0.86728723404255315</v>
      </c>
      <c r="H124" s="132">
        <f>Coda!G123/Coda!L123</f>
        <v>1.7499999999999998E-2</v>
      </c>
      <c r="I124" s="132">
        <f>(Coda!Z123+Coda!X123+Coda!G123)/Coda!AJ123</f>
        <v>8.1925909395855464E-8</v>
      </c>
      <c r="J124" s="132">
        <f>(Coda!G123+Coda!J123)/Coda!AE123</f>
        <v>7.2756913416254071E-5</v>
      </c>
      <c r="K124" s="132">
        <f>+Coda!G123+Coda!H123+Coda!I123</f>
        <v>4.390542168674699</v>
      </c>
      <c r="L124" s="132">
        <f>(ALR!G124+ALR!P124)/ALR!AA124</f>
        <v>2.4960099535557418</v>
      </c>
      <c r="M124" s="132">
        <f>(ALR!R124+ALR!P124+ALR!G124)/(ALR!I124+ALR!AA124)</f>
        <v>1.9341155450058871</v>
      </c>
      <c r="N124" s="132">
        <f>(ALR!Q124+ALR!P124+ALR!G124)/(ALR!V124+ALR!T124)</f>
        <v>1.4694772420922488</v>
      </c>
      <c r="O124" s="132">
        <f>(CLR!G124+CLR!P124+CLR!H124)/(CLR!L124+CLR!AA124)</f>
        <v>2.122417990603251</v>
      </c>
      <c r="P124" s="132">
        <f>(CLR!H124+CLR!AH124+CLR!G124)/(CLR!AB124+CLR!L124)</f>
        <v>1.2726538927528885</v>
      </c>
      <c r="Q124" s="132">
        <f>(ILR!G124+ILR!H124+ILR!J124)/ILR!L124</f>
        <v>1.81389039957775</v>
      </c>
      <c r="R124" s="132">
        <f>(ILR!G124+ILR!H124)/ILR!L124</f>
        <v>1.247688116247651</v>
      </c>
      <c r="S124" s="83">
        <f t="shared" si="57"/>
        <v>4</v>
      </c>
      <c r="T124" s="131">
        <f t="shared" si="58"/>
        <v>4</v>
      </c>
      <c r="U124" s="131">
        <f t="shared" si="59"/>
        <v>4</v>
      </c>
      <c r="V124" s="131">
        <f t="shared" si="60"/>
        <v>3</v>
      </c>
      <c r="W124" s="131">
        <f t="shared" si="61"/>
        <v>4</v>
      </c>
      <c r="X124" s="131">
        <f t="shared" si="62"/>
        <v>3</v>
      </c>
      <c r="Y124" s="131">
        <f t="shared" si="63"/>
        <v>3</v>
      </c>
      <c r="Z124" s="131">
        <f t="shared" si="64"/>
        <v>3</v>
      </c>
      <c r="AA124" s="131">
        <f t="shared" si="65"/>
        <v>3</v>
      </c>
      <c r="AB124" s="131">
        <f t="shared" si="66"/>
        <v>3</v>
      </c>
      <c r="AC124" s="131">
        <f t="shared" si="67"/>
        <v>3</v>
      </c>
      <c r="AD124" s="131">
        <f t="shared" si="68"/>
        <v>3</v>
      </c>
      <c r="AE124" s="131">
        <f t="shared" si="69"/>
        <v>3</v>
      </c>
      <c r="AF124" s="142">
        <f t="shared" si="55"/>
        <v>66.15384615384616</v>
      </c>
      <c r="AG124" s="136">
        <f>(ILR!I124+ILR!K124)/(ILR!J124+ILR!L124+ILR!M124)</f>
        <v>-24.51695881815105</v>
      </c>
      <c r="AH124" s="134">
        <f>(ILR!I124+ILR!K124)/(ILR!J124+ILR!L124)</f>
        <v>0.76479221911899931</v>
      </c>
      <c r="AI124" s="137">
        <v>-5.9239205662680199</v>
      </c>
      <c r="AJ124" s="85">
        <v>-5.9239205662680199</v>
      </c>
      <c r="AK124" s="83">
        <f t="shared" si="70"/>
        <v>3</v>
      </c>
      <c r="AL124" s="131">
        <f t="shared" si="71"/>
        <v>5</v>
      </c>
      <c r="AM124" s="131">
        <f t="shared" si="72"/>
        <v>4</v>
      </c>
      <c r="AN124" s="84">
        <f t="shared" si="73"/>
        <v>4</v>
      </c>
      <c r="AO124" s="86">
        <f t="shared" si="56"/>
        <v>40</v>
      </c>
    </row>
    <row r="125" spans="1:41" x14ac:dyDescent="0.3">
      <c r="A125" s="26">
        <v>687330</v>
      </c>
      <c r="B125" s="26">
        <v>846238</v>
      </c>
      <c r="C125" s="26">
        <v>371</v>
      </c>
      <c r="D125" s="25">
        <v>121</v>
      </c>
      <c r="E125" s="27" t="s">
        <v>121</v>
      </c>
      <c r="F125" s="82">
        <f>ILR!G125</f>
        <v>-5.2348253603425512</v>
      </c>
      <c r="G125" s="132">
        <f>(Coda!G124+Coda!K124)/(Coda!AF124+Coda!AH124)</f>
        <v>0.79784247323574409</v>
      </c>
      <c r="H125" s="132">
        <f>Coda!G124/Coda!L124</f>
        <v>2.3789062499999999E-2</v>
      </c>
      <c r="I125" s="132">
        <f>(Coda!Z124+Coda!X124+Coda!G124)/Coda!AJ124</f>
        <v>1.3744987353432267E-7</v>
      </c>
      <c r="J125" s="132">
        <f>(Coda!G124+Coda!J124)/Coda!AE124</f>
        <v>7.703993055555555E-5</v>
      </c>
      <c r="K125" s="132">
        <f>+Coda!G124+Coda!H124+Coda!I124</f>
        <v>3.4171385542168671</v>
      </c>
      <c r="L125" s="132">
        <f>(ALR!G125+ALR!P125)/ALR!AA125</f>
        <v>2.4026716135002402</v>
      </c>
      <c r="M125" s="132">
        <f>(ALR!R125+ALR!P125+ALR!G125)/(ALR!I125+ALR!AA125)</f>
        <v>1.8942438902055521</v>
      </c>
      <c r="N125" s="132">
        <f>(ALR!Q125+ALR!P125+ALR!G125)/(ALR!V125+ALR!T125)</f>
        <v>1.4619056775984864</v>
      </c>
      <c r="O125" s="132">
        <f>(CLR!G125+CLR!P125+CLR!H125)/(CLR!L125+CLR!AA125)</f>
        <v>2.0773418672543755</v>
      </c>
      <c r="P125" s="132">
        <f>(CLR!H125+CLR!AH125+CLR!G125)/(CLR!AB125+CLR!L125)</f>
        <v>1.1791458269275572</v>
      </c>
      <c r="Q125" s="132">
        <f>(ILR!G125+ILR!H125+ILR!J125)/ILR!L125</f>
        <v>1.8023314911847781</v>
      </c>
      <c r="R125" s="132">
        <f>(ILR!G125+ILR!H125)/ILR!L125</f>
        <v>1.2501858728861444</v>
      </c>
      <c r="S125" s="83">
        <f t="shared" si="57"/>
        <v>4</v>
      </c>
      <c r="T125" s="131">
        <f t="shared" si="58"/>
        <v>4</v>
      </c>
      <c r="U125" s="131">
        <f t="shared" si="59"/>
        <v>5</v>
      </c>
      <c r="V125" s="131">
        <f t="shared" si="60"/>
        <v>4</v>
      </c>
      <c r="W125" s="131">
        <f t="shared" si="61"/>
        <v>4</v>
      </c>
      <c r="X125" s="131">
        <f t="shared" si="62"/>
        <v>3</v>
      </c>
      <c r="Y125" s="131">
        <f t="shared" si="63"/>
        <v>3</v>
      </c>
      <c r="Z125" s="131">
        <f t="shared" si="64"/>
        <v>3</v>
      </c>
      <c r="AA125" s="131">
        <f t="shared" si="65"/>
        <v>3</v>
      </c>
      <c r="AB125" s="131">
        <f t="shared" si="66"/>
        <v>3</v>
      </c>
      <c r="AC125" s="131">
        <f t="shared" si="67"/>
        <v>3</v>
      </c>
      <c r="AD125" s="131">
        <f t="shared" si="68"/>
        <v>3</v>
      </c>
      <c r="AE125" s="131">
        <f t="shared" si="69"/>
        <v>3</v>
      </c>
      <c r="AF125" s="142">
        <f t="shared" si="55"/>
        <v>69.230769230769226</v>
      </c>
      <c r="AG125" s="136">
        <f>(ILR!I125+ILR!K125)/(ILR!J125+ILR!L125+ILR!M125)</f>
        <v>-35.629954496692854</v>
      </c>
      <c r="AH125" s="134">
        <f>(ILR!I125+ILR!K125)/(ILR!J125+ILR!L125)</f>
        <v>0.76851011008130132</v>
      </c>
      <c r="AI125" s="137">
        <v>-7.7427474904466598</v>
      </c>
      <c r="AJ125" s="85">
        <v>-7.7427474904466598</v>
      </c>
      <c r="AK125" s="83">
        <f t="shared" si="70"/>
        <v>3</v>
      </c>
      <c r="AL125" s="131">
        <f t="shared" si="71"/>
        <v>5</v>
      </c>
      <c r="AM125" s="131">
        <f t="shared" si="72"/>
        <v>3</v>
      </c>
      <c r="AN125" s="84">
        <f t="shared" si="73"/>
        <v>3</v>
      </c>
      <c r="AO125" s="86">
        <f t="shared" si="56"/>
        <v>30</v>
      </c>
    </row>
    <row r="126" spans="1:41" x14ac:dyDescent="0.3">
      <c r="A126" s="26">
        <v>687331</v>
      </c>
      <c r="B126" s="26">
        <v>846239</v>
      </c>
      <c r="C126" s="26">
        <v>371</v>
      </c>
      <c r="D126" s="25">
        <v>122</v>
      </c>
      <c r="E126" s="27" t="s">
        <v>122</v>
      </c>
      <c r="F126" s="82">
        <f>ILR!G126</f>
        <v>-4.619727086916952</v>
      </c>
      <c r="G126" s="132">
        <f>(Coda!G125+Coda!K125)/(Coda!AF125+Coda!AH125)</f>
        <v>1.8680631391729656</v>
      </c>
      <c r="H126" s="132">
        <f>Coda!G125/Coda!L125</f>
        <v>3.7975000000000009E-2</v>
      </c>
      <c r="I126" s="132">
        <f>(Coda!Z125+Coda!X125+Coda!G125)/Coda!AJ125</f>
        <v>8.3846579225651064E-8</v>
      </c>
      <c r="J126" s="132">
        <f>(Coda!G125+Coda!J125)/Coda!AE125</f>
        <v>1.1433162892622353E-4</v>
      </c>
      <c r="K126" s="132">
        <f>+Coda!G125+Coda!H125+Coda!I125</f>
        <v>3.9112084507042253</v>
      </c>
      <c r="L126" s="132">
        <f>(ALR!G126+ALR!P126)/ALR!AA126</f>
        <v>2.3276775768054656</v>
      </c>
      <c r="M126" s="132">
        <f>(ALR!R126+ALR!P126+ALR!G126)/(ALR!I126+ALR!AA126)</f>
        <v>1.8868859204270321</v>
      </c>
      <c r="N126" s="132">
        <f>(ALR!Q126+ALR!P126+ALR!G126)/(ALR!V126+ALR!T126)</f>
        <v>1.4769062367742765</v>
      </c>
      <c r="O126" s="132">
        <f>(CLR!G126+CLR!P126+CLR!H126)/(CLR!L126+CLR!AA126)</f>
        <v>1.8192360108386929</v>
      </c>
      <c r="P126" s="132">
        <f>(CLR!H126+CLR!AH126+CLR!G126)/(CLR!AB126+CLR!L126)</f>
        <v>1.1638389010752697</v>
      </c>
      <c r="Q126" s="132">
        <f>(ILR!G126+ILR!H126+ILR!J126)/ILR!L126</f>
        <v>1.623632558612282</v>
      </c>
      <c r="R126" s="132">
        <f>(ILR!G126+ILR!H126)/ILR!L126</f>
        <v>1.099763834185794</v>
      </c>
      <c r="S126" s="83">
        <f t="shared" si="57"/>
        <v>5</v>
      </c>
      <c r="T126" s="131">
        <f t="shared" si="58"/>
        <v>5</v>
      </c>
      <c r="U126" s="131">
        <f t="shared" si="59"/>
        <v>5</v>
      </c>
      <c r="V126" s="131">
        <f t="shared" si="60"/>
        <v>4</v>
      </c>
      <c r="W126" s="131">
        <f t="shared" si="61"/>
        <v>5</v>
      </c>
      <c r="X126" s="131">
        <f t="shared" si="62"/>
        <v>3</v>
      </c>
      <c r="Y126" s="131">
        <f t="shared" si="63"/>
        <v>3</v>
      </c>
      <c r="Z126" s="131">
        <f t="shared" si="64"/>
        <v>3</v>
      </c>
      <c r="AA126" s="131">
        <f t="shared" si="65"/>
        <v>3</v>
      </c>
      <c r="AB126" s="131">
        <f t="shared" si="66"/>
        <v>3</v>
      </c>
      <c r="AC126" s="131">
        <f t="shared" si="67"/>
        <v>3</v>
      </c>
      <c r="AD126" s="131">
        <f t="shared" si="68"/>
        <v>3</v>
      </c>
      <c r="AE126" s="131">
        <f t="shared" si="69"/>
        <v>3</v>
      </c>
      <c r="AF126" s="142">
        <f t="shared" si="55"/>
        <v>73.84615384615384</v>
      </c>
      <c r="AG126" s="136">
        <f>(ILR!I126+ILR!K126)/(ILR!J126+ILR!L126+ILR!M126)</f>
        <v>-7.9813412406213429</v>
      </c>
      <c r="AH126" s="134">
        <f>(ILR!I126+ILR!K126)/(ILR!J126+ILR!L126)</f>
        <v>0.77307234537568315</v>
      </c>
      <c r="AI126" s="137">
        <v>-6.7121915276542099</v>
      </c>
      <c r="AJ126" s="85">
        <v>-6.7121915276542099</v>
      </c>
      <c r="AK126" s="83">
        <f t="shared" si="70"/>
        <v>3</v>
      </c>
      <c r="AL126" s="131">
        <f t="shared" si="71"/>
        <v>5</v>
      </c>
      <c r="AM126" s="131">
        <f t="shared" si="72"/>
        <v>3</v>
      </c>
      <c r="AN126" s="84">
        <f t="shared" si="73"/>
        <v>3</v>
      </c>
      <c r="AO126" s="86">
        <f t="shared" si="56"/>
        <v>30</v>
      </c>
    </row>
    <row r="127" spans="1:41" x14ac:dyDescent="0.3">
      <c r="A127" s="26">
        <v>687333</v>
      </c>
      <c r="B127" s="26">
        <v>846239</v>
      </c>
      <c r="C127" s="26">
        <v>371</v>
      </c>
      <c r="D127" s="25">
        <v>123</v>
      </c>
      <c r="E127" s="27" t="s">
        <v>123</v>
      </c>
      <c r="F127" s="82">
        <f>ILR!G127</f>
        <v>-4.2704353870481722</v>
      </c>
      <c r="G127" s="132">
        <f>(Coda!G126+Coda!K126)/(Coda!AF126+Coda!AH126)</f>
        <v>1.8963504970321099</v>
      </c>
      <c r="H127" s="132">
        <f>Coda!G126/Coda!L126</f>
        <v>8.6250877192982453E-2</v>
      </c>
      <c r="I127" s="132">
        <f>(Coda!Z126+Coda!X126+Coda!G126)/Coda!AJ126</f>
        <v>1.636081073660359E-7</v>
      </c>
      <c r="J127" s="132">
        <f>(Coda!G126+Coda!J126)/Coda!AE126</f>
        <v>1.7833455076698323E-4</v>
      </c>
      <c r="K127" s="132">
        <f>+Coda!G126+Coda!H126+Coda!I126</f>
        <v>3.9389082191780824</v>
      </c>
      <c r="L127" s="132">
        <f>(ALR!G127+ALR!P127)/ALR!AA127</f>
        <v>2.2528165826732076</v>
      </c>
      <c r="M127" s="132">
        <f>(ALR!R127+ALR!P127+ALR!G127)/(ALR!I127+ALR!AA127)</f>
        <v>1.8420078320747864</v>
      </c>
      <c r="N127" s="132">
        <f>(ALR!Q127+ALR!P127+ALR!G127)/(ALR!V127+ALR!T127)</f>
        <v>1.4440043915454945</v>
      </c>
      <c r="O127" s="132">
        <f>(CLR!G127+CLR!P127+CLR!H127)/(CLR!L127+CLR!AA127)</f>
        <v>1.6444391117337511</v>
      </c>
      <c r="P127" s="132">
        <f>(CLR!H127+CLR!AH127+CLR!G127)/(CLR!AB127+CLR!L127)</f>
        <v>0.96570054525439208</v>
      </c>
      <c r="Q127" s="132">
        <f>(ILR!G127+ILR!H127+ILR!J127)/ILR!L127</f>
        <v>1.5456066695097179</v>
      </c>
      <c r="R127" s="132">
        <f>(ILR!G127+ILR!H127)/ILR!L127</f>
        <v>1.0230361895989992</v>
      </c>
      <c r="S127" s="83">
        <f t="shared" si="57"/>
        <v>5</v>
      </c>
      <c r="T127" s="131">
        <f t="shared" si="58"/>
        <v>5</v>
      </c>
      <c r="U127" s="131">
        <f t="shared" si="59"/>
        <v>5</v>
      </c>
      <c r="V127" s="131">
        <f t="shared" si="60"/>
        <v>5</v>
      </c>
      <c r="W127" s="131">
        <f t="shared" si="61"/>
        <v>5</v>
      </c>
      <c r="X127" s="131">
        <f t="shared" si="62"/>
        <v>3</v>
      </c>
      <c r="Y127" s="131">
        <f t="shared" si="63"/>
        <v>3</v>
      </c>
      <c r="Z127" s="131">
        <f t="shared" si="64"/>
        <v>3</v>
      </c>
      <c r="AA127" s="131">
        <f t="shared" si="65"/>
        <v>3</v>
      </c>
      <c r="AB127" s="131">
        <f t="shared" si="66"/>
        <v>3</v>
      </c>
      <c r="AC127" s="131">
        <f t="shared" si="67"/>
        <v>3</v>
      </c>
      <c r="AD127" s="131">
        <f t="shared" si="68"/>
        <v>3</v>
      </c>
      <c r="AE127" s="131">
        <f t="shared" si="69"/>
        <v>3</v>
      </c>
      <c r="AF127" s="142">
        <f t="shared" si="55"/>
        <v>75.384615384615387</v>
      </c>
      <c r="AG127" s="136">
        <f>(ILR!I127+ILR!K127)/(ILR!J127+ILR!L127+ILR!M127)</f>
        <v>-7.4193729345445449</v>
      </c>
      <c r="AH127" s="134">
        <f>(ILR!I127+ILR!K127)/(ILR!J127+ILR!L127)</f>
        <v>0.78403049589480323</v>
      </c>
      <c r="AI127" s="137">
        <v>-7.9346127085113602</v>
      </c>
      <c r="AJ127" s="85">
        <v>-7.9346127085113602</v>
      </c>
      <c r="AK127" s="83">
        <f t="shared" si="70"/>
        <v>3</v>
      </c>
      <c r="AL127" s="131">
        <f t="shared" si="71"/>
        <v>5</v>
      </c>
      <c r="AM127" s="131">
        <f t="shared" si="72"/>
        <v>3</v>
      </c>
      <c r="AN127" s="84">
        <f t="shared" si="73"/>
        <v>3</v>
      </c>
      <c r="AO127" s="86">
        <f t="shared" si="56"/>
        <v>30</v>
      </c>
    </row>
    <row r="128" spans="1:41" x14ac:dyDescent="0.3">
      <c r="A128" s="26">
        <v>687336</v>
      </c>
      <c r="B128" s="26">
        <v>846239</v>
      </c>
      <c r="C128" s="26">
        <v>371</v>
      </c>
      <c r="D128" s="25">
        <v>124</v>
      </c>
      <c r="E128" s="27" t="s">
        <v>124</v>
      </c>
      <c r="F128" s="82">
        <f>ILR!G128</f>
        <v>-4.9190746868833379</v>
      </c>
      <c r="G128" s="132">
        <f>(Coda!G127+Coda!K127)/(Coda!AF127+Coda!AH127)</f>
        <v>0.94589525713050981</v>
      </c>
      <c r="H128" s="132">
        <f>Coda!G127/Coda!L127</f>
        <v>4.0470491803278684E-2</v>
      </c>
      <c r="I128" s="132">
        <f>(Coda!Z127+Coda!X127+Coda!G127)/Coda!AJ127</f>
        <v>1.4149443931420575E-7</v>
      </c>
      <c r="J128" s="132">
        <f>(Coda!G127+Coda!J127)/Coda!AE127</f>
        <v>1.0203411430251936E-4</v>
      </c>
      <c r="K128" s="132">
        <f>+Coda!G127+Coda!H127+Coda!I127</f>
        <v>3.5425641975308642</v>
      </c>
      <c r="L128" s="132">
        <f>(ALR!G128+ALR!P128)/ALR!AA128</f>
        <v>2.3330796425905382</v>
      </c>
      <c r="M128" s="132">
        <f>(ALR!R128+ALR!P128+ALR!G128)/(ALR!I128+ALR!AA128)</f>
        <v>1.8655731592264382</v>
      </c>
      <c r="N128" s="132">
        <f>(ALR!Q128+ALR!P128+ALR!G128)/(ALR!V128+ALR!T128)</f>
        <v>1.4786564267999744</v>
      </c>
      <c r="O128" s="132">
        <f>(CLR!G128+CLR!P128+CLR!H128)/(CLR!L128+CLR!AA128)</f>
        <v>1.880523998966245</v>
      </c>
      <c r="P128" s="132">
        <f>(CLR!H128+CLR!AH128+CLR!G128)/(CLR!AB128+CLR!L128)</f>
        <v>1.0319005572955486</v>
      </c>
      <c r="Q128" s="132">
        <f>(ILR!G128+ILR!H128+ILR!J128)/ILR!L128</f>
        <v>1.7184980488223129</v>
      </c>
      <c r="R128" s="132">
        <f>(ILR!G128+ILR!H128)/ILR!L128</f>
        <v>1.1717940884577718</v>
      </c>
      <c r="S128" s="83">
        <f t="shared" si="57"/>
        <v>5</v>
      </c>
      <c r="T128" s="131">
        <f t="shared" si="58"/>
        <v>4</v>
      </c>
      <c r="U128" s="131">
        <f t="shared" si="59"/>
        <v>5</v>
      </c>
      <c r="V128" s="131">
        <f t="shared" si="60"/>
        <v>4</v>
      </c>
      <c r="W128" s="131">
        <f t="shared" si="61"/>
        <v>5</v>
      </c>
      <c r="X128" s="131">
        <f t="shared" si="62"/>
        <v>3</v>
      </c>
      <c r="Y128" s="131">
        <f t="shared" si="63"/>
        <v>3</v>
      </c>
      <c r="Z128" s="131">
        <f t="shared" si="64"/>
        <v>3</v>
      </c>
      <c r="AA128" s="131">
        <f t="shared" si="65"/>
        <v>3</v>
      </c>
      <c r="AB128" s="131">
        <f t="shared" si="66"/>
        <v>3</v>
      </c>
      <c r="AC128" s="131">
        <f t="shared" si="67"/>
        <v>3</v>
      </c>
      <c r="AD128" s="131">
        <f t="shared" si="68"/>
        <v>3</v>
      </c>
      <c r="AE128" s="131">
        <f t="shared" si="69"/>
        <v>3</v>
      </c>
      <c r="AF128" s="142">
        <f t="shared" si="55"/>
        <v>72.307692307692307</v>
      </c>
      <c r="AG128" s="136">
        <f>(ILR!I128+ILR!K128)/(ILR!J128+ILR!L128+ILR!M128)</f>
        <v>-15.843019001259096</v>
      </c>
      <c r="AH128" s="134">
        <f>(ILR!I128+ILR!K128)/(ILR!J128+ILR!L128)</f>
        <v>0.76919073714810271</v>
      </c>
      <c r="AI128" s="137">
        <v>-7.7851573548139203</v>
      </c>
      <c r="AJ128" s="85">
        <v>-7.7851573548139203</v>
      </c>
      <c r="AK128" s="83">
        <f t="shared" si="70"/>
        <v>3</v>
      </c>
      <c r="AL128" s="131">
        <f t="shared" si="71"/>
        <v>5</v>
      </c>
      <c r="AM128" s="131">
        <f t="shared" si="72"/>
        <v>3</v>
      </c>
      <c r="AN128" s="84">
        <f t="shared" si="73"/>
        <v>3</v>
      </c>
      <c r="AO128" s="86">
        <f t="shared" si="56"/>
        <v>30</v>
      </c>
    </row>
    <row r="129" spans="1:41" x14ac:dyDescent="0.3">
      <c r="A129" s="26">
        <v>687338</v>
      </c>
      <c r="B129" s="26">
        <v>846239</v>
      </c>
      <c r="C129" s="26">
        <v>371</v>
      </c>
      <c r="D129" s="25">
        <v>125</v>
      </c>
      <c r="E129" s="27" t="s">
        <v>125</v>
      </c>
      <c r="F129" s="82">
        <f>ILR!G129</f>
        <v>-5.1306636714954985</v>
      </c>
      <c r="G129" s="132">
        <f>(Coda!G128+Coda!K128)/(Coda!AF128+Coda!AH128)</f>
        <v>0.88553727431566698</v>
      </c>
      <c r="H129" s="132">
        <f>Coda!G128/Coda!L128</f>
        <v>1.5858333333333332E-2</v>
      </c>
      <c r="I129" s="132">
        <f>(Coda!Z128+Coda!X128+Coda!G128)/Coda!AJ128</f>
        <v>1.0284243758559742E-7</v>
      </c>
      <c r="J129" s="132">
        <f>(Coda!G128+Coda!J128)/Coda!AE128</f>
        <v>9.2066104128006723E-5</v>
      </c>
      <c r="K129" s="132">
        <f>+Coda!G128+Coda!H128+Coda!I128</f>
        <v>3.5542804878048782</v>
      </c>
      <c r="L129" s="132">
        <f>(ALR!G129+ALR!P129)/ALR!AA129</f>
        <v>2.4536863029876854</v>
      </c>
      <c r="M129" s="132">
        <f>(ALR!R129+ALR!P129+ALR!G129)/(ALR!I129+ALR!AA129)</f>
        <v>1.9237027558954352</v>
      </c>
      <c r="N129" s="132">
        <f>(ALR!Q129+ALR!P129+ALR!G129)/(ALR!V129+ALR!T129)</f>
        <v>1.4666066158216655</v>
      </c>
      <c r="O129" s="132">
        <f>(CLR!G129+CLR!P129+CLR!H129)/(CLR!L129+CLR!AA129)</f>
        <v>2.2319128075124235</v>
      </c>
      <c r="P129" s="132">
        <f>(CLR!H129+CLR!AH129+CLR!G129)/(CLR!AB129+CLR!L129)</f>
        <v>1.2652319743666085</v>
      </c>
      <c r="Q129" s="132">
        <f>(ILR!G129+ILR!H129+ILR!J129)/ILR!L129</f>
        <v>1.7856588079728304</v>
      </c>
      <c r="R129" s="132">
        <f>(ILR!G129+ILR!H129)/ILR!L129</f>
        <v>1.2305145900130106</v>
      </c>
      <c r="S129" s="83">
        <f t="shared" si="57"/>
        <v>4</v>
      </c>
      <c r="T129" s="131">
        <f t="shared" si="58"/>
        <v>4</v>
      </c>
      <c r="U129" s="131">
        <f t="shared" si="59"/>
        <v>4</v>
      </c>
      <c r="V129" s="131">
        <f t="shared" si="60"/>
        <v>4</v>
      </c>
      <c r="W129" s="131">
        <f t="shared" si="61"/>
        <v>5</v>
      </c>
      <c r="X129" s="131">
        <f t="shared" si="62"/>
        <v>3</v>
      </c>
      <c r="Y129" s="131">
        <f t="shared" si="63"/>
        <v>3</v>
      </c>
      <c r="Z129" s="131">
        <f t="shared" si="64"/>
        <v>3</v>
      </c>
      <c r="AA129" s="131">
        <f t="shared" si="65"/>
        <v>3</v>
      </c>
      <c r="AB129" s="131">
        <f t="shared" si="66"/>
        <v>3</v>
      </c>
      <c r="AC129" s="131">
        <f t="shared" si="67"/>
        <v>3</v>
      </c>
      <c r="AD129" s="131">
        <f t="shared" si="68"/>
        <v>3</v>
      </c>
      <c r="AE129" s="131">
        <f t="shared" si="69"/>
        <v>3</v>
      </c>
      <c r="AF129" s="142">
        <f t="shared" si="55"/>
        <v>69.230769230769226</v>
      </c>
      <c r="AG129" s="136">
        <f>(ILR!I129+ILR!K129)/(ILR!J129+ILR!L129+ILR!M129)</f>
        <v>-42.57432603943289</v>
      </c>
      <c r="AH129" s="134">
        <f>(ILR!I129+ILR!K129)/(ILR!J129+ILR!L129)</f>
        <v>0.77866615843008269</v>
      </c>
      <c r="AI129" s="137">
        <v>-9.2558615711103993</v>
      </c>
      <c r="AJ129" s="85">
        <v>-9.2558615711103993</v>
      </c>
      <c r="AK129" s="83">
        <f t="shared" si="70"/>
        <v>3</v>
      </c>
      <c r="AL129" s="131">
        <f t="shared" si="71"/>
        <v>5</v>
      </c>
      <c r="AM129" s="131">
        <f t="shared" si="72"/>
        <v>3</v>
      </c>
      <c r="AN129" s="84">
        <f t="shared" si="73"/>
        <v>3</v>
      </c>
      <c r="AO129" s="86">
        <f t="shared" si="56"/>
        <v>30</v>
      </c>
    </row>
    <row r="130" spans="1:41" x14ac:dyDescent="0.3">
      <c r="A130" s="26">
        <v>687340</v>
      </c>
      <c r="B130" s="26">
        <v>846239</v>
      </c>
      <c r="C130" s="26">
        <v>371</v>
      </c>
      <c r="D130" s="25">
        <v>126</v>
      </c>
      <c r="E130" s="27" t="s">
        <v>126</v>
      </c>
      <c r="F130" s="82">
        <f>ILR!G130</f>
        <v>-5.1997941264887757</v>
      </c>
      <c r="G130" s="132">
        <f>(Coda!G129+Coda!K129)/(Coda!AF129+Coda!AH129)</f>
        <v>1.0647009025832554</v>
      </c>
      <c r="H130" s="132">
        <f>Coda!G129/Coda!L129</f>
        <v>1.4319999999999999E-2</v>
      </c>
      <c r="I130" s="132">
        <f>(Coda!Z129+Coda!X129+Coda!G129)/Coda!AJ129</f>
        <v>7.405102383860932E-8</v>
      </c>
      <c r="J130" s="132">
        <f>(Coda!G129+Coda!J129)/Coda!AE129</f>
        <v>6.8377555458895174E-5</v>
      </c>
      <c r="K130" s="132">
        <f>+Coda!G129+Coda!H129+Coda!I129</f>
        <v>3.4640235294117647</v>
      </c>
      <c r="L130" s="132">
        <f>(ALR!G130+ALR!P130)/ALR!AA130</f>
        <v>2.4080562772117515</v>
      </c>
      <c r="M130" s="132">
        <f>(ALR!R130+ALR!P130+ALR!G130)/(ALR!I130+ALR!AA130)</f>
        <v>1.8973660168143589</v>
      </c>
      <c r="N130" s="132">
        <f>(ALR!Q130+ALR!P130+ALR!G130)/(ALR!V130+ALR!T130)</f>
        <v>1.4681893861780988</v>
      </c>
      <c r="O130" s="132">
        <f>(CLR!G130+CLR!P130+CLR!H130)/(CLR!L130+CLR!AA130)</f>
        <v>2.153006095234808</v>
      </c>
      <c r="P130" s="132">
        <f>(CLR!H130+CLR!AH130+CLR!G130)/(CLR!AB130+CLR!L130)</f>
        <v>1.3264092903690397</v>
      </c>
      <c r="Q130" s="132">
        <f>(ILR!G130+ILR!H130+ILR!J130)/ILR!L130</f>
        <v>1.7675569318851776</v>
      </c>
      <c r="R130" s="132">
        <f>(ILR!G130+ILR!H130)/ILR!L130</f>
        <v>1.2404376516036673</v>
      </c>
      <c r="S130" s="83">
        <f t="shared" si="57"/>
        <v>4</v>
      </c>
      <c r="T130" s="131">
        <f t="shared" si="58"/>
        <v>4</v>
      </c>
      <c r="U130" s="131">
        <f t="shared" si="59"/>
        <v>4</v>
      </c>
      <c r="V130" s="131">
        <f t="shared" si="60"/>
        <v>3</v>
      </c>
      <c r="W130" s="131">
        <f t="shared" si="61"/>
        <v>4</v>
      </c>
      <c r="X130" s="131">
        <f t="shared" si="62"/>
        <v>3</v>
      </c>
      <c r="Y130" s="131">
        <f t="shared" si="63"/>
        <v>3</v>
      </c>
      <c r="Z130" s="131">
        <f t="shared" si="64"/>
        <v>3</v>
      </c>
      <c r="AA130" s="131">
        <f t="shared" si="65"/>
        <v>3</v>
      </c>
      <c r="AB130" s="131">
        <f t="shared" si="66"/>
        <v>3</v>
      </c>
      <c r="AC130" s="131">
        <f t="shared" si="67"/>
        <v>3</v>
      </c>
      <c r="AD130" s="131">
        <f t="shared" si="68"/>
        <v>3</v>
      </c>
      <c r="AE130" s="131">
        <f t="shared" si="69"/>
        <v>3</v>
      </c>
      <c r="AF130" s="142">
        <f t="shared" si="55"/>
        <v>66.15384615384616</v>
      </c>
      <c r="AG130" s="136">
        <f>(ILR!I130+ILR!K130)/(ILR!J130+ILR!L130+ILR!M130)</f>
        <v>-12.627647244752049</v>
      </c>
      <c r="AH130" s="134">
        <f>(ILR!I130+ILR!K130)/(ILR!J130+ILR!L130)</f>
        <v>0.79268517015340145</v>
      </c>
      <c r="AI130" s="137">
        <v>-8.3225296365157195</v>
      </c>
      <c r="AJ130" s="85">
        <v>-8.3225296365157195</v>
      </c>
      <c r="AK130" s="83">
        <f t="shared" si="70"/>
        <v>3</v>
      </c>
      <c r="AL130" s="131">
        <f t="shared" si="71"/>
        <v>5</v>
      </c>
      <c r="AM130" s="131">
        <f t="shared" si="72"/>
        <v>3</v>
      </c>
      <c r="AN130" s="84">
        <f t="shared" si="73"/>
        <v>3</v>
      </c>
      <c r="AO130" s="86">
        <f t="shared" si="56"/>
        <v>30</v>
      </c>
    </row>
    <row r="131" spans="1:41" x14ac:dyDescent="0.3">
      <c r="A131" s="26">
        <v>687342</v>
      </c>
      <c r="B131" s="26">
        <v>846239</v>
      </c>
      <c r="C131" s="26">
        <v>371</v>
      </c>
      <c r="D131" s="25">
        <v>127</v>
      </c>
      <c r="E131" s="27" t="s">
        <v>128</v>
      </c>
      <c r="F131" s="82">
        <f>ILR!G131</f>
        <v>-5.3445064351830833</v>
      </c>
      <c r="G131" s="132">
        <f>(Coda!G130+Coda!K130)/(Coda!AF130+Coda!AH130)</f>
        <v>0.84654697775490373</v>
      </c>
      <c r="H131" s="132">
        <f>Coda!G130/Coda!L130</f>
        <v>1.2101612903225806E-2</v>
      </c>
      <c r="I131" s="132">
        <f>(Coda!Z130+Coda!X130+Coda!G130)/Coda!AJ130</f>
        <v>8.446679941350024E-8</v>
      </c>
      <c r="J131" s="132">
        <f>(Coda!G130+Coda!J130)/Coda!AE130</f>
        <v>7.0539620807000475E-5</v>
      </c>
      <c r="K131" s="132">
        <f>+Coda!G130+Coda!H130+Coda!I130</f>
        <v>3.470009090909091</v>
      </c>
      <c r="L131" s="132">
        <f>(ALR!G131+ALR!P131)/ALR!AA131</f>
        <v>2.4584262925362768</v>
      </c>
      <c r="M131" s="132">
        <f>(ALR!R131+ALR!P131+ALR!G131)/(ALR!I131+ALR!AA131)</f>
        <v>1.9222396795542103</v>
      </c>
      <c r="N131" s="132">
        <f>(ALR!Q131+ALR!P131+ALR!G131)/(ALR!V131+ALR!T131)</f>
        <v>1.4757145461037378</v>
      </c>
      <c r="O131" s="132">
        <f>(CLR!G131+CLR!P131+CLR!H131)/(CLR!L131+CLR!AA131)</f>
        <v>2.2378993577739021</v>
      </c>
      <c r="P131" s="132">
        <f>(CLR!H131+CLR!AH131+CLR!G131)/(CLR!AB131+CLR!L131)</f>
        <v>1.3384392816016091</v>
      </c>
      <c r="Q131" s="132">
        <f>(ILR!G131+ILR!H131+ILR!J131)/ILR!L131</f>
        <v>1.827549844872894</v>
      </c>
      <c r="R131" s="132">
        <f>(ILR!G131+ILR!H131)/ILR!L131</f>
        <v>1.2781176060965729</v>
      </c>
      <c r="S131" s="83">
        <f t="shared" ref="S131:S194" si="74">IF(F131&gt;F$216,5,IF(F131&gt;F$217,4,3))</f>
        <v>4</v>
      </c>
      <c r="T131" s="131">
        <f t="shared" ref="T131:T194" si="75">IF(G131&gt;G$216,5,IF(G131&gt;G$217,4,3))</f>
        <v>4</v>
      </c>
      <c r="U131" s="131">
        <f t="shared" ref="U131:U194" si="76">IF(H131&gt;H$216,5,IF(H131&gt;H$217,4,3))</f>
        <v>4</v>
      </c>
      <c r="V131" s="131">
        <f t="shared" ref="V131:V194" si="77">IF(I131&gt;I$216,5,IF(I131&gt;I$217,4,3))</f>
        <v>4</v>
      </c>
      <c r="W131" s="131">
        <f t="shared" ref="W131:W194" si="78">IF(J131&gt;J$216,5,IF(J131&gt;J$217,4,3))</f>
        <v>4</v>
      </c>
      <c r="X131" s="131">
        <f t="shared" ref="X131:X194" si="79">IF(K131&gt;K$216,5,IF(K131&gt;K$217,4,3))</f>
        <v>3</v>
      </c>
      <c r="Y131" s="131">
        <f t="shared" ref="Y131:Y194" si="80">IF(L131&gt;L$216,5,IF(L131&gt;L$217,4,3))</f>
        <v>3</v>
      </c>
      <c r="Z131" s="131">
        <f t="shared" ref="Z131:Z194" si="81">IF(M131&gt;M$216,5,IF(M131&gt;M$217,4,3))</f>
        <v>3</v>
      </c>
      <c r="AA131" s="131">
        <f t="shared" ref="AA131:AA194" si="82">IF(N131&gt;N$216,5,IF(N131&gt;N$217,4,3))</f>
        <v>3</v>
      </c>
      <c r="AB131" s="131">
        <f t="shared" ref="AB131:AB194" si="83">IF(O131&gt;O$216,5,IF(O131&gt;O$217,4,3))</f>
        <v>3</v>
      </c>
      <c r="AC131" s="131">
        <f t="shared" ref="AC131:AC194" si="84">IF(P131&gt;P$216,5,IF(P131&gt;P$217,4,3))</f>
        <v>3</v>
      </c>
      <c r="AD131" s="131">
        <f t="shared" ref="AD131:AD194" si="85">IF(Q131&gt;Q$216,5,IF(Q131&gt;Q$217,4,3))</f>
        <v>3</v>
      </c>
      <c r="AE131" s="131">
        <f t="shared" ref="AE131:AE194" si="86">IF(R131&gt;R$216,5,IF(R131&gt;R$217,4,3))</f>
        <v>3</v>
      </c>
      <c r="AF131" s="142">
        <f t="shared" si="55"/>
        <v>67.692307692307693</v>
      </c>
      <c r="AG131" s="136">
        <f>(ILR!I131+ILR!K131)/(ILR!J131+ILR!L131+ILR!M131)</f>
        <v>-29.663417958147317</v>
      </c>
      <c r="AH131" s="134">
        <f>(ILR!I131+ILR!K131)/(ILR!J131+ILR!L131)</f>
        <v>0.79609168455115042</v>
      </c>
      <c r="AI131" s="137">
        <v>-8.3225296365157195</v>
      </c>
      <c r="AJ131" s="85">
        <v>-8.3225296365157195</v>
      </c>
      <c r="AK131" s="83">
        <f t="shared" ref="AK131:AK194" si="87">IF(AG131&gt;AG$216,5,IF(AG131&gt;AG$217,4,3))</f>
        <v>3</v>
      </c>
      <c r="AL131" s="131">
        <f t="shared" ref="AL131:AL194" si="88">IF(AH131&gt;AH$216,5,IF(AH131&gt;AH$217,4,3))</f>
        <v>5</v>
      </c>
      <c r="AM131" s="131">
        <f t="shared" ref="AM131:AM194" si="89">IF(AI131&gt;AI$216,5,IF(AI131&gt;AI$217,4,3))</f>
        <v>3</v>
      </c>
      <c r="AN131" s="84">
        <f t="shared" ref="AN131:AN194" si="90">IF(AJ131&gt;AJ$216,5,IF(AJ131&gt;AJ$217,4,3))</f>
        <v>3</v>
      </c>
      <c r="AO131" s="86">
        <f t="shared" ref="AO131:AO194" si="91">SUM(AM131:AN131)*100/20</f>
        <v>30</v>
      </c>
    </row>
    <row r="132" spans="1:41" x14ac:dyDescent="0.3">
      <c r="A132" s="26">
        <v>687343</v>
      </c>
      <c r="B132" s="26">
        <v>846239</v>
      </c>
      <c r="C132" s="26">
        <v>371</v>
      </c>
      <c r="D132" s="25">
        <v>128</v>
      </c>
      <c r="E132" s="27" t="s">
        <v>129</v>
      </c>
      <c r="F132" s="82">
        <f>ILR!G132</f>
        <v>-5.3102179124986266</v>
      </c>
      <c r="G132" s="132">
        <f>(Coda!G131+Coda!K131)/(Coda!AF131+Coda!AH131)</f>
        <v>0.93625123152709355</v>
      </c>
      <c r="H132" s="132">
        <f>Coda!G131/Coda!L131</f>
        <v>1.6763492063492064E-2</v>
      </c>
      <c r="I132" s="132">
        <f>(Coda!Z131+Coda!X131+Coda!G131)/Coda!AJ131</f>
        <v>9.3289231425674793E-8</v>
      </c>
      <c r="J132" s="132">
        <f>(Coda!G131+Coda!J131)/Coda!AE131</f>
        <v>7.2576450089644203E-5</v>
      </c>
      <c r="K132" s="132">
        <f>+Coda!G131+Coda!H131+Coda!I131</f>
        <v>3.4080739130434785</v>
      </c>
      <c r="L132" s="132">
        <f>(ALR!G132+ALR!P132)/ALR!AA132</f>
        <v>2.4217432165800035</v>
      </c>
      <c r="M132" s="132">
        <f>(ALR!R132+ALR!P132+ALR!G132)/(ALR!I132+ALR!AA132)</f>
        <v>1.892204553917392</v>
      </c>
      <c r="N132" s="132">
        <f>(ALR!Q132+ALR!P132+ALR!G132)/(ALR!V132+ALR!T132)</f>
        <v>1.4515777954126907</v>
      </c>
      <c r="O132" s="132">
        <f>(CLR!G132+CLR!P132+CLR!H132)/(CLR!L132+CLR!AA132)</f>
        <v>2.1477384854714394</v>
      </c>
      <c r="P132" s="132">
        <f>(CLR!H132+CLR!AH132+CLR!G132)/(CLR!AB132+CLR!L132)</f>
        <v>1.2666201283978484</v>
      </c>
      <c r="Q132" s="132">
        <f>(ILR!G132+ILR!H132+ILR!J132)/ILR!L132</f>
        <v>1.791820074264415</v>
      </c>
      <c r="R132" s="132">
        <f>(ILR!G132+ILR!H132)/ILR!L132</f>
        <v>1.2692127428757269</v>
      </c>
      <c r="S132" s="83">
        <f t="shared" si="74"/>
        <v>4</v>
      </c>
      <c r="T132" s="131">
        <f t="shared" si="75"/>
        <v>4</v>
      </c>
      <c r="U132" s="131">
        <f t="shared" si="76"/>
        <v>4</v>
      </c>
      <c r="V132" s="131">
        <f t="shared" si="77"/>
        <v>4</v>
      </c>
      <c r="W132" s="131">
        <f t="shared" si="78"/>
        <v>4</v>
      </c>
      <c r="X132" s="131">
        <f t="shared" si="79"/>
        <v>3</v>
      </c>
      <c r="Y132" s="131">
        <f t="shared" si="80"/>
        <v>3</v>
      </c>
      <c r="Z132" s="131">
        <f t="shared" si="81"/>
        <v>3</v>
      </c>
      <c r="AA132" s="131">
        <f t="shared" si="82"/>
        <v>3</v>
      </c>
      <c r="AB132" s="131">
        <f t="shared" si="83"/>
        <v>3</v>
      </c>
      <c r="AC132" s="131">
        <f t="shared" si="84"/>
        <v>3</v>
      </c>
      <c r="AD132" s="131">
        <f t="shared" si="85"/>
        <v>3</v>
      </c>
      <c r="AE132" s="131">
        <f t="shared" si="86"/>
        <v>3</v>
      </c>
      <c r="AF132" s="142">
        <f t="shared" si="55"/>
        <v>67.692307692307693</v>
      </c>
      <c r="AG132" s="136">
        <f>(ILR!I132+ILR!K132)/(ILR!J132+ILR!L132+ILR!M132)</f>
        <v>-15.11697241493016</v>
      </c>
      <c r="AH132" s="134">
        <f>(ILR!I132+ILR!K132)/(ILR!J132+ILR!L132)</f>
        <v>0.80510911676051866</v>
      </c>
      <c r="AI132" s="137">
        <v>-8.3225296365157195</v>
      </c>
      <c r="AJ132" s="85">
        <v>-8.3225296365157195</v>
      </c>
      <c r="AK132" s="83">
        <f t="shared" si="87"/>
        <v>3</v>
      </c>
      <c r="AL132" s="131">
        <f t="shared" si="88"/>
        <v>5</v>
      </c>
      <c r="AM132" s="131">
        <f t="shared" si="89"/>
        <v>3</v>
      </c>
      <c r="AN132" s="84">
        <f t="shared" si="90"/>
        <v>3</v>
      </c>
      <c r="AO132" s="86">
        <f t="shared" si="91"/>
        <v>30</v>
      </c>
    </row>
    <row r="133" spans="1:41" x14ac:dyDescent="0.3">
      <c r="A133" s="26">
        <v>687345</v>
      </c>
      <c r="B133" s="26">
        <v>846239</v>
      </c>
      <c r="C133" s="26">
        <v>371</v>
      </c>
      <c r="D133" s="25">
        <v>129</v>
      </c>
      <c r="E133" s="27" t="s">
        <v>130</v>
      </c>
      <c r="F133" s="82">
        <f>ILR!G133</f>
        <v>-5.9686538543329313</v>
      </c>
      <c r="G133" s="132">
        <f>(Coda!G132+Coda!K132)/(Coda!AF132+Coda!AH132)</f>
        <v>2.0665987616099071</v>
      </c>
      <c r="H133" s="132">
        <f>Coda!G132/Coda!L132</f>
        <v>2.1699999999999996E-3</v>
      </c>
      <c r="I133" s="132">
        <f>(Coda!Z132+Coda!X132+Coda!G132)/Coda!AJ132</f>
        <v>1.5153547826455968E-8</v>
      </c>
      <c r="J133" s="132">
        <f>(Coda!G132+Coda!J132)/Coda!AE132</f>
        <v>4.4940964099541337E-5</v>
      </c>
      <c r="K133" s="132">
        <f>+Coda!G132+Coda!H132+Coda!I132</f>
        <v>3.1349283582089553</v>
      </c>
      <c r="L133" s="132">
        <f>(ALR!G133+ALR!P133)/ALR!AA133</f>
        <v>2.5600064679777188</v>
      </c>
      <c r="M133" s="132">
        <f>(ALR!R133+ALR!P133+ALR!G133)/(ALR!I133+ALR!AA133)</f>
        <v>2.0333158529829212</v>
      </c>
      <c r="N133" s="132">
        <f>(ALR!Q133+ALR!P133+ALR!G133)/(ALR!V133+ALR!T133)</f>
        <v>1.5986046643356606</v>
      </c>
      <c r="O133" s="132">
        <f>(CLR!G133+CLR!P133+CLR!H133)/(CLR!L133+CLR!AA133)</f>
        <v>2.5332475950124795</v>
      </c>
      <c r="P133" s="132">
        <f>(CLR!H133+CLR!AH133+CLR!G133)/(CLR!AB133+CLR!L133)</f>
        <v>2.0802483013509434</v>
      </c>
      <c r="Q133" s="132">
        <f>(ILR!G133+ILR!H133+ILR!J133)/ILR!L133</f>
        <v>1.999119233872342</v>
      </c>
      <c r="R133" s="132">
        <f>(ILR!G133+ILR!H133)/ILR!L133</f>
        <v>1.403244678373418</v>
      </c>
      <c r="S133" s="83">
        <f t="shared" si="74"/>
        <v>3</v>
      </c>
      <c r="T133" s="131">
        <f t="shared" si="75"/>
        <v>5</v>
      </c>
      <c r="U133" s="131">
        <f t="shared" si="76"/>
        <v>3</v>
      </c>
      <c r="V133" s="131">
        <f t="shared" si="77"/>
        <v>3</v>
      </c>
      <c r="W133" s="131">
        <f t="shared" si="78"/>
        <v>4</v>
      </c>
      <c r="X133" s="131">
        <f t="shared" si="79"/>
        <v>3</v>
      </c>
      <c r="Y133" s="131">
        <f t="shared" si="80"/>
        <v>3</v>
      </c>
      <c r="Z133" s="131">
        <f t="shared" si="81"/>
        <v>3</v>
      </c>
      <c r="AA133" s="131">
        <f t="shared" si="82"/>
        <v>4</v>
      </c>
      <c r="AB133" s="131">
        <f t="shared" si="83"/>
        <v>4</v>
      </c>
      <c r="AC133" s="131">
        <f t="shared" si="84"/>
        <v>5</v>
      </c>
      <c r="AD133" s="131">
        <f t="shared" si="85"/>
        <v>4</v>
      </c>
      <c r="AE133" s="131">
        <f t="shared" si="86"/>
        <v>4</v>
      </c>
      <c r="AF133" s="142">
        <f t="shared" si="55"/>
        <v>73.84615384615384</v>
      </c>
      <c r="AG133" s="136">
        <f>(ILR!I133+ILR!K133)/(ILR!J133+ILR!L133+ILR!M133)</f>
        <v>-26.869598713577766</v>
      </c>
      <c r="AH133" s="134">
        <f>(ILR!I133+ILR!K133)/(ILR!J133+ILR!L133)</f>
        <v>0.7250630384877399</v>
      </c>
      <c r="AI133" s="137">
        <v>-8.3225296365157195</v>
      </c>
      <c r="AJ133" s="85">
        <v>-8.3225296365157195</v>
      </c>
      <c r="AK133" s="83">
        <f t="shared" si="87"/>
        <v>3</v>
      </c>
      <c r="AL133" s="131">
        <f t="shared" si="88"/>
        <v>5</v>
      </c>
      <c r="AM133" s="131">
        <f t="shared" si="89"/>
        <v>3</v>
      </c>
      <c r="AN133" s="84">
        <f t="shared" si="90"/>
        <v>3</v>
      </c>
      <c r="AO133" s="86">
        <f t="shared" si="91"/>
        <v>30</v>
      </c>
    </row>
    <row r="134" spans="1:41" x14ac:dyDescent="0.3">
      <c r="A134" s="26">
        <v>687348</v>
      </c>
      <c r="B134" s="26">
        <v>846239</v>
      </c>
      <c r="C134" s="26">
        <v>371</v>
      </c>
      <c r="D134" s="25">
        <v>130</v>
      </c>
      <c r="E134" s="27" t="s">
        <v>131</v>
      </c>
      <c r="F134" s="82">
        <f>ILR!G134</f>
        <v>-5.406747134225057</v>
      </c>
      <c r="G134" s="132">
        <f>(Coda!G133+Coda!K133)/(Coda!AF133+Coda!AH133)</f>
        <v>2.0948461538461536</v>
      </c>
      <c r="H134" s="132">
        <f>Coda!G133/Coda!L133</f>
        <v>4.8190476190476186E-3</v>
      </c>
      <c r="I134" s="132">
        <f>(Coda!Z133+Coda!X133+Coda!G133)/Coda!AJ133</f>
        <v>1.85795257826345E-8</v>
      </c>
      <c r="J134" s="132">
        <f>(Coda!G133+Coda!J133)/Coda!AE133</f>
        <v>4.2237810307925443E-5</v>
      </c>
      <c r="K134" s="132">
        <f>+Coda!G133+Coda!H133+Coda!I133</f>
        <v>4.3550461538461533</v>
      </c>
      <c r="L134" s="132">
        <f>(ALR!G134+ALR!P134)/ALR!AA134</f>
        <v>2.4792871312957079</v>
      </c>
      <c r="M134" s="132">
        <f>(ALR!R134+ALR!P134+ALR!G134)/(ALR!I134+ALR!AA134)</f>
        <v>1.9977919448059096</v>
      </c>
      <c r="N134" s="132">
        <f>(ALR!Q134+ALR!P134+ALR!G134)/(ALR!V134+ALR!T134)</f>
        <v>1.5602525738673161</v>
      </c>
      <c r="O134" s="132">
        <f>(CLR!G134+CLR!P134+CLR!H134)/(CLR!L134+CLR!AA134)</f>
        <v>2.1484073412528519</v>
      </c>
      <c r="P134" s="132">
        <f>(CLR!H134+CLR!AH134+CLR!G134)/(CLR!AB134+CLR!L134)</f>
        <v>1.7213022252811716</v>
      </c>
      <c r="Q134" s="132">
        <f>(ILR!G134+ILR!H134+ILR!J134)/ILR!L134</f>
        <v>1.8624821061941368</v>
      </c>
      <c r="R134" s="132">
        <f>(ILR!G134+ILR!H134)/ILR!L134</f>
        <v>1.2750971210995792</v>
      </c>
      <c r="S134" s="83">
        <f t="shared" si="74"/>
        <v>4</v>
      </c>
      <c r="T134" s="131">
        <f t="shared" si="75"/>
        <v>5</v>
      </c>
      <c r="U134" s="131">
        <f t="shared" si="76"/>
        <v>3</v>
      </c>
      <c r="V134" s="131">
        <f t="shared" si="77"/>
        <v>3</v>
      </c>
      <c r="W134" s="131">
        <f t="shared" si="78"/>
        <v>4</v>
      </c>
      <c r="X134" s="131">
        <f t="shared" si="79"/>
        <v>3</v>
      </c>
      <c r="Y134" s="131">
        <f t="shared" si="80"/>
        <v>3</v>
      </c>
      <c r="Z134" s="131">
        <f t="shared" si="81"/>
        <v>3</v>
      </c>
      <c r="AA134" s="131">
        <f t="shared" si="82"/>
        <v>4</v>
      </c>
      <c r="AB134" s="131">
        <f t="shared" si="83"/>
        <v>3</v>
      </c>
      <c r="AC134" s="131">
        <f t="shared" si="84"/>
        <v>5</v>
      </c>
      <c r="AD134" s="131">
        <f t="shared" si="85"/>
        <v>3</v>
      </c>
      <c r="AE134" s="131">
        <f t="shared" si="86"/>
        <v>3</v>
      </c>
      <c r="AF134" s="142">
        <f t="shared" ref="AF134:AF197" si="92">SUM(S134:AE134)*100/65</f>
        <v>70.769230769230774</v>
      </c>
      <c r="AG134" s="136">
        <f>(ILR!I134+ILR!K134)/(ILR!J134+ILR!L134+ILR!M134)</f>
        <v>-20.548345867294735</v>
      </c>
      <c r="AH134" s="134">
        <f>(ILR!I134+ILR!K134)/(ILR!J134+ILR!L134)</f>
        <v>0.74619310284495421</v>
      </c>
      <c r="AI134" s="137">
        <v>-8.3225296365157195</v>
      </c>
      <c r="AJ134" s="85">
        <v>-8.3225296365157195</v>
      </c>
      <c r="AK134" s="83">
        <f t="shared" si="87"/>
        <v>3</v>
      </c>
      <c r="AL134" s="131">
        <f t="shared" si="88"/>
        <v>5</v>
      </c>
      <c r="AM134" s="131">
        <f t="shared" si="89"/>
        <v>3</v>
      </c>
      <c r="AN134" s="84">
        <f t="shared" si="90"/>
        <v>3</v>
      </c>
      <c r="AO134" s="86">
        <f t="shared" si="91"/>
        <v>30</v>
      </c>
    </row>
    <row r="135" spans="1:41" x14ac:dyDescent="0.3">
      <c r="A135" s="26">
        <v>687351</v>
      </c>
      <c r="B135" s="26">
        <v>846239</v>
      </c>
      <c r="C135" s="26">
        <v>371</v>
      </c>
      <c r="D135" s="25">
        <v>131</v>
      </c>
      <c r="E135" s="27" t="s">
        <v>132</v>
      </c>
      <c r="F135" s="82">
        <f>ILR!G135</f>
        <v>-5.9709402608936246</v>
      </c>
      <c r="G135" s="132">
        <f>(Coda!G134+Coda!K134)/(Coda!AF134+Coda!AH134)</f>
        <v>2.0212760550398308</v>
      </c>
      <c r="H135" s="132">
        <f>Coda!G134/Coda!L134</f>
        <v>5.958139534883721E-3</v>
      </c>
      <c r="I135" s="132">
        <f>(Coda!Z134+Coda!X134+Coda!G134)/Coda!AJ134</f>
        <v>2.0323640309370143E-8</v>
      </c>
      <c r="J135" s="132">
        <f>(Coda!G134+Coda!J134)/Coda!AE134</f>
        <v>1.5334012060458923E-5</v>
      </c>
      <c r="K135" s="132">
        <f>+Coda!G134+Coda!H134+Coda!I134</f>
        <v>3.4768098360655744</v>
      </c>
      <c r="L135" s="132">
        <f>(ALR!G135+ALR!P135)/ALR!AA135</f>
        <v>2.4271680663539232</v>
      </c>
      <c r="M135" s="132">
        <f>(ALR!R135+ALR!P135+ALR!G135)/(ALR!I135+ALR!AA135)</f>
        <v>1.9693217718937615</v>
      </c>
      <c r="N135" s="132">
        <f>(ALR!Q135+ALR!P135+ALR!G135)/(ALR!V135+ALR!T135)</f>
        <v>1.5560837263523892</v>
      </c>
      <c r="O135" s="132">
        <f>(CLR!G135+CLR!P135+CLR!H135)/(CLR!L135+CLR!AA135)</f>
        <v>2.1521607371960774</v>
      </c>
      <c r="P135" s="132">
        <f>(CLR!H135+CLR!AH135+CLR!G135)/(CLR!AB135+CLR!L135)</f>
        <v>1.8343621302651614</v>
      </c>
      <c r="Q135" s="132">
        <f>(ILR!G135+ILR!H135+ILR!J135)/ILR!L135</f>
        <v>2.0108614431536878</v>
      </c>
      <c r="R135" s="132">
        <f>(ILR!G135+ILR!H135)/ILR!L135</f>
        <v>1.408062577815987</v>
      </c>
      <c r="S135" s="83">
        <f t="shared" si="74"/>
        <v>3</v>
      </c>
      <c r="T135" s="131">
        <f t="shared" si="75"/>
        <v>5</v>
      </c>
      <c r="U135" s="131">
        <f t="shared" si="76"/>
        <v>3</v>
      </c>
      <c r="V135" s="131">
        <f t="shared" si="77"/>
        <v>3</v>
      </c>
      <c r="W135" s="131">
        <f t="shared" si="78"/>
        <v>3</v>
      </c>
      <c r="X135" s="131">
        <f t="shared" si="79"/>
        <v>3</v>
      </c>
      <c r="Y135" s="131">
        <f t="shared" si="80"/>
        <v>3</v>
      </c>
      <c r="Z135" s="131">
        <f t="shared" si="81"/>
        <v>3</v>
      </c>
      <c r="AA135" s="131">
        <f t="shared" si="82"/>
        <v>4</v>
      </c>
      <c r="AB135" s="131">
        <f t="shared" si="83"/>
        <v>3</v>
      </c>
      <c r="AC135" s="131">
        <f t="shared" si="84"/>
        <v>5</v>
      </c>
      <c r="AD135" s="131">
        <f t="shared" si="85"/>
        <v>4</v>
      </c>
      <c r="AE135" s="131">
        <f t="shared" si="86"/>
        <v>4</v>
      </c>
      <c r="AF135" s="142">
        <f t="shared" si="92"/>
        <v>70.769230769230774</v>
      </c>
      <c r="AG135" s="136">
        <f>(ILR!I135+ILR!K135)/(ILR!J135+ILR!L135+ILR!M135)</f>
        <v>-31.064874453647409</v>
      </c>
      <c r="AH135" s="134">
        <f>(ILR!I135+ILR!K135)/(ILR!J135+ILR!L135)</f>
        <v>0.73295524883093777</v>
      </c>
      <c r="AI135" s="137">
        <v>-8.3225296365157195</v>
      </c>
      <c r="AJ135" s="85">
        <v>-8.3225296365157195</v>
      </c>
      <c r="AK135" s="83">
        <f t="shared" si="87"/>
        <v>3</v>
      </c>
      <c r="AL135" s="131">
        <f t="shared" si="88"/>
        <v>5</v>
      </c>
      <c r="AM135" s="131">
        <f t="shared" si="89"/>
        <v>3</v>
      </c>
      <c r="AN135" s="84">
        <f t="shared" si="90"/>
        <v>3</v>
      </c>
      <c r="AO135" s="86">
        <f t="shared" si="91"/>
        <v>30</v>
      </c>
    </row>
    <row r="136" spans="1:41" x14ac:dyDescent="0.3">
      <c r="A136" s="26">
        <v>687352</v>
      </c>
      <c r="B136" s="26">
        <v>846239</v>
      </c>
      <c r="C136" s="26">
        <v>371</v>
      </c>
      <c r="D136" s="25">
        <v>132</v>
      </c>
      <c r="E136" s="27" t="s">
        <v>133</v>
      </c>
      <c r="F136" s="82">
        <f>ILR!G136</f>
        <v>-5.7513965567409189</v>
      </c>
      <c r="G136" s="132">
        <f>(Coda!G135+Coda!K135)/(Coda!AF135+Coda!AH135)</f>
        <v>2.4796942875078467</v>
      </c>
      <c r="H136" s="132">
        <f>Coda!G135/Coda!L135</f>
        <v>8.0058139534883721E-3</v>
      </c>
      <c r="I136" s="132">
        <f>(Coda!Z135+Coda!X135+Coda!G135)/Coda!AJ135</f>
        <v>2.0897441683192718E-8</v>
      </c>
      <c r="J136" s="132">
        <f>(Coda!G135+Coda!J135)/Coda!AE135</f>
        <v>1.368568571850055E-5</v>
      </c>
      <c r="K136" s="132">
        <f>+Coda!G135+Coda!H135+Coda!I135</f>
        <v>3.7794777777777777</v>
      </c>
      <c r="L136" s="132">
        <f>(ALR!G136+ALR!P136)/ALR!AA136</f>
        <v>2.3898092456972111</v>
      </c>
      <c r="M136" s="132">
        <f>(ALR!R136+ALR!P136+ALR!G136)/(ALR!I136+ALR!AA136)</f>
        <v>1.9633958957090241</v>
      </c>
      <c r="N136" s="132">
        <f>(ALR!Q136+ALR!P136+ALR!G136)/(ALR!V136+ALR!T136)</f>
        <v>1.5387188070501696</v>
      </c>
      <c r="O136" s="132">
        <f>(CLR!G136+CLR!P136+CLR!H136)/(CLR!L136+CLR!AA136)</f>
        <v>2.0404998849830625</v>
      </c>
      <c r="P136" s="132">
        <f>(CLR!H136+CLR!AH136+CLR!G136)/(CLR!AB136+CLR!L136)</f>
        <v>1.7306390980165403</v>
      </c>
      <c r="Q136" s="132">
        <f>(ILR!G136+ILR!H136+ILR!J136)/ILR!L136</f>
        <v>1.952699080747641</v>
      </c>
      <c r="R136" s="132">
        <f>(ILR!G136+ILR!H136)/ILR!L136</f>
        <v>1.3611829131165389</v>
      </c>
      <c r="S136" s="83">
        <f t="shared" si="74"/>
        <v>4</v>
      </c>
      <c r="T136" s="131">
        <f t="shared" si="75"/>
        <v>5</v>
      </c>
      <c r="U136" s="131">
        <f t="shared" si="76"/>
        <v>3</v>
      </c>
      <c r="V136" s="131">
        <f t="shared" si="77"/>
        <v>3</v>
      </c>
      <c r="W136" s="131">
        <f t="shared" si="78"/>
        <v>3</v>
      </c>
      <c r="X136" s="131">
        <f t="shared" si="79"/>
        <v>3</v>
      </c>
      <c r="Y136" s="131">
        <f t="shared" si="80"/>
        <v>3</v>
      </c>
      <c r="Z136" s="131">
        <f t="shared" si="81"/>
        <v>3</v>
      </c>
      <c r="AA136" s="131">
        <f t="shared" si="82"/>
        <v>3</v>
      </c>
      <c r="AB136" s="131">
        <f t="shared" si="83"/>
        <v>3</v>
      </c>
      <c r="AC136" s="131">
        <f t="shared" si="84"/>
        <v>5</v>
      </c>
      <c r="AD136" s="131">
        <f t="shared" si="85"/>
        <v>4</v>
      </c>
      <c r="AE136" s="131">
        <f t="shared" si="86"/>
        <v>4</v>
      </c>
      <c r="AF136" s="142">
        <f t="shared" si="92"/>
        <v>70.769230769230774</v>
      </c>
      <c r="AG136" s="136">
        <f>(ILR!I136+ILR!K136)/(ILR!J136+ILR!L136+ILR!M136)</f>
        <v>-24.968689286300261</v>
      </c>
      <c r="AH136" s="134">
        <f>(ILR!I136+ILR!K136)/(ILR!J136+ILR!L136)</f>
        <v>0.74469570951785702</v>
      </c>
      <c r="AI136" s="137">
        <v>-8.3225296365157195</v>
      </c>
      <c r="AJ136" s="85">
        <v>-8.3225296365157195</v>
      </c>
      <c r="AK136" s="83">
        <f t="shared" si="87"/>
        <v>3</v>
      </c>
      <c r="AL136" s="131">
        <f t="shared" si="88"/>
        <v>5</v>
      </c>
      <c r="AM136" s="131">
        <f t="shared" si="89"/>
        <v>3</v>
      </c>
      <c r="AN136" s="84">
        <f t="shared" si="90"/>
        <v>3</v>
      </c>
      <c r="AO136" s="86">
        <f t="shared" si="91"/>
        <v>30</v>
      </c>
    </row>
    <row r="137" spans="1:41" x14ac:dyDescent="0.3">
      <c r="A137" s="26">
        <v>687353</v>
      </c>
      <c r="B137" s="26">
        <v>846239</v>
      </c>
      <c r="C137" s="26">
        <v>371</v>
      </c>
      <c r="D137" s="25">
        <v>133</v>
      </c>
      <c r="E137" s="27" t="s">
        <v>134</v>
      </c>
      <c r="F137" s="82">
        <f>ILR!G137</f>
        <v>-6.3107478354568176</v>
      </c>
      <c r="G137" s="132">
        <f>(Coda!G136+Coda!K136)/(Coda!AF136+Coda!AH136)</f>
        <v>2.0013160621761656</v>
      </c>
      <c r="H137" s="132">
        <f>Coda!G136/Coda!L136</f>
        <v>1.5E-3</v>
      </c>
      <c r="I137" s="132">
        <f>(Coda!Z136+Coda!X136+Coda!G136)/Coda!AJ136</f>
        <v>1.1836174502062969E-8</v>
      </c>
      <c r="J137" s="132">
        <f>(Coda!G136+Coda!J136)/Coda!AE136</f>
        <v>2.2743055555555553E-5</v>
      </c>
      <c r="K137" s="132">
        <f>+Coda!G136+Coda!H136+Coda!I136</f>
        <v>3.355238709677419</v>
      </c>
      <c r="L137" s="132">
        <f>(ALR!G137+ALR!P137)/ALR!AA137</f>
        <v>2.5055713431432478</v>
      </c>
      <c r="M137" s="132">
        <f>(ALR!R137+ALR!P137+ALR!G137)/(ALR!I137+ALR!AA137)</f>
        <v>2.0146470725457326</v>
      </c>
      <c r="N137" s="132">
        <f>(ALR!Q137+ALR!P137+ALR!G137)/(ALR!V137+ALR!T137)</f>
        <v>1.599676472630845</v>
      </c>
      <c r="O137" s="132">
        <f>(CLR!G137+CLR!P137+CLR!H137)/(CLR!L137+CLR!AA137)</f>
        <v>2.3781455598431149</v>
      </c>
      <c r="P137" s="132">
        <f>(CLR!H137+CLR!AH137+CLR!G137)/(CLR!AB137+CLR!L137)</f>
        <v>2.1990387408054453</v>
      </c>
      <c r="Q137" s="132">
        <f>(ILR!G137+ILR!H137+ILR!J137)/ILR!L137</f>
        <v>2.0656923435546952</v>
      </c>
      <c r="R137" s="132">
        <f>(ILR!G137+ILR!H137)/ILR!L137</f>
        <v>1.4807220478562493</v>
      </c>
      <c r="S137" s="83">
        <f t="shared" si="74"/>
        <v>3</v>
      </c>
      <c r="T137" s="131">
        <f t="shared" si="75"/>
        <v>5</v>
      </c>
      <c r="U137" s="131">
        <f t="shared" si="76"/>
        <v>3</v>
      </c>
      <c r="V137" s="131">
        <f t="shared" si="77"/>
        <v>3</v>
      </c>
      <c r="W137" s="131">
        <f t="shared" si="78"/>
        <v>3</v>
      </c>
      <c r="X137" s="131">
        <f t="shared" si="79"/>
        <v>3</v>
      </c>
      <c r="Y137" s="131">
        <f t="shared" si="80"/>
        <v>3</v>
      </c>
      <c r="Z137" s="131">
        <f t="shared" si="81"/>
        <v>3</v>
      </c>
      <c r="AA137" s="131">
        <f t="shared" si="82"/>
        <v>5</v>
      </c>
      <c r="AB137" s="131">
        <f t="shared" si="83"/>
        <v>4</v>
      </c>
      <c r="AC137" s="131">
        <f t="shared" si="84"/>
        <v>5</v>
      </c>
      <c r="AD137" s="131">
        <f t="shared" si="85"/>
        <v>4</v>
      </c>
      <c r="AE137" s="131">
        <f t="shared" si="86"/>
        <v>4</v>
      </c>
      <c r="AF137" s="142">
        <f t="shared" si="92"/>
        <v>73.84615384615384</v>
      </c>
      <c r="AG137" s="136">
        <f>(ILR!I137+ILR!K137)/(ILR!J137+ILR!L137+ILR!M137)</f>
        <v>-20.630532255318379</v>
      </c>
      <c r="AH137" s="134">
        <f>(ILR!I137+ILR!K137)/(ILR!J137+ILR!L137)</f>
        <v>0.7339700731446106</v>
      </c>
      <c r="AI137" s="137">
        <v>-8.3225296365157195</v>
      </c>
      <c r="AJ137" s="85">
        <v>-8.3225296365157195</v>
      </c>
      <c r="AK137" s="83">
        <f t="shared" si="87"/>
        <v>3</v>
      </c>
      <c r="AL137" s="131">
        <f t="shared" si="88"/>
        <v>5</v>
      </c>
      <c r="AM137" s="131">
        <f t="shared" si="89"/>
        <v>3</v>
      </c>
      <c r="AN137" s="84">
        <f t="shared" si="90"/>
        <v>3</v>
      </c>
      <c r="AO137" s="86">
        <f t="shared" si="91"/>
        <v>30</v>
      </c>
    </row>
    <row r="138" spans="1:41" x14ac:dyDescent="0.3">
      <c r="A138" s="26">
        <v>687355</v>
      </c>
      <c r="B138" s="26">
        <v>846239</v>
      </c>
      <c r="C138" s="26">
        <v>371</v>
      </c>
      <c r="D138" s="25">
        <v>134</v>
      </c>
      <c r="E138" s="27" t="s">
        <v>138</v>
      </c>
      <c r="F138" s="82">
        <f>ILR!G138</f>
        <v>-5.9203331557850198</v>
      </c>
      <c r="G138" s="132">
        <f>(Coda!G137+Coda!K137)/(Coda!AF137+Coda!AH137)</f>
        <v>2.0581401709401708</v>
      </c>
      <c r="H138" s="132">
        <f>Coda!G137/Coda!L137</f>
        <v>1.7924050632911392E-3</v>
      </c>
      <c r="I138" s="132">
        <f>(Coda!Z137+Coda!X137+Coda!G137)/Coda!AJ137</f>
        <v>1.1091277304729637E-8</v>
      </c>
      <c r="J138" s="132">
        <f>(Coda!G137+Coda!J137)/Coda!AE137</f>
        <v>2.4627947392785861E-5</v>
      </c>
      <c r="K138" s="132">
        <f>+Coda!G137+Coda!H137+Coda!I137</f>
        <v>4.4659172413793105</v>
      </c>
      <c r="L138" s="132">
        <f>(ALR!G138+ALR!P138)/ALR!AA138</f>
        <v>2.5181270169842991</v>
      </c>
      <c r="M138" s="132">
        <f>(ALR!R138+ALR!P138+ALR!G138)/(ALR!I138+ALR!AA138)</f>
        <v>2.0283729129706538</v>
      </c>
      <c r="N138" s="132">
        <f>(ALR!Q138+ALR!P138+ALR!G138)/(ALR!V138+ALR!T138)</f>
        <v>1.6142380124535707</v>
      </c>
      <c r="O138" s="132">
        <f>(CLR!G138+CLR!P138+CLR!H138)/(CLR!L138+CLR!AA138)</f>
        <v>2.2045730939849446</v>
      </c>
      <c r="P138" s="132">
        <f>(CLR!H138+CLR!AH138+CLR!G138)/(CLR!AB138+CLR!L138)</f>
        <v>1.9107153477361862</v>
      </c>
      <c r="Q138" s="132">
        <f>(ILR!G138+ILR!H138+ILR!J138)/ILR!L138</f>
        <v>1.9445977072191989</v>
      </c>
      <c r="R138" s="132">
        <f>(ILR!G138+ILR!H138)/ILR!L138</f>
        <v>1.3873884949442188</v>
      </c>
      <c r="S138" s="83">
        <f t="shared" si="74"/>
        <v>3</v>
      </c>
      <c r="T138" s="131">
        <f t="shared" si="75"/>
        <v>5</v>
      </c>
      <c r="U138" s="131">
        <f t="shared" si="76"/>
        <v>3</v>
      </c>
      <c r="V138" s="131">
        <f t="shared" si="77"/>
        <v>3</v>
      </c>
      <c r="W138" s="131">
        <f t="shared" si="78"/>
        <v>3</v>
      </c>
      <c r="X138" s="131">
        <f t="shared" si="79"/>
        <v>3</v>
      </c>
      <c r="Y138" s="131">
        <f t="shared" si="80"/>
        <v>3</v>
      </c>
      <c r="Z138" s="131">
        <f t="shared" si="81"/>
        <v>3</v>
      </c>
      <c r="AA138" s="131">
        <f t="shared" si="82"/>
        <v>5</v>
      </c>
      <c r="AB138" s="131">
        <f t="shared" si="83"/>
        <v>3</v>
      </c>
      <c r="AC138" s="131">
        <f t="shared" si="84"/>
        <v>5</v>
      </c>
      <c r="AD138" s="131">
        <f t="shared" si="85"/>
        <v>3</v>
      </c>
      <c r="AE138" s="131">
        <f t="shared" si="86"/>
        <v>4</v>
      </c>
      <c r="AF138" s="142">
        <f t="shared" si="92"/>
        <v>70.769230769230774</v>
      </c>
      <c r="AG138" s="136">
        <f>(ILR!I138+ILR!K138)/(ILR!J138+ILR!L138+ILR!M138)</f>
        <v>-13.235236173593259</v>
      </c>
      <c r="AH138" s="134">
        <f>(ILR!I138+ILR!K138)/(ILR!J138+ILR!L138)</f>
        <v>0.7659958851400176</v>
      </c>
      <c r="AI138" s="137">
        <v>-8.3225296365157195</v>
      </c>
      <c r="AJ138" s="85">
        <v>-8.3225296365157195</v>
      </c>
      <c r="AK138" s="83">
        <f t="shared" si="87"/>
        <v>3</v>
      </c>
      <c r="AL138" s="131">
        <f t="shared" si="88"/>
        <v>5</v>
      </c>
      <c r="AM138" s="131">
        <f t="shared" si="89"/>
        <v>3</v>
      </c>
      <c r="AN138" s="84">
        <f t="shared" si="90"/>
        <v>3</v>
      </c>
      <c r="AO138" s="86">
        <f t="shared" si="91"/>
        <v>30</v>
      </c>
    </row>
    <row r="139" spans="1:41" x14ac:dyDescent="0.3">
      <c r="A139" s="26">
        <v>687356</v>
      </c>
      <c r="B139" s="26">
        <v>846239</v>
      </c>
      <c r="C139" s="26">
        <v>371</v>
      </c>
      <c r="D139" s="25">
        <v>135</v>
      </c>
      <c r="E139" s="27" t="s">
        <v>135</v>
      </c>
      <c r="F139" s="82">
        <f>ILR!G139</f>
        <v>-5.9538718202387555</v>
      </c>
      <c r="G139" s="132">
        <f>(Coda!G138+Coda!K138)/(Coda!AF138+Coda!AH138)</f>
        <v>1.6418210874586425</v>
      </c>
      <c r="H139" s="132">
        <f>Coda!G138/Coda!L138</f>
        <v>1.8746268656716419E-3</v>
      </c>
      <c r="I139" s="132">
        <f>(Coda!Z138+Coda!X138+Coda!G138)/Coda!AJ138</f>
        <v>1.4134282614907669E-8</v>
      </c>
      <c r="J139" s="132">
        <f>(Coda!G138+Coda!J138)/Coda!AE138</f>
        <v>2.6301874699567376E-5</v>
      </c>
      <c r="K139" s="132">
        <f>+Coda!G138+Coda!H138+Coda!I138</f>
        <v>4.6105694915254229</v>
      </c>
      <c r="L139" s="132">
        <f>(ALR!G139+ALR!P139)/ALR!AA139</f>
        <v>2.5417558055792537</v>
      </c>
      <c r="M139" s="132">
        <f>(ALR!R139+ALR!P139+ALR!G139)/(ALR!I139+ALR!AA139)</f>
        <v>2.0478313478916932</v>
      </c>
      <c r="N139" s="132">
        <f>(ALR!Q139+ALR!P139+ALR!G139)/(ALR!V139+ALR!T139)</f>
        <v>1.6041159914751137</v>
      </c>
      <c r="O139" s="132">
        <f>(CLR!G139+CLR!P139+CLR!H139)/(CLR!L139+CLR!AA139)</f>
        <v>2.2346418668567134</v>
      </c>
      <c r="P139" s="132">
        <f>(CLR!H139+CLR!AH139+CLR!G139)/(CLR!AB139+CLR!L139)</f>
        <v>1.8339442581741383</v>
      </c>
      <c r="Q139" s="132">
        <f>(ILR!G139+ILR!H139+ILR!J139)/ILR!L139</f>
        <v>1.9810988161293133</v>
      </c>
      <c r="R139" s="132">
        <f>(ILR!G139+ILR!H139)/ILR!L139</f>
        <v>1.4001670807059934</v>
      </c>
      <c r="S139" s="83">
        <f t="shared" si="74"/>
        <v>3</v>
      </c>
      <c r="T139" s="131">
        <f t="shared" si="75"/>
        <v>5</v>
      </c>
      <c r="U139" s="131">
        <f t="shared" si="76"/>
        <v>3</v>
      </c>
      <c r="V139" s="131">
        <f t="shared" si="77"/>
        <v>3</v>
      </c>
      <c r="W139" s="131">
        <f t="shared" si="78"/>
        <v>3</v>
      </c>
      <c r="X139" s="131">
        <f t="shared" si="79"/>
        <v>3</v>
      </c>
      <c r="Y139" s="131">
        <f t="shared" si="80"/>
        <v>3</v>
      </c>
      <c r="Z139" s="131">
        <f t="shared" si="81"/>
        <v>3</v>
      </c>
      <c r="AA139" s="131">
        <f t="shared" si="82"/>
        <v>5</v>
      </c>
      <c r="AB139" s="131">
        <f t="shared" si="83"/>
        <v>3</v>
      </c>
      <c r="AC139" s="131">
        <f t="shared" si="84"/>
        <v>5</v>
      </c>
      <c r="AD139" s="131">
        <f t="shared" si="85"/>
        <v>4</v>
      </c>
      <c r="AE139" s="131">
        <f t="shared" si="86"/>
        <v>4</v>
      </c>
      <c r="AF139" s="142">
        <f t="shared" si="92"/>
        <v>72.307692307692307</v>
      </c>
      <c r="AG139" s="136">
        <f>(ILR!I139+ILR!K139)/(ILR!J139+ILR!L139+ILR!M139)</f>
        <v>-21.879721260087308</v>
      </c>
      <c r="AH139" s="134">
        <f>(ILR!I139+ILR!K139)/(ILR!J139+ILR!L139)</f>
        <v>0.7495020193711367</v>
      </c>
      <c r="AI139" s="137">
        <v>-8.3225296365157195</v>
      </c>
      <c r="AJ139" s="85">
        <v>-8.3225296365157195</v>
      </c>
      <c r="AK139" s="83">
        <f t="shared" si="87"/>
        <v>3</v>
      </c>
      <c r="AL139" s="131">
        <f t="shared" si="88"/>
        <v>5</v>
      </c>
      <c r="AM139" s="131">
        <f t="shared" si="89"/>
        <v>3</v>
      </c>
      <c r="AN139" s="84">
        <f t="shared" si="90"/>
        <v>3</v>
      </c>
      <c r="AO139" s="86">
        <f t="shared" si="91"/>
        <v>30</v>
      </c>
    </row>
    <row r="140" spans="1:41" x14ac:dyDescent="0.3">
      <c r="A140" s="26">
        <v>687357</v>
      </c>
      <c r="B140" s="26">
        <v>846237</v>
      </c>
      <c r="C140" s="26">
        <v>371</v>
      </c>
      <c r="D140" s="25">
        <v>136</v>
      </c>
      <c r="E140" s="27" t="s">
        <v>136</v>
      </c>
      <c r="F140" s="82">
        <f>ILR!G140</f>
        <v>-5.1357080656979264</v>
      </c>
      <c r="G140" s="132">
        <f>(Coda!G139+Coda!K139)/(Coda!AF139+Coda!AH139)</f>
        <v>3.8775782312925173</v>
      </c>
      <c r="H140" s="132">
        <f>Coda!G139/Coda!L139</f>
        <v>2.4509090909090913E-3</v>
      </c>
      <c r="I140" s="132">
        <f>(Coda!Z139+Coda!X139+Coda!G139)/Coda!AJ139</f>
        <v>7.7832960448252608E-9</v>
      </c>
      <c r="J140" s="132">
        <f>(Coda!G139+Coda!J139)/Coda!AE139</f>
        <v>5.3218496475863294E-5</v>
      </c>
      <c r="K140" s="132">
        <f>+Coda!G139+Coda!H139+Coda!I139</f>
        <v>6.0004</v>
      </c>
      <c r="L140" s="132">
        <f>(ALR!G140+ALR!P140)/ALR!AA140</f>
        <v>2.5587680937683364</v>
      </c>
      <c r="M140" s="132">
        <f>(ALR!R140+ALR!P140+ALR!G140)/(ALR!I140+ALR!AA140)</f>
        <v>2.1243423135888047</v>
      </c>
      <c r="N140" s="132">
        <f>(ALR!Q140+ALR!P140+ALR!G140)/(ALR!V140+ALR!T140)</f>
        <v>1.571105561041662</v>
      </c>
      <c r="O140" s="132">
        <f>(CLR!G140+CLR!P140+CLR!H140)/(CLR!L140+CLR!AA140)</f>
        <v>2.1653627312708759</v>
      </c>
      <c r="P140" s="132">
        <f>(CLR!H140+CLR!AH140+CLR!G140)/(CLR!AB140+CLR!L140)</f>
        <v>1.8586747401875048</v>
      </c>
      <c r="Q140" s="132">
        <f>(ILR!G140+ILR!H140+ILR!J140)/ILR!L140</f>
        <v>1.7347653084874746</v>
      </c>
      <c r="R140" s="132">
        <f>(ILR!G140+ILR!H140)/ILR!L140</f>
        <v>1.1844695178186728</v>
      </c>
      <c r="S140" s="83">
        <f t="shared" si="74"/>
        <v>4</v>
      </c>
      <c r="T140" s="131">
        <f t="shared" si="75"/>
        <v>5</v>
      </c>
      <c r="U140" s="131">
        <f t="shared" si="76"/>
        <v>3</v>
      </c>
      <c r="V140" s="131">
        <f t="shared" si="77"/>
        <v>3</v>
      </c>
      <c r="W140" s="131">
        <f t="shared" si="78"/>
        <v>4</v>
      </c>
      <c r="X140" s="131">
        <f t="shared" si="79"/>
        <v>5</v>
      </c>
      <c r="Y140" s="131">
        <f t="shared" si="80"/>
        <v>3</v>
      </c>
      <c r="Z140" s="131">
        <f t="shared" si="81"/>
        <v>5</v>
      </c>
      <c r="AA140" s="131">
        <f t="shared" si="82"/>
        <v>4</v>
      </c>
      <c r="AB140" s="131">
        <f t="shared" si="83"/>
        <v>3</v>
      </c>
      <c r="AC140" s="131">
        <f t="shared" si="84"/>
        <v>5</v>
      </c>
      <c r="AD140" s="131">
        <f t="shared" si="85"/>
        <v>3</v>
      </c>
      <c r="AE140" s="131">
        <f t="shared" si="86"/>
        <v>3</v>
      </c>
      <c r="AF140" s="142">
        <f t="shared" si="92"/>
        <v>76.92307692307692</v>
      </c>
      <c r="AG140" s="136">
        <f>(ILR!I140+ILR!K140)/(ILR!J140+ILR!L140+ILR!M140)</f>
        <v>-10.373233857038443</v>
      </c>
      <c r="AH140" s="134">
        <f>(ILR!I140+ILR!K140)/(ILR!J140+ILR!L140)</f>
        <v>0.75333108361271328</v>
      </c>
      <c r="AI140" s="137">
        <v>-8.3225296365157195</v>
      </c>
      <c r="AJ140" s="85">
        <v>-8.3225296365157195</v>
      </c>
      <c r="AK140" s="83">
        <f t="shared" si="87"/>
        <v>3</v>
      </c>
      <c r="AL140" s="131">
        <f t="shared" si="88"/>
        <v>5</v>
      </c>
      <c r="AM140" s="131">
        <f t="shared" si="89"/>
        <v>3</v>
      </c>
      <c r="AN140" s="84">
        <f t="shared" si="90"/>
        <v>3</v>
      </c>
      <c r="AO140" s="86">
        <f t="shared" si="91"/>
        <v>30</v>
      </c>
    </row>
    <row r="141" spans="1:41" x14ac:dyDescent="0.3">
      <c r="A141" s="26">
        <v>687358</v>
      </c>
      <c r="B141" s="26">
        <v>846237</v>
      </c>
      <c r="C141" s="26">
        <v>371</v>
      </c>
      <c r="D141" s="25">
        <v>137</v>
      </c>
      <c r="E141" s="27" t="s">
        <v>137</v>
      </c>
      <c r="F141" s="82">
        <f>ILR!G141</f>
        <v>-4.7729766528292705</v>
      </c>
      <c r="G141" s="132">
        <f>(Coda!G140+Coda!K140)/(Coda!AF140+Coda!AH140)</f>
        <v>5.7703156227610387E-2</v>
      </c>
      <c r="H141" s="132">
        <f>Coda!G140/Coda!L140</f>
        <v>80.82148148148147</v>
      </c>
      <c r="I141" s="132">
        <f>(Coda!Z140+Coda!X140+Coda!G140)/Coda!AJ140</f>
        <v>1.2351612468047852E-5</v>
      </c>
      <c r="J141" s="132">
        <f>(Coda!G140+Coda!J140)/Coda!AE140</f>
        <v>1.0417291591927765E-3</v>
      </c>
      <c r="K141" s="132">
        <f>+Coda!G140+Coda!H140+Coda!I140</f>
        <v>25.163601626016263</v>
      </c>
      <c r="L141" s="132">
        <f>(ALR!G141+ALR!P141)/ALR!AA141</f>
        <v>1.3054988224368471</v>
      </c>
      <c r="M141" s="132">
        <f>(ALR!R141+ALR!P141+ALR!G141)/(ALR!I141+ALR!AA141)</f>
        <v>1.0892453899987606</v>
      </c>
      <c r="N141" s="132">
        <f>(ALR!Q141+ALR!P141+ALR!G141)/(ALR!V141+ALR!T141)</f>
        <v>1.1181268969678131</v>
      </c>
      <c r="O141" s="132">
        <f>(CLR!G141+CLR!P141+CLR!H141)/(CLR!L141+CLR!AA141)</f>
        <v>3.3988489625823737E-2</v>
      </c>
      <c r="P141" s="132">
        <f>(CLR!H141+CLR!AH141+CLR!G141)/(CLR!AB141+CLR!L141)</f>
        <v>-0.50417072424459952</v>
      </c>
      <c r="Q141" s="132">
        <f>(ILR!G141+ILR!H141+ILR!J141)/ILR!L141</f>
        <v>1.3782118050480874</v>
      </c>
      <c r="R141" s="132">
        <f>(ILR!G141+ILR!H141)/ILR!L141</f>
        <v>1.0712805590257291</v>
      </c>
      <c r="S141" s="83">
        <f t="shared" si="74"/>
        <v>5</v>
      </c>
      <c r="T141" s="131">
        <f t="shared" si="75"/>
        <v>3</v>
      </c>
      <c r="U141" s="131">
        <f t="shared" si="76"/>
        <v>5</v>
      </c>
      <c r="V141" s="131">
        <f t="shared" si="77"/>
        <v>5</v>
      </c>
      <c r="W141" s="131">
        <f t="shared" si="78"/>
        <v>5</v>
      </c>
      <c r="X141" s="131">
        <f t="shared" si="79"/>
        <v>5</v>
      </c>
      <c r="Y141" s="131">
        <f t="shared" si="80"/>
        <v>3</v>
      </c>
      <c r="Z141" s="131">
        <f t="shared" si="81"/>
        <v>3</v>
      </c>
      <c r="AA141" s="131">
        <f t="shared" si="82"/>
        <v>3</v>
      </c>
      <c r="AB141" s="131">
        <f t="shared" si="83"/>
        <v>3</v>
      </c>
      <c r="AC141" s="131">
        <f t="shared" si="84"/>
        <v>3</v>
      </c>
      <c r="AD141" s="131">
        <f t="shared" si="85"/>
        <v>3</v>
      </c>
      <c r="AE141" s="131">
        <f t="shared" si="86"/>
        <v>3</v>
      </c>
      <c r="AF141" s="142">
        <f t="shared" si="92"/>
        <v>75.384615384615387</v>
      </c>
      <c r="AG141" s="136">
        <f>(ILR!I141+ILR!K141)/(ILR!J141+ILR!L141+ILR!M141)</f>
        <v>-3.777463500459123</v>
      </c>
      <c r="AH141" s="134">
        <f>(ILR!I141+ILR!K141)/(ILR!J141+ILR!L141)</f>
        <v>1.1410826089988924</v>
      </c>
      <c r="AI141" s="137">
        <v>-8.3225296365157195</v>
      </c>
      <c r="AJ141" s="85">
        <v>-8.3225296365157195</v>
      </c>
      <c r="AK141" s="83">
        <f t="shared" si="87"/>
        <v>3</v>
      </c>
      <c r="AL141" s="131">
        <f t="shared" si="88"/>
        <v>5</v>
      </c>
      <c r="AM141" s="131">
        <f t="shared" si="89"/>
        <v>3</v>
      </c>
      <c r="AN141" s="84">
        <f t="shared" si="90"/>
        <v>3</v>
      </c>
      <c r="AO141" s="86">
        <f t="shared" si="91"/>
        <v>30</v>
      </c>
    </row>
    <row r="142" spans="1:41" x14ac:dyDescent="0.3">
      <c r="A142" s="26">
        <v>687359</v>
      </c>
      <c r="B142" s="26">
        <v>846237</v>
      </c>
      <c r="C142" s="26">
        <v>371</v>
      </c>
      <c r="D142" s="25">
        <v>138</v>
      </c>
      <c r="E142" s="27" t="s">
        <v>139</v>
      </c>
      <c r="F142" s="82">
        <f>ILR!G142</f>
        <v>-2.5795253443355572</v>
      </c>
      <c r="G142" s="132">
        <f>(Coda!G141+Coda!K141)/(Coda!AF141+Coda!AH141)</f>
        <v>6.6212407547169816</v>
      </c>
      <c r="H142" s="132">
        <f>Coda!G141/Coda!L141</f>
        <v>1.2293103448275862</v>
      </c>
      <c r="I142" s="132">
        <f>(Coda!Z141+Coda!X141+Coda!G141)/Coda!AJ141</f>
        <v>6.5269186771938619E-7</v>
      </c>
      <c r="J142" s="132">
        <f>(Coda!G141+Coda!J141)/Coda!AE141</f>
        <v>5.8103241296518613E-4</v>
      </c>
      <c r="K142" s="132">
        <f>+Coda!G141+Coda!H141+Coda!I141</f>
        <v>6.8512727272727272</v>
      </c>
      <c r="L142" s="132">
        <f>(ALR!G142+ALR!P142)/ALR!AA142</f>
        <v>2.0088602200019738</v>
      </c>
      <c r="M142" s="132">
        <f>(ALR!R142+ALR!P142+ALR!G142)/(ALR!I142+ALR!AA142)</f>
        <v>1.8182368504720674</v>
      </c>
      <c r="N142" s="132">
        <f>(ALR!Q142+ALR!P142+ALR!G142)/(ALR!V142+ALR!T142)</f>
        <v>1.3633551230076404</v>
      </c>
      <c r="O142" s="132">
        <f>(CLR!G142+CLR!P142+CLR!H142)/(CLR!L142+CLR!AA142)</f>
        <v>1.0231226078308988</v>
      </c>
      <c r="P142" s="132">
        <f>(CLR!H142+CLR!AH142+CLR!G142)/(CLR!AB142+CLR!L142)</f>
        <v>0.55397607766041024</v>
      </c>
      <c r="Q142" s="132">
        <f>(ILR!G142+ILR!H142+ILR!J142)/ILR!L142</f>
        <v>1.1326959425387655</v>
      </c>
      <c r="R142" s="132">
        <f>(ILR!G142+ILR!H142)/ILR!L142</f>
        <v>0.58542570211625655</v>
      </c>
      <c r="S142" s="83">
        <f t="shared" si="74"/>
        <v>5</v>
      </c>
      <c r="T142" s="131">
        <f t="shared" si="75"/>
        <v>5</v>
      </c>
      <c r="U142" s="131">
        <f t="shared" si="76"/>
        <v>5</v>
      </c>
      <c r="V142" s="131">
        <f t="shared" si="77"/>
        <v>5</v>
      </c>
      <c r="W142" s="131">
        <f t="shared" si="78"/>
        <v>5</v>
      </c>
      <c r="X142" s="131">
        <f t="shared" si="79"/>
        <v>5</v>
      </c>
      <c r="Y142" s="131">
        <f t="shared" si="80"/>
        <v>3</v>
      </c>
      <c r="Z142" s="131">
        <f t="shared" si="81"/>
        <v>3</v>
      </c>
      <c r="AA142" s="131">
        <f t="shared" si="82"/>
        <v>3</v>
      </c>
      <c r="AB142" s="131">
        <f t="shared" si="83"/>
        <v>3</v>
      </c>
      <c r="AC142" s="131">
        <f t="shared" si="84"/>
        <v>3</v>
      </c>
      <c r="AD142" s="131">
        <f t="shared" si="85"/>
        <v>3</v>
      </c>
      <c r="AE142" s="131">
        <f t="shared" si="86"/>
        <v>3</v>
      </c>
      <c r="AF142" s="142">
        <f t="shared" si="92"/>
        <v>78.461538461538467</v>
      </c>
      <c r="AG142" s="136">
        <f>(ILR!I142+ILR!K142)/(ILR!J142+ILR!L142+ILR!M142)</f>
        <v>-8.9318808178511748</v>
      </c>
      <c r="AH142" s="134">
        <f>(ILR!I142+ILR!K142)/(ILR!J142+ILR!L142)</f>
        <v>0.72516373410974044</v>
      </c>
      <c r="AI142" s="137">
        <v>-8.3225296365157195</v>
      </c>
      <c r="AJ142" s="85">
        <v>-8.3225296365157195</v>
      </c>
      <c r="AK142" s="83">
        <f t="shared" si="87"/>
        <v>3</v>
      </c>
      <c r="AL142" s="131">
        <f t="shared" si="88"/>
        <v>5</v>
      </c>
      <c r="AM142" s="131">
        <f t="shared" si="89"/>
        <v>3</v>
      </c>
      <c r="AN142" s="84">
        <f t="shared" si="90"/>
        <v>3</v>
      </c>
      <c r="AO142" s="86">
        <f t="shared" si="91"/>
        <v>30</v>
      </c>
    </row>
    <row r="143" spans="1:41" x14ac:dyDescent="0.3">
      <c r="A143" s="26">
        <v>687360</v>
      </c>
      <c r="B143" s="26">
        <v>846237</v>
      </c>
      <c r="C143" s="26">
        <v>371</v>
      </c>
      <c r="D143" s="25">
        <v>139</v>
      </c>
      <c r="E143" s="27" t="s">
        <v>140</v>
      </c>
      <c r="F143" s="82">
        <f>ILR!G143</f>
        <v>-3.8769291851483185</v>
      </c>
      <c r="G143" s="132">
        <f>(Coda!G142+Coda!K142)/(Coda!AF142+Coda!AH142)</f>
        <v>5.0756226291693922</v>
      </c>
      <c r="H143" s="132">
        <f>Coda!G142/Coda!L142</f>
        <v>4.2373584905660386E-2</v>
      </c>
      <c r="I143" s="132">
        <f>(Coda!Z142+Coda!X142+Coda!G142)/Coda!AJ142</f>
        <v>3.5610542910364952E-8</v>
      </c>
      <c r="J143" s="132">
        <f>(Coda!G142+Coda!J142)/Coda!AE142</f>
        <v>8.9725596384508292E-5</v>
      </c>
      <c r="K143" s="132">
        <f>+Coda!G142+Coda!H142+Coda!I142</f>
        <v>6.672366666666667</v>
      </c>
      <c r="L143" s="132">
        <f>(ALR!G143+ALR!P143)/ALR!AA143</f>
        <v>2.29680604687195</v>
      </c>
      <c r="M143" s="132">
        <f>(ALR!R143+ALR!P143+ALR!G143)/(ALR!I143+ALR!AA143)</f>
        <v>1.9865810429477446</v>
      </c>
      <c r="N143" s="132">
        <f>(ALR!Q143+ALR!P143+ALR!G143)/(ALR!V143+ALR!T143)</f>
        <v>1.4923869603878444</v>
      </c>
      <c r="O143" s="132">
        <f>(CLR!G143+CLR!P143+CLR!H143)/(CLR!L143+CLR!AA143)</f>
        <v>1.5798001308947691</v>
      </c>
      <c r="P143" s="132">
        <f>(CLR!H143+CLR!AH143+CLR!G143)/(CLR!AB143+CLR!L143)</f>
        <v>1.1862615251437703</v>
      </c>
      <c r="Q143" s="132">
        <f>(ILR!G143+ILR!H143+ILR!J143)/ILR!L143</f>
        <v>1.4105134984384038</v>
      </c>
      <c r="R143" s="132">
        <f>(ILR!G143+ILR!H143)/ILR!L143</f>
        <v>0.87823052089674025</v>
      </c>
      <c r="S143" s="83">
        <f t="shared" si="74"/>
        <v>5</v>
      </c>
      <c r="T143" s="131">
        <f t="shared" si="75"/>
        <v>5</v>
      </c>
      <c r="U143" s="131">
        <f t="shared" si="76"/>
        <v>5</v>
      </c>
      <c r="V143" s="131">
        <f t="shared" si="77"/>
        <v>3</v>
      </c>
      <c r="W143" s="131">
        <f t="shared" si="78"/>
        <v>5</v>
      </c>
      <c r="X143" s="131">
        <f t="shared" si="79"/>
        <v>5</v>
      </c>
      <c r="Y143" s="131">
        <f t="shared" si="80"/>
        <v>3</v>
      </c>
      <c r="Z143" s="131">
        <f t="shared" si="81"/>
        <v>3</v>
      </c>
      <c r="AA143" s="131">
        <f t="shared" si="82"/>
        <v>3</v>
      </c>
      <c r="AB143" s="131">
        <f t="shared" si="83"/>
        <v>3</v>
      </c>
      <c r="AC143" s="131">
        <f t="shared" si="84"/>
        <v>3</v>
      </c>
      <c r="AD143" s="131">
        <f t="shared" si="85"/>
        <v>3</v>
      </c>
      <c r="AE143" s="131">
        <f t="shared" si="86"/>
        <v>3</v>
      </c>
      <c r="AF143" s="142">
        <f t="shared" si="92"/>
        <v>75.384615384615387</v>
      </c>
      <c r="AG143" s="136">
        <f>(ILR!I143+ILR!K143)/(ILR!J143+ILR!L143+ILR!M143)</f>
        <v>-9.159309640723448</v>
      </c>
      <c r="AH143" s="134">
        <f>(ILR!I143+ILR!K143)/(ILR!J143+ILR!L143)</f>
        <v>0.74184244728298565</v>
      </c>
      <c r="AI143" s="137">
        <v>-8.3225296365157195</v>
      </c>
      <c r="AJ143" s="85">
        <v>-8.3225296365157195</v>
      </c>
      <c r="AK143" s="83">
        <f t="shared" si="87"/>
        <v>3</v>
      </c>
      <c r="AL143" s="131">
        <f t="shared" si="88"/>
        <v>5</v>
      </c>
      <c r="AM143" s="131">
        <f t="shared" si="89"/>
        <v>3</v>
      </c>
      <c r="AN143" s="84">
        <f t="shared" si="90"/>
        <v>3</v>
      </c>
      <c r="AO143" s="86">
        <f t="shared" si="91"/>
        <v>30</v>
      </c>
    </row>
    <row r="144" spans="1:41" x14ac:dyDescent="0.3">
      <c r="A144" s="26">
        <v>687361</v>
      </c>
      <c r="B144" s="26">
        <v>846237</v>
      </c>
      <c r="C144" s="26">
        <v>371</v>
      </c>
      <c r="D144" s="25">
        <v>140</v>
      </c>
      <c r="E144" s="27" t="s">
        <v>141</v>
      </c>
      <c r="F144" s="82">
        <f>ILR!G144</f>
        <v>-3.0883152505565827</v>
      </c>
      <c r="G144" s="132">
        <f>(Coda!G143+Coda!K143)/(Coda!AF143+Coda!AH143)</f>
        <v>7.1132253968253973</v>
      </c>
      <c r="H144" s="132">
        <f>Coda!G143/Coda!L143</f>
        <v>0.21285882352941179</v>
      </c>
      <c r="I144" s="132">
        <f>(Coda!Z143+Coda!X143+Coda!G143)/Coda!AJ143</f>
        <v>1.4536038076790991E-7</v>
      </c>
      <c r="J144" s="132">
        <f>(Coda!G143+Coda!J143)/Coda!AE143</f>
        <v>1.9824961743939435E-4</v>
      </c>
      <c r="K144" s="132">
        <f>+Coda!G143+Coda!H143+Coda!I143</f>
        <v>6.0888666666666662</v>
      </c>
      <c r="L144" s="132">
        <f>(ALR!G144+ALR!P144)/ALR!AA144</f>
        <v>2.2063568071152853</v>
      </c>
      <c r="M144" s="132">
        <f>(ALR!R144+ALR!P144+ALR!G144)/(ALR!I144+ALR!AA144)</f>
        <v>1.9341097652097621</v>
      </c>
      <c r="N144" s="132">
        <f>(ALR!Q144+ALR!P144+ALR!G144)/(ALR!V144+ALR!T144)</f>
        <v>1.4590472610584835</v>
      </c>
      <c r="O144" s="132">
        <f>(CLR!G144+CLR!P144+CLR!H144)/(CLR!L144+CLR!AA144)</f>
        <v>1.3492425140810578</v>
      </c>
      <c r="P144" s="132">
        <f>(CLR!H144+CLR!AH144+CLR!G144)/(CLR!AB144+CLR!L144)</f>
        <v>0.86396020735590906</v>
      </c>
      <c r="Q144" s="132">
        <f>(ILR!G144+ILR!H144+ILR!J144)/ILR!L144</f>
        <v>1.24285495260875</v>
      </c>
      <c r="R144" s="132">
        <f>(ILR!G144+ILR!H144)/ILR!L144</f>
        <v>0.6907422822510042</v>
      </c>
      <c r="S144" s="83">
        <f t="shared" si="74"/>
        <v>5</v>
      </c>
      <c r="T144" s="131">
        <f t="shared" si="75"/>
        <v>5</v>
      </c>
      <c r="U144" s="131">
        <f t="shared" si="76"/>
        <v>5</v>
      </c>
      <c r="V144" s="131">
        <f t="shared" si="77"/>
        <v>4</v>
      </c>
      <c r="W144" s="131">
        <f t="shared" si="78"/>
        <v>5</v>
      </c>
      <c r="X144" s="131">
        <f t="shared" si="79"/>
        <v>5</v>
      </c>
      <c r="Y144" s="131">
        <f t="shared" si="80"/>
        <v>3</v>
      </c>
      <c r="Z144" s="131">
        <f t="shared" si="81"/>
        <v>3</v>
      </c>
      <c r="AA144" s="131">
        <f t="shared" si="82"/>
        <v>3</v>
      </c>
      <c r="AB144" s="131">
        <f t="shared" si="83"/>
        <v>3</v>
      </c>
      <c r="AC144" s="131">
        <f t="shared" si="84"/>
        <v>3</v>
      </c>
      <c r="AD144" s="131">
        <f t="shared" si="85"/>
        <v>3</v>
      </c>
      <c r="AE144" s="131">
        <f t="shared" si="86"/>
        <v>3</v>
      </c>
      <c r="AF144" s="142">
        <f t="shared" si="92"/>
        <v>76.92307692307692</v>
      </c>
      <c r="AG144" s="136">
        <f>(ILR!I144+ILR!K144)/(ILR!J144+ILR!L144+ILR!M144)</f>
        <v>-11.222822991393526</v>
      </c>
      <c r="AH144" s="134">
        <f>(ILR!I144+ILR!K144)/(ILR!J144+ILR!L144)</f>
        <v>0.69819813465575531</v>
      </c>
      <c r="AI144" s="137">
        <v>-8.3225296365157195</v>
      </c>
      <c r="AJ144" s="85">
        <v>-8.3225296365157195</v>
      </c>
      <c r="AK144" s="83">
        <f t="shared" si="87"/>
        <v>3</v>
      </c>
      <c r="AL144" s="131">
        <f t="shared" si="88"/>
        <v>4</v>
      </c>
      <c r="AM144" s="131">
        <f t="shared" si="89"/>
        <v>3</v>
      </c>
      <c r="AN144" s="84">
        <f t="shared" si="90"/>
        <v>3</v>
      </c>
      <c r="AO144" s="86">
        <f t="shared" si="91"/>
        <v>30</v>
      </c>
    </row>
    <row r="145" spans="1:41" x14ac:dyDescent="0.3">
      <c r="A145" s="26">
        <v>687363</v>
      </c>
      <c r="B145" s="26">
        <v>846237</v>
      </c>
      <c r="C145" s="26">
        <v>371</v>
      </c>
      <c r="D145" s="25">
        <v>141</v>
      </c>
      <c r="E145" s="27" t="s">
        <v>142</v>
      </c>
      <c r="F145" s="82">
        <f>ILR!G145</f>
        <v>-4.8360879163357176</v>
      </c>
      <c r="G145" s="132">
        <f>(Coda!G144+Coda!K144)/(Coda!AF144+Coda!AH144)</f>
        <v>2.2456467065868262</v>
      </c>
      <c r="H145" s="132">
        <f>Coda!G144/Coda!L144</f>
        <v>1.5392307692307691E-2</v>
      </c>
      <c r="I145" s="132">
        <f>(Coda!Z144+Coda!X144+Coda!G144)/Coda!AJ144</f>
        <v>2.6761706618622371E-8</v>
      </c>
      <c r="J145" s="132">
        <f>(Coda!G144+Coda!J144)/Coda!AE144</f>
        <v>5.9123658861304724E-5</v>
      </c>
      <c r="K145" s="132">
        <f>+Coda!G144+Coda!H144+Coda!I144</f>
        <v>4.7523</v>
      </c>
      <c r="L145" s="132">
        <f>(ALR!G145+ALR!P145)/ALR!AA145</f>
        <v>2.4448497947755934</v>
      </c>
      <c r="M145" s="132">
        <f>(ALR!R145+ALR!P145+ALR!G145)/(ALR!I145+ALR!AA145)</f>
        <v>2.0086378782183174</v>
      </c>
      <c r="N145" s="132">
        <f>(ALR!Q145+ALR!P145+ALR!G145)/(ALR!V145+ALR!T145)</f>
        <v>1.5479811060168231</v>
      </c>
      <c r="O145" s="132">
        <f>(CLR!G145+CLR!P145+CLR!H145)/(CLR!L145+CLR!AA145)</f>
        <v>1.8920692711689613</v>
      </c>
      <c r="P145" s="132">
        <f>(CLR!H145+CLR!AH145+CLR!G145)/(CLR!AB145+CLR!L145)</f>
        <v>1.3209229582971078</v>
      </c>
      <c r="Q145" s="132">
        <f>(ILR!G145+ILR!H145+ILR!J145)/ILR!L145</f>
        <v>1.7066741885826993</v>
      </c>
      <c r="R145" s="132">
        <f>(ILR!G145+ILR!H145)/ILR!L145</f>
        <v>1.1123556203429088</v>
      </c>
      <c r="S145" s="83">
        <f t="shared" si="74"/>
        <v>5</v>
      </c>
      <c r="T145" s="131">
        <f t="shared" si="75"/>
        <v>5</v>
      </c>
      <c r="U145" s="131">
        <f t="shared" si="76"/>
        <v>4</v>
      </c>
      <c r="V145" s="131">
        <f t="shared" si="77"/>
        <v>3</v>
      </c>
      <c r="W145" s="131">
        <f t="shared" si="78"/>
        <v>4</v>
      </c>
      <c r="X145" s="131">
        <f t="shared" si="79"/>
        <v>4</v>
      </c>
      <c r="Y145" s="131">
        <f t="shared" si="80"/>
        <v>3</v>
      </c>
      <c r="Z145" s="131">
        <f t="shared" si="81"/>
        <v>3</v>
      </c>
      <c r="AA145" s="131">
        <f t="shared" si="82"/>
        <v>4</v>
      </c>
      <c r="AB145" s="131">
        <f t="shared" si="83"/>
        <v>3</v>
      </c>
      <c r="AC145" s="131">
        <f t="shared" si="84"/>
        <v>3</v>
      </c>
      <c r="AD145" s="131">
        <f t="shared" si="85"/>
        <v>3</v>
      </c>
      <c r="AE145" s="131">
        <f t="shared" si="86"/>
        <v>3</v>
      </c>
      <c r="AF145" s="142">
        <f t="shared" si="92"/>
        <v>72.307692307692307</v>
      </c>
      <c r="AG145" s="136">
        <f>(ILR!I145+ILR!K145)/(ILR!J145+ILR!L145+ILR!M145)</f>
        <v>-26.771172376489879</v>
      </c>
      <c r="AH145" s="134">
        <f>(ILR!I145+ILR!K145)/(ILR!J145+ILR!L145)</f>
        <v>0.72109808702796563</v>
      </c>
      <c r="AI145" s="137">
        <v>-8.3225296365157195</v>
      </c>
      <c r="AJ145" s="85">
        <v>-8.3225296365157195</v>
      </c>
      <c r="AK145" s="83">
        <f t="shared" si="87"/>
        <v>3</v>
      </c>
      <c r="AL145" s="131">
        <f t="shared" si="88"/>
        <v>4</v>
      </c>
      <c r="AM145" s="131">
        <f t="shared" si="89"/>
        <v>3</v>
      </c>
      <c r="AN145" s="84">
        <f t="shared" si="90"/>
        <v>3</v>
      </c>
      <c r="AO145" s="86">
        <f t="shared" si="91"/>
        <v>30</v>
      </c>
    </row>
    <row r="146" spans="1:41" x14ac:dyDescent="0.3">
      <c r="A146" s="26">
        <v>687366</v>
      </c>
      <c r="B146" s="26">
        <v>846237</v>
      </c>
      <c r="C146" s="26">
        <v>371</v>
      </c>
      <c r="D146" s="25">
        <v>142</v>
      </c>
      <c r="E146" s="27" t="s">
        <v>143</v>
      </c>
      <c r="F146" s="82">
        <f>ILR!G146</f>
        <v>-4.6516928121638168</v>
      </c>
      <c r="G146" s="132">
        <f>(Coda!G145+Coda!K145)/(Coda!AF145+Coda!AH145)</f>
        <v>5.6151663396226423</v>
      </c>
      <c r="H146" s="132">
        <f>Coda!G145/Coda!L145</f>
        <v>6.3964285714285711E-3</v>
      </c>
      <c r="I146" s="132">
        <f>(Coda!Z145+Coda!X145+Coda!G145)/Coda!AJ145</f>
        <v>9.7194019604265578E-9</v>
      </c>
      <c r="J146" s="132">
        <f>(Coda!G145+Coda!J145)/Coda!AE145</f>
        <v>6.6074380165289255E-5</v>
      </c>
      <c r="K146" s="132">
        <f>+Coda!G145+Coda!H145+Coda!I145</f>
        <v>6.7584757575757575</v>
      </c>
      <c r="L146" s="132">
        <f>(ALR!G146+ALR!P146)/ALR!AA146</f>
        <v>2.4779964091065283</v>
      </c>
      <c r="M146" s="132">
        <f>(ALR!R146+ALR!P146+ALR!G146)/(ALR!I146+ALR!AA146)</f>
        <v>2.0900303973993917</v>
      </c>
      <c r="N146" s="132">
        <f>(ALR!Q146+ALR!P146+ALR!G146)/(ALR!V146+ALR!T146)</f>
        <v>1.5799590544282758</v>
      </c>
      <c r="O146" s="132">
        <f>(CLR!G146+CLR!P146+CLR!H146)/(CLR!L146+CLR!AA146)</f>
        <v>1.9431849446965035</v>
      </c>
      <c r="P146" s="132">
        <f>(CLR!H146+CLR!AH146+CLR!G146)/(CLR!AB146+CLR!L146)</f>
        <v>1.5798487024263224</v>
      </c>
      <c r="Q146" s="132">
        <f>(ILR!G146+ILR!H146+ILR!J146)/ILR!L146</f>
        <v>1.6020071890871277</v>
      </c>
      <c r="R146" s="132">
        <f>(ILR!G146+ILR!H146)/ILR!L146</f>
        <v>1.0625077303143593</v>
      </c>
      <c r="S146" s="83">
        <f t="shared" si="74"/>
        <v>5</v>
      </c>
      <c r="T146" s="131">
        <f t="shared" si="75"/>
        <v>5</v>
      </c>
      <c r="U146" s="131">
        <f t="shared" si="76"/>
        <v>3</v>
      </c>
      <c r="V146" s="131">
        <f t="shared" si="77"/>
        <v>3</v>
      </c>
      <c r="W146" s="131">
        <f t="shared" si="78"/>
        <v>4</v>
      </c>
      <c r="X146" s="131">
        <f t="shared" si="79"/>
        <v>5</v>
      </c>
      <c r="Y146" s="131">
        <f t="shared" si="80"/>
        <v>3</v>
      </c>
      <c r="Z146" s="131">
        <f t="shared" si="81"/>
        <v>4</v>
      </c>
      <c r="AA146" s="131">
        <f t="shared" si="82"/>
        <v>4</v>
      </c>
      <c r="AB146" s="131">
        <f t="shared" si="83"/>
        <v>3</v>
      </c>
      <c r="AC146" s="131">
        <f t="shared" si="84"/>
        <v>4</v>
      </c>
      <c r="AD146" s="131">
        <f t="shared" si="85"/>
        <v>3</v>
      </c>
      <c r="AE146" s="131">
        <f t="shared" si="86"/>
        <v>3</v>
      </c>
      <c r="AF146" s="142">
        <f t="shared" si="92"/>
        <v>75.384615384615387</v>
      </c>
      <c r="AG146" s="136">
        <f>(ILR!I146+ILR!K146)/(ILR!J146+ILR!L146+ILR!M146)</f>
        <v>-9.3834758508028493</v>
      </c>
      <c r="AH146" s="134">
        <f>(ILR!I146+ILR!K146)/(ILR!J146+ILR!L146)</f>
        <v>0.71404057061129866</v>
      </c>
      <c r="AI146" s="137">
        <v>-8.3225296365157195</v>
      </c>
      <c r="AJ146" s="85">
        <v>-8.3225296365157195</v>
      </c>
      <c r="AK146" s="83">
        <f t="shared" si="87"/>
        <v>3</v>
      </c>
      <c r="AL146" s="131">
        <f t="shared" si="88"/>
        <v>4</v>
      </c>
      <c r="AM146" s="131">
        <f t="shared" si="89"/>
        <v>3</v>
      </c>
      <c r="AN146" s="84">
        <f t="shared" si="90"/>
        <v>3</v>
      </c>
      <c r="AO146" s="86">
        <f t="shared" si="91"/>
        <v>30</v>
      </c>
    </row>
    <row r="147" spans="1:41" x14ac:dyDescent="0.3">
      <c r="A147" s="26">
        <v>687367</v>
      </c>
      <c r="B147" s="26">
        <v>846237</v>
      </c>
      <c r="C147" s="26">
        <v>371</v>
      </c>
      <c r="D147" s="25">
        <v>143</v>
      </c>
      <c r="E147" s="27" t="s">
        <v>144</v>
      </c>
      <c r="F147" s="82">
        <f>ILR!G147</f>
        <v>-3.9852421130086264</v>
      </c>
      <c r="G147" s="132">
        <f>(Coda!G146+Coda!K146)/(Coda!AF146+Coda!AH146)</f>
        <v>4.8692756696428567</v>
      </c>
      <c r="H147" s="132">
        <f>Coda!G146/Coda!L146</f>
        <v>3.3823636363636368E-2</v>
      </c>
      <c r="I147" s="132">
        <f>(Coda!Z146+Coda!X146+Coda!G146)/Coda!AJ146</f>
        <v>4.1085297417644185E-8</v>
      </c>
      <c r="J147" s="132">
        <f>(Coda!G146+Coda!J146)/Coda!AE146</f>
        <v>8.240740740740741E-5</v>
      </c>
      <c r="K147" s="132">
        <f>+Coda!G146+Coda!H146+Coda!I146</f>
        <v>6.2053000000000003</v>
      </c>
      <c r="L147" s="132">
        <f>(ALR!G147+ALR!P147)/ALR!AA147</f>
        <v>2.3507529464647159</v>
      </c>
      <c r="M147" s="132">
        <f>(ALR!R147+ALR!P147+ALR!G147)/(ALR!I147+ALR!AA147)</f>
        <v>2.0057273073632977</v>
      </c>
      <c r="N147" s="132">
        <f>(ALR!Q147+ALR!P147+ALR!G147)/(ALR!V147+ALR!T147)</f>
        <v>1.5126830153505386</v>
      </c>
      <c r="O147" s="132">
        <f>(CLR!G147+CLR!P147+CLR!H147)/(CLR!L147+CLR!AA147)</f>
        <v>1.7207176446571895</v>
      </c>
      <c r="P147" s="132">
        <f>(CLR!H147+CLR!AH147+CLR!G147)/(CLR!AB147+CLR!L147)</f>
        <v>1.2219671502237868</v>
      </c>
      <c r="Q147" s="132">
        <f>(ILR!G147+ILR!H147+ILR!J147)/ILR!L147</f>
        <v>1.507963250367103</v>
      </c>
      <c r="R147" s="132">
        <f>(ILR!G147+ILR!H147)/ILR!L147</f>
        <v>0.91401496214689526</v>
      </c>
      <c r="S147" s="83">
        <f t="shared" si="74"/>
        <v>5</v>
      </c>
      <c r="T147" s="131">
        <f t="shared" si="75"/>
        <v>5</v>
      </c>
      <c r="U147" s="131">
        <f t="shared" si="76"/>
        <v>5</v>
      </c>
      <c r="V147" s="131">
        <f t="shared" si="77"/>
        <v>3</v>
      </c>
      <c r="W147" s="131">
        <f t="shared" si="78"/>
        <v>5</v>
      </c>
      <c r="X147" s="131">
        <f t="shared" si="79"/>
        <v>5</v>
      </c>
      <c r="Y147" s="131">
        <f t="shared" si="80"/>
        <v>3</v>
      </c>
      <c r="Z147" s="131">
        <f t="shared" si="81"/>
        <v>3</v>
      </c>
      <c r="AA147" s="131">
        <f t="shared" si="82"/>
        <v>3</v>
      </c>
      <c r="AB147" s="131">
        <f t="shared" si="83"/>
        <v>3</v>
      </c>
      <c r="AC147" s="131">
        <f t="shared" si="84"/>
        <v>3</v>
      </c>
      <c r="AD147" s="131">
        <f t="shared" si="85"/>
        <v>3</v>
      </c>
      <c r="AE147" s="131">
        <f t="shared" si="86"/>
        <v>3</v>
      </c>
      <c r="AF147" s="142">
        <f t="shared" si="92"/>
        <v>75.384615384615387</v>
      </c>
      <c r="AG147" s="136">
        <f>(ILR!I147+ILR!K147)/(ILR!J147+ILR!L147+ILR!M147)</f>
        <v>-17.573243376638185</v>
      </c>
      <c r="AH147" s="134">
        <f>(ILR!I147+ILR!K147)/(ILR!J147+ILR!L147)</f>
        <v>0.68007434679938883</v>
      </c>
      <c r="AI147" s="137">
        <v>-8.3225296365157195</v>
      </c>
      <c r="AJ147" s="85">
        <v>-8.3225296365157195</v>
      </c>
      <c r="AK147" s="83">
        <f t="shared" si="87"/>
        <v>3</v>
      </c>
      <c r="AL147" s="131">
        <f t="shared" si="88"/>
        <v>4</v>
      </c>
      <c r="AM147" s="131">
        <f t="shared" si="89"/>
        <v>3</v>
      </c>
      <c r="AN147" s="84">
        <f t="shared" si="90"/>
        <v>3</v>
      </c>
      <c r="AO147" s="86">
        <f t="shared" si="91"/>
        <v>30</v>
      </c>
    </row>
    <row r="148" spans="1:41" x14ac:dyDescent="0.3">
      <c r="A148" s="26">
        <v>687369</v>
      </c>
      <c r="B148" s="26">
        <v>846237</v>
      </c>
      <c r="C148" s="26">
        <v>371</v>
      </c>
      <c r="D148" s="25">
        <v>144</v>
      </c>
      <c r="E148" s="27" t="s">
        <v>145</v>
      </c>
      <c r="F148" s="82">
        <f>ILR!G148</f>
        <v>-4.6278744507392364</v>
      </c>
      <c r="G148" s="132">
        <f>(Coda!G147+Coda!K147)/(Coda!AF147+Coda!AH147)</f>
        <v>5.3677400846113175</v>
      </c>
      <c r="H148" s="132">
        <f>Coda!G147/Coda!L147</f>
        <v>8.8883720930232561E-3</v>
      </c>
      <c r="I148" s="132">
        <f>(Coda!Z147+Coda!X147+Coda!G147)/Coda!AJ147</f>
        <v>1.6634997748931436E-8</v>
      </c>
      <c r="J148" s="132">
        <f>(Coda!G147+Coda!J147)/Coda!AE147</f>
        <v>3.5384272666518154E-5</v>
      </c>
      <c r="K148" s="132">
        <f>+Coda!G147+Coda!H147+Coda!I147</f>
        <v>6.0026000000000002</v>
      </c>
      <c r="L148" s="132">
        <f>(ALR!G148+ALR!P148)/ALR!AA148</f>
        <v>2.3275920300909889</v>
      </c>
      <c r="M148" s="132">
        <f>(ALR!R148+ALR!P148+ALR!G148)/(ALR!I148+ALR!AA148)</f>
        <v>1.9758147801318116</v>
      </c>
      <c r="N148" s="132">
        <f>(ALR!Q148+ALR!P148+ALR!G148)/(ALR!V148+ALR!T148)</f>
        <v>1.5304364775373489</v>
      </c>
      <c r="O148" s="132">
        <f>(CLR!G148+CLR!P148+CLR!H148)/(CLR!L148+CLR!AA148)</f>
        <v>1.9037327206730772</v>
      </c>
      <c r="P148" s="132">
        <f>(CLR!H148+CLR!AH148+CLR!G148)/(CLR!AB148+CLR!L148)</f>
        <v>1.7843965630466214</v>
      </c>
      <c r="Q148" s="132">
        <f>(ILR!G148+ILR!H148+ILR!J148)/ILR!L148</f>
        <v>1.6033670275617886</v>
      </c>
      <c r="R148" s="132">
        <f>(ILR!G148+ILR!H148)/ILR!L148</f>
        <v>1.0608475069933774</v>
      </c>
      <c r="S148" s="83">
        <f t="shared" si="74"/>
        <v>5</v>
      </c>
      <c r="T148" s="131">
        <f t="shared" si="75"/>
        <v>5</v>
      </c>
      <c r="U148" s="131">
        <f t="shared" si="76"/>
        <v>3</v>
      </c>
      <c r="V148" s="131">
        <f t="shared" si="77"/>
        <v>3</v>
      </c>
      <c r="W148" s="131">
        <f t="shared" si="78"/>
        <v>3</v>
      </c>
      <c r="X148" s="131">
        <f t="shared" si="79"/>
        <v>5</v>
      </c>
      <c r="Y148" s="131">
        <f t="shared" si="80"/>
        <v>3</v>
      </c>
      <c r="Z148" s="131">
        <f t="shared" si="81"/>
        <v>3</v>
      </c>
      <c r="AA148" s="131">
        <f t="shared" si="82"/>
        <v>3</v>
      </c>
      <c r="AB148" s="131">
        <f t="shared" si="83"/>
        <v>3</v>
      </c>
      <c r="AC148" s="131">
        <f t="shared" si="84"/>
        <v>5</v>
      </c>
      <c r="AD148" s="131">
        <f t="shared" si="85"/>
        <v>3</v>
      </c>
      <c r="AE148" s="131">
        <f t="shared" si="86"/>
        <v>3</v>
      </c>
      <c r="AF148" s="142">
        <f t="shared" si="92"/>
        <v>72.307692307692307</v>
      </c>
      <c r="AG148" s="136">
        <f>(ILR!I148+ILR!K148)/(ILR!J148+ILR!L148+ILR!M148)</f>
        <v>-7.3018004672754335</v>
      </c>
      <c r="AH148" s="134">
        <f>(ILR!I148+ILR!K148)/(ILR!J148+ILR!L148)</f>
        <v>0.69474202754726599</v>
      </c>
      <c r="AI148" s="137">
        <v>-8.3225296365157195</v>
      </c>
      <c r="AJ148" s="85">
        <v>-8.3225296365157195</v>
      </c>
      <c r="AK148" s="83">
        <f t="shared" si="87"/>
        <v>3</v>
      </c>
      <c r="AL148" s="131">
        <f t="shared" si="88"/>
        <v>4</v>
      </c>
      <c r="AM148" s="131">
        <f t="shared" si="89"/>
        <v>3</v>
      </c>
      <c r="AN148" s="84">
        <f t="shared" si="90"/>
        <v>3</v>
      </c>
      <c r="AO148" s="86">
        <f t="shared" si="91"/>
        <v>30</v>
      </c>
    </row>
    <row r="149" spans="1:41" x14ac:dyDescent="0.3">
      <c r="A149" s="26">
        <v>687404</v>
      </c>
      <c r="B149" s="26">
        <v>846636</v>
      </c>
      <c r="C149" s="26">
        <v>359</v>
      </c>
      <c r="D149" s="25">
        <v>145</v>
      </c>
      <c r="E149" s="27" t="s">
        <v>146</v>
      </c>
      <c r="F149" s="82">
        <f>ILR!G149</f>
        <v>-5.2990598231409507</v>
      </c>
      <c r="G149" s="132">
        <f>(Coda!G148+Coda!K148)/(Coda!AF148+Coda!AH148)</f>
        <v>1.3903998232695141</v>
      </c>
      <c r="H149" s="132">
        <f>Coda!G148/Coda!L148</f>
        <v>8.4318181818181827E-3</v>
      </c>
      <c r="I149" s="132">
        <f>(Coda!Z148+Coda!X148+Coda!G148)/Coda!AJ148</f>
        <v>2.2849259925588736E-8</v>
      </c>
      <c r="J149" s="132">
        <f>(Coda!G148+Coda!J148)/Coda!AE148</f>
        <v>4.1426628329402044E-5</v>
      </c>
      <c r="K149" s="132">
        <f>+Coda!G148+Coda!H148+Coda!I148</f>
        <v>4.6551612244897953</v>
      </c>
      <c r="L149" s="132">
        <f>(ALR!G149+ALR!P149)/ALR!AA149</f>
        <v>2.5090674018686849</v>
      </c>
      <c r="M149" s="132">
        <f>(ALR!R149+ALR!P149+ALR!G149)/(ALR!I149+ALR!AA149)</f>
        <v>2.0202277451242105</v>
      </c>
      <c r="N149" s="132">
        <f>(ALR!Q149+ALR!P149+ALR!G149)/(ALR!V149+ALR!T149)</f>
        <v>1.5142020381095465</v>
      </c>
      <c r="O149" s="132">
        <f>(CLR!G149+CLR!P149+CLR!H149)/(CLR!L149+CLR!AA149)</f>
        <v>2.2044252831727169</v>
      </c>
      <c r="P149" s="132">
        <f>(CLR!H149+CLR!AH149+CLR!G149)/(CLR!AB149+CLR!L149)</f>
        <v>1.5736167703031056</v>
      </c>
      <c r="Q149" s="132">
        <f>(ILR!G149+ILR!H149+ILR!J149)/ILR!L149</f>
        <v>1.8159334670487204</v>
      </c>
      <c r="R149" s="132">
        <f>(ILR!G149+ILR!H149)/ILR!L149</f>
        <v>1.2188561005441443</v>
      </c>
      <c r="S149" s="83">
        <f t="shared" si="74"/>
        <v>4</v>
      </c>
      <c r="T149" s="131">
        <f t="shared" si="75"/>
        <v>5</v>
      </c>
      <c r="U149" s="131">
        <f t="shared" si="76"/>
        <v>3</v>
      </c>
      <c r="V149" s="131">
        <f t="shared" si="77"/>
        <v>3</v>
      </c>
      <c r="W149" s="131">
        <f t="shared" si="78"/>
        <v>4</v>
      </c>
      <c r="X149" s="131">
        <f t="shared" si="79"/>
        <v>4</v>
      </c>
      <c r="Y149" s="131">
        <f t="shared" si="80"/>
        <v>3</v>
      </c>
      <c r="Z149" s="131">
        <f t="shared" si="81"/>
        <v>3</v>
      </c>
      <c r="AA149" s="131">
        <f t="shared" si="82"/>
        <v>3</v>
      </c>
      <c r="AB149" s="131">
        <f t="shared" si="83"/>
        <v>3</v>
      </c>
      <c r="AC149" s="131">
        <f t="shared" si="84"/>
        <v>4</v>
      </c>
      <c r="AD149" s="131">
        <f t="shared" si="85"/>
        <v>3</v>
      </c>
      <c r="AE149" s="131">
        <f t="shared" si="86"/>
        <v>3</v>
      </c>
      <c r="AF149" s="142">
        <f t="shared" si="92"/>
        <v>69.230769230769226</v>
      </c>
      <c r="AG149" s="136">
        <f>(ILR!I149+ILR!K149)/(ILR!J149+ILR!L149+ILR!M149)</f>
        <v>-25.677253275991365</v>
      </c>
      <c r="AH149" s="134">
        <f>(ILR!I149+ILR!K149)/(ILR!J149+ILR!L149)</f>
        <v>0.69755443203050138</v>
      </c>
      <c r="AI149" s="137">
        <v>-8.3225296365157195</v>
      </c>
      <c r="AJ149" s="85">
        <v>-8.3225296365157195</v>
      </c>
      <c r="AK149" s="83">
        <f t="shared" si="87"/>
        <v>3</v>
      </c>
      <c r="AL149" s="131">
        <f t="shared" si="88"/>
        <v>4</v>
      </c>
      <c r="AM149" s="131">
        <f t="shared" si="89"/>
        <v>3</v>
      </c>
      <c r="AN149" s="84">
        <f t="shared" si="90"/>
        <v>3</v>
      </c>
      <c r="AO149" s="86">
        <f t="shared" si="91"/>
        <v>30</v>
      </c>
    </row>
    <row r="150" spans="1:41" x14ac:dyDescent="0.3">
      <c r="A150" s="26">
        <v>687405</v>
      </c>
      <c r="B150" s="26">
        <v>846636</v>
      </c>
      <c r="C150" s="26">
        <v>359</v>
      </c>
      <c r="D150" s="25">
        <v>146</v>
      </c>
      <c r="E150" s="27" t="s">
        <v>147</v>
      </c>
      <c r="F150" s="82">
        <f>ILR!G150</f>
        <v>-6.6525438097572582</v>
      </c>
      <c r="G150" s="132">
        <f>(Coda!G149+Coda!K149)/(Coda!AF149+Coda!AH149)</f>
        <v>8.7275836621739364E-2</v>
      </c>
      <c r="H150" s="132">
        <f>Coda!G149/Coda!L149</f>
        <v>5.3327835051546389E-2</v>
      </c>
      <c r="I150" s="132">
        <f>(Coda!Z149+Coda!X149+Coda!G149)/Coda!AJ149</f>
        <v>1.9842295873832898E-7</v>
      </c>
      <c r="J150" s="132">
        <f>(Coda!G149+Coda!J149)/Coda!AE149</f>
        <v>6.0361171966175959E-5</v>
      </c>
      <c r="K150" s="132">
        <f>+Coda!G149+Coda!H149+Coda!I149</f>
        <v>2.1176384615384616</v>
      </c>
      <c r="L150" s="132">
        <f>(ALR!G150+ALR!P150)/ALR!AA150</f>
        <v>2.6101461889536721</v>
      </c>
      <c r="M150" s="132">
        <f>(ALR!R150+ALR!P150+ALR!G150)/(ALR!I150+ALR!AA150)</f>
        <v>1.9355532505377473</v>
      </c>
      <c r="N150" s="132">
        <f>(ALR!Q150+ALR!P150+ALR!G150)/(ALR!V150+ALR!T150)</f>
        <v>1.4294310135442267</v>
      </c>
      <c r="O150" s="132">
        <f>(CLR!G150+CLR!P150+CLR!H150)/(CLR!L150+CLR!AA150)</f>
        <v>2.1630670187300596</v>
      </c>
      <c r="P150" s="132">
        <f>(CLR!H150+CLR!AH150+CLR!G150)/(CLR!AB150+CLR!L150)</f>
        <v>1.2176930341117154</v>
      </c>
      <c r="Q150" s="132">
        <f>(ILR!G150+ILR!H150+ILR!J150)/ILR!L150</f>
        <v>2.2005605374911799</v>
      </c>
      <c r="R150" s="132">
        <f>(ILR!G150+ILR!H150)/ILR!L150</f>
        <v>1.5873890987458665</v>
      </c>
      <c r="S150" s="83">
        <f t="shared" si="74"/>
        <v>3</v>
      </c>
      <c r="T150" s="131">
        <f t="shared" si="75"/>
        <v>3</v>
      </c>
      <c r="U150" s="131">
        <f t="shared" si="76"/>
        <v>5</v>
      </c>
      <c r="V150" s="131">
        <f t="shared" si="77"/>
        <v>5</v>
      </c>
      <c r="W150" s="131">
        <f t="shared" si="78"/>
        <v>4</v>
      </c>
      <c r="X150" s="131">
        <f t="shared" si="79"/>
        <v>3</v>
      </c>
      <c r="Y150" s="131">
        <f t="shared" si="80"/>
        <v>3</v>
      </c>
      <c r="Z150" s="131">
        <f t="shared" si="81"/>
        <v>3</v>
      </c>
      <c r="AA150" s="131">
        <f t="shared" si="82"/>
        <v>3</v>
      </c>
      <c r="AB150" s="131">
        <f t="shared" si="83"/>
        <v>3</v>
      </c>
      <c r="AC150" s="131">
        <f t="shared" si="84"/>
        <v>3</v>
      </c>
      <c r="AD150" s="131">
        <f t="shared" si="85"/>
        <v>5</v>
      </c>
      <c r="AE150" s="131">
        <f t="shared" si="86"/>
        <v>5</v>
      </c>
      <c r="AF150" s="142">
        <f t="shared" si="92"/>
        <v>73.84615384615384</v>
      </c>
      <c r="AG150" s="136">
        <f>(ILR!I150+ILR!K150)/(ILR!J150+ILR!L150+ILR!M150)</f>
        <v>39.507508456507267</v>
      </c>
      <c r="AH150" s="134">
        <f>(ILR!I150+ILR!K150)/(ILR!J150+ILR!L150)</f>
        <v>0.90801318410754928</v>
      </c>
      <c r="AI150" s="137">
        <v>-8.3225296365157195</v>
      </c>
      <c r="AJ150" s="85">
        <v>-8.3225296365157195</v>
      </c>
      <c r="AK150" s="83">
        <f t="shared" si="87"/>
        <v>5</v>
      </c>
      <c r="AL150" s="131">
        <f t="shared" si="88"/>
        <v>5</v>
      </c>
      <c r="AM150" s="131">
        <f t="shared" si="89"/>
        <v>3</v>
      </c>
      <c r="AN150" s="84">
        <f t="shared" si="90"/>
        <v>3</v>
      </c>
      <c r="AO150" s="86">
        <f t="shared" si="91"/>
        <v>30</v>
      </c>
    </row>
    <row r="151" spans="1:41" x14ac:dyDescent="0.3">
      <c r="A151" s="26">
        <v>687407</v>
      </c>
      <c r="B151" s="26">
        <v>846636</v>
      </c>
      <c r="C151" s="26">
        <v>359</v>
      </c>
      <c r="D151" s="25">
        <v>147</v>
      </c>
      <c r="E151" s="27" t="s">
        <v>148</v>
      </c>
      <c r="F151" s="82">
        <f>ILR!G151</f>
        <v>-5.6287254335830985</v>
      </c>
      <c r="G151" s="132">
        <f>(Coda!G150+Coda!K150)/(Coda!AF150+Coda!AH150)</f>
        <v>0.68731101116108617</v>
      </c>
      <c r="H151" s="132">
        <f>Coda!G150/Coda!L150</f>
        <v>1.3642105263157896E-2</v>
      </c>
      <c r="I151" s="132">
        <f>(Coda!Z150+Coda!X150+Coda!G150)/Coda!AJ150</f>
        <v>5.969277487751416E-8</v>
      </c>
      <c r="J151" s="132">
        <f>(Coda!G150+Coda!J150)/Coda!AE150</f>
        <v>6.2547322877230929E-5</v>
      </c>
      <c r="K151" s="132">
        <f>+Coda!G150+Coda!H150+Coda!I150</f>
        <v>3.8799123287671233</v>
      </c>
      <c r="L151" s="132">
        <f>(ALR!G151+ALR!P151)/ALR!AA151</f>
        <v>2.5509302062215569</v>
      </c>
      <c r="M151" s="132">
        <f>(ALR!R151+ALR!P151+ALR!G151)/(ALR!I151+ALR!AA151)</f>
        <v>1.9864302708275816</v>
      </c>
      <c r="N151" s="132">
        <f>(ALR!Q151+ALR!P151+ALR!G151)/(ALR!V151+ALR!T151)</f>
        <v>1.5395029373122269</v>
      </c>
      <c r="O151" s="132">
        <f>(CLR!G151+CLR!P151+CLR!H151)/(CLR!L151+CLR!AA151)</f>
        <v>2.2388524501458211</v>
      </c>
      <c r="P151" s="132">
        <f>(CLR!H151+CLR!AH151+CLR!G151)/(CLR!AB151+CLR!L151)</f>
        <v>1.3373731630702259</v>
      </c>
      <c r="Q151" s="132">
        <f>(ILR!G151+ILR!H151+ILR!J151)/ILR!L151</f>
        <v>1.9507066923220755</v>
      </c>
      <c r="R151" s="132">
        <f>(ILR!G151+ILR!H151)/ILR!L151</f>
        <v>1.3276925980959451</v>
      </c>
      <c r="S151" s="83">
        <f t="shared" si="74"/>
        <v>4</v>
      </c>
      <c r="T151" s="131">
        <f t="shared" si="75"/>
        <v>4</v>
      </c>
      <c r="U151" s="131">
        <f t="shared" si="76"/>
        <v>4</v>
      </c>
      <c r="V151" s="131">
        <f t="shared" si="77"/>
        <v>3</v>
      </c>
      <c r="W151" s="131">
        <f t="shared" si="78"/>
        <v>4</v>
      </c>
      <c r="X151" s="131">
        <f t="shared" si="79"/>
        <v>3</v>
      </c>
      <c r="Y151" s="131">
        <f t="shared" si="80"/>
        <v>3</v>
      </c>
      <c r="Z151" s="131">
        <f t="shared" si="81"/>
        <v>3</v>
      </c>
      <c r="AA151" s="131">
        <f t="shared" si="82"/>
        <v>3</v>
      </c>
      <c r="AB151" s="131">
        <f t="shared" si="83"/>
        <v>3</v>
      </c>
      <c r="AC151" s="131">
        <f t="shared" si="84"/>
        <v>3</v>
      </c>
      <c r="AD151" s="131">
        <f t="shared" si="85"/>
        <v>4</v>
      </c>
      <c r="AE151" s="131">
        <f t="shared" si="86"/>
        <v>4</v>
      </c>
      <c r="AF151" s="142">
        <f t="shared" si="92"/>
        <v>69.230769230769226</v>
      </c>
      <c r="AG151" s="136">
        <f>(ILR!I151+ILR!K151)/(ILR!J151+ILR!L151+ILR!M151)</f>
        <v>90.670834797390697</v>
      </c>
      <c r="AH151" s="134">
        <f>(ILR!I151+ILR!K151)/(ILR!J151+ILR!L151)</f>
        <v>0.69666612381996518</v>
      </c>
      <c r="AI151" s="137">
        <v>-8.3225296365157195</v>
      </c>
      <c r="AJ151" s="85">
        <v>-8.3225296365157195</v>
      </c>
      <c r="AK151" s="83">
        <f t="shared" si="87"/>
        <v>5</v>
      </c>
      <c r="AL151" s="131">
        <f t="shared" si="88"/>
        <v>4</v>
      </c>
      <c r="AM151" s="131">
        <f t="shared" si="89"/>
        <v>3</v>
      </c>
      <c r="AN151" s="84">
        <f t="shared" si="90"/>
        <v>3</v>
      </c>
      <c r="AO151" s="86">
        <f t="shared" si="91"/>
        <v>30</v>
      </c>
    </row>
    <row r="152" spans="1:41" x14ac:dyDescent="0.3">
      <c r="A152" s="26">
        <v>687409</v>
      </c>
      <c r="B152" s="26">
        <v>846636</v>
      </c>
      <c r="C152" s="26">
        <v>359</v>
      </c>
      <c r="D152" s="25">
        <v>148</v>
      </c>
      <c r="E152" s="27" t="s">
        <v>149</v>
      </c>
      <c r="F152" s="82">
        <f>ILR!G152</f>
        <v>-5.7914790277274752</v>
      </c>
      <c r="G152" s="132">
        <f>(Coda!G151+Coda!K151)/(Coda!AF151+Coda!AH151)</f>
        <v>0.99997926399475434</v>
      </c>
      <c r="H152" s="132">
        <f>Coda!G151/Coda!L151</f>
        <v>5.9744680851063822E-3</v>
      </c>
      <c r="I152" s="132">
        <f>(Coda!Z151+Coda!X151+Coda!G151)/Coda!AJ151</f>
        <v>2.7837449483999884E-8</v>
      </c>
      <c r="J152" s="132">
        <f>(Coda!G151+Coda!J151)/Coda!AE151</f>
        <v>7.4169921875000004E-5</v>
      </c>
      <c r="K152" s="132">
        <f>+Coda!G151+Coda!H151+Coda!I151</f>
        <v>3.815714814814815</v>
      </c>
      <c r="L152" s="132">
        <f>(ALR!G152+ALR!P152)/ALR!AA152</f>
        <v>2.7380015850692407</v>
      </c>
      <c r="M152" s="132">
        <f>(ALR!R152+ALR!P152+ALR!G152)/(ALR!I152+ALR!AA152)</f>
        <v>2.1010008379014362</v>
      </c>
      <c r="N152" s="132">
        <f>(ALR!Q152+ALR!P152+ALR!G152)/(ALR!V152+ALR!T152)</f>
        <v>1.6319896785907066</v>
      </c>
      <c r="O152" s="132">
        <f>(CLR!G152+CLR!P152+CLR!H152)/(CLR!L152+CLR!AA152)</f>
        <v>2.4843721752929637</v>
      </c>
      <c r="P152" s="132">
        <f>(CLR!H152+CLR!AH152+CLR!G152)/(CLR!AB152+CLR!L152)</f>
        <v>1.5559990633319127</v>
      </c>
      <c r="Q152" s="132">
        <f>(ILR!G152+ILR!H152+ILR!J152)/ILR!L152</f>
        <v>1.9902883963197133</v>
      </c>
      <c r="R152" s="132">
        <f>(ILR!G152+ILR!H152)/ILR!L152</f>
        <v>1.3396960830481985</v>
      </c>
      <c r="S152" s="83">
        <f t="shared" si="74"/>
        <v>4</v>
      </c>
      <c r="T152" s="131">
        <f t="shared" si="75"/>
        <v>4</v>
      </c>
      <c r="U152" s="131">
        <f t="shared" si="76"/>
        <v>3</v>
      </c>
      <c r="V152" s="131">
        <f t="shared" si="77"/>
        <v>3</v>
      </c>
      <c r="W152" s="131">
        <f t="shared" si="78"/>
        <v>4</v>
      </c>
      <c r="X152" s="131">
        <f t="shared" si="79"/>
        <v>3</v>
      </c>
      <c r="Y152" s="131">
        <f t="shared" si="80"/>
        <v>4</v>
      </c>
      <c r="Z152" s="131">
        <f t="shared" si="81"/>
        <v>4</v>
      </c>
      <c r="AA152" s="131">
        <f t="shared" si="82"/>
        <v>5</v>
      </c>
      <c r="AB152" s="131">
        <f t="shared" si="83"/>
        <v>4</v>
      </c>
      <c r="AC152" s="131">
        <f t="shared" si="84"/>
        <v>4</v>
      </c>
      <c r="AD152" s="131">
        <f t="shared" si="85"/>
        <v>4</v>
      </c>
      <c r="AE152" s="131">
        <f t="shared" si="86"/>
        <v>4</v>
      </c>
      <c r="AF152" s="142">
        <f t="shared" si="92"/>
        <v>76.92307692307692</v>
      </c>
      <c r="AG152" s="136">
        <f>(ILR!I152+ILR!K152)/(ILR!J152+ILR!L152+ILR!M152)</f>
        <v>17.416718477913275</v>
      </c>
      <c r="AH152" s="134">
        <f>(ILR!I152+ILR!K152)/(ILR!J152+ILR!L152)</f>
        <v>0.64049167598892909</v>
      </c>
      <c r="AI152" s="137">
        <v>-8.3225296365157195</v>
      </c>
      <c r="AJ152" s="85">
        <v>-8.3225296365157195</v>
      </c>
      <c r="AK152" s="83">
        <f t="shared" si="87"/>
        <v>5</v>
      </c>
      <c r="AL152" s="131">
        <f t="shared" si="88"/>
        <v>3</v>
      </c>
      <c r="AM152" s="131">
        <f t="shared" si="89"/>
        <v>3</v>
      </c>
      <c r="AN152" s="84">
        <f t="shared" si="90"/>
        <v>3</v>
      </c>
      <c r="AO152" s="86">
        <f t="shared" si="91"/>
        <v>30</v>
      </c>
    </row>
    <row r="153" spans="1:41" x14ac:dyDescent="0.3">
      <c r="A153" s="26">
        <v>687411</v>
      </c>
      <c r="B153" s="26">
        <v>846636</v>
      </c>
      <c r="C153" s="26">
        <v>359</v>
      </c>
      <c r="D153" s="25">
        <v>149</v>
      </c>
      <c r="E153" s="27" t="s">
        <v>150</v>
      </c>
      <c r="F153" s="82">
        <f>ILR!G153</f>
        <v>-5.9310070073927825</v>
      </c>
      <c r="G153" s="132">
        <f>(Coda!G152+Coda!K152)/(Coda!AF152+Coda!AH152)</f>
        <v>0.53094957064793125</v>
      </c>
      <c r="H153" s="132">
        <f>Coda!G152/Coda!L152</f>
        <v>8.3389830508474559E-3</v>
      </c>
      <c r="I153" s="132">
        <f>(Coda!Z152+Coda!X152+Coda!G152)/Coda!AJ152</f>
        <v>6.9697882656807481E-8</v>
      </c>
      <c r="J153" s="132">
        <f>(Coda!G152+Coda!J152)/Coda!AE152</f>
        <v>6.3259093094055439E-5</v>
      </c>
      <c r="K153" s="132">
        <f>+Coda!G152+Coda!H152+Coda!I152</f>
        <v>3.7492354430379748</v>
      </c>
      <c r="L153" s="132">
        <f>(ALR!G153+ALR!P153)/ALR!AA153</f>
        <v>2.5883376777496268</v>
      </c>
      <c r="M153" s="132">
        <f>(ALR!R153+ALR!P153+ALR!G153)/(ALR!I153+ALR!AA153)</f>
        <v>1.9968876519864609</v>
      </c>
      <c r="N153" s="132">
        <f>(ALR!Q153+ALR!P153+ALR!G153)/(ALR!V153+ALR!T153)</f>
        <v>1.5452990050129893</v>
      </c>
      <c r="O153" s="132">
        <f>(CLR!G153+CLR!P153+CLR!H153)/(CLR!L153+CLR!AA153)</f>
        <v>2.423624653104596</v>
      </c>
      <c r="P153" s="132">
        <f>(CLR!H153+CLR!AH153+CLR!G153)/(CLR!AB153+CLR!L153)</f>
        <v>1.565340680356115</v>
      </c>
      <c r="Q153" s="132">
        <f>(ILR!G153+ILR!H153+ILR!J153)/ILR!L153</f>
        <v>2.0417593294435066</v>
      </c>
      <c r="R153" s="132">
        <f>(ILR!G153+ILR!H153)/ILR!L153</f>
        <v>1.4144003050019252</v>
      </c>
      <c r="S153" s="83">
        <f t="shared" si="74"/>
        <v>3</v>
      </c>
      <c r="T153" s="131">
        <f t="shared" si="75"/>
        <v>3</v>
      </c>
      <c r="U153" s="131">
        <f t="shared" si="76"/>
        <v>3</v>
      </c>
      <c r="V153" s="131">
        <f t="shared" si="77"/>
        <v>3</v>
      </c>
      <c r="W153" s="131">
        <f t="shared" si="78"/>
        <v>4</v>
      </c>
      <c r="X153" s="131">
        <f t="shared" si="79"/>
        <v>3</v>
      </c>
      <c r="Y153" s="131">
        <f t="shared" si="80"/>
        <v>3</v>
      </c>
      <c r="Z153" s="131">
        <f t="shared" si="81"/>
        <v>3</v>
      </c>
      <c r="AA153" s="131">
        <f t="shared" si="82"/>
        <v>3</v>
      </c>
      <c r="AB153" s="131">
        <f t="shared" si="83"/>
        <v>4</v>
      </c>
      <c r="AC153" s="131">
        <f t="shared" si="84"/>
        <v>4</v>
      </c>
      <c r="AD153" s="131">
        <f t="shared" si="85"/>
        <v>4</v>
      </c>
      <c r="AE153" s="131">
        <f t="shared" si="86"/>
        <v>4</v>
      </c>
      <c r="AF153" s="142">
        <f t="shared" si="92"/>
        <v>67.692307692307693</v>
      </c>
      <c r="AG153" s="136">
        <f>(ILR!I153+ILR!K153)/(ILR!J153+ILR!L153+ILR!M153)</f>
        <v>19.348760320609294</v>
      </c>
      <c r="AH153" s="134">
        <f>(ILR!I153+ILR!K153)/(ILR!J153+ILR!L153)</f>
        <v>0.68892846436696897</v>
      </c>
      <c r="AI153" s="137">
        <v>-8.3225296365157195</v>
      </c>
      <c r="AJ153" s="85">
        <v>-8.3225296365157195</v>
      </c>
      <c r="AK153" s="83">
        <f t="shared" si="87"/>
        <v>5</v>
      </c>
      <c r="AL153" s="131">
        <f t="shared" si="88"/>
        <v>4</v>
      </c>
      <c r="AM153" s="131">
        <f t="shared" si="89"/>
        <v>3</v>
      </c>
      <c r="AN153" s="84">
        <f t="shared" si="90"/>
        <v>3</v>
      </c>
      <c r="AO153" s="86">
        <f t="shared" si="91"/>
        <v>30</v>
      </c>
    </row>
    <row r="154" spans="1:41" x14ac:dyDescent="0.3">
      <c r="A154" s="26">
        <v>687412</v>
      </c>
      <c r="B154" s="26">
        <v>846636</v>
      </c>
      <c r="C154" s="26">
        <v>359</v>
      </c>
      <c r="D154" s="25">
        <v>150</v>
      </c>
      <c r="E154" s="27" t="s">
        <v>151</v>
      </c>
      <c r="F154" s="82">
        <f>ILR!G154</f>
        <v>-6.2559105327264914</v>
      </c>
      <c r="G154" s="132">
        <f>(Coda!G153+Coda!K153)/(Coda!AF153+Coda!AH153)</f>
        <v>0.45606690336953504</v>
      </c>
      <c r="H154" s="132">
        <f>Coda!G153/Coda!L153</f>
        <v>5.705357142857144E-3</v>
      </c>
      <c r="I154" s="132">
        <f>(Coda!Z153+Coda!X153+Coda!G153)/Coda!AJ153</f>
        <v>5.9661234435708185E-8</v>
      </c>
      <c r="J154" s="132">
        <f>(Coda!G153+Coda!J153)/Coda!AE153</f>
        <v>5.2343750000000002E-5</v>
      </c>
      <c r="K154" s="132">
        <f>+Coda!G153+Coda!H153+Coda!I153</f>
        <v>3.5798132530120483</v>
      </c>
      <c r="L154" s="132">
        <f>(ALR!G154+ALR!P154)/ALR!AA154</f>
        <v>2.6493279718017178</v>
      </c>
      <c r="M154" s="132">
        <f>(ALR!R154+ALR!P154+ALR!G154)/(ALR!I154+ALR!AA154)</f>
        <v>2.0186274980561505</v>
      </c>
      <c r="N154" s="132">
        <f>(ALR!Q154+ALR!P154+ALR!G154)/(ALR!V154+ALR!T154)</f>
        <v>1.5702732786343958</v>
      </c>
      <c r="O154" s="132">
        <f>(CLR!G154+CLR!P154+CLR!H154)/(CLR!L154+CLR!AA154)</f>
        <v>2.5204304636619179</v>
      </c>
      <c r="P154" s="132">
        <f>(CLR!H154+CLR!AH154+CLR!G154)/(CLR!AB154+CLR!L154)</f>
        <v>1.6111481801353558</v>
      </c>
      <c r="Q154" s="132">
        <f>(ILR!G154+ILR!H154+ILR!J154)/ILR!L154</f>
        <v>2.1439583905623203</v>
      </c>
      <c r="R154" s="132">
        <f>(ILR!G154+ILR!H154)/ILR!L154</f>
        <v>1.5028478679239965</v>
      </c>
      <c r="S154" s="83">
        <f t="shared" si="74"/>
        <v>3</v>
      </c>
      <c r="T154" s="131">
        <f t="shared" si="75"/>
        <v>3</v>
      </c>
      <c r="U154" s="131">
        <f t="shared" si="76"/>
        <v>3</v>
      </c>
      <c r="V154" s="131">
        <f t="shared" si="77"/>
        <v>3</v>
      </c>
      <c r="W154" s="131">
        <f t="shared" si="78"/>
        <v>4</v>
      </c>
      <c r="X154" s="131">
        <f t="shared" si="79"/>
        <v>3</v>
      </c>
      <c r="Y154" s="131">
        <f t="shared" si="80"/>
        <v>4</v>
      </c>
      <c r="Z154" s="131">
        <f t="shared" si="81"/>
        <v>3</v>
      </c>
      <c r="AA154" s="131">
        <f t="shared" si="82"/>
        <v>4</v>
      </c>
      <c r="AB154" s="131">
        <f t="shared" si="83"/>
        <v>4</v>
      </c>
      <c r="AC154" s="131">
        <f t="shared" si="84"/>
        <v>4</v>
      </c>
      <c r="AD154" s="131">
        <f t="shared" si="85"/>
        <v>4</v>
      </c>
      <c r="AE154" s="131">
        <f t="shared" si="86"/>
        <v>4</v>
      </c>
      <c r="AF154" s="142">
        <f t="shared" si="92"/>
        <v>70.769230769230774</v>
      </c>
      <c r="AG154" s="136">
        <f>(ILR!I154+ILR!K154)/(ILR!J154+ILR!L154+ILR!M154)</f>
        <v>20.24655343247608</v>
      </c>
      <c r="AH154" s="134">
        <f>(ILR!I154+ILR!K154)/(ILR!J154+ILR!L154)</f>
        <v>0.69607200214993425</v>
      </c>
      <c r="AI154" s="137">
        <v>-8.3225296365157195</v>
      </c>
      <c r="AJ154" s="85">
        <v>-8.3225296365157195</v>
      </c>
      <c r="AK154" s="83">
        <f t="shared" si="87"/>
        <v>5</v>
      </c>
      <c r="AL154" s="131">
        <f t="shared" si="88"/>
        <v>4</v>
      </c>
      <c r="AM154" s="131">
        <f t="shared" si="89"/>
        <v>3</v>
      </c>
      <c r="AN154" s="84">
        <f t="shared" si="90"/>
        <v>3</v>
      </c>
      <c r="AO154" s="86">
        <f t="shared" si="91"/>
        <v>30</v>
      </c>
    </row>
    <row r="155" spans="1:41" x14ac:dyDescent="0.3">
      <c r="A155" s="26">
        <v>687413</v>
      </c>
      <c r="B155" s="26">
        <v>846636</v>
      </c>
      <c r="C155" s="26">
        <v>359</v>
      </c>
      <c r="D155" s="25">
        <v>151</v>
      </c>
      <c r="E155" s="27" t="s">
        <v>152</v>
      </c>
      <c r="F155" s="82">
        <f>ILR!G155</f>
        <v>-5.7198014542214972</v>
      </c>
      <c r="G155" s="132">
        <f>(Coda!G154+Coda!K154)/(Coda!AF154+Coda!AH154)</f>
        <v>0.66486475752508356</v>
      </c>
      <c r="H155" s="132">
        <f>Coda!G154/Coda!L154</f>
        <v>1.1705172413793104E-2</v>
      </c>
      <c r="I155" s="132">
        <f>(Coda!Z154+Coda!X154+Coda!G154)/Coda!AJ154</f>
        <v>6.6454519622816283E-8</v>
      </c>
      <c r="J155" s="132">
        <f>(Coda!G154+Coda!J154)/Coda!AE154</f>
        <v>7.3290598290598295E-5</v>
      </c>
      <c r="K155" s="132">
        <f>+Coda!G154+Coda!H154+Coda!I154</f>
        <v>3.772330769230769</v>
      </c>
      <c r="L155" s="132">
        <f>(ALR!G155+ALR!P155)/ALR!AA155</f>
        <v>2.5791236198708098</v>
      </c>
      <c r="M155" s="132">
        <f>(ALR!R155+ALR!P155+ALR!G155)/(ALR!I155+ALR!AA155)</f>
        <v>1.9939575397159013</v>
      </c>
      <c r="N155" s="132">
        <f>(ALR!Q155+ALR!P155+ALR!G155)/(ALR!V155+ALR!T155)</f>
        <v>1.5442911008461557</v>
      </c>
      <c r="O155" s="132">
        <f>(CLR!G155+CLR!P155+CLR!H155)/(CLR!L155+CLR!AA155)</f>
        <v>2.3478042626515672</v>
      </c>
      <c r="P155" s="132">
        <f>(CLR!H155+CLR!AH155+CLR!G155)/(CLR!AB155+CLR!L155)</f>
        <v>1.5242139262837977</v>
      </c>
      <c r="Q155" s="132">
        <f>(ILR!G155+ILR!H155+ILR!J155)/ILR!L155</f>
        <v>2.0239785092611897</v>
      </c>
      <c r="R155" s="132">
        <f>(ILR!G155+ILR!H155)/ILR!L155</f>
        <v>1.3742557723086837</v>
      </c>
      <c r="S155" s="83">
        <f t="shared" si="74"/>
        <v>4</v>
      </c>
      <c r="T155" s="131">
        <f t="shared" si="75"/>
        <v>4</v>
      </c>
      <c r="U155" s="131">
        <f t="shared" si="76"/>
        <v>4</v>
      </c>
      <c r="V155" s="131">
        <f t="shared" si="77"/>
        <v>3</v>
      </c>
      <c r="W155" s="131">
        <f t="shared" si="78"/>
        <v>4</v>
      </c>
      <c r="X155" s="131">
        <f t="shared" si="79"/>
        <v>3</v>
      </c>
      <c r="Y155" s="131">
        <f t="shared" si="80"/>
        <v>3</v>
      </c>
      <c r="Z155" s="131">
        <f t="shared" si="81"/>
        <v>3</v>
      </c>
      <c r="AA155" s="131">
        <f t="shared" si="82"/>
        <v>3</v>
      </c>
      <c r="AB155" s="131">
        <f t="shared" si="83"/>
        <v>3</v>
      </c>
      <c r="AC155" s="131">
        <f t="shared" si="84"/>
        <v>4</v>
      </c>
      <c r="AD155" s="131">
        <f t="shared" si="85"/>
        <v>4</v>
      </c>
      <c r="AE155" s="131">
        <f t="shared" si="86"/>
        <v>4</v>
      </c>
      <c r="AF155" s="142">
        <f t="shared" si="92"/>
        <v>70.769230769230774</v>
      </c>
      <c r="AG155" s="136">
        <f>(ILR!I155+ILR!K155)/(ILR!J155+ILR!L155+ILR!M155)</f>
        <v>20.604293067017668</v>
      </c>
      <c r="AH155" s="134">
        <f>(ILR!I155+ILR!K155)/(ILR!J155+ILR!L155)</f>
        <v>0.6812214649595616</v>
      </c>
      <c r="AI155" s="137">
        <v>-8.3225296365157195</v>
      </c>
      <c r="AJ155" s="85">
        <v>-8.3225296365157195</v>
      </c>
      <c r="AK155" s="83">
        <f t="shared" si="87"/>
        <v>5</v>
      </c>
      <c r="AL155" s="131">
        <f t="shared" si="88"/>
        <v>4</v>
      </c>
      <c r="AM155" s="131">
        <f t="shared" si="89"/>
        <v>3</v>
      </c>
      <c r="AN155" s="84">
        <f t="shared" si="90"/>
        <v>3</v>
      </c>
      <c r="AO155" s="86">
        <f t="shared" si="91"/>
        <v>30</v>
      </c>
    </row>
    <row r="156" spans="1:41" x14ac:dyDescent="0.3">
      <c r="A156" s="26">
        <v>687415</v>
      </c>
      <c r="B156" s="26">
        <v>846636</v>
      </c>
      <c r="C156" s="26">
        <v>359</v>
      </c>
      <c r="D156" s="25">
        <v>152</v>
      </c>
      <c r="E156" s="27" t="s">
        <v>153</v>
      </c>
      <c r="F156" s="82">
        <f>ILR!G156</f>
        <v>-5.5717368753224816</v>
      </c>
      <c r="G156" s="132">
        <f>(Coda!G155+Coda!K155)/(Coda!AF155+Coda!AH155)</f>
        <v>0.6956324479540561</v>
      </c>
      <c r="H156" s="132">
        <f>Coda!G155/Coda!L155</f>
        <v>1.5878571428571429E-2</v>
      </c>
      <c r="I156" s="132">
        <f>(Coda!Z155+Coda!X155+Coda!G155)/Coda!AJ155</f>
        <v>7.6663581224346039E-8</v>
      </c>
      <c r="J156" s="132">
        <f>(Coda!G155+Coda!J155)/Coda!AE155</f>
        <v>8.4059276609161753E-5</v>
      </c>
      <c r="K156" s="132">
        <f>+Coda!G155+Coda!H155+Coda!I155</f>
        <v>3.7440597402597402</v>
      </c>
      <c r="L156" s="132">
        <f>(ALR!G156+ALR!P156)/ALR!AA156</f>
        <v>2.5775019537453994</v>
      </c>
      <c r="M156" s="132">
        <f>(ALR!R156+ALR!P156+ALR!G156)/(ALR!I156+ALR!AA156)</f>
        <v>1.9890576481012132</v>
      </c>
      <c r="N156" s="132">
        <f>(ALR!Q156+ALR!P156+ALR!G156)/(ALR!V156+ALR!T156)</f>
        <v>1.5389280145959563</v>
      </c>
      <c r="O156" s="132">
        <f>(CLR!G156+CLR!P156+CLR!H156)/(CLR!L156+CLR!AA156)</f>
        <v>2.2934395276368589</v>
      </c>
      <c r="P156" s="132">
        <f>(CLR!H156+CLR!AH156+CLR!G156)/(CLR!AB156+CLR!L156)</f>
        <v>1.3868001523631479</v>
      </c>
      <c r="Q156" s="132">
        <f>(ILR!G156+ILR!H156+ILR!J156)/ILR!L156</f>
        <v>1.959647680468515</v>
      </c>
      <c r="R156" s="132">
        <f>(ILR!G156+ILR!H156)/ILR!L156</f>
        <v>1.319423557664565</v>
      </c>
      <c r="S156" s="83">
        <f t="shared" si="74"/>
        <v>4</v>
      </c>
      <c r="T156" s="131">
        <f t="shared" si="75"/>
        <v>4</v>
      </c>
      <c r="U156" s="131">
        <f t="shared" si="76"/>
        <v>4</v>
      </c>
      <c r="V156" s="131">
        <f t="shared" si="77"/>
        <v>3</v>
      </c>
      <c r="W156" s="131">
        <f t="shared" si="78"/>
        <v>5</v>
      </c>
      <c r="X156" s="131">
        <f t="shared" si="79"/>
        <v>3</v>
      </c>
      <c r="Y156" s="131">
        <f t="shared" si="80"/>
        <v>3</v>
      </c>
      <c r="Z156" s="131">
        <f t="shared" si="81"/>
        <v>3</v>
      </c>
      <c r="AA156" s="131">
        <f t="shared" si="82"/>
        <v>3</v>
      </c>
      <c r="AB156" s="131">
        <f t="shared" si="83"/>
        <v>3</v>
      </c>
      <c r="AC156" s="131">
        <f t="shared" si="84"/>
        <v>3</v>
      </c>
      <c r="AD156" s="131">
        <f t="shared" si="85"/>
        <v>4</v>
      </c>
      <c r="AE156" s="131">
        <f t="shared" si="86"/>
        <v>3</v>
      </c>
      <c r="AF156" s="142">
        <f t="shared" si="92"/>
        <v>69.230769230769226</v>
      </c>
      <c r="AG156" s="136">
        <f>(ILR!I156+ILR!K156)/(ILR!J156+ILR!L156+ILR!M156)</f>
        <v>16.847457517395156</v>
      </c>
      <c r="AH156" s="134">
        <f>(ILR!I156+ILR!K156)/(ILR!J156+ILR!L156)</f>
        <v>0.68336490779845205</v>
      </c>
      <c r="AI156" s="137">
        <v>-8.3225296365157195</v>
      </c>
      <c r="AJ156" s="85">
        <v>-8.3225296365157195</v>
      </c>
      <c r="AK156" s="83">
        <f t="shared" si="87"/>
        <v>5</v>
      </c>
      <c r="AL156" s="131">
        <f t="shared" si="88"/>
        <v>4</v>
      </c>
      <c r="AM156" s="131">
        <f t="shared" si="89"/>
        <v>3</v>
      </c>
      <c r="AN156" s="84">
        <f t="shared" si="90"/>
        <v>3</v>
      </c>
      <c r="AO156" s="86">
        <f t="shared" si="91"/>
        <v>30</v>
      </c>
    </row>
    <row r="157" spans="1:41" x14ac:dyDescent="0.3">
      <c r="A157" s="26">
        <v>687416</v>
      </c>
      <c r="B157" s="26">
        <v>846636</v>
      </c>
      <c r="C157" s="26">
        <v>359</v>
      </c>
      <c r="D157" s="25">
        <v>153</v>
      </c>
      <c r="E157" s="27" t="s">
        <v>154</v>
      </c>
      <c r="F157" s="82">
        <f>ILR!G157</f>
        <v>-6.135783623050945</v>
      </c>
      <c r="G157" s="132">
        <f>(Coda!G156+Coda!K156)/(Coda!AF156+Coda!AH156)</f>
        <v>0.45557622592906738</v>
      </c>
      <c r="H157" s="132">
        <f>Coda!G156/Coda!L156</f>
        <v>8.0181818181818184E-3</v>
      </c>
      <c r="I157" s="132">
        <f>(Coda!Z156+Coda!X156+Coda!G156)/Coda!AJ156</f>
        <v>8.5505578463582114E-8</v>
      </c>
      <c r="J157" s="132">
        <f>(Coda!G156+Coda!J156)/Coda!AE156</f>
        <v>7.8155022383179931E-5</v>
      </c>
      <c r="K157" s="132">
        <f>+Coda!G156+Coda!H156+Coda!I156</f>
        <v>3.7374321839080462</v>
      </c>
      <c r="L157" s="132">
        <f>(ALR!G157+ALR!P157)/ALR!AA157</f>
        <v>2.7133991609024646</v>
      </c>
      <c r="M157" s="132">
        <f>(ALR!R157+ALR!P157+ALR!G157)/(ALR!I157+ALR!AA157)</f>
        <v>2.0509449096608243</v>
      </c>
      <c r="N157" s="132">
        <f>(ALR!Q157+ALR!P157+ALR!G157)/(ALR!V157+ALR!T157)</f>
        <v>1.5635231938382754</v>
      </c>
      <c r="O157" s="132">
        <f>(CLR!G157+CLR!P157+CLR!H157)/(CLR!L157+CLR!AA157)</f>
        <v>2.5313640344419759</v>
      </c>
      <c r="P157" s="132">
        <f>(CLR!H157+CLR!AH157+CLR!G157)/(CLR!AB157+CLR!L157)</f>
        <v>1.4837874084421516</v>
      </c>
      <c r="Q157" s="132">
        <f>(ILR!G157+ILR!H157+ILR!J157)/ILR!L157</f>
        <v>2.1291736855173364</v>
      </c>
      <c r="R157" s="132">
        <f>(ILR!G157+ILR!H157)/ILR!L157</f>
        <v>1.4704878668932984</v>
      </c>
      <c r="S157" s="83">
        <f t="shared" si="74"/>
        <v>3</v>
      </c>
      <c r="T157" s="131">
        <f t="shared" si="75"/>
        <v>3</v>
      </c>
      <c r="U157" s="131">
        <f t="shared" si="76"/>
        <v>3</v>
      </c>
      <c r="V157" s="131">
        <f t="shared" si="77"/>
        <v>4</v>
      </c>
      <c r="W157" s="131">
        <f t="shared" si="78"/>
        <v>4</v>
      </c>
      <c r="X157" s="131">
        <f t="shared" si="79"/>
        <v>3</v>
      </c>
      <c r="Y157" s="131">
        <f t="shared" si="80"/>
        <v>4</v>
      </c>
      <c r="Z157" s="131">
        <f t="shared" si="81"/>
        <v>4</v>
      </c>
      <c r="AA157" s="131">
        <f t="shared" si="82"/>
        <v>4</v>
      </c>
      <c r="AB157" s="131">
        <f t="shared" si="83"/>
        <v>4</v>
      </c>
      <c r="AC157" s="131">
        <f t="shared" si="84"/>
        <v>4</v>
      </c>
      <c r="AD157" s="131">
        <f t="shared" si="85"/>
        <v>4</v>
      </c>
      <c r="AE157" s="131">
        <f t="shared" si="86"/>
        <v>4</v>
      </c>
      <c r="AF157" s="142">
        <f t="shared" si="92"/>
        <v>73.84615384615384</v>
      </c>
      <c r="AG157" s="136">
        <f>(ILR!I157+ILR!K157)/(ILR!J157+ILR!L157+ILR!M157)</f>
        <v>10.085275390053061</v>
      </c>
      <c r="AH157" s="134">
        <f>(ILR!I157+ILR!K157)/(ILR!J157+ILR!L157)</f>
        <v>0.68332371592324725</v>
      </c>
      <c r="AI157" s="137">
        <v>-8.3225296365157195</v>
      </c>
      <c r="AJ157" s="85">
        <v>-8.3225296365157195</v>
      </c>
      <c r="AK157" s="83">
        <f t="shared" si="87"/>
        <v>4</v>
      </c>
      <c r="AL157" s="131">
        <f t="shared" si="88"/>
        <v>4</v>
      </c>
      <c r="AM157" s="131">
        <f t="shared" si="89"/>
        <v>3</v>
      </c>
      <c r="AN157" s="84">
        <f t="shared" si="90"/>
        <v>3</v>
      </c>
      <c r="AO157" s="86">
        <f t="shared" si="91"/>
        <v>30</v>
      </c>
    </row>
    <row r="158" spans="1:41" x14ac:dyDescent="0.3">
      <c r="A158" s="26">
        <v>687417</v>
      </c>
      <c r="B158" s="26">
        <v>846636</v>
      </c>
      <c r="C158" s="26">
        <v>359</v>
      </c>
      <c r="D158" s="25">
        <v>154</v>
      </c>
      <c r="E158" s="27" t="s">
        <v>155</v>
      </c>
      <c r="F158" s="82">
        <f>ILR!G158</f>
        <v>-6.608989696176117</v>
      </c>
      <c r="G158" s="132">
        <f>(Coda!G157+Coda!K157)/(Coda!AF157+Coda!AH157)</f>
        <v>0.39807910720603845</v>
      </c>
      <c r="H158" s="132">
        <f>Coda!G157/Coda!L157</f>
        <v>3.4499999999999999E-3</v>
      </c>
      <c r="I158" s="132">
        <f>(Coda!Z157+Coda!X157+Coda!G157)/Coda!AJ157</f>
        <v>8.8678209812265724E-8</v>
      </c>
      <c r="J158" s="132">
        <f>(Coda!G157+Coda!J157)/Coda!AE157</f>
        <v>5.1417233560090701E-5</v>
      </c>
      <c r="K158" s="132">
        <f>+Coda!G157+Coda!H157+Coda!I157</f>
        <v>3.6604744680851065</v>
      </c>
      <c r="L158" s="132">
        <f>(ALR!G158+ALR!P158)/ALR!AA158</f>
        <v>2.7400247827332773</v>
      </c>
      <c r="M158" s="132">
        <f>(ALR!R158+ALR!P158+ALR!G158)/(ALR!I158+ALR!AA158)</f>
        <v>2.0581029183606718</v>
      </c>
      <c r="N158" s="132">
        <f>(ALR!Q158+ALR!P158+ALR!G158)/(ALR!V158+ALR!T158)</f>
        <v>1.5884974674596817</v>
      </c>
      <c r="O158" s="132">
        <f>(CLR!G158+CLR!P158+CLR!H158)/(CLR!L158+CLR!AA158)</f>
        <v>2.6896964377496633</v>
      </c>
      <c r="P158" s="132">
        <f>(CLR!H158+CLR!AH158+CLR!G158)/(CLR!AB158+CLR!L158)</f>
        <v>1.7215983934458943</v>
      </c>
      <c r="Q158" s="132">
        <f>(ILR!G158+ILR!H158+ILR!J158)/ILR!L158</f>
        <v>2.2310531357690047</v>
      </c>
      <c r="R158" s="132">
        <f>(ILR!G158+ILR!H158)/ILR!L158</f>
        <v>1.5843876965494841</v>
      </c>
      <c r="S158" s="83">
        <f t="shared" si="74"/>
        <v>3</v>
      </c>
      <c r="T158" s="131">
        <f t="shared" si="75"/>
        <v>3</v>
      </c>
      <c r="U158" s="131">
        <f t="shared" si="76"/>
        <v>3</v>
      </c>
      <c r="V158" s="131">
        <f t="shared" si="77"/>
        <v>4</v>
      </c>
      <c r="W158" s="131">
        <f t="shared" si="78"/>
        <v>4</v>
      </c>
      <c r="X158" s="131">
        <f t="shared" si="79"/>
        <v>3</v>
      </c>
      <c r="Y158" s="131">
        <f t="shared" si="80"/>
        <v>4</v>
      </c>
      <c r="Z158" s="131">
        <f t="shared" si="81"/>
        <v>4</v>
      </c>
      <c r="AA158" s="131">
        <f t="shared" si="82"/>
        <v>4</v>
      </c>
      <c r="AB158" s="131">
        <f t="shared" si="83"/>
        <v>4</v>
      </c>
      <c r="AC158" s="131">
        <f t="shared" si="84"/>
        <v>5</v>
      </c>
      <c r="AD158" s="131">
        <f t="shared" si="85"/>
        <v>5</v>
      </c>
      <c r="AE158" s="131">
        <f t="shared" si="86"/>
        <v>5</v>
      </c>
      <c r="AF158" s="142">
        <f t="shared" si="92"/>
        <v>78.461538461538467</v>
      </c>
      <c r="AG158" s="136">
        <f>(ILR!I158+ILR!K158)/(ILR!J158+ILR!L158+ILR!M158)</f>
        <v>9.5987604213625257</v>
      </c>
      <c r="AH158" s="134">
        <f>(ILR!I158+ILR!K158)/(ILR!J158+ILR!L158)</f>
        <v>0.69050644113356874</v>
      </c>
      <c r="AI158" s="137">
        <v>-8.3225296365157195</v>
      </c>
      <c r="AJ158" s="85">
        <v>-8.3225296365157195</v>
      </c>
      <c r="AK158" s="83">
        <f t="shared" si="87"/>
        <v>4</v>
      </c>
      <c r="AL158" s="131">
        <f t="shared" si="88"/>
        <v>4</v>
      </c>
      <c r="AM158" s="131">
        <f t="shared" si="89"/>
        <v>3</v>
      </c>
      <c r="AN158" s="84">
        <f t="shared" si="90"/>
        <v>3</v>
      </c>
      <c r="AO158" s="86">
        <f t="shared" si="91"/>
        <v>30</v>
      </c>
    </row>
    <row r="159" spans="1:41" x14ac:dyDescent="0.3">
      <c r="A159" s="26">
        <v>687419</v>
      </c>
      <c r="B159" s="26">
        <v>846636</v>
      </c>
      <c r="C159" s="26">
        <v>359</v>
      </c>
      <c r="D159" s="25">
        <v>155</v>
      </c>
      <c r="E159" s="27" t="s">
        <v>156</v>
      </c>
      <c r="F159" s="82">
        <f>ILR!G159</f>
        <v>-6.3963838009660341</v>
      </c>
      <c r="G159" s="132">
        <f>(Coda!G158+Coda!K158)/(Coda!AF158+Coda!AH158)</f>
        <v>0.41636141100718838</v>
      </c>
      <c r="H159" s="132">
        <f>Coda!G158/Coda!L158</f>
        <v>5.2557377049180327E-3</v>
      </c>
      <c r="I159" s="132">
        <f>(Coda!Z158+Coda!X158+Coda!G158)/Coda!AJ158</f>
        <v>1.6280952728852281E-7</v>
      </c>
      <c r="J159" s="132">
        <f>(Coda!G158+Coda!J158)/Coda!AE158</f>
        <v>8.5423770847541694E-5</v>
      </c>
      <c r="K159" s="132">
        <f>+Coda!G158+Coda!H158+Coda!I158</f>
        <v>3.6251623762376237</v>
      </c>
      <c r="L159" s="132">
        <f>(ALR!G159+ALR!P159)/ALR!AA159</f>
        <v>2.8116252516632012</v>
      </c>
      <c r="M159" s="132">
        <f>(ALR!R159+ALR!P159+ALR!G159)/(ALR!I159+ALR!AA159)</f>
        <v>2.0797467669648295</v>
      </c>
      <c r="N159" s="132">
        <f>(ALR!Q159+ALR!P159+ALR!G159)/(ALR!V159+ALR!T159)</f>
        <v>1.5759684127022167</v>
      </c>
      <c r="O159" s="132">
        <f>(CLR!G159+CLR!P159+CLR!H159)/(CLR!L159+CLR!AA159)</f>
        <v>2.8322021182288859</v>
      </c>
      <c r="P159" s="132">
        <f>(CLR!H159+CLR!AH159+CLR!G159)/(CLR!AB159+CLR!L159)</f>
        <v>1.5759156772644303</v>
      </c>
      <c r="Q159" s="132">
        <f>(ILR!G159+ILR!H159+ILR!J159)/ILR!L159</f>
        <v>2.2088864872682996</v>
      </c>
      <c r="R159" s="132">
        <f>(ILR!G159+ILR!H159)/ILR!L159</f>
        <v>1.5356877083258345</v>
      </c>
      <c r="S159" s="83">
        <f t="shared" si="74"/>
        <v>3</v>
      </c>
      <c r="T159" s="131">
        <f t="shared" si="75"/>
        <v>3</v>
      </c>
      <c r="U159" s="131">
        <f t="shared" si="76"/>
        <v>3</v>
      </c>
      <c r="V159" s="131">
        <f t="shared" si="77"/>
        <v>5</v>
      </c>
      <c r="W159" s="131">
        <f t="shared" si="78"/>
        <v>5</v>
      </c>
      <c r="X159" s="131">
        <f t="shared" si="79"/>
        <v>3</v>
      </c>
      <c r="Y159" s="131">
        <f t="shared" si="80"/>
        <v>5</v>
      </c>
      <c r="Z159" s="131">
        <f t="shared" si="81"/>
        <v>4</v>
      </c>
      <c r="AA159" s="131">
        <f t="shared" si="82"/>
        <v>4</v>
      </c>
      <c r="AB159" s="131">
        <f t="shared" si="83"/>
        <v>5</v>
      </c>
      <c r="AC159" s="131">
        <f t="shared" si="84"/>
        <v>4</v>
      </c>
      <c r="AD159" s="131">
        <f t="shared" si="85"/>
        <v>5</v>
      </c>
      <c r="AE159" s="131">
        <f t="shared" si="86"/>
        <v>5</v>
      </c>
      <c r="AF159" s="142">
        <f t="shared" si="92"/>
        <v>83.07692307692308</v>
      </c>
      <c r="AG159" s="136">
        <f>(ILR!I159+ILR!K159)/(ILR!J159+ILR!L159+ILR!M159)</f>
        <v>6.381366256272524</v>
      </c>
      <c r="AH159" s="134">
        <f>(ILR!I159+ILR!K159)/(ILR!J159+ILR!L159)</f>
        <v>0.67628992314539116</v>
      </c>
      <c r="AI159" s="137">
        <v>-8.3225296365157195</v>
      </c>
      <c r="AJ159" s="85">
        <v>-8.3225296365157195</v>
      </c>
      <c r="AK159" s="83">
        <f t="shared" si="87"/>
        <v>3</v>
      </c>
      <c r="AL159" s="131">
        <f t="shared" si="88"/>
        <v>4</v>
      </c>
      <c r="AM159" s="131">
        <f t="shared" si="89"/>
        <v>3</v>
      </c>
      <c r="AN159" s="84">
        <f t="shared" si="90"/>
        <v>3</v>
      </c>
      <c r="AO159" s="86">
        <f t="shared" si="91"/>
        <v>30</v>
      </c>
    </row>
    <row r="160" spans="1:41" x14ac:dyDescent="0.3">
      <c r="A160" s="26">
        <v>687420</v>
      </c>
      <c r="B160" s="26">
        <v>846636</v>
      </c>
      <c r="C160" s="26">
        <v>359</v>
      </c>
      <c r="D160" s="25">
        <v>156</v>
      </c>
      <c r="E160" s="27" t="s">
        <v>157</v>
      </c>
      <c r="F160" s="82">
        <f>ILR!G160</f>
        <v>-6.0807827147572686</v>
      </c>
      <c r="G160" s="132">
        <f>(Coda!G159+Coda!K159)/(Coda!AF159+Coda!AH159)</f>
        <v>0.40496356275303635</v>
      </c>
      <c r="H160" s="132">
        <f>Coda!G159/Coda!L159</f>
        <v>1.04E-2</v>
      </c>
      <c r="I160" s="132">
        <f>(Coda!Z159+Coda!X159+Coda!G159)/Coda!AJ159</f>
        <v>2.0855818853008812E-7</v>
      </c>
      <c r="J160" s="132">
        <f>(Coda!G159+Coda!J159)/Coda!AE159</f>
        <v>8.066384495433283E-5</v>
      </c>
      <c r="K160" s="132">
        <f>+Coda!G159+Coda!H159+Coda!I159</f>
        <v>3.7049809523809527</v>
      </c>
      <c r="L160" s="132">
        <f>(ALR!G160+ALR!P160)/ALR!AA160</f>
        <v>2.7191848218933803</v>
      </c>
      <c r="M160" s="132">
        <f>(ALR!R160+ALR!P160+ALR!G160)/(ALR!I160+ALR!AA160)</f>
        <v>2.046239068430364</v>
      </c>
      <c r="N160" s="132">
        <f>(ALR!Q160+ALR!P160+ALR!G160)/(ALR!V160+ALR!T160)</f>
        <v>1.5531963275858931</v>
      </c>
      <c r="O160" s="132">
        <f>(CLR!G160+CLR!P160+CLR!H160)/(CLR!L160+CLR!AA160)</f>
        <v>2.6010117154138661</v>
      </c>
      <c r="P160" s="132">
        <f>(CLR!H160+CLR!AH160+CLR!G160)/(CLR!AB160+CLR!L160)</f>
        <v>1.3500830148031582</v>
      </c>
      <c r="Q160" s="132">
        <f>(ILR!G160+ILR!H160+ILR!J160)/ILR!L160</f>
        <v>2.1354947896319221</v>
      </c>
      <c r="R160" s="132">
        <f>(ILR!G160+ILR!H160)/ILR!L160</f>
        <v>1.4635267384314272</v>
      </c>
      <c r="S160" s="83">
        <f t="shared" si="74"/>
        <v>3</v>
      </c>
      <c r="T160" s="131">
        <f t="shared" si="75"/>
        <v>3</v>
      </c>
      <c r="U160" s="131">
        <f t="shared" si="76"/>
        <v>4</v>
      </c>
      <c r="V160" s="131">
        <f t="shared" si="77"/>
        <v>5</v>
      </c>
      <c r="W160" s="131">
        <f t="shared" si="78"/>
        <v>5</v>
      </c>
      <c r="X160" s="131">
        <f t="shared" si="79"/>
        <v>3</v>
      </c>
      <c r="Y160" s="131">
        <f t="shared" si="80"/>
        <v>4</v>
      </c>
      <c r="Z160" s="131">
        <f t="shared" si="81"/>
        <v>3</v>
      </c>
      <c r="AA160" s="131">
        <f t="shared" si="82"/>
        <v>4</v>
      </c>
      <c r="AB160" s="131">
        <f t="shared" si="83"/>
        <v>4</v>
      </c>
      <c r="AC160" s="131">
        <f t="shared" si="84"/>
        <v>3</v>
      </c>
      <c r="AD160" s="131">
        <f t="shared" si="85"/>
        <v>4</v>
      </c>
      <c r="AE160" s="131">
        <f t="shared" si="86"/>
        <v>4</v>
      </c>
      <c r="AF160" s="142">
        <f t="shared" si="92"/>
        <v>75.384615384615387</v>
      </c>
      <c r="AG160" s="136">
        <f>(ILR!I160+ILR!K160)/(ILR!J160+ILR!L160+ILR!M160)</f>
        <v>5.9278878767481764</v>
      </c>
      <c r="AH160" s="134">
        <f>(ILR!I160+ILR!K160)/(ILR!J160+ILR!L160)</f>
        <v>0.66136829244029738</v>
      </c>
      <c r="AI160" s="137">
        <v>-8.3225296365157195</v>
      </c>
      <c r="AJ160" s="85">
        <v>-8.3225296365157195</v>
      </c>
      <c r="AK160" s="83">
        <f t="shared" si="87"/>
        <v>3</v>
      </c>
      <c r="AL160" s="131">
        <f t="shared" si="88"/>
        <v>4</v>
      </c>
      <c r="AM160" s="131">
        <f t="shared" si="89"/>
        <v>3</v>
      </c>
      <c r="AN160" s="84">
        <f t="shared" si="90"/>
        <v>3</v>
      </c>
      <c r="AO160" s="86">
        <f t="shared" si="91"/>
        <v>30</v>
      </c>
    </row>
    <row r="161" spans="1:41" x14ac:dyDescent="0.3">
      <c r="A161" s="26">
        <v>687422</v>
      </c>
      <c r="B161" s="26">
        <v>846636</v>
      </c>
      <c r="C161" s="26">
        <v>359</v>
      </c>
      <c r="D161" s="25">
        <v>157</v>
      </c>
      <c r="E161" s="27" t="s">
        <v>158</v>
      </c>
      <c r="F161" s="82">
        <f>ILR!G161</f>
        <v>-6.2321072441579259</v>
      </c>
      <c r="G161" s="132">
        <f>(Coda!G160+Coda!K160)/(Coda!AF160+Coda!AH160)</f>
        <v>0.41530912834591621</v>
      </c>
      <c r="H161" s="132">
        <f>Coda!G160/Coda!L160</f>
        <v>6.7999999999999996E-3</v>
      </c>
      <c r="I161" s="132">
        <f>(Coda!Z160+Coda!X160+Coda!G160)/Coda!AJ160</f>
        <v>1.9472935677082245E-7</v>
      </c>
      <c r="J161" s="132">
        <f>(Coda!G160+Coda!J160)/Coda!AE160</f>
        <v>7.8746097814776279E-5</v>
      </c>
      <c r="K161" s="132">
        <f>+Coda!G160+Coda!H160+Coda!I160</f>
        <v>3.6161578313253013</v>
      </c>
      <c r="L161" s="132">
        <f>(ALR!G161+ALR!P161)/ALR!AA161</f>
        <v>2.7719655514636772</v>
      </c>
      <c r="M161" s="132">
        <f>(ALR!R161+ALR!P161+ALR!G161)/(ALR!I161+ALR!AA161)</f>
        <v>2.0690017655475397</v>
      </c>
      <c r="N161" s="132">
        <f>(ALR!Q161+ALR!P161+ALR!G161)/(ALR!V161+ALR!T161)</f>
        <v>1.5805525581875712</v>
      </c>
      <c r="O161" s="132">
        <f>(CLR!G161+CLR!P161+CLR!H161)/(CLR!L161+CLR!AA161)</f>
        <v>2.7486942584782419</v>
      </c>
      <c r="P161" s="132">
        <f>(CLR!H161+CLR!AH161+CLR!G161)/(CLR!AB161+CLR!L161)</f>
        <v>1.459236470773043</v>
      </c>
      <c r="Q161" s="132">
        <f>(ILR!G161+ILR!H161+ILR!J161)/ILR!L161</f>
        <v>2.1691419538691794</v>
      </c>
      <c r="R161" s="132">
        <f>(ILR!G161+ILR!H161)/ILR!L161</f>
        <v>1.493916921626006</v>
      </c>
      <c r="S161" s="83">
        <f t="shared" si="74"/>
        <v>3</v>
      </c>
      <c r="T161" s="131">
        <f t="shared" si="75"/>
        <v>3</v>
      </c>
      <c r="U161" s="131">
        <f t="shared" si="76"/>
        <v>3</v>
      </c>
      <c r="V161" s="131">
        <f t="shared" si="77"/>
        <v>5</v>
      </c>
      <c r="W161" s="131">
        <f t="shared" si="78"/>
        <v>4</v>
      </c>
      <c r="X161" s="131">
        <f t="shared" si="79"/>
        <v>3</v>
      </c>
      <c r="Y161" s="131">
        <f t="shared" si="80"/>
        <v>4</v>
      </c>
      <c r="Z161" s="131">
        <f t="shared" si="81"/>
        <v>4</v>
      </c>
      <c r="AA161" s="131">
        <f t="shared" si="82"/>
        <v>4</v>
      </c>
      <c r="AB161" s="131">
        <f t="shared" si="83"/>
        <v>4</v>
      </c>
      <c r="AC161" s="131">
        <f t="shared" si="84"/>
        <v>4</v>
      </c>
      <c r="AD161" s="131">
        <f t="shared" si="85"/>
        <v>5</v>
      </c>
      <c r="AE161" s="131">
        <f t="shared" si="86"/>
        <v>4</v>
      </c>
      <c r="AF161" s="142">
        <f t="shared" si="92"/>
        <v>76.92307692307692</v>
      </c>
      <c r="AG161" s="136">
        <f>(ILR!I161+ILR!K161)/(ILR!J161+ILR!L161+ILR!M161)</f>
        <v>5.6099991982166255</v>
      </c>
      <c r="AH161" s="134">
        <f>(ILR!I161+ILR!K161)/(ILR!J161+ILR!L161)</f>
        <v>0.65218762184486567</v>
      </c>
      <c r="AI161" s="137">
        <v>-8.3225296365157195</v>
      </c>
      <c r="AJ161" s="85">
        <v>-8.3225296365157195</v>
      </c>
      <c r="AK161" s="83">
        <f t="shared" si="87"/>
        <v>3</v>
      </c>
      <c r="AL161" s="131">
        <f t="shared" si="88"/>
        <v>3</v>
      </c>
      <c r="AM161" s="131">
        <f t="shared" si="89"/>
        <v>3</v>
      </c>
      <c r="AN161" s="84">
        <f t="shared" si="90"/>
        <v>3</v>
      </c>
      <c r="AO161" s="86">
        <f t="shared" si="91"/>
        <v>30</v>
      </c>
    </row>
    <row r="162" spans="1:41" x14ac:dyDescent="0.3">
      <c r="A162" s="26">
        <v>687423</v>
      </c>
      <c r="B162" s="26">
        <v>846636</v>
      </c>
      <c r="C162" s="26">
        <v>359</v>
      </c>
      <c r="D162" s="25">
        <v>158</v>
      </c>
      <c r="E162" s="27" t="s">
        <v>159</v>
      </c>
      <c r="F162" s="82">
        <f>ILR!G162</f>
        <v>-6.5667887827971612</v>
      </c>
      <c r="G162" s="132">
        <f>(Coda!G161+Coda!K161)/(Coda!AF161+Coda!AH161)</f>
        <v>0.39350260145681581</v>
      </c>
      <c r="H162" s="132">
        <f>Coda!G161/Coda!L161</f>
        <v>3.6285714285714289E-3</v>
      </c>
      <c r="I162" s="132">
        <f>(Coda!Z161+Coda!X161+Coda!G161)/Coda!AJ161</f>
        <v>1.7460323936921098E-7</v>
      </c>
      <c r="J162" s="132">
        <f>(Coda!G161+Coda!J161)/Coda!AE161</f>
        <v>6.8299336598673201E-5</v>
      </c>
      <c r="K162" s="132">
        <f>+Coda!G161+Coda!H161+Coda!I161</f>
        <v>3.6243294117647058</v>
      </c>
      <c r="L162" s="132">
        <f>(ALR!G162+ALR!P162)/ALR!AA162</f>
        <v>2.8522096537614146</v>
      </c>
      <c r="M162" s="132">
        <f>(ALR!R162+ALR!P162+ALR!G162)/(ALR!I162+ALR!AA162)</f>
        <v>2.1100045176598479</v>
      </c>
      <c r="N162" s="132">
        <f>(ALR!Q162+ALR!P162+ALR!G162)/(ALR!V162+ALR!T162)</f>
        <v>1.606111079957788</v>
      </c>
      <c r="O162" s="132">
        <f>(CLR!G162+CLR!P162+CLR!H162)/(CLR!L162+CLR!AA162)</f>
        <v>2.8631660661296685</v>
      </c>
      <c r="P162" s="132">
        <f>(CLR!H162+CLR!AH162+CLR!G162)/(CLR!AB162+CLR!L162)</f>
        <v>1.5626616887565847</v>
      </c>
      <c r="Q162" s="132">
        <f>(ILR!G162+ILR!H162+ILR!J162)/ILR!L162</f>
        <v>2.2648525485484736</v>
      </c>
      <c r="R162" s="132">
        <f>(ILR!G162+ILR!H162)/ILR!L162</f>
        <v>1.5902620575436701</v>
      </c>
      <c r="S162" s="83">
        <f t="shared" si="74"/>
        <v>3</v>
      </c>
      <c r="T162" s="131">
        <f t="shared" si="75"/>
        <v>3</v>
      </c>
      <c r="U162" s="131">
        <f t="shared" si="76"/>
        <v>3</v>
      </c>
      <c r="V162" s="131">
        <f t="shared" si="77"/>
        <v>5</v>
      </c>
      <c r="W162" s="131">
        <f t="shared" si="78"/>
        <v>4</v>
      </c>
      <c r="X162" s="131">
        <f t="shared" si="79"/>
        <v>3</v>
      </c>
      <c r="Y162" s="131">
        <f t="shared" si="80"/>
        <v>5</v>
      </c>
      <c r="Z162" s="131">
        <f t="shared" si="81"/>
        <v>5</v>
      </c>
      <c r="AA162" s="131">
        <f t="shared" si="82"/>
        <v>5</v>
      </c>
      <c r="AB162" s="131">
        <f t="shared" si="83"/>
        <v>5</v>
      </c>
      <c r="AC162" s="131">
        <f t="shared" si="84"/>
        <v>4</v>
      </c>
      <c r="AD162" s="131">
        <f t="shared" si="85"/>
        <v>5</v>
      </c>
      <c r="AE162" s="131">
        <f t="shared" si="86"/>
        <v>5</v>
      </c>
      <c r="AF162" s="142">
        <f t="shared" si="92"/>
        <v>84.615384615384613</v>
      </c>
      <c r="AG162" s="136">
        <f>(ILR!I162+ILR!K162)/(ILR!J162+ILR!L162+ILR!M162)</f>
        <v>6.0645589207941359</v>
      </c>
      <c r="AH162" s="134">
        <f>(ILR!I162+ILR!K162)/(ILR!J162+ILR!L162)</f>
        <v>0.66765207921262315</v>
      </c>
      <c r="AI162" s="137">
        <v>-8.3225296365157195</v>
      </c>
      <c r="AJ162" s="85">
        <v>-8.3225296365157195</v>
      </c>
      <c r="AK162" s="83">
        <f t="shared" si="87"/>
        <v>3</v>
      </c>
      <c r="AL162" s="131">
        <f t="shared" si="88"/>
        <v>4</v>
      </c>
      <c r="AM162" s="131">
        <f t="shared" si="89"/>
        <v>3</v>
      </c>
      <c r="AN162" s="84">
        <f t="shared" si="90"/>
        <v>3</v>
      </c>
      <c r="AO162" s="86">
        <f t="shared" si="91"/>
        <v>30</v>
      </c>
    </row>
    <row r="163" spans="1:41" x14ac:dyDescent="0.3">
      <c r="A163" s="26">
        <v>687425</v>
      </c>
      <c r="B163" s="26">
        <v>846636</v>
      </c>
      <c r="C163" s="26">
        <v>359</v>
      </c>
      <c r="D163" s="25">
        <v>159</v>
      </c>
      <c r="E163" s="27" t="s">
        <v>160</v>
      </c>
      <c r="F163" s="82">
        <f>ILR!G163</f>
        <v>-5.4763294305965191</v>
      </c>
      <c r="G163" s="132">
        <f>(Coda!G162+Coda!K162)/(Coda!AF162+Coda!AH162)</f>
        <v>0.45832899844720493</v>
      </c>
      <c r="H163" s="132">
        <f>Coda!G162/Coda!L162</f>
        <v>2.8794827586206898E-2</v>
      </c>
      <c r="I163" s="132">
        <f>(Coda!Z162+Coda!X162+Coda!G162)/Coda!AJ162</f>
        <v>2.1282880109735317E-7</v>
      </c>
      <c r="J163" s="132">
        <f>(Coda!G162+Coda!J162)/Coda!AE162</f>
        <v>9.745370370370371E-5</v>
      </c>
      <c r="K163" s="132">
        <f>+Coda!G162+Coda!H162+Coda!I162</f>
        <v>5.0544804878048781</v>
      </c>
      <c r="L163" s="132">
        <f>(ALR!G163+ALR!P163)/ALR!AA163</f>
        <v>2.5724756841203904</v>
      </c>
      <c r="M163" s="132">
        <f>(ALR!R163+ALR!P163+ALR!G163)/(ALR!I163+ALR!AA163)</f>
        <v>1.9960182574356853</v>
      </c>
      <c r="N163" s="132">
        <f>(ALR!Q163+ALR!P163+ALR!G163)/(ALR!V163+ALR!T163)</f>
        <v>1.5208785762972366</v>
      </c>
      <c r="O163" s="132">
        <f>(CLR!G163+CLR!P163+CLR!H163)/(CLR!L163+CLR!AA163)</f>
        <v>2.0696881373781451</v>
      </c>
      <c r="P163" s="132">
        <f>(CLR!H163+CLR!AH163+CLR!G163)/(CLR!AB163+CLR!L163)</f>
        <v>1.1024005893458348</v>
      </c>
      <c r="Q163" s="132">
        <f>(ILR!G163+ILR!H163+ILR!J163)/ILR!L163</f>
        <v>1.9795918324731507</v>
      </c>
      <c r="R163" s="132">
        <f>(ILR!G163+ILR!H163)/ILR!L163</f>
        <v>1.3079931597394301</v>
      </c>
      <c r="S163" s="83">
        <f t="shared" si="74"/>
        <v>4</v>
      </c>
      <c r="T163" s="131">
        <f t="shared" si="75"/>
        <v>3</v>
      </c>
      <c r="U163" s="131">
        <f t="shared" si="76"/>
        <v>5</v>
      </c>
      <c r="V163" s="131">
        <f t="shared" si="77"/>
        <v>5</v>
      </c>
      <c r="W163" s="131">
        <f t="shared" si="78"/>
        <v>5</v>
      </c>
      <c r="X163" s="131">
        <f t="shared" si="79"/>
        <v>4</v>
      </c>
      <c r="Y163" s="131">
        <f t="shared" si="80"/>
        <v>3</v>
      </c>
      <c r="Z163" s="131">
        <f t="shared" si="81"/>
        <v>3</v>
      </c>
      <c r="AA163" s="131">
        <f t="shared" si="82"/>
        <v>3</v>
      </c>
      <c r="AB163" s="131">
        <f t="shared" si="83"/>
        <v>3</v>
      </c>
      <c r="AC163" s="131">
        <f t="shared" si="84"/>
        <v>3</v>
      </c>
      <c r="AD163" s="131">
        <f t="shared" si="85"/>
        <v>4</v>
      </c>
      <c r="AE163" s="131">
        <f t="shared" si="86"/>
        <v>3</v>
      </c>
      <c r="AF163" s="142">
        <f t="shared" si="92"/>
        <v>73.84615384615384</v>
      </c>
      <c r="AG163" s="136">
        <f>(ILR!I163+ILR!K163)/(ILR!J163+ILR!L163+ILR!M163)</f>
        <v>6.5023938735318865</v>
      </c>
      <c r="AH163" s="134">
        <f>(ILR!I163+ILR!K163)/(ILR!J163+ILR!L163)</f>
        <v>0.6639564690594304</v>
      </c>
      <c r="AI163" s="137">
        <v>-8.3225296365157195</v>
      </c>
      <c r="AJ163" s="85">
        <v>-8.3225296365157195</v>
      </c>
      <c r="AK163" s="83">
        <f t="shared" si="87"/>
        <v>3</v>
      </c>
      <c r="AL163" s="131">
        <f t="shared" si="88"/>
        <v>4</v>
      </c>
      <c r="AM163" s="131">
        <f t="shared" si="89"/>
        <v>3</v>
      </c>
      <c r="AN163" s="84">
        <f t="shared" si="90"/>
        <v>3</v>
      </c>
      <c r="AO163" s="86">
        <f t="shared" si="91"/>
        <v>30</v>
      </c>
    </row>
    <row r="164" spans="1:41" x14ac:dyDescent="0.3">
      <c r="A164" s="26">
        <v>687427</v>
      </c>
      <c r="B164" s="26">
        <v>846636</v>
      </c>
      <c r="C164" s="26">
        <v>358</v>
      </c>
      <c r="D164" s="25">
        <v>160</v>
      </c>
      <c r="E164" s="27" t="s">
        <v>161</v>
      </c>
      <c r="F164" s="82">
        <f>ILR!G164</f>
        <v>-6.3675335931950521</v>
      </c>
      <c r="G164" s="132">
        <f>(Coda!G163+Coda!K163)/(Coda!AF163+Coda!AH163)</f>
        <v>0.33574469305794613</v>
      </c>
      <c r="H164" s="132">
        <f>Coda!G163/Coda!L163</f>
        <v>1.1047619047619046E-2</v>
      </c>
      <c r="I164" s="132">
        <f>(Coda!Z163+Coda!X163+Coda!G163)/Coda!AJ163</f>
        <v>1.7125597375323301E-7</v>
      </c>
      <c r="J164" s="132">
        <f>(Coda!G163+Coda!J163)/Coda!AE163</f>
        <v>6.3625971650663006E-5</v>
      </c>
      <c r="K164" s="132">
        <f>+Coda!G163+Coda!H163+Coda!I163</f>
        <v>4.5241765957446809</v>
      </c>
      <c r="L164" s="132">
        <f>(ALR!G164+ALR!P164)/ALR!AA164</f>
        <v>2.6155621946592311</v>
      </c>
      <c r="M164" s="132">
        <f>(ALR!R164+ALR!P164+ALR!G164)/(ALR!I164+ALR!AA164)</f>
        <v>1.9799135211380641</v>
      </c>
      <c r="N164" s="132">
        <f>(ALR!Q164+ALR!P164+ALR!G164)/(ALR!V164+ALR!T164)</f>
        <v>1.695177356203345</v>
      </c>
      <c r="O164" s="132">
        <f>(CLR!G164+CLR!P164+CLR!H164)/(CLR!L164+CLR!AA164)</f>
        <v>2.2634802426385683</v>
      </c>
      <c r="P164" s="132">
        <f>(CLR!H164+CLR!AH164+CLR!G164)/(CLR!AB164+CLR!L164)</f>
        <v>1.3443133816738946</v>
      </c>
      <c r="Q164" s="132">
        <f>(ILR!G164+ILR!H164+ILR!J164)/ILR!L164</f>
        <v>2.2228092007801497</v>
      </c>
      <c r="R164" s="132">
        <f>(ILR!G164+ILR!H164)/ILR!L164</f>
        <v>1.5289696827972499</v>
      </c>
      <c r="S164" s="83">
        <f t="shared" si="74"/>
        <v>3</v>
      </c>
      <c r="T164" s="131">
        <f t="shared" si="75"/>
        <v>3</v>
      </c>
      <c r="U164" s="131">
        <f t="shared" si="76"/>
        <v>4</v>
      </c>
      <c r="V164" s="131">
        <f t="shared" si="77"/>
        <v>5</v>
      </c>
      <c r="W164" s="131">
        <f t="shared" si="78"/>
        <v>4</v>
      </c>
      <c r="X164" s="131">
        <f t="shared" si="79"/>
        <v>3</v>
      </c>
      <c r="Y164" s="131">
        <f t="shared" si="80"/>
        <v>3</v>
      </c>
      <c r="Z164" s="131">
        <f t="shared" si="81"/>
        <v>3</v>
      </c>
      <c r="AA164" s="131">
        <f t="shared" si="82"/>
        <v>5</v>
      </c>
      <c r="AB164" s="131">
        <f t="shared" si="83"/>
        <v>3</v>
      </c>
      <c r="AC164" s="131">
        <f t="shared" si="84"/>
        <v>3</v>
      </c>
      <c r="AD164" s="131">
        <f t="shared" si="85"/>
        <v>5</v>
      </c>
      <c r="AE164" s="131">
        <f t="shared" si="86"/>
        <v>5</v>
      </c>
      <c r="AF164" s="142">
        <f t="shared" si="92"/>
        <v>75.384615384615387</v>
      </c>
      <c r="AG164" s="136">
        <f>(ILR!I164+ILR!K164)/(ILR!J164+ILR!L164+ILR!M164)</f>
        <v>6.0035097287413022</v>
      </c>
      <c r="AH164" s="134">
        <f>(ILR!I164+ILR!K164)/(ILR!J164+ILR!L164)</f>
        <v>0.60729051116091193</v>
      </c>
      <c r="AI164" s="137">
        <v>-8.3225296365157195</v>
      </c>
      <c r="AJ164" s="85">
        <v>-8.3225296365157195</v>
      </c>
      <c r="AK164" s="83">
        <f t="shared" si="87"/>
        <v>3</v>
      </c>
      <c r="AL164" s="131">
        <f t="shared" si="88"/>
        <v>3</v>
      </c>
      <c r="AM164" s="131">
        <f t="shared" si="89"/>
        <v>3</v>
      </c>
      <c r="AN164" s="84">
        <f t="shared" si="90"/>
        <v>3</v>
      </c>
      <c r="AO164" s="86">
        <f t="shared" si="91"/>
        <v>30</v>
      </c>
    </row>
    <row r="165" spans="1:41" x14ac:dyDescent="0.3">
      <c r="A165" s="26">
        <v>687428</v>
      </c>
      <c r="B165" s="26">
        <v>846636</v>
      </c>
      <c r="C165" s="26">
        <v>358</v>
      </c>
      <c r="D165" s="25">
        <v>161</v>
      </c>
      <c r="E165" s="27" t="s">
        <v>162</v>
      </c>
      <c r="F165" s="82">
        <f>ILR!G165</f>
        <v>-5.6801858859779344</v>
      </c>
      <c r="G165" s="132">
        <f>(Coda!G164+Coda!K164)/(Coda!AF164+Coda!AH164)</f>
        <v>0.32016695701751607</v>
      </c>
      <c r="H165" s="132">
        <f>Coda!G164/Coda!L164</f>
        <v>2.2671666666666666E-2</v>
      </c>
      <c r="I165" s="132">
        <f>(Coda!Z164+Coda!X164+Coda!G164)/Coda!AJ164</f>
        <v>2.2982898390855052E-7</v>
      </c>
      <c r="J165" s="132">
        <f>(Coda!G164+Coda!J164)/Coda!AE164</f>
        <v>6.7510204081632652E-5</v>
      </c>
      <c r="K165" s="132">
        <f>+Coda!G164+Coda!H164+Coda!I164</f>
        <v>4.6086641025641022</v>
      </c>
      <c r="L165" s="132">
        <f>(ALR!G165+ALR!P165)/ALR!AA165</f>
        <v>2.5322491136215599</v>
      </c>
      <c r="M165" s="132">
        <f>(ALR!R165+ALR!P165+ALR!G165)/(ALR!I165+ALR!AA165)</f>
        <v>1.9538940643202365</v>
      </c>
      <c r="N165" s="132">
        <f>(ALR!Q165+ALR!P165+ALR!G165)/(ALR!V165+ALR!T165)</f>
        <v>1.5250943866846856</v>
      </c>
      <c r="O165" s="132">
        <f>(CLR!G165+CLR!P165+CLR!H165)/(CLR!L165+CLR!AA165)</f>
        <v>2.1616242992676158</v>
      </c>
      <c r="P165" s="132">
        <f>(CLR!H165+CLR!AH165+CLR!G165)/(CLR!AB165+CLR!L165)</f>
        <v>1.0211123460727747</v>
      </c>
      <c r="Q165" s="132">
        <f>(ILR!G165+ILR!H165+ILR!J165)/ILR!L165</f>
        <v>2.0075929272463746</v>
      </c>
      <c r="R165" s="132">
        <f>(ILR!G165+ILR!H165)/ILR!L165</f>
        <v>1.3515781981332284</v>
      </c>
      <c r="S165" s="83">
        <f t="shared" si="74"/>
        <v>4</v>
      </c>
      <c r="T165" s="131">
        <f t="shared" si="75"/>
        <v>3</v>
      </c>
      <c r="U165" s="131">
        <f t="shared" si="76"/>
        <v>5</v>
      </c>
      <c r="V165" s="131">
        <f t="shared" si="77"/>
        <v>5</v>
      </c>
      <c r="W165" s="131">
        <f t="shared" si="78"/>
        <v>4</v>
      </c>
      <c r="X165" s="131">
        <f t="shared" si="79"/>
        <v>3</v>
      </c>
      <c r="Y165" s="131">
        <f t="shared" si="80"/>
        <v>3</v>
      </c>
      <c r="Z165" s="131">
        <f t="shared" si="81"/>
        <v>3</v>
      </c>
      <c r="AA165" s="131">
        <f t="shared" si="82"/>
        <v>3</v>
      </c>
      <c r="AB165" s="131">
        <f t="shared" si="83"/>
        <v>3</v>
      </c>
      <c r="AC165" s="131">
        <f t="shared" si="84"/>
        <v>3</v>
      </c>
      <c r="AD165" s="131">
        <f t="shared" si="85"/>
        <v>4</v>
      </c>
      <c r="AE165" s="131">
        <f t="shared" si="86"/>
        <v>4</v>
      </c>
      <c r="AF165" s="142">
        <f t="shared" si="92"/>
        <v>72.307692307692307</v>
      </c>
      <c r="AG165" s="136">
        <f>(ILR!I165+ILR!K165)/(ILR!J165+ILR!L165+ILR!M165)</f>
        <v>8.0340299215124702</v>
      </c>
      <c r="AH165" s="134">
        <f>(ILR!I165+ILR!K165)/(ILR!J165+ILR!L165)</f>
        <v>0.6667901528975948</v>
      </c>
      <c r="AI165" s="137">
        <v>-8.3225296365157195</v>
      </c>
      <c r="AJ165" s="85">
        <v>-8.3225296365157195</v>
      </c>
      <c r="AK165" s="83">
        <f t="shared" si="87"/>
        <v>3</v>
      </c>
      <c r="AL165" s="131">
        <f t="shared" si="88"/>
        <v>4</v>
      </c>
      <c r="AM165" s="131">
        <f t="shared" si="89"/>
        <v>3</v>
      </c>
      <c r="AN165" s="84">
        <f t="shared" si="90"/>
        <v>3</v>
      </c>
      <c r="AO165" s="86">
        <f t="shared" si="91"/>
        <v>30</v>
      </c>
    </row>
    <row r="166" spans="1:41" x14ac:dyDescent="0.3">
      <c r="A166" s="26">
        <v>687185</v>
      </c>
      <c r="B166" s="26">
        <v>847230</v>
      </c>
      <c r="C166" s="26">
        <v>368</v>
      </c>
      <c r="D166" s="25">
        <v>162</v>
      </c>
      <c r="E166" s="27" t="s">
        <v>163</v>
      </c>
      <c r="F166" s="82">
        <f>ILR!G166</f>
        <v>-4.4903141266334199</v>
      </c>
      <c r="G166" s="132">
        <f>(Coda!G165+Coda!K165)/(Coda!AF165+Coda!AH165)</f>
        <v>1.6473722551411643</v>
      </c>
      <c r="H166" s="132">
        <f>Coda!G165/Coda!L165</f>
        <v>2.485769230769231E-2</v>
      </c>
      <c r="I166" s="132">
        <f>(Coda!Z165+Coda!X165+Coda!G165)/Coda!AJ165</f>
        <v>6.2877282929960972E-8</v>
      </c>
      <c r="J166" s="132">
        <f>(Coda!G165+Coda!J165)/Coda!AE165</f>
        <v>3.3397944973465321E-5</v>
      </c>
      <c r="K166" s="132">
        <f>+Coda!G165+Coda!H165+Coda!I165</f>
        <v>6.6222846153846149</v>
      </c>
      <c r="L166" s="132">
        <f>(ALR!G166+ALR!P166)/ALR!AA166</f>
        <v>2.3021623669428561</v>
      </c>
      <c r="M166" s="132">
        <f>(ALR!R166+ALR!P166+ALR!G166)/(ALR!I166+ALR!AA166)</f>
        <v>1.9666045612777161</v>
      </c>
      <c r="N166" s="132">
        <f>(ALR!Q166+ALR!P166+ALR!G166)/(ALR!V166+ALR!T166)</f>
        <v>1.526745357069025</v>
      </c>
      <c r="O166" s="132">
        <f>(CLR!G166+CLR!P166+CLR!H166)/(CLR!L166+CLR!AA166)</f>
        <v>1.7725439191192827</v>
      </c>
      <c r="P166" s="132">
        <f>(CLR!H166+CLR!AH166+CLR!G166)/(CLR!AB166+CLR!L166)</f>
        <v>1.058284613393691</v>
      </c>
      <c r="Q166" s="132">
        <f>(ILR!G166+ILR!H166+ILR!J166)/ILR!L166</f>
        <v>1.6123935105960647</v>
      </c>
      <c r="R166" s="132">
        <f>(ILR!G166+ILR!H166)/ILR!L166</f>
        <v>1.004406947903143</v>
      </c>
      <c r="S166" s="83">
        <f t="shared" si="74"/>
        <v>5</v>
      </c>
      <c r="T166" s="131">
        <f t="shared" si="75"/>
        <v>5</v>
      </c>
      <c r="U166" s="131">
        <f t="shared" si="76"/>
        <v>5</v>
      </c>
      <c r="V166" s="131">
        <f t="shared" si="77"/>
        <v>3</v>
      </c>
      <c r="W166" s="131">
        <f t="shared" si="78"/>
        <v>3</v>
      </c>
      <c r="X166" s="131">
        <f t="shared" si="79"/>
        <v>5</v>
      </c>
      <c r="Y166" s="131">
        <f t="shared" si="80"/>
        <v>3</v>
      </c>
      <c r="Z166" s="131">
        <f t="shared" si="81"/>
        <v>3</v>
      </c>
      <c r="AA166" s="131">
        <f t="shared" si="82"/>
        <v>3</v>
      </c>
      <c r="AB166" s="131">
        <f t="shared" si="83"/>
        <v>3</v>
      </c>
      <c r="AC166" s="131">
        <f t="shared" si="84"/>
        <v>3</v>
      </c>
      <c r="AD166" s="131">
        <f t="shared" si="85"/>
        <v>3</v>
      </c>
      <c r="AE166" s="131">
        <f t="shared" si="86"/>
        <v>3</v>
      </c>
      <c r="AF166" s="142">
        <f t="shared" si="92"/>
        <v>72.307692307692307</v>
      </c>
      <c r="AG166" s="136">
        <f>(ILR!I166+ILR!K166)/(ILR!J166+ILR!L166+ILR!M166)</f>
        <v>-73.602590756004318</v>
      </c>
      <c r="AH166" s="134">
        <f>(ILR!I166+ILR!K166)/(ILR!J166+ILR!L166)</f>
        <v>0.61510783336160191</v>
      </c>
      <c r="AI166" s="137">
        <v>-8.3225296365157195</v>
      </c>
      <c r="AJ166" s="85">
        <v>-8.3225296365157195</v>
      </c>
      <c r="AK166" s="83">
        <f t="shared" si="87"/>
        <v>3</v>
      </c>
      <c r="AL166" s="131">
        <f t="shared" si="88"/>
        <v>3</v>
      </c>
      <c r="AM166" s="131">
        <f t="shared" si="89"/>
        <v>3</v>
      </c>
      <c r="AN166" s="84">
        <f t="shared" si="90"/>
        <v>3</v>
      </c>
      <c r="AO166" s="86">
        <f t="shared" si="91"/>
        <v>30</v>
      </c>
    </row>
    <row r="167" spans="1:41" x14ac:dyDescent="0.3">
      <c r="A167" s="26">
        <v>687186</v>
      </c>
      <c r="B167" s="26">
        <v>847230</v>
      </c>
      <c r="C167" s="26">
        <v>368</v>
      </c>
      <c r="D167" s="25">
        <v>163</v>
      </c>
      <c r="E167" s="27" t="s">
        <v>164</v>
      </c>
      <c r="F167" s="82">
        <f>ILR!G167</f>
        <v>-5.1263214599664622</v>
      </c>
      <c r="G167" s="132">
        <f>(Coda!G166+Coda!K166)/(Coda!AF166+Coda!AH166)</f>
        <v>1.359752984084881</v>
      </c>
      <c r="H167" s="132">
        <f>Coda!G166/Coda!L166</f>
        <v>5.6249999999999998E-3</v>
      </c>
      <c r="I167" s="132">
        <f>(Coda!Z166+Coda!X166+Coda!G166)/Coda!AJ166</f>
        <v>9.8630672109586747E-8</v>
      </c>
      <c r="J167" s="132">
        <f>(Coda!G166+Coda!J166)/Coda!AE166</f>
        <v>6.5777625225385572E-6</v>
      </c>
      <c r="K167" s="132">
        <f>+Coda!G166+Coda!H166+Coda!I166</f>
        <v>6.0034999999999998</v>
      </c>
      <c r="L167" s="132">
        <f>(ALR!G167+ALR!P167)/ALR!AA167</f>
        <v>2.4779022334213203</v>
      </c>
      <c r="M167" s="132">
        <f>(ALR!R167+ALR!P167+ALR!G167)/(ALR!I167+ALR!AA167)</f>
        <v>2.0353680647697843</v>
      </c>
      <c r="N167" s="132">
        <f>(ALR!Q167+ALR!P167+ALR!G167)/(ALR!V167+ALR!T167)</f>
        <v>1.5778268981883643</v>
      </c>
      <c r="O167" s="132">
        <f>(CLR!G167+CLR!P167+CLR!H167)/(CLR!L167+CLR!AA167)</f>
        <v>2.7469897622050956</v>
      </c>
      <c r="P167" s="132">
        <f>(CLR!H167+CLR!AH167+CLR!G167)/(CLR!AB167+CLR!L167)</f>
        <v>1.2104996836255169</v>
      </c>
      <c r="Q167" s="132">
        <f>(ILR!G167+ILR!H167+ILR!J167)/ILR!L167</f>
        <v>1.7595555222895307</v>
      </c>
      <c r="R167" s="132">
        <f>(ILR!G167+ILR!H167)/ILR!L167</f>
        <v>1.1292882971837854</v>
      </c>
      <c r="S167" s="83">
        <f t="shared" si="74"/>
        <v>4</v>
      </c>
      <c r="T167" s="131">
        <f t="shared" si="75"/>
        <v>5</v>
      </c>
      <c r="U167" s="131">
        <f t="shared" si="76"/>
        <v>3</v>
      </c>
      <c r="V167" s="131">
        <f t="shared" si="77"/>
        <v>4</v>
      </c>
      <c r="W167" s="131">
        <f t="shared" si="78"/>
        <v>3</v>
      </c>
      <c r="X167" s="131">
        <f t="shared" si="79"/>
        <v>5</v>
      </c>
      <c r="Y167" s="131">
        <f t="shared" si="80"/>
        <v>3</v>
      </c>
      <c r="Z167" s="131">
        <f t="shared" si="81"/>
        <v>3</v>
      </c>
      <c r="AA167" s="131">
        <f t="shared" si="82"/>
        <v>4</v>
      </c>
      <c r="AB167" s="131">
        <f t="shared" si="83"/>
        <v>4</v>
      </c>
      <c r="AC167" s="131">
        <f t="shared" si="84"/>
        <v>3</v>
      </c>
      <c r="AD167" s="131">
        <f t="shared" si="85"/>
        <v>3</v>
      </c>
      <c r="AE167" s="131">
        <f t="shared" si="86"/>
        <v>3</v>
      </c>
      <c r="AF167" s="142">
        <f t="shared" si="92"/>
        <v>72.307692307692307</v>
      </c>
      <c r="AG167" s="136">
        <f>(ILR!I167+ILR!K167)/(ILR!J167+ILR!L167+ILR!M167)</f>
        <v>4.462137362392161</v>
      </c>
      <c r="AH167" s="134">
        <f>(ILR!I167+ILR!K167)/(ILR!J167+ILR!L167)</f>
        <v>0.53299151373362874</v>
      </c>
      <c r="AI167" s="137">
        <v>-8.3225296365157195</v>
      </c>
      <c r="AJ167" s="85">
        <v>-8.3225296365157195</v>
      </c>
      <c r="AK167" s="83">
        <f t="shared" si="87"/>
        <v>3</v>
      </c>
      <c r="AL167" s="131">
        <f t="shared" si="88"/>
        <v>3</v>
      </c>
      <c r="AM167" s="131">
        <f t="shared" si="89"/>
        <v>3</v>
      </c>
      <c r="AN167" s="84">
        <f t="shared" si="90"/>
        <v>3</v>
      </c>
      <c r="AO167" s="86">
        <f t="shared" si="91"/>
        <v>30</v>
      </c>
    </row>
    <row r="168" spans="1:41" x14ac:dyDescent="0.3">
      <c r="A168" s="26">
        <v>687187</v>
      </c>
      <c r="B168" s="26">
        <v>847230</v>
      </c>
      <c r="C168" s="26">
        <v>368</v>
      </c>
      <c r="D168" s="25">
        <v>164</v>
      </c>
      <c r="E168" s="27" t="s">
        <v>165</v>
      </c>
      <c r="F168" s="82">
        <f>ILR!G168</f>
        <v>-5.4400047542942715</v>
      </c>
      <c r="G168" s="132">
        <f>(Coda!G167+Coda!K167)/(Coda!AF167+Coda!AH167)</f>
        <v>0.47540723981900451</v>
      </c>
      <c r="H168" s="132">
        <f>Coda!G167/Coda!L167</f>
        <v>1.9938202247191009E-2</v>
      </c>
      <c r="I168" s="132">
        <f>(Coda!Z167+Coda!X167+Coda!G167)/Coda!AJ167</f>
        <v>9.3149455712326987E-8</v>
      </c>
      <c r="J168" s="132">
        <f>(Coda!G167+Coda!J167)/Coda!AE167</f>
        <v>1.7576708165866089E-5</v>
      </c>
      <c r="K168" s="132">
        <f>+Coda!G167+Coda!H167+Coda!I167</f>
        <v>5.7757307692307691</v>
      </c>
      <c r="L168" s="132">
        <f>(ALR!G168+ALR!P168)/ALR!AA168</f>
        <v>2.3855025442866817</v>
      </c>
      <c r="M168" s="132">
        <f>(ALR!R168+ALR!P168+ALR!G168)/(ALR!I168+ALR!AA168)</f>
        <v>1.9495290332877451</v>
      </c>
      <c r="N168" s="132">
        <f>(ALR!Q168+ALR!P168+ALR!G168)/(ALR!V168+ALR!T168)</f>
        <v>1.4871480856038204</v>
      </c>
      <c r="O168" s="132">
        <f>(CLR!G168+CLR!P168+CLR!H168)/(CLR!L168+CLR!AA168)</f>
        <v>1.9899365365213137</v>
      </c>
      <c r="P168" s="132">
        <f>(CLR!H168+CLR!AH168+CLR!G168)/(CLR!AB168+CLR!L168)</f>
        <v>1.0526176804842895</v>
      </c>
      <c r="Q168" s="132">
        <f>(ILR!G168+ILR!H168+ILR!J168)/ILR!L168</f>
        <v>1.868582244358016</v>
      </c>
      <c r="R168" s="132">
        <f>(ILR!G168+ILR!H168)/ILR!L168</f>
        <v>1.2463632803661417</v>
      </c>
      <c r="S168" s="83">
        <f t="shared" si="74"/>
        <v>4</v>
      </c>
      <c r="T168" s="131">
        <f t="shared" si="75"/>
        <v>3</v>
      </c>
      <c r="U168" s="131">
        <f t="shared" si="76"/>
        <v>4</v>
      </c>
      <c r="V168" s="131">
        <f t="shared" si="77"/>
        <v>4</v>
      </c>
      <c r="W168" s="131">
        <f t="shared" si="78"/>
        <v>3</v>
      </c>
      <c r="X168" s="131">
        <f t="shared" si="79"/>
        <v>5</v>
      </c>
      <c r="Y168" s="131">
        <f t="shared" si="80"/>
        <v>3</v>
      </c>
      <c r="Z168" s="131">
        <f t="shared" si="81"/>
        <v>3</v>
      </c>
      <c r="AA168" s="131">
        <f t="shared" si="82"/>
        <v>3</v>
      </c>
      <c r="AB168" s="131">
        <f t="shared" si="83"/>
        <v>3</v>
      </c>
      <c r="AC168" s="131">
        <f t="shared" si="84"/>
        <v>3</v>
      </c>
      <c r="AD168" s="131">
        <f t="shared" si="85"/>
        <v>3</v>
      </c>
      <c r="AE168" s="131">
        <f t="shared" si="86"/>
        <v>3</v>
      </c>
      <c r="AF168" s="142">
        <f t="shared" si="92"/>
        <v>67.692307692307693</v>
      </c>
      <c r="AG168" s="136">
        <f>(ILR!I168+ILR!K168)/(ILR!J168+ILR!L168+ILR!M168)</f>
        <v>15.395009900239156</v>
      </c>
      <c r="AH168" s="134">
        <f>(ILR!I168+ILR!K168)/(ILR!J168+ILR!L168)</f>
        <v>0.67368437490533128</v>
      </c>
      <c r="AI168" s="137">
        <v>-8.3225296365157195</v>
      </c>
      <c r="AJ168" s="85">
        <v>-8.3225296365157195</v>
      </c>
      <c r="AK168" s="83">
        <f t="shared" si="87"/>
        <v>5</v>
      </c>
      <c r="AL168" s="131">
        <f t="shared" si="88"/>
        <v>4</v>
      </c>
      <c r="AM168" s="131">
        <f t="shared" si="89"/>
        <v>3</v>
      </c>
      <c r="AN168" s="84">
        <f t="shared" si="90"/>
        <v>3</v>
      </c>
      <c r="AO168" s="86">
        <f t="shared" si="91"/>
        <v>30</v>
      </c>
    </row>
    <row r="169" spans="1:41" x14ac:dyDescent="0.3">
      <c r="A169" s="26">
        <v>687188</v>
      </c>
      <c r="B169" s="26">
        <v>847230</v>
      </c>
      <c r="C169" s="26">
        <v>368</v>
      </c>
      <c r="D169" s="25">
        <v>165</v>
      </c>
      <c r="E169" s="27" t="s">
        <v>166</v>
      </c>
      <c r="F169" s="82">
        <f>ILR!G169</f>
        <v>-4.8915895473521251</v>
      </c>
      <c r="G169" s="132">
        <f>(Coda!G168+Coda!K168)/(Coda!AF168+Coda!AH168)</f>
        <v>0.42531091203563109</v>
      </c>
      <c r="H169" s="132">
        <f>Coda!G168/Coda!L168</f>
        <v>1.8600000000000002E-2</v>
      </c>
      <c r="I169" s="132">
        <f>(Coda!Z168+Coda!X168+Coda!G168)/Coda!AJ168</f>
        <v>9.4211181151364302E-8</v>
      </c>
      <c r="J169" s="132">
        <f>(Coda!G168+Coda!J168)/Coda!AE168</f>
        <v>4.8759402016166788E-5</v>
      </c>
      <c r="K169" s="132">
        <f>+Coda!G168+Coda!H168+Coda!I168</f>
        <v>7.3474500000000003</v>
      </c>
      <c r="L169" s="132">
        <f>(ALR!G169+ALR!P169)/ALR!AA169</f>
        <v>2.6387504234474268</v>
      </c>
      <c r="M169" s="132">
        <f>(ALR!R169+ALR!P169+ALR!G169)/(ALR!I169+ALR!AA169)</f>
        <v>2.1090195459654906</v>
      </c>
      <c r="N169" s="132">
        <f>(ALR!Q169+ALR!P169+ALR!G169)/(ALR!V169+ALR!T169)</f>
        <v>1.5133566119966184</v>
      </c>
      <c r="O169" s="132">
        <f>(CLR!G169+CLR!P169+CLR!H169)/(CLR!L169+CLR!AA169)</f>
        <v>2.2434343707245943</v>
      </c>
      <c r="P169" s="132">
        <f>(CLR!H169+CLR!AH169+CLR!G169)/(CLR!AB169+CLR!L169)</f>
        <v>0.91209440597592617</v>
      </c>
      <c r="Q169" s="132">
        <f>(ILR!G169+ILR!H169+ILR!J169)/ILR!L169</f>
        <v>1.7310353746107745</v>
      </c>
      <c r="R169" s="132">
        <f>(ILR!G169+ILR!H169)/ILR!L169</f>
        <v>1.124645990496278</v>
      </c>
      <c r="S169" s="83">
        <f t="shared" si="74"/>
        <v>5</v>
      </c>
      <c r="T169" s="131">
        <f t="shared" si="75"/>
        <v>3</v>
      </c>
      <c r="U169" s="131">
        <f t="shared" si="76"/>
        <v>4</v>
      </c>
      <c r="V169" s="131">
        <f t="shared" si="77"/>
        <v>4</v>
      </c>
      <c r="W169" s="131">
        <f t="shared" si="78"/>
        <v>4</v>
      </c>
      <c r="X169" s="131">
        <f t="shared" si="79"/>
        <v>5</v>
      </c>
      <c r="Y169" s="131">
        <f t="shared" si="80"/>
        <v>4</v>
      </c>
      <c r="Z169" s="131">
        <f t="shared" si="81"/>
        <v>5</v>
      </c>
      <c r="AA169" s="131">
        <f t="shared" si="82"/>
        <v>3</v>
      </c>
      <c r="AB169" s="131">
        <f t="shared" si="83"/>
        <v>3</v>
      </c>
      <c r="AC169" s="131">
        <f t="shared" si="84"/>
        <v>3</v>
      </c>
      <c r="AD169" s="131">
        <f t="shared" si="85"/>
        <v>3</v>
      </c>
      <c r="AE169" s="131">
        <f t="shared" si="86"/>
        <v>3</v>
      </c>
      <c r="AF169" s="142">
        <f t="shared" si="92"/>
        <v>75.384615384615387</v>
      </c>
      <c r="AG169" s="136">
        <f>(ILR!I169+ILR!K169)/(ILR!J169+ILR!L169+ILR!M169)</f>
        <v>12.421617833932373</v>
      </c>
      <c r="AH169" s="134">
        <f>(ILR!I169+ILR!K169)/(ILR!J169+ILR!L169)</f>
        <v>0.71362692829627328</v>
      </c>
      <c r="AI169" s="137">
        <v>-8.3225296365157195</v>
      </c>
      <c r="AJ169" s="85">
        <v>-8.3225296365157195</v>
      </c>
      <c r="AK169" s="83">
        <f t="shared" si="87"/>
        <v>5</v>
      </c>
      <c r="AL169" s="131">
        <f t="shared" si="88"/>
        <v>4</v>
      </c>
      <c r="AM169" s="131">
        <f t="shared" si="89"/>
        <v>3</v>
      </c>
      <c r="AN169" s="84">
        <f t="shared" si="90"/>
        <v>3</v>
      </c>
      <c r="AO169" s="86">
        <f t="shared" si="91"/>
        <v>30</v>
      </c>
    </row>
    <row r="170" spans="1:41" x14ac:dyDescent="0.3">
      <c r="A170" s="26">
        <v>687189</v>
      </c>
      <c r="B170" s="26">
        <v>847230</v>
      </c>
      <c r="C170" s="26">
        <v>368</v>
      </c>
      <c r="D170" s="25">
        <v>166</v>
      </c>
      <c r="E170" s="27" t="s">
        <v>167</v>
      </c>
      <c r="F170" s="82">
        <f>ILR!G170</f>
        <v>-4.9011998723446286</v>
      </c>
      <c r="G170" s="132">
        <f>(Coda!G169+Coda!K169)/(Coda!AF169+Coda!AH169)</f>
        <v>0.45227281380130879</v>
      </c>
      <c r="H170" s="132">
        <f>Coda!G169/Coda!L169</f>
        <v>2.3197058823529411E-2</v>
      </c>
      <c r="I170" s="132">
        <f>(Coda!Z169+Coda!X169+Coda!G169)/Coda!AJ169</f>
        <v>9.8641475233985062E-8</v>
      </c>
      <c r="J170" s="132">
        <f>(Coda!G169+Coda!J169)/Coda!AE169</f>
        <v>6.1999999999999989E-5</v>
      </c>
      <c r="K170" s="132">
        <f>+Coda!G169+Coda!H169+Coda!I169</f>
        <v>6.0699666666666658</v>
      </c>
      <c r="L170" s="132">
        <f>(ALR!G170+ALR!P170)/ALR!AA170</f>
        <v>2.6469764500803037</v>
      </c>
      <c r="M170" s="132">
        <f>(ALR!R170+ALR!P170+ALR!G170)/(ALR!I170+ALR!AA170)</f>
        <v>2.1091442329626422</v>
      </c>
      <c r="N170" s="132">
        <f>(ALR!Q170+ALR!P170+ALR!G170)/(ALR!V170+ALR!T170)</f>
        <v>1.5241686423404122</v>
      </c>
      <c r="O170" s="132">
        <f>(CLR!G170+CLR!P170+CLR!H170)/(CLR!L170+CLR!AA170)</f>
        <v>2.1792327026595961</v>
      </c>
      <c r="P170" s="132">
        <f>(CLR!H170+CLR!AH170+CLR!G170)/(CLR!AB170+CLR!L170)</f>
        <v>0.93397746518755498</v>
      </c>
      <c r="Q170" s="132">
        <f>(ILR!G170+ILR!H170+ILR!J170)/ILR!L170</f>
        <v>1.7375258481058529</v>
      </c>
      <c r="R170" s="132">
        <f>(ILR!G170+ILR!H170)/ILR!L170</f>
        <v>1.1264497748442601</v>
      </c>
      <c r="S170" s="83">
        <f t="shared" si="74"/>
        <v>5</v>
      </c>
      <c r="T170" s="131">
        <f t="shared" si="75"/>
        <v>3</v>
      </c>
      <c r="U170" s="131">
        <f t="shared" si="76"/>
        <v>5</v>
      </c>
      <c r="V170" s="131">
        <f t="shared" si="77"/>
        <v>4</v>
      </c>
      <c r="W170" s="131">
        <f t="shared" si="78"/>
        <v>4</v>
      </c>
      <c r="X170" s="131">
        <f t="shared" si="79"/>
        <v>5</v>
      </c>
      <c r="Y170" s="131">
        <f t="shared" si="80"/>
        <v>4</v>
      </c>
      <c r="Z170" s="131">
        <f t="shared" si="81"/>
        <v>5</v>
      </c>
      <c r="AA170" s="131">
        <f t="shared" si="82"/>
        <v>3</v>
      </c>
      <c r="AB170" s="131">
        <f t="shared" si="83"/>
        <v>3</v>
      </c>
      <c r="AC170" s="131">
        <f t="shared" si="84"/>
        <v>3</v>
      </c>
      <c r="AD170" s="131">
        <f t="shared" si="85"/>
        <v>3</v>
      </c>
      <c r="AE170" s="131">
        <f t="shared" si="86"/>
        <v>3</v>
      </c>
      <c r="AF170" s="142">
        <f t="shared" si="92"/>
        <v>76.92307692307692</v>
      </c>
      <c r="AG170" s="136">
        <f>(ILR!I170+ILR!K170)/(ILR!J170+ILR!L170+ILR!M170)</f>
        <v>11.43582841077701</v>
      </c>
      <c r="AH170" s="134">
        <f>(ILR!I170+ILR!K170)/(ILR!J170+ILR!L170)</f>
        <v>0.71322247581283615</v>
      </c>
      <c r="AI170" s="137">
        <v>-8.3225296365157195</v>
      </c>
      <c r="AJ170" s="85">
        <v>-8.3225296365157195</v>
      </c>
      <c r="AK170" s="83">
        <f t="shared" si="87"/>
        <v>4</v>
      </c>
      <c r="AL170" s="131">
        <f t="shared" si="88"/>
        <v>4</v>
      </c>
      <c r="AM170" s="131">
        <f t="shared" si="89"/>
        <v>3</v>
      </c>
      <c r="AN170" s="84">
        <f t="shared" si="90"/>
        <v>3</v>
      </c>
      <c r="AO170" s="86">
        <f t="shared" si="91"/>
        <v>30</v>
      </c>
    </row>
    <row r="171" spans="1:41" x14ac:dyDescent="0.3">
      <c r="A171" s="26">
        <v>687190</v>
      </c>
      <c r="B171" s="26">
        <v>847230</v>
      </c>
      <c r="C171" s="26">
        <v>368</v>
      </c>
      <c r="D171" s="25">
        <v>167</v>
      </c>
      <c r="E171" s="27" t="s">
        <v>168</v>
      </c>
      <c r="F171" s="82">
        <f>ILR!G171</f>
        <v>-5.6571198246460703</v>
      </c>
      <c r="G171" s="132">
        <f>(Coda!G170+Coda!K170)/(Coda!AF170+Coda!AH170)</f>
        <v>0.41471589581213014</v>
      </c>
      <c r="H171" s="132">
        <f>Coda!G170/Coda!L170</f>
        <v>9.7199999999999995E-3</v>
      </c>
      <c r="I171" s="132">
        <f>(Coda!Z170+Coda!X170+Coda!G170)/Coda!AJ170</f>
        <v>5.1461169035508247E-8</v>
      </c>
      <c r="J171" s="132">
        <f>(Coda!G170+Coda!J170)/Coda!AE170</f>
        <v>3.5611480515108153E-5</v>
      </c>
      <c r="K171" s="132">
        <f>+Coda!G170+Coda!H170+Coda!I170</f>
        <v>5.0017999999999994</v>
      </c>
      <c r="L171" s="132">
        <f>(ALR!G171+ALR!P171)/ALR!AA171</f>
        <v>2.5802224325780241</v>
      </c>
      <c r="M171" s="132">
        <f>(ALR!R171+ALR!P171+ALR!G171)/(ALR!I171+ALR!AA171)</f>
        <v>2.061779996185372</v>
      </c>
      <c r="N171" s="132">
        <f>(ALR!Q171+ALR!P171+ALR!G171)/(ALR!V171+ALR!T171)</f>
        <v>1.5272586922041487</v>
      </c>
      <c r="O171" s="132">
        <f>(CLR!G171+CLR!P171+CLR!H171)/(CLR!L171+CLR!AA171)</f>
        <v>2.2422193410533326</v>
      </c>
      <c r="P171" s="132">
        <f>(CLR!H171+CLR!AH171+CLR!G171)/(CLR!AB171+CLR!L171)</f>
        <v>1.3086788509436316</v>
      </c>
      <c r="Q171" s="132">
        <f>(ILR!G171+ILR!H171+ILR!J171)/ILR!L171</f>
        <v>1.9034592738627492</v>
      </c>
      <c r="R171" s="132">
        <f>(ILR!G171+ILR!H171)/ILR!L171</f>
        <v>1.3079711127394351</v>
      </c>
      <c r="S171" s="83">
        <f t="shared" si="74"/>
        <v>4</v>
      </c>
      <c r="T171" s="131">
        <f t="shared" si="75"/>
        <v>3</v>
      </c>
      <c r="U171" s="131">
        <f t="shared" si="76"/>
        <v>4</v>
      </c>
      <c r="V171" s="131">
        <f t="shared" si="77"/>
        <v>3</v>
      </c>
      <c r="W171" s="131">
        <f t="shared" si="78"/>
        <v>3</v>
      </c>
      <c r="X171" s="131">
        <f t="shared" si="79"/>
        <v>4</v>
      </c>
      <c r="Y171" s="131">
        <f t="shared" si="80"/>
        <v>3</v>
      </c>
      <c r="Z171" s="131">
        <f t="shared" si="81"/>
        <v>4</v>
      </c>
      <c r="AA171" s="131">
        <f t="shared" si="82"/>
        <v>3</v>
      </c>
      <c r="AB171" s="131">
        <f t="shared" si="83"/>
        <v>3</v>
      </c>
      <c r="AC171" s="131">
        <f t="shared" si="84"/>
        <v>3</v>
      </c>
      <c r="AD171" s="131">
        <f t="shared" si="85"/>
        <v>3</v>
      </c>
      <c r="AE171" s="131">
        <f t="shared" si="86"/>
        <v>3</v>
      </c>
      <c r="AF171" s="142">
        <f t="shared" si="92"/>
        <v>66.15384615384616</v>
      </c>
      <c r="AG171" s="136">
        <f>(ILR!I171+ILR!K171)/(ILR!J171+ILR!L171+ILR!M171)</f>
        <v>17.822884491630436</v>
      </c>
      <c r="AH171" s="134">
        <f>(ILR!I171+ILR!K171)/(ILR!J171+ILR!L171)</f>
        <v>0.74245414305082691</v>
      </c>
      <c r="AI171" s="137">
        <v>-8.3225296365157195</v>
      </c>
      <c r="AJ171" s="85">
        <v>-8.3225296365157195</v>
      </c>
      <c r="AK171" s="83">
        <f t="shared" si="87"/>
        <v>5</v>
      </c>
      <c r="AL171" s="131">
        <f t="shared" si="88"/>
        <v>5</v>
      </c>
      <c r="AM171" s="131">
        <f t="shared" si="89"/>
        <v>3</v>
      </c>
      <c r="AN171" s="84">
        <f t="shared" si="90"/>
        <v>3</v>
      </c>
      <c r="AO171" s="86">
        <f t="shared" si="91"/>
        <v>30</v>
      </c>
    </row>
    <row r="172" spans="1:41" x14ac:dyDescent="0.3">
      <c r="A172" s="26">
        <v>687191</v>
      </c>
      <c r="B172" s="26">
        <v>847230</v>
      </c>
      <c r="C172" s="26">
        <v>368</v>
      </c>
      <c r="D172" s="25">
        <v>168</v>
      </c>
      <c r="E172" s="27" t="s">
        <v>169</v>
      </c>
      <c r="F172" s="82">
        <f>ILR!G172</f>
        <v>-4.904555378964103</v>
      </c>
      <c r="G172" s="132">
        <f>(Coda!G171+Coda!K171)/(Coda!AF171+Coda!AH171)</f>
        <v>0.51753351327035546</v>
      </c>
      <c r="H172" s="132">
        <f>Coda!G171/Coda!L171</f>
        <v>2.0185106382978719E-2</v>
      </c>
      <c r="I172" s="132">
        <f>(Coda!Z171+Coda!X171+Coda!G171)/Coda!AJ171</f>
        <v>8.0116148735958746E-8</v>
      </c>
      <c r="J172" s="132">
        <f>(Coda!G171+Coda!J171)/Coda!AE171</f>
        <v>5.656431796230992E-5</v>
      </c>
      <c r="K172" s="132">
        <f>+Coda!G171+Coda!H171+Coda!I171</f>
        <v>5.8161108108108106</v>
      </c>
      <c r="L172" s="132">
        <f>(ALR!G172+ALR!P172)/ALR!AA172</f>
        <v>2.4929230832353055</v>
      </c>
      <c r="M172" s="132">
        <f>(ALR!R172+ALR!P172+ALR!G172)/(ALR!I172+ALR!AA172)</f>
        <v>2.0491103031895066</v>
      </c>
      <c r="N172" s="132">
        <f>(ALR!Q172+ALR!P172+ALR!G172)/(ALR!V172+ALR!T172)</f>
        <v>1.4877079840557135</v>
      </c>
      <c r="O172" s="132">
        <f>(CLR!G172+CLR!P172+CLR!H172)/(CLR!L172+CLR!AA172)</f>
        <v>2.1966200764742037</v>
      </c>
      <c r="P172" s="132">
        <f>(CLR!H172+CLR!AH172+CLR!G172)/(CLR!AB172+CLR!L172)</f>
        <v>1.1055666696126645</v>
      </c>
      <c r="Q172" s="132">
        <f>(ILR!G172+ILR!H172+ILR!J172)/ILR!L172</f>
        <v>1.7208686193464613</v>
      </c>
      <c r="R172" s="132">
        <f>(ILR!G172+ILR!H172)/ILR!L172</f>
        <v>1.1220329744477169</v>
      </c>
      <c r="S172" s="83">
        <f t="shared" si="74"/>
        <v>5</v>
      </c>
      <c r="T172" s="131">
        <f t="shared" si="75"/>
        <v>3</v>
      </c>
      <c r="U172" s="131">
        <f t="shared" si="76"/>
        <v>4</v>
      </c>
      <c r="V172" s="131">
        <f t="shared" si="77"/>
        <v>3</v>
      </c>
      <c r="W172" s="131">
        <f t="shared" si="78"/>
        <v>4</v>
      </c>
      <c r="X172" s="131">
        <f t="shared" si="79"/>
        <v>5</v>
      </c>
      <c r="Y172" s="131">
        <f t="shared" si="80"/>
        <v>3</v>
      </c>
      <c r="Z172" s="131">
        <f t="shared" si="81"/>
        <v>4</v>
      </c>
      <c r="AA172" s="131">
        <f t="shared" si="82"/>
        <v>3</v>
      </c>
      <c r="AB172" s="131">
        <f t="shared" si="83"/>
        <v>3</v>
      </c>
      <c r="AC172" s="131">
        <f t="shared" si="84"/>
        <v>3</v>
      </c>
      <c r="AD172" s="131">
        <f t="shared" si="85"/>
        <v>3</v>
      </c>
      <c r="AE172" s="131">
        <f t="shared" si="86"/>
        <v>3</v>
      </c>
      <c r="AF172" s="142">
        <f t="shared" si="92"/>
        <v>70.769230769230774</v>
      </c>
      <c r="AG172" s="136">
        <f>(ILR!I172+ILR!K172)/(ILR!J172+ILR!L172+ILR!M172)</f>
        <v>18.847576517580695</v>
      </c>
      <c r="AH172" s="134">
        <f>(ILR!I172+ILR!K172)/(ILR!J172+ILR!L172)</f>
        <v>0.71157375921182098</v>
      </c>
      <c r="AI172" s="137">
        <v>-8.3225296365157195</v>
      </c>
      <c r="AJ172" s="85">
        <v>-8.3225296365157195</v>
      </c>
      <c r="AK172" s="83">
        <f t="shared" si="87"/>
        <v>5</v>
      </c>
      <c r="AL172" s="131">
        <f t="shared" si="88"/>
        <v>4</v>
      </c>
      <c r="AM172" s="131">
        <f t="shared" si="89"/>
        <v>3</v>
      </c>
      <c r="AN172" s="84">
        <f t="shared" si="90"/>
        <v>3</v>
      </c>
      <c r="AO172" s="86">
        <f t="shared" si="91"/>
        <v>30</v>
      </c>
    </row>
    <row r="173" spans="1:41" x14ac:dyDescent="0.3">
      <c r="A173" s="26">
        <v>687192</v>
      </c>
      <c r="B173" s="26">
        <v>847230</v>
      </c>
      <c r="C173" s="26">
        <v>368</v>
      </c>
      <c r="D173" s="25">
        <v>169</v>
      </c>
      <c r="E173" s="27" t="s">
        <v>170</v>
      </c>
      <c r="F173" s="82">
        <f>ILR!G173</f>
        <v>-4.7780578249224526</v>
      </c>
      <c r="G173" s="132">
        <f>(Coda!G172+Coda!K172)/(Coda!AF172+Coda!AH172)</f>
        <v>0.43770437405731522</v>
      </c>
      <c r="H173" s="132">
        <f>Coda!G172/Coda!L172</f>
        <v>2.4790243902439026E-2</v>
      </c>
      <c r="I173" s="132">
        <f>(Coda!Z172+Coda!X172+Coda!G172)/Coda!AJ172</f>
        <v>1.2468417440791426E-7</v>
      </c>
      <c r="J173" s="132">
        <f>(Coda!G172+Coda!J172)/Coda!AE172</f>
        <v>7.1202521768983488E-5</v>
      </c>
      <c r="K173" s="132">
        <f>+Coda!G172+Coda!H172+Coda!I172</f>
        <v>5.8444378378378374</v>
      </c>
      <c r="L173" s="132">
        <f>(ALR!G173+ALR!P173)/ALR!AA173</f>
        <v>2.5610244523901744</v>
      </c>
      <c r="M173" s="132">
        <f>(ALR!R173+ALR!P173+ALR!G173)/(ALR!I173+ALR!AA173)</f>
        <v>2.0510091623750561</v>
      </c>
      <c r="N173" s="132">
        <f>(ALR!Q173+ALR!P173+ALR!G173)/(ALR!V173+ALR!T173)</f>
        <v>1.5044367427361636</v>
      </c>
      <c r="O173" s="132">
        <f>(CLR!G173+CLR!P173+CLR!H173)/(CLR!L173+CLR!AA173)</f>
        <v>2.284850096788769</v>
      </c>
      <c r="P173" s="132">
        <f>(CLR!H173+CLR!AH173+CLR!G173)/(CLR!AB173+CLR!L173)</f>
        <v>0.91630570894065611</v>
      </c>
      <c r="Q173" s="132">
        <f>(ILR!G173+ILR!H173+ILR!J173)/ILR!L173</f>
        <v>1.7055808135211048</v>
      </c>
      <c r="R173" s="132">
        <f>(ILR!G173+ILR!H173)/ILR!L173</f>
        <v>1.085992464056361</v>
      </c>
      <c r="S173" s="83">
        <f t="shared" si="74"/>
        <v>5</v>
      </c>
      <c r="T173" s="131">
        <f t="shared" si="75"/>
        <v>3</v>
      </c>
      <c r="U173" s="131">
        <f t="shared" si="76"/>
        <v>5</v>
      </c>
      <c r="V173" s="131">
        <f t="shared" si="77"/>
        <v>4</v>
      </c>
      <c r="W173" s="131">
        <f t="shared" si="78"/>
        <v>4</v>
      </c>
      <c r="X173" s="131">
        <f t="shared" si="79"/>
        <v>5</v>
      </c>
      <c r="Y173" s="131">
        <f t="shared" si="80"/>
        <v>3</v>
      </c>
      <c r="Z173" s="131">
        <f t="shared" si="81"/>
        <v>4</v>
      </c>
      <c r="AA173" s="131">
        <f t="shared" si="82"/>
        <v>3</v>
      </c>
      <c r="AB173" s="131">
        <f t="shared" si="83"/>
        <v>3</v>
      </c>
      <c r="AC173" s="131">
        <f t="shared" si="84"/>
        <v>3</v>
      </c>
      <c r="AD173" s="131">
        <f t="shared" si="85"/>
        <v>3</v>
      </c>
      <c r="AE173" s="131">
        <f t="shared" si="86"/>
        <v>3</v>
      </c>
      <c r="AF173" s="142">
        <f t="shared" si="92"/>
        <v>73.84615384615384</v>
      </c>
      <c r="AG173" s="136">
        <f>(ILR!I173+ILR!K173)/(ILR!J173+ILR!L173+ILR!M173)</f>
        <v>11.356639328650687</v>
      </c>
      <c r="AH173" s="134">
        <f>(ILR!I173+ILR!K173)/(ILR!J173+ILR!L173)</f>
        <v>0.68586256678751678</v>
      </c>
      <c r="AI173" s="137">
        <v>-8.3225296365157195</v>
      </c>
      <c r="AJ173" s="85">
        <v>-8.3225296365157195</v>
      </c>
      <c r="AK173" s="83">
        <f t="shared" si="87"/>
        <v>4</v>
      </c>
      <c r="AL173" s="131">
        <f t="shared" si="88"/>
        <v>4</v>
      </c>
      <c r="AM173" s="131">
        <f t="shared" si="89"/>
        <v>3</v>
      </c>
      <c r="AN173" s="84">
        <f t="shared" si="90"/>
        <v>3</v>
      </c>
      <c r="AO173" s="86">
        <f t="shared" si="91"/>
        <v>30</v>
      </c>
    </row>
    <row r="174" spans="1:41" x14ac:dyDescent="0.3">
      <c r="A174" s="26">
        <v>687193</v>
      </c>
      <c r="B174" s="26">
        <v>847230</v>
      </c>
      <c r="C174" s="26">
        <v>368</v>
      </c>
      <c r="D174" s="25">
        <v>170</v>
      </c>
      <c r="E174" s="27" t="s">
        <v>171</v>
      </c>
      <c r="F174" s="82">
        <f>ILR!G174</f>
        <v>-4.8854590434585266</v>
      </c>
      <c r="G174" s="132">
        <f>(Coda!G173+Coda!K173)/(Coda!AF173+Coda!AH173)</f>
        <v>0.57282891911238365</v>
      </c>
      <c r="H174" s="132">
        <f>Coda!G173/Coda!L173</f>
        <v>2.0653061224489795E-2</v>
      </c>
      <c r="I174" s="132">
        <f>(Coda!Z173+Coda!X173+Coda!G173)/Coda!AJ173</f>
        <v>6.2056338903679551E-8</v>
      </c>
      <c r="J174" s="132">
        <f>(Coda!G173+Coda!J173)/Coda!AE173</f>
        <v>7.2737719046251067E-5</v>
      </c>
      <c r="K174" s="132">
        <f>+Coda!G173+Coda!H173+Coda!I173</f>
        <v>5.9749882352941182</v>
      </c>
      <c r="L174" s="132">
        <f>(ALR!G174+ALR!P174)/ALR!AA174</f>
        <v>2.5736264970280076</v>
      </c>
      <c r="M174" s="132">
        <f>(ALR!R174+ALR!P174+ALR!G174)/(ALR!I174+ALR!AA174)</f>
        <v>2.0959134964229627</v>
      </c>
      <c r="N174" s="132">
        <f>(ALR!Q174+ALR!P174+ALR!G174)/(ALR!V174+ALR!T174)</f>
        <v>1.5508477442354687</v>
      </c>
      <c r="O174" s="132">
        <f>(CLR!G174+CLR!P174+CLR!H174)/(CLR!L174+CLR!AA174)</f>
        <v>2.2557805951504966</v>
      </c>
      <c r="P174" s="132">
        <f>(CLR!H174+CLR!AH174+CLR!G174)/(CLR!AB174+CLR!L174)</f>
        <v>1.0891429299272009</v>
      </c>
      <c r="Q174" s="132">
        <f>(ILR!G174+ILR!H174+ILR!J174)/ILR!L174</f>
        <v>1.7557054179639149</v>
      </c>
      <c r="R174" s="132">
        <f>(ILR!G174+ILR!H174)/ILR!L174</f>
        <v>1.125435091088957</v>
      </c>
      <c r="S174" s="83">
        <f t="shared" si="74"/>
        <v>5</v>
      </c>
      <c r="T174" s="131">
        <f t="shared" si="75"/>
        <v>3</v>
      </c>
      <c r="U174" s="131">
        <f t="shared" si="76"/>
        <v>5</v>
      </c>
      <c r="V174" s="131">
        <f t="shared" si="77"/>
        <v>3</v>
      </c>
      <c r="W174" s="131">
        <f t="shared" si="78"/>
        <v>4</v>
      </c>
      <c r="X174" s="131">
        <f t="shared" si="79"/>
        <v>5</v>
      </c>
      <c r="Y174" s="131">
        <f t="shared" si="80"/>
        <v>3</v>
      </c>
      <c r="Z174" s="131">
        <f t="shared" si="81"/>
        <v>4</v>
      </c>
      <c r="AA174" s="131">
        <f t="shared" si="82"/>
        <v>4</v>
      </c>
      <c r="AB174" s="131">
        <f t="shared" si="83"/>
        <v>3</v>
      </c>
      <c r="AC174" s="131">
        <f t="shared" si="84"/>
        <v>3</v>
      </c>
      <c r="AD174" s="131">
        <f t="shared" si="85"/>
        <v>3</v>
      </c>
      <c r="AE174" s="131">
        <f t="shared" si="86"/>
        <v>3</v>
      </c>
      <c r="AF174" s="142">
        <f t="shared" si="92"/>
        <v>73.84615384615384</v>
      </c>
      <c r="AG174" s="136">
        <f>(ILR!I174+ILR!K174)/(ILR!J174+ILR!L174+ILR!M174)</f>
        <v>16.258562787171748</v>
      </c>
      <c r="AH174" s="134">
        <f>(ILR!I174+ILR!K174)/(ILR!J174+ILR!L174)</f>
        <v>0.68850387732198448</v>
      </c>
      <c r="AI174" s="137">
        <v>-8.3225296365157195</v>
      </c>
      <c r="AJ174" s="85">
        <v>-8.3225296365157195</v>
      </c>
      <c r="AK174" s="83">
        <f t="shared" si="87"/>
        <v>5</v>
      </c>
      <c r="AL174" s="131">
        <f t="shared" si="88"/>
        <v>4</v>
      </c>
      <c r="AM174" s="131">
        <f t="shared" si="89"/>
        <v>3</v>
      </c>
      <c r="AN174" s="84">
        <f t="shared" si="90"/>
        <v>3</v>
      </c>
      <c r="AO174" s="86">
        <f t="shared" si="91"/>
        <v>30</v>
      </c>
    </row>
    <row r="175" spans="1:41" x14ac:dyDescent="0.3">
      <c r="A175" s="26">
        <v>687194</v>
      </c>
      <c r="B175" s="26">
        <v>847230</v>
      </c>
      <c r="C175" s="26">
        <v>368</v>
      </c>
      <c r="D175" s="25">
        <v>171</v>
      </c>
      <c r="E175" s="27" t="s">
        <v>172</v>
      </c>
      <c r="F175" s="82">
        <f>ILR!G175</f>
        <v>-4.9593443735394205</v>
      </c>
      <c r="G175" s="132">
        <f>(Coda!G174+Coda!K174)/(Coda!AF174+Coda!AH174)</f>
        <v>0.48230027548209359</v>
      </c>
      <c r="H175" s="132">
        <f>Coda!G174/Coda!L174</f>
        <v>1.8571428571428572E-2</v>
      </c>
      <c r="I175" s="132">
        <f>(Coda!Z174+Coda!X174+Coda!G174)/Coda!AJ174</f>
        <v>6.5169270097793335E-8</v>
      </c>
      <c r="J175" s="132">
        <f>(Coda!G174+Coda!J174)/Coda!AE174</f>
        <v>5.3076908148809406E-5</v>
      </c>
      <c r="K175" s="132">
        <f>+Coda!G174+Coda!H174+Coda!I174</f>
        <v>5.7966666666666669</v>
      </c>
      <c r="L175" s="132">
        <f>(ALR!G175+ALR!P175)/ALR!AA175</f>
        <v>2.4766584026890666</v>
      </c>
      <c r="M175" s="132">
        <f>(ALR!R175+ALR!P175+ALR!G175)/(ALR!I175+ALR!AA175)</f>
        <v>1.9959614476002654</v>
      </c>
      <c r="N175" s="132">
        <f>(ALR!Q175+ALR!P175+ALR!G175)/(ALR!V175+ALR!T175)</f>
        <v>1.4846686512311764</v>
      </c>
      <c r="O175" s="132">
        <f>(CLR!G175+CLR!P175+CLR!H175)/(CLR!L175+CLR!AA175)</f>
        <v>2.0835062798060249</v>
      </c>
      <c r="P175" s="132">
        <f>(CLR!H175+CLR!AH175+CLR!G175)/(CLR!AB175+CLR!L175)</f>
        <v>0.99930833234272964</v>
      </c>
      <c r="Q175" s="132">
        <f>(ILR!G175+ILR!H175+ILR!J175)/ILR!L175</f>
        <v>1.7401849268462546</v>
      </c>
      <c r="R175" s="132">
        <f>(ILR!G175+ILR!H175)/ILR!L175</f>
        <v>1.1481097068080406</v>
      </c>
      <c r="S175" s="83">
        <f t="shared" si="74"/>
        <v>5</v>
      </c>
      <c r="T175" s="131">
        <f t="shared" si="75"/>
        <v>3</v>
      </c>
      <c r="U175" s="131">
        <f t="shared" si="76"/>
        <v>4</v>
      </c>
      <c r="V175" s="131">
        <f t="shared" si="77"/>
        <v>3</v>
      </c>
      <c r="W175" s="131">
        <f t="shared" si="78"/>
        <v>4</v>
      </c>
      <c r="X175" s="131">
        <f t="shared" si="79"/>
        <v>5</v>
      </c>
      <c r="Y175" s="131">
        <f t="shared" si="80"/>
        <v>3</v>
      </c>
      <c r="Z175" s="131">
        <f t="shared" si="81"/>
        <v>3</v>
      </c>
      <c r="AA175" s="131">
        <f t="shared" si="82"/>
        <v>3</v>
      </c>
      <c r="AB175" s="131">
        <f t="shared" si="83"/>
        <v>3</v>
      </c>
      <c r="AC175" s="131">
        <f t="shared" si="84"/>
        <v>3</v>
      </c>
      <c r="AD175" s="131">
        <f t="shared" si="85"/>
        <v>3</v>
      </c>
      <c r="AE175" s="131">
        <f t="shared" si="86"/>
        <v>3</v>
      </c>
      <c r="AF175" s="142">
        <f t="shared" si="92"/>
        <v>69.230769230769226</v>
      </c>
      <c r="AG175" s="136">
        <f>(ILR!I175+ILR!K175)/(ILR!J175+ILR!L175+ILR!M175)</f>
        <v>81.101543969224039</v>
      </c>
      <c r="AH175" s="134">
        <f>(ILR!I175+ILR!K175)/(ILR!J175+ILR!L175)</f>
        <v>0.73637114715222118</v>
      </c>
      <c r="AI175" s="137">
        <v>-8.3225296365157195</v>
      </c>
      <c r="AJ175" s="85">
        <v>-8.3225296365157195</v>
      </c>
      <c r="AK175" s="83">
        <f t="shared" si="87"/>
        <v>5</v>
      </c>
      <c r="AL175" s="131">
        <f t="shared" si="88"/>
        <v>5</v>
      </c>
      <c r="AM175" s="131">
        <f t="shared" si="89"/>
        <v>3</v>
      </c>
      <c r="AN175" s="84">
        <f t="shared" si="90"/>
        <v>3</v>
      </c>
      <c r="AO175" s="86">
        <f t="shared" si="91"/>
        <v>30</v>
      </c>
    </row>
    <row r="176" spans="1:41" x14ac:dyDescent="0.3">
      <c r="A176" s="26">
        <v>687195</v>
      </c>
      <c r="B176" s="26">
        <v>847230</v>
      </c>
      <c r="C176" s="26">
        <v>368</v>
      </c>
      <c r="D176" s="25">
        <v>172</v>
      </c>
      <c r="E176" s="27" t="s">
        <v>173</v>
      </c>
      <c r="F176" s="82">
        <f>ILR!G176</f>
        <v>-5.2020827844190576</v>
      </c>
      <c r="G176" s="132">
        <f>(Coda!G175+Coda!K175)/(Coda!AF175+Coda!AH175)</f>
        <v>0.37435333822450484</v>
      </c>
      <c r="H176" s="132">
        <f>Coda!G175/Coda!L175</f>
        <v>1.7129411764705886E-2</v>
      </c>
      <c r="I176" s="132">
        <f>(Coda!Z175+Coda!X175+Coda!G175)/Coda!AJ175</f>
        <v>8.0451658605057989E-8</v>
      </c>
      <c r="J176" s="132">
        <f>(Coda!G175+Coda!J175)/Coda!AE175</f>
        <v>5.0240384615384619E-5</v>
      </c>
      <c r="K176" s="132">
        <f>+Coda!G175+Coda!H175+Coda!I175</f>
        <v>5.4841999999999995</v>
      </c>
      <c r="L176" s="132">
        <f>(ALR!G176+ALR!P176)/ALR!AA176</f>
        <v>2.537247196957745</v>
      </c>
      <c r="M176" s="132">
        <f>(ALR!R176+ALR!P176+ALR!G176)/(ALR!I176+ALR!AA176)</f>
        <v>2.0100328298461148</v>
      </c>
      <c r="N176" s="132">
        <f>(ALR!Q176+ALR!P176+ALR!G176)/(ALR!V176+ALR!T176)</f>
        <v>1.5000236944755883</v>
      </c>
      <c r="O176" s="132">
        <f>(CLR!G176+CLR!P176+CLR!H176)/(CLR!L176+CLR!AA176)</f>
        <v>2.1804967410118228</v>
      </c>
      <c r="P176" s="132">
        <f>(CLR!H176+CLR!AH176+CLR!G176)/(CLR!AB176+CLR!L176)</f>
        <v>1.0361926506248498</v>
      </c>
      <c r="Q176" s="132">
        <f>(ILR!G176+ILR!H176+ILR!J176)/ILR!L176</f>
        <v>1.8191169624501555</v>
      </c>
      <c r="R176" s="132">
        <f>(ILR!G176+ILR!H176)/ILR!L176</f>
        <v>1.2139974027293448</v>
      </c>
      <c r="S176" s="83">
        <f t="shared" si="74"/>
        <v>4</v>
      </c>
      <c r="T176" s="131">
        <f t="shared" si="75"/>
        <v>3</v>
      </c>
      <c r="U176" s="131">
        <f t="shared" si="76"/>
        <v>4</v>
      </c>
      <c r="V176" s="131">
        <f t="shared" si="77"/>
        <v>3</v>
      </c>
      <c r="W176" s="131">
        <f t="shared" si="78"/>
        <v>4</v>
      </c>
      <c r="X176" s="131">
        <f t="shared" si="79"/>
        <v>5</v>
      </c>
      <c r="Y176" s="131">
        <f t="shared" si="80"/>
        <v>3</v>
      </c>
      <c r="Z176" s="131">
        <f t="shared" si="81"/>
        <v>3</v>
      </c>
      <c r="AA176" s="131">
        <f t="shared" si="82"/>
        <v>3</v>
      </c>
      <c r="AB176" s="131">
        <f t="shared" si="83"/>
        <v>3</v>
      </c>
      <c r="AC176" s="131">
        <f t="shared" si="84"/>
        <v>3</v>
      </c>
      <c r="AD176" s="131">
        <f t="shared" si="85"/>
        <v>3</v>
      </c>
      <c r="AE176" s="131">
        <f t="shared" si="86"/>
        <v>3</v>
      </c>
      <c r="AF176" s="142">
        <f t="shared" si="92"/>
        <v>67.692307692307693</v>
      </c>
      <c r="AG176" s="136">
        <f>(ILR!I176+ILR!K176)/(ILR!J176+ILR!L176+ILR!M176)</f>
        <v>29.920587850114746</v>
      </c>
      <c r="AH176" s="134">
        <f>(ILR!I176+ILR!K176)/(ILR!J176+ILR!L176)</f>
        <v>0.74118330069997373</v>
      </c>
      <c r="AI176" s="137">
        <v>-8.3225296365157195</v>
      </c>
      <c r="AJ176" s="85">
        <v>-8.3225296365157195</v>
      </c>
      <c r="AK176" s="83">
        <f t="shared" si="87"/>
        <v>5</v>
      </c>
      <c r="AL176" s="131">
        <f t="shared" si="88"/>
        <v>5</v>
      </c>
      <c r="AM176" s="131">
        <f t="shared" si="89"/>
        <v>3</v>
      </c>
      <c r="AN176" s="84">
        <f t="shared" si="90"/>
        <v>3</v>
      </c>
      <c r="AO176" s="86">
        <f t="shared" si="91"/>
        <v>30</v>
      </c>
    </row>
    <row r="177" spans="1:41" x14ac:dyDescent="0.3">
      <c r="A177" s="26">
        <v>687196</v>
      </c>
      <c r="B177" s="26">
        <v>847230</v>
      </c>
      <c r="C177" s="26">
        <v>368</v>
      </c>
      <c r="D177" s="25">
        <v>173</v>
      </c>
      <c r="E177" s="27" t="s">
        <v>174</v>
      </c>
      <c r="F177" s="82">
        <f>ILR!G177</f>
        <v>-5.59300603029856</v>
      </c>
      <c r="G177" s="132">
        <f>(Coda!G176+Coda!K176)/(Coda!AF176+Coda!AH176)</f>
        <v>0.23170680870773505</v>
      </c>
      <c r="H177" s="132">
        <f>Coda!G176/Coda!L176</f>
        <v>1.2456521739130436E-2</v>
      </c>
      <c r="I177" s="132">
        <f>(Coda!Z176+Coda!X176+Coda!G176)/Coda!AJ176</f>
        <v>1.1997757127199413E-7</v>
      </c>
      <c r="J177" s="132">
        <f>(Coda!G176+Coda!J176)/Coda!AE176</f>
        <v>5.1239669421487598E-5</v>
      </c>
      <c r="K177" s="132">
        <f>+Coda!G176+Coda!H176+Coda!I176</f>
        <v>5.0030000000000001</v>
      </c>
      <c r="L177" s="132">
        <f>(ALR!G177+ALR!P177)/ALR!AA177</f>
        <v>2.6843275076903712</v>
      </c>
      <c r="M177" s="132">
        <f>(ALR!R177+ALR!P177+ALR!G177)/(ALR!I177+ALR!AA177)</f>
        <v>2.0681848479680895</v>
      </c>
      <c r="N177" s="132">
        <f>(ALR!Q177+ALR!P177+ALR!G177)/(ALR!V177+ALR!T177)</f>
        <v>1.5429921284518218</v>
      </c>
      <c r="O177" s="132">
        <f>(CLR!G177+CLR!P177+CLR!H177)/(CLR!L177+CLR!AA177)</f>
        <v>2.5341898861813452</v>
      </c>
      <c r="P177" s="132">
        <f>(CLR!H177+CLR!AH177+CLR!G177)/(CLR!AB177+CLR!L177)</f>
        <v>1.0688678734938237</v>
      </c>
      <c r="Q177" s="132">
        <f>(ILR!G177+ILR!H177+ILR!J177)/ILR!L177</f>
        <v>1.9721590027050533</v>
      </c>
      <c r="R177" s="132">
        <f>(ILR!G177+ILR!H177)/ILR!L177</f>
        <v>1.3131673989010533</v>
      </c>
      <c r="S177" s="83">
        <f t="shared" si="74"/>
        <v>4</v>
      </c>
      <c r="T177" s="131">
        <f t="shared" si="75"/>
        <v>3</v>
      </c>
      <c r="U177" s="131">
        <f t="shared" si="76"/>
        <v>4</v>
      </c>
      <c r="V177" s="131">
        <f t="shared" si="77"/>
        <v>4</v>
      </c>
      <c r="W177" s="131">
        <f t="shared" si="78"/>
        <v>4</v>
      </c>
      <c r="X177" s="131">
        <f t="shared" si="79"/>
        <v>4</v>
      </c>
      <c r="Y177" s="131">
        <f t="shared" si="80"/>
        <v>4</v>
      </c>
      <c r="Z177" s="131">
        <f t="shared" si="81"/>
        <v>4</v>
      </c>
      <c r="AA177" s="131">
        <f t="shared" si="82"/>
        <v>3</v>
      </c>
      <c r="AB177" s="131">
        <f t="shared" si="83"/>
        <v>4</v>
      </c>
      <c r="AC177" s="131">
        <f t="shared" si="84"/>
        <v>3</v>
      </c>
      <c r="AD177" s="131">
        <f t="shared" si="85"/>
        <v>4</v>
      </c>
      <c r="AE177" s="131">
        <f t="shared" si="86"/>
        <v>3</v>
      </c>
      <c r="AF177" s="142">
        <f t="shared" si="92"/>
        <v>73.84615384615384</v>
      </c>
      <c r="AG177" s="136">
        <f>(ILR!I177+ILR!K177)/(ILR!J177+ILR!L177+ILR!M177)</f>
        <v>8.0596706596549055</v>
      </c>
      <c r="AH177" s="134">
        <f>(ILR!I177+ILR!K177)/(ILR!J177+ILR!L177)</f>
        <v>0.69000122194262348</v>
      </c>
      <c r="AI177" s="137">
        <v>-8.3225296365157195</v>
      </c>
      <c r="AJ177" s="85">
        <v>-8.3225296365157195</v>
      </c>
      <c r="AK177" s="83">
        <f t="shared" si="87"/>
        <v>3</v>
      </c>
      <c r="AL177" s="131">
        <f t="shared" si="88"/>
        <v>4</v>
      </c>
      <c r="AM177" s="131">
        <f t="shared" si="89"/>
        <v>3</v>
      </c>
      <c r="AN177" s="84">
        <f t="shared" si="90"/>
        <v>3</v>
      </c>
      <c r="AO177" s="86">
        <f t="shared" si="91"/>
        <v>30</v>
      </c>
    </row>
    <row r="178" spans="1:41" x14ac:dyDescent="0.3">
      <c r="A178" s="26">
        <v>687197</v>
      </c>
      <c r="B178" s="26">
        <v>847230</v>
      </c>
      <c r="C178" s="26">
        <v>368</v>
      </c>
      <c r="D178" s="25">
        <v>174</v>
      </c>
      <c r="E178" s="27" t="s">
        <v>175</v>
      </c>
      <c r="F178" s="82">
        <f>ILR!G178</f>
        <v>-5.231671986639741</v>
      </c>
      <c r="G178" s="132">
        <f>(Coda!G177+Coda!K177)/(Coda!AF177+Coda!AH177)</f>
        <v>0.36192377260981917</v>
      </c>
      <c r="H178" s="132">
        <f>Coda!G177/Coda!L177</f>
        <v>1.8192307692307692E-2</v>
      </c>
      <c r="I178" s="132">
        <f>(Coda!Z177+Coda!X177+Coda!G177)/Coda!AJ177</f>
        <v>6.973513132712666E-8</v>
      </c>
      <c r="J178" s="132">
        <f>(Coda!G177+Coda!J177)/Coda!AE177</f>
        <v>5.9978573614937254E-5</v>
      </c>
      <c r="K178" s="132">
        <f>+Coda!G177+Coda!H177+Coda!I177</f>
        <v>4.9598555555555564</v>
      </c>
      <c r="L178" s="132">
        <f>(ALR!G178+ALR!P178)/ALR!AA178</f>
        <v>2.532874314919924</v>
      </c>
      <c r="M178" s="132">
        <f>(ALR!R178+ALR!P178+ALR!G178)/(ALR!I178+ALR!AA178)</f>
        <v>2.0292688698788566</v>
      </c>
      <c r="N178" s="132">
        <f>(ALR!Q178+ALR!P178+ALR!G178)/(ALR!V178+ALR!T178)</f>
        <v>1.4853972842691765</v>
      </c>
      <c r="O178" s="132">
        <f>(CLR!G178+CLR!P178+CLR!H178)/(CLR!L178+CLR!AA178)</f>
        <v>2.2333558166350582</v>
      </c>
      <c r="P178" s="132">
        <f>(CLR!H178+CLR!AH178+CLR!G178)/(CLR!AB178+CLR!L178)</f>
        <v>1.1602506928195546</v>
      </c>
      <c r="Q178" s="132">
        <f>(ILR!G178+ILR!H178+ILR!J178)/ILR!L178</f>
        <v>1.829437731177751</v>
      </c>
      <c r="R178" s="132">
        <f>(ILR!G178+ILR!H178)/ILR!L178</f>
        <v>1.2317678143396453</v>
      </c>
      <c r="S178" s="83">
        <f t="shared" si="74"/>
        <v>4</v>
      </c>
      <c r="T178" s="131">
        <f t="shared" si="75"/>
        <v>3</v>
      </c>
      <c r="U178" s="131">
        <f t="shared" si="76"/>
        <v>4</v>
      </c>
      <c r="V178" s="131">
        <f t="shared" si="77"/>
        <v>3</v>
      </c>
      <c r="W178" s="131">
        <f t="shared" si="78"/>
        <v>4</v>
      </c>
      <c r="X178" s="131">
        <f t="shared" si="79"/>
        <v>4</v>
      </c>
      <c r="Y178" s="131">
        <f t="shared" si="80"/>
        <v>3</v>
      </c>
      <c r="Z178" s="131">
        <f t="shared" si="81"/>
        <v>3</v>
      </c>
      <c r="AA178" s="131">
        <f t="shared" si="82"/>
        <v>3</v>
      </c>
      <c r="AB178" s="131">
        <f t="shared" si="83"/>
        <v>3</v>
      </c>
      <c r="AC178" s="131">
        <f t="shared" si="84"/>
        <v>3</v>
      </c>
      <c r="AD178" s="131">
        <f t="shared" si="85"/>
        <v>3</v>
      </c>
      <c r="AE178" s="131">
        <f t="shared" si="86"/>
        <v>3</v>
      </c>
      <c r="AF178" s="142">
        <f t="shared" si="92"/>
        <v>66.15384615384616</v>
      </c>
      <c r="AG178" s="136">
        <f>(ILR!I178+ILR!K178)/(ILR!J178+ILR!L178+ILR!M178)</f>
        <v>70.630925829451442</v>
      </c>
      <c r="AH178" s="134">
        <f>(ILR!I178+ILR!K178)/(ILR!J178+ILR!L178)</f>
        <v>0.76028115020980347</v>
      </c>
      <c r="AI178" s="137">
        <v>-8.3225296365157195</v>
      </c>
      <c r="AJ178" s="85">
        <v>-8.3225296365157195</v>
      </c>
      <c r="AK178" s="83">
        <f t="shared" si="87"/>
        <v>5</v>
      </c>
      <c r="AL178" s="131">
        <f t="shared" si="88"/>
        <v>5</v>
      </c>
      <c r="AM178" s="131">
        <f t="shared" si="89"/>
        <v>3</v>
      </c>
      <c r="AN178" s="84">
        <f t="shared" si="90"/>
        <v>3</v>
      </c>
      <c r="AO178" s="86">
        <f t="shared" si="91"/>
        <v>30</v>
      </c>
    </row>
    <row r="179" spans="1:41" x14ac:dyDescent="0.3">
      <c r="A179" s="26">
        <v>687199</v>
      </c>
      <c r="B179" s="26">
        <v>847230</v>
      </c>
      <c r="C179" s="26">
        <v>368</v>
      </c>
      <c r="D179" s="25">
        <v>175</v>
      </c>
      <c r="E179" s="27" t="s">
        <v>176</v>
      </c>
      <c r="F179" s="82">
        <f>ILR!G179</f>
        <v>-5.5850915534690246</v>
      </c>
      <c r="G179" s="132">
        <f>(Coda!G178+Coda!K178)/(Coda!AF178+Coda!AH178)</f>
        <v>0.54048722245496439</v>
      </c>
      <c r="H179" s="132">
        <f>Coda!G178/Coda!L178</f>
        <v>5.7531914893617017E-3</v>
      </c>
      <c r="I179" s="132">
        <f>(Coda!Z178+Coda!X178+Coda!G178)/Coda!AJ178</f>
        <v>3.5186947518000897E-8</v>
      </c>
      <c r="J179" s="132">
        <f>(Coda!G178+Coda!J178)/Coda!AE178</f>
        <v>4.2099234069315611E-5</v>
      </c>
      <c r="K179" s="132">
        <f>+Coda!G178+Coda!H178+Coda!I178</f>
        <v>5.2012999999999998</v>
      </c>
      <c r="L179" s="132">
        <f>(ALR!G179+ALR!P179)/ALR!AA179</f>
        <v>2.5946627451840585</v>
      </c>
      <c r="M179" s="132">
        <f>(ALR!R179+ALR!P179+ALR!G179)/(ALR!I179+ALR!AA179)</f>
        <v>2.0831010845671369</v>
      </c>
      <c r="N179" s="132">
        <f>(ALR!Q179+ALR!P179+ALR!G179)/(ALR!V179+ALR!T179)</f>
        <v>1.5854869203488391</v>
      </c>
      <c r="O179" s="132">
        <f>(CLR!G179+CLR!P179+CLR!H179)/(CLR!L179+CLR!AA179)</f>
        <v>2.3757742703444094</v>
      </c>
      <c r="P179" s="132">
        <f>(CLR!H179+CLR!AH179+CLR!G179)/(CLR!AB179+CLR!L179)</f>
        <v>1.396797187529957</v>
      </c>
      <c r="Q179" s="132">
        <f>(ILR!G179+ILR!H179+ILR!J179)/ILR!L179</f>
        <v>1.8906015342334097</v>
      </c>
      <c r="R179" s="132">
        <f>(ILR!G179+ILR!H179)/ILR!L179</f>
        <v>1.2941491318558689</v>
      </c>
      <c r="S179" s="83">
        <f t="shared" si="74"/>
        <v>4</v>
      </c>
      <c r="T179" s="131">
        <f t="shared" si="75"/>
        <v>3</v>
      </c>
      <c r="U179" s="131">
        <f t="shared" si="76"/>
        <v>3</v>
      </c>
      <c r="V179" s="131">
        <f t="shared" si="77"/>
        <v>3</v>
      </c>
      <c r="W179" s="131">
        <f t="shared" si="78"/>
        <v>4</v>
      </c>
      <c r="X179" s="131">
        <f t="shared" si="79"/>
        <v>4</v>
      </c>
      <c r="Y179" s="131">
        <f t="shared" si="80"/>
        <v>3</v>
      </c>
      <c r="Z179" s="131">
        <f t="shared" si="81"/>
        <v>4</v>
      </c>
      <c r="AA179" s="131">
        <f t="shared" si="82"/>
        <v>4</v>
      </c>
      <c r="AB179" s="131">
        <f t="shared" si="83"/>
        <v>4</v>
      </c>
      <c r="AC179" s="131">
        <f t="shared" si="84"/>
        <v>3</v>
      </c>
      <c r="AD179" s="131">
        <f t="shared" si="85"/>
        <v>3</v>
      </c>
      <c r="AE179" s="131">
        <f t="shared" si="86"/>
        <v>3</v>
      </c>
      <c r="AF179" s="142">
        <f t="shared" si="92"/>
        <v>69.230769230769226</v>
      </c>
      <c r="AG179" s="136">
        <f>(ILR!I179+ILR!K179)/(ILR!J179+ILR!L179+ILR!M179)</f>
        <v>26.559544626738408</v>
      </c>
      <c r="AH179" s="134">
        <f>(ILR!I179+ILR!K179)/(ILR!J179+ILR!L179)</f>
        <v>0.70816350337991196</v>
      </c>
      <c r="AI179" s="137">
        <v>-8.3225296365157195</v>
      </c>
      <c r="AJ179" s="85">
        <v>-8.3225296365157195</v>
      </c>
      <c r="AK179" s="83">
        <f t="shared" si="87"/>
        <v>5</v>
      </c>
      <c r="AL179" s="131">
        <f t="shared" si="88"/>
        <v>4</v>
      </c>
      <c r="AM179" s="131">
        <f t="shared" si="89"/>
        <v>3</v>
      </c>
      <c r="AN179" s="84">
        <f t="shared" si="90"/>
        <v>3</v>
      </c>
      <c r="AO179" s="86">
        <f t="shared" si="91"/>
        <v>30</v>
      </c>
    </row>
    <row r="180" spans="1:41" x14ac:dyDescent="0.3">
      <c r="A180" s="26">
        <v>687120</v>
      </c>
      <c r="B180" s="26">
        <v>847230</v>
      </c>
      <c r="C180" s="26">
        <v>368</v>
      </c>
      <c r="D180" s="25">
        <v>176</v>
      </c>
      <c r="E180" s="27" t="s">
        <v>177</v>
      </c>
      <c r="F180" s="82">
        <f>ILR!G180</f>
        <v>-5.3791060844904832</v>
      </c>
      <c r="G180" s="132">
        <f>(Coda!G179+Coda!K179)/(Coda!AF179+Coda!AH179)</f>
        <v>0.35180732860520098</v>
      </c>
      <c r="H180" s="132">
        <f>Coda!G179/Coda!L179</f>
        <v>1.9569387755102041E-2</v>
      </c>
      <c r="I180" s="132">
        <f>(Coda!Z179+Coda!X179+Coda!G179)/Coda!AJ179</f>
        <v>7.904833034430497E-8</v>
      </c>
      <c r="J180" s="132">
        <f>(Coda!G179+Coda!J179)/Coda!AE179</f>
        <v>6.0694878020580421E-5</v>
      </c>
      <c r="K180" s="132">
        <f>+Coda!G179+Coda!H179+Coda!I179</f>
        <v>4.9376333333333333</v>
      </c>
      <c r="L180" s="132">
        <f>(ALR!G180+ALR!P180)/ALR!AA180</f>
        <v>2.5575992058563299</v>
      </c>
      <c r="M180" s="132">
        <f>(ALR!R180+ALR!P180+ALR!G180)/(ALR!I180+ALR!AA180)</f>
        <v>2.0395327508605394</v>
      </c>
      <c r="N180" s="132">
        <f>(ALR!Q180+ALR!P180+ALR!G180)/(ALR!V180+ALR!T180)</f>
        <v>1.5340169410146076</v>
      </c>
      <c r="O180" s="132">
        <f>(CLR!G180+CLR!P180+CLR!H180)/(CLR!L180+CLR!AA180)</f>
        <v>2.2287806521690774</v>
      </c>
      <c r="P180" s="132">
        <f>(CLR!H180+CLR!AH180+CLR!G180)/(CLR!AB180+CLR!L180)</f>
        <v>1.1727926611893207</v>
      </c>
      <c r="Q180" s="132">
        <f>(ILR!G180+ILR!H180+ILR!J180)/ILR!L180</f>
        <v>1.8790695561790731</v>
      </c>
      <c r="R180" s="132">
        <f>(ILR!G180+ILR!H180)/ILR!L180</f>
        <v>1.2592384753381662</v>
      </c>
      <c r="S180" s="83">
        <f t="shared" si="74"/>
        <v>4</v>
      </c>
      <c r="T180" s="131">
        <f t="shared" si="75"/>
        <v>3</v>
      </c>
      <c r="U180" s="131">
        <f t="shared" si="76"/>
        <v>4</v>
      </c>
      <c r="V180" s="131">
        <f t="shared" si="77"/>
        <v>3</v>
      </c>
      <c r="W180" s="131">
        <f t="shared" si="78"/>
        <v>4</v>
      </c>
      <c r="X180" s="131">
        <f t="shared" si="79"/>
        <v>4</v>
      </c>
      <c r="Y180" s="131">
        <f t="shared" si="80"/>
        <v>3</v>
      </c>
      <c r="Z180" s="131">
        <f t="shared" si="81"/>
        <v>3</v>
      </c>
      <c r="AA180" s="131">
        <f t="shared" si="82"/>
        <v>3</v>
      </c>
      <c r="AB180" s="131">
        <f t="shared" si="83"/>
        <v>3</v>
      </c>
      <c r="AC180" s="131">
        <f t="shared" si="84"/>
        <v>3</v>
      </c>
      <c r="AD180" s="131">
        <f t="shared" si="85"/>
        <v>3</v>
      </c>
      <c r="AE180" s="131">
        <f t="shared" si="86"/>
        <v>3</v>
      </c>
      <c r="AF180" s="142">
        <f t="shared" si="92"/>
        <v>66.15384615384616</v>
      </c>
      <c r="AG180" s="136">
        <f>(ILR!I180+ILR!K180)/(ILR!J180+ILR!L180+ILR!M180)</f>
        <v>16.082705579296324</v>
      </c>
      <c r="AH180" s="134">
        <f>(ILR!I180+ILR!K180)/(ILR!J180+ILR!L180)</f>
        <v>0.74069410648527612</v>
      </c>
      <c r="AI180" s="137">
        <v>-8.3225296365157195</v>
      </c>
      <c r="AJ180" s="85">
        <v>-8.3225296365157195</v>
      </c>
      <c r="AK180" s="83">
        <f t="shared" si="87"/>
        <v>5</v>
      </c>
      <c r="AL180" s="131">
        <f t="shared" si="88"/>
        <v>5</v>
      </c>
      <c r="AM180" s="131">
        <f t="shared" si="89"/>
        <v>3</v>
      </c>
      <c r="AN180" s="84">
        <f t="shared" si="90"/>
        <v>3</v>
      </c>
      <c r="AO180" s="86">
        <f t="shared" si="91"/>
        <v>30</v>
      </c>
    </row>
    <row r="181" spans="1:41" x14ac:dyDescent="0.3">
      <c r="A181" s="26">
        <v>687122</v>
      </c>
      <c r="B181" s="26">
        <v>847230</v>
      </c>
      <c r="C181" s="26">
        <v>368</v>
      </c>
      <c r="D181" s="25">
        <v>177</v>
      </c>
      <c r="E181" s="27" t="s">
        <v>178</v>
      </c>
      <c r="F181" s="82">
        <f>ILR!G181</f>
        <v>-5.3064774807232693</v>
      </c>
      <c r="G181" s="132">
        <f>(Coda!G180+Coda!K180)/(Coda!AF180+Coda!AH180)</f>
        <v>0.40277414777414783</v>
      </c>
      <c r="H181" s="132">
        <f>Coda!G180/Coda!L180</f>
        <v>1.9836734693877547E-2</v>
      </c>
      <c r="I181" s="132">
        <f>(Coda!Z180+Coda!X180+Coda!G180)/Coda!AJ180</f>
        <v>7.8357478572938834E-8</v>
      </c>
      <c r="J181" s="132">
        <f>(Coda!G180+Coda!J180)/Coda!AE180</f>
        <v>4.6553497942386833E-5</v>
      </c>
      <c r="K181" s="132">
        <f>+Coda!G180+Coda!H180+Coda!I180</f>
        <v>5.3533372093023264</v>
      </c>
      <c r="L181" s="132">
        <f>(ALR!G181+ALR!P181)/ALR!AA181</f>
        <v>2.5082055083390538</v>
      </c>
      <c r="M181" s="132">
        <f>(ALR!R181+ALR!P181+ALR!G181)/(ALR!I181+ALR!AA181)</f>
        <v>2.0313706053213871</v>
      </c>
      <c r="N181" s="132">
        <f>(ALR!Q181+ALR!P181+ALR!G181)/(ALR!V181+ALR!T181)</f>
        <v>1.4864177687542104</v>
      </c>
      <c r="O181" s="132">
        <f>(CLR!G181+CLR!P181+CLR!H181)/(CLR!L181+CLR!AA181)</f>
        <v>2.1555222025853604</v>
      </c>
      <c r="P181" s="132">
        <f>(CLR!H181+CLR!AH181+CLR!G181)/(CLR!AB181+CLR!L181)</f>
        <v>1.1355114735444132</v>
      </c>
      <c r="Q181" s="132">
        <f>(ILR!G181+ILR!H181+ILR!J181)/ILR!L181</f>
        <v>1.8261299025545568</v>
      </c>
      <c r="R181" s="132">
        <f>(ILR!G181+ILR!H181)/ILR!L181</f>
        <v>1.2269187633688661</v>
      </c>
      <c r="S181" s="83">
        <f t="shared" si="74"/>
        <v>4</v>
      </c>
      <c r="T181" s="131">
        <f t="shared" si="75"/>
        <v>3</v>
      </c>
      <c r="U181" s="131">
        <f t="shared" si="76"/>
        <v>4</v>
      </c>
      <c r="V181" s="131">
        <f t="shared" si="77"/>
        <v>3</v>
      </c>
      <c r="W181" s="131">
        <f t="shared" si="78"/>
        <v>4</v>
      </c>
      <c r="X181" s="131">
        <f t="shared" si="79"/>
        <v>5</v>
      </c>
      <c r="Y181" s="131">
        <f t="shared" si="80"/>
        <v>3</v>
      </c>
      <c r="Z181" s="131">
        <f t="shared" si="81"/>
        <v>3</v>
      </c>
      <c r="AA181" s="131">
        <f t="shared" si="82"/>
        <v>3</v>
      </c>
      <c r="AB181" s="131">
        <f t="shared" si="83"/>
        <v>3</v>
      </c>
      <c r="AC181" s="131">
        <f t="shared" si="84"/>
        <v>3</v>
      </c>
      <c r="AD181" s="131">
        <f t="shared" si="85"/>
        <v>3</v>
      </c>
      <c r="AE181" s="131">
        <f t="shared" si="86"/>
        <v>3</v>
      </c>
      <c r="AF181" s="142">
        <f t="shared" si="92"/>
        <v>67.692307692307693</v>
      </c>
      <c r="AG181" s="136">
        <f>(ILR!I181+ILR!K181)/(ILR!J181+ILR!L181+ILR!M181)</f>
        <v>16.516043004074625</v>
      </c>
      <c r="AH181" s="134">
        <f>(ILR!I181+ILR!K181)/(ILR!J181+ILR!L181)</f>
        <v>0.75104126784479763</v>
      </c>
      <c r="AI181" s="137">
        <v>-8.3225296365157195</v>
      </c>
      <c r="AJ181" s="85">
        <v>-8.3225296365157195</v>
      </c>
      <c r="AK181" s="83">
        <f t="shared" si="87"/>
        <v>5</v>
      </c>
      <c r="AL181" s="131">
        <f t="shared" si="88"/>
        <v>5</v>
      </c>
      <c r="AM181" s="131">
        <f t="shared" si="89"/>
        <v>3</v>
      </c>
      <c r="AN181" s="84">
        <f t="shared" si="90"/>
        <v>3</v>
      </c>
      <c r="AO181" s="86">
        <f t="shared" si="91"/>
        <v>30</v>
      </c>
    </row>
    <row r="182" spans="1:41" x14ac:dyDescent="0.3">
      <c r="A182" s="26">
        <v>687124</v>
      </c>
      <c r="B182" s="26">
        <v>847230</v>
      </c>
      <c r="C182" s="26">
        <v>368</v>
      </c>
      <c r="D182" s="25">
        <v>178</v>
      </c>
      <c r="E182" s="27" t="s">
        <v>197</v>
      </c>
      <c r="F182" s="82">
        <f>ILR!G182</f>
        <v>-5.5662176179710992</v>
      </c>
      <c r="G182" s="132">
        <f>(Coda!G181+Coda!K181)/(Coda!AF181+Coda!AH181)</f>
        <v>0.37412661923006751</v>
      </c>
      <c r="H182" s="132">
        <f>Coda!G181/Coda!L181</f>
        <v>1.2761538461538461E-2</v>
      </c>
      <c r="I182" s="132">
        <f>(Coda!Z181+Coda!X181+Coda!G181)/Coda!AJ181</f>
        <v>5.6708922014212124E-8</v>
      </c>
      <c r="J182" s="132">
        <f>(Coda!G181+Coda!J181)/Coda!AE181</f>
        <v>4.1531891059301268E-5</v>
      </c>
      <c r="K182" s="132">
        <f>+Coda!G181+Coda!H181+Coda!I181</f>
        <v>5.1618909090909089</v>
      </c>
      <c r="L182" s="132">
        <f>(ALR!G182+ALR!P182)/ALR!AA182</f>
        <v>2.5742774838475513</v>
      </c>
      <c r="M182" s="132">
        <f>(ALR!R182+ALR!P182+ALR!G182)/(ALR!I182+ALR!AA182)</f>
        <v>2.0562945584638195</v>
      </c>
      <c r="N182" s="132">
        <f>(ALR!Q182+ALR!P182+ALR!G182)/(ALR!V182+ALR!T182)</f>
        <v>1.5051270899964369</v>
      </c>
      <c r="O182" s="132">
        <f>(CLR!G182+CLR!P182+CLR!H182)/(CLR!L182+CLR!AA182)</f>
        <v>2.2839562985632025</v>
      </c>
      <c r="P182" s="132">
        <f>(CLR!H182+CLR!AH182+CLR!G182)/(CLR!AB182+CLR!L182)</f>
        <v>1.2492330625862209</v>
      </c>
      <c r="Q182" s="132">
        <f>(ILR!G182+ILR!H182+ILR!J182)/ILR!L182</f>
        <v>1.8758977314352345</v>
      </c>
      <c r="R182" s="132">
        <f>(ILR!G182+ILR!H182)/ILR!L182</f>
        <v>1.282024929784821</v>
      </c>
      <c r="S182" s="83">
        <f t="shared" si="74"/>
        <v>4</v>
      </c>
      <c r="T182" s="131">
        <f t="shared" si="75"/>
        <v>3</v>
      </c>
      <c r="U182" s="131">
        <f t="shared" si="76"/>
        <v>4</v>
      </c>
      <c r="V182" s="131">
        <f t="shared" si="77"/>
        <v>3</v>
      </c>
      <c r="W182" s="131">
        <f t="shared" si="78"/>
        <v>4</v>
      </c>
      <c r="X182" s="131">
        <f t="shared" si="79"/>
        <v>4</v>
      </c>
      <c r="Y182" s="131">
        <f t="shared" si="80"/>
        <v>3</v>
      </c>
      <c r="Z182" s="131">
        <f t="shared" si="81"/>
        <v>4</v>
      </c>
      <c r="AA182" s="131">
        <f t="shared" si="82"/>
        <v>3</v>
      </c>
      <c r="AB182" s="131">
        <f t="shared" si="83"/>
        <v>3</v>
      </c>
      <c r="AC182" s="131">
        <f t="shared" si="84"/>
        <v>3</v>
      </c>
      <c r="AD182" s="131">
        <f t="shared" si="85"/>
        <v>3</v>
      </c>
      <c r="AE182" s="131">
        <f t="shared" si="86"/>
        <v>3</v>
      </c>
      <c r="AF182" s="142">
        <f t="shared" si="92"/>
        <v>67.692307692307693</v>
      </c>
      <c r="AG182" s="136">
        <f>(ILR!I182+ILR!K182)/(ILR!J182+ILR!L182+ILR!M182)</f>
        <v>19.012434446452765</v>
      </c>
      <c r="AH182" s="134">
        <f>(ILR!I182+ILR!K182)/(ILR!J182+ILR!L182)</f>
        <v>0.75353376469236322</v>
      </c>
      <c r="AI182" s="137">
        <v>-8.3225296365157195</v>
      </c>
      <c r="AJ182" s="85">
        <v>-8.3225296365157195</v>
      </c>
      <c r="AK182" s="83">
        <f t="shared" si="87"/>
        <v>5</v>
      </c>
      <c r="AL182" s="131">
        <f t="shared" si="88"/>
        <v>5</v>
      </c>
      <c r="AM182" s="131">
        <f t="shared" si="89"/>
        <v>3</v>
      </c>
      <c r="AN182" s="84">
        <f t="shared" si="90"/>
        <v>3</v>
      </c>
      <c r="AO182" s="86">
        <f t="shared" si="91"/>
        <v>30</v>
      </c>
    </row>
    <row r="183" spans="1:41" x14ac:dyDescent="0.3">
      <c r="A183" s="26">
        <v>687126</v>
      </c>
      <c r="B183" s="26">
        <v>847230</v>
      </c>
      <c r="C183" s="26">
        <v>368</v>
      </c>
      <c r="D183" s="25">
        <v>179</v>
      </c>
      <c r="E183" s="27" t="s">
        <v>179</v>
      </c>
      <c r="F183" s="82">
        <f>ILR!G183</f>
        <v>-6.7636582850268603</v>
      </c>
      <c r="G183" s="132">
        <f>(Coda!G182+Coda!K182)/(Coda!AF182+Coda!AH182)</f>
        <v>0.3073909380692168</v>
      </c>
      <c r="H183" s="132">
        <f>Coda!G182/Coda!L182</f>
        <v>1.8916666666666667E-3</v>
      </c>
      <c r="I183" s="132">
        <f>(Coda!Z182+Coda!X182+Coda!G182)/Coda!AJ182</f>
        <v>5.7336289862606185E-8</v>
      </c>
      <c r="J183" s="132">
        <f>(Coda!G182+Coda!J182)/Coda!AE182</f>
        <v>4.7174327558927342E-5</v>
      </c>
      <c r="K183" s="132">
        <f>+Coda!G182+Coda!H182+Coda!I182</f>
        <v>3.8640363636363633</v>
      </c>
      <c r="L183" s="132">
        <f>(ALR!G183+ALR!P183)/ALR!AA183</f>
        <v>2.8664069239566601</v>
      </c>
      <c r="M183" s="132">
        <f>(ALR!R183+ALR!P183+ALR!G183)/(ALR!I183+ALR!AA183)</f>
        <v>2.2014170970088838</v>
      </c>
      <c r="N183" s="132">
        <f>(ALR!Q183+ALR!P183+ALR!G183)/(ALR!V183+ALR!T183)</f>
        <v>1.5927510706277268</v>
      </c>
      <c r="O183" s="132">
        <f>(CLR!G183+CLR!P183+CLR!H183)/(CLR!L183+CLR!AA183)</f>
        <v>3.1137697578910788</v>
      </c>
      <c r="P183" s="132">
        <f>(CLR!H183+CLR!AH183+CLR!G183)/(CLR!AB183+CLR!L183)</f>
        <v>1.8102070152619858</v>
      </c>
      <c r="Q183" s="132">
        <f>(ILR!G183+ILR!H183+ILR!J183)/ILR!L183</f>
        <v>2.1483504750508331</v>
      </c>
      <c r="R183" s="132">
        <f>(ILR!G183+ILR!H183)/ILR!L183</f>
        <v>1.5374418127675644</v>
      </c>
      <c r="S183" s="83">
        <f t="shared" si="74"/>
        <v>3</v>
      </c>
      <c r="T183" s="131">
        <f t="shared" si="75"/>
        <v>3</v>
      </c>
      <c r="U183" s="131">
        <f t="shared" si="76"/>
        <v>3</v>
      </c>
      <c r="V183" s="131">
        <f t="shared" si="77"/>
        <v>3</v>
      </c>
      <c r="W183" s="131">
        <f t="shared" si="78"/>
        <v>4</v>
      </c>
      <c r="X183" s="131">
        <f t="shared" si="79"/>
        <v>3</v>
      </c>
      <c r="Y183" s="131">
        <f t="shared" si="80"/>
        <v>5</v>
      </c>
      <c r="Z183" s="131">
        <f t="shared" si="81"/>
        <v>5</v>
      </c>
      <c r="AA183" s="131">
        <f t="shared" si="82"/>
        <v>4</v>
      </c>
      <c r="AB183" s="131">
        <f t="shared" si="83"/>
        <v>5</v>
      </c>
      <c r="AC183" s="131">
        <f t="shared" si="84"/>
        <v>5</v>
      </c>
      <c r="AD183" s="131">
        <f t="shared" si="85"/>
        <v>4</v>
      </c>
      <c r="AE183" s="131">
        <f t="shared" si="86"/>
        <v>5</v>
      </c>
      <c r="AF183" s="142">
        <f t="shared" si="92"/>
        <v>80</v>
      </c>
      <c r="AG183" s="136">
        <f>(ILR!I183+ILR!K183)/(ILR!J183+ILR!L183+ILR!M183)</f>
        <v>8.2753735341994954</v>
      </c>
      <c r="AH183" s="134">
        <f>(ILR!I183+ILR!K183)/(ILR!J183+ILR!L183)</f>
        <v>0.70440248106786829</v>
      </c>
      <c r="AI183" s="137">
        <v>-8.3225296365157195</v>
      </c>
      <c r="AJ183" s="85">
        <v>-8.3225296365157195</v>
      </c>
      <c r="AK183" s="83">
        <f t="shared" si="87"/>
        <v>4</v>
      </c>
      <c r="AL183" s="131">
        <f t="shared" si="88"/>
        <v>4</v>
      </c>
      <c r="AM183" s="131">
        <f t="shared" si="89"/>
        <v>3</v>
      </c>
      <c r="AN183" s="84">
        <f t="shared" si="90"/>
        <v>3</v>
      </c>
      <c r="AO183" s="86">
        <f t="shared" si="91"/>
        <v>30</v>
      </c>
    </row>
    <row r="184" spans="1:41" x14ac:dyDescent="0.3">
      <c r="A184" s="26">
        <v>687208</v>
      </c>
      <c r="B184" s="26">
        <v>847230</v>
      </c>
      <c r="C184" s="26">
        <v>368</v>
      </c>
      <c r="D184" s="25">
        <v>180</v>
      </c>
      <c r="E184" s="27" t="s">
        <v>180</v>
      </c>
      <c r="F184" s="82">
        <f>ILR!G184</f>
        <v>-6.4121706558744371</v>
      </c>
      <c r="G184" s="132">
        <f>(Coda!G183+Coda!K183)/(Coda!AF183+Coda!AH183)</f>
        <v>0.49720075071614367</v>
      </c>
      <c r="H184" s="132">
        <f>Coda!G183/Coda!L183</f>
        <v>1.7254901960784316E-3</v>
      </c>
      <c r="I184" s="132">
        <f>(Coda!Z183+Coda!X183+Coda!G183)/Coda!AJ183</f>
        <v>2.943361146040898E-8</v>
      </c>
      <c r="J184" s="132">
        <f>(Coda!G183+Coda!J183)/Coda!AE183</f>
        <v>4.5989773557341124E-5</v>
      </c>
      <c r="K184" s="132">
        <f>+Coda!G183+Coda!H183+Coda!I183</f>
        <v>4.5003999999999991</v>
      </c>
      <c r="L184" s="132">
        <f>(ALR!G184+ALR!P184)/ALR!AA184</f>
        <v>2.761730614737854</v>
      </c>
      <c r="M184" s="132">
        <f>(ALR!R184+ALR!P184+ALR!G184)/(ALR!I184+ALR!AA184)</f>
        <v>2.1760647102750443</v>
      </c>
      <c r="N184" s="132">
        <f>(ALR!Q184+ALR!P184+ALR!G184)/(ALR!V184+ALR!T184)</f>
        <v>1.6406718020288191</v>
      </c>
      <c r="O184" s="132">
        <f>(CLR!G184+CLR!P184+CLR!H184)/(CLR!L184+CLR!AA184)</f>
        <v>2.919046519279636</v>
      </c>
      <c r="P184" s="132">
        <f>(CLR!H184+CLR!AH184+CLR!G184)/(CLR!AB184+CLR!L184)</f>
        <v>1.9110535056660771</v>
      </c>
      <c r="Q184" s="132">
        <f>(ILR!G184+ILR!H184+ILR!J184)/ILR!L184</f>
        <v>2.0562855760780914</v>
      </c>
      <c r="R184" s="132">
        <f>(ILR!G184+ILR!H184)/ILR!L184</f>
        <v>1.4604725233822147</v>
      </c>
      <c r="S184" s="83">
        <f t="shared" si="74"/>
        <v>3</v>
      </c>
      <c r="T184" s="131">
        <f t="shared" si="75"/>
        <v>3</v>
      </c>
      <c r="U184" s="131">
        <f t="shared" si="76"/>
        <v>3</v>
      </c>
      <c r="V184" s="131">
        <f t="shared" si="77"/>
        <v>3</v>
      </c>
      <c r="W184" s="131">
        <f t="shared" si="78"/>
        <v>4</v>
      </c>
      <c r="X184" s="131">
        <f t="shared" si="79"/>
        <v>3</v>
      </c>
      <c r="Y184" s="131">
        <f t="shared" si="80"/>
        <v>4</v>
      </c>
      <c r="Z184" s="131">
        <f t="shared" si="81"/>
        <v>5</v>
      </c>
      <c r="AA184" s="131">
        <f t="shared" si="82"/>
        <v>5</v>
      </c>
      <c r="AB184" s="131">
        <f t="shared" si="83"/>
        <v>5</v>
      </c>
      <c r="AC184" s="131">
        <f t="shared" si="84"/>
        <v>5</v>
      </c>
      <c r="AD184" s="131">
        <f t="shared" si="85"/>
        <v>4</v>
      </c>
      <c r="AE184" s="131">
        <f t="shared" si="86"/>
        <v>4</v>
      </c>
      <c r="AF184" s="142">
        <f t="shared" si="92"/>
        <v>78.461538461538467</v>
      </c>
      <c r="AG184" s="136">
        <f>(ILR!I184+ILR!K184)/(ILR!J184+ILR!L184+ILR!M184)</f>
        <v>14.943634517947864</v>
      </c>
      <c r="AH184" s="134">
        <f>(ILR!I184+ILR!K184)/(ILR!J184+ILR!L184)</f>
        <v>0.70879191376069983</v>
      </c>
      <c r="AI184" s="137">
        <v>-8.3225296365157195</v>
      </c>
      <c r="AJ184" s="85">
        <v>-8.3225296365157195</v>
      </c>
      <c r="AK184" s="83">
        <f t="shared" si="87"/>
        <v>5</v>
      </c>
      <c r="AL184" s="131">
        <f t="shared" si="88"/>
        <v>4</v>
      </c>
      <c r="AM184" s="131">
        <f t="shared" si="89"/>
        <v>3</v>
      </c>
      <c r="AN184" s="84">
        <f t="shared" si="90"/>
        <v>3</v>
      </c>
      <c r="AO184" s="86">
        <f t="shared" si="91"/>
        <v>30</v>
      </c>
    </row>
    <row r="185" spans="1:41" x14ac:dyDescent="0.3">
      <c r="A185" s="26">
        <v>687210</v>
      </c>
      <c r="B185" s="26">
        <v>847230</v>
      </c>
      <c r="C185" s="26">
        <v>368</v>
      </c>
      <c r="D185" s="25">
        <v>181</v>
      </c>
      <c r="E185" s="27" t="s">
        <v>181</v>
      </c>
      <c r="F185" s="82">
        <f>ILR!G185</f>
        <v>-6.0227246193777217</v>
      </c>
      <c r="G185" s="132">
        <f>(Coda!G184+Coda!K184)/(Coda!AF184+Coda!AH184)</f>
        <v>0.6734279461279461</v>
      </c>
      <c r="H185" s="132">
        <f>Coda!G184/Coda!L184</f>
        <v>2.3653846153846151E-3</v>
      </c>
      <c r="I185" s="132">
        <f>(Coda!Z184+Coda!X184+Coda!G184)/Coda!AJ184</f>
        <v>2.7173686800418684E-8</v>
      </c>
      <c r="J185" s="132">
        <f>(Coda!G184+Coda!J184)/Coda!AE184</f>
        <v>5.3576363056647886E-5</v>
      </c>
      <c r="K185" s="132">
        <f>+Coda!G184+Coda!H184+Coda!I184</f>
        <v>4.5390615384615387</v>
      </c>
      <c r="L185" s="132">
        <f>(ALR!G185+ALR!P185)/ALR!AA185</f>
        <v>2.6877804854714289</v>
      </c>
      <c r="M185" s="132">
        <f>(ALR!R185+ALR!P185+ALR!G185)/(ALR!I185+ALR!AA185)</f>
        <v>2.1456124188550105</v>
      </c>
      <c r="N185" s="132">
        <f>(ALR!Q185+ALR!P185+ALR!G185)/(ALR!V185+ALR!T185)</f>
        <v>1.5722001219955848</v>
      </c>
      <c r="O185" s="132">
        <f>(CLR!G185+CLR!P185+CLR!H185)/(CLR!L185+CLR!AA185)</f>
        <v>2.8047515855427512</v>
      </c>
      <c r="P185" s="132">
        <f>(CLR!H185+CLR!AH185+CLR!G185)/(CLR!AB185+CLR!L185)</f>
        <v>2.0023398175000326</v>
      </c>
      <c r="Q185" s="132">
        <f>(ILR!G185+ILR!H185+ILR!J185)/ILR!L185</f>
        <v>1.950975852144204</v>
      </c>
      <c r="R185" s="132">
        <f>(ILR!G185+ILR!H185)/ILR!L185</f>
        <v>1.3636135437049783</v>
      </c>
      <c r="S185" s="83">
        <f t="shared" si="74"/>
        <v>3</v>
      </c>
      <c r="T185" s="131">
        <f t="shared" si="75"/>
        <v>4</v>
      </c>
      <c r="U185" s="131">
        <f t="shared" si="76"/>
        <v>3</v>
      </c>
      <c r="V185" s="131">
        <f t="shared" si="77"/>
        <v>3</v>
      </c>
      <c r="W185" s="131">
        <f t="shared" si="78"/>
        <v>4</v>
      </c>
      <c r="X185" s="131">
        <f t="shared" si="79"/>
        <v>3</v>
      </c>
      <c r="Y185" s="131">
        <f t="shared" si="80"/>
        <v>4</v>
      </c>
      <c r="Z185" s="131">
        <f t="shared" si="81"/>
        <v>5</v>
      </c>
      <c r="AA185" s="131">
        <f t="shared" si="82"/>
        <v>4</v>
      </c>
      <c r="AB185" s="131">
        <f t="shared" si="83"/>
        <v>4</v>
      </c>
      <c r="AC185" s="131">
        <f t="shared" si="84"/>
        <v>5</v>
      </c>
      <c r="AD185" s="131">
        <f t="shared" si="85"/>
        <v>4</v>
      </c>
      <c r="AE185" s="131">
        <f t="shared" si="86"/>
        <v>4</v>
      </c>
      <c r="AF185" s="142">
        <f t="shared" si="92"/>
        <v>76.92307692307692</v>
      </c>
      <c r="AG185" s="136">
        <f>(ILR!I185+ILR!K185)/(ILR!J185+ILR!L185+ILR!M185)</f>
        <v>18.442844468613469</v>
      </c>
      <c r="AH185" s="134">
        <f>(ILR!I185+ILR!K185)/(ILR!J185+ILR!L185)</f>
        <v>0.71835479579508132</v>
      </c>
      <c r="AI185" s="137">
        <v>-8.3225296365157195</v>
      </c>
      <c r="AJ185" s="85">
        <v>-8.3225296365157195</v>
      </c>
      <c r="AK185" s="83">
        <f t="shared" si="87"/>
        <v>5</v>
      </c>
      <c r="AL185" s="131">
        <f t="shared" si="88"/>
        <v>4</v>
      </c>
      <c r="AM185" s="131">
        <f t="shared" si="89"/>
        <v>3</v>
      </c>
      <c r="AN185" s="84">
        <f t="shared" si="90"/>
        <v>3</v>
      </c>
      <c r="AO185" s="86">
        <f t="shared" si="91"/>
        <v>30</v>
      </c>
    </row>
    <row r="186" spans="1:41" x14ac:dyDescent="0.3">
      <c r="A186" s="26">
        <v>687211</v>
      </c>
      <c r="B186" s="26">
        <v>847230</v>
      </c>
      <c r="C186" s="26">
        <v>368</v>
      </c>
      <c r="D186" s="25">
        <v>182</v>
      </c>
      <c r="E186" s="27" t="s">
        <v>198</v>
      </c>
      <c r="F186" s="82">
        <f>ILR!G186</f>
        <v>-6.8128562385034757</v>
      </c>
      <c r="G186" s="132">
        <f>(Coda!G185+Coda!K185)/(Coda!AF185+Coda!AH185)</f>
        <v>8.1151672792385263E-2</v>
      </c>
      <c r="H186" s="132">
        <f>Coda!G185/Coda!L185</f>
        <v>3.6906382978723409E-2</v>
      </c>
      <c r="I186" s="132">
        <f>(Coda!Z185+Coda!X185+Coda!G185)/Coda!AJ185</f>
        <v>1.4551444417803022E-7</v>
      </c>
      <c r="J186" s="132">
        <f>(Coda!G185+Coda!J185)/Coda!AE185</f>
        <v>5.7089470746681553E-5</v>
      </c>
      <c r="K186" s="132">
        <f>+Coda!G185+Coda!H185+Coda!I185</f>
        <v>2.2469184466019416</v>
      </c>
      <c r="L186" s="132">
        <f>(ALR!G186+ALR!P186)/ALR!AA186</f>
        <v>2.7004176737746834</v>
      </c>
      <c r="M186" s="132">
        <f>(ALR!R186+ALR!P186+ALR!G186)/(ALR!I186+ALR!AA186)</f>
        <v>1.9851235806972962</v>
      </c>
      <c r="N186" s="132">
        <f>(ALR!Q186+ALR!P186+ALR!G186)/(ALR!V186+ALR!T186)</f>
        <v>1.4576647378188281</v>
      </c>
      <c r="O186" s="132">
        <f>(CLR!G186+CLR!P186+CLR!H186)/(CLR!L186+CLR!AA186)</f>
        <v>2.3041911646790521</v>
      </c>
      <c r="P186" s="132">
        <f>(CLR!H186+CLR!AH186+CLR!G186)/(CLR!AB186+CLR!L186)</f>
        <v>1.2421517968795714</v>
      </c>
      <c r="Q186" s="132">
        <f>(ILR!G186+ILR!H186+ILR!J186)/ILR!L186</f>
        <v>2.2183277475341221</v>
      </c>
      <c r="R186" s="132">
        <f>(ILR!G186+ILR!H186)/ILR!L186</f>
        <v>1.5990295520391156</v>
      </c>
      <c r="S186" s="83">
        <f t="shared" si="74"/>
        <v>3</v>
      </c>
      <c r="T186" s="131">
        <f t="shared" si="75"/>
        <v>3</v>
      </c>
      <c r="U186" s="131">
        <f t="shared" si="76"/>
        <v>5</v>
      </c>
      <c r="V186" s="131">
        <f t="shared" si="77"/>
        <v>4</v>
      </c>
      <c r="W186" s="131">
        <f t="shared" si="78"/>
        <v>4</v>
      </c>
      <c r="X186" s="131">
        <f t="shared" si="79"/>
        <v>3</v>
      </c>
      <c r="Y186" s="131">
        <f t="shared" si="80"/>
        <v>4</v>
      </c>
      <c r="Z186" s="131">
        <f t="shared" si="81"/>
        <v>3</v>
      </c>
      <c r="AA186" s="131">
        <f t="shared" si="82"/>
        <v>3</v>
      </c>
      <c r="AB186" s="131">
        <f t="shared" si="83"/>
        <v>3</v>
      </c>
      <c r="AC186" s="131">
        <f t="shared" si="84"/>
        <v>3</v>
      </c>
      <c r="AD186" s="131">
        <f t="shared" si="85"/>
        <v>5</v>
      </c>
      <c r="AE186" s="131">
        <f t="shared" si="86"/>
        <v>5</v>
      </c>
      <c r="AF186" s="142">
        <f t="shared" si="92"/>
        <v>73.84615384615384</v>
      </c>
      <c r="AG186" s="136">
        <f>(ILR!I186+ILR!K186)/(ILR!J186+ILR!L186+ILR!M186)</f>
        <v>28.806077330389876</v>
      </c>
      <c r="AH186" s="134">
        <f>(ILR!I186+ILR!K186)/(ILR!J186+ILR!L186)</f>
        <v>0.88501525024187111</v>
      </c>
      <c r="AI186" s="137">
        <v>-8.3225296365157195</v>
      </c>
      <c r="AJ186" s="85">
        <v>-8.3225296365157195</v>
      </c>
      <c r="AK186" s="83">
        <f t="shared" si="87"/>
        <v>5</v>
      </c>
      <c r="AL186" s="131">
        <f t="shared" si="88"/>
        <v>5</v>
      </c>
      <c r="AM186" s="131">
        <f t="shared" si="89"/>
        <v>3</v>
      </c>
      <c r="AN186" s="84">
        <f t="shared" si="90"/>
        <v>3</v>
      </c>
      <c r="AO186" s="86">
        <f t="shared" si="91"/>
        <v>30</v>
      </c>
    </row>
    <row r="187" spans="1:41" x14ac:dyDescent="0.3">
      <c r="A187" s="26">
        <v>687213</v>
      </c>
      <c r="B187" s="26">
        <v>847230</v>
      </c>
      <c r="C187" s="26">
        <v>368</v>
      </c>
      <c r="D187" s="25">
        <v>183</v>
      </c>
      <c r="E187" s="27" t="s">
        <v>182</v>
      </c>
      <c r="F187" s="82">
        <f>ILR!G187</f>
        <v>-6.41781056264883</v>
      </c>
      <c r="G187" s="132">
        <f>(Coda!G186+Coda!K186)/(Coda!AF186+Coda!AH186)</f>
        <v>0.47669684499314136</v>
      </c>
      <c r="H187" s="132">
        <f>Coda!G186/Coda!L186</f>
        <v>1.6156862745098041E-3</v>
      </c>
      <c r="I187" s="132">
        <f>(Coda!Z186+Coda!X186+Coda!G186)/Coda!AJ186</f>
        <v>2.643428105871507E-8</v>
      </c>
      <c r="J187" s="132">
        <f>(Coda!G186+Coda!J186)/Coda!AE186</f>
        <v>5.6539065330274118E-5</v>
      </c>
      <c r="K187" s="132">
        <f>+Coda!G186+Coda!H186+Coda!I186</f>
        <v>4.1367636363636358</v>
      </c>
      <c r="L187" s="132">
        <f>(ALR!G187+ALR!P187)/ALR!AA187</f>
        <v>2.7537286509544283</v>
      </c>
      <c r="M187" s="132">
        <f>(ALR!R187+ALR!P187+ALR!G187)/(ALR!I187+ALR!AA187)</f>
        <v>2.1657381110827347</v>
      </c>
      <c r="N187" s="132">
        <f>(ALR!Q187+ALR!P187+ALR!G187)/(ALR!V187+ALR!T187)</f>
        <v>1.6331733188567539</v>
      </c>
      <c r="O187" s="132">
        <f>(CLR!G187+CLR!P187+CLR!H187)/(CLR!L187+CLR!AA187)</f>
        <v>2.9410411888700803</v>
      </c>
      <c r="P187" s="132">
        <f>(CLR!H187+CLR!AH187+CLR!G187)/(CLR!AB187+CLR!L187)</f>
        <v>1.9545707541087864</v>
      </c>
      <c r="Q187" s="132">
        <f>(ILR!G187+ILR!H187+ILR!J187)/ILR!L187</f>
        <v>2.0609379155081071</v>
      </c>
      <c r="R187" s="132">
        <f>(ILR!G187+ILR!H187)/ILR!L187</f>
        <v>1.4693490697797413</v>
      </c>
      <c r="S187" s="83">
        <f t="shared" si="74"/>
        <v>3</v>
      </c>
      <c r="T187" s="131">
        <f t="shared" si="75"/>
        <v>3</v>
      </c>
      <c r="U187" s="131">
        <f t="shared" si="76"/>
        <v>3</v>
      </c>
      <c r="V187" s="131">
        <f t="shared" si="77"/>
        <v>3</v>
      </c>
      <c r="W187" s="131">
        <f t="shared" si="78"/>
        <v>4</v>
      </c>
      <c r="X187" s="131">
        <f t="shared" si="79"/>
        <v>3</v>
      </c>
      <c r="Y187" s="131">
        <f t="shared" si="80"/>
        <v>4</v>
      </c>
      <c r="Z187" s="131">
        <f t="shared" si="81"/>
        <v>5</v>
      </c>
      <c r="AA187" s="131">
        <f t="shared" si="82"/>
        <v>5</v>
      </c>
      <c r="AB187" s="131">
        <f t="shared" si="83"/>
        <v>5</v>
      </c>
      <c r="AC187" s="131">
        <f t="shared" si="84"/>
        <v>5</v>
      </c>
      <c r="AD187" s="131">
        <f t="shared" si="85"/>
        <v>4</v>
      </c>
      <c r="AE187" s="131">
        <f t="shared" si="86"/>
        <v>4</v>
      </c>
      <c r="AF187" s="142">
        <f t="shared" si="92"/>
        <v>78.461538461538467</v>
      </c>
      <c r="AG187" s="136">
        <f>(ILR!I187+ILR!K187)/(ILR!J187+ILR!L187+ILR!M187)</f>
        <v>25.067062351234107</v>
      </c>
      <c r="AH187" s="134">
        <f>(ILR!I187+ILR!K187)/(ILR!J187+ILR!L187)</f>
        <v>0.7098015848630147</v>
      </c>
      <c r="AI187" s="137">
        <v>-8.3225296365157195</v>
      </c>
      <c r="AJ187" s="85">
        <v>-8.3225296365157195</v>
      </c>
      <c r="AK187" s="83">
        <f t="shared" si="87"/>
        <v>5</v>
      </c>
      <c r="AL187" s="131">
        <f t="shared" si="88"/>
        <v>4</v>
      </c>
      <c r="AM187" s="131">
        <f t="shared" si="89"/>
        <v>3</v>
      </c>
      <c r="AN187" s="84">
        <f t="shared" si="90"/>
        <v>3</v>
      </c>
      <c r="AO187" s="86">
        <f t="shared" si="91"/>
        <v>30</v>
      </c>
    </row>
    <row r="188" spans="1:41" x14ac:dyDescent="0.3">
      <c r="A188" s="26">
        <v>687215</v>
      </c>
      <c r="B188" s="26">
        <v>847230</v>
      </c>
      <c r="C188" s="26">
        <v>368</v>
      </c>
      <c r="D188" s="25">
        <v>184</v>
      </c>
      <c r="E188" s="27" t="s">
        <v>183</v>
      </c>
      <c r="F188" s="82">
        <f>ILR!G188</f>
        <v>-6.1353236010435541</v>
      </c>
      <c r="G188" s="132">
        <f>(Coda!G187+Coda!K187)/(Coda!AF187+Coda!AH187)</f>
        <v>0.4869786461799045</v>
      </c>
      <c r="H188" s="132">
        <f>Coda!G187/Coda!L187</f>
        <v>1.7056603773584909E-3</v>
      </c>
      <c r="I188" s="132">
        <f>(Coda!Z187+Coda!X187+Coda!G187)/Coda!AJ187</f>
        <v>1.9117602667990526E-8</v>
      </c>
      <c r="J188" s="132">
        <f>(Coda!G187+Coda!J187)/Coda!AE187</f>
        <v>4.7000000000000004E-5</v>
      </c>
      <c r="K188" s="132">
        <f>+Coda!G187+Coda!H187+Coda!I187</f>
        <v>4.9569217391304345</v>
      </c>
      <c r="L188" s="132">
        <f>(ALR!G188+ALR!P188)/ALR!AA188</f>
        <v>2.7359522020505218</v>
      </c>
      <c r="M188" s="132">
        <f>(ALR!R188+ALR!P188+ALR!G188)/(ALR!I188+ALR!AA188)</f>
        <v>2.146889626062801</v>
      </c>
      <c r="N188" s="132">
        <f>(ALR!Q188+ALR!P188+ALR!G188)/(ALR!V188+ALR!T188)</f>
        <v>1.5862898468220332</v>
      </c>
      <c r="O188" s="132">
        <f>(CLR!G188+CLR!P188+CLR!H188)/(CLR!L188+CLR!AA188)</f>
        <v>2.6998650004302474</v>
      </c>
      <c r="P188" s="132">
        <f>(CLR!H188+CLR!AH188+CLR!G188)/(CLR!AB188+CLR!L188)</f>
        <v>1.7119663539774006</v>
      </c>
      <c r="Q188" s="132">
        <f>(ILR!G188+ILR!H188+ILR!J188)/ILR!L188</f>
        <v>1.9994574362739757</v>
      </c>
      <c r="R188" s="132">
        <f>(ILR!G188+ILR!H188)/ILR!L188</f>
        <v>1.4093937579082769</v>
      </c>
      <c r="S188" s="83">
        <f t="shared" si="74"/>
        <v>3</v>
      </c>
      <c r="T188" s="131">
        <f t="shared" si="75"/>
        <v>3</v>
      </c>
      <c r="U188" s="131">
        <f t="shared" si="76"/>
        <v>3</v>
      </c>
      <c r="V188" s="131">
        <f t="shared" si="77"/>
        <v>3</v>
      </c>
      <c r="W188" s="131">
        <f t="shared" si="78"/>
        <v>4</v>
      </c>
      <c r="X188" s="131">
        <f t="shared" si="79"/>
        <v>4</v>
      </c>
      <c r="Y188" s="131">
        <f t="shared" si="80"/>
        <v>4</v>
      </c>
      <c r="Z188" s="131">
        <f t="shared" si="81"/>
        <v>5</v>
      </c>
      <c r="AA188" s="131">
        <f t="shared" si="82"/>
        <v>4</v>
      </c>
      <c r="AB188" s="131">
        <f t="shared" si="83"/>
        <v>4</v>
      </c>
      <c r="AC188" s="131">
        <f t="shared" si="84"/>
        <v>5</v>
      </c>
      <c r="AD188" s="131">
        <f t="shared" si="85"/>
        <v>4</v>
      </c>
      <c r="AE188" s="131">
        <f t="shared" si="86"/>
        <v>4</v>
      </c>
      <c r="AF188" s="142">
        <f t="shared" si="92"/>
        <v>76.92307692307692</v>
      </c>
      <c r="AG188" s="136">
        <f>(ILR!I188+ILR!K188)/(ILR!J188+ILR!L188+ILR!M188)</f>
        <v>134.22635588887272</v>
      </c>
      <c r="AH188" s="134">
        <f>(ILR!I188+ILR!K188)/(ILR!J188+ILR!L188)</f>
        <v>0.73134334631844344</v>
      </c>
      <c r="AI188" s="137">
        <v>-8.3225296365157195</v>
      </c>
      <c r="AJ188" s="85">
        <v>-8.3225296365157195</v>
      </c>
      <c r="AK188" s="83">
        <f t="shared" si="87"/>
        <v>5</v>
      </c>
      <c r="AL188" s="131">
        <f t="shared" si="88"/>
        <v>5</v>
      </c>
      <c r="AM188" s="131">
        <f t="shared" si="89"/>
        <v>3</v>
      </c>
      <c r="AN188" s="84">
        <f t="shared" si="90"/>
        <v>3</v>
      </c>
      <c r="AO188" s="86">
        <f t="shared" si="91"/>
        <v>30</v>
      </c>
    </row>
    <row r="189" spans="1:41" x14ac:dyDescent="0.3">
      <c r="A189" s="26">
        <v>687217</v>
      </c>
      <c r="B189" s="26">
        <v>847230</v>
      </c>
      <c r="C189" s="26">
        <v>368</v>
      </c>
      <c r="D189" s="25">
        <v>185</v>
      </c>
      <c r="E189" s="27" t="s">
        <v>184</v>
      </c>
      <c r="F189" s="82">
        <f>ILR!G189</f>
        <v>-6.4786647546965348</v>
      </c>
      <c r="G189" s="132">
        <f>(Coda!G188+Coda!K188)/(Coda!AF188+Coda!AH188)</f>
        <v>0.40306954689146479</v>
      </c>
      <c r="H189" s="132">
        <f>Coda!G188/Coda!L188</f>
        <v>1.7000000000000001E-3</v>
      </c>
      <c r="I189" s="132">
        <f>(Coda!Z188+Coda!X188+Coda!G188)/Coda!AJ188</f>
        <v>2.2445011449582017E-8</v>
      </c>
      <c r="J189" s="132">
        <f>(Coda!G188+Coda!J188)/Coda!AE188</f>
        <v>4.2326093304283368E-5</v>
      </c>
      <c r="K189" s="132">
        <f>+Coda!G188+Coda!H188+Coda!I188</f>
        <v>4.2958545454545449</v>
      </c>
      <c r="L189" s="132">
        <f>(ALR!G189+ALR!P189)/ALR!AA189</f>
        <v>2.7283178316749801</v>
      </c>
      <c r="M189" s="132">
        <f>(ALR!R189+ALR!P189+ALR!G189)/(ALR!I189+ALR!AA189)</f>
        <v>2.1498268560943181</v>
      </c>
      <c r="N189" s="132">
        <f>(ALR!Q189+ALR!P189+ALR!G189)/(ALR!V189+ALR!T189)</f>
        <v>1.5744784188625154</v>
      </c>
      <c r="O189" s="132">
        <f>(CLR!G189+CLR!P189+CLR!H189)/(CLR!L189+CLR!AA189)</f>
        <v>2.8428984373033561</v>
      </c>
      <c r="P189" s="132">
        <f>(CLR!H189+CLR!AH189+CLR!G189)/(CLR!AB189+CLR!L189)</f>
        <v>1.861896906571322</v>
      </c>
      <c r="Q189" s="132">
        <f>(ILR!G189+ILR!H189+ILR!J189)/ILR!L189</f>
        <v>2.0667287077563543</v>
      </c>
      <c r="R189" s="132">
        <f>(ILR!G189+ILR!H189)/ILR!L189</f>
        <v>1.4931858411025665</v>
      </c>
      <c r="S189" s="83">
        <f t="shared" si="74"/>
        <v>3</v>
      </c>
      <c r="T189" s="131">
        <f t="shared" si="75"/>
        <v>3</v>
      </c>
      <c r="U189" s="131">
        <f t="shared" si="76"/>
        <v>3</v>
      </c>
      <c r="V189" s="131">
        <f t="shared" si="77"/>
        <v>3</v>
      </c>
      <c r="W189" s="131">
        <f t="shared" si="78"/>
        <v>4</v>
      </c>
      <c r="X189" s="131">
        <f t="shared" si="79"/>
        <v>3</v>
      </c>
      <c r="Y189" s="131">
        <f t="shared" si="80"/>
        <v>4</v>
      </c>
      <c r="Z189" s="131">
        <f t="shared" si="81"/>
        <v>5</v>
      </c>
      <c r="AA189" s="131">
        <f t="shared" si="82"/>
        <v>4</v>
      </c>
      <c r="AB189" s="131">
        <f t="shared" si="83"/>
        <v>5</v>
      </c>
      <c r="AC189" s="131">
        <f t="shared" si="84"/>
        <v>5</v>
      </c>
      <c r="AD189" s="131">
        <f t="shared" si="85"/>
        <v>4</v>
      </c>
      <c r="AE189" s="131">
        <f t="shared" si="86"/>
        <v>4</v>
      </c>
      <c r="AF189" s="142">
        <f t="shared" si="92"/>
        <v>76.92307692307692</v>
      </c>
      <c r="AG189" s="136">
        <f>(ILR!I189+ILR!K189)/(ILR!J189+ILR!L189+ILR!M189)</f>
        <v>-408.04653707927423</v>
      </c>
      <c r="AH189" s="134">
        <f>(ILR!I189+ILR!K189)/(ILR!J189+ILR!L189)</f>
        <v>0.75391474096437361</v>
      </c>
      <c r="AI189" s="137">
        <v>-8.3225296365157195</v>
      </c>
      <c r="AJ189" s="85">
        <v>-8.3225296365157195</v>
      </c>
      <c r="AK189" s="83">
        <f t="shared" si="87"/>
        <v>3</v>
      </c>
      <c r="AL189" s="131">
        <f t="shared" si="88"/>
        <v>5</v>
      </c>
      <c r="AM189" s="131">
        <f t="shared" si="89"/>
        <v>3</v>
      </c>
      <c r="AN189" s="84">
        <f t="shared" si="90"/>
        <v>3</v>
      </c>
      <c r="AO189" s="86">
        <f t="shared" si="91"/>
        <v>30</v>
      </c>
    </row>
    <row r="190" spans="1:41" x14ac:dyDescent="0.3">
      <c r="A190" s="26">
        <v>687218</v>
      </c>
      <c r="B190" s="26">
        <v>847230</v>
      </c>
      <c r="C190" s="26">
        <v>368</v>
      </c>
      <c r="D190" s="25">
        <v>186</v>
      </c>
      <c r="E190" s="27" t="s">
        <v>185</v>
      </c>
      <c r="F190" s="82">
        <f>ILR!G190</f>
        <v>-6.0750351278565686</v>
      </c>
      <c r="G190" s="132">
        <f>(Coda!G189+Coda!K189)/(Coda!AF189+Coda!AH189)</f>
        <v>0.50076532137518681</v>
      </c>
      <c r="H190" s="132">
        <f>Coda!G189/Coda!L189</f>
        <v>1.7111111111111112E-3</v>
      </c>
      <c r="I190" s="132">
        <f>(Coda!Z189+Coda!X189+Coda!G189)/Coda!AJ189</f>
        <v>2.6462118348440347E-8</v>
      </c>
      <c r="J190" s="132">
        <f>(Coda!G189+Coda!J189)/Coda!AE189</f>
        <v>5.7716262975778551E-5</v>
      </c>
      <c r="K190" s="132">
        <f>+Coda!G189+Coda!H189+Coda!I189</f>
        <v>4.8301872340425529</v>
      </c>
      <c r="L190" s="132">
        <f>(ALR!G190+ALR!P190)/ALR!AA190</f>
        <v>2.7806772082379827</v>
      </c>
      <c r="M190" s="132">
        <f>(ALR!R190+ALR!P190+ALR!G190)/(ALR!I190+ALR!AA190)</f>
        <v>2.1630363271705466</v>
      </c>
      <c r="N190" s="132">
        <f>(ALR!Q190+ALR!P190+ALR!G190)/(ALR!V190+ALR!T190)</f>
        <v>1.5949124791327711</v>
      </c>
      <c r="O190" s="132">
        <f>(CLR!G190+CLR!P190+CLR!H190)/(CLR!L190+CLR!AA190)</f>
        <v>2.8354809635249705</v>
      </c>
      <c r="P190" s="132">
        <f>(CLR!H190+CLR!AH190+CLR!G190)/(CLR!AB190+CLR!L190)</f>
        <v>1.8081580162805733</v>
      </c>
      <c r="Q190" s="132">
        <f>(ILR!G190+ILR!H190+ILR!J190)/ILR!L190</f>
        <v>1.9764501528879894</v>
      </c>
      <c r="R190" s="132">
        <f>(ILR!G190+ILR!H190)/ILR!L190</f>
        <v>1.3891851703091205</v>
      </c>
      <c r="S190" s="83">
        <f t="shared" si="74"/>
        <v>3</v>
      </c>
      <c r="T190" s="131">
        <f t="shared" si="75"/>
        <v>3</v>
      </c>
      <c r="U190" s="131">
        <f t="shared" si="76"/>
        <v>3</v>
      </c>
      <c r="V190" s="131">
        <f t="shared" si="77"/>
        <v>3</v>
      </c>
      <c r="W190" s="131">
        <f t="shared" si="78"/>
        <v>4</v>
      </c>
      <c r="X190" s="131">
        <f t="shared" si="79"/>
        <v>4</v>
      </c>
      <c r="Y190" s="131">
        <f t="shared" si="80"/>
        <v>5</v>
      </c>
      <c r="Z190" s="131">
        <f t="shared" si="81"/>
        <v>5</v>
      </c>
      <c r="AA190" s="131">
        <f t="shared" si="82"/>
        <v>4</v>
      </c>
      <c r="AB190" s="131">
        <f t="shared" si="83"/>
        <v>5</v>
      </c>
      <c r="AC190" s="131">
        <f t="shared" si="84"/>
        <v>5</v>
      </c>
      <c r="AD190" s="131">
        <f t="shared" si="85"/>
        <v>4</v>
      </c>
      <c r="AE190" s="131">
        <f t="shared" si="86"/>
        <v>4</v>
      </c>
      <c r="AF190" s="142">
        <f t="shared" si="92"/>
        <v>80</v>
      </c>
      <c r="AG190" s="136">
        <f>(ILR!I190+ILR!K190)/(ILR!J190+ILR!L190+ILR!M190)</f>
        <v>30.786667836307647</v>
      </c>
      <c r="AH190" s="134">
        <f>(ILR!I190+ILR!K190)/(ILR!J190+ILR!L190)</f>
        <v>0.73535019486131104</v>
      </c>
      <c r="AI190" s="137">
        <v>-8.3225296365157195</v>
      </c>
      <c r="AJ190" s="85">
        <v>-8.3225296365157195</v>
      </c>
      <c r="AK190" s="83">
        <f t="shared" si="87"/>
        <v>5</v>
      </c>
      <c r="AL190" s="131">
        <f t="shared" si="88"/>
        <v>5</v>
      </c>
      <c r="AM190" s="131">
        <f t="shared" si="89"/>
        <v>3</v>
      </c>
      <c r="AN190" s="84">
        <f t="shared" si="90"/>
        <v>3</v>
      </c>
      <c r="AO190" s="86">
        <f t="shared" si="91"/>
        <v>30</v>
      </c>
    </row>
    <row r="191" spans="1:41" x14ac:dyDescent="0.3">
      <c r="A191" s="26">
        <v>687220</v>
      </c>
      <c r="B191" s="26">
        <v>847230</v>
      </c>
      <c r="C191" s="26">
        <v>368</v>
      </c>
      <c r="D191" s="25">
        <v>187</v>
      </c>
      <c r="E191" s="27" t="s">
        <v>186</v>
      </c>
      <c r="F191" s="82">
        <f>ILR!G191</f>
        <v>-5.4437062395412452</v>
      </c>
      <c r="G191" s="132">
        <f>(Coda!G190+Coda!K190)/(Coda!AF190+Coda!AH190)</f>
        <v>0.53658026398077741</v>
      </c>
      <c r="H191" s="132">
        <f>Coda!G190/Coda!L190</f>
        <v>6.9568965517241383E-3</v>
      </c>
      <c r="I191" s="132">
        <f>(Coda!Z190+Coda!X190+Coda!G190)/Coda!AJ190</f>
        <v>2.6627359822828477E-8</v>
      </c>
      <c r="J191" s="132">
        <f>(Coda!G190+Coda!J190)/Coda!AE190</f>
        <v>5.7659434582511495E-5</v>
      </c>
      <c r="K191" s="132">
        <f>+Coda!G190+Coda!H190+Coda!I190</f>
        <v>5.0653297872340426</v>
      </c>
      <c r="L191" s="132">
        <f>(ALR!G191+ALR!P191)/ALR!AA191</f>
        <v>2.6123207992586561</v>
      </c>
      <c r="M191" s="132">
        <f>(ALR!R191+ALR!P191+ALR!G191)/(ALR!I191+ALR!AA191)</f>
        <v>2.0769049981228167</v>
      </c>
      <c r="N191" s="132">
        <f>(ALR!Q191+ALR!P191+ALR!G191)/(ALR!V191+ALR!T191)</f>
        <v>1.5314278462297508</v>
      </c>
      <c r="O191" s="132">
        <f>(CLR!G191+CLR!P191+CLR!H191)/(CLR!L191+CLR!AA191)</f>
        <v>2.3718171068211209</v>
      </c>
      <c r="P191" s="132">
        <f>(CLR!H191+CLR!AH191+CLR!G191)/(CLR!AB191+CLR!L191)</f>
        <v>1.4093620591924212</v>
      </c>
      <c r="Q191" s="132">
        <f>(ILR!G191+ILR!H191+ILR!J191)/ILR!L191</f>
        <v>1.8230168193084264</v>
      </c>
      <c r="R191" s="132">
        <f>(ILR!G191+ILR!H191)/ILR!L191</f>
        <v>1.2509316755829845</v>
      </c>
      <c r="S191" s="83">
        <f t="shared" si="74"/>
        <v>4</v>
      </c>
      <c r="T191" s="131">
        <f t="shared" si="75"/>
        <v>3</v>
      </c>
      <c r="U191" s="131">
        <f t="shared" si="76"/>
        <v>3</v>
      </c>
      <c r="V191" s="131">
        <f t="shared" si="77"/>
        <v>3</v>
      </c>
      <c r="W191" s="131">
        <f t="shared" si="78"/>
        <v>4</v>
      </c>
      <c r="X191" s="131">
        <f t="shared" si="79"/>
        <v>4</v>
      </c>
      <c r="Y191" s="131">
        <f t="shared" si="80"/>
        <v>3</v>
      </c>
      <c r="Z191" s="131">
        <f t="shared" si="81"/>
        <v>4</v>
      </c>
      <c r="AA191" s="131">
        <f t="shared" si="82"/>
        <v>3</v>
      </c>
      <c r="AB191" s="131">
        <f t="shared" si="83"/>
        <v>4</v>
      </c>
      <c r="AC191" s="131">
        <f t="shared" si="84"/>
        <v>3</v>
      </c>
      <c r="AD191" s="131">
        <f t="shared" si="85"/>
        <v>3</v>
      </c>
      <c r="AE191" s="131">
        <f t="shared" si="86"/>
        <v>3</v>
      </c>
      <c r="AF191" s="142">
        <f t="shared" si="92"/>
        <v>67.692307692307693</v>
      </c>
      <c r="AG191" s="136">
        <f>(ILR!I191+ILR!K191)/(ILR!J191+ILR!L191+ILR!M191)</f>
        <v>-56.646085282971619</v>
      </c>
      <c r="AH191" s="134">
        <f>(ILR!I191+ILR!K191)/(ILR!J191+ILR!L191)</f>
        <v>0.75757493413998023</v>
      </c>
      <c r="AI191" s="137">
        <v>-8.3225296365157195</v>
      </c>
      <c r="AJ191" s="85">
        <v>-8.3225296365157195</v>
      </c>
      <c r="AK191" s="83">
        <f t="shared" si="87"/>
        <v>3</v>
      </c>
      <c r="AL191" s="131">
        <f t="shared" si="88"/>
        <v>5</v>
      </c>
      <c r="AM191" s="131">
        <f t="shared" si="89"/>
        <v>3</v>
      </c>
      <c r="AN191" s="84">
        <f t="shared" si="90"/>
        <v>3</v>
      </c>
      <c r="AO191" s="86">
        <f t="shared" si="91"/>
        <v>30</v>
      </c>
    </row>
    <row r="192" spans="1:41" x14ac:dyDescent="0.3">
      <c r="A192" s="26">
        <v>687222</v>
      </c>
      <c r="B192" s="26">
        <v>847230</v>
      </c>
      <c r="C192" s="26">
        <v>368</v>
      </c>
      <c r="D192" s="25">
        <v>188</v>
      </c>
      <c r="E192" s="27" t="s">
        <v>187</v>
      </c>
      <c r="F192" s="82">
        <f>ILR!G192</f>
        <v>-6.1453437149961578</v>
      </c>
      <c r="G192" s="132">
        <f>(Coda!G191+Coda!K191)/(Coda!AF191+Coda!AH191)</f>
        <v>0.51828695652173917</v>
      </c>
      <c r="H192" s="132">
        <f>Coda!G191/Coda!L191</f>
        <v>2.6076923076923074E-3</v>
      </c>
      <c r="I192" s="132">
        <f>(Coda!Z191+Coda!X191+Coda!G191)/Coda!AJ191</f>
        <v>2.0469941921505429E-8</v>
      </c>
      <c r="J192" s="132">
        <f>(Coda!G191+Coda!J191)/Coda!AE191</f>
        <v>4.9916701374427328E-5</v>
      </c>
      <c r="K192" s="132">
        <f>+Coda!G191+Coda!H191+Coda!I191</f>
        <v>4.0460545454545453</v>
      </c>
      <c r="L192" s="132">
        <f>(ALR!G192+ALR!P192)/ALR!AA192</f>
        <v>2.6628371304698772</v>
      </c>
      <c r="M192" s="132">
        <f>(ALR!R192+ALR!P192+ALR!G192)/(ALR!I192+ALR!AA192)</f>
        <v>2.1144551604120245</v>
      </c>
      <c r="N192" s="132">
        <f>(ALR!Q192+ALR!P192+ALR!G192)/(ALR!V192+ALR!T192)</f>
        <v>1.5632431596083227</v>
      </c>
      <c r="O192" s="132">
        <f>(CLR!G192+CLR!P192+CLR!H192)/(CLR!L192+CLR!AA192)</f>
        <v>2.7064515293317624</v>
      </c>
      <c r="P192" s="132">
        <f>(CLR!H192+CLR!AH192+CLR!G192)/(CLR!AB192+CLR!L192)</f>
        <v>1.9775331222375008</v>
      </c>
      <c r="Q192" s="132">
        <f>(ILR!G192+ILR!H192+ILR!J192)/ILR!L192</f>
        <v>2.0005693406551974</v>
      </c>
      <c r="R192" s="132">
        <f>(ILR!G192+ILR!H192)/ILR!L192</f>
        <v>1.4247935156795049</v>
      </c>
      <c r="S192" s="83">
        <f t="shared" si="74"/>
        <v>3</v>
      </c>
      <c r="T192" s="131">
        <f t="shared" si="75"/>
        <v>3</v>
      </c>
      <c r="U192" s="131">
        <f t="shared" si="76"/>
        <v>3</v>
      </c>
      <c r="V192" s="131">
        <f t="shared" si="77"/>
        <v>3</v>
      </c>
      <c r="W192" s="131">
        <f t="shared" si="78"/>
        <v>4</v>
      </c>
      <c r="X192" s="131">
        <f t="shared" si="79"/>
        <v>3</v>
      </c>
      <c r="Y192" s="131">
        <f t="shared" si="80"/>
        <v>4</v>
      </c>
      <c r="Z192" s="131">
        <f t="shared" si="81"/>
        <v>5</v>
      </c>
      <c r="AA192" s="131">
        <f t="shared" si="82"/>
        <v>4</v>
      </c>
      <c r="AB192" s="131">
        <f t="shared" si="83"/>
        <v>4</v>
      </c>
      <c r="AC192" s="131">
        <f t="shared" si="84"/>
        <v>5</v>
      </c>
      <c r="AD192" s="131">
        <f t="shared" si="85"/>
        <v>4</v>
      </c>
      <c r="AE192" s="131">
        <f t="shared" si="86"/>
        <v>4</v>
      </c>
      <c r="AF192" s="142">
        <f t="shared" si="92"/>
        <v>75.384615384615387</v>
      </c>
      <c r="AG192" s="136">
        <f>(ILR!I192+ILR!K192)/(ILR!J192+ILR!L192+ILR!M192)</f>
        <v>-44.535961655698429</v>
      </c>
      <c r="AH192" s="134">
        <f>(ILR!I192+ILR!K192)/(ILR!J192+ILR!L192)</f>
        <v>0.75345073790060035</v>
      </c>
      <c r="AI192" s="137">
        <v>-8.3225296365157195</v>
      </c>
      <c r="AJ192" s="85">
        <v>-8.3225296365157195</v>
      </c>
      <c r="AK192" s="83">
        <f t="shared" si="87"/>
        <v>3</v>
      </c>
      <c r="AL192" s="131">
        <f t="shared" si="88"/>
        <v>5</v>
      </c>
      <c r="AM192" s="131">
        <f t="shared" si="89"/>
        <v>3</v>
      </c>
      <c r="AN192" s="84">
        <f t="shared" si="90"/>
        <v>3</v>
      </c>
      <c r="AO192" s="86">
        <f t="shared" si="91"/>
        <v>30</v>
      </c>
    </row>
    <row r="193" spans="1:41" x14ac:dyDescent="0.3">
      <c r="A193" s="26">
        <v>687223</v>
      </c>
      <c r="B193" s="26">
        <v>847230</v>
      </c>
      <c r="C193" s="26">
        <v>368</v>
      </c>
      <c r="D193" s="25">
        <v>189</v>
      </c>
      <c r="E193" s="27" t="s">
        <v>188</v>
      </c>
      <c r="F193" s="82">
        <f>ILR!G193</f>
        <v>-6.1985357742884251</v>
      </c>
      <c r="G193" s="132">
        <f>(Coda!G192+Coda!K192)/(Coda!AF192+Coda!AH192)</f>
        <v>0.5817191961924908</v>
      </c>
      <c r="H193" s="132">
        <f>Coda!G192/Coda!L192</f>
        <v>1.8618181818181819E-3</v>
      </c>
      <c r="I193" s="132">
        <f>(Coda!Z192+Coda!X192+Coda!G192)/Coda!AJ192</f>
        <v>1.364610055659792E-8</v>
      </c>
      <c r="J193" s="132">
        <f>(Coda!G192+Coda!J192)/Coda!AE192</f>
        <v>5.2513825408449276E-5</v>
      </c>
      <c r="K193" s="132">
        <f>+Coda!G192+Coda!H192+Coda!I192</f>
        <v>4.2276727272727275</v>
      </c>
      <c r="L193" s="132">
        <f>(ALR!G193+ALR!P193)/ALR!AA193</f>
        <v>2.7075619280450018</v>
      </c>
      <c r="M193" s="132">
        <f>(ALR!R193+ALR!P193+ALR!G193)/(ALR!I193+ALR!AA193)</f>
        <v>2.1443535976017785</v>
      </c>
      <c r="N193" s="132">
        <f>(ALR!Q193+ALR!P193+ALR!G193)/(ALR!V193+ALR!T193)</f>
        <v>1.5888444609245924</v>
      </c>
      <c r="O193" s="132">
        <f>(CLR!G193+CLR!P193+CLR!H193)/(CLR!L193+CLR!AA193)</f>
        <v>2.764695130157012</v>
      </c>
      <c r="P193" s="132">
        <f>(CLR!H193+CLR!AH193+CLR!G193)/(CLR!AB193+CLR!L193)</f>
        <v>1.9023035370072863</v>
      </c>
      <c r="Q193" s="132">
        <f>(ILR!G193+ILR!H193+ILR!J193)/ILR!L193</f>
        <v>2.0072031483022901</v>
      </c>
      <c r="R193" s="132">
        <f>(ILR!G193+ILR!H193)/ILR!L193</f>
        <v>1.4274891944542336</v>
      </c>
      <c r="S193" s="83">
        <f t="shared" si="74"/>
        <v>3</v>
      </c>
      <c r="T193" s="131">
        <f t="shared" si="75"/>
        <v>3</v>
      </c>
      <c r="U193" s="131">
        <f t="shared" si="76"/>
        <v>3</v>
      </c>
      <c r="V193" s="131">
        <f t="shared" si="77"/>
        <v>3</v>
      </c>
      <c r="W193" s="131">
        <f t="shared" si="78"/>
        <v>4</v>
      </c>
      <c r="X193" s="131">
        <f t="shared" si="79"/>
        <v>3</v>
      </c>
      <c r="Y193" s="131">
        <f t="shared" si="80"/>
        <v>4</v>
      </c>
      <c r="Z193" s="131">
        <f t="shared" si="81"/>
        <v>5</v>
      </c>
      <c r="AA193" s="131">
        <f t="shared" si="82"/>
        <v>4</v>
      </c>
      <c r="AB193" s="131">
        <f t="shared" si="83"/>
        <v>4</v>
      </c>
      <c r="AC193" s="131">
        <f t="shared" si="84"/>
        <v>5</v>
      </c>
      <c r="AD193" s="131">
        <f t="shared" si="85"/>
        <v>4</v>
      </c>
      <c r="AE193" s="131">
        <f t="shared" si="86"/>
        <v>4</v>
      </c>
      <c r="AF193" s="142">
        <f t="shared" si="92"/>
        <v>75.384615384615387</v>
      </c>
      <c r="AG193" s="136">
        <f>(ILR!I193+ILR!K193)/(ILR!J193+ILR!L193+ILR!M193)</f>
        <v>-30.964270601841008</v>
      </c>
      <c r="AH193" s="134">
        <f>(ILR!I193+ILR!K193)/(ILR!J193+ILR!L193)</f>
        <v>0.7457253692398953</v>
      </c>
      <c r="AI193" s="137">
        <v>-8.3225296365157195</v>
      </c>
      <c r="AJ193" s="85">
        <v>-8.3225296365157195</v>
      </c>
      <c r="AK193" s="83">
        <f t="shared" si="87"/>
        <v>3</v>
      </c>
      <c r="AL193" s="131">
        <f t="shared" si="88"/>
        <v>5</v>
      </c>
      <c r="AM193" s="131">
        <f t="shared" si="89"/>
        <v>3</v>
      </c>
      <c r="AN193" s="84">
        <f t="shared" si="90"/>
        <v>3</v>
      </c>
      <c r="AO193" s="86">
        <f t="shared" si="91"/>
        <v>30</v>
      </c>
    </row>
    <row r="194" spans="1:41" x14ac:dyDescent="0.3">
      <c r="A194" s="26">
        <v>687224</v>
      </c>
      <c r="B194" s="26">
        <v>847230</v>
      </c>
      <c r="C194" s="26">
        <v>368</v>
      </c>
      <c r="D194" s="25">
        <v>190</v>
      </c>
      <c r="E194" s="27" t="s">
        <v>189</v>
      </c>
      <c r="F194" s="82">
        <f>ILR!G194</f>
        <v>-5.6807395136246166</v>
      </c>
      <c r="G194" s="132">
        <f>(Coda!G193+Coda!K193)/(Coda!AF193+Coda!AH193)</f>
        <v>0.4942640487474611</v>
      </c>
      <c r="H194" s="132">
        <f>Coda!G193/Coda!L193</f>
        <v>1.0060606060606062E-3</v>
      </c>
      <c r="I194" s="132">
        <f>(Coda!Z193+Coda!X193+Coda!G193)/Coda!AJ193</f>
        <v>4.3222486479139722E-8</v>
      </c>
      <c r="J194" s="132">
        <f>(Coda!G193+Coda!J193)/Coda!AE193</f>
        <v>8.78377240972982E-5</v>
      </c>
      <c r="K194" s="132">
        <f>+Coda!G193+Coda!H193+Coda!I193</f>
        <v>4.8185818181818174</v>
      </c>
      <c r="L194" s="132">
        <f>(ALR!G194+ALR!P194)/ALR!AA194</f>
        <v>2.9928430610759875</v>
      </c>
      <c r="M194" s="132">
        <f>(ALR!R194+ALR!P194+ALR!G194)/(ALR!I194+ALR!AA194)</f>
        <v>2.3024770815198665</v>
      </c>
      <c r="N194" s="132">
        <f>(ALR!Q194+ALR!P194+ALR!G194)/(ALR!V194+ALR!T194)</f>
        <v>1.7102221721182704</v>
      </c>
      <c r="O194" s="132">
        <f>(CLR!G194+CLR!P194+CLR!H194)/(CLR!L194+CLR!AA194)</f>
        <v>4.2097149642013862</v>
      </c>
      <c r="P194" s="132">
        <f>(CLR!H194+CLR!AH194+CLR!G194)/(CLR!AB194+CLR!L194)</f>
        <v>1.6791379966872029</v>
      </c>
      <c r="Q194" s="132">
        <f>(ILR!G194+ILR!H194+ILR!J194)/ILR!L194</f>
        <v>1.9567473591933051</v>
      </c>
      <c r="R194" s="132">
        <f>(ILR!G194+ILR!H194)/ILR!L194</f>
        <v>1.2850816650527721</v>
      </c>
      <c r="S194" s="83">
        <f t="shared" si="74"/>
        <v>4</v>
      </c>
      <c r="T194" s="131">
        <f t="shared" si="75"/>
        <v>3</v>
      </c>
      <c r="U194" s="131">
        <f t="shared" si="76"/>
        <v>3</v>
      </c>
      <c r="V194" s="131">
        <f t="shared" si="77"/>
        <v>3</v>
      </c>
      <c r="W194" s="131">
        <f t="shared" si="78"/>
        <v>5</v>
      </c>
      <c r="X194" s="131">
        <f t="shared" si="79"/>
        <v>4</v>
      </c>
      <c r="Y194" s="131">
        <f t="shared" si="80"/>
        <v>5</v>
      </c>
      <c r="Z194" s="131">
        <f t="shared" si="81"/>
        <v>5</v>
      </c>
      <c r="AA194" s="131">
        <f t="shared" si="82"/>
        <v>5</v>
      </c>
      <c r="AB194" s="131">
        <f t="shared" si="83"/>
        <v>5</v>
      </c>
      <c r="AC194" s="131">
        <f t="shared" si="84"/>
        <v>5</v>
      </c>
      <c r="AD194" s="131">
        <f t="shared" si="85"/>
        <v>4</v>
      </c>
      <c r="AE194" s="131">
        <f t="shared" si="86"/>
        <v>3</v>
      </c>
      <c r="AF194" s="142">
        <f t="shared" si="92"/>
        <v>83.07692307692308</v>
      </c>
      <c r="AG194" s="136">
        <f>(ILR!I194+ILR!K194)/(ILR!J194+ILR!L194+ILR!M194)</f>
        <v>5.4094754504922058</v>
      </c>
      <c r="AH194" s="134">
        <f>(ILR!I194+ILR!K194)/(ILR!J194+ILR!L194)</f>
        <v>0.54485871984092271</v>
      </c>
      <c r="AI194" s="137">
        <v>-8.3225296365157195</v>
      </c>
      <c r="AJ194" s="85">
        <v>-8.3225296365157195</v>
      </c>
      <c r="AK194" s="83">
        <f t="shared" si="87"/>
        <v>3</v>
      </c>
      <c r="AL194" s="131">
        <f t="shared" si="88"/>
        <v>3</v>
      </c>
      <c r="AM194" s="131">
        <f t="shared" si="89"/>
        <v>3</v>
      </c>
      <c r="AN194" s="84">
        <f t="shared" si="90"/>
        <v>3</v>
      </c>
      <c r="AO194" s="86">
        <f t="shared" si="91"/>
        <v>30</v>
      </c>
    </row>
    <row r="195" spans="1:41" x14ac:dyDescent="0.3">
      <c r="A195" s="26">
        <v>687225</v>
      </c>
      <c r="B195" s="26">
        <v>847230</v>
      </c>
      <c r="C195" s="26">
        <v>368</v>
      </c>
      <c r="D195" s="25">
        <v>191</v>
      </c>
      <c r="E195" s="27" t="s">
        <v>190</v>
      </c>
      <c r="F195" s="82">
        <f>ILR!G195</f>
        <v>-6.266698071440242</v>
      </c>
      <c r="G195" s="132">
        <f>(Coda!G194+Coda!K194)/(Coda!AF194+Coda!AH194)</f>
        <v>0.61823124477861324</v>
      </c>
      <c r="H195" s="132">
        <f>Coda!G194/Coda!L194</f>
        <v>9.8571428571428573E-4</v>
      </c>
      <c r="I195" s="132">
        <f>(Coda!Z194+Coda!X194+Coda!G194)/Coda!AJ194</f>
        <v>1.719569842772542E-8</v>
      </c>
      <c r="J195" s="132">
        <f>(Coda!G194+Coda!J194)/Coda!AE194</f>
        <v>3.823507926072029E-5</v>
      </c>
      <c r="K195" s="132">
        <f>+Coda!G194+Coda!H194+Coda!I194</f>
        <v>4.2635578947368424</v>
      </c>
      <c r="L195" s="132">
        <f>(ALR!G195+ALR!P195)/ALR!AA195</f>
        <v>2.7256874772098589</v>
      </c>
      <c r="M195" s="132">
        <f>(ALR!R195+ALR!P195+ALR!G195)/(ALR!I195+ALR!AA195)</f>
        <v>2.1487122615977596</v>
      </c>
      <c r="N195" s="132">
        <f>(ALR!Q195+ALR!P195+ALR!G195)/(ALR!V195+ALR!T195)</f>
        <v>1.5885165353206758</v>
      </c>
      <c r="O195" s="132">
        <f>(CLR!G195+CLR!P195+CLR!H195)/(CLR!L195+CLR!AA195)</f>
        <v>3.2840984673156668</v>
      </c>
      <c r="P195" s="132">
        <f>(CLR!H195+CLR!AH195+CLR!G195)/(CLR!AB195+CLR!L195)</f>
        <v>2.3228663871273887</v>
      </c>
      <c r="Q195" s="132">
        <f>(ILR!G195+ILR!H195+ILR!J195)/ILR!L195</f>
        <v>2.0288111546560819</v>
      </c>
      <c r="R195" s="132">
        <f>(ILR!G195+ILR!H195)/ILR!L195</f>
        <v>1.4499172897681853</v>
      </c>
      <c r="S195" s="83">
        <f t="shared" ref="S195:S214" si="93">IF(F195&gt;F$216,5,IF(F195&gt;F$217,4,3))</f>
        <v>3</v>
      </c>
      <c r="T195" s="131">
        <f t="shared" ref="T195:T214" si="94">IF(G195&gt;G$216,5,IF(G195&gt;G$217,4,3))</f>
        <v>3</v>
      </c>
      <c r="U195" s="131">
        <f t="shared" ref="U195:U214" si="95">IF(H195&gt;H$216,5,IF(H195&gt;H$217,4,3))</f>
        <v>3</v>
      </c>
      <c r="V195" s="131">
        <f t="shared" ref="V195:V214" si="96">IF(I195&gt;I$216,5,IF(I195&gt;I$217,4,3))</f>
        <v>3</v>
      </c>
      <c r="W195" s="131">
        <f t="shared" ref="W195:W214" si="97">IF(J195&gt;J$216,5,IF(J195&gt;J$217,4,3))</f>
        <v>3</v>
      </c>
      <c r="X195" s="131">
        <f t="shared" ref="X195:X214" si="98">IF(K195&gt;K$216,5,IF(K195&gt;K$217,4,3))</f>
        <v>3</v>
      </c>
      <c r="Y195" s="131">
        <f t="shared" ref="Y195:Y214" si="99">IF(L195&gt;L$216,5,IF(L195&gt;L$217,4,3))</f>
        <v>4</v>
      </c>
      <c r="Z195" s="131">
        <f t="shared" ref="Z195:Z214" si="100">IF(M195&gt;M$216,5,IF(M195&gt;M$217,4,3))</f>
        <v>5</v>
      </c>
      <c r="AA195" s="131">
        <f t="shared" ref="AA195:AA214" si="101">IF(N195&gt;N$216,5,IF(N195&gt;N$217,4,3))</f>
        <v>4</v>
      </c>
      <c r="AB195" s="131">
        <f t="shared" ref="AB195:AB214" si="102">IF(O195&gt;O$216,5,IF(O195&gt;O$217,4,3))</f>
        <v>5</v>
      </c>
      <c r="AC195" s="131">
        <f t="shared" ref="AC195:AC214" si="103">IF(P195&gt;P$216,5,IF(P195&gt;P$217,4,3))</f>
        <v>5</v>
      </c>
      <c r="AD195" s="131">
        <f t="shared" ref="AD195:AD214" si="104">IF(Q195&gt;Q$216,5,IF(Q195&gt;Q$217,4,3))</f>
        <v>4</v>
      </c>
      <c r="AE195" s="131">
        <f t="shared" ref="AE195:AE214" si="105">IF(R195&gt;R$216,5,IF(R195&gt;R$217,4,3))</f>
        <v>4</v>
      </c>
      <c r="AF195" s="142">
        <f t="shared" si="92"/>
        <v>75.384615384615387</v>
      </c>
      <c r="AG195" s="136">
        <f>(ILR!I195+ILR!K195)/(ILR!J195+ILR!L195+ILR!M195)</f>
        <v>-44.577181377171897</v>
      </c>
      <c r="AH195" s="134">
        <f>(ILR!I195+ILR!K195)/(ILR!J195+ILR!L195)</f>
        <v>0.69777034656170334</v>
      </c>
      <c r="AI195" s="137">
        <v>-8.3225296365157195</v>
      </c>
      <c r="AJ195" s="85">
        <v>-8.3225296365157195</v>
      </c>
      <c r="AK195" s="83">
        <f t="shared" ref="AK195:AK214" si="106">IF(AG195&gt;AG$216,5,IF(AG195&gt;AG$217,4,3))</f>
        <v>3</v>
      </c>
      <c r="AL195" s="131">
        <f t="shared" ref="AL195:AL214" si="107">IF(AH195&gt;AH$216,5,IF(AH195&gt;AH$217,4,3))</f>
        <v>4</v>
      </c>
      <c r="AM195" s="131">
        <f t="shared" ref="AM195:AM214" si="108">IF(AI195&gt;AI$216,5,IF(AI195&gt;AI$217,4,3))</f>
        <v>3</v>
      </c>
      <c r="AN195" s="84">
        <f t="shared" ref="AN195:AN214" si="109">IF(AJ195&gt;AJ$216,5,IF(AJ195&gt;AJ$217,4,3))</f>
        <v>3</v>
      </c>
      <c r="AO195" s="86">
        <f t="shared" ref="AO195:AO214" si="110">SUM(AM195:AN195)*100/20</f>
        <v>30</v>
      </c>
    </row>
    <row r="196" spans="1:41" x14ac:dyDescent="0.3">
      <c r="A196" s="26">
        <v>687227</v>
      </c>
      <c r="B196" s="26">
        <v>847230</v>
      </c>
      <c r="C196" s="26">
        <v>368</v>
      </c>
      <c r="D196" s="25">
        <v>192</v>
      </c>
      <c r="E196" s="27" t="s">
        <v>191</v>
      </c>
      <c r="F196" s="82">
        <f>ILR!G196</f>
        <v>-5.9366280912441827</v>
      </c>
      <c r="G196" s="132">
        <f>(Coda!G195+Coda!K195)/(Coda!AF195+Coda!AH195)</f>
        <v>0.62064573991031391</v>
      </c>
      <c r="H196" s="132">
        <f>Coda!G195/Coda!L195</f>
        <v>9.1333333333333338E-4</v>
      </c>
      <c r="I196" s="132">
        <f>(Coda!Z195+Coda!X195+Coda!G195)/Coda!AJ195</f>
        <v>1.3028928944236316E-8</v>
      </c>
      <c r="J196" s="132">
        <f>(Coda!G195+Coda!J195)/Coda!AE195</f>
        <v>6.9303770891072477E-5</v>
      </c>
      <c r="K196" s="132">
        <f>+Coda!G195+Coda!H195+Coda!I195</f>
        <v>5.2146857142857144</v>
      </c>
      <c r="L196" s="132">
        <f>(ALR!G196+ALR!P196)/ALR!AA196</f>
        <v>2.7755299739156665</v>
      </c>
      <c r="M196" s="132">
        <f>(ALR!R196+ALR!P196+ALR!G196)/(ALR!I196+ALR!AA196)</f>
        <v>2.1690707298682987</v>
      </c>
      <c r="N196" s="132">
        <f>(ALR!Q196+ALR!P196+ALR!G196)/(ALR!V196+ALR!T196)</f>
        <v>1.6343365220461314</v>
      </c>
      <c r="O196" s="132">
        <f>(CLR!G196+CLR!P196+CLR!H196)/(CLR!L196+CLR!AA196)</f>
        <v>3.2432913591369985</v>
      </c>
      <c r="P196" s="132">
        <f>(CLR!H196+CLR!AH196+CLR!G196)/(CLR!AB196+CLR!L196)</f>
        <v>2.1293588776620918</v>
      </c>
      <c r="Q196" s="132">
        <f>(ILR!G196+ILR!H196+ILR!J196)/ILR!L196</f>
        <v>1.9661980189861765</v>
      </c>
      <c r="R196" s="132">
        <f>(ILR!G196+ILR!H196)/ILR!L196</f>
        <v>1.3742144021499405</v>
      </c>
      <c r="S196" s="83">
        <f t="shared" si="93"/>
        <v>3</v>
      </c>
      <c r="T196" s="131">
        <f t="shared" si="94"/>
        <v>3</v>
      </c>
      <c r="U196" s="131">
        <f t="shared" si="95"/>
        <v>3</v>
      </c>
      <c r="V196" s="131">
        <f t="shared" si="96"/>
        <v>3</v>
      </c>
      <c r="W196" s="131">
        <f t="shared" si="97"/>
        <v>4</v>
      </c>
      <c r="X196" s="131">
        <f t="shared" si="98"/>
        <v>4</v>
      </c>
      <c r="Y196" s="131">
        <f t="shared" si="99"/>
        <v>4</v>
      </c>
      <c r="Z196" s="131">
        <f t="shared" si="100"/>
        <v>5</v>
      </c>
      <c r="AA196" s="131">
        <f t="shared" si="101"/>
        <v>5</v>
      </c>
      <c r="AB196" s="131">
        <f t="shared" si="102"/>
        <v>5</v>
      </c>
      <c r="AC196" s="131">
        <f t="shared" si="103"/>
        <v>5</v>
      </c>
      <c r="AD196" s="131">
        <f t="shared" si="104"/>
        <v>4</v>
      </c>
      <c r="AE196" s="131">
        <f t="shared" si="105"/>
        <v>4</v>
      </c>
      <c r="AF196" s="142">
        <f t="shared" si="92"/>
        <v>80</v>
      </c>
      <c r="AG196" s="136">
        <f>(ILR!I196+ILR!K196)/(ILR!J196+ILR!L196+ILR!M196)</f>
        <v>-26.535632951367827</v>
      </c>
      <c r="AH196" s="134">
        <f>(ILR!I196+ILR!K196)/(ILR!J196+ILR!L196)</f>
        <v>0.68871682299218651</v>
      </c>
      <c r="AI196" s="137">
        <v>-8.3225296365157195</v>
      </c>
      <c r="AJ196" s="85">
        <v>-8.3225296365157195</v>
      </c>
      <c r="AK196" s="83">
        <f t="shared" si="106"/>
        <v>3</v>
      </c>
      <c r="AL196" s="131">
        <f t="shared" si="107"/>
        <v>4</v>
      </c>
      <c r="AM196" s="131">
        <f t="shared" si="108"/>
        <v>3</v>
      </c>
      <c r="AN196" s="84">
        <f t="shared" si="109"/>
        <v>3</v>
      </c>
      <c r="AO196" s="86">
        <f t="shared" si="110"/>
        <v>30</v>
      </c>
    </row>
    <row r="197" spans="1:41" x14ac:dyDescent="0.3">
      <c r="A197" s="26">
        <v>687228</v>
      </c>
      <c r="B197" s="26">
        <v>847230</v>
      </c>
      <c r="C197" s="26">
        <v>368</v>
      </c>
      <c r="D197" s="25">
        <v>193</v>
      </c>
      <c r="E197" s="27" t="s">
        <v>199</v>
      </c>
      <c r="F197" s="82">
        <f>ILR!G197</f>
        <v>-4.6156616198605018</v>
      </c>
      <c r="G197" s="132">
        <f>(Coda!G196+Coda!K196)/(Coda!AF196+Coda!AH196)</f>
        <v>6.7788778271677508E-2</v>
      </c>
      <c r="H197" s="132">
        <f>Coda!G196/Coda!L196</f>
        <v>88.91564245810055</v>
      </c>
      <c r="I197" s="132">
        <f>(Coda!Z196+Coda!X196+Coda!G196)/Coda!AJ196</f>
        <v>1.2663328340470525E-5</v>
      </c>
      <c r="J197" s="132">
        <f>(Coda!G196+Coda!J196)/Coda!AE196</f>
        <v>1.0834477720964206E-3</v>
      </c>
      <c r="K197" s="132">
        <f>+Coda!G196+Coda!H196+Coda!I196</f>
        <v>24.153542372881358</v>
      </c>
      <c r="L197" s="132">
        <f>(ALR!G197+ALR!P197)/ALR!AA197</f>
        <v>1.3030901373259383</v>
      </c>
      <c r="M197" s="132">
        <f>(ALR!R197+ALR!P197+ALR!G197)/(ALR!I197+ALR!AA197)</f>
        <v>1.0821466132551196</v>
      </c>
      <c r="N197" s="132">
        <f>(ALR!Q197+ALR!P197+ALR!G197)/(ALR!V197+ALR!T197)</f>
        <v>1.118190629175736</v>
      </c>
      <c r="O197" s="132">
        <f>(CLR!G197+CLR!P197+CLR!H197)/(CLR!L197+CLR!AA197)</f>
        <v>1.5989870264703616E-2</v>
      </c>
      <c r="P197" s="132">
        <f>(CLR!H197+CLR!AH197+CLR!G197)/(CLR!AB197+CLR!L197)</f>
        <v>-0.48558000472541035</v>
      </c>
      <c r="Q197" s="132">
        <f>(ILR!G197+ILR!H197+ILR!J197)/ILR!L197</f>
        <v>1.3398495477431411</v>
      </c>
      <c r="R197" s="132">
        <f>(ILR!G197+ILR!H197)/ILR!L197</f>
        <v>1.0233144355410386</v>
      </c>
      <c r="S197" s="83">
        <f t="shared" si="93"/>
        <v>5</v>
      </c>
      <c r="T197" s="131">
        <f t="shared" si="94"/>
        <v>3</v>
      </c>
      <c r="U197" s="131">
        <f t="shared" si="95"/>
        <v>5</v>
      </c>
      <c r="V197" s="131">
        <f t="shared" si="96"/>
        <v>5</v>
      </c>
      <c r="W197" s="131">
        <f t="shared" si="97"/>
        <v>5</v>
      </c>
      <c r="X197" s="131">
        <f t="shared" si="98"/>
        <v>5</v>
      </c>
      <c r="Y197" s="131">
        <f t="shared" si="99"/>
        <v>3</v>
      </c>
      <c r="Z197" s="131">
        <f t="shared" si="100"/>
        <v>3</v>
      </c>
      <c r="AA197" s="131">
        <f t="shared" si="101"/>
        <v>3</v>
      </c>
      <c r="AB197" s="131">
        <f t="shared" si="102"/>
        <v>3</v>
      </c>
      <c r="AC197" s="131">
        <f t="shared" si="103"/>
        <v>3</v>
      </c>
      <c r="AD197" s="131">
        <f t="shared" si="104"/>
        <v>3</v>
      </c>
      <c r="AE197" s="131">
        <f t="shared" si="105"/>
        <v>3</v>
      </c>
      <c r="AF197" s="142">
        <f t="shared" si="92"/>
        <v>75.384615384615387</v>
      </c>
      <c r="AG197" s="136">
        <f>(ILR!I197+ILR!K197)/(ILR!J197+ILR!L197+ILR!M197)</f>
        <v>-4.0155062659820224</v>
      </c>
      <c r="AH197" s="134">
        <f>(ILR!I197+ILR!K197)/(ILR!J197+ILR!L197)</f>
        <v>1.1140656791295724</v>
      </c>
      <c r="AI197" s="137">
        <v>-8.3225296365157195</v>
      </c>
      <c r="AJ197" s="85">
        <v>-8.3225296365157195</v>
      </c>
      <c r="AK197" s="83">
        <f t="shared" si="106"/>
        <v>3</v>
      </c>
      <c r="AL197" s="131">
        <f t="shared" si="107"/>
        <v>5</v>
      </c>
      <c r="AM197" s="131">
        <f t="shared" si="108"/>
        <v>3</v>
      </c>
      <c r="AN197" s="84">
        <f t="shared" si="109"/>
        <v>3</v>
      </c>
      <c r="AO197" s="86">
        <f t="shared" si="110"/>
        <v>30</v>
      </c>
    </row>
    <row r="198" spans="1:41" x14ac:dyDescent="0.3">
      <c r="A198" s="26">
        <v>687229</v>
      </c>
      <c r="B198" s="26">
        <v>847230</v>
      </c>
      <c r="C198" s="26">
        <v>368</v>
      </c>
      <c r="D198" s="25">
        <v>194</v>
      </c>
      <c r="E198" s="27" t="s">
        <v>192</v>
      </c>
      <c r="F198" s="82">
        <f>ILR!G198</f>
        <v>-2.9291358017996121</v>
      </c>
      <c r="G198" s="132">
        <f>(Coda!G197+Coda!K197)/(Coda!AF197+Coda!AH197)</f>
        <v>0.84663097022917122</v>
      </c>
      <c r="H198" s="132">
        <f>Coda!G197/Coda!L197</f>
        <v>1.6224126984126988</v>
      </c>
      <c r="I198" s="132">
        <f>(Coda!Z197+Coda!X197+Coda!G197)/Coda!AJ197</f>
        <v>2.9994037469255888E-6</v>
      </c>
      <c r="J198" s="132">
        <f>(Coda!G197+Coda!J197)/Coda!AE197</f>
        <v>2.1754886105095806E-3</v>
      </c>
      <c r="K198" s="132">
        <f>+Coda!G197+Coda!H197+Coda!I197</f>
        <v>6.2789999999999999</v>
      </c>
      <c r="L198" s="132">
        <f>(ALR!G198+ALR!P198)/ALR!AA198</f>
        <v>2.1010042951496746</v>
      </c>
      <c r="M198" s="132">
        <f>(ALR!R198+ALR!P198+ALR!G198)/(ALR!I198+ALR!AA198)</f>
        <v>1.7858335099989977</v>
      </c>
      <c r="N198" s="132">
        <f>(ALR!Q198+ALR!P198+ALR!G198)/(ALR!V198+ALR!T198)</f>
        <v>1.3391788754041294</v>
      </c>
      <c r="O198" s="132">
        <f>(CLR!G198+CLR!P198+CLR!H198)/(CLR!L198+CLR!AA198)</f>
        <v>1.1699530427024891</v>
      </c>
      <c r="P198" s="132">
        <f>(CLR!H198+CLR!AH198+CLR!G198)/(CLR!AB198+CLR!L198)</f>
        <v>0.22267671325106816</v>
      </c>
      <c r="Q198" s="132">
        <f>(ILR!G198+ILR!H198+ILR!J198)/ILR!L198</f>
        <v>1.2687591497264996</v>
      </c>
      <c r="R198" s="132">
        <f>(ILR!G198+ILR!H198)/ILR!L198</f>
        <v>0.66502865247468379</v>
      </c>
      <c r="S198" s="83">
        <f t="shared" si="93"/>
        <v>5</v>
      </c>
      <c r="T198" s="131">
        <f t="shared" si="94"/>
        <v>4</v>
      </c>
      <c r="U198" s="131">
        <f t="shared" si="95"/>
        <v>5</v>
      </c>
      <c r="V198" s="131">
        <f t="shared" si="96"/>
        <v>5</v>
      </c>
      <c r="W198" s="131">
        <f t="shared" si="97"/>
        <v>5</v>
      </c>
      <c r="X198" s="131">
        <f t="shared" si="98"/>
        <v>5</v>
      </c>
      <c r="Y198" s="131">
        <f t="shared" si="99"/>
        <v>3</v>
      </c>
      <c r="Z198" s="131">
        <f t="shared" si="100"/>
        <v>3</v>
      </c>
      <c r="AA198" s="131">
        <f t="shared" si="101"/>
        <v>3</v>
      </c>
      <c r="AB198" s="131">
        <f t="shared" si="102"/>
        <v>3</v>
      </c>
      <c r="AC198" s="131">
        <f t="shared" si="103"/>
        <v>3</v>
      </c>
      <c r="AD198" s="131">
        <f t="shared" si="104"/>
        <v>3</v>
      </c>
      <c r="AE198" s="131">
        <f t="shared" si="105"/>
        <v>3</v>
      </c>
      <c r="AF198" s="142">
        <f t="shared" ref="AF198:AF214" si="111">SUM(S198:AE198)*100/65</f>
        <v>76.92307692307692</v>
      </c>
      <c r="AG198" s="136">
        <f>(ILR!I198+ILR!K198)/(ILR!J198+ILR!L198+ILR!M198)</f>
        <v>-26.854005775382959</v>
      </c>
      <c r="AH198" s="134">
        <f>(ILR!I198+ILR!K198)/(ILR!J198+ILR!L198)</f>
        <v>0.66460591608563802</v>
      </c>
      <c r="AI198" s="137">
        <v>-8.3225296365157195</v>
      </c>
      <c r="AJ198" s="85">
        <v>-8.3225296365157195</v>
      </c>
      <c r="AK198" s="83">
        <f t="shared" si="106"/>
        <v>3</v>
      </c>
      <c r="AL198" s="131">
        <f t="shared" si="107"/>
        <v>4</v>
      </c>
      <c r="AM198" s="131">
        <f t="shared" si="108"/>
        <v>3</v>
      </c>
      <c r="AN198" s="84">
        <f t="shared" si="109"/>
        <v>3</v>
      </c>
      <c r="AO198" s="86">
        <f t="shared" si="110"/>
        <v>30</v>
      </c>
    </row>
    <row r="199" spans="1:41" x14ac:dyDescent="0.3">
      <c r="A199" s="26">
        <v>687230</v>
      </c>
      <c r="B199" s="26">
        <v>847230</v>
      </c>
      <c r="C199" s="26">
        <v>368</v>
      </c>
      <c r="D199" s="25">
        <v>195</v>
      </c>
      <c r="E199" s="27" t="s">
        <v>193</v>
      </c>
      <c r="F199" s="82">
        <f>ILR!G199</f>
        <v>-4.4640934345299925</v>
      </c>
      <c r="G199" s="132">
        <f>(Coda!G198+Coda!K198)/(Coda!AF198+Coda!AH198)</f>
        <v>0.47025725644218791</v>
      </c>
      <c r="H199" s="132">
        <f>Coda!G198/Coda!L198</f>
        <v>6.119701492537314E-2</v>
      </c>
      <c r="I199" s="132">
        <f>(Coda!Z198+Coda!X198+Coda!G198)/Coda!AJ198</f>
        <v>1.8611221060089869E-7</v>
      </c>
      <c r="J199" s="132">
        <f>(Coda!G198+Coda!J198)/Coda!AE198</f>
        <v>1.847652285834509E-4</v>
      </c>
      <c r="K199" s="132">
        <f>+Coda!G198+Coda!H198+Coda!I198</f>
        <v>5.1333956521739132</v>
      </c>
      <c r="L199" s="132">
        <f>(ALR!G199+ALR!P199)/ALR!AA199</f>
        <v>2.3826642562566231</v>
      </c>
      <c r="M199" s="132">
        <f>(ALR!R199+ALR!P199+ALR!G199)/(ALR!I199+ALR!AA199)</f>
        <v>1.9395787926084029</v>
      </c>
      <c r="N199" s="132">
        <f>(ALR!Q199+ALR!P199+ALR!G199)/(ALR!V199+ALR!T199)</f>
        <v>1.4516730167711938</v>
      </c>
      <c r="O199" s="132">
        <f>(CLR!G199+CLR!P199+CLR!H199)/(CLR!L199+CLR!AA199)</f>
        <v>2.0691026480059738</v>
      </c>
      <c r="P199" s="132">
        <f>(CLR!H199+CLR!AH199+CLR!G199)/(CLR!AB199+CLR!L199)</f>
        <v>0.96709946099454625</v>
      </c>
      <c r="Q199" s="132">
        <f>(ILR!G199+ILR!H199+ILR!J199)/ILR!L199</f>
        <v>1.6580268101775799</v>
      </c>
      <c r="R199" s="132">
        <f>(ILR!G199+ILR!H199)/ILR!L199</f>
        <v>1.0443390430228494</v>
      </c>
      <c r="S199" s="83">
        <f t="shared" si="93"/>
        <v>5</v>
      </c>
      <c r="T199" s="131">
        <f t="shared" si="94"/>
        <v>3</v>
      </c>
      <c r="U199" s="131">
        <f t="shared" si="95"/>
        <v>5</v>
      </c>
      <c r="V199" s="131">
        <f t="shared" si="96"/>
        <v>5</v>
      </c>
      <c r="W199" s="131">
        <f t="shared" si="97"/>
        <v>5</v>
      </c>
      <c r="X199" s="131">
        <f t="shared" si="98"/>
        <v>4</v>
      </c>
      <c r="Y199" s="131">
        <f t="shared" si="99"/>
        <v>3</v>
      </c>
      <c r="Z199" s="131">
        <f t="shared" si="100"/>
        <v>3</v>
      </c>
      <c r="AA199" s="131">
        <f t="shared" si="101"/>
        <v>3</v>
      </c>
      <c r="AB199" s="131">
        <f t="shared" si="102"/>
        <v>3</v>
      </c>
      <c r="AC199" s="131">
        <f t="shared" si="103"/>
        <v>3</v>
      </c>
      <c r="AD199" s="131">
        <f t="shared" si="104"/>
        <v>3</v>
      </c>
      <c r="AE199" s="131">
        <f t="shared" si="105"/>
        <v>3</v>
      </c>
      <c r="AF199" s="142">
        <f t="shared" si="111"/>
        <v>73.84615384615384</v>
      </c>
      <c r="AG199" s="136">
        <f>(ILR!I199+ILR!K199)/(ILR!J199+ILR!L199+ILR!M199)</f>
        <v>-21.291530162291796</v>
      </c>
      <c r="AH199" s="134">
        <f>(ILR!I199+ILR!K199)/(ILR!J199+ILR!L199)</f>
        <v>0.69701236967545743</v>
      </c>
      <c r="AI199" s="137">
        <v>-8.3225296365157195</v>
      </c>
      <c r="AJ199" s="85">
        <v>-8.3225296365157195</v>
      </c>
      <c r="AK199" s="83">
        <f t="shared" si="106"/>
        <v>3</v>
      </c>
      <c r="AL199" s="131">
        <f t="shared" si="107"/>
        <v>4</v>
      </c>
      <c r="AM199" s="131">
        <f t="shared" si="108"/>
        <v>3</v>
      </c>
      <c r="AN199" s="84">
        <f t="shared" si="109"/>
        <v>3</v>
      </c>
      <c r="AO199" s="86">
        <f t="shared" si="110"/>
        <v>30</v>
      </c>
    </row>
    <row r="200" spans="1:41" x14ac:dyDescent="0.3">
      <c r="A200" s="26">
        <v>687232</v>
      </c>
      <c r="B200" s="26">
        <v>847230</v>
      </c>
      <c r="C200" s="26">
        <v>368</v>
      </c>
      <c r="D200" s="25">
        <v>196</v>
      </c>
      <c r="E200" s="27" t="s">
        <v>194</v>
      </c>
      <c r="F200" s="82">
        <f>ILR!G200</f>
        <v>-5.5709787678490477</v>
      </c>
      <c r="G200" s="132">
        <f>(Coda!G199+Coda!K199)/(Coda!AF199+Coda!AH199)</f>
        <v>1.2058974070602937</v>
      </c>
      <c r="H200" s="132">
        <f>Coda!G199/Coda!L199</f>
        <v>9.3770491803278708E-4</v>
      </c>
      <c r="I200" s="132">
        <f>(Coda!Z199+Coda!X199+Coda!G199)/Coda!AJ199</f>
        <v>9.1182544178292653E-9</v>
      </c>
      <c r="J200" s="132">
        <f>(Coda!G199+Coda!J199)/Coda!AE199</f>
        <v>4.6023062031815505E-5</v>
      </c>
      <c r="K200" s="132">
        <f>+Coda!G199+Coda!H199+Coda!I199</f>
        <v>6.59415</v>
      </c>
      <c r="L200" s="132">
        <f>(ALR!G200+ALR!P200)/ALR!AA200</f>
        <v>2.7056244761170785</v>
      </c>
      <c r="M200" s="132">
        <f>(ALR!R200+ALR!P200+ALR!G200)/(ALR!I200+ALR!AA200)</f>
        <v>2.1691399189802971</v>
      </c>
      <c r="N200" s="132">
        <f>(ALR!Q200+ALR!P200+ALR!G200)/(ALR!V200+ALR!T200)</f>
        <v>1.6027602602360822</v>
      </c>
      <c r="O200" s="132">
        <f>(CLR!G200+CLR!P200+CLR!H200)/(CLR!L200+CLR!AA200)</f>
        <v>2.9302486635445315</v>
      </c>
      <c r="P200" s="132">
        <f>(CLR!H200+CLR!AH200+CLR!G200)/(CLR!AB200+CLR!L200)</f>
        <v>2.1127392339914235</v>
      </c>
      <c r="Q200" s="132">
        <f>(ILR!G200+ILR!H200+ILR!J200)/ILR!L200</f>
        <v>1.8428569866644366</v>
      </c>
      <c r="R200" s="132">
        <f>(ILR!G200+ILR!H200)/ILR!L200</f>
        <v>1.2438630212705173</v>
      </c>
      <c r="S200" s="83">
        <f t="shared" si="93"/>
        <v>4</v>
      </c>
      <c r="T200" s="131">
        <f t="shared" si="94"/>
        <v>4</v>
      </c>
      <c r="U200" s="131">
        <f t="shared" si="95"/>
        <v>3</v>
      </c>
      <c r="V200" s="131">
        <f t="shared" si="96"/>
        <v>3</v>
      </c>
      <c r="W200" s="131">
        <f t="shared" si="97"/>
        <v>4</v>
      </c>
      <c r="X200" s="131">
        <f t="shared" si="98"/>
        <v>5</v>
      </c>
      <c r="Y200" s="131">
        <f t="shared" si="99"/>
        <v>4</v>
      </c>
      <c r="Z200" s="131">
        <f t="shared" si="100"/>
        <v>5</v>
      </c>
      <c r="AA200" s="131">
        <f t="shared" si="101"/>
        <v>5</v>
      </c>
      <c r="AB200" s="131">
        <f t="shared" si="102"/>
        <v>5</v>
      </c>
      <c r="AC200" s="131">
        <f t="shared" si="103"/>
        <v>5</v>
      </c>
      <c r="AD200" s="131">
        <f t="shared" si="104"/>
        <v>3</v>
      </c>
      <c r="AE200" s="131">
        <f t="shared" si="105"/>
        <v>3</v>
      </c>
      <c r="AF200" s="142">
        <f t="shared" si="111"/>
        <v>81.538461538461533</v>
      </c>
      <c r="AG200" s="136">
        <f>(ILR!I200+ILR!K200)/(ILR!J200+ILR!L200+ILR!M200)</f>
        <v>-52.193857592626593</v>
      </c>
      <c r="AH200" s="134">
        <f>(ILR!I200+ILR!K200)/(ILR!J200+ILR!L200)</f>
        <v>0.62490930065823791</v>
      </c>
      <c r="AI200" s="137">
        <v>-8.3225296365157195</v>
      </c>
      <c r="AJ200" s="85">
        <v>-8.3225296365157195</v>
      </c>
      <c r="AK200" s="83">
        <f t="shared" si="106"/>
        <v>3</v>
      </c>
      <c r="AL200" s="131">
        <f t="shared" si="107"/>
        <v>3</v>
      </c>
      <c r="AM200" s="131">
        <f t="shared" si="108"/>
        <v>3</v>
      </c>
      <c r="AN200" s="84">
        <f t="shared" si="109"/>
        <v>3</v>
      </c>
      <c r="AO200" s="86">
        <f t="shared" si="110"/>
        <v>30</v>
      </c>
    </row>
    <row r="201" spans="1:41" x14ac:dyDescent="0.3">
      <c r="A201" s="26">
        <v>687234</v>
      </c>
      <c r="B201" s="26">
        <v>847230</v>
      </c>
      <c r="C201" s="26">
        <v>368</v>
      </c>
      <c r="D201" s="25">
        <v>197</v>
      </c>
      <c r="E201" s="27" t="s">
        <v>195</v>
      </c>
      <c r="F201" s="82">
        <f>ILR!G201</f>
        <v>-5.6112460630883465</v>
      </c>
      <c r="G201" s="132">
        <f>(Coda!G200+Coda!K200)/(Coda!AF200+Coda!AH200)</f>
        <v>1.5760157598499061</v>
      </c>
      <c r="H201" s="132">
        <f>Coda!G200/Coda!L200</f>
        <v>6.7439613526570051E-4</v>
      </c>
      <c r="I201" s="132">
        <f>(Coda!Z200+Coda!X200+Coda!G200)/Coda!AJ200</f>
        <v>9.9392237802432567E-9</v>
      </c>
      <c r="J201" s="132">
        <f>(Coda!G200+Coda!J200)/Coda!AE200</f>
        <v>2.9927265023656524E-5</v>
      </c>
      <c r="K201" s="132">
        <f>+Coda!G200+Coda!H200+Coda!I200</f>
        <v>6.4404000000000003</v>
      </c>
      <c r="L201" s="132">
        <f>(ALR!G201+ALR!P201)/ALR!AA201</f>
        <v>2.6821950835974482</v>
      </c>
      <c r="M201" s="132">
        <f>(ALR!R201+ALR!P201+ALR!G201)/(ALR!I201+ALR!AA201)</f>
        <v>2.1733617472676587</v>
      </c>
      <c r="N201" s="132">
        <f>(ALR!Q201+ALR!P201+ALR!G201)/(ALR!V201+ALR!T201)</f>
        <v>1.6725304904272829</v>
      </c>
      <c r="O201" s="132">
        <f>(CLR!G201+CLR!P201+CLR!H201)/(CLR!L201+CLR!AA201)</f>
        <v>3.149784466176373</v>
      </c>
      <c r="P201" s="132">
        <f>(CLR!H201+CLR!AH201+CLR!G201)/(CLR!AB201+CLR!L201)</f>
        <v>2.4759631613015141</v>
      </c>
      <c r="Q201" s="132">
        <f>(ILR!G201+ILR!H201+ILR!J201)/ILR!L201</f>
        <v>1.8680180039219763</v>
      </c>
      <c r="R201" s="132">
        <f>(ILR!G201+ILR!H201)/ILR!L201</f>
        <v>1.2430366131585644</v>
      </c>
      <c r="S201" s="83">
        <f t="shared" si="93"/>
        <v>4</v>
      </c>
      <c r="T201" s="131">
        <f t="shared" si="94"/>
        <v>5</v>
      </c>
      <c r="U201" s="131">
        <f t="shared" si="95"/>
        <v>3</v>
      </c>
      <c r="V201" s="131">
        <f t="shared" si="96"/>
        <v>3</v>
      </c>
      <c r="W201" s="131">
        <f t="shared" si="97"/>
        <v>3</v>
      </c>
      <c r="X201" s="131">
        <f t="shared" si="98"/>
        <v>5</v>
      </c>
      <c r="Y201" s="131">
        <f t="shared" si="99"/>
        <v>4</v>
      </c>
      <c r="Z201" s="131">
        <f t="shared" si="100"/>
        <v>5</v>
      </c>
      <c r="AA201" s="131">
        <f t="shared" si="101"/>
        <v>5</v>
      </c>
      <c r="AB201" s="131">
        <f t="shared" si="102"/>
        <v>5</v>
      </c>
      <c r="AC201" s="131">
        <f t="shared" si="103"/>
        <v>5</v>
      </c>
      <c r="AD201" s="131">
        <f t="shared" si="104"/>
        <v>3</v>
      </c>
      <c r="AE201" s="131">
        <f t="shared" si="105"/>
        <v>3</v>
      </c>
      <c r="AF201" s="142">
        <f t="shared" si="111"/>
        <v>81.538461538461533</v>
      </c>
      <c r="AG201" s="136">
        <f>(ILR!I201+ILR!K201)/(ILR!J201+ILR!L201+ILR!M201)</f>
        <v>42.970075698755892</v>
      </c>
      <c r="AH201" s="134">
        <f>(ILR!I201+ILR!K201)/(ILR!J201+ILR!L201)</f>
        <v>0.52112156684361766</v>
      </c>
      <c r="AI201" s="137">
        <v>-8.3225296365157195</v>
      </c>
      <c r="AJ201" s="85">
        <v>-8.3225296365157195</v>
      </c>
      <c r="AK201" s="83">
        <f t="shared" si="106"/>
        <v>5</v>
      </c>
      <c r="AL201" s="131">
        <f t="shared" si="107"/>
        <v>3</v>
      </c>
      <c r="AM201" s="131">
        <f t="shared" si="108"/>
        <v>3</v>
      </c>
      <c r="AN201" s="84">
        <f t="shared" si="109"/>
        <v>3</v>
      </c>
      <c r="AO201" s="86">
        <f t="shared" si="110"/>
        <v>30</v>
      </c>
    </row>
    <row r="202" spans="1:41" x14ac:dyDescent="0.3">
      <c r="A202" s="26">
        <v>687235</v>
      </c>
      <c r="B202" s="26">
        <v>847230</v>
      </c>
      <c r="C202" s="26">
        <v>367</v>
      </c>
      <c r="D202" s="25">
        <v>198</v>
      </c>
      <c r="E202" s="27" t="s">
        <v>196</v>
      </c>
      <c r="F202" s="82">
        <f>ILR!G202</f>
        <v>-4.1064731363349534</v>
      </c>
      <c r="G202" s="132">
        <f>(Coda!G201+Coda!K201)/(Coda!AF201+Coda!AH201)</f>
        <v>1.3805461554067762</v>
      </c>
      <c r="H202" s="132">
        <f>Coda!G201/Coda!L201</f>
        <v>3.7377049180327873E-2</v>
      </c>
      <c r="I202" s="132">
        <f>(Coda!Z201+Coda!X201+Coda!G201)/Coda!AJ201</f>
        <v>1.2245161304976953E-7</v>
      </c>
      <c r="J202" s="132">
        <f>(Coda!G201+Coda!J201)/Coda!AE201</f>
        <v>9.0236835474930715E-5</v>
      </c>
      <c r="K202" s="132">
        <f>+Coda!G201+Coda!H201+Coda!I201</f>
        <v>6.5324413793103453</v>
      </c>
      <c r="L202" s="132">
        <f>(ALR!G202+ALR!P202)/ALR!AA202</f>
        <v>2.3290368083095125</v>
      </c>
      <c r="M202" s="132">
        <f>(ALR!R202+ALR!P202+ALR!G202)/(ALR!I202+ALR!AA202)</f>
        <v>1.9535553678396074</v>
      </c>
      <c r="N202" s="132">
        <f>(ALR!Q202+ALR!P202+ALR!G202)/(ALR!V202+ALR!T202)</f>
        <v>1.4930889600095063</v>
      </c>
      <c r="O202" s="132">
        <f>(CLR!G202+CLR!P202+CLR!H202)/(CLR!L202+CLR!AA202)</f>
        <v>1.9225311355095978</v>
      </c>
      <c r="P202" s="132">
        <f>(CLR!H202+CLR!AH202+CLR!G202)/(CLR!AB202+CLR!L202)</f>
        <v>1.0155504215523334</v>
      </c>
      <c r="Q202" s="132">
        <f>(ILR!G202+ILR!H202+ILR!J202)/ILR!L202</f>
        <v>1.5202624583482232</v>
      </c>
      <c r="R202" s="132">
        <f>(ILR!G202+ILR!H202)/ILR!L202</f>
        <v>0.92002551717086389</v>
      </c>
      <c r="S202" s="83">
        <f t="shared" si="93"/>
        <v>5</v>
      </c>
      <c r="T202" s="131">
        <f t="shared" si="94"/>
        <v>5</v>
      </c>
      <c r="U202" s="131">
        <f t="shared" si="95"/>
        <v>5</v>
      </c>
      <c r="V202" s="131">
        <f t="shared" si="96"/>
        <v>4</v>
      </c>
      <c r="W202" s="131">
        <f t="shared" si="97"/>
        <v>5</v>
      </c>
      <c r="X202" s="131">
        <f t="shared" si="98"/>
        <v>5</v>
      </c>
      <c r="Y202" s="131">
        <f t="shared" si="99"/>
        <v>3</v>
      </c>
      <c r="Z202" s="131">
        <f t="shared" si="100"/>
        <v>3</v>
      </c>
      <c r="AA202" s="131">
        <f t="shared" si="101"/>
        <v>3</v>
      </c>
      <c r="AB202" s="131">
        <f t="shared" si="102"/>
        <v>3</v>
      </c>
      <c r="AC202" s="131">
        <f t="shared" si="103"/>
        <v>3</v>
      </c>
      <c r="AD202" s="131">
        <f t="shared" si="104"/>
        <v>3</v>
      </c>
      <c r="AE202" s="131">
        <f t="shared" si="105"/>
        <v>3</v>
      </c>
      <c r="AF202" s="142">
        <f t="shared" si="111"/>
        <v>76.92307692307692</v>
      </c>
      <c r="AG202" s="136">
        <f>(ILR!I202+ILR!K202)/(ILR!J202+ILR!L202+ILR!M202)</f>
        <v>-23.649608033503341</v>
      </c>
      <c r="AH202" s="134">
        <f>(ILR!I202+ILR!K202)/(ILR!J202+ILR!L202)</f>
        <v>0.59644292975022351</v>
      </c>
      <c r="AI202" s="137">
        <v>-8.3225296365157195</v>
      </c>
      <c r="AJ202" s="85">
        <v>-8.3225296365157195</v>
      </c>
      <c r="AK202" s="83">
        <f t="shared" si="106"/>
        <v>3</v>
      </c>
      <c r="AL202" s="131">
        <f t="shared" si="107"/>
        <v>3</v>
      </c>
      <c r="AM202" s="131">
        <f t="shared" si="108"/>
        <v>3</v>
      </c>
      <c r="AN202" s="84">
        <f t="shared" si="109"/>
        <v>3</v>
      </c>
      <c r="AO202" s="86">
        <f t="shared" si="110"/>
        <v>30</v>
      </c>
    </row>
    <row r="203" spans="1:41" x14ac:dyDescent="0.3">
      <c r="A203" s="26">
        <v>686944</v>
      </c>
      <c r="B203" s="26">
        <v>846949</v>
      </c>
      <c r="C203" s="26">
        <v>361</v>
      </c>
      <c r="D203" s="25">
        <v>1</v>
      </c>
      <c r="E203" s="27" t="s">
        <v>286</v>
      </c>
      <c r="F203" s="82">
        <f>ILR!G203</f>
        <v>-4.9072123960426799</v>
      </c>
      <c r="G203" s="132">
        <f>(Coda!G202+Coda!K202)/(Coda!AF202+Coda!AH202)</f>
        <v>3.7668431051424829</v>
      </c>
      <c r="H203" s="132">
        <f>Coda!G202/Coda!L202</f>
        <v>7.8297872340425526E-4</v>
      </c>
      <c r="I203" s="132">
        <f>(Coda!Z202+Coda!X202+Coda!G202)/Coda!AJ202</f>
        <v>7.850859309233498E-9</v>
      </c>
      <c r="J203" s="132">
        <f>(Coda!G202+Coda!J202)/Coda!AE202</f>
        <v>1.4882797300379719E-5</v>
      </c>
      <c r="K203" s="132">
        <f>+Coda!G202+Coda!H202+Coda!I202</f>
        <v>7.6254</v>
      </c>
      <c r="L203" s="132">
        <f>(ALR!G203+ALR!P203)/ALR!AA203</f>
        <v>2.661757369048992</v>
      </c>
      <c r="M203" s="132">
        <f>(ALR!R203+ALR!P203+ALR!G203)/(ALR!I203+ALR!AA203)</f>
        <v>2.2421386127340459</v>
      </c>
      <c r="N203" s="132">
        <f>(ALR!Q203+ALR!P203+ALR!G203)/(ALR!V203+ALR!T203)</f>
        <v>1.7282860430124678</v>
      </c>
      <c r="O203" s="132">
        <f>(CLR!G203+CLR!P203+CLR!H203)/(CLR!L203+CLR!AA203)</f>
        <v>3.1846482864568717</v>
      </c>
      <c r="P203" s="132">
        <f>(CLR!H203+CLR!AH203+CLR!G203)/(CLR!AB203+CLR!L203)</f>
        <v>2.185573495418069</v>
      </c>
      <c r="Q203" s="132">
        <f>(ILR!G203+ILR!H203+ILR!J203)/ILR!L203</f>
        <v>1.7035504922894733</v>
      </c>
      <c r="R203" s="132">
        <f>(ILR!G203+ILR!H203)/ILR!L203</f>
        <v>1.0749511845453557</v>
      </c>
      <c r="S203" s="83">
        <f t="shared" si="93"/>
        <v>5</v>
      </c>
      <c r="T203" s="131">
        <f t="shared" si="94"/>
        <v>5</v>
      </c>
      <c r="U203" s="131">
        <f t="shared" si="95"/>
        <v>3</v>
      </c>
      <c r="V203" s="131">
        <f t="shared" si="96"/>
        <v>3</v>
      </c>
      <c r="W203" s="131">
        <f t="shared" si="97"/>
        <v>3</v>
      </c>
      <c r="X203" s="131">
        <f t="shared" si="98"/>
        <v>5</v>
      </c>
      <c r="Y203" s="131">
        <f t="shared" si="99"/>
        <v>4</v>
      </c>
      <c r="Z203" s="131">
        <f t="shared" si="100"/>
        <v>5</v>
      </c>
      <c r="AA203" s="131">
        <f t="shared" si="101"/>
        <v>5</v>
      </c>
      <c r="AB203" s="131">
        <f t="shared" si="102"/>
        <v>5</v>
      </c>
      <c r="AC203" s="131">
        <f t="shared" si="103"/>
        <v>5</v>
      </c>
      <c r="AD203" s="131">
        <f t="shared" si="104"/>
        <v>3</v>
      </c>
      <c r="AE203" s="131">
        <f t="shared" si="105"/>
        <v>3</v>
      </c>
      <c r="AF203" s="142">
        <f t="shared" si="111"/>
        <v>83.07692307692308</v>
      </c>
      <c r="AG203" s="136">
        <f>(ILR!I203+ILR!K203)/(ILR!J203+ILR!L203+ILR!M203)</f>
        <v>-42.985563462952946</v>
      </c>
      <c r="AH203" s="134">
        <f>(ILR!I203+ILR!K203)/(ILR!J203+ILR!L203)</f>
        <v>0.34246723446954713</v>
      </c>
      <c r="AI203" s="137">
        <v>-8.3225296365157195</v>
      </c>
      <c r="AJ203" s="85">
        <v>-8.3225296365157195</v>
      </c>
      <c r="AK203" s="83">
        <f t="shared" si="106"/>
        <v>3</v>
      </c>
      <c r="AL203" s="131">
        <f t="shared" si="107"/>
        <v>3</v>
      </c>
      <c r="AM203" s="131">
        <f t="shared" si="108"/>
        <v>3</v>
      </c>
      <c r="AN203" s="84">
        <f t="shared" si="109"/>
        <v>3</v>
      </c>
      <c r="AO203" s="86">
        <f t="shared" si="110"/>
        <v>30</v>
      </c>
    </row>
    <row r="204" spans="1:41" x14ac:dyDescent="0.3">
      <c r="A204" s="26">
        <v>686937</v>
      </c>
      <c r="B204" s="26">
        <v>846945</v>
      </c>
      <c r="C204" s="26">
        <v>362</v>
      </c>
      <c r="D204" s="25">
        <v>2</v>
      </c>
      <c r="E204" s="27" t="s">
        <v>287</v>
      </c>
      <c r="F204" s="82">
        <f>ILR!G204</f>
        <v>-4.4599994333487265</v>
      </c>
      <c r="G204" s="132">
        <f>(Coda!G203+Coda!K203)/(Coda!AF203+Coda!AH203)</f>
        <v>6.9053044354838704</v>
      </c>
      <c r="H204" s="132">
        <f>Coda!G203/Coda!L203</f>
        <v>1.5000000000000001E-4</v>
      </c>
      <c r="I204" s="132">
        <f>(Coda!Z203+Coda!X203+Coda!G203)/Coda!AJ203</f>
        <v>1.3301944414926134E-8</v>
      </c>
      <c r="J204" s="132">
        <f>(Coda!G203+Coda!J203)/Coda!AE203</f>
        <v>4.8106232080881249E-5</v>
      </c>
      <c r="K204" s="132">
        <f>+Coda!G203+Coda!H203+Coda!I203</f>
        <v>7.7146857142857144</v>
      </c>
      <c r="L204" s="132">
        <f>(ALR!G204+ALR!P204)/ALR!AA204</f>
        <v>2.6491429521672933</v>
      </c>
      <c r="M204" s="132">
        <f>(ALR!R204+ALR!P204+ALR!G204)/(ALR!I204+ALR!AA204)</f>
        <v>2.2207548578705856</v>
      </c>
      <c r="N204" s="132">
        <f>(ALR!Q204+ALR!P204+ALR!G204)/(ALR!V204+ALR!T204)</f>
        <v>1.652388541136941</v>
      </c>
      <c r="O204" s="132">
        <f>(CLR!G204+CLR!P204+CLR!H204)/(CLR!L204+CLR!AA204)</f>
        <v>5.5819877212337161</v>
      </c>
      <c r="P204" s="132">
        <f>(CLR!H204+CLR!AH204+CLR!G204)/(CLR!AB204+CLR!L204)</f>
        <v>3.962314821151824</v>
      </c>
      <c r="Q204" s="132">
        <f>(ILR!G204+ILR!H204+ILR!J204)/ILR!L204</f>
        <v>1.5918447354237375</v>
      </c>
      <c r="R204" s="132">
        <f>(ILR!G204+ILR!H204)/ILR!L204</f>
        <v>0.97749902354891272</v>
      </c>
      <c r="S204" s="83">
        <f t="shared" si="93"/>
        <v>5</v>
      </c>
      <c r="T204" s="131">
        <f t="shared" si="94"/>
        <v>5</v>
      </c>
      <c r="U204" s="131">
        <f t="shared" si="95"/>
        <v>3</v>
      </c>
      <c r="V204" s="131">
        <f t="shared" si="96"/>
        <v>3</v>
      </c>
      <c r="W204" s="131">
        <f t="shared" si="97"/>
        <v>4</v>
      </c>
      <c r="X204" s="131">
        <f t="shared" si="98"/>
        <v>5</v>
      </c>
      <c r="Y204" s="131">
        <f t="shared" si="99"/>
        <v>4</v>
      </c>
      <c r="Z204" s="131">
        <f t="shared" si="100"/>
        <v>5</v>
      </c>
      <c r="AA204" s="131">
        <f t="shared" si="101"/>
        <v>5</v>
      </c>
      <c r="AB204" s="131">
        <f t="shared" si="102"/>
        <v>5</v>
      </c>
      <c r="AC204" s="131">
        <f t="shared" si="103"/>
        <v>5</v>
      </c>
      <c r="AD204" s="131">
        <f t="shared" si="104"/>
        <v>3</v>
      </c>
      <c r="AE204" s="131">
        <f t="shared" si="105"/>
        <v>3</v>
      </c>
      <c r="AF204" s="142">
        <f t="shared" si="111"/>
        <v>84.615384615384613</v>
      </c>
      <c r="AG204" s="136">
        <f>(ILR!I204+ILR!K204)/(ILR!J204+ILR!L204+ILR!M204)</f>
        <v>19.150796718816917</v>
      </c>
      <c r="AH204" s="134">
        <f>(ILR!I204+ILR!K204)/(ILR!J204+ILR!L204)</f>
        <v>0.34029970825238587</v>
      </c>
      <c r="AI204" s="137">
        <v>-8.3225296365157195</v>
      </c>
      <c r="AJ204" s="85">
        <v>-8.3225296365157195</v>
      </c>
      <c r="AK204" s="83">
        <f t="shared" si="106"/>
        <v>5</v>
      </c>
      <c r="AL204" s="131">
        <f t="shared" si="107"/>
        <v>3</v>
      </c>
      <c r="AM204" s="131">
        <f t="shared" si="108"/>
        <v>3</v>
      </c>
      <c r="AN204" s="84">
        <f t="shared" si="109"/>
        <v>3</v>
      </c>
      <c r="AO204" s="86">
        <f t="shared" si="110"/>
        <v>30</v>
      </c>
    </row>
    <row r="205" spans="1:41" x14ac:dyDescent="0.3">
      <c r="A205" s="26">
        <v>686937</v>
      </c>
      <c r="B205" s="26">
        <v>846945</v>
      </c>
      <c r="C205" s="26">
        <v>362</v>
      </c>
      <c r="D205" s="25">
        <v>3</v>
      </c>
      <c r="E205" s="27" t="s">
        <v>288</v>
      </c>
      <c r="F205" s="82">
        <f>ILR!G205</f>
        <v>-3.4175420636150413</v>
      </c>
      <c r="G205" s="132">
        <f>(Coda!G204+Coda!K204)/(Coda!AF204+Coda!AH204)</f>
        <v>5.3605272785622597</v>
      </c>
      <c r="H205" s="132">
        <f>Coda!G204/Coda!L204</f>
        <v>2.5975925925925923E-2</v>
      </c>
      <c r="I205" s="132">
        <f>(Coda!Z204+Coda!X204+Coda!G204)/Coda!AJ204</f>
        <v>8.8986766986924223E-8</v>
      </c>
      <c r="J205" s="132">
        <f>(Coda!G204+Coda!J204)/Coda!AE204</f>
        <v>1.0123883976248452E-4</v>
      </c>
      <c r="K205" s="132">
        <f>+Coda!G204+Coda!H204+Coda!I204</f>
        <v>6.9556684210526321</v>
      </c>
      <c r="L205" s="132">
        <f>(ALR!G205+ALR!P205)/ALR!AA205</f>
        <v>2.3823501686503299</v>
      </c>
      <c r="M205" s="132">
        <f>(ALR!R205+ALR!P205+ALR!G205)/(ALR!I205+ALR!AA205)</f>
        <v>2.022207029132387</v>
      </c>
      <c r="N205" s="132">
        <f>(ALR!Q205+ALR!P205+ALR!G205)/(ALR!V205+ALR!T205)</f>
        <v>1.5023887436032208</v>
      </c>
      <c r="O205" s="132">
        <f>(CLR!G205+CLR!P205+CLR!H205)/(CLR!L205+CLR!AA205)</f>
        <v>1.9478799464777656</v>
      </c>
      <c r="P205" s="132">
        <f>(CLR!H205+CLR!AH205+CLR!G205)/(CLR!AB205+CLR!L205)</f>
        <v>1.1350161293013723</v>
      </c>
      <c r="Q205" s="132">
        <f>(ILR!G205+ILR!H205+ILR!J205)/ILR!L205</f>
        <v>1.3690159169001075</v>
      </c>
      <c r="R205" s="132">
        <f>(ILR!G205+ILR!H205)/ILR!L205</f>
        <v>0.76110002065422921</v>
      </c>
      <c r="S205" s="83">
        <f t="shared" si="93"/>
        <v>5</v>
      </c>
      <c r="T205" s="131">
        <f t="shared" si="94"/>
        <v>5</v>
      </c>
      <c r="U205" s="131">
        <f t="shared" si="95"/>
        <v>5</v>
      </c>
      <c r="V205" s="131">
        <f t="shared" si="96"/>
        <v>4</v>
      </c>
      <c r="W205" s="131">
        <f t="shared" si="97"/>
        <v>5</v>
      </c>
      <c r="X205" s="131">
        <f t="shared" si="98"/>
        <v>5</v>
      </c>
      <c r="Y205" s="131">
        <f t="shared" si="99"/>
        <v>3</v>
      </c>
      <c r="Z205" s="131">
        <f t="shared" si="100"/>
        <v>3</v>
      </c>
      <c r="AA205" s="131">
        <f t="shared" si="101"/>
        <v>3</v>
      </c>
      <c r="AB205" s="131">
        <f t="shared" si="102"/>
        <v>3</v>
      </c>
      <c r="AC205" s="131">
        <f t="shared" si="103"/>
        <v>3</v>
      </c>
      <c r="AD205" s="131">
        <f t="shared" si="104"/>
        <v>3</v>
      </c>
      <c r="AE205" s="131">
        <f t="shared" si="105"/>
        <v>3</v>
      </c>
      <c r="AF205" s="142">
        <f t="shared" si="111"/>
        <v>76.92307692307692</v>
      </c>
      <c r="AG205" s="136">
        <f>(ILR!I205+ILR!K205)/(ILR!J205+ILR!L205+ILR!M205)</f>
        <v>-18.592881809702028</v>
      </c>
      <c r="AH205" s="134">
        <f>(ILR!I205+ILR!K205)/(ILR!J205+ILR!L205)</f>
        <v>0.5214643487905809</v>
      </c>
      <c r="AI205" s="137">
        <v>-8.3225296365157195</v>
      </c>
      <c r="AJ205" s="85">
        <v>-8.3225296365157195</v>
      </c>
      <c r="AK205" s="83">
        <f t="shared" si="106"/>
        <v>3</v>
      </c>
      <c r="AL205" s="131">
        <f t="shared" si="107"/>
        <v>3</v>
      </c>
      <c r="AM205" s="131">
        <f t="shared" si="108"/>
        <v>3</v>
      </c>
      <c r="AN205" s="84">
        <f t="shared" si="109"/>
        <v>3</v>
      </c>
      <c r="AO205" s="86">
        <f t="shared" si="110"/>
        <v>30</v>
      </c>
    </row>
    <row r="206" spans="1:41" x14ac:dyDescent="0.3">
      <c r="A206" s="26">
        <v>686883</v>
      </c>
      <c r="B206" s="26">
        <v>846460</v>
      </c>
      <c r="C206" s="26">
        <v>374</v>
      </c>
      <c r="D206" s="25">
        <v>4</v>
      </c>
      <c r="E206" s="27" t="s">
        <v>289</v>
      </c>
      <c r="F206" s="82">
        <f>ILR!G206</f>
        <v>-2.1971237064954057</v>
      </c>
      <c r="G206" s="132">
        <f>(Coda!G205+Coda!K205)/(Coda!AF205+Coda!AH205)</f>
        <v>7.5004</v>
      </c>
      <c r="H206" s="132">
        <f>Coda!G205/Coda!L205</f>
        <v>3.2000000000000002E-3</v>
      </c>
      <c r="I206" s="132">
        <f>(Coda!Z205+Coda!X205+Coda!G205)/Coda!AJ205</f>
        <v>3.7055347152604847E-7</v>
      </c>
      <c r="J206" s="132">
        <f>(Coda!G205+Coda!J205)/Coda!AE205</f>
        <v>1.7291666666666668E-4</v>
      </c>
      <c r="K206" s="132">
        <f>+Coda!G205+Coda!H205+Coda!I205</f>
        <v>6.0004</v>
      </c>
      <c r="L206" s="132">
        <f>(ALR!G206+ALR!P206)/ALR!AA206</f>
        <v>2.8117746964589987</v>
      </c>
      <c r="M206" s="132">
        <f>(ALR!R206+ALR!P206+ALR!G206)/(ALR!I206+ALR!AA206)</f>
        <v>2.296872391639865</v>
      </c>
      <c r="N206" s="132">
        <f>(ALR!Q206+ALR!P206+ALR!G206)/(ALR!V206+ALR!T206)</f>
        <v>1.749828064721618</v>
      </c>
      <c r="O206" s="132">
        <f>(CLR!G206+CLR!P206+CLR!H206)/(CLR!L206+CLR!AA206)</f>
        <v>4.1781857398378559</v>
      </c>
      <c r="P206" s="132">
        <f>(CLR!H206+CLR!AH206+CLR!G206)/(CLR!AB206+CLR!L206)</f>
        <v>1.5845866837885871</v>
      </c>
      <c r="Q206" s="132">
        <f>(ILR!G206+ILR!H206+ILR!J206)/ILR!L206</f>
        <v>0.9522634725566389</v>
      </c>
      <c r="R206" s="132">
        <f>(ILR!G206+ILR!H206)/ILR!L206</f>
        <v>0.44433103026510573</v>
      </c>
      <c r="S206" s="83">
        <f t="shared" si="93"/>
        <v>5</v>
      </c>
      <c r="T206" s="131">
        <f t="shared" si="94"/>
        <v>5</v>
      </c>
      <c r="U206" s="131">
        <f t="shared" si="95"/>
        <v>3</v>
      </c>
      <c r="V206" s="131">
        <f t="shared" si="96"/>
        <v>5</v>
      </c>
      <c r="W206" s="131">
        <f t="shared" si="97"/>
        <v>5</v>
      </c>
      <c r="X206" s="131">
        <f t="shared" si="98"/>
        <v>5</v>
      </c>
      <c r="Y206" s="131">
        <f t="shared" si="99"/>
        <v>5</v>
      </c>
      <c r="Z206" s="131">
        <f t="shared" si="100"/>
        <v>5</v>
      </c>
      <c r="AA206" s="131">
        <f t="shared" si="101"/>
        <v>5</v>
      </c>
      <c r="AB206" s="131">
        <f t="shared" si="102"/>
        <v>5</v>
      </c>
      <c r="AC206" s="131">
        <f t="shared" si="103"/>
        <v>4</v>
      </c>
      <c r="AD206" s="131">
        <f t="shared" si="104"/>
        <v>3</v>
      </c>
      <c r="AE206" s="131">
        <f t="shared" si="105"/>
        <v>3</v>
      </c>
      <c r="AF206" s="142">
        <f t="shared" si="111"/>
        <v>89.230769230769226</v>
      </c>
      <c r="AG206" s="136">
        <f>(ILR!I206+ILR!K206)/(ILR!J206+ILR!L206+ILR!M206)</f>
        <v>1.8995935517976981</v>
      </c>
      <c r="AH206" s="134">
        <f>(ILR!I206+ILR!K206)/(ILR!J206+ILR!L206)</f>
        <v>0.34067708611935071</v>
      </c>
      <c r="AI206" s="137">
        <v>-8.3225296365157195</v>
      </c>
      <c r="AJ206" s="85">
        <v>-8.3225296365157195</v>
      </c>
      <c r="AK206" s="83">
        <f t="shared" si="106"/>
        <v>3</v>
      </c>
      <c r="AL206" s="131">
        <f t="shared" si="107"/>
        <v>3</v>
      </c>
      <c r="AM206" s="131">
        <f t="shared" si="108"/>
        <v>3</v>
      </c>
      <c r="AN206" s="84">
        <f t="shared" si="109"/>
        <v>3</v>
      </c>
      <c r="AO206" s="86">
        <f t="shared" si="110"/>
        <v>30</v>
      </c>
    </row>
    <row r="207" spans="1:41" x14ac:dyDescent="0.3">
      <c r="A207" s="26">
        <v>686855</v>
      </c>
      <c r="B207" s="26">
        <v>846452</v>
      </c>
      <c r="C207" s="26">
        <v>374</v>
      </c>
      <c r="D207" s="25">
        <v>5</v>
      </c>
      <c r="E207" s="27" t="s">
        <v>290</v>
      </c>
      <c r="F207" s="82">
        <f>ILR!G207</f>
        <v>-3.9391231229767998</v>
      </c>
      <c r="G207" s="132">
        <f>(Coda!G206+Coda!K206)/(Coda!AF206+Coda!AH206)</f>
        <v>0.71780861244019123</v>
      </c>
      <c r="H207" s="132">
        <f>Coda!G206/Coda!L206</f>
        <v>1.2239999999999999E-2</v>
      </c>
      <c r="I207" s="132">
        <f>(Coda!Z206+Coda!X206+Coda!G206)/Coda!AJ206</f>
        <v>2.5639562413700853E-7</v>
      </c>
      <c r="J207" s="132">
        <f>(Coda!G206+Coda!J206)/Coda!AE206</f>
        <v>5.1228733459357273E-5</v>
      </c>
      <c r="K207" s="132">
        <f>+Coda!G206+Coda!H206+Coda!I206</f>
        <v>5.5004</v>
      </c>
      <c r="L207" s="132">
        <f>(ALR!G207+ALR!P207)/ALR!AA207</f>
        <v>3.0421901557235782</v>
      </c>
      <c r="M207" s="132">
        <f>(ALR!R207+ALR!P207+ALR!G207)/(ALR!I207+ALR!AA207)</f>
        <v>2.3626593810089958</v>
      </c>
      <c r="N207" s="132">
        <f>(ALR!Q207+ALR!P207+ALR!G207)/(ALR!V207+ALR!T207)</f>
        <v>1.7272160980543154</v>
      </c>
      <c r="O207" s="132">
        <f>(CLR!G207+CLR!P207+CLR!H207)/(CLR!L207+CLR!AA207)</f>
        <v>2.9270330245236433</v>
      </c>
      <c r="P207" s="132">
        <f>(CLR!H207+CLR!AH207+CLR!G207)/(CLR!AB207+CLR!L207)</f>
        <v>0.77783650163849782</v>
      </c>
      <c r="Q207" s="132">
        <f>(ILR!G207+ILR!H207+ILR!J207)/ILR!L207</f>
        <v>1.4709776225073594</v>
      </c>
      <c r="R207" s="132">
        <f>(ILR!G207+ILR!H207)/ILR!L207</f>
        <v>0.83782243517898192</v>
      </c>
      <c r="S207" s="83">
        <f t="shared" si="93"/>
        <v>5</v>
      </c>
      <c r="T207" s="131">
        <f t="shared" si="94"/>
        <v>4</v>
      </c>
      <c r="U207" s="131">
        <f t="shared" si="95"/>
        <v>4</v>
      </c>
      <c r="V207" s="131">
        <f t="shared" si="96"/>
        <v>5</v>
      </c>
      <c r="W207" s="131">
        <f t="shared" si="97"/>
        <v>4</v>
      </c>
      <c r="X207" s="131">
        <f t="shared" si="98"/>
        <v>5</v>
      </c>
      <c r="Y207" s="131">
        <f t="shared" si="99"/>
        <v>5</v>
      </c>
      <c r="Z207" s="131">
        <f t="shared" si="100"/>
        <v>5</v>
      </c>
      <c r="AA207" s="131">
        <f t="shared" si="101"/>
        <v>5</v>
      </c>
      <c r="AB207" s="131">
        <f t="shared" si="102"/>
        <v>5</v>
      </c>
      <c r="AC207" s="131">
        <f t="shared" si="103"/>
        <v>3</v>
      </c>
      <c r="AD207" s="131">
        <f t="shared" si="104"/>
        <v>3</v>
      </c>
      <c r="AE207" s="131">
        <f t="shared" si="105"/>
        <v>3</v>
      </c>
      <c r="AF207" s="142">
        <f t="shared" si="111"/>
        <v>86.15384615384616</v>
      </c>
      <c r="AG207" s="136">
        <f>(ILR!I207+ILR!K207)/(ILR!J207+ILR!L207+ILR!M207)</f>
        <v>2.6544387821520106</v>
      </c>
      <c r="AH207" s="134">
        <f>(ILR!I207+ILR!K207)/(ILR!J207+ILR!L207)</f>
        <v>0.4688117520544331</v>
      </c>
      <c r="AI207" s="137">
        <v>-8.3225296365157195</v>
      </c>
      <c r="AJ207" s="85">
        <v>-8.3225296365157195</v>
      </c>
      <c r="AK207" s="83">
        <f t="shared" si="106"/>
        <v>3</v>
      </c>
      <c r="AL207" s="131">
        <f t="shared" si="107"/>
        <v>3</v>
      </c>
      <c r="AM207" s="131">
        <f t="shared" si="108"/>
        <v>3</v>
      </c>
      <c r="AN207" s="84">
        <f t="shared" si="109"/>
        <v>3</v>
      </c>
      <c r="AO207" s="86">
        <f t="shared" si="110"/>
        <v>30</v>
      </c>
    </row>
    <row r="208" spans="1:41" x14ac:dyDescent="0.3">
      <c r="A208" s="26">
        <v>686855</v>
      </c>
      <c r="B208" s="26">
        <v>846450</v>
      </c>
      <c r="C208" s="26">
        <v>374</v>
      </c>
      <c r="D208" s="25">
        <v>6</v>
      </c>
      <c r="E208" s="27" t="s">
        <v>291</v>
      </c>
      <c r="F208" s="82">
        <f>ILR!G208</f>
        <v>-6.8401091779805636</v>
      </c>
      <c r="G208" s="132">
        <f>(Coda!G207+Coda!K207)/(Coda!AF207+Coda!AH207)</f>
        <v>3.8989610345587358E-2</v>
      </c>
      <c r="H208" s="132">
        <f>Coda!G207/Coda!L207</f>
        <v>1.6230769230769229E-2</v>
      </c>
      <c r="I208" s="132">
        <f>(Coda!Z207+Coda!X207+Coda!G207)/Coda!AJ207</f>
        <v>1.4256942330084928E-7</v>
      </c>
      <c r="J208" s="132">
        <f>(Coda!G207+Coda!J207)/Coda!AE207</f>
        <v>3.9111111111111111E-6</v>
      </c>
      <c r="K208" s="132">
        <f>+Coda!G207+Coda!H207+Coda!I207</f>
        <v>12.000400000000001</v>
      </c>
      <c r="L208" s="132">
        <f>(ALR!G208+ALR!P208)/ALR!AA208</f>
        <v>2.7839601988368079</v>
      </c>
      <c r="M208" s="132">
        <f>(ALR!R208+ALR!P208+ALR!G208)/(ALR!I208+ALR!AA208)</f>
        <v>2.2409394641881888</v>
      </c>
      <c r="N208" s="132">
        <f>(ALR!Q208+ALR!P208+ALR!G208)/(ALR!V208+ALR!T208)</f>
        <v>1.6241511851469197</v>
      </c>
      <c r="O208" s="132">
        <f>(CLR!G208+CLR!P208+CLR!H208)/(CLR!L208+CLR!AA208)</f>
        <v>1.7232048362045933</v>
      </c>
      <c r="P208" s="132">
        <f>(CLR!H208+CLR!AH208+CLR!G208)/(CLR!AB208+CLR!L208)</f>
        <v>0.62464801735653708</v>
      </c>
      <c r="Q208" s="132">
        <f>(ILR!G208+ILR!H208+ILR!J208)/ILR!L208</f>
        <v>2.2247227203536024</v>
      </c>
      <c r="R208" s="132">
        <f>(ILR!G208+ILR!H208)/ILR!L208</f>
        <v>1.5047208811916131</v>
      </c>
      <c r="S208" s="83">
        <f t="shared" si="93"/>
        <v>3</v>
      </c>
      <c r="T208" s="131">
        <f t="shared" si="94"/>
        <v>3</v>
      </c>
      <c r="U208" s="131">
        <f t="shared" si="95"/>
        <v>4</v>
      </c>
      <c r="V208" s="131">
        <f t="shared" si="96"/>
        <v>4</v>
      </c>
      <c r="W208" s="131">
        <f t="shared" si="97"/>
        <v>3</v>
      </c>
      <c r="X208" s="131">
        <f t="shared" si="98"/>
        <v>5</v>
      </c>
      <c r="Y208" s="131">
        <f t="shared" si="99"/>
        <v>5</v>
      </c>
      <c r="Z208" s="131">
        <f t="shared" si="100"/>
        <v>5</v>
      </c>
      <c r="AA208" s="131">
        <f t="shared" si="101"/>
        <v>5</v>
      </c>
      <c r="AB208" s="131">
        <f t="shared" si="102"/>
        <v>3</v>
      </c>
      <c r="AC208" s="131">
        <f t="shared" si="103"/>
        <v>3</v>
      </c>
      <c r="AD208" s="131">
        <f t="shared" si="104"/>
        <v>5</v>
      </c>
      <c r="AE208" s="131">
        <f t="shared" si="105"/>
        <v>4</v>
      </c>
      <c r="AF208" s="142">
        <f t="shared" si="111"/>
        <v>80</v>
      </c>
      <c r="AG208" s="136">
        <f>(ILR!I208+ILR!K208)/(ILR!J208+ILR!L208+ILR!M208)</f>
        <v>4.6675320150680237</v>
      </c>
      <c r="AH208" s="134">
        <f>(ILR!I208+ILR!K208)/(ILR!J208+ILR!L208)</f>
        <v>0.70080760686870047</v>
      </c>
      <c r="AI208" s="137">
        <v>-8.3225296365157195</v>
      </c>
      <c r="AJ208" s="85">
        <v>-8.3225296365157195</v>
      </c>
      <c r="AK208" s="83">
        <f t="shared" si="106"/>
        <v>3</v>
      </c>
      <c r="AL208" s="131">
        <f t="shared" si="107"/>
        <v>4</v>
      </c>
      <c r="AM208" s="131">
        <f t="shared" si="108"/>
        <v>3</v>
      </c>
      <c r="AN208" s="84">
        <f t="shared" si="109"/>
        <v>3</v>
      </c>
      <c r="AO208" s="86">
        <f t="shared" si="110"/>
        <v>30</v>
      </c>
    </row>
    <row r="209" spans="1:41" x14ac:dyDescent="0.3">
      <c r="A209" s="26">
        <v>687564</v>
      </c>
      <c r="B209" s="26">
        <v>846573</v>
      </c>
      <c r="C209" s="26">
        <v>362</v>
      </c>
      <c r="D209" s="25">
        <v>7</v>
      </c>
      <c r="E209" s="27" t="s">
        <v>292</v>
      </c>
      <c r="F209" s="82">
        <f>ILR!G209</f>
        <v>-4.1838025650371566</v>
      </c>
      <c r="G209" s="132">
        <f>(Coda!G208+Coda!K208)/(Coda!AF208+Coda!AH208)</f>
        <v>50.00066666666666</v>
      </c>
      <c r="H209" s="132">
        <f>Coda!G208/Coda!L208</f>
        <v>4.9824561403508767E-4</v>
      </c>
      <c r="I209" s="132">
        <f>(Coda!Z208+Coda!X208+Coda!G208)/Coda!AJ208</f>
        <v>4.0875397482061052E-7</v>
      </c>
      <c r="J209" s="132">
        <f>(Coda!G208+Coda!J208)/Coda!AE208</f>
        <v>1.9484057042140683E-5</v>
      </c>
      <c r="K209" s="132">
        <f>+Coda!G208+Coda!H208+Coda!I208</f>
        <v>3.4504000000000001</v>
      </c>
      <c r="L209" s="132">
        <f>(ALR!G209+ALR!P209)/ALR!AA209</f>
        <v>2.747405491828363</v>
      </c>
      <c r="M209" s="132">
        <f>(ALR!R209+ALR!P209+ALR!G209)/(ALR!I209+ALR!AA209)</f>
        <v>2.1063032434292244</v>
      </c>
      <c r="N209" s="132">
        <f>(ALR!Q209+ALR!P209+ALR!G209)/(ALR!V209+ALR!T209)</f>
        <v>1.8023839430012385</v>
      </c>
      <c r="O209" s="132">
        <f>(CLR!G209+CLR!P209+CLR!H209)/(CLR!L209+CLR!AA209)</f>
        <v>7.3588323794346531</v>
      </c>
      <c r="P209" s="132">
        <f>(CLR!H209+CLR!AH209+CLR!G209)/(CLR!AB209+CLR!L209)</f>
        <v>3.6582817768156799</v>
      </c>
      <c r="Q209" s="132">
        <f>(ILR!G209+ILR!H209+ILR!J209)/ILR!L209</f>
        <v>1.3747317971579291</v>
      </c>
      <c r="R209" s="132">
        <f>(ILR!G209+ILR!H209)/ILR!L209</f>
        <v>0.79704241388920716</v>
      </c>
      <c r="S209" s="83">
        <f t="shared" si="93"/>
        <v>5</v>
      </c>
      <c r="T209" s="131">
        <f t="shared" si="94"/>
        <v>5</v>
      </c>
      <c r="U209" s="131">
        <f t="shared" si="95"/>
        <v>3</v>
      </c>
      <c r="V209" s="131">
        <f t="shared" si="96"/>
        <v>5</v>
      </c>
      <c r="W209" s="131">
        <f t="shared" si="97"/>
        <v>3</v>
      </c>
      <c r="X209" s="131">
        <f t="shared" si="98"/>
        <v>3</v>
      </c>
      <c r="Y209" s="131">
        <f t="shared" si="99"/>
        <v>4</v>
      </c>
      <c r="Z209" s="131">
        <f t="shared" si="100"/>
        <v>4</v>
      </c>
      <c r="AA209" s="131">
        <f t="shared" si="101"/>
        <v>5</v>
      </c>
      <c r="AB209" s="131">
        <f t="shared" si="102"/>
        <v>5</v>
      </c>
      <c r="AC209" s="131">
        <f t="shared" si="103"/>
        <v>5</v>
      </c>
      <c r="AD209" s="131">
        <f t="shared" si="104"/>
        <v>3</v>
      </c>
      <c r="AE209" s="131">
        <f t="shared" si="105"/>
        <v>3</v>
      </c>
      <c r="AF209" s="142">
        <f t="shared" si="111"/>
        <v>81.538461538461533</v>
      </c>
      <c r="AG209" s="136">
        <f>(ILR!I209+ILR!K209)/(ILR!J209+ILR!L209+ILR!M209)</f>
        <v>0.45298973487590533</v>
      </c>
      <c r="AH209" s="134">
        <f>(ILR!I209+ILR!K209)/(ILR!J209+ILR!L209)</f>
        <v>0.13256282913991885</v>
      </c>
      <c r="AI209" s="137">
        <v>-8.3225296365157195</v>
      </c>
      <c r="AJ209" s="85">
        <v>-8.3225296365157195</v>
      </c>
      <c r="AK209" s="83">
        <f t="shared" si="106"/>
        <v>3</v>
      </c>
      <c r="AL209" s="131">
        <f t="shared" si="107"/>
        <v>3</v>
      </c>
      <c r="AM209" s="131">
        <f t="shared" si="108"/>
        <v>3</v>
      </c>
      <c r="AN209" s="84">
        <f t="shared" si="109"/>
        <v>3</v>
      </c>
      <c r="AO209" s="86">
        <f t="shared" si="110"/>
        <v>30</v>
      </c>
    </row>
    <row r="210" spans="1:41" x14ac:dyDescent="0.3">
      <c r="A210" s="26">
        <v>687158</v>
      </c>
      <c r="B210" s="26">
        <v>846630</v>
      </c>
      <c r="C210" s="26">
        <v>378</v>
      </c>
      <c r="D210" s="25">
        <v>8</v>
      </c>
      <c r="E210" s="27" t="s">
        <v>294</v>
      </c>
      <c r="F210" s="82">
        <f>ILR!G210</f>
        <v>-3.5288740985134801</v>
      </c>
      <c r="G210" s="132">
        <f>(Coda!G209+Coda!K209)/(Coda!AF209+Coda!AH209)</f>
        <v>16.869967479674802</v>
      </c>
      <c r="H210" s="132">
        <f>Coda!G209/Coda!L209</f>
        <v>1.923076923076923E-3</v>
      </c>
      <c r="I210" s="132">
        <f>(Coda!Z209+Coda!X209+Coda!G209)/Coda!AJ209</f>
        <v>4.3613351563991261E-8</v>
      </c>
      <c r="J210" s="132">
        <f>(Coda!G209+Coda!J209)/Coda!AE209</f>
        <v>2.3392299687825184E-5</v>
      </c>
      <c r="K210" s="132">
        <f>+Coda!G209+Coda!H209+Coda!I209</f>
        <v>22.636763636363632</v>
      </c>
      <c r="L210" s="132">
        <f>(ALR!G210+ALR!P210)/ALR!AA210</f>
        <v>2.8838800430156142</v>
      </c>
      <c r="M210" s="132">
        <f>(ALR!R210+ALR!P210+ALR!G210)/(ALR!I210+ALR!AA210)</f>
        <v>2.625963179117131</v>
      </c>
      <c r="N210" s="132">
        <f>(ALR!Q210+ALR!P210+ALR!G210)/(ALR!V210+ALR!T210)</f>
        <v>1.6374361000598583</v>
      </c>
      <c r="O210" s="132">
        <f>(CLR!G210+CLR!P210+CLR!H210)/(CLR!L210+CLR!AA210)</f>
        <v>3.0308262651430646</v>
      </c>
      <c r="P210" s="132">
        <f>(CLR!H210+CLR!AH210+CLR!G210)/(CLR!AB210+CLR!L210)</f>
        <v>1.2392588495412398</v>
      </c>
      <c r="Q210" s="132">
        <f>(ILR!G210+ILR!H210+ILR!J210)/ILR!L210</f>
        <v>1.1978026419220364</v>
      </c>
      <c r="R210" s="132">
        <f>(ILR!G210+ILR!H210)/ILR!L210</f>
        <v>0.68298971983080781</v>
      </c>
      <c r="S210" s="83">
        <f t="shared" si="93"/>
        <v>5</v>
      </c>
      <c r="T210" s="131">
        <f t="shared" si="94"/>
        <v>5</v>
      </c>
      <c r="U210" s="131">
        <f t="shared" si="95"/>
        <v>3</v>
      </c>
      <c r="V210" s="131">
        <f t="shared" si="96"/>
        <v>3</v>
      </c>
      <c r="W210" s="131">
        <f t="shared" si="97"/>
        <v>3</v>
      </c>
      <c r="X210" s="131">
        <f t="shared" si="98"/>
        <v>5</v>
      </c>
      <c r="Y210" s="131">
        <f t="shared" si="99"/>
        <v>5</v>
      </c>
      <c r="Z210" s="131">
        <f t="shared" si="100"/>
        <v>5</v>
      </c>
      <c r="AA210" s="131">
        <f t="shared" si="101"/>
        <v>5</v>
      </c>
      <c r="AB210" s="131">
        <f t="shared" si="102"/>
        <v>5</v>
      </c>
      <c r="AC210" s="131">
        <f t="shared" si="103"/>
        <v>3</v>
      </c>
      <c r="AD210" s="131">
        <f t="shared" si="104"/>
        <v>3</v>
      </c>
      <c r="AE210" s="131">
        <f t="shared" si="105"/>
        <v>3</v>
      </c>
      <c r="AF210" s="142">
        <f t="shared" si="111"/>
        <v>81.538461538461533</v>
      </c>
      <c r="AG210" s="136">
        <f>(ILR!I210+ILR!K210)/(ILR!J210+ILR!L210+ILR!M210)</f>
        <v>2.8306493156452652</v>
      </c>
      <c r="AH210" s="134">
        <f>(ILR!I210+ILR!K210)/(ILR!J210+ILR!L210)</f>
        <v>0.44715635856133379</v>
      </c>
      <c r="AI210" s="137">
        <v>-8.3225296365157195</v>
      </c>
      <c r="AJ210" s="85">
        <v>-8.3225296365157195</v>
      </c>
      <c r="AK210" s="83">
        <f t="shared" si="106"/>
        <v>3</v>
      </c>
      <c r="AL210" s="131">
        <f t="shared" si="107"/>
        <v>3</v>
      </c>
      <c r="AM210" s="131">
        <f t="shared" si="108"/>
        <v>3</v>
      </c>
      <c r="AN210" s="84">
        <f t="shared" si="109"/>
        <v>3</v>
      </c>
      <c r="AO210" s="86">
        <f t="shared" si="110"/>
        <v>30</v>
      </c>
    </row>
    <row r="211" spans="1:41" x14ac:dyDescent="0.3">
      <c r="A211" s="26">
        <v>686533</v>
      </c>
      <c r="B211" s="26">
        <v>846623</v>
      </c>
      <c r="C211" s="26">
        <v>372</v>
      </c>
      <c r="D211" s="25">
        <v>9</v>
      </c>
      <c r="E211" s="27" t="s">
        <v>295</v>
      </c>
      <c r="F211" s="82">
        <f>ILR!G211</f>
        <v>-5.7319382852694805</v>
      </c>
      <c r="G211" s="132">
        <f>(Coda!G210+Coda!K210)/(Coda!AF210+Coda!AH210)</f>
        <v>2.0483431372549021</v>
      </c>
      <c r="H211" s="132">
        <f>Coda!G210/Coda!L210</f>
        <v>2.8055555555555554E-4</v>
      </c>
      <c r="I211" s="132">
        <f>(Coda!Z210+Coda!X210+Coda!G210)/Coda!AJ210</f>
        <v>7.8187723883471103E-9</v>
      </c>
      <c r="J211" s="132">
        <f>(Coda!G210+Coda!J210)/Coda!AE210</f>
        <v>2.7639138634270426E-5</v>
      </c>
      <c r="K211" s="132">
        <f>+Coda!G210+Coda!H210+Coda!I210</f>
        <v>5.718348717948718</v>
      </c>
      <c r="L211" s="132">
        <f>(ALR!G211+ALR!P211)/ALR!AA211</f>
        <v>2.6066233042510798</v>
      </c>
      <c r="M211" s="132">
        <f>(ALR!R211+ALR!P211+ALR!G211)/(ALR!I211+ALR!AA211)</f>
        <v>2.0859335967574548</v>
      </c>
      <c r="N211" s="132">
        <f>(ALR!Q211+ALR!P211+ALR!G211)/(ALR!V211+ALR!T211)</f>
        <v>1.6200774644962741</v>
      </c>
      <c r="O211" s="132">
        <f>(CLR!G211+CLR!P211+CLR!H211)/(CLR!L211+CLR!AA211)</f>
        <v>3.5668709129540428</v>
      </c>
      <c r="P211" s="132">
        <f>(CLR!H211+CLR!AH211+CLR!G211)/(CLR!AB211+CLR!L211)</f>
        <v>3.2384742443276262</v>
      </c>
      <c r="Q211" s="132">
        <f>(ILR!G211+ILR!H211+ILR!J211)/ILR!L211</f>
        <v>1.9364828655075896</v>
      </c>
      <c r="R211" s="132">
        <f>(ILR!G211+ILR!H211)/ILR!L211</f>
        <v>1.3456007876296894</v>
      </c>
      <c r="S211" s="83">
        <f t="shared" si="93"/>
        <v>4</v>
      </c>
      <c r="T211" s="131">
        <f t="shared" si="94"/>
        <v>5</v>
      </c>
      <c r="U211" s="131">
        <f t="shared" si="95"/>
        <v>3</v>
      </c>
      <c r="V211" s="131">
        <f t="shared" si="96"/>
        <v>3</v>
      </c>
      <c r="W211" s="131">
        <f t="shared" si="97"/>
        <v>3</v>
      </c>
      <c r="X211" s="131">
        <f t="shared" si="98"/>
        <v>5</v>
      </c>
      <c r="Y211" s="131">
        <f t="shared" si="99"/>
        <v>3</v>
      </c>
      <c r="Z211" s="131">
        <f t="shared" si="100"/>
        <v>4</v>
      </c>
      <c r="AA211" s="131">
        <f t="shared" si="101"/>
        <v>5</v>
      </c>
      <c r="AB211" s="131">
        <f t="shared" si="102"/>
        <v>5</v>
      </c>
      <c r="AC211" s="131">
        <f t="shared" si="103"/>
        <v>5</v>
      </c>
      <c r="AD211" s="131">
        <f t="shared" si="104"/>
        <v>3</v>
      </c>
      <c r="AE211" s="131">
        <f t="shared" si="105"/>
        <v>4</v>
      </c>
      <c r="AF211" s="142">
        <f t="shared" si="111"/>
        <v>80</v>
      </c>
      <c r="AG211" s="136">
        <f>(ILR!I211+ILR!K211)/(ILR!J211+ILR!L211+ILR!M211)</f>
        <v>-7.6036215670336755</v>
      </c>
      <c r="AH211" s="134">
        <f>(ILR!I211+ILR!K211)/(ILR!J211+ILR!L211)</f>
        <v>0.61694957343888968</v>
      </c>
      <c r="AI211" s="137">
        <v>-8.3225296365157195</v>
      </c>
      <c r="AJ211" s="85">
        <v>-8.3225296365157195</v>
      </c>
      <c r="AK211" s="83">
        <f t="shared" si="106"/>
        <v>3</v>
      </c>
      <c r="AL211" s="131">
        <f t="shared" si="107"/>
        <v>3</v>
      </c>
      <c r="AM211" s="131">
        <f t="shared" si="108"/>
        <v>3</v>
      </c>
      <c r="AN211" s="84">
        <f t="shared" si="109"/>
        <v>3</v>
      </c>
      <c r="AO211" s="86">
        <f t="shared" si="110"/>
        <v>30</v>
      </c>
    </row>
    <row r="212" spans="1:41" x14ac:dyDescent="0.3">
      <c r="A212" s="26">
        <v>687469</v>
      </c>
      <c r="B212" s="26">
        <v>846814</v>
      </c>
      <c r="C212" s="26">
        <v>360</v>
      </c>
      <c r="D212" s="25">
        <v>10</v>
      </c>
      <c r="E212" s="27" t="s">
        <v>296</v>
      </c>
      <c r="F212" s="82">
        <f>ILR!G212</f>
        <v>-4.9854603481298376</v>
      </c>
      <c r="G212" s="132">
        <f>(Coda!G211+Coda!K211)/(Coda!AF211+Coda!AH211)</f>
        <v>1.9604167995746942</v>
      </c>
      <c r="H212" s="132">
        <f>Coda!G211/Coda!L211</f>
        <v>9.8412698412698421E-4</v>
      </c>
      <c r="I212" s="132">
        <f>(Coda!Z211+Coda!X211+Coda!G211)/Coda!AJ211</f>
        <v>3.759601538684624E-9</v>
      </c>
      <c r="J212" s="132">
        <f>(Coda!G211+Coda!J211)/Coda!AE211</f>
        <v>4.5540214770983998E-5</v>
      </c>
      <c r="K212" s="132">
        <f>+Coda!G211+Coda!H211+Coda!I211</f>
        <v>9.3688210526315778</v>
      </c>
      <c r="L212" s="132">
        <f>(ALR!G212+ALR!P212)/ALR!AA212</f>
        <v>2.6077175712785872</v>
      </c>
      <c r="M212" s="132">
        <f>(ALR!R212+ALR!P212+ALR!G212)/(ALR!I212+ALR!AA212)</f>
        <v>2.1991931206750706</v>
      </c>
      <c r="N212" s="132">
        <f>(ALR!Q212+ALR!P212+ALR!G212)/(ALR!V212+ALR!T212)</f>
        <v>1.5927510706277268</v>
      </c>
      <c r="O212" s="132">
        <f>(CLR!G212+CLR!P212+CLR!H212)/(CLR!L212+CLR!AA212)</f>
        <v>2.646360886606232</v>
      </c>
      <c r="P212" s="132">
        <f>(CLR!H212+CLR!AH212+CLR!G212)/(CLR!AB212+CLR!L212)</f>
        <v>2.1675349195046514</v>
      </c>
      <c r="Q212" s="132">
        <f>(ILR!G212+ILR!H212+ILR!J212)/ILR!L212</f>
        <v>1.6484139987206279</v>
      </c>
      <c r="R212" s="132">
        <f>(ILR!G212+ILR!H212)/ILR!L212</f>
        <v>1.0842483271518057</v>
      </c>
      <c r="S212" s="83">
        <f t="shared" si="93"/>
        <v>5</v>
      </c>
      <c r="T212" s="131">
        <f t="shared" si="94"/>
        <v>5</v>
      </c>
      <c r="U212" s="131">
        <f t="shared" si="95"/>
        <v>3</v>
      </c>
      <c r="V212" s="131">
        <f t="shared" si="96"/>
        <v>3</v>
      </c>
      <c r="W212" s="131">
        <f t="shared" si="97"/>
        <v>4</v>
      </c>
      <c r="X212" s="131">
        <f t="shared" si="98"/>
        <v>5</v>
      </c>
      <c r="Y212" s="131">
        <f t="shared" si="99"/>
        <v>3</v>
      </c>
      <c r="Z212" s="131">
        <f t="shared" si="100"/>
        <v>5</v>
      </c>
      <c r="AA212" s="131">
        <f t="shared" si="101"/>
        <v>4</v>
      </c>
      <c r="AB212" s="131">
        <f t="shared" si="102"/>
        <v>4</v>
      </c>
      <c r="AC212" s="131">
        <f t="shared" si="103"/>
        <v>5</v>
      </c>
      <c r="AD212" s="131">
        <f t="shared" si="104"/>
        <v>3</v>
      </c>
      <c r="AE212" s="131">
        <f t="shared" si="105"/>
        <v>3</v>
      </c>
      <c r="AF212" s="142">
        <f t="shared" si="111"/>
        <v>80</v>
      </c>
      <c r="AG212" s="136">
        <f>(ILR!I212+ILR!K212)/(ILR!J212+ILR!L212+ILR!M212)</f>
        <v>-6.9523217823218673</v>
      </c>
      <c r="AH212" s="134">
        <f>(ILR!I212+ILR!K212)/(ILR!J212+ILR!L212)</f>
        <v>0.63739817441479363</v>
      </c>
      <c r="AI212" s="137">
        <v>-8.3225296365157195</v>
      </c>
      <c r="AJ212" s="85">
        <v>-8.3225296365157195</v>
      </c>
      <c r="AK212" s="83">
        <f t="shared" si="106"/>
        <v>3</v>
      </c>
      <c r="AL212" s="131">
        <f t="shared" si="107"/>
        <v>3</v>
      </c>
      <c r="AM212" s="131">
        <f t="shared" si="108"/>
        <v>3</v>
      </c>
      <c r="AN212" s="84">
        <f t="shared" si="109"/>
        <v>3</v>
      </c>
      <c r="AO212" s="86">
        <f t="shared" si="110"/>
        <v>30</v>
      </c>
    </row>
    <row r="213" spans="1:41" x14ac:dyDescent="0.3">
      <c r="A213" s="26">
        <v>686086</v>
      </c>
      <c r="B213" s="26">
        <v>846958</v>
      </c>
      <c r="C213" s="26">
        <v>366</v>
      </c>
      <c r="D213" s="25">
        <v>11</v>
      </c>
      <c r="E213" s="27" t="s">
        <v>297</v>
      </c>
      <c r="F213" s="82">
        <f>ILR!G213</f>
        <v>-6.3921341624040275</v>
      </c>
      <c r="G213" s="132">
        <f>(Coda!G212+Coda!K212)/(Coda!AF212+Coda!AH212)</f>
        <v>6.9940833333333332</v>
      </c>
      <c r="H213" s="132">
        <f>Coda!G212/Coda!L212</f>
        <v>6.9565217391304355E-5</v>
      </c>
      <c r="I213" s="132">
        <f>(Coda!Z212+Coda!X212+Coda!G212)/Coda!AJ212</f>
        <v>5.0931958908692074E-9</v>
      </c>
      <c r="J213" s="132">
        <f>(Coda!G212+Coda!J212)/Coda!AE212</f>
        <v>7.1406586642043701E-7</v>
      </c>
      <c r="K213" s="132">
        <f>+Coda!G212+Coda!H212+Coda!I212</f>
        <v>6.833733333333333</v>
      </c>
      <c r="L213" s="132">
        <f>(ALR!G213+ALR!P213)/ALR!AA213</f>
        <v>2.2504233708044499</v>
      </c>
      <c r="M213" s="132">
        <f>(ALR!R213+ALR!P213+ALR!G213)/(ALR!I213+ALR!AA213)</f>
        <v>1.8672336869210542</v>
      </c>
      <c r="N213" s="132">
        <f>(ALR!Q213+ALR!P213+ALR!G213)/(ALR!V213+ALR!T213)</f>
        <v>1.6034269923975228</v>
      </c>
      <c r="O213" s="132">
        <f>(CLR!G213+CLR!P213+CLR!H213)/(CLR!L213+CLR!AA213)</f>
        <v>3.0944691772023329</v>
      </c>
      <c r="P213" s="132">
        <f>(CLR!H213+CLR!AH213+CLR!G213)/(CLR!AB213+CLR!L213)</f>
        <v>12.469187635570455</v>
      </c>
      <c r="Q213" s="132">
        <f>(ILR!G213+ILR!H213+ILR!J213)/ILR!L213</f>
        <v>1.8989469627376974</v>
      </c>
      <c r="R213" s="132">
        <f>(ILR!G213+ILR!H213)/ILR!L213</f>
        <v>1.4246703405263872</v>
      </c>
      <c r="S213" s="83">
        <f t="shared" si="93"/>
        <v>3</v>
      </c>
      <c r="T213" s="131">
        <f t="shared" si="94"/>
        <v>5</v>
      </c>
      <c r="U213" s="131">
        <f t="shared" si="95"/>
        <v>3</v>
      </c>
      <c r="V213" s="131">
        <f t="shared" si="96"/>
        <v>3</v>
      </c>
      <c r="W213" s="131">
        <f t="shared" si="97"/>
        <v>3</v>
      </c>
      <c r="X213" s="131">
        <f t="shared" si="98"/>
        <v>5</v>
      </c>
      <c r="Y213" s="131">
        <f t="shared" si="99"/>
        <v>3</v>
      </c>
      <c r="Z213" s="131">
        <f t="shared" si="100"/>
        <v>3</v>
      </c>
      <c r="AA213" s="131">
        <f t="shared" si="101"/>
        <v>5</v>
      </c>
      <c r="AB213" s="131">
        <f t="shared" si="102"/>
        <v>5</v>
      </c>
      <c r="AC213" s="131">
        <f t="shared" si="103"/>
        <v>5</v>
      </c>
      <c r="AD213" s="131">
        <f t="shared" si="104"/>
        <v>3</v>
      </c>
      <c r="AE213" s="131">
        <f t="shared" si="105"/>
        <v>4</v>
      </c>
      <c r="AF213" s="142">
        <f t="shared" si="111"/>
        <v>76.92307692307692</v>
      </c>
      <c r="AG213" s="136">
        <f>(ILR!I213+ILR!K213)/(ILR!J213+ILR!L213+ILR!M213)</f>
        <v>-4.3990573122569963</v>
      </c>
      <c r="AH213" s="134">
        <f>(ILR!I213+ILR!K213)/(ILR!J213+ILR!L213)</f>
        <v>0.5776359706969203</v>
      </c>
      <c r="AI213" s="137">
        <v>-8.3225296365157195</v>
      </c>
      <c r="AJ213" s="85">
        <v>-8.3225296365157195</v>
      </c>
      <c r="AK213" s="83">
        <f t="shared" si="106"/>
        <v>3</v>
      </c>
      <c r="AL213" s="131">
        <f t="shared" si="107"/>
        <v>3</v>
      </c>
      <c r="AM213" s="131">
        <f t="shared" si="108"/>
        <v>3</v>
      </c>
      <c r="AN213" s="84">
        <f t="shared" si="109"/>
        <v>3</v>
      </c>
      <c r="AO213" s="86">
        <f t="shared" si="110"/>
        <v>30</v>
      </c>
    </row>
    <row r="214" spans="1:41" ht="16.2" thickBot="1" x14ac:dyDescent="0.35">
      <c r="A214" s="21">
        <v>687573</v>
      </c>
      <c r="B214" s="21">
        <v>846449</v>
      </c>
      <c r="C214" s="21">
        <v>389</v>
      </c>
      <c r="D214" s="20">
        <v>12</v>
      </c>
      <c r="E214" s="23" t="s">
        <v>298</v>
      </c>
      <c r="F214" s="87">
        <f>ILR!G214</f>
        <v>-4.6059282902122716</v>
      </c>
      <c r="G214" s="43">
        <f>(Coda!G213+Coda!K213)/(Coda!AF213+Coda!AH213)</f>
        <v>85.714857142857142</v>
      </c>
      <c r="H214" s="43">
        <f>Coda!G213/Coda!L213</f>
        <v>6.6440677966101694E-4</v>
      </c>
      <c r="I214" s="43">
        <f>(Coda!Z213+Coda!X213+Coda!G213)/Coda!AJ213</f>
        <v>2.5985280761848118E-7</v>
      </c>
      <c r="J214" s="43">
        <f>(Coda!G213+Coda!J213)/Coda!AE213</f>
        <v>2.3487403292997421E-5</v>
      </c>
      <c r="K214" s="43">
        <f>+Coda!G213+Coda!H213+Coda!I213</f>
        <v>3.2254</v>
      </c>
      <c r="L214" s="43">
        <f>(ALR!G214+ALR!P214)/ALR!AA214</f>
        <v>2.635130803944687</v>
      </c>
      <c r="M214" s="43">
        <f>(ALR!R214+ALR!P214+ALR!G214)/(ALR!I214+ALR!AA214)</f>
        <v>1.9955754413617373</v>
      </c>
      <c r="N214" s="43">
        <f>(ALR!Q214+ALR!P214+ALR!G214)/(ALR!V214+ALR!T214)</f>
        <v>1.8023839430012385</v>
      </c>
      <c r="O214" s="43">
        <f>(CLR!G214+CLR!P214+CLR!H214)/(CLR!L214+CLR!AA214)</f>
        <v>4.2068166516238925</v>
      </c>
      <c r="P214" s="43">
        <f>(CLR!H214+CLR!AH214+CLR!G214)/(CLR!AB214+CLR!L214)</f>
        <v>2.8660476570837079</v>
      </c>
      <c r="Q214" s="43">
        <f>(ILR!G214+ILR!H214+ILR!J214)/ILR!L214</f>
        <v>1.4148716885300869</v>
      </c>
      <c r="R214" s="43">
        <f>(ILR!G214+ILR!H214)/ILR!L214</f>
        <v>0.8408580774144786</v>
      </c>
      <c r="S214" s="88">
        <f t="shared" si="93"/>
        <v>5</v>
      </c>
      <c r="T214" s="89">
        <f t="shared" si="94"/>
        <v>5</v>
      </c>
      <c r="U214" s="89">
        <f t="shared" si="95"/>
        <v>3</v>
      </c>
      <c r="V214" s="89">
        <f t="shared" si="96"/>
        <v>5</v>
      </c>
      <c r="W214" s="89">
        <f t="shared" si="97"/>
        <v>3</v>
      </c>
      <c r="X214" s="89">
        <f t="shared" si="98"/>
        <v>3</v>
      </c>
      <c r="Y214" s="89">
        <f t="shared" si="99"/>
        <v>4</v>
      </c>
      <c r="Z214" s="89">
        <f t="shared" si="100"/>
        <v>3</v>
      </c>
      <c r="AA214" s="89">
        <f t="shared" si="101"/>
        <v>5</v>
      </c>
      <c r="AB214" s="89">
        <f t="shared" si="102"/>
        <v>5</v>
      </c>
      <c r="AC214" s="89">
        <f t="shared" si="103"/>
        <v>5</v>
      </c>
      <c r="AD214" s="89">
        <f t="shared" si="104"/>
        <v>3</v>
      </c>
      <c r="AE214" s="89">
        <f t="shared" si="105"/>
        <v>3</v>
      </c>
      <c r="AF214" s="143">
        <f t="shared" si="111"/>
        <v>80</v>
      </c>
      <c r="AG214" s="138">
        <f>(ILR!I214+ILR!K214)/(ILR!J214+ILR!L214+ILR!M214)</f>
        <v>0.46285143025048942</v>
      </c>
      <c r="AH214" s="139">
        <f>(ILR!I214+ILR!K214)/(ILR!J214+ILR!L214)</f>
        <v>0.14477264173650886</v>
      </c>
      <c r="AI214" s="44">
        <v>-8.3225296365157195</v>
      </c>
      <c r="AJ214" s="91">
        <v>-8.3225296365157195</v>
      </c>
      <c r="AK214" s="88">
        <f t="shared" si="106"/>
        <v>3</v>
      </c>
      <c r="AL214" s="89">
        <f t="shared" si="107"/>
        <v>3</v>
      </c>
      <c r="AM214" s="89">
        <f t="shared" si="108"/>
        <v>3</v>
      </c>
      <c r="AN214" s="90">
        <f t="shared" si="109"/>
        <v>3</v>
      </c>
      <c r="AO214" s="92">
        <f t="shared" si="110"/>
        <v>30</v>
      </c>
    </row>
    <row r="216" spans="1:41" x14ac:dyDescent="0.3">
      <c r="E216" s="36" t="s">
        <v>619</v>
      </c>
      <c r="F216" s="36">
        <f t="shared" ref="F216:R216" si="112">QUARTILE(F5:F130,3)</f>
        <v>-5.0718997666124128</v>
      </c>
      <c r="G216" s="36">
        <f t="shared" si="112"/>
        <v>1.2245494847327552</v>
      </c>
      <c r="H216" s="36">
        <f t="shared" si="112"/>
        <v>2.0197297872340425E-2</v>
      </c>
      <c r="I216" s="36">
        <f t="shared" si="112"/>
        <v>1.5053881113525607E-7</v>
      </c>
      <c r="J216" s="36">
        <f t="shared" si="112"/>
        <v>7.9650101855261555E-5</v>
      </c>
      <c r="K216" s="36">
        <f t="shared" si="112"/>
        <v>5.2770875000000004</v>
      </c>
      <c r="L216" s="36">
        <f t="shared" si="112"/>
        <v>2.7789627931332679</v>
      </c>
      <c r="M216" s="36">
        <f t="shared" si="112"/>
        <v>2.1087167866636731</v>
      </c>
      <c r="N216" s="36">
        <f t="shared" si="112"/>
        <v>1.5989694658534326</v>
      </c>
      <c r="O216" s="36">
        <f t="shared" si="112"/>
        <v>2.808733058035501</v>
      </c>
      <c r="P216" s="36">
        <f t="shared" si="112"/>
        <v>1.6334285545596199</v>
      </c>
      <c r="Q216" s="36">
        <f t="shared" si="112"/>
        <v>2.1683544964900077</v>
      </c>
      <c r="R216" s="36">
        <f t="shared" si="112"/>
        <v>1.5234852635823033</v>
      </c>
      <c r="AF216" s="36" t="s">
        <v>619</v>
      </c>
      <c r="AG216" s="36">
        <f>QUARTILE(AG5:AG130,3)</f>
        <v>12.266002437225787</v>
      </c>
      <c r="AH216" s="36">
        <f t="shared" ref="AH216:AJ216" si="113">QUARTILE(AH5:AH130,3)</f>
        <v>0.72388454013610981</v>
      </c>
      <c r="AI216" s="36">
        <f t="shared" si="113"/>
        <v>-5.523404280389987</v>
      </c>
      <c r="AJ216" s="36">
        <f t="shared" si="113"/>
        <v>-5.523404280389987</v>
      </c>
    </row>
    <row r="217" spans="1:41" x14ac:dyDescent="0.3">
      <c r="E217" s="36" t="s">
        <v>620</v>
      </c>
      <c r="F217" s="36">
        <f t="shared" ref="F217:R217" si="114">QUARTILE(F5:F130,2)</f>
        <v>-5.822234169435788</v>
      </c>
      <c r="G217" s="36">
        <f t="shared" si="114"/>
        <v>0.62090368167935439</v>
      </c>
      <c r="H217" s="36">
        <f t="shared" si="114"/>
        <v>9.2856236786469353E-3</v>
      </c>
      <c r="I217" s="36">
        <f t="shared" si="114"/>
        <v>8.3045293352782874E-8</v>
      </c>
      <c r="J217" s="36">
        <f t="shared" si="114"/>
        <v>3.8628449160729386E-5</v>
      </c>
      <c r="K217" s="36">
        <f t="shared" si="114"/>
        <v>4.6179947154471552</v>
      </c>
      <c r="L217" s="36">
        <f t="shared" si="114"/>
        <v>2.6174744381781672</v>
      </c>
      <c r="M217" s="36">
        <f t="shared" si="114"/>
        <v>2.0483504218524544</v>
      </c>
      <c r="N217" s="36">
        <f t="shared" si="114"/>
        <v>1.5458188458838085</v>
      </c>
      <c r="O217" s="36">
        <f t="shared" si="114"/>
        <v>2.3632284341161185</v>
      </c>
      <c r="P217" s="36">
        <f t="shared" si="114"/>
        <v>1.4190139313985157</v>
      </c>
      <c r="Q217" s="36">
        <f t="shared" si="114"/>
        <v>1.9496640359318236</v>
      </c>
      <c r="R217" s="36">
        <f t="shared" si="114"/>
        <v>1.3219171567982944</v>
      </c>
      <c r="AF217" s="36" t="s">
        <v>620</v>
      </c>
      <c r="AG217" s="36">
        <f>QUARTILE(AG5:AG130,2)</f>
        <v>8.1538028442818398</v>
      </c>
      <c r="AH217" s="36">
        <f t="shared" ref="AH217:AJ217" si="115">QUARTILE(AH5:AH130,2)</f>
        <v>0.65630660037806032</v>
      </c>
      <c r="AI217" s="36">
        <f t="shared" si="115"/>
        <v>-5.9510054348738501</v>
      </c>
      <c r="AJ217" s="36">
        <f t="shared" si="115"/>
        <v>-5.9510054348738501</v>
      </c>
    </row>
  </sheetData>
  <hyperlinks>
    <hyperlink ref="A1" location="Menu!A1" display="ToC" xr:uid="{FAFEEA78-512C-4128-A7BB-E221CF2ADB27}"/>
  </hyperlinks>
  <pageMargins left="0.7" right="0.7" top="0.75" bottom="0.75" header="0.3" footer="0.3"/>
  <ignoredErrors>
    <ignoredError sqref="AI216:AJ217" formulaRange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14397-D291-46BF-9DD7-6E6CD0F0C197}">
  <sheetPr>
    <tabColor theme="6" tint="-0.249977111117893"/>
  </sheetPr>
  <dimension ref="A4:W214"/>
  <sheetViews>
    <sheetView showGridLines="0" tabSelected="1" workbookViewId="0"/>
  </sheetViews>
  <sheetFormatPr defaultColWidth="9.109375" defaultRowHeight="14.4" x14ac:dyDescent="0.3"/>
  <cols>
    <col min="1" max="3" width="9.109375" style="1"/>
    <col min="4" max="4" width="10.6640625" style="1" bestFit="1" customWidth="1"/>
    <col min="5" max="17" width="9.109375" style="1"/>
    <col min="18" max="23" width="8.88671875" customWidth="1"/>
    <col min="24" max="16384" width="9.109375" style="1"/>
  </cols>
  <sheetData>
    <row r="4" spans="1:17" ht="15.6" x14ac:dyDescent="0.3">
      <c r="A4" s="105" t="s">
        <v>0</v>
      </c>
      <c r="B4" s="105" t="s">
        <v>1</v>
      </c>
      <c r="C4" s="105" t="s">
        <v>282</v>
      </c>
      <c r="D4" s="35" t="s">
        <v>621</v>
      </c>
      <c r="E4" s="35" t="s">
        <v>532</v>
      </c>
      <c r="F4" s="35" t="s">
        <v>617</v>
      </c>
      <c r="G4" s="35" t="s">
        <v>618</v>
      </c>
      <c r="H4" s="35" t="s">
        <v>611</v>
      </c>
      <c r="I4" s="35" t="s">
        <v>612</v>
      </c>
      <c r="J4" s="35" t="s">
        <v>613</v>
      </c>
      <c r="K4" s="35" t="s">
        <v>614</v>
      </c>
      <c r="L4" s="35" t="s">
        <v>615</v>
      </c>
      <c r="M4" s="35" t="s">
        <v>528</v>
      </c>
      <c r="N4" s="35" t="s">
        <v>616</v>
      </c>
      <c r="O4" s="105" t="s">
        <v>284</v>
      </c>
      <c r="P4" s="106" t="s">
        <v>462</v>
      </c>
      <c r="Q4" s="106" t="s">
        <v>463</v>
      </c>
    </row>
    <row r="5" spans="1:17" ht="15.6" x14ac:dyDescent="0.3">
      <c r="A5" s="26">
        <v>687403</v>
      </c>
      <c r="B5" s="26">
        <v>846362</v>
      </c>
      <c r="C5" s="26">
        <v>370</v>
      </c>
      <c r="D5" s="36">
        <f>Atipicality!G5</f>
        <v>1</v>
      </c>
      <c r="E5" s="1">
        <f>'Erosional level'!V17</f>
        <v>0</v>
      </c>
      <c r="F5" s="42">
        <f>Quartiles!AF5</f>
        <v>66.15384615384616</v>
      </c>
      <c r="G5" s="36">
        <f>Quartiles!AO5</f>
        <v>90</v>
      </c>
      <c r="H5" s="42">
        <f>ILR!G5</f>
        <v>-5.2002146643166594</v>
      </c>
      <c r="I5" s="42">
        <f>ILR!H5</f>
        <v>-5.2002146643166594</v>
      </c>
      <c r="J5" s="42">
        <f>ILR!I5</f>
        <v>1.1952965370187374</v>
      </c>
      <c r="K5" s="42">
        <f>ILR!J5</f>
        <v>-5.392101109029114</v>
      </c>
      <c r="L5" s="42">
        <f>ILR!K5</f>
        <v>-11.558199651279901</v>
      </c>
      <c r="M5" s="42">
        <f>ILR!L5</f>
        <v>-8.8172098115157098</v>
      </c>
      <c r="N5" s="42">
        <f>ILR!M5</f>
        <v>13.373075187591127</v>
      </c>
      <c r="O5" s="25">
        <v>1</v>
      </c>
      <c r="P5" s="26">
        <v>1</v>
      </c>
      <c r="Q5" s="27" t="s">
        <v>2</v>
      </c>
    </row>
    <row r="6" spans="1:17" ht="15.6" x14ac:dyDescent="0.3">
      <c r="A6" s="26">
        <v>687404</v>
      </c>
      <c r="B6" s="26">
        <v>846462</v>
      </c>
      <c r="C6" s="26">
        <v>370</v>
      </c>
      <c r="D6" s="36">
        <f>Atipicality!G6</f>
        <v>5.5658635394778321E-3</v>
      </c>
      <c r="E6" s="1">
        <f>'Erosional level'!V18</f>
        <v>0</v>
      </c>
      <c r="F6" s="42">
        <f>Quartiles!AF6</f>
        <v>64.615384615384613</v>
      </c>
      <c r="G6" s="36">
        <f>Quartiles!AO6</f>
        <v>30</v>
      </c>
      <c r="H6" s="42">
        <f>ILR!G6</f>
        <v>-5.4395678946653465</v>
      </c>
      <c r="I6" s="42">
        <f>ILR!H6</f>
        <v>-5.4395678946653465</v>
      </c>
      <c r="J6" s="42">
        <f>ILR!I6</f>
        <v>1.2226518509837268</v>
      </c>
      <c r="K6" s="42">
        <f>ILR!J6</f>
        <v>-5.3849102061048679</v>
      </c>
      <c r="L6" s="42">
        <f>ILR!K6</f>
        <v>-11.676761021542314</v>
      </c>
      <c r="M6" s="42">
        <f>ILR!L6</f>
        <v>-8.9033030808221678</v>
      </c>
      <c r="N6" s="42">
        <f>ILR!M6</f>
        <v>13.398479742504618</v>
      </c>
      <c r="O6" s="25">
        <v>2</v>
      </c>
      <c r="P6" s="26">
        <v>1</v>
      </c>
      <c r="Q6" s="27" t="s">
        <v>3</v>
      </c>
    </row>
    <row r="7" spans="1:17" ht="15.6" x14ac:dyDescent="0.3">
      <c r="A7" s="26">
        <v>687406</v>
      </c>
      <c r="B7" s="26">
        <v>846462</v>
      </c>
      <c r="C7" s="26">
        <v>370</v>
      </c>
      <c r="D7" s="36">
        <f>Atipicality!G7</f>
        <v>0.99998901754314706</v>
      </c>
      <c r="E7" s="1">
        <f>'Erosional level'!V19</f>
        <v>0</v>
      </c>
      <c r="F7" s="42">
        <f>Quartiles!AF7</f>
        <v>64.615384615384613</v>
      </c>
      <c r="G7" s="36">
        <f>Quartiles!AO7</f>
        <v>50</v>
      </c>
      <c r="H7" s="42">
        <f>ILR!G7</f>
        <v>-5.3511239983871599</v>
      </c>
      <c r="I7" s="42">
        <f>ILR!H7</f>
        <v>-5.3511239983871599</v>
      </c>
      <c r="J7" s="42">
        <f>ILR!I7</f>
        <v>1.3202673607597433</v>
      </c>
      <c r="K7" s="42">
        <f>ILR!J7</f>
        <v>-5.3429301288086872</v>
      </c>
      <c r="L7" s="42">
        <f>ILR!K7</f>
        <v>-11.631920352651209</v>
      </c>
      <c r="M7" s="42">
        <f>ILR!L7</f>
        <v>-8.8833558305905065</v>
      </c>
      <c r="N7" s="42">
        <f>ILR!M7</f>
        <v>13.394978297556476</v>
      </c>
      <c r="O7" s="25">
        <v>3</v>
      </c>
      <c r="P7" s="26">
        <v>1</v>
      </c>
      <c r="Q7" s="27" t="s">
        <v>23</v>
      </c>
    </row>
    <row r="8" spans="1:17" ht="15.6" x14ac:dyDescent="0.3">
      <c r="A8" s="26">
        <v>687408</v>
      </c>
      <c r="B8" s="26">
        <v>846363</v>
      </c>
      <c r="C8" s="26">
        <v>370</v>
      </c>
      <c r="D8" s="36">
        <f>Atipicality!G8</f>
        <v>1.5642226724960757E-2</v>
      </c>
      <c r="E8" s="1">
        <f>'Erosional level'!V20</f>
        <v>0</v>
      </c>
      <c r="F8" s="42">
        <f>Quartiles!AF8</f>
        <v>72.307692307692307</v>
      </c>
      <c r="G8" s="36">
        <f>Quartiles!AO8</f>
        <v>30</v>
      </c>
      <c r="H8" s="42">
        <f>ILR!G8</f>
        <v>-5.1942795849294852</v>
      </c>
      <c r="I8" s="42">
        <f>ILR!H8</f>
        <v>-5.1942795849294852</v>
      </c>
      <c r="J8" s="42">
        <f>ILR!I8</f>
        <v>1.4295652118366617</v>
      </c>
      <c r="K8" s="42">
        <f>ILR!J8</f>
        <v>-5.4352581769705832</v>
      </c>
      <c r="L8" s="42">
        <f>ILR!K8</f>
        <v>-11.680913231830548</v>
      </c>
      <c r="M8" s="42">
        <f>ILR!L8</f>
        <v>-8.877227833506474</v>
      </c>
      <c r="N8" s="42">
        <f>ILR!M8</f>
        <v>13.434163987090695</v>
      </c>
      <c r="O8" s="25">
        <v>4</v>
      </c>
      <c r="P8" s="26">
        <v>1</v>
      </c>
      <c r="Q8" s="27" t="s">
        <v>4</v>
      </c>
    </row>
    <row r="9" spans="1:17" ht="15.6" x14ac:dyDescent="0.3">
      <c r="A9" s="26">
        <v>687410</v>
      </c>
      <c r="B9" s="26">
        <v>846363</v>
      </c>
      <c r="C9" s="26">
        <v>370</v>
      </c>
      <c r="D9" s="36">
        <f>Atipicality!G9</f>
        <v>0.87778564535070114</v>
      </c>
      <c r="E9" s="1">
        <f>'Erosional level'!V21</f>
        <v>0</v>
      </c>
      <c r="F9" s="42">
        <f>Quartiles!AF9</f>
        <v>75.384615384615387</v>
      </c>
      <c r="G9" s="36">
        <f>Quartiles!AO9</f>
        <v>30</v>
      </c>
      <c r="H9" s="42">
        <f>ILR!G9</f>
        <v>-5.4825196836244574</v>
      </c>
      <c r="I9" s="42">
        <f>ILR!H9</f>
        <v>-5.4825196836244574</v>
      </c>
      <c r="J9" s="42">
        <f>ILR!I9</f>
        <v>1.5457182565218519</v>
      </c>
      <c r="K9" s="42">
        <f>ILR!J9</f>
        <v>-5.497890753622432</v>
      </c>
      <c r="L9" s="42">
        <f>ILR!K9</f>
        <v>-11.606697893914129</v>
      </c>
      <c r="M9" s="42">
        <f>ILR!L9</f>
        <v>-9.0086486584633967</v>
      </c>
      <c r="N9" s="42">
        <f>ILR!M9</f>
        <v>13.2170285739788</v>
      </c>
      <c r="O9" s="25">
        <v>5</v>
      </c>
      <c r="P9" s="26">
        <v>1</v>
      </c>
      <c r="Q9" s="27" t="s">
        <v>5</v>
      </c>
    </row>
    <row r="10" spans="1:17" ht="15.6" x14ac:dyDescent="0.3">
      <c r="A10" s="26">
        <v>687411</v>
      </c>
      <c r="B10" s="26">
        <v>846363</v>
      </c>
      <c r="C10" s="26">
        <v>370</v>
      </c>
      <c r="D10" s="36">
        <f>Atipicality!G10</f>
        <v>2.6974423537817458E-2</v>
      </c>
      <c r="E10" s="1">
        <f>'Erosional level'!V22</f>
        <v>0</v>
      </c>
      <c r="F10" s="42">
        <f>Quartiles!AF10</f>
        <v>75.384615384615387</v>
      </c>
      <c r="G10" s="36">
        <f>Quartiles!AO10</f>
        <v>50</v>
      </c>
      <c r="H10" s="42">
        <f>ILR!G10</f>
        <v>-5.636219182443754</v>
      </c>
      <c r="I10" s="42">
        <f>ILR!H10</f>
        <v>-5.636219182443754</v>
      </c>
      <c r="J10" s="42">
        <f>ILR!I10</f>
        <v>1.511596958453284</v>
      </c>
      <c r="K10" s="42">
        <f>ILR!J10</f>
        <v>-5.6689937691612187</v>
      </c>
      <c r="L10" s="42">
        <f>ILR!K10</f>
        <v>-11.538506613631919</v>
      </c>
      <c r="M10" s="42">
        <f>ILR!L10</f>
        <v>-8.9292152499827608</v>
      </c>
      <c r="N10" s="42">
        <f>ILR!M10</f>
        <v>13.110249621378944</v>
      </c>
      <c r="O10" s="25">
        <v>6</v>
      </c>
      <c r="P10" s="26">
        <v>1</v>
      </c>
      <c r="Q10" s="27" t="s">
        <v>6</v>
      </c>
    </row>
    <row r="11" spans="1:17" ht="15.6" x14ac:dyDescent="0.3">
      <c r="A11" s="26">
        <v>687412</v>
      </c>
      <c r="B11" s="26">
        <v>846362</v>
      </c>
      <c r="C11" s="26">
        <v>370</v>
      </c>
      <c r="D11" s="36">
        <f>Atipicality!G11</f>
        <v>1</v>
      </c>
      <c r="E11" s="1">
        <f>'Erosional level'!V23</f>
        <v>0</v>
      </c>
      <c r="F11" s="42">
        <f>Quartiles!AF11</f>
        <v>75.384615384615387</v>
      </c>
      <c r="G11" s="36">
        <f>Quartiles!AO11</f>
        <v>40</v>
      </c>
      <c r="H11" s="42">
        <f>ILR!G11</f>
        <v>-5.7538300275490082</v>
      </c>
      <c r="I11" s="42">
        <f>ILR!H11</f>
        <v>-5.7538300275490082</v>
      </c>
      <c r="J11" s="42">
        <f>ILR!I11</f>
        <v>1.572251291276461</v>
      </c>
      <c r="K11" s="42">
        <f>ILR!J11</f>
        <v>-5.3692493503121277</v>
      </c>
      <c r="L11" s="42">
        <f>ILR!K11</f>
        <v>-11.833296943145083</v>
      </c>
      <c r="M11" s="42">
        <f>ILR!L11</f>
        <v>-8.9872421765219137</v>
      </c>
      <c r="N11" s="42">
        <f>ILR!M11</f>
        <v>13.263440313091845</v>
      </c>
      <c r="O11" s="25">
        <v>7</v>
      </c>
      <c r="P11" s="26">
        <v>1</v>
      </c>
      <c r="Q11" s="27" t="s">
        <v>7</v>
      </c>
    </row>
    <row r="12" spans="1:17" ht="15.6" x14ac:dyDescent="0.3">
      <c r="A12" s="26">
        <v>687447</v>
      </c>
      <c r="B12" s="26">
        <v>846362</v>
      </c>
      <c r="C12" s="26">
        <v>320</v>
      </c>
      <c r="D12" s="36">
        <f>Atipicality!G12</f>
        <v>1.6404084679592746E-2</v>
      </c>
      <c r="E12" s="1">
        <f>'Erosional level'!V24</f>
        <v>-3</v>
      </c>
      <c r="F12" s="42">
        <f>Quartiles!AF12</f>
        <v>78.461538461538467</v>
      </c>
      <c r="G12" s="36">
        <f>Quartiles!AO12</f>
        <v>30</v>
      </c>
      <c r="H12" s="42">
        <f>ILR!G12</f>
        <v>-7.5767898333582826</v>
      </c>
      <c r="I12" s="42">
        <f>ILR!H12</f>
        <v>-7.5767898333582826</v>
      </c>
      <c r="J12" s="42">
        <f>ILR!I12</f>
        <v>1.3996646287408048</v>
      </c>
      <c r="K12" s="42">
        <f>ILR!J12</f>
        <v>-6.7705804800397198</v>
      </c>
      <c r="L12" s="42">
        <f>ILR!K12</f>
        <v>-8.6724954219711723</v>
      </c>
      <c r="M12" s="42">
        <f>ILR!L12</f>
        <v>-8.985766007716153</v>
      </c>
      <c r="N12" s="42">
        <f>ILR!M12</f>
        <v>13.017052729320083</v>
      </c>
      <c r="O12" s="25">
        <v>8</v>
      </c>
      <c r="P12" s="26">
        <v>1</v>
      </c>
      <c r="Q12" s="27" t="s">
        <v>8</v>
      </c>
    </row>
    <row r="13" spans="1:17" ht="15.6" x14ac:dyDescent="0.3">
      <c r="A13" s="26">
        <v>686809</v>
      </c>
      <c r="B13" s="26">
        <v>846560</v>
      </c>
      <c r="C13" s="26">
        <v>367</v>
      </c>
      <c r="D13" s="36">
        <f>Atipicality!G13</f>
        <v>0.99999999999999456</v>
      </c>
      <c r="E13" s="1">
        <f>'Erosional level'!V25</f>
        <v>-1</v>
      </c>
      <c r="F13" s="42">
        <f>Quartiles!AF13</f>
        <v>72.307692307692307</v>
      </c>
      <c r="G13" s="36">
        <f>Quartiles!AO13</f>
        <v>30</v>
      </c>
      <c r="H13" s="42">
        <f>ILR!G13</f>
        <v>-4.2118057444885295</v>
      </c>
      <c r="I13" s="42">
        <f>ILR!H13</f>
        <v>-4.2118057444885295</v>
      </c>
      <c r="J13" s="42">
        <f>ILR!I13</f>
        <v>1.3806258936969718</v>
      </c>
      <c r="K13" s="42">
        <f>ILR!J13</f>
        <v>-4.8682679895183965</v>
      </c>
      <c r="L13" s="42">
        <f>ILR!K13</f>
        <v>-11.303544013274379</v>
      </c>
      <c r="M13" s="42">
        <f>ILR!L13</f>
        <v>-9.0545137375295219</v>
      </c>
      <c r="N13" s="42">
        <f>ILR!M13</f>
        <v>13.600473519993102</v>
      </c>
      <c r="O13" s="25">
        <v>9</v>
      </c>
      <c r="P13" s="26">
        <v>1</v>
      </c>
      <c r="Q13" s="27" t="s">
        <v>9</v>
      </c>
    </row>
    <row r="14" spans="1:17" ht="15.6" x14ac:dyDescent="0.3">
      <c r="A14" s="26">
        <v>686810</v>
      </c>
      <c r="B14" s="26">
        <v>846560</v>
      </c>
      <c r="C14" s="26">
        <v>367</v>
      </c>
      <c r="D14" s="36">
        <f>Atipicality!G14</f>
        <v>0.38421683593901762</v>
      </c>
      <c r="E14" s="1">
        <f>'Erosional level'!V26</f>
        <v>-1</v>
      </c>
      <c r="F14" s="42">
        <f>Quartiles!AF14</f>
        <v>76.92307692307692</v>
      </c>
      <c r="G14" s="36">
        <f>Quartiles!AO14</f>
        <v>30</v>
      </c>
      <c r="H14" s="42">
        <f>ILR!G14</f>
        <v>-5.8914776531978541</v>
      </c>
      <c r="I14" s="42">
        <f>ILR!H14</f>
        <v>-5.8914776531978541</v>
      </c>
      <c r="J14" s="42">
        <f>ILR!I14</f>
        <v>1.2667859681856668</v>
      </c>
      <c r="K14" s="42">
        <f>ILR!J14</f>
        <v>-4.6308826716139881</v>
      </c>
      <c r="L14" s="42">
        <f>ILR!K14</f>
        <v>-11.427484071976401</v>
      </c>
      <c r="M14" s="42">
        <f>ILR!L14</f>
        <v>-8.9335944866917458</v>
      </c>
      <c r="N14" s="42">
        <f>ILR!M14</f>
        <v>13.772486056089775</v>
      </c>
      <c r="O14" s="25">
        <v>10</v>
      </c>
      <c r="P14" s="26">
        <v>1</v>
      </c>
      <c r="Q14" s="27" t="s">
        <v>10</v>
      </c>
    </row>
    <row r="15" spans="1:17" ht="15.6" x14ac:dyDescent="0.3">
      <c r="A15" s="26">
        <v>686812</v>
      </c>
      <c r="B15" s="26">
        <v>846563</v>
      </c>
      <c r="C15" s="26">
        <v>367</v>
      </c>
      <c r="D15" s="36">
        <f>Atipicality!G15</f>
        <v>0.99999999909587811</v>
      </c>
      <c r="E15" s="1">
        <f>'Erosional level'!V27</f>
        <v>-1</v>
      </c>
      <c r="F15" s="42">
        <f>Quartiles!AF15</f>
        <v>72.307692307692307</v>
      </c>
      <c r="G15" s="36">
        <f>Quartiles!AO15</f>
        <v>50</v>
      </c>
      <c r="H15" s="42">
        <f>ILR!G15</f>
        <v>-4.9561119457158913</v>
      </c>
      <c r="I15" s="42">
        <f>ILR!H15</f>
        <v>-4.9561119457158913</v>
      </c>
      <c r="J15" s="42">
        <f>ILR!I15</f>
        <v>1.1227772187678038</v>
      </c>
      <c r="K15" s="42">
        <f>ILR!J15</f>
        <v>-4.5300409078754065</v>
      </c>
      <c r="L15" s="42">
        <f>ILR!K15</f>
        <v>-11.496897994072496</v>
      </c>
      <c r="M15" s="42">
        <f>ILR!L15</f>
        <v>-8.8751283031955754</v>
      </c>
      <c r="N15" s="42">
        <f>ILR!M15</f>
        <v>14.247454232347884</v>
      </c>
      <c r="O15" s="25">
        <v>11</v>
      </c>
      <c r="P15" s="26">
        <v>1</v>
      </c>
      <c r="Q15" s="27" t="s">
        <v>11</v>
      </c>
    </row>
    <row r="16" spans="1:17" ht="15.6" x14ac:dyDescent="0.3">
      <c r="A16" s="26">
        <v>686813</v>
      </c>
      <c r="B16" s="26">
        <v>846569</v>
      </c>
      <c r="C16" s="26">
        <v>367</v>
      </c>
      <c r="D16" s="36">
        <f>Atipicality!G16</f>
        <v>0.31272328431590213</v>
      </c>
      <c r="E16" s="1">
        <f>'Erosional level'!V28</f>
        <v>-1</v>
      </c>
      <c r="F16" s="42">
        <f>Quartiles!AF16</f>
        <v>81.538461538461533</v>
      </c>
      <c r="G16" s="36">
        <f>Quartiles!AO16</f>
        <v>30</v>
      </c>
      <c r="H16" s="42">
        <f>ILR!G16</f>
        <v>-4.8663045703008354</v>
      </c>
      <c r="I16" s="42">
        <f>ILR!H16</f>
        <v>-4.8663045703008354</v>
      </c>
      <c r="J16" s="42">
        <f>ILR!I16</f>
        <v>1.6138213803750048</v>
      </c>
      <c r="K16" s="42">
        <f>ILR!J16</f>
        <v>-4.6093879856102458</v>
      </c>
      <c r="L16" s="42">
        <f>ILR!K16</f>
        <v>-11.509036186727938</v>
      </c>
      <c r="M16" s="42">
        <f>ILR!L16</f>
        <v>-9.1360982191429692</v>
      </c>
      <c r="N16" s="42">
        <f>ILR!M16</f>
        <v>13.218870848874783</v>
      </c>
      <c r="O16" s="25">
        <v>12</v>
      </c>
      <c r="P16" s="26">
        <v>1</v>
      </c>
      <c r="Q16" s="27" t="s">
        <v>12</v>
      </c>
    </row>
    <row r="17" spans="1:17" ht="15.6" x14ac:dyDescent="0.3">
      <c r="A17" s="26">
        <v>686814</v>
      </c>
      <c r="B17" s="26">
        <v>846570</v>
      </c>
      <c r="C17" s="26">
        <v>367</v>
      </c>
      <c r="D17" s="36">
        <f>Atipicality!G17</f>
        <v>1</v>
      </c>
      <c r="E17" s="1">
        <f>'Erosional level'!V29</f>
        <v>-1</v>
      </c>
      <c r="F17" s="42">
        <f>Quartiles!AF17</f>
        <v>76.92307692307692</v>
      </c>
      <c r="G17" s="36">
        <f>Quartiles!AO17</f>
        <v>30</v>
      </c>
      <c r="H17" s="42">
        <f>ILR!G17</f>
        <v>-5.2094664834993605</v>
      </c>
      <c r="I17" s="42">
        <f>ILR!H17</f>
        <v>-5.2094664834993605</v>
      </c>
      <c r="J17" s="42">
        <f>ILR!I17</f>
        <v>1.3924672559532232</v>
      </c>
      <c r="K17" s="42">
        <f>ILR!J17</f>
        <v>-4.8002439190737727</v>
      </c>
      <c r="L17" s="42">
        <f>ILR!K17</f>
        <v>-11.553141912000546</v>
      </c>
      <c r="M17" s="42">
        <f>ILR!L17</f>
        <v>-8.9760889474062093</v>
      </c>
      <c r="N17" s="42">
        <f>ILR!M17</f>
        <v>13.512308790762294</v>
      </c>
      <c r="O17" s="25">
        <v>13</v>
      </c>
      <c r="P17" s="26">
        <v>1</v>
      </c>
      <c r="Q17" s="27" t="s">
        <v>13</v>
      </c>
    </row>
    <row r="18" spans="1:17" ht="15.6" x14ac:dyDescent="0.3">
      <c r="A18" s="26">
        <v>686816</v>
      </c>
      <c r="B18" s="26">
        <v>846571</v>
      </c>
      <c r="C18" s="26">
        <v>367</v>
      </c>
      <c r="D18" s="36">
        <f>Atipicality!G18</f>
        <v>0.24502592079947635</v>
      </c>
      <c r="E18" s="1">
        <f>'Erosional level'!V30</f>
        <v>-1</v>
      </c>
      <c r="F18" s="42">
        <f>Quartiles!AF18</f>
        <v>72.307692307692307</v>
      </c>
      <c r="G18" s="36">
        <f>Quartiles!AO18</f>
        <v>30</v>
      </c>
      <c r="H18" s="42">
        <f>ILR!G18</f>
        <v>-5.1594085549719946</v>
      </c>
      <c r="I18" s="42">
        <f>ILR!H18</f>
        <v>-5.1594085549719946</v>
      </c>
      <c r="J18" s="42">
        <f>ILR!I18</f>
        <v>1.170457338092993</v>
      </c>
      <c r="K18" s="42">
        <f>ILR!J18</f>
        <v>-4.6454991441552398</v>
      </c>
      <c r="L18" s="42">
        <f>ILR!K18</f>
        <v>-11.445915005410589</v>
      </c>
      <c r="M18" s="42">
        <f>ILR!L18</f>
        <v>-8.841868429452834</v>
      </c>
      <c r="N18" s="42">
        <f>ILR!M18</f>
        <v>13.846769471725331</v>
      </c>
      <c r="O18" s="25">
        <v>14</v>
      </c>
      <c r="P18" s="26">
        <v>1</v>
      </c>
      <c r="Q18" s="27" t="s">
        <v>14</v>
      </c>
    </row>
    <row r="19" spans="1:17" ht="15.6" x14ac:dyDescent="0.3">
      <c r="A19" s="26">
        <v>686817</v>
      </c>
      <c r="B19" s="26">
        <v>846571</v>
      </c>
      <c r="C19" s="26">
        <v>367</v>
      </c>
      <c r="D19" s="36">
        <f>Atipicality!G19</f>
        <v>1</v>
      </c>
      <c r="E19" s="1">
        <f>'Erosional level'!V31</f>
        <v>-1</v>
      </c>
      <c r="F19" s="42">
        <f>Quartiles!AF19</f>
        <v>75.384615384615387</v>
      </c>
      <c r="G19" s="36">
        <f>Quartiles!AO19</f>
        <v>50</v>
      </c>
      <c r="H19" s="42">
        <f>ILR!G19</f>
        <v>-5.9880153842568173</v>
      </c>
      <c r="I19" s="42">
        <f>ILR!H19</f>
        <v>-5.9880153842568173</v>
      </c>
      <c r="J19" s="42">
        <f>ILR!I19</f>
        <v>0.59645155326384014</v>
      </c>
      <c r="K19" s="42">
        <f>ILR!J19</f>
        <v>-5.2200084083325109</v>
      </c>
      <c r="L19" s="42">
        <f>ILR!K19</f>
        <v>-9.1319573898349535</v>
      </c>
      <c r="M19" s="42">
        <f>ILR!L19</f>
        <v>-8.8267493403323858</v>
      </c>
      <c r="N19" s="42">
        <f>ILR!M19</f>
        <v>14.719464781267492</v>
      </c>
      <c r="O19" s="25">
        <v>15</v>
      </c>
      <c r="P19" s="26">
        <v>1</v>
      </c>
      <c r="Q19" s="27" t="s">
        <v>15</v>
      </c>
    </row>
    <row r="20" spans="1:17" ht="15.6" x14ac:dyDescent="0.3">
      <c r="A20" s="26">
        <v>686810</v>
      </c>
      <c r="B20" s="26">
        <v>846572</v>
      </c>
      <c r="C20" s="26">
        <v>366</v>
      </c>
      <c r="D20" s="36">
        <f>Atipicality!G20</f>
        <v>0.99999999667223238</v>
      </c>
      <c r="E20" s="1">
        <f>'Erosional level'!V32</f>
        <v>-1</v>
      </c>
      <c r="F20" s="42">
        <f>Quartiles!AF20</f>
        <v>75.384615384615387</v>
      </c>
      <c r="G20" s="36">
        <f>Quartiles!AO20</f>
        <v>40</v>
      </c>
      <c r="H20" s="42">
        <f>ILR!G20</f>
        <v>-5.0208229127979038</v>
      </c>
      <c r="I20" s="42">
        <f>ILR!H20</f>
        <v>-5.0208229127979038</v>
      </c>
      <c r="J20" s="42">
        <f>ILR!I20</f>
        <v>1.1127714903936428</v>
      </c>
      <c r="K20" s="42">
        <f>ILR!J20</f>
        <v>-4.8229222000206162</v>
      </c>
      <c r="L20" s="42">
        <f>ILR!K20</f>
        <v>-10.696679212161364</v>
      </c>
      <c r="M20" s="42">
        <f>ILR!L20</f>
        <v>-8.9686374572885406</v>
      </c>
      <c r="N20" s="42">
        <f>ILR!M20</f>
        <v>14.535608790493631</v>
      </c>
      <c r="O20" s="25">
        <v>16</v>
      </c>
      <c r="P20" s="26">
        <v>1</v>
      </c>
      <c r="Q20" s="27" t="s">
        <v>16</v>
      </c>
    </row>
    <row r="21" spans="1:17" ht="15.6" x14ac:dyDescent="0.3">
      <c r="A21" s="26">
        <v>686809</v>
      </c>
      <c r="B21" s="26">
        <v>846572</v>
      </c>
      <c r="C21" s="26">
        <v>366</v>
      </c>
      <c r="D21" s="36">
        <f>Atipicality!G21</f>
        <v>0.99243811528177495</v>
      </c>
      <c r="E21" s="1">
        <f>'Erosional level'!V33</f>
        <v>-1</v>
      </c>
      <c r="F21" s="42">
        <f>Quartiles!AF21</f>
        <v>70.769230769230774</v>
      </c>
      <c r="G21" s="36">
        <f>Quartiles!AO21</f>
        <v>50</v>
      </c>
      <c r="H21" s="42">
        <f>ILR!G21</f>
        <v>-5.1560231390299958</v>
      </c>
      <c r="I21" s="42">
        <f>ILR!H21</f>
        <v>-5.1560231390299958</v>
      </c>
      <c r="J21" s="42">
        <f>ILR!I21</f>
        <v>-0.29266675982370877</v>
      </c>
      <c r="K21" s="42">
        <f>ILR!J21</f>
        <v>-4.9437496874895208</v>
      </c>
      <c r="L21" s="42">
        <f>ILR!K21</f>
        <v>-11.168946592035553</v>
      </c>
      <c r="M21" s="42">
        <f>ILR!L21</f>
        <v>-8.6816318370793599</v>
      </c>
      <c r="N21" s="42">
        <f>ILR!M21</f>
        <v>14.944896525074832</v>
      </c>
      <c r="O21" s="25">
        <v>17</v>
      </c>
      <c r="P21" s="26">
        <v>1</v>
      </c>
      <c r="Q21" s="27" t="s">
        <v>17</v>
      </c>
    </row>
    <row r="22" spans="1:17" ht="15.6" x14ac:dyDescent="0.3">
      <c r="A22" s="26">
        <v>686804</v>
      </c>
      <c r="B22" s="26">
        <v>846573</v>
      </c>
      <c r="C22" s="26">
        <v>367</v>
      </c>
      <c r="D22" s="36">
        <f>Atipicality!G22</f>
        <v>0.53879117031788304</v>
      </c>
      <c r="E22" s="1">
        <f>'Erosional level'!V34</f>
        <v>-1</v>
      </c>
      <c r="F22" s="42">
        <f>Quartiles!AF22</f>
        <v>81.538461538461533</v>
      </c>
      <c r="G22" s="36">
        <f>Quartiles!AO22</f>
        <v>50</v>
      </c>
      <c r="H22" s="42">
        <f>ILR!G22</f>
        <v>-5.4048938206547161</v>
      </c>
      <c r="I22" s="42">
        <f>ILR!H22</f>
        <v>-5.4048938206547161</v>
      </c>
      <c r="J22" s="42">
        <f>ILR!I22</f>
        <v>1.2262410308384193</v>
      </c>
      <c r="K22" s="42">
        <f>ILR!J22</f>
        <v>-4.6032274820171679</v>
      </c>
      <c r="L22" s="42">
        <f>ILR!K22</f>
        <v>-11.476479576583063</v>
      </c>
      <c r="M22" s="42">
        <f>ILR!L22</f>
        <v>-8.8703721244497409</v>
      </c>
      <c r="N22" s="42">
        <f>ILR!M22</f>
        <v>14.252061336391058</v>
      </c>
      <c r="O22" s="25">
        <v>18</v>
      </c>
      <c r="P22" s="26">
        <v>1</v>
      </c>
      <c r="Q22" s="27" t="s">
        <v>18</v>
      </c>
    </row>
    <row r="23" spans="1:17" ht="15.6" x14ac:dyDescent="0.3">
      <c r="A23" s="26">
        <v>686803</v>
      </c>
      <c r="B23" s="26">
        <v>846573</v>
      </c>
      <c r="C23" s="26">
        <v>367</v>
      </c>
      <c r="D23" s="36">
        <f>Atipicality!G23</f>
        <v>0.90623624574683637</v>
      </c>
      <c r="E23" s="1">
        <f>'Erosional level'!V35</f>
        <v>-1</v>
      </c>
      <c r="F23" s="42">
        <f>Quartiles!AF23</f>
        <v>72.307692307692307</v>
      </c>
      <c r="G23" s="36">
        <f>Quartiles!AO23</f>
        <v>50</v>
      </c>
      <c r="H23" s="42">
        <f>ILR!G23</f>
        <v>-5.0656645597248451</v>
      </c>
      <c r="I23" s="42">
        <f>ILR!H23</f>
        <v>-5.0656645597248451</v>
      </c>
      <c r="J23" s="42">
        <f>ILR!I23</f>
        <v>1.0336987699552245</v>
      </c>
      <c r="K23" s="42">
        <f>ILR!J23</f>
        <v>-4.7855956749853306</v>
      </c>
      <c r="L23" s="42">
        <f>ILR!K23</f>
        <v>-11.30272443330986</v>
      </c>
      <c r="M23" s="42">
        <f>ILR!L23</f>
        <v>-8.6795749577147863</v>
      </c>
      <c r="N23" s="42">
        <f>ILR!M23</f>
        <v>14.664625603966373</v>
      </c>
      <c r="O23" s="25">
        <v>19</v>
      </c>
      <c r="P23" s="26">
        <v>1</v>
      </c>
      <c r="Q23" s="27" t="s">
        <v>19</v>
      </c>
    </row>
    <row r="24" spans="1:17" ht="15.6" x14ac:dyDescent="0.3">
      <c r="A24" s="26">
        <v>686802</v>
      </c>
      <c r="B24" s="26">
        <v>846574</v>
      </c>
      <c r="C24" s="26">
        <v>367</v>
      </c>
      <c r="D24" s="36">
        <f>Atipicality!G24</f>
        <v>4.2710008700997185E-2</v>
      </c>
      <c r="E24" s="1">
        <f>'Erosional level'!V36</f>
        <v>-1</v>
      </c>
      <c r="F24" s="42">
        <f>Quartiles!AF24</f>
        <v>75.384615384615387</v>
      </c>
      <c r="G24" s="36">
        <f>Quartiles!AO24</f>
        <v>50</v>
      </c>
      <c r="H24" s="42">
        <f>ILR!G24</f>
        <v>-5.2965787140071985</v>
      </c>
      <c r="I24" s="42">
        <f>ILR!H24</f>
        <v>-5.2965787140071985</v>
      </c>
      <c r="J24" s="42">
        <f>ILR!I24</f>
        <v>1.1404507029094326</v>
      </c>
      <c r="K24" s="42">
        <f>ILR!J24</f>
        <v>-4.7807947173892051</v>
      </c>
      <c r="L24" s="42">
        <f>ILR!K24</f>
        <v>-11.124227201437634</v>
      </c>
      <c r="M24" s="42">
        <f>ILR!L24</f>
        <v>-8.8459277124177742</v>
      </c>
      <c r="N24" s="42">
        <f>ILR!M24</f>
        <v>14.467916897224526</v>
      </c>
      <c r="O24" s="25">
        <v>20</v>
      </c>
      <c r="P24" s="26">
        <v>1</v>
      </c>
      <c r="Q24" s="27" t="s">
        <v>20</v>
      </c>
    </row>
    <row r="25" spans="1:17" ht="15.6" x14ac:dyDescent="0.3">
      <c r="A25" s="26">
        <v>686801</v>
      </c>
      <c r="B25" s="26">
        <v>846574</v>
      </c>
      <c r="C25" s="26">
        <v>366</v>
      </c>
      <c r="D25" s="36">
        <f>Atipicality!G25</f>
        <v>0.99999999999995359</v>
      </c>
      <c r="E25" s="1">
        <f>'Erosional level'!V37</f>
        <v>-1</v>
      </c>
      <c r="F25" s="42">
        <f>Quartiles!AF25</f>
        <v>73.84615384615384</v>
      </c>
      <c r="G25" s="36">
        <f>Quartiles!AO25</f>
        <v>40</v>
      </c>
      <c r="H25" s="42">
        <f>ILR!G25</f>
        <v>-4.4929094063782733</v>
      </c>
      <c r="I25" s="42">
        <f>ILR!H25</f>
        <v>-4.4929094063782733</v>
      </c>
      <c r="J25" s="42">
        <f>ILR!I25</f>
        <v>1.0927993500547932</v>
      </c>
      <c r="K25" s="42">
        <f>ILR!J25</f>
        <v>-4.8892287802297876</v>
      </c>
      <c r="L25" s="42">
        <f>ILR!K25</f>
        <v>-11.183589809441795</v>
      </c>
      <c r="M25" s="42">
        <f>ILR!L25</f>
        <v>-8.875680968193663</v>
      </c>
      <c r="N25" s="42">
        <f>ILR!M25</f>
        <v>14.518970657687728</v>
      </c>
      <c r="O25" s="25">
        <v>21</v>
      </c>
      <c r="P25" s="26">
        <v>1</v>
      </c>
      <c r="Q25" s="27" t="s">
        <v>21</v>
      </c>
    </row>
    <row r="26" spans="1:17" ht="15.6" x14ac:dyDescent="0.3">
      <c r="A26" s="26">
        <v>687115</v>
      </c>
      <c r="B26" s="26">
        <v>846600</v>
      </c>
      <c r="C26" s="26">
        <v>379</v>
      </c>
      <c r="D26" s="36">
        <f>Atipicality!G26</f>
        <v>2.7615245751269741E-2</v>
      </c>
      <c r="E26" s="1">
        <f>'Erosional level'!V38</f>
        <v>0</v>
      </c>
      <c r="F26" s="42">
        <f>Quartiles!AF26</f>
        <v>76.92307692307692</v>
      </c>
      <c r="G26" s="36">
        <f>Quartiles!AO26</f>
        <v>30</v>
      </c>
      <c r="H26" s="42">
        <f>ILR!G26</f>
        <v>-5.0451316021154948</v>
      </c>
      <c r="I26" s="42">
        <f>ILR!H26</f>
        <v>-5.0451316021154948</v>
      </c>
      <c r="J26" s="42">
        <f>ILR!I26</f>
        <v>1.7517087406192782</v>
      </c>
      <c r="K26" s="42">
        <f>ILR!J26</f>
        <v>-5.6578888110223771</v>
      </c>
      <c r="L26" s="42">
        <f>ILR!K26</f>
        <v>-11.258374862279334</v>
      </c>
      <c r="M26" s="42">
        <f>ILR!L26</f>
        <v>-9.4533251832070313</v>
      </c>
      <c r="N26" s="42">
        <f>ILR!M26</f>
        <v>13.322627503282829</v>
      </c>
      <c r="O26" s="25">
        <v>22</v>
      </c>
      <c r="P26" s="26">
        <v>1</v>
      </c>
      <c r="Q26" s="27" t="s">
        <v>22</v>
      </c>
    </row>
    <row r="27" spans="1:17" ht="15.6" x14ac:dyDescent="0.3">
      <c r="A27" s="26">
        <v>687115</v>
      </c>
      <c r="B27" s="26">
        <v>846601</v>
      </c>
      <c r="C27" s="26">
        <v>379</v>
      </c>
      <c r="D27" s="36">
        <f>Atipicality!G27</f>
        <v>1</v>
      </c>
      <c r="E27" s="1">
        <f>'Erosional level'!V39</f>
        <v>0</v>
      </c>
      <c r="F27" s="42">
        <f>Quartiles!AF27</f>
        <v>76.92307692307692</v>
      </c>
      <c r="G27" s="36">
        <f>Quartiles!AO27</f>
        <v>40</v>
      </c>
      <c r="H27" s="42">
        <f>ILR!G27</f>
        <v>-4.6214889291128962</v>
      </c>
      <c r="I27" s="42">
        <f>ILR!H27</f>
        <v>-4.6214889291128962</v>
      </c>
      <c r="J27" s="42">
        <f>ILR!I27</f>
        <v>1.6004362854878487</v>
      </c>
      <c r="K27" s="42">
        <f>ILR!J27</f>
        <v>-5.7786638929052243</v>
      </c>
      <c r="L27" s="42">
        <f>ILR!K27</f>
        <v>-11.040283961890871</v>
      </c>
      <c r="M27" s="42">
        <f>ILR!L27</f>
        <v>-9.2983140335950516</v>
      </c>
      <c r="N27" s="42">
        <f>ILR!M27</f>
        <v>13.609986290201567</v>
      </c>
      <c r="O27" s="25">
        <v>23</v>
      </c>
      <c r="P27" s="26">
        <v>1</v>
      </c>
      <c r="Q27" s="27" t="s">
        <v>24</v>
      </c>
    </row>
    <row r="28" spans="1:17" ht="15.6" x14ac:dyDescent="0.3">
      <c r="A28" s="26">
        <v>687114</v>
      </c>
      <c r="B28" s="26">
        <v>846601</v>
      </c>
      <c r="C28" s="26">
        <v>379</v>
      </c>
      <c r="D28" s="36">
        <f>Atipicality!G28</f>
        <v>0.99805291244328265</v>
      </c>
      <c r="E28" s="1">
        <f>'Erosional level'!V40</f>
        <v>0</v>
      </c>
      <c r="F28" s="42">
        <f>Quartiles!AF28</f>
        <v>75.384615384615387</v>
      </c>
      <c r="G28" s="36">
        <f>Quartiles!AO28</f>
        <v>40</v>
      </c>
      <c r="H28" s="42">
        <f>ILR!G28</f>
        <v>-6.1904819429713394</v>
      </c>
      <c r="I28" s="42">
        <f>ILR!H28</f>
        <v>-6.1904819429713394</v>
      </c>
      <c r="J28" s="42">
        <f>ILR!I28</f>
        <v>1.365804349765612</v>
      </c>
      <c r="K28" s="42">
        <f>ILR!J28</f>
        <v>-5.6564667574595298</v>
      </c>
      <c r="L28" s="42">
        <f>ILR!K28</f>
        <v>-11.101375638820814</v>
      </c>
      <c r="M28" s="42">
        <f>ILR!L28</f>
        <v>-9.3449323809870783</v>
      </c>
      <c r="N28" s="42">
        <f>ILR!M28</f>
        <v>13.742126548269473</v>
      </c>
      <c r="O28" s="25">
        <v>24</v>
      </c>
      <c r="P28" s="26">
        <v>1</v>
      </c>
      <c r="Q28" s="27" t="s">
        <v>26</v>
      </c>
    </row>
    <row r="29" spans="1:17" ht="15.6" x14ac:dyDescent="0.3">
      <c r="A29" s="26">
        <v>687114</v>
      </c>
      <c r="B29" s="26">
        <v>846600</v>
      </c>
      <c r="C29" s="26">
        <v>379</v>
      </c>
      <c r="D29" s="36">
        <f>Atipicality!G29</f>
        <v>0.18721567161217523</v>
      </c>
      <c r="E29" s="1">
        <f>'Erosional level'!V41</f>
        <v>0</v>
      </c>
      <c r="F29" s="42">
        <f>Quartiles!AF29</f>
        <v>78.461538461538467</v>
      </c>
      <c r="G29" s="36">
        <f>Quartiles!AO29</f>
        <v>30</v>
      </c>
      <c r="H29" s="42">
        <f>ILR!G29</f>
        <v>-5.1350589803605331</v>
      </c>
      <c r="I29" s="42">
        <f>ILR!H29</f>
        <v>-5.1350589803605331</v>
      </c>
      <c r="J29" s="42">
        <f>ILR!I29</f>
        <v>2.2195157341239029</v>
      </c>
      <c r="K29" s="42">
        <f>ILR!J29</f>
        <v>-5.3127486883528388</v>
      </c>
      <c r="L29" s="42">
        <f>ILR!K29</f>
        <v>-10.684733744976564</v>
      </c>
      <c r="M29" s="42">
        <f>ILR!L29</f>
        <v>-9.5564452676791483</v>
      </c>
      <c r="N29" s="42">
        <f>ILR!M29</f>
        <v>13.378508951845433</v>
      </c>
      <c r="O29" s="25">
        <v>25</v>
      </c>
      <c r="P29" s="26">
        <v>1</v>
      </c>
      <c r="Q29" s="27" t="s">
        <v>25</v>
      </c>
    </row>
    <row r="30" spans="1:17" ht="15.6" x14ac:dyDescent="0.3">
      <c r="A30" s="26">
        <v>687116</v>
      </c>
      <c r="B30" s="26">
        <v>846601</v>
      </c>
      <c r="C30" s="26">
        <v>379</v>
      </c>
      <c r="D30" s="36">
        <f>Atipicality!G30</f>
        <v>0.21655516082992179</v>
      </c>
      <c r="E30" s="1">
        <f>'Erosional level'!V42</f>
        <v>0</v>
      </c>
      <c r="F30" s="42">
        <f>Quartiles!AF30</f>
        <v>76.92307692307692</v>
      </c>
      <c r="G30" s="36">
        <f>Quartiles!AO30</f>
        <v>30</v>
      </c>
      <c r="H30" s="42">
        <f>ILR!G30</f>
        <v>-4.607768070826773</v>
      </c>
      <c r="I30" s="42">
        <f>ILR!H30</f>
        <v>-4.607768070826773</v>
      </c>
      <c r="J30" s="42">
        <f>ILR!I30</f>
        <v>2.1063455357272849</v>
      </c>
      <c r="K30" s="42">
        <f>ILR!J30</f>
        <v>-5.4814436592991438</v>
      </c>
      <c r="L30" s="42">
        <f>ILR!K30</f>
        <v>-11.048090943769688</v>
      </c>
      <c r="M30" s="42">
        <f>ILR!L30</f>
        <v>-9.3855406239545296</v>
      </c>
      <c r="N30" s="42">
        <f>ILR!M30</f>
        <v>13.196394633047044</v>
      </c>
      <c r="O30" s="25">
        <v>26</v>
      </c>
      <c r="P30" s="26">
        <v>1</v>
      </c>
      <c r="Q30" s="27" t="s">
        <v>27</v>
      </c>
    </row>
    <row r="31" spans="1:17" ht="15.6" x14ac:dyDescent="0.3">
      <c r="A31" s="26">
        <v>687116</v>
      </c>
      <c r="B31" s="26">
        <v>846600</v>
      </c>
      <c r="C31" s="26">
        <v>379</v>
      </c>
      <c r="D31" s="36">
        <f>Atipicality!G31</f>
        <v>0.99999546425137809</v>
      </c>
      <c r="E31" s="1">
        <f>'Erosional level'!V43</f>
        <v>0</v>
      </c>
      <c r="F31" s="42">
        <f>Quartiles!AF31</f>
        <v>73.84615384615384</v>
      </c>
      <c r="G31" s="36">
        <f>Quartiles!AO31</f>
        <v>30</v>
      </c>
      <c r="H31" s="42">
        <f>ILR!G31</f>
        <v>-5.5574653759391737</v>
      </c>
      <c r="I31" s="42">
        <f>ILR!H31</f>
        <v>-5.5574653759391737</v>
      </c>
      <c r="J31" s="42">
        <f>ILR!I31</f>
        <v>1.7920172179811975</v>
      </c>
      <c r="K31" s="42">
        <f>ILR!J31</f>
        <v>-6.0045654928966563</v>
      </c>
      <c r="L31" s="42">
        <f>ILR!K31</f>
        <v>-10.453709277278858</v>
      </c>
      <c r="M31" s="42">
        <f>ILR!L31</f>
        <v>-9.4233902496951956</v>
      </c>
      <c r="N31" s="42">
        <f>ILR!M31</f>
        <v>13.009222526184617</v>
      </c>
      <c r="O31" s="25">
        <v>27</v>
      </c>
      <c r="P31" s="26">
        <v>1</v>
      </c>
      <c r="Q31" s="27" t="s">
        <v>28</v>
      </c>
    </row>
    <row r="32" spans="1:17" ht="15.6" x14ac:dyDescent="0.3">
      <c r="A32" s="26">
        <v>687117</v>
      </c>
      <c r="B32" s="26">
        <v>846600</v>
      </c>
      <c r="C32" s="26">
        <v>379</v>
      </c>
      <c r="D32" s="36">
        <f>Atipicality!G32</f>
        <v>5.2892587675568682E-2</v>
      </c>
      <c r="E32" s="1">
        <f>'Erosional level'!V44</f>
        <v>-22</v>
      </c>
      <c r="F32" s="42">
        <f>Quartiles!AF32</f>
        <v>75.384615384615387</v>
      </c>
      <c r="G32" s="36">
        <f>Quartiles!AO32</f>
        <v>30</v>
      </c>
      <c r="H32" s="42">
        <f>ILR!G32</f>
        <v>-4.8578298162981897</v>
      </c>
      <c r="I32" s="42">
        <f>ILR!H32</f>
        <v>-4.8578298162981897</v>
      </c>
      <c r="J32" s="42">
        <f>ILR!I32</f>
        <v>-1.6066690133792465</v>
      </c>
      <c r="K32" s="42">
        <f>ILR!J32</f>
        <v>-2.771287069070747</v>
      </c>
      <c r="L32" s="42">
        <f>ILR!K32</f>
        <v>-12.064166235245896</v>
      </c>
      <c r="M32" s="42">
        <f>ILR!L32</f>
        <v>-9.0027478669149534</v>
      </c>
      <c r="N32" s="42">
        <f>ILR!M32</f>
        <v>15.241871998596501</v>
      </c>
      <c r="O32" s="25">
        <v>28</v>
      </c>
      <c r="P32" s="26">
        <v>1</v>
      </c>
      <c r="Q32" s="27" t="s">
        <v>30</v>
      </c>
    </row>
    <row r="33" spans="1:17" ht="15.6" x14ac:dyDescent="0.3">
      <c r="A33" s="26">
        <v>687117</v>
      </c>
      <c r="B33" s="26">
        <v>846601</v>
      </c>
      <c r="C33" s="26">
        <v>379</v>
      </c>
      <c r="D33" s="36">
        <f>Atipicality!G33</f>
        <v>0.99907836395934446</v>
      </c>
      <c r="E33" s="1">
        <f>'Erosional level'!V45</f>
        <v>0</v>
      </c>
      <c r="F33" s="42">
        <f>Quartiles!AF33</f>
        <v>78.461538461538467</v>
      </c>
      <c r="G33" s="36">
        <f>Quartiles!AO33</f>
        <v>30</v>
      </c>
      <c r="H33" s="42">
        <f>ILR!G33</f>
        <v>-3.6102990398198944</v>
      </c>
      <c r="I33" s="42">
        <f>ILR!H33</f>
        <v>-3.6102990398198944</v>
      </c>
      <c r="J33" s="42">
        <f>ILR!I33</f>
        <v>1.538548121110672</v>
      </c>
      <c r="K33" s="42">
        <f>ILR!J33</f>
        <v>-5.0931465229028516</v>
      </c>
      <c r="L33" s="42">
        <f>ILR!K33</f>
        <v>-11.140047877265868</v>
      </c>
      <c r="M33" s="42">
        <f>ILR!L33</f>
        <v>-9.3881145807667661</v>
      </c>
      <c r="N33" s="42">
        <f>ILR!M33</f>
        <v>13.293491112759916</v>
      </c>
      <c r="O33" s="25">
        <v>29</v>
      </c>
      <c r="P33" s="26">
        <v>1</v>
      </c>
      <c r="Q33" s="27" t="s">
        <v>29</v>
      </c>
    </row>
    <row r="34" spans="1:17" ht="15.6" x14ac:dyDescent="0.3">
      <c r="A34" s="26">
        <v>687118</v>
      </c>
      <c r="B34" s="26">
        <v>846600</v>
      </c>
      <c r="C34" s="26">
        <v>379</v>
      </c>
      <c r="D34" s="36">
        <f>Atipicality!G34</f>
        <v>4.807631166139803E-2</v>
      </c>
      <c r="E34" s="1">
        <f>'Erosional level'!V46</f>
        <v>0</v>
      </c>
      <c r="F34" s="42">
        <f>Quartiles!AF34</f>
        <v>69.230769230769226</v>
      </c>
      <c r="G34" s="36">
        <f>Quartiles!AO34</f>
        <v>30</v>
      </c>
      <c r="H34" s="42">
        <f>ILR!G34</f>
        <v>-5.111167556474066</v>
      </c>
      <c r="I34" s="42">
        <f>ILR!H34</f>
        <v>-5.111167556474066</v>
      </c>
      <c r="J34" s="42">
        <f>ILR!I34</f>
        <v>1.1392064324291611</v>
      </c>
      <c r="K34" s="42">
        <f>ILR!J34</f>
        <v>-5.7410402121773263</v>
      </c>
      <c r="L34" s="42">
        <f>ILR!K34</f>
        <v>-11.384085492315647</v>
      </c>
      <c r="M34" s="42">
        <f>ILR!L34</f>
        <v>-9.1360153245144851</v>
      </c>
      <c r="N34" s="42">
        <f>ILR!M34</f>
        <v>14.08147174639344</v>
      </c>
      <c r="O34" s="25">
        <v>30</v>
      </c>
      <c r="P34" s="26">
        <v>1</v>
      </c>
      <c r="Q34" s="27" t="s">
        <v>31</v>
      </c>
    </row>
    <row r="35" spans="1:17" ht="15.6" x14ac:dyDescent="0.3">
      <c r="A35" s="26">
        <v>687118</v>
      </c>
      <c r="B35" s="26">
        <v>846601</v>
      </c>
      <c r="C35" s="26">
        <v>379</v>
      </c>
      <c r="D35" s="36">
        <f>Atipicality!G35</f>
        <v>2.8930420732859699E-3</v>
      </c>
      <c r="E35" s="1">
        <f>'Erosional level'!V47</f>
        <v>0</v>
      </c>
      <c r="F35" s="42">
        <f>Quartiles!AF35</f>
        <v>75.384615384615387</v>
      </c>
      <c r="G35" s="36">
        <f>Quartiles!AO35</f>
        <v>30</v>
      </c>
      <c r="H35" s="42">
        <f>ILR!G35</f>
        <v>-4.2711781732485594</v>
      </c>
      <c r="I35" s="42">
        <f>ILR!H35</f>
        <v>-4.2711781732485594</v>
      </c>
      <c r="J35" s="42">
        <f>ILR!I35</f>
        <v>0.82682647294122757</v>
      </c>
      <c r="K35" s="42">
        <f>ILR!J35</f>
        <v>-5.9729975212964685</v>
      </c>
      <c r="L35" s="42">
        <f>ILR!K35</f>
        <v>-11.191045134057491</v>
      </c>
      <c r="M35" s="42">
        <f>ILR!L35</f>
        <v>-9.1229519130963865</v>
      </c>
      <c r="N35" s="42">
        <f>ILR!M35</f>
        <v>14.094500396599296</v>
      </c>
      <c r="O35" s="25">
        <v>31</v>
      </c>
      <c r="P35" s="26">
        <v>1</v>
      </c>
      <c r="Q35" s="27" t="s">
        <v>32</v>
      </c>
    </row>
    <row r="36" spans="1:17" ht="15.6" x14ac:dyDescent="0.3">
      <c r="A36" s="26">
        <v>687119</v>
      </c>
      <c r="B36" s="26">
        <v>846601</v>
      </c>
      <c r="C36" s="26">
        <v>379</v>
      </c>
      <c r="D36" s="36">
        <f>Atipicality!G36</f>
        <v>6.3872672489777936E-5</v>
      </c>
      <c r="E36" s="1">
        <f>'Erosional level'!V48</f>
        <v>0</v>
      </c>
      <c r="F36" s="42">
        <f>Quartiles!AF36</f>
        <v>75.384615384615387</v>
      </c>
      <c r="G36" s="36">
        <f>Quartiles!AO36</f>
        <v>30</v>
      </c>
      <c r="H36" s="42">
        <f>ILR!G36</f>
        <v>-4.7074890860660661</v>
      </c>
      <c r="I36" s="42">
        <f>ILR!H36</f>
        <v>-4.7074890860660661</v>
      </c>
      <c r="J36" s="42">
        <f>ILR!I36</f>
        <v>1.7881564445939935</v>
      </c>
      <c r="K36" s="42">
        <f>ILR!J36</f>
        <v>-5.698127530505622</v>
      </c>
      <c r="L36" s="42">
        <f>ILR!K36</f>
        <v>-10.783505946130244</v>
      </c>
      <c r="M36" s="42">
        <f>ILR!L36</f>
        <v>-9.4126471491805059</v>
      </c>
      <c r="N36" s="42">
        <f>ILR!M36</f>
        <v>13.464348288725205</v>
      </c>
      <c r="O36" s="25">
        <v>32</v>
      </c>
      <c r="P36" s="26">
        <v>1</v>
      </c>
      <c r="Q36" s="27" t="s">
        <v>33</v>
      </c>
    </row>
    <row r="37" spans="1:17" ht="15.6" x14ac:dyDescent="0.3">
      <c r="A37" s="26">
        <v>687120</v>
      </c>
      <c r="B37" s="26">
        <v>846601</v>
      </c>
      <c r="C37" s="26">
        <v>379</v>
      </c>
      <c r="D37" s="36">
        <f>Atipicality!G37</f>
        <v>6.8277590119168166E-4</v>
      </c>
      <c r="E37" s="1">
        <f>'Erosional level'!V49</f>
        <v>0</v>
      </c>
      <c r="F37" s="42">
        <f>Quartiles!AF37</f>
        <v>76.92307692307692</v>
      </c>
      <c r="G37" s="36">
        <f>Quartiles!AO37</f>
        <v>50</v>
      </c>
      <c r="H37" s="42">
        <f>ILR!G37</f>
        <v>-4.5291968218730485</v>
      </c>
      <c r="I37" s="42">
        <f>ILR!H37</f>
        <v>-4.5291968218730485</v>
      </c>
      <c r="J37" s="42">
        <f>ILR!I37</f>
        <v>1.4844973219668376</v>
      </c>
      <c r="K37" s="42">
        <f>ILR!J37</f>
        <v>-5.5380489589921158</v>
      </c>
      <c r="L37" s="42">
        <f>ILR!K37</f>
        <v>-11.168015131585543</v>
      </c>
      <c r="M37" s="42">
        <f>ILR!L37</f>
        <v>-9.3748926274799285</v>
      </c>
      <c r="N37" s="42">
        <f>ILR!M37</f>
        <v>13.520605650998252</v>
      </c>
      <c r="O37" s="25">
        <v>33</v>
      </c>
      <c r="P37" s="26">
        <v>1</v>
      </c>
      <c r="Q37" s="27" t="s">
        <v>34</v>
      </c>
    </row>
    <row r="38" spans="1:17" ht="15.6" x14ac:dyDescent="0.3">
      <c r="A38" s="26">
        <v>686970</v>
      </c>
      <c r="B38" s="26">
        <v>846580</v>
      </c>
      <c r="C38" s="26">
        <v>379</v>
      </c>
      <c r="D38" s="36">
        <f>Atipicality!G38</f>
        <v>0.73490373403985387</v>
      </c>
      <c r="E38" s="1">
        <f>'Erosional level'!V50</f>
        <v>0</v>
      </c>
      <c r="F38" s="42">
        <f>Quartiles!AF38</f>
        <v>66.15384615384616</v>
      </c>
      <c r="G38" s="36">
        <f>Quartiles!AO38</f>
        <v>30</v>
      </c>
      <c r="H38" s="42">
        <f>ILR!G38</f>
        <v>-5.8959593306993749</v>
      </c>
      <c r="I38" s="42">
        <f>ILR!H38</f>
        <v>-5.8959593306993749</v>
      </c>
      <c r="J38" s="42">
        <f>ILR!I38</f>
        <v>1.3531859552141983</v>
      </c>
      <c r="K38" s="42">
        <f>ILR!J38</f>
        <v>-6.0480343326661945</v>
      </c>
      <c r="L38" s="42">
        <f>ILR!K38</f>
        <v>-11.786403618133251</v>
      </c>
      <c r="M38" s="42">
        <f>ILR!L38</f>
        <v>-9.1580773248021536</v>
      </c>
      <c r="N38" s="42">
        <f>ILR!M38</f>
        <v>14.926428256181836</v>
      </c>
      <c r="O38" s="25">
        <v>34</v>
      </c>
      <c r="P38" s="26">
        <v>1</v>
      </c>
      <c r="Q38" s="27" t="s">
        <v>35</v>
      </c>
    </row>
    <row r="39" spans="1:17" ht="15.6" x14ac:dyDescent="0.3">
      <c r="A39" s="26">
        <v>686970</v>
      </c>
      <c r="B39" s="26">
        <v>846579</v>
      </c>
      <c r="C39" s="26">
        <v>379</v>
      </c>
      <c r="D39" s="36">
        <f>Atipicality!G39</f>
        <v>0.24719618285004527</v>
      </c>
      <c r="E39" s="1">
        <f>'Erosional level'!V51</f>
        <v>-1</v>
      </c>
      <c r="F39" s="42">
        <f>Quartiles!AF39</f>
        <v>72.307692307692307</v>
      </c>
      <c r="G39" s="36">
        <f>Quartiles!AO39</f>
        <v>40</v>
      </c>
      <c r="H39" s="42">
        <f>ILR!G39</f>
        <v>-5.4048346582719242</v>
      </c>
      <c r="I39" s="42">
        <f>ILR!H39</f>
        <v>-5.4048346582719242</v>
      </c>
      <c r="J39" s="42">
        <f>ILR!I39</f>
        <v>3.0530101937827712</v>
      </c>
      <c r="K39" s="42">
        <f>ILR!J39</f>
        <v>-6.2047871703065507</v>
      </c>
      <c r="L39" s="42">
        <f>ILR!K39</f>
        <v>-8.5284496313747908</v>
      </c>
      <c r="M39" s="42">
        <f>ILR!L39</f>
        <v>-9.0325150149602145</v>
      </c>
      <c r="N39" s="42">
        <f>ILR!M39</f>
        <v>13.386241979944536</v>
      </c>
      <c r="O39" s="25">
        <v>35</v>
      </c>
      <c r="P39" s="26">
        <v>1</v>
      </c>
      <c r="Q39" s="27" t="s">
        <v>36</v>
      </c>
    </row>
    <row r="40" spans="1:17" ht="15.6" x14ac:dyDescent="0.3">
      <c r="A40" s="26">
        <v>686971</v>
      </c>
      <c r="B40" s="26">
        <v>846580</v>
      </c>
      <c r="C40" s="26">
        <v>379</v>
      </c>
      <c r="D40" s="36">
        <f>Atipicality!G40</f>
        <v>0.73584614491497691</v>
      </c>
      <c r="E40" s="1">
        <f>'Erosional level'!V52</f>
        <v>-1</v>
      </c>
      <c r="F40" s="42">
        <f>Quartiles!AF40</f>
        <v>73.84615384615384</v>
      </c>
      <c r="G40" s="36">
        <f>Quartiles!AO40</f>
        <v>30</v>
      </c>
      <c r="H40" s="42">
        <f>ILR!G40</f>
        <v>-3.4739198098766857</v>
      </c>
      <c r="I40" s="42">
        <f>ILR!H40</f>
        <v>-3.4739198098766857</v>
      </c>
      <c r="J40" s="42">
        <f>ILR!I40</f>
        <v>2.1201764487997821</v>
      </c>
      <c r="K40" s="42">
        <f>ILR!J40</f>
        <v>-4.2653357648938304</v>
      </c>
      <c r="L40" s="42">
        <f>ILR!K40</f>
        <v>-10.368861749611451</v>
      </c>
      <c r="M40" s="42">
        <f>ILR!L40</f>
        <v>-9.5152158072126216</v>
      </c>
      <c r="N40" s="42">
        <f>ILR!M40</f>
        <v>13.200161274812693</v>
      </c>
      <c r="O40" s="25">
        <v>36</v>
      </c>
      <c r="P40" s="26">
        <v>1</v>
      </c>
      <c r="Q40" s="27" t="s">
        <v>37</v>
      </c>
    </row>
    <row r="41" spans="1:17" ht="15.6" x14ac:dyDescent="0.3">
      <c r="A41" s="26">
        <v>686971</v>
      </c>
      <c r="B41" s="26">
        <v>846579</v>
      </c>
      <c r="C41" s="26">
        <v>379</v>
      </c>
      <c r="D41" s="36">
        <f>Atipicality!G41</f>
        <v>0.98248665062951435</v>
      </c>
      <c r="E41" s="1">
        <f>'Erosional level'!V53</f>
        <v>0</v>
      </c>
      <c r="F41" s="42">
        <f>Quartiles!AF41</f>
        <v>75.384615384615387</v>
      </c>
      <c r="G41" s="36">
        <f>Quartiles!AO41</f>
        <v>40</v>
      </c>
      <c r="H41" s="42">
        <f>ILR!G41</f>
        <v>-6.4520490544469657</v>
      </c>
      <c r="I41" s="42">
        <f>ILR!H41</f>
        <v>-6.4520490544469657</v>
      </c>
      <c r="J41" s="42">
        <f>ILR!I41</f>
        <v>-0.23339939231264423</v>
      </c>
      <c r="K41" s="42">
        <f>ILR!J41</f>
        <v>-5.364925780797555</v>
      </c>
      <c r="L41" s="42">
        <f>ILR!K41</f>
        <v>-12.165260020306505</v>
      </c>
      <c r="M41" s="42">
        <f>ILR!L41</f>
        <v>-8.4120795638123518</v>
      </c>
      <c r="N41" s="42">
        <f>ILR!M41</f>
        <v>13.327078709648998</v>
      </c>
      <c r="O41" s="25">
        <v>37</v>
      </c>
      <c r="P41" s="26">
        <v>1</v>
      </c>
      <c r="Q41" s="27" t="s">
        <v>39</v>
      </c>
    </row>
    <row r="42" spans="1:17" ht="15.6" x14ac:dyDescent="0.3">
      <c r="A42" s="26">
        <v>686971</v>
      </c>
      <c r="B42" s="26">
        <v>846578</v>
      </c>
      <c r="C42" s="26">
        <v>379</v>
      </c>
      <c r="D42" s="36">
        <f>Atipicality!G42</f>
        <v>0.53740040343459072</v>
      </c>
      <c r="E42" s="1">
        <f>'Erosional level'!V54</f>
        <v>-1</v>
      </c>
      <c r="F42" s="42">
        <f>Quartiles!AF42</f>
        <v>78.461538461538467</v>
      </c>
      <c r="G42" s="36">
        <f>Quartiles!AO42</f>
        <v>30</v>
      </c>
      <c r="H42" s="42">
        <f>ILR!G42</f>
        <v>-3.563859174570152</v>
      </c>
      <c r="I42" s="42">
        <f>ILR!H42</f>
        <v>-3.563859174570152</v>
      </c>
      <c r="J42" s="42">
        <f>ILR!I42</f>
        <v>2.7596453506139049</v>
      </c>
      <c r="K42" s="42">
        <f>ILR!J42</f>
        <v>-4.745202192118068</v>
      </c>
      <c r="L42" s="42">
        <f>ILR!K42</f>
        <v>-10.407254287896443</v>
      </c>
      <c r="M42" s="42">
        <f>ILR!L42</f>
        <v>-9.6488922769017833</v>
      </c>
      <c r="N42" s="42">
        <f>ILR!M42</f>
        <v>13.513145020987141</v>
      </c>
      <c r="O42" s="25">
        <v>38</v>
      </c>
      <c r="P42" s="26">
        <v>1</v>
      </c>
      <c r="Q42" s="27" t="s">
        <v>38</v>
      </c>
    </row>
    <row r="43" spans="1:17" ht="15.6" x14ac:dyDescent="0.3">
      <c r="A43" s="26">
        <v>686972</v>
      </c>
      <c r="B43" s="26">
        <v>846579</v>
      </c>
      <c r="C43" s="26">
        <v>379</v>
      </c>
      <c r="D43" s="36">
        <f>Atipicality!G43</f>
        <v>0.99775484442443951</v>
      </c>
      <c r="E43" s="1">
        <f>'Erosional level'!V55</f>
        <v>-1</v>
      </c>
      <c r="F43" s="42">
        <f>Quartiles!AF43</f>
        <v>75.384615384615387</v>
      </c>
      <c r="G43" s="36">
        <f>Quartiles!AO43</f>
        <v>30</v>
      </c>
      <c r="H43" s="42">
        <f>ILR!G43</f>
        <v>-3.883247210735612</v>
      </c>
      <c r="I43" s="42">
        <f>ILR!H43</f>
        <v>-3.883247210735612</v>
      </c>
      <c r="J43" s="42">
        <f>ILR!I43</f>
        <v>2.8459790096004416</v>
      </c>
      <c r="K43" s="42">
        <f>ILR!J43</f>
        <v>-4.6743493941803163</v>
      </c>
      <c r="L43" s="42">
        <f>ILR!K43</f>
        <v>-10.502957819026545</v>
      </c>
      <c r="M43" s="42">
        <f>ILR!L43</f>
        <v>-9.6660652992010441</v>
      </c>
      <c r="N43" s="42">
        <f>ILR!M43</f>
        <v>13.254237548302612</v>
      </c>
      <c r="O43" s="25">
        <v>39</v>
      </c>
      <c r="P43" s="26">
        <v>1</v>
      </c>
      <c r="Q43" s="27" t="s">
        <v>40</v>
      </c>
    </row>
    <row r="44" spans="1:17" ht="15.6" x14ac:dyDescent="0.3">
      <c r="A44" s="26">
        <v>686971</v>
      </c>
      <c r="B44" s="26">
        <v>846579</v>
      </c>
      <c r="C44" s="26">
        <v>379</v>
      </c>
      <c r="D44" s="36">
        <f>Atipicality!G44</f>
        <v>0.99999884019208918</v>
      </c>
      <c r="E44" s="1">
        <f>'Erosional level'!V56</f>
        <v>-1</v>
      </c>
      <c r="F44" s="42">
        <f>Quartiles!AF44</f>
        <v>75.384615384615387</v>
      </c>
      <c r="G44" s="36">
        <f>Quartiles!AO44</f>
        <v>30</v>
      </c>
      <c r="H44" s="42">
        <f>ILR!G44</f>
        <v>-4.2336732897644858</v>
      </c>
      <c r="I44" s="42">
        <f>ILR!H44</f>
        <v>-4.2336732897644858</v>
      </c>
      <c r="J44" s="42">
        <f>ILR!I44</f>
        <v>2.7961374174606775</v>
      </c>
      <c r="K44" s="42">
        <f>ILR!J44</f>
        <v>-4.8845778343157207</v>
      </c>
      <c r="L44" s="42">
        <f>ILR!K44</f>
        <v>-10.153348712094644</v>
      </c>
      <c r="M44" s="42">
        <f>ILR!L44</f>
        <v>-9.5631053915253048</v>
      </c>
      <c r="N44" s="42">
        <f>ILR!M44</f>
        <v>13.100203995588938</v>
      </c>
      <c r="O44" s="25">
        <v>40</v>
      </c>
      <c r="P44" s="26">
        <v>1</v>
      </c>
      <c r="Q44" s="27" t="s">
        <v>41</v>
      </c>
    </row>
    <row r="45" spans="1:17" ht="15.6" x14ac:dyDescent="0.3">
      <c r="A45" s="26">
        <v>686972</v>
      </c>
      <c r="B45" s="26">
        <v>846578</v>
      </c>
      <c r="C45" s="26">
        <v>379</v>
      </c>
      <c r="D45" s="36">
        <f>Atipicality!G45</f>
        <v>0.99999905496358077</v>
      </c>
      <c r="E45" s="1">
        <f>'Erosional level'!V57</f>
        <v>-1</v>
      </c>
      <c r="F45" s="42">
        <f>Quartiles!AF45</f>
        <v>78.461538461538467</v>
      </c>
      <c r="G45" s="36">
        <f>Quartiles!AO45</f>
        <v>50</v>
      </c>
      <c r="H45" s="42">
        <f>ILR!G45</f>
        <v>-3.4767005494208423</v>
      </c>
      <c r="I45" s="42">
        <f>ILR!H45</f>
        <v>-3.4767005494208423</v>
      </c>
      <c r="J45" s="42">
        <f>ILR!I45</f>
        <v>2.9069136604557442</v>
      </c>
      <c r="K45" s="42">
        <f>ILR!J45</f>
        <v>-4.6299120353561243</v>
      </c>
      <c r="L45" s="42">
        <f>ILR!K45</f>
        <v>-10.560351960195236</v>
      </c>
      <c r="M45" s="42">
        <f>ILR!L45</f>
        <v>-9.6904583426393192</v>
      </c>
      <c r="N45" s="42">
        <f>ILR!M45</f>
        <v>13.796329026231476</v>
      </c>
      <c r="O45" s="25">
        <v>41</v>
      </c>
      <c r="P45" s="26">
        <v>1</v>
      </c>
      <c r="Q45" s="27" t="s">
        <v>42</v>
      </c>
    </row>
    <row r="46" spans="1:17" ht="15.6" x14ac:dyDescent="0.3">
      <c r="A46" s="26">
        <v>686972</v>
      </c>
      <c r="B46" s="26">
        <v>846577</v>
      </c>
      <c r="C46" s="26">
        <v>379</v>
      </c>
      <c r="D46" s="36">
        <f>Atipicality!G46</f>
        <v>0.35896074698407493</v>
      </c>
      <c r="E46" s="1">
        <f>'Erosional level'!V58</f>
        <v>-1</v>
      </c>
      <c r="F46" s="42">
        <f>Quartiles!AF46</f>
        <v>73.84615384615384</v>
      </c>
      <c r="G46" s="36">
        <f>Quartiles!AO46</f>
        <v>50</v>
      </c>
      <c r="H46" s="42">
        <f>ILR!G46</f>
        <v>-5.2507371864413557</v>
      </c>
      <c r="I46" s="42">
        <f>ILR!H46</f>
        <v>-5.2507371864413557</v>
      </c>
      <c r="J46" s="42">
        <f>ILR!I46</f>
        <v>3.1753588825919716</v>
      </c>
      <c r="K46" s="42">
        <f>ILR!J46</f>
        <v>-4.8974948710817809</v>
      </c>
      <c r="L46" s="42">
        <f>ILR!K46</f>
        <v>-9.7222182721552031</v>
      </c>
      <c r="M46" s="42">
        <f>ILR!L46</f>
        <v>-9.1929785163759963</v>
      </c>
      <c r="N46" s="42">
        <f>ILR!M46</f>
        <v>13.1076677822299</v>
      </c>
      <c r="O46" s="25">
        <v>42</v>
      </c>
      <c r="P46" s="26">
        <v>1</v>
      </c>
      <c r="Q46" s="27" t="s">
        <v>43</v>
      </c>
    </row>
    <row r="47" spans="1:17" ht="15.6" x14ac:dyDescent="0.3">
      <c r="A47" s="26">
        <v>686972</v>
      </c>
      <c r="B47" s="26">
        <v>846577</v>
      </c>
      <c r="C47" s="26">
        <v>379</v>
      </c>
      <c r="D47" s="36">
        <f>Atipicality!G47</f>
        <v>0.91364427006984472</v>
      </c>
      <c r="E47" s="1">
        <f>'Erosional level'!V59</f>
        <v>-1</v>
      </c>
      <c r="F47" s="42">
        <f>Quartiles!AF47</f>
        <v>70.769230769230774</v>
      </c>
      <c r="G47" s="36">
        <f>Quartiles!AO47</f>
        <v>30</v>
      </c>
      <c r="H47" s="42">
        <f>ILR!G47</f>
        <v>-5.5195036197909548</v>
      </c>
      <c r="I47" s="42">
        <f>ILR!H47</f>
        <v>-5.5195036197909548</v>
      </c>
      <c r="J47" s="42">
        <f>ILR!I47</f>
        <v>4.142002548106535</v>
      </c>
      <c r="K47" s="42">
        <f>ILR!J47</f>
        <v>-4.6404155479090505</v>
      </c>
      <c r="L47" s="42">
        <f>ILR!K47</f>
        <v>-10.502655220054502</v>
      </c>
      <c r="M47" s="42">
        <f>ILR!L47</f>
        <v>-8.8797832553347575</v>
      </c>
      <c r="N47" s="42">
        <f>ILR!M47</f>
        <v>13.361377319838381</v>
      </c>
      <c r="O47" s="25">
        <v>43</v>
      </c>
      <c r="P47" s="26">
        <v>1</v>
      </c>
      <c r="Q47" s="27" t="s">
        <v>44</v>
      </c>
    </row>
    <row r="48" spans="1:17" ht="15.6" x14ac:dyDescent="0.3">
      <c r="A48" s="26">
        <v>686972</v>
      </c>
      <c r="B48" s="26">
        <v>846576</v>
      </c>
      <c r="C48" s="26">
        <v>379</v>
      </c>
      <c r="D48" s="36">
        <f>Atipicality!G48</f>
        <v>0.13645746700774428</v>
      </c>
      <c r="E48" s="1">
        <f>'Erosional level'!V60</f>
        <v>-1</v>
      </c>
      <c r="F48" s="42">
        <f>Quartiles!AF48</f>
        <v>72.307692307692307</v>
      </c>
      <c r="G48" s="36">
        <f>Quartiles!AO48</f>
        <v>40</v>
      </c>
      <c r="H48" s="42">
        <f>ILR!G48</f>
        <v>-4.7140025413664102</v>
      </c>
      <c r="I48" s="42">
        <f>ILR!H48</f>
        <v>-4.7140025413664102</v>
      </c>
      <c r="J48" s="42">
        <f>ILR!I48</f>
        <v>4.3907906594984221</v>
      </c>
      <c r="K48" s="42">
        <f>ILR!J48</f>
        <v>-4.7144786384362005</v>
      </c>
      <c r="L48" s="42">
        <f>ILR!K48</f>
        <v>-10.099228472526306</v>
      </c>
      <c r="M48" s="42">
        <f>ILR!L48</f>
        <v>-8.8905310211631789</v>
      </c>
      <c r="N48" s="42">
        <f>ILR!M48</f>
        <v>13.476314520774491</v>
      </c>
      <c r="O48" s="25">
        <v>44</v>
      </c>
      <c r="P48" s="26">
        <v>1</v>
      </c>
      <c r="Q48" s="27" t="s">
        <v>45</v>
      </c>
    </row>
    <row r="49" spans="1:17" ht="15.6" x14ac:dyDescent="0.3">
      <c r="A49" s="26">
        <v>686973</v>
      </c>
      <c r="B49" s="26">
        <v>846577</v>
      </c>
      <c r="C49" s="26">
        <v>379</v>
      </c>
      <c r="D49" s="36">
        <f>Atipicality!G49</f>
        <v>0.13498624893115249</v>
      </c>
      <c r="E49" s="1">
        <f>'Erosional level'!V61</f>
        <v>-1</v>
      </c>
      <c r="F49" s="42">
        <f>Quartiles!AF49</f>
        <v>75.384615384615387</v>
      </c>
      <c r="G49" s="36">
        <f>Quartiles!AO49</f>
        <v>30</v>
      </c>
      <c r="H49" s="42">
        <f>ILR!G49</f>
        <v>-3.7103952320600335</v>
      </c>
      <c r="I49" s="42">
        <f>ILR!H49</f>
        <v>-3.7103952320600335</v>
      </c>
      <c r="J49" s="42">
        <f>ILR!I49</f>
        <v>5.2579292586510089</v>
      </c>
      <c r="K49" s="42">
        <f>ILR!J49</f>
        <v>-5.0428137239941142</v>
      </c>
      <c r="L49" s="42">
        <f>ILR!K49</f>
        <v>-9.5730335496606251</v>
      </c>
      <c r="M49" s="42">
        <f>ILR!L49</f>
        <v>-9.1968693776858892</v>
      </c>
      <c r="N49" s="42">
        <f>ILR!M49</f>
        <v>13.154106567930096</v>
      </c>
      <c r="O49" s="25">
        <v>45</v>
      </c>
      <c r="P49" s="26">
        <v>1</v>
      </c>
      <c r="Q49" s="27" t="s">
        <v>46</v>
      </c>
    </row>
    <row r="50" spans="1:17" ht="15.6" x14ac:dyDescent="0.3">
      <c r="A50" s="26">
        <v>686973</v>
      </c>
      <c r="B50" s="26">
        <v>846578</v>
      </c>
      <c r="C50" s="26">
        <v>379</v>
      </c>
      <c r="D50" s="36">
        <f>Atipicality!G50</f>
        <v>0.99999999694246255</v>
      </c>
      <c r="E50" s="1">
        <f>'Erosional level'!V62</f>
        <v>-1</v>
      </c>
      <c r="F50" s="42">
        <f>Quartiles!AF50</f>
        <v>75.384615384615387</v>
      </c>
      <c r="G50" s="36">
        <f>Quartiles!AO50</f>
        <v>30</v>
      </c>
      <c r="H50" s="42">
        <f>ILR!G50</f>
        <v>-4.7104652654044221</v>
      </c>
      <c r="I50" s="42">
        <f>ILR!H50</f>
        <v>-4.7104652654044221</v>
      </c>
      <c r="J50" s="42">
        <f>ILR!I50</f>
        <v>4.1826731514894711</v>
      </c>
      <c r="K50" s="42">
        <f>ILR!J50</f>
        <v>-4.95975691717255</v>
      </c>
      <c r="L50" s="42">
        <f>ILR!K50</f>
        <v>-10.494049811036032</v>
      </c>
      <c r="M50" s="42">
        <f>ILR!L50</f>
        <v>-8.9507431330307128</v>
      </c>
      <c r="N50" s="42">
        <f>ILR!M50</f>
        <v>13.845935792339226</v>
      </c>
      <c r="O50" s="25">
        <v>46</v>
      </c>
      <c r="P50" s="26">
        <v>1</v>
      </c>
      <c r="Q50" s="27" t="s">
        <v>47</v>
      </c>
    </row>
    <row r="51" spans="1:17" ht="15.6" x14ac:dyDescent="0.3">
      <c r="A51" s="26">
        <v>686973</v>
      </c>
      <c r="B51" s="26">
        <v>846576</v>
      </c>
      <c r="C51" s="26">
        <v>379</v>
      </c>
      <c r="D51" s="36">
        <f>Atipicality!G51</f>
        <v>0.99985694713087181</v>
      </c>
      <c r="E51" s="1">
        <f>'Erosional level'!V63</f>
        <v>-1</v>
      </c>
      <c r="F51" s="42">
        <f>Quartiles!AF51</f>
        <v>72.307692307692307</v>
      </c>
      <c r="G51" s="36">
        <f>Quartiles!AO51</f>
        <v>30</v>
      </c>
      <c r="H51" s="42">
        <f>ILR!G51</f>
        <v>-6.0656676400818546</v>
      </c>
      <c r="I51" s="42">
        <f>ILR!H51</f>
        <v>-6.0656676400818546</v>
      </c>
      <c r="J51" s="42">
        <f>ILR!I51</f>
        <v>4.4083864609362937</v>
      </c>
      <c r="K51" s="42">
        <f>ILR!J51</f>
        <v>-4.7678038088496573</v>
      </c>
      <c r="L51" s="42">
        <f>ILR!K51</f>
        <v>-10.895636656596198</v>
      </c>
      <c r="M51" s="42">
        <f>ILR!L51</f>
        <v>-8.5994976907292529</v>
      </c>
      <c r="N51" s="42">
        <f>ILR!M51</f>
        <v>13.737006204938867</v>
      </c>
      <c r="O51" s="25">
        <v>47</v>
      </c>
      <c r="P51" s="26">
        <v>1</v>
      </c>
      <c r="Q51" s="27" t="s">
        <v>49</v>
      </c>
    </row>
    <row r="52" spans="1:17" ht="15.6" x14ac:dyDescent="0.3">
      <c r="A52" s="26">
        <v>686974</v>
      </c>
      <c r="B52" s="26">
        <v>846577</v>
      </c>
      <c r="C52" s="26">
        <v>379</v>
      </c>
      <c r="D52" s="36">
        <f>Atipicality!G52</f>
        <v>0.99999889812966947</v>
      </c>
      <c r="E52" s="1">
        <f>'Erosional level'!V64</f>
        <v>-1</v>
      </c>
      <c r="F52" s="42">
        <f>Quartiles!AF52</f>
        <v>76.92307692307692</v>
      </c>
      <c r="G52" s="36">
        <f>Quartiles!AO52</f>
        <v>30</v>
      </c>
      <c r="H52" s="42">
        <f>ILR!G52</f>
        <v>-3.7424961706516369</v>
      </c>
      <c r="I52" s="42">
        <f>ILR!H52</f>
        <v>-3.7424961706516369</v>
      </c>
      <c r="J52" s="42">
        <f>ILR!I52</f>
        <v>3.4632693120773368</v>
      </c>
      <c r="K52" s="42">
        <f>ILR!J52</f>
        <v>-5.3593956929438411</v>
      </c>
      <c r="L52" s="42">
        <f>ILR!K52</f>
        <v>-9.7971871695132648</v>
      </c>
      <c r="M52" s="42">
        <f>ILR!L52</f>
        <v>-9.2155914712665421</v>
      </c>
      <c r="N52" s="42">
        <f>ILR!M52</f>
        <v>13.128305644795828</v>
      </c>
      <c r="O52" s="25">
        <v>48</v>
      </c>
      <c r="P52" s="26">
        <v>1</v>
      </c>
      <c r="Q52" s="27" t="s">
        <v>48</v>
      </c>
    </row>
    <row r="53" spans="1:17" ht="15.6" x14ac:dyDescent="0.3">
      <c r="A53" s="26">
        <v>686974</v>
      </c>
      <c r="B53" s="26">
        <v>846576</v>
      </c>
      <c r="C53" s="26">
        <v>379</v>
      </c>
      <c r="D53" s="36">
        <f>Atipicality!G53</f>
        <v>0.77848990234700133</v>
      </c>
      <c r="E53" s="1">
        <f>'Erosional level'!V65</f>
        <v>-1</v>
      </c>
      <c r="F53" s="42">
        <f>Quartiles!AF53</f>
        <v>75.384615384615387</v>
      </c>
      <c r="G53" s="36">
        <f>Quartiles!AO53</f>
        <v>30</v>
      </c>
      <c r="H53" s="42">
        <f>ILR!G53</f>
        <v>-3.970416057827753</v>
      </c>
      <c r="I53" s="42">
        <f>ILR!H53</f>
        <v>-3.970416057827753</v>
      </c>
      <c r="J53" s="42">
        <f>ILR!I53</f>
        <v>4.1281572337695422</v>
      </c>
      <c r="K53" s="42">
        <f>ILR!J53</f>
        <v>-5.1051639853301172</v>
      </c>
      <c r="L53" s="42">
        <f>ILR!K53</f>
        <v>-9.5771539298481692</v>
      </c>
      <c r="M53" s="42">
        <f>ILR!L53</f>
        <v>-9.2819688811590488</v>
      </c>
      <c r="N53" s="42">
        <f>ILR!M53</f>
        <v>13.394727099163521</v>
      </c>
      <c r="O53" s="25">
        <v>49</v>
      </c>
      <c r="P53" s="26">
        <v>1</v>
      </c>
      <c r="Q53" s="27" t="s">
        <v>50</v>
      </c>
    </row>
    <row r="54" spans="1:17" ht="15.6" x14ac:dyDescent="0.3">
      <c r="A54" s="26">
        <v>686974</v>
      </c>
      <c r="B54" s="26">
        <v>846575</v>
      </c>
      <c r="C54" s="26">
        <v>379</v>
      </c>
      <c r="D54" s="36">
        <f>Atipicality!G54</f>
        <v>0.45294877022469066</v>
      </c>
      <c r="E54" s="1">
        <f>'Erosional level'!V66</f>
        <v>-1</v>
      </c>
      <c r="F54" s="42">
        <f>Quartiles!AF54</f>
        <v>73.84615384615384</v>
      </c>
      <c r="G54" s="36">
        <f>Quartiles!AO54</f>
        <v>30</v>
      </c>
      <c r="H54" s="42">
        <f>ILR!G54</f>
        <v>-5.0906053872751178</v>
      </c>
      <c r="I54" s="42">
        <f>ILR!H54</f>
        <v>-5.0906053872751178</v>
      </c>
      <c r="J54" s="42">
        <f>ILR!I54</f>
        <v>2.6850458611888071</v>
      </c>
      <c r="K54" s="42">
        <f>ILR!J54</f>
        <v>-5.6843944294237696</v>
      </c>
      <c r="L54" s="42">
        <f>ILR!K54</f>
        <v>-8.3551283924687212</v>
      </c>
      <c r="M54" s="42">
        <f>ILR!L54</f>
        <v>-9.080697015372726</v>
      </c>
      <c r="N54" s="42">
        <f>ILR!M54</f>
        <v>13.840589765879145</v>
      </c>
      <c r="O54" s="25">
        <v>50</v>
      </c>
      <c r="P54" s="26">
        <v>1</v>
      </c>
      <c r="Q54" s="27" t="s">
        <v>51</v>
      </c>
    </row>
    <row r="55" spans="1:17" ht="15.6" x14ac:dyDescent="0.3">
      <c r="A55" s="26">
        <v>686974</v>
      </c>
      <c r="B55" s="26">
        <v>846575</v>
      </c>
      <c r="C55" s="26">
        <v>379</v>
      </c>
      <c r="D55" s="36">
        <f>Atipicality!G55</f>
        <v>0.98371555339159211</v>
      </c>
      <c r="E55" s="1">
        <f>'Erosional level'!V67</f>
        <v>-1</v>
      </c>
      <c r="F55" s="42">
        <f>Quartiles!AF55</f>
        <v>73.84615384615384</v>
      </c>
      <c r="G55" s="36">
        <f>Quartiles!AO55</f>
        <v>50</v>
      </c>
      <c r="H55" s="42">
        <f>ILR!G55</f>
        <v>-4.5813929804128417</v>
      </c>
      <c r="I55" s="42">
        <f>ILR!H55</f>
        <v>-4.5813929804128417</v>
      </c>
      <c r="J55" s="42">
        <f>ILR!I55</f>
        <v>2.8572298656741935</v>
      </c>
      <c r="K55" s="42">
        <f>ILR!J55</f>
        <v>-5.3413194502226737</v>
      </c>
      <c r="L55" s="42">
        <f>ILR!K55</f>
        <v>-9.9284646848295797</v>
      </c>
      <c r="M55" s="42">
        <f>ILR!L55</f>
        <v>-9.1457155099308114</v>
      </c>
      <c r="N55" s="42">
        <f>ILR!M55</f>
        <v>13.622292062987993</v>
      </c>
      <c r="O55" s="25">
        <v>51</v>
      </c>
      <c r="P55" s="26">
        <v>1</v>
      </c>
      <c r="Q55" s="27" t="s">
        <v>52</v>
      </c>
    </row>
    <row r="56" spans="1:17" ht="15.6" x14ac:dyDescent="0.3">
      <c r="A56" s="26">
        <v>687529</v>
      </c>
      <c r="B56" s="26">
        <v>846751</v>
      </c>
      <c r="C56" s="26">
        <v>359</v>
      </c>
      <c r="D56" s="36">
        <f>Atipicality!G56</f>
        <v>0.90356450930305743</v>
      </c>
      <c r="E56" s="1">
        <f>'Erosional level'!V68</f>
        <v>-1</v>
      </c>
      <c r="F56" s="42">
        <f>Quartiles!AF56</f>
        <v>81.538461538461533</v>
      </c>
      <c r="G56" s="36">
        <f>Quartiles!AO56</f>
        <v>40</v>
      </c>
      <c r="H56" s="42">
        <f>ILR!G56</f>
        <v>-5.8425123674822936</v>
      </c>
      <c r="I56" s="42">
        <f>ILR!H56</f>
        <v>-5.8425123674822936</v>
      </c>
      <c r="J56" s="42">
        <f>ILR!I56</f>
        <v>1.697966020537943</v>
      </c>
      <c r="K56" s="42">
        <f>ILR!J56</f>
        <v>-5.7544290048504392</v>
      </c>
      <c r="L56" s="42">
        <f>ILR!K56</f>
        <v>-10.022711618543436</v>
      </c>
      <c r="M56" s="42">
        <f>ILR!L56</f>
        <v>-8.3430962722982294</v>
      </c>
      <c r="N56" s="42">
        <f>ILR!M56</f>
        <v>11.891318761368963</v>
      </c>
      <c r="O56" s="25">
        <v>52</v>
      </c>
      <c r="P56" s="26">
        <v>1</v>
      </c>
      <c r="Q56" s="27" t="s">
        <v>53</v>
      </c>
    </row>
    <row r="57" spans="1:17" ht="15.6" x14ac:dyDescent="0.3">
      <c r="A57" s="26">
        <v>687530</v>
      </c>
      <c r="B57" s="26">
        <v>846752</v>
      </c>
      <c r="C57" s="26">
        <v>359</v>
      </c>
      <c r="D57" s="36">
        <f>Atipicality!G57</f>
        <v>0.52826040454636614</v>
      </c>
      <c r="E57" s="1">
        <f>'Erosional level'!V69</f>
        <v>-1</v>
      </c>
      <c r="F57" s="42">
        <f>Quartiles!AF57</f>
        <v>78.461538461538467</v>
      </c>
      <c r="G57" s="36">
        <f>Quartiles!AO57</f>
        <v>30</v>
      </c>
      <c r="H57" s="42">
        <f>ILR!G57</f>
        <v>-6.1896503462003905</v>
      </c>
      <c r="I57" s="42">
        <f>ILR!H57</f>
        <v>-6.1896503462003905</v>
      </c>
      <c r="J57" s="42">
        <f>ILR!I57</f>
        <v>1.6341267597528355</v>
      </c>
      <c r="K57" s="42">
        <f>ILR!J57</f>
        <v>-5.2121050936712106</v>
      </c>
      <c r="L57" s="42">
        <f>ILR!K57</f>
        <v>-10.197350891434194</v>
      </c>
      <c r="M57" s="42">
        <f>ILR!L57</f>
        <v>-8.4082542427882494</v>
      </c>
      <c r="N57" s="42">
        <f>ILR!M57</f>
        <v>11.740055382104359</v>
      </c>
      <c r="O57" s="25">
        <v>53</v>
      </c>
      <c r="P57" s="26">
        <v>1</v>
      </c>
      <c r="Q57" s="27" t="s">
        <v>54</v>
      </c>
    </row>
    <row r="58" spans="1:17" ht="15.6" x14ac:dyDescent="0.3">
      <c r="A58" s="26">
        <v>687532</v>
      </c>
      <c r="B58" s="26">
        <v>846753</v>
      </c>
      <c r="C58" s="26">
        <v>359</v>
      </c>
      <c r="D58" s="36">
        <f>Atipicality!G58</f>
        <v>0.99998528486851734</v>
      </c>
      <c r="E58" s="1">
        <f>'Erosional level'!V70</f>
        <v>-1</v>
      </c>
      <c r="F58" s="42">
        <f>Quartiles!AF58</f>
        <v>84.615384615384613</v>
      </c>
      <c r="G58" s="36">
        <f>Quartiles!AO58</f>
        <v>40</v>
      </c>
      <c r="H58" s="42">
        <f>ILR!G58</f>
        <v>-6.4245816240931868</v>
      </c>
      <c r="I58" s="42">
        <f>ILR!H58</f>
        <v>-6.4245816240931868</v>
      </c>
      <c r="J58" s="42">
        <f>ILR!I58</f>
        <v>1.7855819082515059</v>
      </c>
      <c r="K58" s="42">
        <f>ILR!J58</f>
        <v>-5.2127382539836482</v>
      </c>
      <c r="L58" s="42">
        <f>ILR!K58</f>
        <v>-9.9023638768689413</v>
      </c>
      <c r="M58" s="42">
        <f>ILR!L58</f>
        <v>-8.4264251793087563</v>
      </c>
      <c r="N58" s="42">
        <f>ILR!M58</f>
        <v>11.658794587080715</v>
      </c>
      <c r="O58" s="25">
        <v>54</v>
      </c>
      <c r="P58" s="26">
        <v>1</v>
      </c>
      <c r="Q58" s="27" t="s">
        <v>55</v>
      </c>
    </row>
    <row r="59" spans="1:17" ht="15.6" x14ac:dyDescent="0.3">
      <c r="A59" s="26">
        <v>687533</v>
      </c>
      <c r="B59" s="26">
        <v>846755</v>
      </c>
      <c r="C59" s="26">
        <v>359</v>
      </c>
      <c r="D59" s="36">
        <f>Atipicality!G59</f>
        <v>0.89683477439108639</v>
      </c>
      <c r="E59" s="1">
        <f>'Erosional level'!V71</f>
        <v>-1</v>
      </c>
      <c r="F59" s="42">
        <f>Quartiles!AF59</f>
        <v>81.538461538461533</v>
      </c>
      <c r="G59" s="36">
        <f>Quartiles!AO59</f>
        <v>50</v>
      </c>
      <c r="H59" s="42">
        <f>ILR!G59</f>
        <v>-6.1356947129520094</v>
      </c>
      <c r="I59" s="42">
        <f>ILR!H59</f>
        <v>-6.1356947129520094</v>
      </c>
      <c r="J59" s="42">
        <f>ILR!I59</f>
        <v>1.5086666839319749</v>
      </c>
      <c r="K59" s="42">
        <f>ILR!J59</f>
        <v>-5.1990772255046895</v>
      </c>
      <c r="L59" s="42">
        <f>ILR!K59</f>
        <v>-9.8036531730647827</v>
      </c>
      <c r="M59" s="42">
        <f>ILR!L59</f>
        <v>-8.1822561370560365</v>
      </c>
      <c r="N59" s="42">
        <f>ILR!M59</f>
        <v>12.572979428259359</v>
      </c>
      <c r="O59" s="25">
        <v>55</v>
      </c>
      <c r="P59" s="26">
        <v>1</v>
      </c>
      <c r="Q59" s="27" t="s">
        <v>56</v>
      </c>
    </row>
    <row r="60" spans="1:17" ht="15.6" x14ac:dyDescent="0.3">
      <c r="A60" s="26">
        <v>687535</v>
      </c>
      <c r="B60" s="26">
        <v>846758</v>
      </c>
      <c r="C60" s="26">
        <v>359</v>
      </c>
      <c r="D60" s="36">
        <f>Atipicality!G60</f>
        <v>0.89993951859383214</v>
      </c>
      <c r="E60" s="1">
        <f>'Erosional level'!V72</f>
        <v>-1</v>
      </c>
      <c r="F60" s="42">
        <f>Quartiles!AF60</f>
        <v>83.07692307692308</v>
      </c>
      <c r="G60" s="36">
        <f>Quartiles!AO60</f>
        <v>50</v>
      </c>
      <c r="H60" s="42">
        <f>ILR!G60</f>
        <v>-5.9751734611577065</v>
      </c>
      <c r="I60" s="42">
        <f>ILR!H60</f>
        <v>-5.9751734611577065</v>
      </c>
      <c r="J60" s="42">
        <f>ILR!I60</f>
        <v>1.6508457139712638</v>
      </c>
      <c r="K60" s="42">
        <f>ILR!J60</f>
        <v>-5.6832273231432415</v>
      </c>
      <c r="L60" s="42">
        <f>ILR!K60</f>
        <v>-10.189903365431581</v>
      </c>
      <c r="M60" s="42">
        <f>ILR!L60</f>
        <v>-8.2811774031767804</v>
      </c>
      <c r="N60" s="42">
        <f>ILR!M60</f>
        <v>12.712150915360995</v>
      </c>
      <c r="O60" s="25">
        <v>56</v>
      </c>
      <c r="P60" s="26">
        <v>1</v>
      </c>
      <c r="Q60" s="27" t="s">
        <v>57</v>
      </c>
    </row>
    <row r="61" spans="1:17" ht="15.6" x14ac:dyDescent="0.3">
      <c r="A61" s="26">
        <v>687537</v>
      </c>
      <c r="B61" s="26">
        <v>846760</v>
      </c>
      <c r="C61" s="26">
        <v>359</v>
      </c>
      <c r="D61" s="36">
        <f>Atipicality!G61</f>
        <v>0.93239022599351218</v>
      </c>
      <c r="E61" s="1">
        <f>'Erosional level'!V73</f>
        <v>-1</v>
      </c>
      <c r="F61" s="42">
        <f>Quartiles!AF61</f>
        <v>78.461538461538467</v>
      </c>
      <c r="G61" s="36">
        <f>Quartiles!AO61</f>
        <v>50</v>
      </c>
      <c r="H61" s="42">
        <f>ILR!G61</f>
        <v>-5.8567377082007681</v>
      </c>
      <c r="I61" s="42">
        <f>ILR!H61</f>
        <v>-5.8567377082007681</v>
      </c>
      <c r="J61" s="42">
        <f>ILR!I61</f>
        <v>1.7625797348640109</v>
      </c>
      <c r="K61" s="42">
        <f>ILR!J61</f>
        <v>-5.3731428513748902</v>
      </c>
      <c r="L61" s="42">
        <f>ILR!K61</f>
        <v>-10.296958514142588</v>
      </c>
      <c r="M61" s="42">
        <f>ILR!L61</f>
        <v>-8.2400883178514803</v>
      </c>
      <c r="N61" s="42">
        <f>ILR!M61</f>
        <v>11.842242190898524</v>
      </c>
      <c r="O61" s="25">
        <v>57</v>
      </c>
      <c r="P61" s="26">
        <v>1</v>
      </c>
      <c r="Q61" s="27" t="s">
        <v>58</v>
      </c>
    </row>
    <row r="62" spans="1:17" ht="15.6" x14ac:dyDescent="0.3">
      <c r="A62" s="26">
        <v>687538</v>
      </c>
      <c r="B62" s="26">
        <v>846763</v>
      </c>
      <c r="C62" s="26">
        <v>359</v>
      </c>
      <c r="D62" s="36">
        <f>Atipicality!G62</f>
        <v>0.74673208165299099</v>
      </c>
      <c r="E62" s="1">
        <f>'Erosional level'!V74</f>
        <v>-1</v>
      </c>
      <c r="F62" s="42">
        <f>Quartiles!AF62</f>
        <v>75.384615384615387</v>
      </c>
      <c r="G62" s="36">
        <f>Quartiles!AO62</f>
        <v>50</v>
      </c>
      <c r="H62" s="42">
        <f>ILR!G62</f>
        <v>-5.618143269313447</v>
      </c>
      <c r="I62" s="42">
        <f>ILR!H62</f>
        <v>-5.618143269313447</v>
      </c>
      <c r="J62" s="42">
        <f>ILR!I62</f>
        <v>1.8876259800416779</v>
      </c>
      <c r="K62" s="42">
        <f>ILR!J62</f>
        <v>-5.733825083485482</v>
      </c>
      <c r="L62" s="42">
        <f>ILR!K62</f>
        <v>-10.003414949952035</v>
      </c>
      <c r="M62" s="42">
        <f>ILR!L62</f>
        <v>-8.6974716854266596</v>
      </c>
      <c r="N62" s="42">
        <f>ILR!M62</f>
        <v>11.85740627830388</v>
      </c>
      <c r="O62" s="25">
        <v>58</v>
      </c>
      <c r="P62" s="26">
        <v>1</v>
      </c>
      <c r="Q62" s="27" t="s">
        <v>59</v>
      </c>
    </row>
    <row r="63" spans="1:17" ht="15.6" x14ac:dyDescent="0.3">
      <c r="A63" s="26">
        <v>687539</v>
      </c>
      <c r="B63" s="26">
        <v>846766</v>
      </c>
      <c r="C63" s="26">
        <v>359</v>
      </c>
      <c r="D63" s="36">
        <f>Atipicality!G63</f>
        <v>0.9999999768398582</v>
      </c>
      <c r="E63" s="1">
        <f>'Erosional level'!V75</f>
        <v>-1</v>
      </c>
      <c r="F63" s="42">
        <f>Quartiles!AF63</f>
        <v>84.615384615384613</v>
      </c>
      <c r="G63" s="36">
        <f>Quartiles!AO63</f>
        <v>50</v>
      </c>
      <c r="H63" s="42">
        <f>ILR!G63</f>
        <v>-6.8086029124255925</v>
      </c>
      <c r="I63" s="42">
        <f>ILR!H63</f>
        <v>-6.8086029124255925</v>
      </c>
      <c r="J63" s="42">
        <f>ILR!I63</f>
        <v>1.3998319182780032</v>
      </c>
      <c r="K63" s="42">
        <f>ILR!J63</f>
        <v>-6.0274424778570124</v>
      </c>
      <c r="L63" s="42">
        <f>ILR!K63</f>
        <v>-9.8058814480726966</v>
      </c>
      <c r="M63" s="42">
        <f>ILR!L63</f>
        <v>-8.5761372683883828</v>
      </c>
      <c r="N63" s="42">
        <f>ILR!M63</f>
        <v>10.557187269857041</v>
      </c>
      <c r="O63" s="25">
        <v>59</v>
      </c>
      <c r="P63" s="26">
        <v>1</v>
      </c>
      <c r="Q63" s="27" t="s">
        <v>60</v>
      </c>
    </row>
    <row r="64" spans="1:17" ht="15.6" x14ac:dyDescent="0.3">
      <c r="A64" s="26">
        <v>687541</v>
      </c>
      <c r="B64" s="26">
        <v>846768</v>
      </c>
      <c r="C64" s="26">
        <v>359</v>
      </c>
      <c r="D64" s="36">
        <f>Atipicality!G64</f>
        <v>0.57984494969327771</v>
      </c>
      <c r="E64" s="1">
        <f>'Erosional level'!V76</f>
        <v>-1</v>
      </c>
      <c r="F64" s="42">
        <f>Quartiles!AF64</f>
        <v>81.538461538461533</v>
      </c>
      <c r="G64" s="36">
        <f>Quartiles!AO64</f>
        <v>50</v>
      </c>
      <c r="H64" s="42">
        <f>ILR!G64</f>
        <v>-6.0210524082640928</v>
      </c>
      <c r="I64" s="42">
        <f>ILR!H64</f>
        <v>-6.0210524082640928</v>
      </c>
      <c r="J64" s="42">
        <f>ILR!I64</f>
        <v>1.5480396130927034</v>
      </c>
      <c r="K64" s="42">
        <f>ILR!J64</f>
        <v>-5.2012060283618675</v>
      </c>
      <c r="L64" s="42">
        <f>ILR!K64</f>
        <v>-10.770441263346033</v>
      </c>
      <c r="M64" s="42">
        <f>ILR!L64</f>
        <v>-8.2637774897996223</v>
      </c>
      <c r="N64" s="42">
        <f>ILR!M64</f>
        <v>12.781215845657394</v>
      </c>
      <c r="O64" s="25">
        <v>60</v>
      </c>
      <c r="P64" s="26">
        <v>1</v>
      </c>
      <c r="Q64" s="27" t="s">
        <v>61</v>
      </c>
    </row>
    <row r="65" spans="1:17" ht="15.6" x14ac:dyDescent="0.3">
      <c r="A65" s="26">
        <v>687544</v>
      </c>
      <c r="B65" s="26">
        <v>846771</v>
      </c>
      <c r="C65" s="26">
        <v>359</v>
      </c>
      <c r="D65" s="36">
        <f>Atipicality!G65</f>
        <v>0.99758613318370104</v>
      </c>
      <c r="E65" s="1">
        <f>'Erosional level'!V77</f>
        <v>-1</v>
      </c>
      <c r="F65" s="42">
        <f>Quartiles!AF65</f>
        <v>83.07692307692308</v>
      </c>
      <c r="G65" s="36">
        <f>Quartiles!AO65</f>
        <v>30</v>
      </c>
      <c r="H65" s="42">
        <f>ILR!G65</f>
        <v>-5.9963745069641767</v>
      </c>
      <c r="I65" s="42">
        <f>ILR!H65</f>
        <v>-5.9963745069641767</v>
      </c>
      <c r="J65" s="42">
        <f>ILR!I65</f>
        <v>1.5559520860796203</v>
      </c>
      <c r="K65" s="42">
        <f>ILR!J65</f>
        <v>-5.1493040566382442</v>
      </c>
      <c r="L65" s="42">
        <f>ILR!K65</f>
        <v>-10.658623128567093</v>
      </c>
      <c r="M65" s="42">
        <f>ILR!L65</f>
        <v>-8.306134074966133</v>
      </c>
      <c r="N65" s="42">
        <f>ILR!M65</f>
        <v>12.338509075741886</v>
      </c>
      <c r="O65" s="25">
        <v>61</v>
      </c>
      <c r="P65" s="26">
        <v>1</v>
      </c>
      <c r="Q65" s="27" t="s">
        <v>62</v>
      </c>
    </row>
    <row r="66" spans="1:17" ht="15.6" x14ac:dyDescent="0.3">
      <c r="A66" s="26">
        <v>687547</v>
      </c>
      <c r="B66" s="26">
        <v>846773</v>
      </c>
      <c r="C66" s="26">
        <v>359</v>
      </c>
      <c r="D66" s="36">
        <f>Atipicality!G66</f>
        <v>0.99890042998754136</v>
      </c>
      <c r="E66" s="1">
        <f>'Erosional level'!V78</f>
        <v>-1</v>
      </c>
      <c r="F66" s="42">
        <f>Quartiles!AF66</f>
        <v>78.461538461538467</v>
      </c>
      <c r="G66" s="36">
        <f>Quartiles!AO66</f>
        <v>30</v>
      </c>
      <c r="H66" s="42">
        <f>ILR!G66</f>
        <v>-5.9132945916728268</v>
      </c>
      <c r="I66" s="42">
        <f>ILR!H66</f>
        <v>-5.9132945916728268</v>
      </c>
      <c r="J66" s="42">
        <f>ILR!I66</f>
        <v>1.4855585475579018</v>
      </c>
      <c r="K66" s="42">
        <f>ILR!J66</f>
        <v>-5.1670266426256832</v>
      </c>
      <c r="L66" s="42">
        <f>ILR!K66</f>
        <v>-10.685467516031515</v>
      </c>
      <c r="M66" s="42">
        <f>ILR!L66</f>
        <v>-8.3147767955215954</v>
      </c>
      <c r="N66" s="42">
        <f>ILR!M66</f>
        <v>12.869807884830264</v>
      </c>
      <c r="O66" s="25">
        <v>62</v>
      </c>
      <c r="P66" s="26">
        <v>1</v>
      </c>
      <c r="Q66" s="27" t="s">
        <v>63</v>
      </c>
    </row>
    <row r="67" spans="1:17" ht="15.6" x14ac:dyDescent="0.3">
      <c r="A67" s="26">
        <v>687549</v>
      </c>
      <c r="B67" s="26">
        <v>846775</v>
      </c>
      <c r="C67" s="26">
        <v>359</v>
      </c>
      <c r="D67" s="36">
        <f>Atipicality!G67</f>
        <v>0.9936877613120938</v>
      </c>
      <c r="E67" s="1">
        <f>'Erosional level'!V79</f>
        <v>-1</v>
      </c>
      <c r="F67" s="42">
        <f>Quartiles!AF67</f>
        <v>80</v>
      </c>
      <c r="G67" s="36">
        <f>Quartiles!AO67</f>
        <v>30</v>
      </c>
      <c r="H67" s="42">
        <f>ILR!G67</f>
        <v>-6.1071109395499459</v>
      </c>
      <c r="I67" s="42">
        <f>ILR!H67</f>
        <v>-6.1071109395499459</v>
      </c>
      <c r="J67" s="42">
        <f>ILR!I67</f>
        <v>1.3464711476128457</v>
      </c>
      <c r="K67" s="42">
        <f>ILR!J67</f>
        <v>-6.3676513688344736</v>
      </c>
      <c r="L67" s="42">
        <f>ILR!K67</f>
        <v>-8.1168024491686452</v>
      </c>
      <c r="M67" s="42">
        <f>ILR!L67</f>
        <v>-8.4190067238314388</v>
      </c>
      <c r="N67" s="42">
        <f>ILR!M67</f>
        <v>11.37448436494229</v>
      </c>
      <c r="O67" s="25">
        <v>63</v>
      </c>
      <c r="P67" s="26">
        <v>1</v>
      </c>
      <c r="Q67" s="27" t="s">
        <v>64</v>
      </c>
    </row>
    <row r="68" spans="1:17" ht="15.6" x14ac:dyDescent="0.3">
      <c r="A68" s="26">
        <v>687550</v>
      </c>
      <c r="B68" s="26">
        <v>846777</v>
      </c>
      <c r="C68" s="26">
        <v>359</v>
      </c>
      <c r="D68" s="36">
        <f>Atipicality!G68</f>
        <v>0.28294065617261305</v>
      </c>
      <c r="E68" s="1">
        <f>'Erosional level'!V80</f>
        <v>-1</v>
      </c>
      <c r="F68" s="42">
        <f>Quartiles!AF68</f>
        <v>83.07692307692308</v>
      </c>
      <c r="G68" s="36">
        <f>Quartiles!AO68</f>
        <v>50</v>
      </c>
      <c r="H68" s="42">
        <f>ILR!G68</f>
        <v>-5.6202391464454742</v>
      </c>
      <c r="I68" s="42">
        <f>ILR!H68</f>
        <v>-5.6202391464454742</v>
      </c>
      <c r="J68" s="42">
        <f>ILR!I68</f>
        <v>1.7108310735678045</v>
      </c>
      <c r="K68" s="42">
        <f>ILR!J68</f>
        <v>-5.1784172438033673</v>
      </c>
      <c r="L68" s="42">
        <f>ILR!K68</f>
        <v>-10.542970256804544</v>
      </c>
      <c r="M68" s="42">
        <f>ILR!L68</f>
        <v>-8.2999201310796238</v>
      </c>
      <c r="N68" s="42">
        <f>ILR!M68</f>
        <v>12.830028350827417</v>
      </c>
      <c r="O68" s="25">
        <v>64</v>
      </c>
      <c r="P68" s="26">
        <v>1</v>
      </c>
      <c r="Q68" s="27" t="s">
        <v>65</v>
      </c>
    </row>
    <row r="69" spans="1:17" ht="15.6" x14ac:dyDescent="0.3">
      <c r="A69" s="26">
        <v>687553</v>
      </c>
      <c r="B69" s="26">
        <v>846779</v>
      </c>
      <c r="C69" s="26">
        <v>357</v>
      </c>
      <c r="D69" s="36">
        <f>Atipicality!G69</f>
        <v>0.3226202211645699</v>
      </c>
      <c r="E69" s="1">
        <f>'Erosional level'!V81</f>
        <v>-1</v>
      </c>
      <c r="F69" s="42">
        <f>Quartiles!AF69</f>
        <v>83.07692307692308</v>
      </c>
      <c r="G69" s="36">
        <f>Quartiles!AO69</f>
        <v>50</v>
      </c>
      <c r="H69" s="42">
        <f>ILR!G69</f>
        <v>-6.3916942133031505</v>
      </c>
      <c r="I69" s="42">
        <f>ILR!H69</f>
        <v>-6.3916942133031505</v>
      </c>
      <c r="J69" s="42">
        <f>ILR!I69</f>
        <v>1.3470136295724218</v>
      </c>
      <c r="K69" s="42">
        <f>ILR!J69</f>
        <v>-5.8176933195331841</v>
      </c>
      <c r="L69" s="42">
        <f>ILR!K69</f>
        <v>-10.909197947447693</v>
      </c>
      <c r="M69" s="42">
        <f>ILR!L69</f>
        <v>-8.3183388406409264</v>
      </c>
      <c r="N69" s="42">
        <f>ILR!M69</f>
        <v>11.147977376051688</v>
      </c>
      <c r="O69" s="25">
        <v>65</v>
      </c>
      <c r="P69" s="26">
        <v>1</v>
      </c>
      <c r="Q69" s="27" t="s">
        <v>66</v>
      </c>
    </row>
    <row r="70" spans="1:17" ht="15.6" x14ac:dyDescent="0.3">
      <c r="A70" s="26">
        <v>687555</v>
      </c>
      <c r="B70" s="26">
        <v>846782</v>
      </c>
      <c r="C70" s="26">
        <v>357</v>
      </c>
      <c r="D70" s="36">
        <f>Atipicality!G70</f>
        <v>0.31391055965209252</v>
      </c>
      <c r="E70" s="1">
        <f>'Erosional level'!V82</f>
        <v>-1</v>
      </c>
      <c r="F70" s="42">
        <f>Quartiles!AF70</f>
        <v>84.615384615384613</v>
      </c>
      <c r="G70" s="36">
        <f>Quartiles!AO70</f>
        <v>40</v>
      </c>
      <c r="H70" s="42">
        <f>ILR!G70</f>
        <v>-5.8019559713892814</v>
      </c>
      <c r="I70" s="42">
        <f>ILR!H70</f>
        <v>-5.8019559713892814</v>
      </c>
      <c r="J70" s="42">
        <f>ILR!I70</f>
        <v>1.5961515123160255</v>
      </c>
      <c r="K70" s="42">
        <f>ILR!J70</f>
        <v>-5.814746485865161</v>
      </c>
      <c r="L70" s="42">
        <f>ILR!K70</f>
        <v>-9.9274020328400674</v>
      </c>
      <c r="M70" s="42">
        <f>ILR!L70</f>
        <v>-8.6567955697453325</v>
      </c>
      <c r="N70" s="42">
        <f>ILR!M70</f>
        <v>12.315120969956713</v>
      </c>
      <c r="O70" s="25">
        <v>66</v>
      </c>
      <c r="P70" s="26">
        <v>1</v>
      </c>
      <c r="Q70" s="27" t="s">
        <v>67</v>
      </c>
    </row>
    <row r="71" spans="1:17" ht="15.6" x14ac:dyDescent="0.3">
      <c r="A71" s="26">
        <v>686911</v>
      </c>
      <c r="B71" s="26">
        <v>846777</v>
      </c>
      <c r="C71" s="26">
        <v>369</v>
      </c>
      <c r="D71" s="36">
        <f>Atipicality!G71</f>
        <v>0.98006209723260274</v>
      </c>
      <c r="E71" s="1">
        <f>'Erosional level'!V83</f>
        <v>0</v>
      </c>
      <c r="F71" s="42">
        <f>Quartiles!AF71</f>
        <v>80</v>
      </c>
      <c r="G71" s="36">
        <f>Quartiles!AO71</f>
        <v>40</v>
      </c>
      <c r="H71" s="42">
        <f>ILR!G71</f>
        <v>-6.81125001958684</v>
      </c>
      <c r="I71" s="42">
        <f>ILR!H71</f>
        <v>-6.81125001958684</v>
      </c>
      <c r="J71" s="42">
        <f>ILR!I71</f>
        <v>1.7652598020515093</v>
      </c>
      <c r="K71" s="42">
        <f>ILR!J71</f>
        <v>-5.613492165674189</v>
      </c>
      <c r="L71" s="42">
        <f>ILR!K71</f>
        <v>-10.892121752104881</v>
      </c>
      <c r="M71" s="42">
        <f>ILR!L71</f>
        <v>-8.4848490895205124</v>
      </c>
      <c r="N71" s="42">
        <f>ILR!M71</f>
        <v>13.105874040507063</v>
      </c>
      <c r="O71" s="25">
        <v>67</v>
      </c>
      <c r="P71" s="26">
        <v>1</v>
      </c>
      <c r="Q71" s="27" t="s">
        <v>68</v>
      </c>
    </row>
    <row r="72" spans="1:17" ht="15.6" x14ac:dyDescent="0.3">
      <c r="A72" s="26">
        <v>686910</v>
      </c>
      <c r="B72" s="26">
        <v>846777</v>
      </c>
      <c r="C72" s="26">
        <v>369</v>
      </c>
      <c r="D72" s="36">
        <f>Atipicality!G72</f>
        <v>0.33728341004665396</v>
      </c>
      <c r="E72" s="1">
        <f>'Erosional level'!V84</f>
        <v>0</v>
      </c>
      <c r="F72" s="42">
        <f>Quartiles!AF72</f>
        <v>76.92307692307692</v>
      </c>
      <c r="G72" s="36">
        <f>Quartiles!AO72</f>
        <v>40</v>
      </c>
      <c r="H72" s="42">
        <f>ILR!G72</f>
        <v>-6.7045714196308817</v>
      </c>
      <c r="I72" s="42">
        <f>ILR!H72</f>
        <v>-6.7045714196308817</v>
      </c>
      <c r="J72" s="42">
        <f>ILR!I72</f>
        <v>1.7442523422595086</v>
      </c>
      <c r="K72" s="42">
        <f>ILR!J72</f>
        <v>-5.4050204248590532</v>
      </c>
      <c r="L72" s="42">
        <f>ILR!K72</f>
        <v>-10.730104236158573</v>
      </c>
      <c r="M72" s="42">
        <f>ILR!L72</f>
        <v>-8.4490611172972869</v>
      </c>
      <c r="N72" s="42">
        <f>ILR!M72</f>
        <v>13.076728381902811</v>
      </c>
      <c r="O72" s="25">
        <v>68</v>
      </c>
      <c r="P72" s="26">
        <v>1</v>
      </c>
      <c r="Q72" s="27" t="s">
        <v>70</v>
      </c>
    </row>
    <row r="73" spans="1:17" ht="15.6" x14ac:dyDescent="0.3">
      <c r="A73" s="26">
        <v>686909</v>
      </c>
      <c r="B73" s="26">
        <v>846778</v>
      </c>
      <c r="C73" s="26">
        <v>369</v>
      </c>
      <c r="D73" s="36">
        <f>Atipicality!G73</f>
        <v>0.62661997880729225</v>
      </c>
      <c r="E73" s="1">
        <f>'Erosional level'!V85</f>
        <v>0</v>
      </c>
      <c r="F73" s="42">
        <f>Quartiles!AF73</f>
        <v>76.92307692307692</v>
      </c>
      <c r="G73" s="36">
        <f>Quartiles!AO73</f>
        <v>30</v>
      </c>
      <c r="H73" s="42">
        <f>ILR!G73</f>
        <v>-6.7126733107518479</v>
      </c>
      <c r="I73" s="42">
        <f>ILR!H73</f>
        <v>-6.7126733107518479</v>
      </c>
      <c r="J73" s="42">
        <f>ILR!I73</f>
        <v>1.4749534555619073</v>
      </c>
      <c r="K73" s="42">
        <f>ILR!J73</f>
        <v>-5.1983766685386383</v>
      </c>
      <c r="L73" s="42">
        <f>ILR!K73</f>
        <v>-11.082109776660548</v>
      </c>
      <c r="M73" s="42">
        <f>ILR!L73</f>
        <v>-8.4836900022240425</v>
      </c>
      <c r="N73" s="42">
        <f>ILR!M73</f>
        <v>13.124862321327379</v>
      </c>
      <c r="O73" s="25">
        <v>69</v>
      </c>
      <c r="P73" s="26">
        <v>1</v>
      </c>
      <c r="Q73" s="27" t="s">
        <v>69</v>
      </c>
    </row>
    <row r="74" spans="1:17" ht="15.6" x14ac:dyDescent="0.3">
      <c r="A74" s="26">
        <v>686908</v>
      </c>
      <c r="B74" s="26">
        <v>846778</v>
      </c>
      <c r="C74" s="26">
        <v>369</v>
      </c>
      <c r="D74" s="36">
        <f>Atipicality!G74</f>
        <v>0.54024697717516279</v>
      </c>
      <c r="E74" s="1">
        <f>'Erosional level'!V86</f>
        <v>0</v>
      </c>
      <c r="F74" s="42">
        <f>Quartiles!AF74</f>
        <v>70.769230769230774</v>
      </c>
      <c r="G74" s="36">
        <f>Quartiles!AO74</f>
        <v>30</v>
      </c>
      <c r="H74" s="42">
        <f>ILR!G74</f>
        <v>-5.6422640467124658</v>
      </c>
      <c r="I74" s="42">
        <f>ILR!H74</f>
        <v>-5.6422640467124658</v>
      </c>
      <c r="J74" s="42">
        <f>ILR!I74</f>
        <v>1.491787359049191</v>
      </c>
      <c r="K74" s="42">
        <f>ILR!J74</f>
        <v>-5.271437543784927</v>
      </c>
      <c r="L74" s="42">
        <f>ILR!K74</f>
        <v>-11.13139555820038</v>
      </c>
      <c r="M74" s="42">
        <f>ILR!L74</f>
        <v>-8.4007875871930242</v>
      </c>
      <c r="N74" s="42">
        <f>ILR!M74</f>
        <v>13.127596494294323</v>
      </c>
      <c r="O74" s="25">
        <v>70</v>
      </c>
      <c r="P74" s="26">
        <v>1</v>
      </c>
      <c r="Q74" s="27" t="s">
        <v>71</v>
      </c>
    </row>
    <row r="75" spans="1:17" ht="15.6" x14ac:dyDescent="0.3">
      <c r="A75" s="26">
        <v>686907</v>
      </c>
      <c r="B75" s="26">
        <v>846778</v>
      </c>
      <c r="C75" s="26">
        <v>369</v>
      </c>
      <c r="D75" s="36">
        <f>Atipicality!G75</f>
        <v>0.99999999877371215</v>
      </c>
      <c r="E75" s="1">
        <f>'Erosional level'!V87</f>
        <v>0</v>
      </c>
      <c r="F75" s="42">
        <f>Quartiles!AF75</f>
        <v>78.461538461538467</v>
      </c>
      <c r="G75" s="36">
        <f>Quartiles!AO75</f>
        <v>30</v>
      </c>
      <c r="H75" s="42">
        <f>ILR!G75</f>
        <v>-7.1544353668724217</v>
      </c>
      <c r="I75" s="42">
        <f>ILR!H75</f>
        <v>-7.1544353668724217</v>
      </c>
      <c r="J75" s="42">
        <f>ILR!I75</f>
        <v>1.5450169106169804</v>
      </c>
      <c r="K75" s="42">
        <f>ILR!J75</f>
        <v>-5.378572447256488</v>
      </c>
      <c r="L75" s="42">
        <f>ILR!K75</f>
        <v>-11.100756734200626</v>
      </c>
      <c r="M75" s="42">
        <f>ILR!L75</f>
        <v>-8.4407932885652457</v>
      </c>
      <c r="N75" s="42">
        <f>ILR!M75</f>
        <v>13.008816926637238</v>
      </c>
      <c r="O75" s="25">
        <v>71</v>
      </c>
      <c r="P75" s="26">
        <v>1</v>
      </c>
      <c r="Q75" s="27" t="s">
        <v>72</v>
      </c>
    </row>
    <row r="76" spans="1:17" ht="15.6" x14ac:dyDescent="0.3">
      <c r="A76" s="26">
        <v>686906</v>
      </c>
      <c r="B76" s="26">
        <v>846779</v>
      </c>
      <c r="C76" s="26">
        <v>369</v>
      </c>
      <c r="D76" s="36">
        <f>Atipicality!G76</f>
        <v>3.1680251749168963E-2</v>
      </c>
      <c r="E76" s="1">
        <f>'Erosional level'!V88</f>
        <v>0</v>
      </c>
      <c r="F76" s="42">
        <f>Quartiles!AF76</f>
        <v>76.92307692307692</v>
      </c>
      <c r="G76" s="36">
        <f>Quartiles!AO76</f>
        <v>30</v>
      </c>
      <c r="H76" s="42">
        <f>ILR!G76</f>
        <v>-6.7636864424650511</v>
      </c>
      <c r="I76" s="42">
        <f>ILR!H76</f>
        <v>-6.7636864424650511</v>
      </c>
      <c r="J76" s="42">
        <f>ILR!I76</f>
        <v>1.568345905514162</v>
      </c>
      <c r="K76" s="42">
        <f>ILR!J76</f>
        <v>-5.246052787749476</v>
      </c>
      <c r="L76" s="42">
        <f>ILR!K76</f>
        <v>-11.155567945411585</v>
      </c>
      <c r="M76" s="42">
        <f>ILR!L76</f>
        <v>-8.4531836697922014</v>
      </c>
      <c r="N76" s="42">
        <f>ILR!M76</f>
        <v>13.088871823451349</v>
      </c>
      <c r="O76" s="25">
        <v>72</v>
      </c>
      <c r="P76" s="26">
        <v>1</v>
      </c>
      <c r="Q76" s="27" t="s">
        <v>73</v>
      </c>
    </row>
    <row r="77" spans="1:17" ht="15.6" x14ac:dyDescent="0.3">
      <c r="A77" s="26">
        <v>686904</v>
      </c>
      <c r="B77" s="26">
        <v>846779</v>
      </c>
      <c r="C77" s="26">
        <v>369</v>
      </c>
      <c r="D77" s="36">
        <f>Atipicality!G77</f>
        <v>0.2367146382564832</v>
      </c>
      <c r="E77" s="1">
        <f>'Erosional level'!V89</f>
        <v>0</v>
      </c>
      <c r="F77" s="42">
        <f>Quartiles!AF77</f>
        <v>72.307692307692307</v>
      </c>
      <c r="G77" s="36">
        <f>Quartiles!AO77</f>
        <v>30</v>
      </c>
      <c r="H77" s="42">
        <f>ILR!G77</f>
        <v>-7.1654726085322658</v>
      </c>
      <c r="I77" s="42">
        <f>ILR!H77</f>
        <v>-7.1654726085322658</v>
      </c>
      <c r="J77" s="42">
        <f>ILR!I77</f>
        <v>-0.23221725555036421</v>
      </c>
      <c r="K77" s="42">
        <f>ILR!J77</f>
        <v>-5.3729545821654074</v>
      </c>
      <c r="L77" s="42">
        <f>ILR!K77</f>
        <v>-12.157850112863475</v>
      </c>
      <c r="M77" s="42">
        <f>ILR!L77</f>
        <v>-8.3914759558458307</v>
      </c>
      <c r="N77" s="42">
        <f>ILR!M77</f>
        <v>13.451093417339361</v>
      </c>
      <c r="O77" s="25">
        <v>73</v>
      </c>
      <c r="P77" s="26">
        <v>1</v>
      </c>
      <c r="Q77" s="27" t="s">
        <v>75</v>
      </c>
    </row>
    <row r="78" spans="1:17" ht="15.6" x14ac:dyDescent="0.3">
      <c r="A78" s="26">
        <v>686901</v>
      </c>
      <c r="B78" s="26">
        <v>846779</v>
      </c>
      <c r="C78" s="26">
        <v>369</v>
      </c>
      <c r="D78" s="36">
        <f>Atipicality!G78</f>
        <v>6.5777197261164086E-2</v>
      </c>
      <c r="E78" s="1">
        <f>'Erosional level'!V90</f>
        <v>0</v>
      </c>
      <c r="F78" s="42">
        <f>Quartiles!AF78</f>
        <v>80</v>
      </c>
      <c r="G78" s="36">
        <f>Quartiles!AO78</f>
        <v>50</v>
      </c>
      <c r="H78" s="42">
        <f>ILR!G78</f>
        <v>-7.0998127373395192</v>
      </c>
      <c r="I78" s="42">
        <f>ILR!H78</f>
        <v>-7.0998127373395192</v>
      </c>
      <c r="J78" s="42">
        <f>ILR!I78</f>
        <v>1.6423843178153588</v>
      </c>
      <c r="K78" s="42">
        <f>ILR!J78</f>
        <v>-5.3757592989958765</v>
      </c>
      <c r="L78" s="42">
        <f>ILR!K78</f>
        <v>-11.193781701409934</v>
      </c>
      <c r="M78" s="42">
        <f>ILR!L78</f>
        <v>-8.5665000395376278</v>
      </c>
      <c r="N78" s="42">
        <f>ILR!M78</f>
        <v>13.138745913279857</v>
      </c>
      <c r="O78" s="25">
        <v>74</v>
      </c>
      <c r="P78" s="26">
        <v>1</v>
      </c>
      <c r="Q78" s="27" t="s">
        <v>74</v>
      </c>
    </row>
    <row r="79" spans="1:17" ht="15.6" x14ac:dyDescent="0.3">
      <c r="A79" s="26">
        <v>686899</v>
      </c>
      <c r="B79" s="26">
        <v>846778</v>
      </c>
      <c r="C79" s="26">
        <v>369</v>
      </c>
      <c r="D79" s="36">
        <f>Atipicality!G79</f>
        <v>0.99978143611375525</v>
      </c>
      <c r="E79" s="1">
        <f>'Erosional level'!V91</f>
        <v>0</v>
      </c>
      <c r="F79" s="42">
        <f>Quartiles!AF79</f>
        <v>67.692307692307693</v>
      </c>
      <c r="G79" s="36">
        <f>Quartiles!AO79</f>
        <v>30</v>
      </c>
      <c r="H79" s="42">
        <f>ILR!G79</f>
        <v>-5.9404470879483577</v>
      </c>
      <c r="I79" s="42">
        <f>ILR!H79</f>
        <v>-5.9404470879483577</v>
      </c>
      <c r="J79" s="42">
        <f>ILR!I79</f>
        <v>1.6393971100491673</v>
      </c>
      <c r="K79" s="42">
        <f>ILR!J79</f>
        <v>-5.3743802858041967</v>
      </c>
      <c r="L79" s="42">
        <f>ILR!K79</f>
        <v>-10.812948528511042</v>
      </c>
      <c r="M79" s="42">
        <f>ILR!L79</f>
        <v>-8.4561341473443825</v>
      </c>
      <c r="N79" s="42">
        <f>ILR!M79</f>
        <v>13.117880569195147</v>
      </c>
      <c r="O79" s="25">
        <v>75</v>
      </c>
      <c r="P79" s="26">
        <v>1</v>
      </c>
      <c r="Q79" s="27" t="s">
        <v>76</v>
      </c>
    </row>
    <row r="80" spans="1:17" ht="15.6" x14ac:dyDescent="0.3">
      <c r="A80" s="26">
        <v>686898</v>
      </c>
      <c r="B80" s="26">
        <v>846778</v>
      </c>
      <c r="C80" s="26">
        <v>369</v>
      </c>
      <c r="D80" s="36">
        <f>Atipicality!G80</f>
        <v>1.0418421118289441E-2</v>
      </c>
      <c r="E80" s="1">
        <f>'Erosional level'!V92</f>
        <v>0</v>
      </c>
      <c r="F80" s="42">
        <f>Quartiles!AF80</f>
        <v>66.15384615384616</v>
      </c>
      <c r="G80" s="36">
        <f>Quartiles!AO80</f>
        <v>40</v>
      </c>
      <c r="H80" s="42">
        <f>ILR!G80</f>
        <v>-6.2417125931604609</v>
      </c>
      <c r="I80" s="42">
        <f>ILR!H80</f>
        <v>-6.2417125931604609</v>
      </c>
      <c r="J80" s="42">
        <f>ILR!I80</f>
        <v>1.6047224229558816</v>
      </c>
      <c r="K80" s="42">
        <f>ILR!J80</f>
        <v>-5.2736593359367605</v>
      </c>
      <c r="L80" s="42">
        <f>ILR!K80</f>
        <v>-10.792903250715804</v>
      </c>
      <c r="M80" s="42">
        <f>ILR!L80</f>
        <v>-8.5466293338395083</v>
      </c>
      <c r="N80" s="42">
        <f>ILR!M80</f>
        <v>12.93296644162929</v>
      </c>
      <c r="O80" s="25">
        <v>76</v>
      </c>
      <c r="P80" s="26">
        <v>1</v>
      </c>
      <c r="Q80" s="27" t="s">
        <v>77</v>
      </c>
    </row>
    <row r="81" spans="1:17" ht="15.6" x14ac:dyDescent="0.3">
      <c r="A81" s="26">
        <v>686897</v>
      </c>
      <c r="B81" s="26">
        <v>846777</v>
      </c>
      <c r="C81" s="26">
        <v>368</v>
      </c>
      <c r="D81" s="36">
        <f>Atipicality!G81</f>
        <v>0.99160897777861645</v>
      </c>
      <c r="E81" s="1">
        <f>'Erosional level'!V93</f>
        <v>-1</v>
      </c>
      <c r="F81" s="42">
        <f>Quartiles!AF81</f>
        <v>80</v>
      </c>
      <c r="G81" s="36">
        <f>Quartiles!AO81</f>
        <v>50</v>
      </c>
      <c r="H81" s="42">
        <f>ILR!G81</f>
        <v>-7.2435943067579842</v>
      </c>
      <c r="I81" s="42">
        <f>ILR!H81</f>
        <v>-7.2435943067579842</v>
      </c>
      <c r="J81" s="42">
        <f>ILR!I81</f>
        <v>1.6959828501252339</v>
      </c>
      <c r="K81" s="42">
        <f>ILR!J81</f>
        <v>-5.5376168712753149</v>
      </c>
      <c r="L81" s="42">
        <f>ILR!K81</f>
        <v>-10.816119461544815</v>
      </c>
      <c r="M81" s="42">
        <f>ILR!L81</f>
        <v>-8.4769929816858625</v>
      </c>
      <c r="N81" s="42">
        <f>ILR!M81</f>
        <v>12.878478525955806</v>
      </c>
      <c r="O81" s="25">
        <v>77</v>
      </c>
      <c r="P81" s="26">
        <v>1</v>
      </c>
      <c r="Q81" s="27" t="s">
        <v>78</v>
      </c>
    </row>
    <row r="82" spans="1:17" ht="15.6" x14ac:dyDescent="0.3">
      <c r="A82" s="26">
        <v>686896</v>
      </c>
      <c r="B82" s="26">
        <v>846777</v>
      </c>
      <c r="C82" s="26">
        <v>368</v>
      </c>
      <c r="D82" s="36">
        <f>Atipicality!G82</f>
        <v>0.99999931022662791</v>
      </c>
      <c r="E82" s="1">
        <f>'Erosional level'!V94</f>
        <v>-1</v>
      </c>
      <c r="F82" s="42">
        <f>Quartiles!AF82</f>
        <v>80</v>
      </c>
      <c r="G82" s="36">
        <f>Quartiles!AO82</f>
        <v>30</v>
      </c>
      <c r="H82" s="42">
        <f>ILR!G82</f>
        <v>-7.2402744745000067</v>
      </c>
      <c r="I82" s="42">
        <f>ILR!H82</f>
        <v>-7.2402744745000067</v>
      </c>
      <c r="J82" s="42">
        <f>ILR!I82</f>
        <v>1.8540923190496019</v>
      </c>
      <c r="K82" s="42">
        <f>ILR!J82</f>
        <v>-5.6272254120050302</v>
      </c>
      <c r="L82" s="42">
        <f>ILR!K82</f>
        <v>-10.891563137224784</v>
      </c>
      <c r="M82" s="42">
        <f>ILR!L82</f>
        <v>-8.4390298858699708</v>
      </c>
      <c r="N82" s="42">
        <f>ILR!M82</f>
        <v>12.997066372251622</v>
      </c>
      <c r="O82" s="25">
        <v>78</v>
      </c>
      <c r="P82" s="26">
        <v>1</v>
      </c>
      <c r="Q82" s="27" t="s">
        <v>79</v>
      </c>
    </row>
    <row r="83" spans="1:17" ht="15.6" x14ac:dyDescent="0.3">
      <c r="A83" s="26">
        <v>686803</v>
      </c>
      <c r="B83" s="26">
        <v>846974</v>
      </c>
      <c r="C83" s="26">
        <v>360</v>
      </c>
      <c r="D83" s="36">
        <f>Atipicality!G83</f>
        <v>7.5068162529210532E-4</v>
      </c>
      <c r="E83" s="1">
        <f>'Erosional level'!V95</f>
        <v>-1</v>
      </c>
      <c r="F83" s="42">
        <f>Quartiles!AF83</f>
        <v>66.15384615384616</v>
      </c>
      <c r="G83" s="36">
        <f>Quartiles!AO83</f>
        <v>30</v>
      </c>
      <c r="H83" s="42">
        <f>ILR!G83</f>
        <v>-6.1611074784542676</v>
      </c>
      <c r="I83" s="42">
        <f>ILR!H83</f>
        <v>-6.1611074784542676</v>
      </c>
      <c r="J83" s="42">
        <f>ILR!I83</f>
        <v>1.5990287325836441</v>
      </c>
      <c r="K83" s="42">
        <f>ILR!J83</f>
        <v>-5.8146352799630847</v>
      </c>
      <c r="L83" s="42">
        <f>ILR!K83</f>
        <v>-10.731855881035095</v>
      </c>
      <c r="M83" s="42">
        <f>ILR!L83</f>
        <v>-8.850297112251873</v>
      </c>
      <c r="N83" s="42">
        <f>ILR!M83</f>
        <v>13.593056817143436</v>
      </c>
      <c r="O83" s="25">
        <v>79</v>
      </c>
      <c r="P83" s="26">
        <v>1</v>
      </c>
      <c r="Q83" s="27" t="s">
        <v>80</v>
      </c>
    </row>
    <row r="84" spans="1:17" ht="15.6" x14ac:dyDescent="0.3">
      <c r="A84" s="26">
        <v>686804</v>
      </c>
      <c r="B84" s="26">
        <v>846974</v>
      </c>
      <c r="C84" s="26">
        <v>360</v>
      </c>
      <c r="D84" s="36">
        <f>Atipicality!G84</f>
        <v>4.3155498816254057E-4</v>
      </c>
      <c r="E84" s="1">
        <f>'Erosional level'!V96</f>
        <v>-2</v>
      </c>
      <c r="F84" s="42">
        <f>Quartiles!AF84</f>
        <v>78.461538461538467</v>
      </c>
      <c r="G84" s="36">
        <f>Quartiles!AO84</f>
        <v>40</v>
      </c>
      <c r="H84" s="42">
        <f>ILR!G84</f>
        <v>-6.6753579315956184</v>
      </c>
      <c r="I84" s="42">
        <f>ILR!H84</f>
        <v>-6.6753579315956184</v>
      </c>
      <c r="J84" s="42">
        <f>ILR!I84</f>
        <v>2.0509416578462112</v>
      </c>
      <c r="K84" s="42">
        <f>ILR!J84</f>
        <v>-5.8394890218547841</v>
      </c>
      <c r="L84" s="42">
        <f>ILR!K84</f>
        <v>-10.647838102765231</v>
      </c>
      <c r="M84" s="42">
        <f>ILR!L84</f>
        <v>-8.898660875239834</v>
      </c>
      <c r="N84" s="42">
        <f>ILR!M84</f>
        <v>13.431366196872872</v>
      </c>
      <c r="O84" s="25">
        <v>80</v>
      </c>
      <c r="P84" s="26">
        <v>1</v>
      </c>
      <c r="Q84" s="27" t="s">
        <v>81</v>
      </c>
    </row>
    <row r="85" spans="1:17" ht="15.6" x14ac:dyDescent="0.3">
      <c r="A85" s="26">
        <v>686805</v>
      </c>
      <c r="B85" s="26">
        <v>846974</v>
      </c>
      <c r="C85" s="26">
        <v>360</v>
      </c>
      <c r="D85" s="36">
        <f>Atipicality!G85</f>
        <v>1.237377548207126E-3</v>
      </c>
      <c r="E85" s="1">
        <f>'Erosional level'!V97</f>
        <v>-1</v>
      </c>
      <c r="F85" s="42">
        <f>Quartiles!AF85</f>
        <v>70.769230769230774</v>
      </c>
      <c r="G85" s="36">
        <f>Quartiles!AO85</f>
        <v>40</v>
      </c>
      <c r="H85" s="42">
        <f>ILR!G85</f>
        <v>-6.3586524770152888</v>
      </c>
      <c r="I85" s="42">
        <f>ILR!H85</f>
        <v>-6.3586524770152888</v>
      </c>
      <c r="J85" s="42">
        <f>ILR!I85</f>
        <v>1.6912791537586598</v>
      </c>
      <c r="K85" s="42">
        <f>ILR!J85</f>
        <v>-5.7196142547228233</v>
      </c>
      <c r="L85" s="42">
        <f>ILR!K85</f>
        <v>-11.151238686464858</v>
      </c>
      <c r="M85" s="42">
        <f>ILR!L85</f>
        <v>-8.8072287761491861</v>
      </c>
      <c r="N85" s="42">
        <f>ILR!M85</f>
        <v>13.477465034382373</v>
      </c>
      <c r="O85" s="25">
        <v>81</v>
      </c>
      <c r="P85" s="26">
        <v>1</v>
      </c>
      <c r="Q85" s="27" t="s">
        <v>82</v>
      </c>
    </row>
    <row r="86" spans="1:17" ht="15.6" x14ac:dyDescent="0.3">
      <c r="A86" s="26">
        <v>686806</v>
      </c>
      <c r="B86" s="26">
        <v>846973</v>
      </c>
      <c r="C86" s="26">
        <v>360</v>
      </c>
      <c r="D86" s="36">
        <f>Atipicality!G86</f>
        <v>4.0260829840699138E-4</v>
      </c>
      <c r="E86" s="1">
        <f>'Erosional level'!V98</f>
        <v>-1</v>
      </c>
      <c r="F86" s="42">
        <f>Quartiles!AF86</f>
        <v>70.769230769230774</v>
      </c>
      <c r="G86" s="36">
        <f>Quartiles!AO86</f>
        <v>40</v>
      </c>
      <c r="H86" s="42">
        <f>ILR!G86</f>
        <v>-6.053842157769294</v>
      </c>
      <c r="I86" s="42">
        <f>ILR!H86</f>
        <v>-6.053842157769294</v>
      </c>
      <c r="J86" s="42">
        <f>ILR!I86</f>
        <v>1.4848807962892168</v>
      </c>
      <c r="K86" s="42">
        <f>ILR!J86</f>
        <v>-5.7110413587966979</v>
      </c>
      <c r="L86" s="42">
        <f>ILR!K86</f>
        <v>-10.875226915619928</v>
      </c>
      <c r="M86" s="42">
        <f>ILR!L86</f>
        <v>-8.7469126699552131</v>
      </c>
      <c r="N86" s="42">
        <f>ILR!M86</f>
        <v>13.200031260907652</v>
      </c>
      <c r="O86" s="25">
        <v>82</v>
      </c>
      <c r="P86" s="26">
        <v>1</v>
      </c>
      <c r="Q86" s="27" t="s">
        <v>83</v>
      </c>
    </row>
    <row r="87" spans="1:17" ht="15.6" x14ac:dyDescent="0.3">
      <c r="A87" s="26">
        <v>686807</v>
      </c>
      <c r="B87" s="26">
        <v>846973</v>
      </c>
      <c r="C87" s="26">
        <v>360</v>
      </c>
      <c r="D87" s="36">
        <f>Atipicality!G87</f>
        <v>1.0201796529074817E-3</v>
      </c>
      <c r="E87" s="1">
        <f>'Erosional level'!V99</f>
        <v>20</v>
      </c>
      <c r="F87" s="42">
        <f>Quartiles!AF87</f>
        <v>75.384615384615387</v>
      </c>
      <c r="G87" s="36">
        <f>Quartiles!AO87</f>
        <v>40</v>
      </c>
      <c r="H87" s="42">
        <f>ILR!G87</f>
        <v>-4.4654642787951548</v>
      </c>
      <c r="I87" s="42">
        <f>ILR!H87</f>
        <v>-4.4654642787951548</v>
      </c>
      <c r="J87" s="42">
        <f>ILR!I87</f>
        <v>-1.2923851961593085</v>
      </c>
      <c r="K87" s="42">
        <f>ILR!J87</f>
        <v>-2.3112854614830072</v>
      </c>
      <c r="L87" s="42">
        <f>ILR!K87</f>
        <v>-11.653882495298024</v>
      </c>
      <c r="M87" s="42">
        <f>ILR!L87</f>
        <v>-9.0834965775880097</v>
      </c>
      <c r="N87" s="42">
        <f>ILR!M87</f>
        <v>15.192178070572448</v>
      </c>
      <c r="O87" s="25">
        <v>83</v>
      </c>
      <c r="P87" s="26">
        <v>1</v>
      </c>
      <c r="Q87" s="27" t="s">
        <v>85</v>
      </c>
    </row>
    <row r="88" spans="1:17" ht="15.6" x14ac:dyDescent="0.3">
      <c r="A88" s="26">
        <v>686808</v>
      </c>
      <c r="B88" s="26">
        <v>846973</v>
      </c>
      <c r="C88" s="26">
        <v>360</v>
      </c>
      <c r="D88" s="36">
        <f>Atipicality!G88</f>
        <v>1.7249030107989487E-4</v>
      </c>
      <c r="E88" s="1">
        <f>'Erosional level'!V100</f>
        <v>-1</v>
      </c>
      <c r="F88" s="42">
        <f>Quartiles!AF88</f>
        <v>76.92307692307692</v>
      </c>
      <c r="G88" s="36">
        <f>Quartiles!AO88</f>
        <v>30</v>
      </c>
      <c r="H88" s="42">
        <f>ILR!G88</f>
        <v>-4.4842346957420691</v>
      </c>
      <c r="I88" s="42">
        <f>ILR!H88</f>
        <v>-4.4842346957420691</v>
      </c>
      <c r="J88" s="42">
        <f>ILR!I88</f>
        <v>1.6535655034548613</v>
      </c>
      <c r="K88" s="42">
        <f>ILR!J88</f>
        <v>-5.754170049049427</v>
      </c>
      <c r="L88" s="42">
        <f>ILR!K88</f>
        <v>-10.574946138100898</v>
      </c>
      <c r="M88" s="42">
        <f>ILR!L88</f>
        <v>-9.1038980001556329</v>
      </c>
      <c r="N88" s="42">
        <f>ILR!M88</f>
        <v>13.910134226214913</v>
      </c>
      <c r="O88" s="25">
        <v>84</v>
      </c>
      <c r="P88" s="26">
        <v>1</v>
      </c>
      <c r="Q88" s="27" t="s">
        <v>84</v>
      </c>
    </row>
    <row r="89" spans="1:17" ht="15.6" x14ac:dyDescent="0.3">
      <c r="A89" s="26">
        <v>686808</v>
      </c>
      <c r="B89" s="26">
        <v>846972</v>
      </c>
      <c r="C89" s="26">
        <v>360</v>
      </c>
      <c r="D89" s="36">
        <f>Atipicality!G89</f>
        <v>0.55538264890375377</v>
      </c>
      <c r="E89" s="1">
        <f>'Erosional level'!V101</f>
        <v>-1</v>
      </c>
      <c r="F89" s="42">
        <f>Quartiles!AF89</f>
        <v>69.230769230769226</v>
      </c>
      <c r="G89" s="36">
        <f>Quartiles!AO89</f>
        <v>40</v>
      </c>
      <c r="H89" s="42">
        <f>ILR!G89</f>
        <v>-5.2810835440665906</v>
      </c>
      <c r="I89" s="42">
        <f>ILR!H89</f>
        <v>-5.2810835440665906</v>
      </c>
      <c r="J89" s="42">
        <f>ILR!I89</f>
        <v>1.4807640439390233</v>
      </c>
      <c r="K89" s="42">
        <f>ILR!J89</f>
        <v>-5.6387159433843976</v>
      </c>
      <c r="L89" s="42">
        <f>ILR!K89</f>
        <v>-11.051116846327682</v>
      </c>
      <c r="M89" s="42">
        <f>ILR!L89</f>
        <v>-8.92073642039127</v>
      </c>
      <c r="N89" s="42">
        <f>ILR!M89</f>
        <v>13.417760452370048</v>
      </c>
      <c r="O89" s="25">
        <v>85</v>
      </c>
      <c r="P89" s="26">
        <v>1</v>
      </c>
      <c r="Q89" s="27" t="s">
        <v>86</v>
      </c>
    </row>
    <row r="90" spans="1:17" ht="15.6" x14ac:dyDescent="0.3">
      <c r="A90" s="26">
        <v>686809</v>
      </c>
      <c r="B90" s="26">
        <v>846972</v>
      </c>
      <c r="C90" s="26">
        <v>360</v>
      </c>
      <c r="D90" s="36">
        <f>Atipicality!G90</f>
        <v>4.5369693997126728E-3</v>
      </c>
      <c r="E90" s="1">
        <f>'Erosional level'!V102</f>
        <v>-1</v>
      </c>
      <c r="F90" s="42">
        <f>Quartiles!AF90</f>
        <v>83.07692307692308</v>
      </c>
      <c r="G90" s="36">
        <f>Quartiles!AO90</f>
        <v>30</v>
      </c>
      <c r="H90" s="42">
        <f>ILR!G90</f>
        <v>-6.9502788205548347</v>
      </c>
      <c r="I90" s="42">
        <f>ILR!H90</f>
        <v>-6.9502788205548347</v>
      </c>
      <c r="J90" s="42">
        <f>ILR!I90</f>
        <v>1.598233523440066</v>
      </c>
      <c r="K90" s="42">
        <f>ILR!J90</f>
        <v>-5.6489763151699117</v>
      </c>
      <c r="L90" s="42">
        <f>ILR!K90</f>
        <v>-11.267271482879497</v>
      </c>
      <c r="M90" s="42">
        <f>ILR!L90</f>
        <v>-8.9382768856346591</v>
      </c>
      <c r="N90" s="42">
        <f>ILR!M90</f>
        <v>13.362588067694833</v>
      </c>
      <c r="O90" s="25">
        <v>86</v>
      </c>
      <c r="P90" s="26">
        <v>1</v>
      </c>
      <c r="Q90" s="27" t="s">
        <v>87</v>
      </c>
    </row>
    <row r="91" spans="1:17" ht="15.6" x14ac:dyDescent="0.3">
      <c r="A91" s="26">
        <v>686810</v>
      </c>
      <c r="B91" s="26">
        <v>846972</v>
      </c>
      <c r="C91" s="26">
        <v>360</v>
      </c>
      <c r="D91" s="36">
        <f>Atipicality!G91</f>
        <v>6.0557160174722936E-3</v>
      </c>
      <c r="E91" s="1">
        <f>'Erosional level'!V103</f>
        <v>-1</v>
      </c>
      <c r="F91" s="42">
        <f>Quartiles!AF91</f>
        <v>80</v>
      </c>
      <c r="G91" s="36">
        <f>Quartiles!AO91</f>
        <v>40</v>
      </c>
      <c r="H91" s="42">
        <f>ILR!G91</f>
        <v>-5.9624359074133499</v>
      </c>
      <c r="I91" s="42">
        <f>ILR!H91</f>
        <v>-5.9624359074133499</v>
      </c>
      <c r="J91" s="42">
        <f>ILR!I91</f>
        <v>2.6466083888876555</v>
      </c>
      <c r="K91" s="42">
        <f>ILR!J91</f>
        <v>-5.971187224442569</v>
      </c>
      <c r="L91" s="42">
        <f>ILR!K91</f>
        <v>-9.9034376541218432</v>
      </c>
      <c r="M91" s="42">
        <f>ILR!L91</f>
        <v>-9.1500604136333514</v>
      </c>
      <c r="N91" s="42">
        <f>ILR!M91</f>
        <v>12.83065623002749</v>
      </c>
      <c r="O91" s="25">
        <v>87</v>
      </c>
      <c r="P91" s="26">
        <v>1</v>
      </c>
      <c r="Q91" s="27" t="s">
        <v>88</v>
      </c>
    </row>
    <row r="92" spans="1:17" ht="15.6" x14ac:dyDescent="0.3">
      <c r="A92" s="26">
        <v>686811</v>
      </c>
      <c r="B92" s="26">
        <v>846972</v>
      </c>
      <c r="C92" s="26">
        <v>360</v>
      </c>
      <c r="D92" s="36">
        <f>Atipicality!G92</f>
        <v>2.9220501034447026E-4</v>
      </c>
      <c r="E92" s="1">
        <f>'Erosional level'!V104</f>
        <v>-4</v>
      </c>
      <c r="F92" s="42">
        <f>Quartiles!AF92</f>
        <v>67.692307692307693</v>
      </c>
      <c r="G92" s="36">
        <f>Quartiles!AO92</f>
        <v>40</v>
      </c>
      <c r="H92" s="42">
        <f>ILR!G92</f>
        <v>-5.96938364971931</v>
      </c>
      <c r="I92" s="42">
        <f>ILR!H92</f>
        <v>-5.96938364971931</v>
      </c>
      <c r="J92" s="42">
        <f>ILR!I92</f>
        <v>2.2800330505929769</v>
      </c>
      <c r="K92" s="42">
        <f>ILR!J92</f>
        <v>-5.726052401735326</v>
      </c>
      <c r="L92" s="42">
        <f>ILR!K92</f>
        <v>-11.009883778783927</v>
      </c>
      <c r="M92" s="42">
        <f>ILR!L92</f>
        <v>-8.959324259314922</v>
      </c>
      <c r="N92" s="42">
        <f>ILR!M92</f>
        <v>13.199801555673544</v>
      </c>
      <c r="O92" s="25">
        <v>88</v>
      </c>
      <c r="P92" s="26">
        <v>1</v>
      </c>
      <c r="Q92" s="27" t="s">
        <v>89</v>
      </c>
    </row>
    <row r="93" spans="1:17" ht="15.6" x14ac:dyDescent="0.3">
      <c r="A93" s="26">
        <v>686812</v>
      </c>
      <c r="B93" s="26">
        <v>846971</v>
      </c>
      <c r="C93" s="26">
        <v>360</v>
      </c>
      <c r="D93" s="36">
        <f>Atipicality!G93</f>
        <v>8.8436893787540403E-5</v>
      </c>
      <c r="E93" s="1">
        <f>'Erosional level'!V105</f>
        <v>-1</v>
      </c>
      <c r="F93" s="42">
        <f>Quartiles!AF93</f>
        <v>72.307692307692307</v>
      </c>
      <c r="G93" s="36">
        <f>Quartiles!AO93</f>
        <v>40</v>
      </c>
      <c r="H93" s="42">
        <f>ILR!G93</f>
        <v>-5.9979436280156104</v>
      </c>
      <c r="I93" s="42">
        <f>ILR!H93</f>
        <v>-5.9979436280156104</v>
      </c>
      <c r="J93" s="42">
        <f>ILR!I93</f>
        <v>1.5116512771173574</v>
      </c>
      <c r="K93" s="42">
        <f>ILR!J93</f>
        <v>-5.4266990113678535</v>
      </c>
      <c r="L93" s="42">
        <f>ILR!K93</f>
        <v>-11.020804437509014</v>
      </c>
      <c r="M93" s="42">
        <f>ILR!L93</f>
        <v>-8.923362191431135</v>
      </c>
      <c r="N93" s="42">
        <f>ILR!M93</f>
        <v>13.397495368792013</v>
      </c>
      <c r="O93" s="25">
        <v>89</v>
      </c>
      <c r="P93" s="26">
        <v>1</v>
      </c>
      <c r="Q93" s="27" t="s">
        <v>90</v>
      </c>
    </row>
    <row r="94" spans="1:17" ht="15.6" x14ac:dyDescent="0.3">
      <c r="A94" s="26">
        <v>686813</v>
      </c>
      <c r="B94" s="26">
        <v>846971</v>
      </c>
      <c r="C94" s="26">
        <v>360</v>
      </c>
      <c r="D94" s="36">
        <f>Atipicality!G94</f>
        <v>9.4522594059852038E-5</v>
      </c>
      <c r="E94" s="1">
        <f>'Erosional level'!V106</f>
        <v>6</v>
      </c>
      <c r="F94" s="42">
        <f>Quartiles!AF94</f>
        <v>76.92307692307692</v>
      </c>
      <c r="G94" s="36">
        <f>Quartiles!AO94</f>
        <v>40</v>
      </c>
      <c r="H94" s="42">
        <f>ILR!G94</f>
        <v>-5.9954285688565143</v>
      </c>
      <c r="I94" s="42">
        <f>ILR!H94</f>
        <v>-5.9954285688565143</v>
      </c>
      <c r="J94" s="42">
        <f>ILR!I94</f>
        <v>1.3386478615868258</v>
      </c>
      <c r="K94" s="42">
        <f>ILR!J94</f>
        <v>-5.4985749686878806</v>
      </c>
      <c r="L94" s="42">
        <f>ILR!K94</f>
        <v>-11.035231080539768</v>
      </c>
      <c r="M94" s="42">
        <f>ILR!L94</f>
        <v>-8.9521908676648572</v>
      </c>
      <c r="N94" s="42">
        <f>ILR!M94</f>
        <v>13.859590450711108</v>
      </c>
      <c r="O94" s="25">
        <v>90</v>
      </c>
      <c r="P94" s="26">
        <v>1</v>
      </c>
      <c r="Q94" s="27" t="s">
        <v>91</v>
      </c>
    </row>
    <row r="95" spans="1:17" ht="15.6" x14ac:dyDescent="0.3">
      <c r="A95" s="26">
        <v>686814</v>
      </c>
      <c r="B95" s="26">
        <v>846971</v>
      </c>
      <c r="C95" s="26">
        <v>360</v>
      </c>
      <c r="D95" s="36">
        <f>Atipicality!G95</f>
        <v>2.0732477331238657E-2</v>
      </c>
      <c r="E95" s="1">
        <f>'Erosional level'!V107</f>
        <v>0</v>
      </c>
      <c r="F95" s="42">
        <f>Quartiles!AF95</f>
        <v>80</v>
      </c>
      <c r="G95" s="36">
        <f>Quartiles!AO95</f>
        <v>40</v>
      </c>
      <c r="H95" s="42">
        <f>ILR!G95</f>
        <v>-7.7834898560045804</v>
      </c>
      <c r="I95" s="42">
        <f>ILR!H95</f>
        <v>-7.7834898560045804</v>
      </c>
      <c r="J95" s="42">
        <f>ILR!I95</f>
        <v>2.9574608650986458</v>
      </c>
      <c r="K95" s="42">
        <f>ILR!J95</f>
        <v>-5.5752995694700536</v>
      </c>
      <c r="L95" s="42">
        <f>ILR!K95</f>
        <v>-12.075243473844246</v>
      </c>
      <c r="M95" s="42">
        <f>ILR!L95</f>
        <v>-8.6725400910370567</v>
      </c>
      <c r="N95" s="42">
        <f>ILR!M95</f>
        <v>13.724526341593437</v>
      </c>
      <c r="O95" s="25">
        <v>91</v>
      </c>
      <c r="P95" s="26">
        <v>1</v>
      </c>
      <c r="Q95" s="27" t="s">
        <v>109</v>
      </c>
    </row>
    <row r="96" spans="1:17" ht="15.6" x14ac:dyDescent="0.3">
      <c r="A96" s="26">
        <v>686814</v>
      </c>
      <c r="B96" s="26">
        <v>846971</v>
      </c>
      <c r="C96" s="26">
        <v>360</v>
      </c>
      <c r="D96" s="36">
        <f>Atipicality!G96</f>
        <v>1.010298911038461E-3</v>
      </c>
      <c r="E96" s="1">
        <f>'Erosional level'!V108</f>
        <v>-2</v>
      </c>
      <c r="F96" s="42">
        <f>Quartiles!AF96</f>
        <v>73.84615384615384</v>
      </c>
      <c r="G96" s="36">
        <f>Quartiles!AO96</f>
        <v>40</v>
      </c>
      <c r="H96" s="42">
        <f>ILR!G96</f>
        <v>-4.8082210594837989</v>
      </c>
      <c r="I96" s="42">
        <f>ILR!H96</f>
        <v>-4.8082210594837989</v>
      </c>
      <c r="J96" s="42">
        <f>ILR!I96</f>
        <v>1.7582178948515161</v>
      </c>
      <c r="K96" s="42">
        <f>ILR!J96</f>
        <v>-5.8358286887920343</v>
      </c>
      <c r="L96" s="42">
        <f>ILR!K96</f>
        <v>-10.938247486520627</v>
      </c>
      <c r="M96" s="42">
        <f>ILR!L96</f>
        <v>-8.9456619936475636</v>
      </c>
      <c r="N96" s="42">
        <f>ILR!M96</f>
        <v>13.741710320130242</v>
      </c>
      <c r="O96" s="25">
        <v>92</v>
      </c>
      <c r="P96" s="26">
        <v>1</v>
      </c>
      <c r="Q96" s="27" t="s">
        <v>92</v>
      </c>
    </row>
    <row r="97" spans="1:17" ht="15.6" x14ac:dyDescent="0.3">
      <c r="A97" s="26">
        <v>686815</v>
      </c>
      <c r="B97" s="26">
        <v>846971</v>
      </c>
      <c r="C97" s="26">
        <v>361</v>
      </c>
      <c r="D97" s="36">
        <f>Atipicality!G97</f>
        <v>8.1816556723429024E-2</v>
      </c>
      <c r="E97" s="1">
        <f>'Erosional level'!V109</f>
        <v>-2</v>
      </c>
      <c r="F97" s="42">
        <f>Quartiles!AF97</f>
        <v>73.84615384615384</v>
      </c>
      <c r="G97" s="36">
        <f>Quartiles!AO97</f>
        <v>40</v>
      </c>
      <c r="H97" s="42">
        <f>ILR!G97</f>
        <v>-5.3386474311298882</v>
      </c>
      <c r="I97" s="42">
        <f>ILR!H97</f>
        <v>-5.3386474311298882</v>
      </c>
      <c r="J97" s="42">
        <f>ILR!I97</f>
        <v>1.69732327981133</v>
      </c>
      <c r="K97" s="42">
        <f>ILR!J97</f>
        <v>-5.7429670811851112</v>
      </c>
      <c r="L97" s="42">
        <f>ILR!K97</f>
        <v>-10.904720109343879</v>
      </c>
      <c r="M97" s="42">
        <f>ILR!L97</f>
        <v>-9.0582611466072951</v>
      </c>
      <c r="N97" s="42">
        <f>ILR!M97</f>
        <v>13.797467019918425</v>
      </c>
      <c r="O97" s="25">
        <v>93</v>
      </c>
      <c r="P97" s="26">
        <v>1</v>
      </c>
      <c r="Q97" s="27" t="s">
        <v>93</v>
      </c>
    </row>
    <row r="98" spans="1:17" ht="15.6" x14ac:dyDescent="0.3">
      <c r="A98" s="26">
        <v>687901</v>
      </c>
      <c r="B98" s="26">
        <v>846364</v>
      </c>
      <c r="C98" s="26">
        <v>379</v>
      </c>
      <c r="D98" s="36">
        <f>Atipicality!G98</f>
        <v>3.6704295742425391E-4</v>
      </c>
      <c r="E98" s="1">
        <f>'Erosional level'!V110</f>
        <v>0</v>
      </c>
      <c r="F98" s="42">
        <f>Quartiles!AF98</f>
        <v>64.615384615384613</v>
      </c>
      <c r="G98" s="36">
        <f>Quartiles!AO98</f>
        <v>50</v>
      </c>
      <c r="H98" s="42">
        <f>ILR!G98</f>
        <v>-6.5652511287814601</v>
      </c>
      <c r="I98" s="42">
        <f>ILR!H98</f>
        <v>-6.5652511287814601</v>
      </c>
      <c r="J98" s="42">
        <f>ILR!I98</f>
        <v>1.7380317894186024</v>
      </c>
      <c r="K98" s="42">
        <f>ILR!J98</f>
        <v>-5.5983517535124525</v>
      </c>
      <c r="L98" s="42">
        <f>ILR!K98</f>
        <v>-11.242655016301303</v>
      </c>
      <c r="M98" s="42">
        <f>ILR!L98</f>
        <v>-8.6782553426954259</v>
      </c>
      <c r="N98" s="42">
        <f>ILR!M98</f>
        <v>13.72148708501325</v>
      </c>
      <c r="O98" s="25">
        <v>94</v>
      </c>
      <c r="P98" s="26">
        <v>1</v>
      </c>
      <c r="Q98" s="27" t="s">
        <v>94</v>
      </c>
    </row>
    <row r="99" spans="1:17" ht="15.6" x14ac:dyDescent="0.3">
      <c r="A99" s="26">
        <v>687902</v>
      </c>
      <c r="B99" s="26">
        <v>846364</v>
      </c>
      <c r="C99" s="26">
        <v>379</v>
      </c>
      <c r="D99" s="36">
        <f>Atipicality!G99</f>
        <v>0.99999999771427073</v>
      </c>
      <c r="E99" s="1">
        <f>'Erosional level'!V111</f>
        <v>1</v>
      </c>
      <c r="F99" s="42">
        <f>Quartiles!AF99</f>
        <v>76.92307692307692</v>
      </c>
      <c r="G99" s="36">
        <f>Quartiles!AO99</f>
        <v>50</v>
      </c>
      <c r="H99" s="42">
        <f>ILR!G99</f>
        <v>-6.8514552254717058</v>
      </c>
      <c r="I99" s="42">
        <f>ILR!H99</f>
        <v>-6.8514552254717058</v>
      </c>
      <c r="J99" s="42">
        <f>ILR!I99</f>
        <v>1.9573374749259105</v>
      </c>
      <c r="K99" s="42">
        <f>ILR!J99</f>
        <v>-5.4077758301715004</v>
      </c>
      <c r="L99" s="42">
        <f>ILR!K99</f>
        <v>-11.145119082134237</v>
      </c>
      <c r="M99" s="42">
        <f>ILR!L99</f>
        <v>-8.6884621037869252</v>
      </c>
      <c r="N99" s="42">
        <f>ILR!M99</f>
        <v>13.429318417156505</v>
      </c>
      <c r="O99" s="25">
        <v>95</v>
      </c>
      <c r="P99" s="26">
        <v>1</v>
      </c>
      <c r="Q99" s="27" t="s">
        <v>95</v>
      </c>
    </row>
    <row r="100" spans="1:17" ht="15.6" x14ac:dyDescent="0.3">
      <c r="A100" s="26">
        <v>687903</v>
      </c>
      <c r="B100" s="26">
        <v>846364</v>
      </c>
      <c r="C100" s="26">
        <v>379</v>
      </c>
      <c r="D100" s="36">
        <f>Atipicality!G100</f>
        <v>0.30843182570203803</v>
      </c>
      <c r="E100" s="1">
        <f>'Erosional level'!V112</f>
        <v>1</v>
      </c>
      <c r="F100" s="42">
        <f>Quartiles!AF100</f>
        <v>83.07692307692308</v>
      </c>
      <c r="G100" s="36">
        <f>Quartiles!AO100</f>
        <v>30</v>
      </c>
      <c r="H100" s="42">
        <f>ILR!G100</f>
        <v>-7.2866093572203132</v>
      </c>
      <c r="I100" s="42">
        <f>ILR!H100</f>
        <v>-7.2866093572203132</v>
      </c>
      <c r="J100" s="42">
        <f>ILR!I100</f>
        <v>1.8618674172656544</v>
      </c>
      <c r="K100" s="42">
        <f>ILR!J100</f>
        <v>-5.7193852182623637</v>
      </c>
      <c r="L100" s="42">
        <f>ILR!K100</f>
        <v>-11.086042175785245</v>
      </c>
      <c r="M100" s="42">
        <f>ILR!L100</f>
        <v>-8.7174425323424742</v>
      </c>
      <c r="N100" s="42">
        <f>ILR!M100</f>
        <v>13.533832677991105</v>
      </c>
      <c r="O100" s="25">
        <v>96</v>
      </c>
      <c r="P100" s="26">
        <v>1</v>
      </c>
      <c r="Q100" s="27" t="s">
        <v>96</v>
      </c>
    </row>
    <row r="101" spans="1:17" ht="15.6" x14ac:dyDescent="0.3">
      <c r="A101" s="26">
        <v>687905</v>
      </c>
      <c r="B101" s="26">
        <v>846363</v>
      </c>
      <c r="C101" s="26">
        <v>379</v>
      </c>
      <c r="D101" s="36">
        <f>Atipicality!G101</f>
        <v>5.1852032402114798E-4</v>
      </c>
      <c r="E101" s="1">
        <f>'Erosional level'!V113</f>
        <v>0</v>
      </c>
      <c r="F101" s="42">
        <f>Quartiles!AF101</f>
        <v>80</v>
      </c>
      <c r="G101" s="36">
        <f>Quartiles!AO101</f>
        <v>30</v>
      </c>
      <c r="H101" s="42">
        <f>ILR!G101</f>
        <v>-8.0925753992890641</v>
      </c>
      <c r="I101" s="42">
        <f>ILR!H101</f>
        <v>-8.0925753992890641</v>
      </c>
      <c r="J101" s="42">
        <f>ILR!I101</f>
        <v>1.5947032546174549</v>
      </c>
      <c r="K101" s="42">
        <f>ILR!J101</f>
        <v>-5.7070775697653309</v>
      </c>
      <c r="L101" s="42">
        <f>ILR!K101</f>
        <v>-11.462269048887261</v>
      </c>
      <c r="M101" s="42">
        <f>ILR!L101</f>
        <v>-8.5974068496822049</v>
      </c>
      <c r="N101" s="42">
        <f>ILR!M101</f>
        <v>13.59248358602507</v>
      </c>
      <c r="O101" s="25">
        <v>97</v>
      </c>
      <c r="P101" s="26">
        <v>1</v>
      </c>
      <c r="Q101" s="27" t="s">
        <v>97</v>
      </c>
    </row>
    <row r="102" spans="1:17" ht="15.6" x14ac:dyDescent="0.3">
      <c r="A102" s="26">
        <v>687906</v>
      </c>
      <c r="B102" s="26">
        <v>846363</v>
      </c>
      <c r="C102" s="26">
        <v>379</v>
      </c>
      <c r="D102" s="36">
        <f>Atipicality!G102</f>
        <v>0.4153279410853033</v>
      </c>
      <c r="E102" s="1">
        <f>'Erosional level'!V114</f>
        <v>1</v>
      </c>
      <c r="F102" s="42">
        <f>Quartiles!AF102</f>
        <v>75.384615384615387</v>
      </c>
      <c r="G102" s="36">
        <f>Quartiles!AO102</f>
        <v>30</v>
      </c>
      <c r="H102" s="42">
        <f>ILR!G102</f>
        <v>-6.624348361716299</v>
      </c>
      <c r="I102" s="42">
        <f>ILR!H102</f>
        <v>-6.624348361716299</v>
      </c>
      <c r="J102" s="42">
        <f>ILR!I102</f>
        <v>1.8723170693663338</v>
      </c>
      <c r="K102" s="42">
        <f>ILR!J102</f>
        <v>-5.4421786006946027</v>
      </c>
      <c r="L102" s="42">
        <f>ILR!K102</f>
        <v>-10.837629499397519</v>
      </c>
      <c r="M102" s="42">
        <f>ILR!L102</f>
        <v>-8.7596331764699933</v>
      </c>
      <c r="N102" s="42">
        <f>ILR!M102</f>
        <v>13.534258219795834</v>
      </c>
      <c r="O102" s="25">
        <v>98</v>
      </c>
      <c r="P102" s="26">
        <v>1</v>
      </c>
      <c r="Q102" s="27" t="s">
        <v>98</v>
      </c>
    </row>
    <row r="103" spans="1:17" ht="15.6" x14ac:dyDescent="0.3">
      <c r="A103" s="26">
        <v>687907</v>
      </c>
      <c r="B103" s="26">
        <v>846363</v>
      </c>
      <c r="C103" s="26">
        <v>379</v>
      </c>
      <c r="D103" s="36">
        <f>Atipicality!G103</f>
        <v>0.81915305257064119</v>
      </c>
      <c r="E103" s="1">
        <f>'Erosional level'!V115</f>
        <v>4</v>
      </c>
      <c r="F103" s="42">
        <f>Quartiles!AF103</f>
        <v>83.07692307692308</v>
      </c>
      <c r="G103" s="36">
        <f>Quartiles!AO103</f>
        <v>30</v>
      </c>
      <c r="H103" s="42">
        <f>ILR!G103</f>
        <v>-6.8691738494699406</v>
      </c>
      <c r="I103" s="42">
        <f>ILR!H103</f>
        <v>-6.8691738494699406</v>
      </c>
      <c r="J103" s="42">
        <f>ILR!I103</f>
        <v>2.0053082910145559</v>
      </c>
      <c r="K103" s="42">
        <f>ILR!J103</f>
        <v>-5.7743102882263466</v>
      </c>
      <c r="L103" s="42">
        <f>ILR!K103</f>
        <v>-10.98328636482815</v>
      </c>
      <c r="M103" s="42">
        <f>ILR!L103</f>
        <v>-8.7217585651933245</v>
      </c>
      <c r="N103" s="42">
        <f>ILR!M103</f>
        <v>13.715669128958785</v>
      </c>
      <c r="O103" s="25">
        <v>99</v>
      </c>
      <c r="P103" s="26">
        <v>1</v>
      </c>
      <c r="Q103" s="27" t="s">
        <v>99</v>
      </c>
    </row>
    <row r="104" spans="1:17" ht="15.6" x14ac:dyDescent="0.3">
      <c r="A104" s="26">
        <v>687908</v>
      </c>
      <c r="B104" s="26">
        <v>846362</v>
      </c>
      <c r="C104" s="26">
        <v>379</v>
      </c>
      <c r="D104" s="36">
        <f>Atipicality!G104</f>
        <v>2.4715787061216229E-2</v>
      </c>
      <c r="E104" s="1">
        <f>'Erosional level'!V116</f>
        <v>1</v>
      </c>
      <c r="F104" s="42">
        <f>Quartiles!AF104</f>
        <v>83.07692307692308</v>
      </c>
      <c r="G104" s="36">
        <f>Quartiles!AO104</f>
        <v>30</v>
      </c>
      <c r="H104" s="42">
        <f>ILR!G104</f>
        <v>-7.1355580497697568</v>
      </c>
      <c r="I104" s="42">
        <f>ILR!H104</f>
        <v>-7.1355580497697568</v>
      </c>
      <c r="J104" s="42">
        <f>ILR!I104</f>
        <v>1.813893029373062</v>
      </c>
      <c r="K104" s="42">
        <f>ILR!J104</f>
        <v>-5.8014191598932872</v>
      </c>
      <c r="L104" s="42">
        <f>ILR!K104</f>
        <v>-10.732532046702886</v>
      </c>
      <c r="M104" s="42">
        <f>ILR!L104</f>
        <v>-8.631005296724414</v>
      </c>
      <c r="N104" s="42">
        <f>ILR!M104</f>
        <v>13.408028136384956</v>
      </c>
      <c r="O104" s="25">
        <v>100</v>
      </c>
      <c r="P104" s="26">
        <v>1</v>
      </c>
      <c r="Q104" s="27" t="s">
        <v>100</v>
      </c>
    </row>
    <row r="105" spans="1:17" ht="15.6" x14ac:dyDescent="0.3">
      <c r="A105" s="26">
        <v>687909</v>
      </c>
      <c r="B105" s="26">
        <v>846362</v>
      </c>
      <c r="C105" s="26">
        <v>379</v>
      </c>
      <c r="D105" s="36">
        <f>Atipicality!G105</f>
        <v>3.4018681354432908E-5</v>
      </c>
      <c r="E105" s="1">
        <f>'Erosional level'!V117</f>
        <v>1</v>
      </c>
      <c r="F105" s="42">
        <f>Quartiles!AF105</f>
        <v>83.07692307692308</v>
      </c>
      <c r="G105" s="36">
        <f>Quartiles!AO105</f>
        <v>30</v>
      </c>
      <c r="H105" s="42">
        <f>ILR!G105</f>
        <v>-6.8470958150156518</v>
      </c>
      <c r="I105" s="42">
        <f>ILR!H105</f>
        <v>-6.8470958150156518</v>
      </c>
      <c r="J105" s="42">
        <f>ILR!I105</f>
        <v>1.9794345429626317</v>
      </c>
      <c r="K105" s="42">
        <f>ILR!J105</f>
        <v>-5.6076361771555803</v>
      </c>
      <c r="L105" s="42">
        <f>ILR!K105</f>
        <v>-11.11864208367289</v>
      </c>
      <c r="M105" s="42">
        <f>ILR!L105</f>
        <v>-8.7000148679334508</v>
      </c>
      <c r="N105" s="42">
        <f>ILR!M105</f>
        <v>13.477113533019711</v>
      </c>
      <c r="O105" s="25">
        <v>101</v>
      </c>
      <c r="P105" s="26">
        <v>1</v>
      </c>
      <c r="Q105" s="27" t="s">
        <v>101</v>
      </c>
    </row>
    <row r="106" spans="1:17" ht="15.6" x14ac:dyDescent="0.3">
      <c r="A106" s="26">
        <v>687910</v>
      </c>
      <c r="B106" s="26">
        <v>846361</v>
      </c>
      <c r="C106" s="26">
        <v>379</v>
      </c>
      <c r="D106" s="36">
        <f>Atipicality!G106</f>
        <v>0.14271093562337359</v>
      </c>
      <c r="E106" s="1">
        <f>'Erosional level'!V118</f>
        <v>1</v>
      </c>
      <c r="F106" s="42">
        <f>Quartiles!AF106</f>
        <v>66.15384615384616</v>
      </c>
      <c r="G106" s="36">
        <f>Quartiles!AO106</f>
        <v>30</v>
      </c>
      <c r="H106" s="42">
        <f>ILR!G106</f>
        <v>-6.279886746674685</v>
      </c>
      <c r="I106" s="42">
        <f>ILR!H106</f>
        <v>-6.279886746674685</v>
      </c>
      <c r="J106" s="42">
        <f>ILR!I106</f>
        <v>2.3078057536389465</v>
      </c>
      <c r="K106" s="42">
        <f>ILR!J106</f>
        <v>-5.8101802584220152</v>
      </c>
      <c r="L106" s="42">
        <f>ILR!K106</f>
        <v>-10.679469302703055</v>
      </c>
      <c r="M106" s="42">
        <f>ILR!L106</f>
        <v>-8.5545771846876821</v>
      </c>
      <c r="N106" s="42">
        <f>ILR!M106</f>
        <v>13.235375199047143</v>
      </c>
      <c r="O106" s="25">
        <v>102</v>
      </c>
      <c r="P106" s="26">
        <v>1</v>
      </c>
      <c r="Q106" s="27" t="s">
        <v>102</v>
      </c>
    </row>
    <row r="107" spans="1:17" ht="15.6" x14ac:dyDescent="0.3">
      <c r="A107" s="26">
        <v>687911</v>
      </c>
      <c r="B107" s="26">
        <v>846361</v>
      </c>
      <c r="C107" s="26">
        <v>379</v>
      </c>
      <c r="D107" s="36">
        <f>Atipicality!G107</f>
        <v>1</v>
      </c>
      <c r="E107" s="1">
        <f>'Erosional level'!V119</f>
        <v>0</v>
      </c>
      <c r="F107" s="42">
        <f>Quartiles!AF107</f>
        <v>76.92307692307692</v>
      </c>
      <c r="G107" s="36">
        <f>Quartiles!AO107</f>
        <v>30</v>
      </c>
      <c r="H107" s="42">
        <f>ILR!G107</f>
        <v>-7.1210054770470599</v>
      </c>
      <c r="I107" s="42">
        <f>ILR!H107</f>
        <v>-7.1210054770470599</v>
      </c>
      <c r="J107" s="42">
        <f>ILR!I107</f>
        <v>1.9436794397991339</v>
      </c>
      <c r="K107" s="42">
        <f>ILR!J107</f>
        <v>-5.7473422950207675</v>
      </c>
      <c r="L107" s="42">
        <f>ILR!K107</f>
        <v>-10.90464116998821</v>
      </c>
      <c r="M107" s="42">
        <f>ILR!L107</f>
        <v>-8.6479344325249237</v>
      </c>
      <c r="N107" s="42">
        <f>ILR!M107</f>
        <v>13.245932160702365</v>
      </c>
      <c r="O107" s="25">
        <v>103</v>
      </c>
      <c r="P107" s="26">
        <v>1</v>
      </c>
      <c r="Q107" s="27" t="s">
        <v>103</v>
      </c>
    </row>
    <row r="108" spans="1:17" ht="15.6" x14ac:dyDescent="0.3">
      <c r="A108" s="26">
        <v>687912</v>
      </c>
      <c r="B108" s="26">
        <v>846360</v>
      </c>
      <c r="C108" s="26">
        <v>379</v>
      </c>
      <c r="D108" s="36">
        <f>Atipicality!G108</f>
        <v>0.17976912439288345</v>
      </c>
      <c r="E108" s="1">
        <f>'Erosional level'!V120</f>
        <v>0</v>
      </c>
      <c r="F108" s="42">
        <f>Quartiles!AF108</f>
        <v>67.692307692307693</v>
      </c>
      <c r="G108" s="36">
        <f>Quartiles!AO108</f>
        <v>30</v>
      </c>
      <c r="H108" s="42">
        <f>ILR!G108</f>
        <v>-6.2941695480954465</v>
      </c>
      <c r="I108" s="42">
        <f>ILR!H108</f>
        <v>-6.2941695480954465</v>
      </c>
      <c r="J108" s="42">
        <f>ILR!I108</f>
        <v>1.9098950091691778</v>
      </c>
      <c r="K108" s="42">
        <f>ILR!J108</f>
        <v>-5.7335600865777154</v>
      </c>
      <c r="L108" s="42">
        <f>ILR!K108</f>
        <v>-11.067027125132</v>
      </c>
      <c r="M108" s="42">
        <f>ILR!L108</f>
        <v>-8.599730844464375</v>
      </c>
      <c r="N108" s="42">
        <f>ILR!M108</f>
        <v>13.210801047937318</v>
      </c>
      <c r="O108" s="25">
        <v>104</v>
      </c>
      <c r="P108" s="26">
        <v>1</v>
      </c>
      <c r="Q108" s="27" t="s">
        <v>104</v>
      </c>
    </row>
    <row r="109" spans="1:17" ht="15.6" x14ac:dyDescent="0.3">
      <c r="A109" s="26">
        <v>687913</v>
      </c>
      <c r="B109" s="26">
        <v>846360</v>
      </c>
      <c r="C109" s="26">
        <v>379</v>
      </c>
      <c r="D109" s="36">
        <f>Atipicality!G109</f>
        <v>2.6860966156837658E-4</v>
      </c>
      <c r="E109" s="1">
        <f>'Erosional level'!V121</f>
        <v>0</v>
      </c>
      <c r="F109" s="42">
        <f>Quartiles!AF109</f>
        <v>76.92307692307692</v>
      </c>
      <c r="G109" s="36">
        <f>Quartiles!AO109</f>
        <v>30</v>
      </c>
      <c r="H109" s="42">
        <f>ILR!G109</f>
        <v>-7.3744204665340618</v>
      </c>
      <c r="I109" s="42">
        <f>ILR!H109</f>
        <v>-7.3744204665340618</v>
      </c>
      <c r="J109" s="42">
        <f>ILR!I109</f>
        <v>1.7997939418598776</v>
      </c>
      <c r="K109" s="42">
        <f>ILR!J109</f>
        <v>-5.6118984188068595</v>
      </c>
      <c r="L109" s="42">
        <f>ILR!K109</f>
        <v>-11.06569520560903</v>
      </c>
      <c r="M109" s="42">
        <f>ILR!L109</f>
        <v>-8.6014240524852266</v>
      </c>
      <c r="N109" s="42">
        <f>ILR!M109</f>
        <v>13.310357410534776</v>
      </c>
      <c r="O109" s="25">
        <v>105</v>
      </c>
      <c r="P109" s="26">
        <v>1</v>
      </c>
      <c r="Q109" s="27" t="s">
        <v>105</v>
      </c>
    </row>
    <row r="110" spans="1:17" ht="15.6" x14ac:dyDescent="0.3">
      <c r="A110" s="26">
        <v>687915</v>
      </c>
      <c r="B110" s="26">
        <v>846359</v>
      </c>
      <c r="C110" s="26">
        <v>379</v>
      </c>
      <c r="D110" s="36">
        <f>Atipicality!G110</f>
        <v>0.35609849374342378</v>
      </c>
      <c r="E110" s="1">
        <f>'Erosional level'!V122</f>
        <v>0</v>
      </c>
      <c r="F110" s="42">
        <f>Quartiles!AF110</f>
        <v>69.230769230769226</v>
      </c>
      <c r="G110" s="36">
        <f>Quartiles!AO110</f>
        <v>50</v>
      </c>
      <c r="H110" s="42">
        <f>ILR!G110</f>
        <v>-6.7903388980973673</v>
      </c>
      <c r="I110" s="42">
        <f>ILR!H110</f>
        <v>-6.7903388980973673</v>
      </c>
      <c r="J110" s="42">
        <f>ILR!I110</f>
        <v>1.8483736573027323</v>
      </c>
      <c r="K110" s="42">
        <f>ILR!J110</f>
        <v>-5.6427366113193145</v>
      </c>
      <c r="L110" s="42">
        <f>ILR!K110</f>
        <v>-11.095011706354441</v>
      </c>
      <c r="M110" s="42">
        <f>ILR!L110</f>
        <v>-8.5083444496594627</v>
      </c>
      <c r="N110" s="42">
        <f>ILR!M110</f>
        <v>13.182789387941662</v>
      </c>
      <c r="O110" s="25">
        <v>106</v>
      </c>
      <c r="P110" s="26">
        <v>1</v>
      </c>
      <c r="Q110" s="27" t="s">
        <v>106</v>
      </c>
    </row>
    <row r="111" spans="1:17" ht="15.6" x14ac:dyDescent="0.3">
      <c r="A111" s="26">
        <v>687916</v>
      </c>
      <c r="B111" s="26">
        <v>846359</v>
      </c>
      <c r="C111" s="26">
        <v>379</v>
      </c>
      <c r="D111" s="36">
        <f>Atipicality!G111</f>
        <v>4.2078817897774996E-3</v>
      </c>
      <c r="E111" s="1">
        <f>'Erosional level'!V123</f>
        <v>0</v>
      </c>
      <c r="F111" s="42">
        <f>Quartiles!AF111</f>
        <v>70.769230769230774</v>
      </c>
      <c r="G111" s="36">
        <f>Quartiles!AO111</f>
        <v>50</v>
      </c>
      <c r="H111" s="42">
        <f>ILR!G111</f>
        <v>-6.7775378221400064</v>
      </c>
      <c r="I111" s="42">
        <f>ILR!H111</f>
        <v>-6.7775378221400064</v>
      </c>
      <c r="J111" s="42">
        <f>ILR!I111</f>
        <v>1.7341375670761523</v>
      </c>
      <c r="K111" s="42">
        <f>ILR!J111</f>
        <v>-5.5766034026879971</v>
      </c>
      <c r="L111" s="42">
        <f>ILR!K111</f>
        <v>-11.392987127632965</v>
      </c>
      <c r="M111" s="42">
        <f>ILR!L111</f>
        <v>-8.5372443654907038</v>
      </c>
      <c r="N111" s="42">
        <f>ILR!M111</f>
        <v>13.202049474977548</v>
      </c>
      <c r="O111" s="25">
        <v>107</v>
      </c>
      <c r="P111" s="26">
        <v>1</v>
      </c>
      <c r="Q111" s="27" t="s">
        <v>107</v>
      </c>
    </row>
    <row r="112" spans="1:17" ht="15.6" x14ac:dyDescent="0.3">
      <c r="A112" s="26">
        <v>687917</v>
      </c>
      <c r="B112" s="26">
        <v>846358</v>
      </c>
      <c r="C112" s="26">
        <v>379</v>
      </c>
      <c r="D112" s="36">
        <f>Atipicality!G112</f>
        <v>1.9878170976408323E-2</v>
      </c>
      <c r="E112" s="1">
        <f>'Erosional level'!V124</f>
        <v>0</v>
      </c>
      <c r="F112" s="42">
        <f>Quartiles!AF112</f>
        <v>70.769230769230774</v>
      </c>
      <c r="G112" s="36">
        <f>Quartiles!AO112</f>
        <v>50</v>
      </c>
      <c r="H112" s="42">
        <f>ILR!G112</f>
        <v>-6.9682223826029306</v>
      </c>
      <c r="I112" s="42">
        <f>ILR!H112</f>
        <v>-6.9682223826029306</v>
      </c>
      <c r="J112" s="42">
        <f>ILR!I112</f>
        <v>1.7956872565123836</v>
      </c>
      <c r="K112" s="42">
        <f>ILR!J112</f>
        <v>-5.6711419467360473</v>
      </c>
      <c r="L112" s="42">
        <f>ILR!K112</f>
        <v>-11.298332092018924</v>
      </c>
      <c r="M112" s="42">
        <f>ILR!L112</f>
        <v>-8.5604381667776757</v>
      </c>
      <c r="N112" s="42">
        <f>ILR!M112</f>
        <v>13.210253771602879</v>
      </c>
      <c r="O112" s="25">
        <v>108</v>
      </c>
      <c r="P112" s="26">
        <v>1</v>
      </c>
      <c r="Q112" s="27" t="s">
        <v>108</v>
      </c>
    </row>
    <row r="113" spans="1:17" ht="15.6" x14ac:dyDescent="0.3">
      <c r="A113" s="26">
        <v>687918</v>
      </c>
      <c r="B113" s="26">
        <v>846358</v>
      </c>
      <c r="C113" s="26">
        <v>379</v>
      </c>
      <c r="D113" s="36">
        <f>Atipicality!G113</f>
        <v>0.99859929839690131</v>
      </c>
      <c r="E113" s="1">
        <f>'Erosional level'!V125</f>
        <v>0</v>
      </c>
      <c r="F113" s="42">
        <f>Quartiles!AF113</f>
        <v>75.384615384615387</v>
      </c>
      <c r="G113" s="36">
        <f>Quartiles!AO113</f>
        <v>50</v>
      </c>
      <c r="H113" s="42">
        <f>ILR!G113</f>
        <v>-7.6562551717765874</v>
      </c>
      <c r="I113" s="42">
        <f>ILR!H113</f>
        <v>-7.6562551717765874</v>
      </c>
      <c r="J113" s="42">
        <f>ILR!I113</f>
        <v>-7.4818901051431075E-2</v>
      </c>
      <c r="K113" s="42">
        <f>ILR!J113</f>
        <v>-5.4863873560423944</v>
      </c>
      <c r="L113" s="42">
        <f>ILR!K113</f>
        <v>-11.966118695162228</v>
      </c>
      <c r="M113" s="42">
        <f>ILR!L113</f>
        <v>-8.30689082262694</v>
      </c>
      <c r="N113" s="42">
        <f>ILR!M113</f>
        <v>13.485888189926056</v>
      </c>
      <c r="O113" s="25">
        <v>109</v>
      </c>
      <c r="P113" s="26">
        <v>1</v>
      </c>
      <c r="Q113" s="27" t="s">
        <v>110</v>
      </c>
    </row>
    <row r="114" spans="1:17" ht="15.6" x14ac:dyDescent="0.3">
      <c r="A114" s="26">
        <v>687316</v>
      </c>
      <c r="B114" s="26">
        <v>846238</v>
      </c>
      <c r="C114" s="26">
        <v>371</v>
      </c>
      <c r="D114" s="36">
        <f>Atipicality!G114</f>
        <v>0.14356790999190039</v>
      </c>
      <c r="E114" s="1">
        <f>'Erosional level'!V126</f>
        <v>0</v>
      </c>
      <c r="F114" s="42">
        <f>Quartiles!AF114</f>
        <v>76.92307692307692</v>
      </c>
      <c r="G114" s="36">
        <f>Quartiles!AO114</f>
        <v>40</v>
      </c>
      <c r="H114" s="42">
        <f>ILR!G114</f>
        <v>-6.9794573646588782</v>
      </c>
      <c r="I114" s="42">
        <f>ILR!H114</f>
        <v>-6.9794573646588782</v>
      </c>
      <c r="J114" s="42">
        <f>ILR!I114</f>
        <v>1.1578909415309884</v>
      </c>
      <c r="K114" s="42">
        <f>ILR!J114</f>
        <v>-5.3306606792724063</v>
      </c>
      <c r="L114" s="42">
        <f>ILR!K114</f>
        <v>-11.22865739671399</v>
      </c>
      <c r="M114" s="42">
        <f>ILR!L114</f>
        <v>-8.4136780787582897</v>
      </c>
      <c r="N114" s="42">
        <f>ILR!M114</f>
        <v>12.749222104751473</v>
      </c>
      <c r="O114" s="25">
        <v>110</v>
      </c>
      <c r="P114" s="26">
        <v>1</v>
      </c>
      <c r="Q114" s="27" t="s">
        <v>111</v>
      </c>
    </row>
    <row r="115" spans="1:17" ht="15.6" x14ac:dyDescent="0.3">
      <c r="A115" s="26">
        <v>687319</v>
      </c>
      <c r="B115" s="26">
        <v>846238</v>
      </c>
      <c r="C115" s="26">
        <v>371</v>
      </c>
      <c r="D115" s="36">
        <f>Atipicality!G115</f>
        <v>4.5808234969575172E-3</v>
      </c>
      <c r="E115" s="1">
        <f>'Erosional level'!V127</f>
        <v>0</v>
      </c>
      <c r="F115" s="42">
        <f>Quartiles!AF115</f>
        <v>75.384615384615387</v>
      </c>
      <c r="G115" s="36">
        <f>Quartiles!AO115</f>
        <v>50</v>
      </c>
      <c r="H115" s="42">
        <f>ILR!G115</f>
        <v>-6.9391881692736792</v>
      </c>
      <c r="I115" s="42">
        <f>ILR!H115</f>
        <v>-6.9391881692736792</v>
      </c>
      <c r="J115" s="42">
        <f>ILR!I115</f>
        <v>1.4364319039821776</v>
      </c>
      <c r="K115" s="42">
        <f>ILR!J115</f>
        <v>-5.2316277196145595</v>
      </c>
      <c r="L115" s="42">
        <f>ILR!K115</f>
        <v>-11.391319384105177</v>
      </c>
      <c r="M115" s="42">
        <f>ILR!L115</f>
        <v>-8.3732332433876806</v>
      </c>
      <c r="N115" s="42">
        <f>ILR!M115</f>
        <v>12.699337136507408</v>
      </c>
      <c r="O115" s="25">
        <v>111</v>
      </c>
      <c r="P115" s="26">
        <v>1</v>
      </c>
      <c r="Q115" s="27" t="s">
        <v>112</v>
      </c>
    </row>
    <row r="116" spans="1:17" ht="15.6" x14ac:dyDescent="0.3">
      <c r="A116" s="26">
        <v>687320</v>
      </c>
      <c r="B116" s="26">
        <v>846238</v>
      </c>
      <c r="C116" s="26">
        <v>371</v>
      </c>
      <c r="D116" s="36">
        <f>Atipicality!G116</f>
        <v>4.9246790247430856E-3</v>
      </c>
      <c r="E116" s="1">
        <f>'Erosional level'!V128</f>
        <v>0</v>
      </c>
      <c r="F116" s="42">
        <f>Quartiles!AF116</f>
        <v>70.769230769230774</v>
      </c>
      <c r="G116" s="36">
        <f>Quartiles!AO116</f>
        <v>30</v>
      </c>
      <c r="H116" s="42">
        <f>ILR!G116</f>
        <v>-6.7117408046696028</v>
      </c>
      <c r="I116" s="42">
        <f>ILR!H116</f>
        <v>-6.7117408046696028</v>
      </c>
      <c r="J116" s="42">
        <f>ILR!I116</f>
        <v>1.1765319895254525</v>
      </c>
      <c r="K116" s="42">
        <f>ILR!J116</f>
        <v>-4.94274251928426</v>
      </c>
      <c r="L116" s="42">
        <f>ILR!K116</f>
        <v>-11.245939332472146</v>
      </c>
      <c r="M116" s="42">
        <f>ILR!L116</f>
        <v>-8.3725266592228955</v>
      </c>
      <c r="N116" s="42">
        <f>ILR!M116</f>
        <v>12.775316497179034</v>
      </c>
      <c r="O116" s="25">
        <v>112</v>
      </c>
      <c r="P116" s="26">
        <v>1</v>
      </c>
      <c r="Q116" s="27" t="s">
        <v>113</v>
      </c>
    </row>
    <row r="117" spans="1:17" ht="15.6" x14ac:dyDescent="0.3">
      <c r="A117" s="26">
        <v>687322</v>
      </c>
      <c r="B117" s="26">
        <v>846238</v>
      </c>
      <c r="C117" s="26">
        <v>371</v>
      </c>
      <c r="D117" s="36">
        <f>Atipicality!G117</f>
        <v>2.4586778159309832E-3</v>
      </c>
      <c r="E117" s="1">
        <f>'Erosional level'!V129</f>
        <v>0</v>
      </c>
      <c r="F117" s="42">
        <f>Quartiles!AF117</f>
        <v>67.692307692307693</v>
      </c>
      <c r="G117" s="36">
        <f>Quartiles!AO117</f>
        <v>50</v>
      </c>
      <c r="H117" s="42">
        <f>ILR!G117</f>
        <v>-6.3220701442343064</v>
      </c>
      <c r="I117" s="42">
        <f>ILR!H117</f>
        <v>-6.3220701442343064</v>
      </c>
      <c r="J117" s="42">
        <f>ILR!I117</f>
        <v>1.1798129743956265</v>
      </c>
      <c r="K117" s="42">
        <f>ILR!J117</f>
        <v>-4.8916000682229805</v>
      </c>
      <c r="L117" s="42">
        <f>ILR!K117</f>
        <v>-11.236834223220399</v>
      </c>
      <c r="M117" s="42">
        <f>ILR!L117</f>
        <v>-8.3220984541872856</v>
      </c>
      <c r="N117" s="42">
        <f>ILR!M117</f>
        <v>12.77760378621899</v>
      </c>
      <c r="O117" s="25">
        <v>113</v>
      </c>
      <c r="P117" s="26">
        <v>1</v>
      </c>
      <c r="Q117" s="27" t="s">
        <v>127</v>
      </c>
    </row>
    <row r="118" spans="1:17" ht="15.6" x14ac:dyDescent="0.3">
      <c r="A118" s="26">
        <v>687323</v>
      </c>
      <c r="B118" s="26">
        <v>846238</v>
      </c>
      <c r="C118" s="26">
        <v>371</v>
      </c>
      <c r="D118" s="36">
        <f>Atipicality!G118</f>
        <v>7.344351600922823E-2</v>
      </c>
      <c r="E118" s="1">
        <f>'Erosional level'!V130</f>
        <v>0</v>
      </c>
      <c r="F118" s="42">
        <f>Quartiles!AF118</f>
        <v>78.461538461538467</v>
      </c>
      <c r="G118" s="36">
        <f>Quartiles!AO118</f>
        <v>40</v>
      </c>
      <c r="H118" s="42">
        <f>ILR!G118</f>
        <v>-4.8385372218634117</v>
      </c>
      <c r="I118" s="42">
        <f>ILR!H118</f>
        <v>-4.8385372218634117</v>
      </c>
      <c r="J118" s="42">
        <f>ILR!I118</f>
        <v>1.807231667694186</v>
      </c>
      <c r="K118" s="42">
        <f>ILR!J118</f>
        <v>-5.7240124152091933</v>
      </c>
      <c r="L118" s="42">
        <f>ILR!K118</f>
        <v>-10.338516461828043</v>
      </c>
      <c r="M118" s="42">
        <f>ILR!L118</f>
        <v>-8.8713992084384135</v>
      </c>
      <c r="N118" s="42">
        <f>ILR!M118</f>
        <v>12.092722884754252</v>
      </c>
      <c r="O118" s="25">
        <v>114</v>
      </c>
      <c r="P118" s="26">
        <v>1</v>
      </c>
      <c r="Q118" s="27" t="s">
        <v>114</v>
      </c>
    </row>
    <row r="119" spans="1:17" ht="15.6" x14ac:dyDescent="0.3">
      <c r="A119" s="26">
        <v>687324</v>
      </c>
      <c r="B119" s="26">
        <v>846238</v>
      </c>
      <c r="C119" s="26">
        <v>371</v>
      </c>
      <c r="D119" s="36">
        <f>Atipicality!G119</f>
        <v>2.4758956948940608E-3</v>
      </c>
      <c r="E119" s="1">
        <f>'Erosional level'!V131</f>
        <v>0</v>
      </c>
      <c r="F119" s="42">
        <f>Quartiles!AF119</f>
        <v>67.692307692307693</v>
      </c>
      <c r="G119" s="36">
        <f>Quartiles!AO119</f>
        <v>30</v>
      </c>
      <c r="H119" s="42">
        <f>ILR!G119</f>
        <v>-5.3711443908340843</v>
      </c>
      <c r="I119" s="42">
        <f>ILR!H119</f>
        <v>-5.3711443908340843</v>
      </c>
      <c r="J119" s="42">
        <f>ILR!I119</f>
        <v>1.257690250200082</v>
      </c>
      <c r="K119" s="42">
        <f>ILR!J119</f>
        <v>-5.0367607313765452</v>
      </c>
      <c r="L119" s="42">
        <f>ILR!K119</f>
        <v>-10.970272521867612</v>
      </c>
      <c r="M119" s="42">
        <f>ILR!L119</f>
        <v>-8.4333831068603455</v>
      </c>
      <c r="N119" s="42">
        <f>ILR!M119</f>
        <v>13.635439027137616</v>
      </c>
      <c r="O119" s="25">
        <v>115</v>
      </c>
      <c r="P119" s="26">
        <v>1</v>
      </c>
      <c r="Q119" s="27" t="s">
        <v>115</v>
      </c>
    </row>
    <row r="120" spans="1:17" ht="15.6" x14ac:dyDescent="0.3">
      <c r="A120" s="26">
        <v>687325</v>
      </c>
      <c r="B120" s="26">
        <v>846238</v>
      </c>
      <c r="C120" s="26">
        <v>371</v>
      </c>
      <c r="D120" s="36">
        <f>Atipicality!G120</f>
        <v>6.7598774993560924E-4</v>
      </c>
      <c r="E120" s="1">
        <f>'Erosional level'!V132</f>
        <v>0</v>
      </c>
      <c r="F120" s="42">
        <f>Quartiles!AF120</f>
        <v>73.84615384615384</v>
      </c>
      <c r="G120" s="36">
        <f>Quartiles!AO120</f>
        <v>50</v>
      </c>
      <c r="H120" s="42">
        <f>ILR!G120</f>
        <v>-6.7003802549359968</v>
      </c>
      <c r="I120" s="42">
        <f>ILR!H120</f>
        <v>-6.7003802549359968</v>
      </c>
      <c r="J120" s="42">
        <f>ILR!I120</f>
        <v>1.1097176511880522</v>
      </c>
      <c r="K120" s="42">
        <f>ILR!J120</f>
        <v>-4.9324960614661464</v>
      </c>
      <c r="L120" s="42">
        <f>ILR!K120</f>
        <v>-11.141076953325655</v>
      </c>
      <c r="M120" s="42">
        <f>ILR!L120</f>
        <v>-8.388393037032758</v>
      </c>
      <c r="N120" s="42">
        <f>ILR!M120</f>
        <v>12.786152066830327</v>
      </c>
      <c r="O120" s="25">
        <v>116</v>
      </c>
      <c r="P120" s="26">
        <v>1</v>
      </c>
      <c r="Q120" s="27" t="s">
        <v>116</v>
      </c>
    </row>
    <row r="121" spans="1:17" ht="15.6" x14ac:dyDescent="0.3">
      <c r="A121" s="26">
        <v>687326</v>
      </c>
      <c r="B121" s="26">
        <v>846238</v>
      </c>
      <c r="C121" s="26">
        <v>371</v>
      </c>
      <c r="D121" s="36">
        <f>Atipicality!G121</f>
        <v>6.6739661318752815E-3</v>
      </c>
      <c r="E121" s="1">
        <f>'Erosional level'!V133</f>
        <v>0</v>
      </c>
      <c r="F121" s="42">
        <f>Quartiles!AF121</f>
        <v>72.307692307692307</v>
      </c>
      <c r="G121" s="36">
        <f>Quartiles!AO121</f>
        <v>40</v>
      </c>
      <c r="H121" s="42">
        <f>ILR!G121</f>
        <v>-5.9179139401561827</v>
      </c>
      <c r="I121" s="42">
        <f>ILR!H121</f>
        <v>-5.9179139401561827</v>
      </c>
      <c r="J121" s="42">
        <f>ILR!I121</f>
        <v>1.3467964324745056</v>
      </c>
      <c r="K121" s="42">
        <f>ILR!J121</f>
        <v>-5.0107073475915298</v>
      </c>
      <c r="L121" s="42">
        <f>ILR!K121</f>
        <v>-11.172526968872692</v>
      </c>
      <c r="M121" s="42">
        <f>ILR!L121</f>
        <v>-8.4550878516093917</v>
      </c>
      <c r="N121" s="42">
        <f>ILR!M121</f>
        <v>13.215395985664086</v>
      </c>
      <c r="O121" s="25">
        <v>117</v>
      </c>
      <c r="P121" s="26">
        <v>1</v>
      </c>
      <c r="Q121" s="27" t="s">
        <v>117</v>
      </c>
    </row>
    <row r="122" spans="1:17" ht="15.6" x14ac:dyDescent="0.3">
      <c r="A122" s="26">
        <v>687327</v>
      </c>
      <c r="B122" s="26">
        <v>846238</v>
      </c>
      <c r="C122" s="26">
        <v>371</v>
      </c>
      <c r="D122" s="36">
        <f>Atipicality!G122</f>
        <v>1.1304478288859537E-3</v>
      </c>
      <c r="E122" s="1">
        <f>'Erosional level'!V134</f>
        <v>0</v>
      </c>
      <c r="F122" s="42">
        <f>Quartiles!AF122</f>
        <v>69.230769230769226</v>
      </c>
      <c r="G122" s="36">
        <f>Quartiles!AO122</f>
        <v>50</v>
      </c>
      <c r="H122" s="42">
        <f>ILR!G122</f>
        <v>-5.3940964771723356</v>
      </c>
      <c r="I122" s="42">
        <f>ILR!H122</f>
        <v>-5.3940964771723356</v>
      </c>
      <c r="J122" s="42">
        <f>ILR!I122</f>
        <v>1.1346393551884097</v>
      </c>
      <c r="K122" s="42">
        <f>ILR!J122</f>
        <v>-4.7213055160035244</v>
      </c>
      <c r="L122" s="42">
        <f>ILR!K122</f>
        <v>-11.456006681307009</v>
      </c>
      <c r="M122" s="42">
        <f>ILR!L122</f>
        <v>-8.4589139440182581</v>
      </c>
      <c r="N122" s="42">
        <f>ILR!M122</f>
        <v>13.602881680878113</v>
      </c>
      <c r="O122" s="25">
        <v>118</v>
      </c>
      <c r="P122" s="26">
        <v>1</v>
      </c>
      <c r="Q122" s="27" t="s">
        <v>118</v>
      </c>
    </row>
    <row r="123" spans="1:17" ht="15.6" x14ac:dyDescent="0.3">
      <c r="A123" s="26">
        <v>687328</v>
      </c>
      <c r="B123" s="26">
        <v>846238</v>
      </c>
      <c r="C123" s="26">
        <v>371</v>
      </c>
      <c r="D123" s="36">
        <f>Atipicality!G123</f>
        <v>2.9816570991979935E-4</v>
      </c>
      <c r="E123" s="1">
        <f>'Erosional level'!V135</f>
        <v>0</v>
      </c>
      <c r="F123" s="42">
        <f>Quartiles!AF123</f>
        <v>75.384615384615387</v>
      </c>
      <c r="G123" s="36">
        <f>Quartiles!AO123</f>
        <v>30</v>
      </c>
      <c r="H123" s="42">
        <f>ILR!G123</f>
        <v>-6.31639951233812</v>
      </c>
      <c r="I123" s="42">
        <f>ILR!H123</f>
        <v>-6.31639951233812</v>
      </c>
      <c r="J123" s="42">
        <f>ILR!I123</f>
        <v>1.2120103901405972</v>
      </c>
      <c r="K123" s="42">
        <f>ILR!J123</f>
        <v>-4.6774621064657262</v>
      </c>
      <c r="L123" s="42">
        <f>ILR!K123</f>
        <v>-11.374926776633867</v>
      </c>
      <c r="M123" s="42">
        <f>ILR!L123</f>
        <v>-8.3920320985025025</v>
      </c>
      <c r="N123" s="42">
        <f>ILR!M123</f>
        <v>13.683902416632185</v>
      </c>
      <c r="O123" s="25">
        <v>119</v>
      </c>
      <c r="P123" s="26">
        <v>1</v>
      </c>
      <c r="Q123" s="27" t="s">
        <v>119</v>
      </c>
    </row>
    <row r="124" spans="1:17" ht="15.6" x14ac:dyDescent="0.3">
      <c r="A124" s="26">
        <v>687329</v>
      </c>
      <c r="B124" s="26">
        <v>846238</v>
      </c>
      <c r="C124" s="26">
        <v>371</v>
      </c>
      <c r="D124" s="36">
        <f>Atipicality!G124</f>
        <v>1.6305097073931101E-3</v>
      </c>
      <c r="E124" s="1">
        <f>'Erosional level'!V136</f>
        <v>0</v>
      </c>
      <c r="F124" s="42">
        <f>Quartiles!AF124</f>
        <v>66.15384615384616</v>
      </c>
      <c r="G124" s="36">
        <f>Quartiles!AO124</f>
        <v>40</v>
      </c>
      <c r="H124" s="42">
        <f>ILR!G124</f>
        <v>-5.2658127485333939</v>
      </c>
      <c r="I124" s="42">
        <f>ILR!H124</f>
        <v>-5.2658127485333939</v>
      </c>
      <c r="J124" s="42">
        <f>ILR!I124</f>
        <v>1.2927538461347046</v>
      </c>
      <c r="K124" s="42">
        <f>ILR!J124</f>
        <v>-4.7792636043935168</v>
      </c>
      <c r="L124" s="42">
        <f>ILR!K124</f>
        <v>-11.40344122514642</v>
      </c>
      <c r="M124" s="42">
        <f>ILR!L124</f>
        <v>-8.4409119233579268</v>
      </c>
      <c r="N124" s="42">
        <f>ILR!M124</f>
        <v>13.632571186364954</v>
      </c>
      <c r="O124" s="25">
        <v>120</v>
      </c>
      <c r="P124" s="26">
        <v>1</v>
      </c>
      <c r="Q124" s="27" t="s">
        <v>120</v>
      </c>
    </row>
    <row r="125" spans="1:17" ht="15.6" x14ac:dyDescent="0.3">
      <c r="A125" s="26">
        <v>687330</v>
      </c>
      <c r="B125" s="26">
        <v>846238</v>
      </c>
      <c r="C125" s="26">
        <v>371</v>
      </c>
      <c r="D125" s="36">
        <f>Atipicality!G125</f>
        <v>0.59878002113181705</v>
      </c>
      <c r="E125" s="1">
        <f>'Erosional level'!V137</f>
        <v>0</v>
      </c>
      <c r="F125" s="42">
        <f>Quartiles!AF125</f>
        <v>69.230769230769226</v>
      </c>
      <c r="G125" s="36">
        <f>Quartiles!AO125</f>
        <v>30</v>
      </c>
      <c r="H125" s="42">
        <f>ILR!G125</f>
        <v>-5.2348253603425512</v>
      </c>
      <c r="I125" s="42">
        <f>ILR!H125</f>
        <v>-5.2348253603425512</v>
      </c>
      <c r="J125" s="42">
        <f>ILR!I125</f>
        <v>1.2307306787836807</v>
      </c>
      <c r="K125" s="42">
        <f>ILR!J125</f>
        <v>-4.623929845886102</v>
      </c>
      <c r="L125" s="42">
        <f>ILR!K125</f>
        <v>-11.220136453119311</v>
      </c>
      <c r="M125" s="42">
        <f>ILR!L125</f>
        <v>-8.3744753062319912</v>
      </c>
      <c r="N125" s="42">
        <f>ILR!M125</f>
        <v>13.278770533310562</v>
      </c>
      <c r="O125" s="25">
        <v>121</v>
      </c>
      <c r="P125" s="26">
        <v>1</v>
      </c>
      <c r="Q125" s="27" t="s">
        <v>121</v>
      </c>
    </row>
    <row r="126" spans="1:17" ht="15.6" x14ac:dyDescent="0.3">
      <c r="A126" s="26">
        <v>687331</v>
      </c>
      <c r="B126" s="26">
        <v>846239</v>
      </c>
      <c r="C126" s="26">
        <v>371</v>
      </c>
      <c r="D126" s="36">
        <f>Atipicality!G126</f>
        <v>8.9027438163876982E-2</v>
      </c>
      <c r="E126" s="1">
        <f>'Erosional level'!V138</f>
        <v>0</v>
      </c>
      <c r="F126" s="42">
        <f>Quartiles!AF126</f>
        <v>73.84615384615384</v>
      </c>
      <c r="G126" s="36">
        <f>Quartiles!AO126</f>
        <v>30</v>
      </c>
      <c r="H126" s="42">
        <f>ILR!G126</f>
        <v>-4.619727086916952</v>
      </c>
      <c r="I126" s="42">
        <f>ILR!H126</f>
        <v>-4.619727086916952</v>
      </c>
      <c r="J126" s="42">
        <f>ILR!I126</f>
        <v>1.0516500776357982</v>
      </c>
      <c r="K126" s="42">
        <f>ILR!J126</f>
        <v>-4.4011822556674858</v>
      </c>
      <c r="L126" s="42">
        <f>ILR!K126</f>
        <v>-10.948900877594797</v>
      </c>
      <c r="M126" s="42">
        <f>ILR!L126</f>
        <v>-8.4013075231504573</v>
      </c>
      <c r="N126" s="42">
        <f>ILR!M126</f>
        <v>14.042538349800795</v>
      </c>
      <c r="O126" s="25">
        <v>122</v>
      </c>
      <c r="P126" s="26">
        <v>1</v>
      </c>
      <c r="Q126" s="27" t="s">
        <v>122</v>
      </c>
    </row>
    <row r="127" spans="1:17" ht="15.6" x14ac:dyDescent="0.3">
      <c r="A127" s="26">
        <v>687333</v>
      </c>
      <c r="B127" s="26">
        <v>846239</v>
      </c>
      <c r="C127" s="26">
        <v>371</v>
      </c>
      <c r="D127" s="36">
        <f>Atipicality!G127</f>
        <v>3.211973103295334E-2</v>
      </c>
      <c r="E127" s="1">
        <f>'Erosional level'!V139</f>
        <v>0</v>
      </c>
      <c r="F127" s="42">
        <f>Quartiles!AF127</f>
        <v>75.384615384615387</v>
      </c>
      <c r="G127" s="36">
        <f>Quartiles!AO127</f>
        <v>30</v>
      </c>
      <c r="H127" s="42">
        <f>ILR!G127</f>
        <v>-4.2704353870481722</v>
      </c>
      <c r="I127" s="42">
        <f>ILR!H127</f>
        <v>-4.2704353870481722</v>
      </c>
      <c r="J127" s="42">
        <f>ILR!I127</f>
        <v>1.0184036727867893</v>
      </c>
      <c r="K127" s="42">
        <f>ILR!J127</f>
        <v>-4.3627067983043775</v>
      </c>
      <c r="L127" s="42">
        <f>ILR!K127</f>
        <v>-10.984418171516733</v>
      </c>
      <c r="M127" s="42">
        <f>ILR!L127</f>
        <v>-8.3485519485328474</v>
      </c>
      <c r="N127" s="42">
        <f>ILR!M127</f>
        <v>14.054500903101975</v>
      </c>
      <c r="O127" s="25">
        <v>123</v>
      </c>
      <c r="P127" s="26">
        <v>1</v>
      </c>
      <c r="Q127" s="27" t="s">
        <v>123</v>
      </c>
    </row>
    <row r="128" spans="1:17" ht="15.6" x14ac:dyDescent="0.3">
      <c r="A128" s="26">
        <v>687336</v>
      </c>
      <c r="B128" s="26">
        <v>846239</v>
      </c>
      <c r="C128" s="26">
        <v>371</v>
      </c>
      <c r="D128" s="36">
        <f>Atipicality!G128</f>
        <v>8.0302433524717769E-3</v>
      </c>
      <c r="E128" s="1">
        <f>'Erosional level'!V140</f>
        <v>0</v>
      </c>
      <c r="F128" s="42">
        <f>Quartiles!AF128</f>
        <v>72.307692307692307</v>
      </c>
      <c r="G128" s="36">
        <f>Quartiles!AO128</f>
        <v>30</v>
      </c>
      <c r="H128" s="42">
        <f>ILR!G128</f>
        <v>-4.9190746868833379</v>
      </c>
      <c r="I128" s="42">
        <f>ILR!H128</f>
        <v>-4.9190746868833379</v>
      </c>
      <c r="J128" s="42">
        <f>ILR!I128</f>
        <v>1.0914459743212368</v>
      </c>
      <c r="K128" s="42">
        <f>ILR!J128</f>
        <v>-4.5900173744476103</v>
      </c>
      <c r="L128" s="42">
        <f>ILR!K128</f>
        <v>-11.080016784507464</v>
      </c>
      <c r="M128" s="42">
        <f>ILR!L128</f>
        <v>-8.3958004829286317</v>
      </c>
      <c r="N128" s="42">
        <f>ILR!M128</f>
        <v>13.61628928516361</v>
      </c>
      <c r="O128" s="25">
        <v>124</v>
      </c>
      <c r="P128" s="26">
        <v>1</v>
      </c>
      <c r="Q128" s="27" t="s">
        <v>124</v>
      </c>
    </row>
    <row r="129" spans="1:17" ht="15.6" x14ac:dyDescent="0.3">
      <c r="A129" s="26">
        <v>687338</v>
      </c>
      <c r="B129" s="26">
        <v>846239</v>
      </c>
      <c r="C129" s="26">
        <v>371</v>
      </c>
      <c r="D129" s="36">
        <f>Atipicality!G129</f>
        <v>2.5266440609074677E-2</v>
      </c>
      <c r="E129" s="1">
        <f>'Erosional level'!V141</f>
        <v>0</v>
      </c>
      <c r="F129" s="42">
        <f>Quartiles!AF129</f>
        <v>69.230769230769226</v>
      </c>
      <c r="G129" s="36">
        <f>Quartiles!AO129</f>
        <v>30</v>
      </c>
      <c r="H129" s="42">
        <f>ILR!G129</f>
        <v>-5.1306636714954985</v>
      </c>
      <c r="I129" s="42">
        <f>ILR!H129</f>
        <v>-5.1306636714954985</v>
      </c>
      <c r="J129" s="42">
        <f>ILR!I129</f>
        <v>1.2597082058935372</v>
      </c>
      <c r="K129" s="42">
        <f>ILR!J129</f>
        <v>-4.6293774891317776</v>
      </c>
      <c r="L129" s="42">
        <f>ILR!K129</f>
        <v>-11.35778676296502</v>
      </c>
      <c r="M129" s="42">
        <f>ILR!L129</f>
        <v>-8.3390537798357194</v>
      </c>
      <c r="N129" s="42">
        <f>ILR!M129</f>
        <v>13.205618313284264</v>
      </c>
      <c r="O129" s="25">
        <v>125</v>
      </c>
      <c r="P129" s="26">
        <v>1</v>
      </c>
      <c r="Q129" s="27" t="s">
        <v>125</v>
      </c>
    </row>
    <row r="130" spans="1:17" ht="15.6" x14ac:dyDescent="0.3">
      <c r="A130" s="26">
        <v>687340</v>
      </c>
      <c r="B130" s="26">
        <v>846239</v>
      </c>
      <c r="C130" s="26">
        <v>371</v>
      </c>
      <c r="D130" s="36">
        <f>Atipicality!G130</f>
        <v>0.99995350506651826</v>
      </c>
      <c r="E130" s="1">
        <f>'Erosional level'!V142</f>
        <v>0</v>
      </c>
      <c r="F130" s="42">
        <f>Quartiles!AF130</f>
        <v>66.15384615384616</v>
      </c>
      <c r="G130" s="36">
        <f>Quartiles!AO130</f>
        <v>30</v>
      </c>
      <c r="H130" s="42">
        <f>ILR!G130</f>
        <v>-5.1997941264887757</v>
      </c>
      <c r="I130" s="42">
        <f>ILR!H130</f>
        <v>-5.1997941264887757</v>
      </c>
      <c r="J130" s="42">
        <f>ILR!I130</f>
        <v>1.3694601888267433</v>
      </c>
      <c r="K130" s="42">
        <f>ILR!J130</f>
        <v>-4.4192656261655259</v>
      </c>
      <c r="L130" s="42">
        <f>ILR!K130</f>
        <v>-11.518264960834983</v>
      </c>
      <c r="M130" s="42">
        <f>ILR!L130</f>
        <v>-8.3838056991681249</v>
      </c>
      <c r="N130" s="42">
        <f>ILR!M130</f>
        <v>13.606768528407327</v>
      </c>
      <c r="O130" s="25">
        <v>126</v>
      </c>
      <c r="P130" s="26">
        <v>1</v>
      </c>
      <c r="Q130" s="27" t="s">
        <v>126</v>
      </c>
    </row>
    <row r="131" spans="1:17" ht="15.6" x14ac:dyDescent="0.3">
      <c r="A131" s="26">
        <v>687342</v>
      </c>
      <c r="B131" s="26">
        <v>846239</v>
      </c>
      <c r="C131" s="26">
        <v>371</v>
      </c>
      <c r="D131" s="36">
        <f>Atipicality!G131</f>
        <v>2.4796116849647551E-3</v>
      </c>
      <c r="E131" s="1">
        <f>'Erosional level'!V143</f>
        <v>0</v>
      </c>
      <c r="F131" s="42">
        <f>Quartiles!AF131</f>
        <v>67.692307692307693</v>
      </c>
      <c r="G131" s="36">
        <f>Quartiles!AO131</f>
        <v>30</v>
      </c>
      <c r="H131" s="42">
        <f>ILR!G131</f>
        <v>-5.3445064351830833</v>
      </c>
      <c r="I131" s="42">
        <f>ILR!H131</f>
        <v>-5.3445064351830833</v>
      </c>
      <c r="J131" s="42">
        <f>ILR!I131</f>
        <v>1.1764225186412309</v>
      </c>
      <c r="K131" s="42">
        <f>ILR!J131</f>
        <v>-4.594951390748971</v>
      </c>
      <c r="L131" s="42">
        <f>ILR!K131</f>
        <v>-11.492211704742394</v>
      </c>
      <c r="M131" s="42">
        <f>ILR!L131</f>
        <v>-8.3630902347170384</v>
      </c>
      <c r="N131" s="42">
        <f>ILR!M131</f>
        <v>13.305802938766314</v>
      </c>
      <c r="O131" s="25">
        <v>127</v>
      </c>
      <c r="P131" s="26">
        <v>1</v>
      </c>
      <c r="Q131" s="27" t="s">
        <v>128</v>
      </c>
    </row>
    <row r="132" spans="1:17" ht="15.6" x14ac:dyDescent="0.3">
      <c r="A132" s="26">
        <v>687343</v>
      </c>
      <c r="B132" s="26">
        <v>846239</v>
      </c>
      <c r="C132" s="26">
        <v>371</v>
      </c>
      <c r="D132" s="36">
        <f>Atipicality!G132</f>
        <v>6.6645009018440185E-2</v>
      </c>
      <c r="E132" s="1">
        <f>'Erosional level'!V144</f>
        <v>0</v>
      </c>
      <c r="F132" s="42">
        <f>Quartiles!AF132</f>
        <v>67.692307692307693</v>
      </c>
      <c r="G132" s="36">
        <f>Quartiles!AO132</f>
        <v>30</v>
      </c>
      <c r="H132" s="42">
        <f>ILR!G132</f>
        <v>-5.3102179124986266</v>
      </c>
      <c r="I132" s="42">
        <f>ILR!H132</f>
        <v>-5.3102179124986266</v>
      </c>
      <c r="J132" s="42">
        <f>ILR!I132</f>
        <v>1.2363667626656634</v>
      </c>
      <c r="K132" s="42">
        <f>ILR!J132</f>
        <v>-4.3730396309376536</v>
      </c>
      <c r="L132" s="42">
        <f>ILR!K132</f>
        <v>-11.494080530752111</v>
      </c>
      <c r="M132" s="42">
        <f>ILR!L132</f>
        <v>-8.3677349479914085</v>
      </c>
      <c r="N132" s="42">
        <f>ILR!M132</f>
        <v>13.419330673796015</v>
      </c>
      <c r="O132" s="25">
        <v>128</v>
      </c>
      <c r="P132" s="26">
        <v>1</v>
      </c>
      <c r="Q132" s="27" t="s">
        <v>129</v>
      </c>
    </row>
    <row r="133" spans="1:17" ht="15.6" x14ac:dyDescent="0.3">
      <c r="A133" s="26">
        <v>687345</v>
      </c>
      <c r="B133" s="26">
        <v>846239</v>
      </c>
      <c r="C133" s="26">
        <v>371</v>
      </c>
      <c r="D133" s="36">
        <f>Atipicality!G133</f>
        <v>2.5005446483438134E-2</v>
      </c>
      <c r="E133" s="1">
        <f>'Erosional level'!V145</f>
        <v>1</v>
      </c>
      <c r="F133" s="42">
        <f>Quartiles!AF133</f>
        <v>73.84615384615384</v>
      </c>
      <c r="G133" s="36">
        <f>Quartiles!AO133</f>
        <v>30</v>
      </c>
      <c r="H133" s="42">
        <f>ILR!G133</f>
        <v>-5.9686538543329313</v>
      </c>
      <c r="I133" s="42">
        <f>ILR!H133</f>
        <v>-5.9686538543329313</v>
      </c>
      <c r="J133" s="42">
        <f>ILR!I133</f>
        <v>1.0407211627176118</v>
      </c>
      <c r="K133" s="42">
        <f>ILR!J133</f>
        <v>-5.069064600337839</v>
      </c>
      <c r="L133" s="42">
        <f>ILR!K133</f>
        <v>-10.884174844312842</v>
      </c>
      <c r="M133" s="42">
        <f>ILR!L133</f>
        <v>-8.5069324634839063</v>
      </c>
      <c r="N133" s="42">
        <f>ILR!M133</f>
        <v>13.942338734440783</v>
      </c>
      <c r="O133" s="25">
        <v>129</v>
      </c>
      <c r="P133" s="26">
        <v>1</v>
      </c>
      <c r="Q133" s="27" t="s">
        <v>130</v>
      </c>
    </row>
    <row r="134" spans="1:17" ht="15.6" x14ac:dyDescent="0.3">
      <c r="A134" s="26">
        <v>687348</v>
      </c>
      <c r="B134" s="26">
        <v>846239</v>
      </c>
      <c r="C134" s="26">
        <v>371</v>
      </c>
      <c r="D134" s="36">
        <f>Atipicality!G134</f>
        <v>3.1300877037389013E-2</v>
      </c>
      <c r="E134" s="1">
        <f>'Erosional level'!V146</f>
        <v>-2</v>
      </c>
      <c r="F134" s="42">
        <f>Quartiles!AF134</f>
        <v>70.769230769230774</v>
      </c>
      <c r="G134" s="36">
        <f>Quartiles!AO134</f>
        <v>30</v>
      </c>
      <c r="H134" s="42">
        <f>ILR!G134</f>
        <v>-5.406747134225057</v>
      </c>
      <c r="I134" s="42">
        <f>ILR!H134</f>
        <v>-5.406747134225057</v>
      </c>
      <c r="J134" s="42">
        <f>ILR!I134</f>
        <v>0.94835095584701523</v>
      </c>
      <c r="K134" s="42">
        <f>ILR!J134</f>
        <v>-4.9813336290935117</v>
      </c>
      <c r="L134" s="42">
        <f>ILR!K134</f>
        <v>-10.993497751096911</v>
      </c>
      <c r="M134" s="42">
        <f>ILR!L134</f>
        <v>-8.4805259846599803</v>
      </c>
      <c r="N134" s="42">
        <f>ILR!M134</f>
        <v>13.950713892347178</v>
      </c>
      <c r="O134" s="25">
        <v>130</v>
      </c>
      <c r="P134" s="26">
        <v>1</v>
      </c>
      <c r="Q134" s="27" t="s">
        <v>131</v>
      </c>
    </row>
    <row r="135" spans="1:17" ht="15.6" x14ac:dyDescent="0.3">
      <c r="A135" s="26">
        <v>687351</v>
      </c>
      <c r="B135" s="26">
        <v>846239</v>
      </c>
      <c r="C135" s="26">
        <v>371</v>
      </c>
      <c r="D135" s="36">
        <f>Atipicality!G135</f>
        <v>2.0067563795575324E-2</v>
      </c>
      <c r="E135" s="1">
        <f>'Erosional level'!V147</f>
        <v>-1</v>
      </c>
      <c r="F135" s="42">
        <f>Quartiles!AF135</f>
        <v>70.769230769230774</v>
      </c>
      <c r="G135" s="36">
        <f>Quartiles!AO135</f>
        <v>30</v>
      </c>
      <c r="H135" s="42">
        <f>ILR!G135</f>
        <v>-5.9709402608936246</v>
      </c>
      <c r="I135" s="42">
        <f>ILR!H135</f>
        <v>-5.9709402608936246</v>
      </c>
      <c r="J135" s="42">
        <f>ILR!I135</f>
        <v>0.91943141157387331</v>
      </c>
      <c r="K135" s="42">
        <f>ILR!J135</f>
        <v>-5.1123807577481744</v>
      </c>
      <c r="L135" s="42">
        <f>ILR!K135</f>
        <v>-10.882824178116266</v>
      </c>
      <c r="M135" s="42">
        <f>ILR!L135</f>
        <v>-8.4810722974471933</v>
      </c>
      <c r="N135" s="42">
        <f>ILR!M135</f>
        <v>13.914181625381898</v>
      </c>
      <c r="O135" s="25">
        <v>131</v>
      </c>
      <c r="P135" s="26">
        <v>1</v>
      </c>
      <c r="Q135" s="27" t="s">
        <v>132</v>
      </c>
    </row>
    <row r="136" spans="1:17" ht="15.6" x14ac:dyDescent="0.3">
      <c r="A136" s="26">
        <v>687352</v>
      </c>
      <c r="B136" s="26">
        <v>846239</v>
      </c>
      <c r="C136" s="26">
        <v>371</v>
      </c>
      <c r="D136" s="36">
        <f>Atipicality!G136</f>
        <v>3.0338542002413405E-4</v>
      </c>
      <c r="E136" s="1">
        <f>'Erosional level'!V148</f>
        <v>-2</v>
      </c>
      <c r="F136" s="42">
        <f>Quartiles!AF136</f>
        <v>70.769230769230774</v>
      </c>
      <c r="G136" s="36">
        <f>Quartiles!AO136</f>
        <v>30</v>
      </c>
      <c r="H136" s="42">
        <f>ILR!G136</f>
        <v>-5.7513965567409189</v>
      </c>
      <c r="I136" s="42">
        <f>ILR!H136</f>
        <v>-5.7513965567409189</v>
      </c>
      <c r="J136" s="42">
        <f>ILR!I136</f>
        <v>0.84945229007053213</v>
      </c>
      <c r="K136" s="42">
        <f>ILR!J136</f>
        <v>-4.9986581773655221</v>
      </c>
      <c r="L136" s="42">
        <f>ILR!K136</f>
        <v>-10.865046640117574</v>
      </c>
      <c r="M136" s="42">
        <f>ILR!L136</f>
        <v>-8.4505858857317406</v>
      </c>
      <c r="N136" s="42">
        <f>ILR!M136</f>
        <v>13.850370218948077</v>
      </c>
      <c r="O136" s="25">
        <v>132</v>
      </c>
      <c r="P136" s="26">
        <v>1</v>
      </c>
      <c r="Q136" s="27" t="s">
        <v>133</v>
      </c>
    </row>
    <row r="137" spans="1:17" ht="15.6" x14ac:dyDescent="0.3">
      <c r="A137" s="26">
        <v>687353</v>
      </c>
      <c r="B137" s="26">
        <v>846239</v>
      </c>
      <c r="C137" s="26">
        <v>371</v>
      </c>
      <c r="D137" s="36">
        <f>Atipicality!G137</f>
        <v>2.1158560199979679E-2</v>
      </c>
      <c r="E137" s="1">
        <f>'Erosional level'!V149</f>
        <v>1</v>
      </c>
      <c r="F137" s="42">
        <f>Quartiles!AF137</f>
        <v>73.84615384615384</v>
      </c>
      <c r="G137" s="36">
        <f>Quartiles!AO137</f>
        <v>30</v>
      </c>
      <c r="H137" s="42">
        <f>ILR!G137</f>
        <v>-6.3107478354568176</v>
      </c>
      <c r="I137" s="42">
        <f>ILR!H137</f>
        <v>-6.3107478354568176</v>
      </c>
      <c r="J137" s="42">
        <f>ILR!I137</f>
        <v>0.97274502036238664</v>
      </c>
      <c r="K137" s="42">
        <f>ILR!J137</f>
        <v>-4.9862160595637821</v>
      </c>
      <c r="L137" s="42">
        <f>ILR!K137</f>
        <v>-10.888750530156663</v>
      </c>
      <c r="M137" s="42">
        <f>ILR!L137</f>
        <v>-8.5238790691248951</v>
      </c>
      <c r="N137" s="42">
        <f>ILR!M137</f>
        <v>13.990742229164624</v>
      </c>
      <c r="O137" s="25">
        <v>133</v>
      </c>
      <c r="P137" s="26">
        <v>1</v>
      </c>
      <c r="Q137" s="27" t="s">
        <v>134</v>
      </c>
    </row>
    <row r="138" spans="1:17" ht="15.6" x14ac:dyDescent="0.3">
      <c r="A138" s="26">
        <v>687355</v>
      </c>
      <c r="B138" s="26">
        <v>846239</v>
      </c>
      <c r="C138" s="26">
        <v>371</v>
      </c>
      <c r="D138" s="36">
        <f>Atipicality!G138</f>
        <v>3.5460461898330436E-2</v>
      </c>
      <c r="E138" s="1">
        <f>'Erosional level'!V150</f>
        <v>1</v>
      </c>
      <c r="F138" s="42">
        <f>Quartiles!AF138</f>
        <v>70.769230769230774</v>
      </c>
      <c r="G138" s="36">
        <f>Quartiles!AO138</f>
        <v>30</v>
      </c>
      <c r="H138" s="42">
        <f>ILR!G138</f>
        <v>-5.9203331557850198</v>
      </c>
      <c r="I138" s="42">
        <f>ILR!H138</f>
        <v>-5.9203331557850198</v>
      </c>
      <c r="J138" s="42">
        <f>ILR!I138</f>
        <v>0.85866457521156014</v>
      </c>
      <c r="K138" s="42">
        <f>ILR!J138</f>
        <v>-4.7555017014510446</v>
      </c>
      <c r="L138" s="42">
        <f>ILR!K138</f>
        <v>-11.038750751146948</v>
      </c>
      <c r="M138" s="42">
        <f>ILR!L138</f>
        <v>-8.5344994244356229</v>
      </c>
      <c r="N138" s="42">
        <f>ILR!M138</f>
        <v>14.059166559915457</v>
      </c>
      <c r="O138" s="25">
        <v>134</v>
      </c>
      <c r="P138" s="26">
        <v>1</v>
      </c>
      <c r="Q138" s="27" t="s">
        <v>138</v>
      </c>
    </row>
    <row r="139" spans="1:17" ht="15.6" x14ac:dyDescent="0.3">
      <c r="A139" s="26">
        <v>687356</v>
      </c>
      <c r="B139" s="26">
        <v>846239</v>
      </c>
      <c r="C139" s="26">
        <v>371</v>
      </c>
      <c r="D139" s="36">
        <f>Atipicality!G139</f>
        <v>6.4570691882293849E-2</v>
      </c>
      <c r="E139" s="1">
        <f>'Erosional level'!V151</f>
        <v>0</v>
      </c>
      <c r="F139" s="42">
        <f>Quartiles!AF139</f>
        <v>72.307692307692307</v>
      </c>
      <c r="G139" s="36">
        <f>Quartiles!AO139</f>
        <v>30</v>
      </c>
      <c r="H139" s="42">
        <f>ILR!G139</f>
        <v>-5.9538718202387555</v>
      </c>
      <c r="I139" s="42">
        <f>ILR!H139</f>
        <v>-5.9538718202387555</v>
      </c>
      <c r="J139" s="42">
        <f>ILR!I139</f>
        <v>0.87357899961136376</v>
      </c>
      <c r="K139" s="42">
        <f>ILR!J139</f>
        <v>-4.9405433632610549</v>
      </c>
      <c r="L139" s="42">
        <f>ILR!K139</f>
        <v>-10.95067830349668</v>
      </c>
      <c r="M139" s="42">
        <f>ILR!L139</f>
        <v>-8.5045162142173627</v>
      </c>
      <c r="N139" s="42">
        <f>ILR!M139</f>
        <v>13.905627570283144</v>
      </c>
      <c r="O139" s="25">
        <v>135</v>
      </c>
      <c r="P139" s="26">
        <v>1</v>
      </c>
      <c r="Q139" s="27" t="s">
        <v>135</v>
      </c>
    </row>
    <row r="140" spans="1:17" ht="15.6" x14ac:dyDescent="0.3">
      <c r="A140" s="26">
        <v>687357</v>
      </c>
      <c r="B140" s="26">
        <v>846237</v>
      </c>
      <c r="C140" s="26">
        <v>371</v>
      </c>
      <c r="D140" s="36">
        <f>Atipicality!G140</f>
        <v>1.010728365801917E-2</v>
      </c>
      <c r="E140" s="1">
        <f>'Erosional level'!V152</f>
        <v>-1</v>
      </c>
      <c r="F140" s="42">
        <f>Quartiles!AF140</f>
        <v>76.92307692307692</v>
      </c>
      <c r="G140" s="36">
        <f>Quartiles!AO140</f>
        <v>30</v>
      </c>
      <c r="H140" s="42">
        <f>ILR!G140</f>
        <v>-5.1357080656979264</v>
      </c>
      <c r="I140" s="42">
        <f>ILR!H140</f>
        <v>-5.1357080656979264</v>
      </c>
      <c r="J140" s="42">
        <f>ILR!I140</f>
        <v>0.85056644449154473</v>
      </c>
      <c r="K140" s="42">
        <f>ILR!J140</f>
        <v>-4.7720240802178795</v>
      </c>
      <c r="L140" s="42">
        <f>ILR!K140</f>
        <v>-10.978174627533729</v>
      </c>
      <c r="M140" s="42">
        <f>ILR!L140</f>
        <v>-8.6717437442474363</v>
      </c>
      <c r="N140" s="42">
        <f>ILR!M140</f>
        <v>14.420089029850114</v>
      </c>
      <c r="O140" s="25">
        <v>136</v>
      </c>
      <c r="P140" s="26">
        <v>1</v>
      </c>
      <c r="Q140" s="27" t="s">
        <v>136</v>
      </c>
    </row>
    <row r="141" spans="1:17" ht="15.6" x14ac:dyDescent="0.3">
      <c r="A141" s="26">
        <v>687358</v>
      </c>
      <c r="B141" s="26">
        <v>846237</v>
      </c>
      <c r="C141" s="26">
        <v>371</v>
      </c>
      <c r="D141" s="36">
        <f>Atipicality!G141</f>
        <v>6.5391162867099277E-3</v>
      </c>
      <c r="E141" s="1">
        <f>'Erosional level'!V153</f>
        <v>-6</v>
      </c>
      <c r="F141" s="42">
        <f>Quartiles!AF141</f>
        <v>75.384615384615387</v>
      </c>
      <c r="G141" s="36">
        <f>Quartiles!AO141</f>
        <v>30</v>
      </c>
      <c r="H141" s="42">
        <f>ILR!G141</f>
        <v>-4.7729766528292705</v>
      </c>
      <c r="I141" s="42">
        <f>ILR!H141</f>
        <v>-4.7729766528292705</v>
      </c>
      <c r="J141" s="42">
        <f>ILR!I141</f>
        <v>-1.4392979497759717</v>
      </c>
      <c r="K141" s="42">
        <f>ILR!J141</f>
        <v>-2.7349990792716863</v>
      </c>
      <c r="L141" s="42">
        <f>ILR!K141</f>
        <v>-11.849506468160021</v>
      </c>
      <c r="M141" s="42">
        <f>ILR!L141</f>
        <v>-8.9107873985317738</v>
      </c>
      <c r="N141" s="42">
        <f>ILR!M141</f>
        <v>15.163703835925077</v>
      </c>
      <c r="O141" s="25">
        <v>137</v>
      </c>
      <c r="P141" s="26">
        <v>1</v>
      </c>
      <c r="Q141" s="27" t="s">
        <v>137</v>
      </c>
    </row>
    <row r="142" spans="1:17" ht="15.6" x14ac:dyDescent="0.3">
      <c r="A142" s="26">
        <v>687359</v>
      </c>
      <c r="B142" s="26">
        <v>846237</v>
      </c>
      <c r="C142" s="26">
        <v>371</v>
      </c>
      <c r="D142" s="36">
        <f>Atipicality!G142</f>
        <v>4.7322535594137493E-3</v>
      </c>
      <c r="E142" s="1">
        <f>'Erosional level'!V154</f>
        <v>-1</v>
      </c>
      <c r="F142" s="42">
        <f>Quartiles!AF142</f>
        <v>78.461538461538467</v>
      </c>
      <c r="G142" s="36">
        <f>Quartiles!AO142</f>
        <v>30</v>
      </c>
      <c r="H142" s="42">
        <f>ILR!G142</f>
        <v>-2.5795253443355572</v>
      </c>
      <c r="I142" s="42">
        <f>ILR!H142</f>
        <v>-2.5795253443355572</v>
      </c>
      <c r="J142" s="42">
        <f>ILR!I142</f>
        <v>0.49686949172925071</v>
      </c>
      <c r="K142" s="42">
        <f>ILR!J142</f>
        <v>-4.8228065500620412</v>
      </c>
      <c r="L142" s="42">
        <f>ILR!K142</f>
        <v>-10.384682816754731</v>
      </c>
      <c r="M142" s="42">
        <f>ILR!L142</f>
        <v>-8.8124772623095495</v>
      </c>
      <c r="N142" s="42">
        <f>ILR!M142</f>
        <v>14.742308584272239</v>
      </c>
      <c r="O142" s="25">
        <v>138</v>
      </c>
      <c r="P142" s="26">
        <v>1</v>
      </c>
      <c r="Q142" s="27" t="s">
        <v>139</v>
      </c>
    </row>
    <row r="143" spans="1:17" ht="15.6" x14ac:dyDescent="0.3">
      <c r="A143" s="26">
        <v>687360</v>
      </c>
      <c r="B143" s="26">
        <v>846237</v>
      </c>
      <c r="C143" s="26">
        <v>371</v>
      </c>
      <c r="D143" s="36">
        <f>Atipicality!G143</f>
        <v>2.4546514556265123E-4</v>
      </c>
      <c r="E143" s="1">
        <f>'Erosional level'!V155</f>
        <v>-1</v>
      </c>
      <c r="F143" s="42">
        <f>Quartiles!AF143</f>
        <v>75.384615384615387</v>
      </c>
      <c r="G143" s="36">
        <f>Quartiles!AO143</f>
        <v>30</v>
      </c>
      <c r="H143" s="42">
        <f>ILR!G143</f>
        <v>-3.8769291851483185</v>
      </c>
      <c r="I143" s="42">
        <f>ILR!H143</f>
        <v>-3.8769291851483185</v>
      </c>
      <c r="J143" s="42">
        <f>ILR!I143</f>
        <v>0.73129001391141457</v>
      </c>
      <c r="K143" s="42">
        <f>ILR!J143</f>
        <v>-4.6995028327683395</v>
      </c>
      <c r="L143" s="42">
        <f>ILR!K143</f>
        <v>-10.767274805664732</v>
      </c>
      <c r="M143" s="42">
        <f>ILR!L143</f>
        <v>-8.8289557078696799</v>
      </c>
      <c r="N143" s="42">
        <f>ILR!M143</f>
        <v>14.624172648514891</v>
      </c>
      <c r="O143" s="25">
        <v>139</v>
      </c>
      <c r="P143" s="26">
        <v>1</v>
      </c>
      <c r="Q143" s="27" t="s">
        <v>140</v>
      </c>
    </row>
    <row r="144" spans="1:17" ht="15.6" x14ac:dyDescent="0.3">
      <c r="A144" s="26">
        <v>687361</v>
      </c>
      <c r="B144" s="26">
        <v>846237</v>
      </c>
      <c r="C144" s="26">
        <v>371</v>
      </c>
      <c r="D144" s="36">
        <f>Atipicality!G144</f>
        <v>1.9595287765110721E-2</v>
      </c>
      <c r="E144" s="1">
        <f>'Erosional level'!V156</f>
        <v>-1</v>
      </c>
      <c r="F144" s="42">
        <f>Quartiles!AF144</f>
        <v>76.92307692307692</v>
      </c>
      <c r="G144" s="36">
        <f>Quartiles!AO144</f>
        <v>30</v>
      </c>
      <c r="H144" s="42">
        <f>ILR!G144</f>
        <v>-3.0883152505565827</v>
      </c>
      <c r="I144" s="42">
        <f>ILR!H144</f>
        <v>-3.0883152505565827</v>
      </c>
      <c r="J144" s="42">
        <f>ILR!I144</f>
        <v>0.83556453416625642</v>
      </c>
      <c r="K144" s="42">
        <f>ILR!J144</f>
        <v>-4.9370018998539935</v>
      </c>
      <c r="L144" s="42">
        <f>ILR!K144</f>
        <v>-10.52587092521706</v>
      </c>
      <c r="M144" s="42">
        <f>ILR!L144</f>
        <v>-8.9420188394789495</v>
      </c>
      <c r="N144" s="42">
        <f>ILR!M144</f>
        <v>14.742467164397478</v>
      </c>
      <c r="O144" s="25">
        <v>140</v>
      </c>
      <c r="P144" s="26">
        <v>1</v>
      </c>
      <c r="Q144" s="27" t="s">
        <v>141</v>
      </c>
    </row>
    <row r="145" spans="1:17" ht="15.6" x14ac:dyDescent="0.3">
      <c r="A145" s="26">
        <v>687363</v>
      </c>
      <c r="B145" s="26">
        <v>846237</v>
      </c>
      <c r="C145" s="26">
        <v>371</v>
      </c>
      <c r="D145" s="36">
        <f>Atipicality!G145</f>
        <v>0.12482733015928628</v>
      </c>
      <c r="E145" s="1">
        <f>'Erosional level'!V157</f>
        <v>0</v>
      </c>
      <c r="F145" s="42">
        <f>Quartiles!AF145</f>
        <v>72.307692307692307</v>
      </c>
      <c r="G145" s="36">
        <f>Quartiles!AO145</f>
        <v>30</v>
      </c>
      <c r="H145" s="42">
        <f>ILR!G145</f>
        <v>-4.8360879163357176</v>
      </c>
      <c r="I145" s="42">
        <f>ILR!H145</f>
        <v>-4.8360879163357176</v>
      </c>
      <c r="J145" s="42">
        <f>ILR!I145</f>
        <v>0.90632558862536849</v>
      </c>
      <c r="K145" s="42">
        <f>ILR!J145</f>
        <v>-5.1677301642659303</v>
      </c>
      <c r="L145" s="42">
        <f>ILR!K145</f>
        <v>-10.902871781496783</v>
      </c>
      <c r="M145" s="42">
        <f>ILR!L145</f>
        <v>-8.6952190970094332</v>
      </c>
      <c r="N145" s="42">
        <f>ILR!M145</f>
        <v>14.236356374430045</v>
      </c>
      <c r="O145" s="25">
        <v>141</v>
      </c>
      <c r="P145" s="26">
        <v>1</v>
      </c>
      <c r="Q145" s="27" t="s">
        <v>142</v>
      </c>
    </row>
    <row r="146" spans="1:17" ht="15.6" x14ac:dyDescent="0.3">
      <c r="A146" s="26">
        <v>687366</v>
      </c>
      <c r="B146" s="26">
        <v>846237</v>
      </c>
      <c r="C146" s="26">
        <v>371</v>
      </c>
      <c r="D146" s="36">
        <f>Atipicality!G146</f>
        <v>1.6305774612792613E-3</v>
      </c>
      <c r="E146" s="1">
        <f>'Erosional level'!V158</f>
        <v>-1</v>
      </c>
      <c r="F146" s="42">
        <f>Quartiles!AF146</f>
        <v>75.384615384615387</v>
      </c>
      <c r="G146" s="36">
        <f>Quartiles!AO146</f>
        <v>30</v>
      </c>
      <c r="H146" s="42">
        <f>ILR!G146</f>
        <v>-4.6516928121638168</v>
      </c>
      <c r="I146" s="42">
        <f>ILR!H146</f>
        <v>-4.6516928121638168</v>
      </c>
      <c r="J146" s="42">
        <f>ILR!I146</f>
        <v>0.84550112612543038</v>
      </c>
      <c r="K146" s="42">
        <f>ILR!J146</f>
        <v>-4.7238917570925461</v>
      </c>
      <c r="L146" s="42">
        <f>ILR!K146</f>
        <v>-10.470736384531406</v>
      </c>
      <c r="M146" s="42">
        <f>ILR!L146</f>
        <v>-8.7560639408948902</v>
      </c>
      <c r="N146" s="42">
        <f>ILR!M146</f>
        <v>14.505720074796956</v>
      </c>
      <c r="O146" s="25">
        <v>142</v>
      </c>
      <c r="P146" s="26">
        <v>1</v>
      </c>
      <c r="Q146" s="27" t="s">
        <v>143</v>
      </c>
    </row>
    <row r="147" spans="1:17" ht="15.6" x14ac:dyDescent="0.3">
      <c r="A147" s="26">
        <v>687367</v>
      </c>
      <c r="B147" s="26">
        <v>846237</v>
      </c>
      <c r="C147" s="26">
        <v>371</v>
      </c>
      <c r="D147" s="36">
        <f>Atipicality!G147</f>
        <v>7.950666261230975E-2</v>
      </c>
      <c r="E147" s="1">
        <f>'Erosional level'!V159</f>
        <v>-1</v>
      </c>
      <c r="F147" s="42">
        <f>Quartiles!AF147</f>
        <v>75.384615384615387</v>
      </c>
      <c r="G147" s="36">
        <f>Quartiles!AO147</f>
        <v>30</v>
      </c>
      <c r="H147" s="42">
        <f>ILR!G147</f>
        <v>-3.9852421130086264</v>
      </c>
      <c r="I147" s="42">
        <f>ILR!H147</f>
        <v>-3.9852421130086264</v>
      </c>
      <c r="J147" s="42">
        <f>ILR!I147</f>
        <v>0.94758441874091237</v>
      </c>
      <c r="K147" s="42">
        <f>ILR!J147</f>
        <v>-5.1794069663908662</v>
      </c>
      <c r="L147" s="42">
        <f>ILR!K147</f>
        <v>-10.400418220985049</v>
      </c>
      <c r="M147" s="42">
        <f>ILR!L147</f>
        <v>-8.7202995094256259</v>
      </c>
      <c r="N147" s="42">
        <f>ILR!M147</f>
        <v>14.437617070898257</v>
      </c>
      <c r="O147" s="25">
        <v>143</v>
      </c>
      <c r="P147" s="26">
        <v>1</v>
      </c>
      <c r="Q147" s="27" t="s">
        <v>144</v>
      </c>
    </row>
    <row r="148" spans="1:17" ht="15.6" x14ac:dyDescent="0.3">
      <c r="A148" s="26">
        <v>687369</v>
      </c>
      <c r="B148" s="26">
        <v>846237</v>
      </c>
      <c r="C148" s="26">
        <v>371</v>
      </c>
      <c r="D148" s="36">
        <f>Atipicality!G148</f>
        <v>0.1640558273580163</v>
      </c>
      <c r="E148" s="1">
        <f>'Erosional level'!V160</f>
        <v>-1</v>
      </c>
      <c r="F148" s="42">
        <f>Quartiles!AF148</f>
        <v>72.307692307692307</v>
      </c>
      <c r="G148" s="36">
        <f>Quartiles!AO148</f>
        <v>30</v>
      </c>
      <c r="H148" s="42">
        <f>ILR!G148</f>
        <v>-4.6278744507392364</v>
      </c>
      <c r="I148" s="42">
        <f>ILR!H148</f>
        <v>-4.6278744507392364</v>
      </c>
      <c r="J148" s="42">
        <f>ILR!I148</f>
        <v>1.2508348809684573</v>
      </c>
      <c r="K148" s="42">
        <f>ILR!J148</f>
        <v>-4.7334083583448034</v>
      </c>
      <c r="L148" s="42">
        <f>ILR!K148</f>
        <v>-10.600861440864701</v>
      </c>
      <c r="M148" s="42">
        <f>ILR!L148</f>
        <v>-8.7248627540360086</v>
      </c>
      <c r="N148" s="42">
        <f>ILR!M148</f>
        <v>14.738780844439415</v>
      </c>
      <c r="O148" s="25">
        <v>144</v>
      </c>
      <c r="P148" s="26">
        <v>1</v>
      </c>
      <c r="Q148" s="27" t="s">
        <v>145</v>
      </c>
    </row>
    <row r="149" spans="1:17" ht="15.6" x14ac:dyDescent="0.3">
      <c r="A149" s="26">
        <v>687404</v>
      </c>
      <c r="B149" s="26">
        <v>846636</v>
      </c>
      <c r="C149" s="26">
        <v>359</v>
      </c>
      <c r="D149" s="36">
        <f>Atipicality!G149</f>
        <v>0.22767090624322658</v>
      </c>
      <c r="E149" s="1">
        <f>'Erosional level'!V161</f>
        <v>-4</v>
      </c>
      <c r="F149" s="42">
        <f>Quartiles!AF149</f>
        <v>69.230769230769226</v>
      </c>
      <c r="G149" s="36">
        <f>Quartiles!AO149</f>
        <v>30</v>
      </c>
      <c r="H149" s="42">
        <f>ILR!G149</f>
        <v>-5.2990598231409507</v>
      </c>
      <c r="I149" s="42">
        <f>ILR!H149</f>
        <v>-5.2990598231409507</v>
      </c>
      <c r="J149" s="42">
        <f>ILR!I149</f>
        <v>1.4725525976257585</v>
      </c>
      <c r="K149" s="42">
        <f>ILR!J149</f>
        <v>-5.1916689472017152</v>
      </c>
      <c r="L149" s="42">
        <f>ILR!K149</f>
        <v>-11.159354985435066</v>
      </c>
      <c r="M149" s="42">
        <f>ILR!L149</f>
        <v>-8.6951360718878075</v>
      </c>
      <c r="N149" s="42">
        <f>ILR!M149</f>
        <v>14.264057300853889</v>
      </c>
      <c r="O149" s="25">
        <v>145</v>
      </c>
      <c r="P149" s="26">
        <v>1</v>
      </c>
      <c r="Q149" s="27" t="s">
        <v>146</v>
      </c>
    </row>
    <row r="150" spans="1:17" ht="15.6" x14ac:dyDescent="0.3">
      <c r="A150" s="26">
        <v>687405</v>
      </c>
      <c r="B150" s="26">
        <v>846636</v>
      </c>
      <c r="C150" s="26">
        <v>359</v>
      </c>
      <c r="D150" s="36">
        <f>Atipicality!G150</f>
        <v>7.0760162933467527E-2</v>
      </c>
      <c r="E150" s="1">
        <f>'Erosional level'!V162</f>
        <v>-1</v>
      </c>
      <c r="F150" s="42">
        <f>Quartiles!AF150</f>
        <v>73.84615384615384</v>
      </c>
      <c r="G150" s="36">
        <f>Quartiles!AO150</f>
        <v>30</v>
      </c>
      <c r="H150" s="42">
        <f>ILR!G150</f>
        <v>-6.6525438097572582</v>
      </c>
      <c r="I150" s="42">
        <f>ILR!H150</f>
        <v>-6.6525438097572582</v>
      </c>
      <c r="J150" s="42">
        <f>ILR!I150</f>
        <v>-0.13678326235708038</v>
      </c>
      <c r="K150" s="42">
        <f>ILR!J150</f>
        <v>-5.1394454735362149</v>
      </c>
      <c r="L150" s="42">
        <f>ILR!K150</f>
        <v>-12.140634223835319</v>
      </c>
      <c r="M150" s="42">
        <f>ILR!L150</f>
        <v>-8.3817430962744677</v>
      </c>
      <c r="N150" s="42">
        <f>ILR!M150</f>
        <v>13.210426945859927</v>
      </c>
      <c r="O150" s="25">
        <v>146</v>
      </c>
      <c r="P150" s="26">
        <v>1</v>
      </c>
      <c r="Q150" s="27" t="s">
        <v>147</v>
      </c>
    </row>
    <row r="151" spans="1:17" ht="15.6" x14ac:dyDescent="0.3">
      <c r="A151" s="26">
        <v>687407</v>
      </c>
      <c r="B151" s="26">
        <v>846636</v>
      </c>
      <c r="C151" s="26">
        <v>359</v>
      </c>
      <c r="D151" s="36">
        <f>Atipicality!G151</f>
        <v>2.3796449266308361E-3</v>
      </c>
      <c r="E151" s="1">
        <f>'Erosional level'!V163</f>
        <v>-2</v>
      </c>
      <c r="F151" s="42">
        <f>Quartiles!AF151</f>
        <v>69.230769230769226</v>
      </c>
      <c r="G151" s="36">
        <f>Quartiles!AO151</f>
        <v>30</v>
      </c>
      <c r="H151" s="42">
        <f>ILR!G151</f>
        <v>-5.6287254335830985</v>
      </c>
      <c r="I151" s="42">
        <f>ILR!H151</f>
        <v>-5.6287254335830985</v>
      </c>
      <c r="J151" s="42">
        <f>ILR!I151</f>
        <v>1.3077394371928417</v>
      </c>
      <c r="K151" s="42">
        <f>ILR!J151</f>
        <v>-5.2825108502984097</v>
      </c>
      <c r="L151" s="42">
        <f>ILR!K151</f>
        <v>-10.894889171668236</v>
      </c>
      <c r="M151" s="42">
        <f>ILR!L151</f>
        <v>-8.478958821726204</v>
      </c>
      <c r="N151" s="42">
        <f>ILR!M151</f>
        <v>13.655733910840784</v>
      </c>
      <c r="O151" s="25">
        <v>147</v>
      </c>
      <c r="P151" s="26">
        <v>1</v>
      </c>
      <c r="Q151" s="27" t="s">
        <v>148</v>
      </c>
    </row>
    <row r="152" spans="1:17" ht="15.6" x14ac:dyDescent="0.3">
      <c r="A152" s="26">
        <v>687409</v>
      </c>
      <c r="B152" s="26">
        <v>846636</v>
      </c>
      <c r="C152" s="26">
        <v>359</v>
      </c>
      <c r="D152" s="36">
        <f>Atipicality!G152</f>
        <v>6.3474738055895583E-2</v>
      </c>
      <c r="E152" s="1">
        <f>'Erosional level'!V164</f>
        <v>-1</v>
      </c>
      <c r="F152" s="42">
        <f>Quartiles!AF152</f>
        <v>76.92307692307692</v>
      </c>
      <c r="G152" s="36">
        <f>Quartiles!AO152</f>
        <v>30</v>
      </c>
      <c r="H152" s="42">
        <f>ILR!G152</f>
        <v>-5.7914790277274752</v>
      </c>
      <c r="I152" s="42">
        <f>ILR!H152</f>
        <v>-5.7914790277274752</v>
      </c>
      <c r="J152" s="42">
        <f>ILR!I152</f>
        <v>1.4152662646910581</v>
      </c>
      <c r="K152" s="42">
        <f>ILR!J152</f>
        <v>-5.624994781412858</v>
      </c>
      <c r="L152" s="42">
        <f>ILR!K152</f>
        <v>-10.555693680368078</v>
      </c>
      <c r="M152" s="42">
        <f>ILR!L152</f>
        <v>-8.6459594844080971</v>
      </c>
      <c r="N152" s="42">
        <f>ILR!M152</f>
        <v>13.746146597414974</v>
      </c>
      <c r="O152" s="25">
        <v>148</v>
      </c>
      <c r="P152" s="26">
        <v>1</v>
      </c>
      <c r="Q152" s="27" t="s">
        <v>149</v>
      </c>
    </row>
    <row r="153" spans="1:17" ht="15.6" x14ac:dyDescent="0.3">
      <c r="A153" s="26">
        <v>687411</v>
      </c>
      <c r="B153" s="26">
        <v>846636</v>
      </c>
      <c r="C153" s="26">
        <v>359</v>
      </c>
      <c r="D153" s="36">
        <f>Atipicality!G153</f>
        <v>0.99923931406483479</v>
      </c>
      <c r="E153" s="1">
        <f>'Erosional level'!V165</f>
        <v>-1</v>
      </c>
      <c r="F153" s="42">
        <f>Quartiles!AF153</f>
        <v>67.692307692307693</v>
      </c>
      <c r="G153" s="36">
        <f>Quartiles!AO153</f>
        <v>30</v>
      </c>
      <c r="H153" s="42">
        <f>ILR!G153</f>
        <v>-5.9310070073927825</v>
      </c>
      <c r="I153" s="42">
        <f>ILR!H153</f>
        <v>-5.9310070073927825</v>
      </c>
      <c r="J153" s="42">
        <f>ILR!I153</f>
        <v>1.4711747008337583</v>
      </c>
      <c r="K153" s="42">
        <f>ILR!J153</f>
        <v>-5.261411153483956</v>
      </c>
      <c r="L153" s="42">
        <f>ILR!K153</f>
        <v>-10.873680217836531</v>
      </c>
      <c r="M153" s="42">
        <f>ILR!L153</f>
        <v>-8.3866031227767728</v>
      </c>
      <c r="N153" s="42">
        <f>ILR!M153</f>
        <v>13.162065545633903</v>
      </c>
      <c r="O153" s="25">
        <v>149</v>
      </c>
      <c r="P153" s="26">
        <v>1</v>
      </c>
      <c r="Q153" s="27" t="s">
        <v>150</v>
      </c>
    </row>
    <row r="154" spans="1:17" ht="15.6" x14ac:dyDescent="0.3">
      <c r="A154" s="26">
        <v>687412</v>
      </c>
      <c r="B154" s="26">
        <v>846636</v>
      </c>
      <c r="C154" s="26">
        <v>359</v>
      </c>
      <c r="D154" s="36">
        <f>Atipicality!G154</f>
        <v>0.46970793425092561</v>
      </c>
      <c r="E154" s="1">
        <f>'Erosional level'!V166</f>
        <v>-1</v>
      </c>
      <c r="F154" s="42">
        <f>Quartiles!AF154</f>
        <v>70.769230769230774</v>
      </c>
      <c r="G154" s="36">
        <f>Quartiles!AO154</f>
        <v>30</v>
      </c>
      <c r="H154" s="42">
        <f>ILR!G154</f>
        <v>-6.2559105327264914</v>
      </c>
      <c r="I154" s="42">
        <f>ILR!H154</f>
        <v>-6.2559105327264914</v>
      </c>
      <c r="J154" s="42">
        <f>ILR!I154</f>
        <v>1.3999749041343132</v>
      </c>
      <c r="K154" s="42">
        <f>ILR!J154</f>
        <v>-5.3375064194025379</v>
      </c>
      <c r="L154" s="42">
        <f>ILR!K154</f>
        <v>-10.910346822765117</v>
      </c>
      <c r="M154" s="42">
        <f>ILR!L154</f>
        <v>-8.3254076027911985</v>
      </c>
      <c r="N154" s="42">
        <f>ILR!M154</f>
        <v>13.193186078109392</v>
      </c>
      <c r="O154" s="25">
        <v>150</v>
      </c>
      <c r="P154" s="26">
        <v>1</v>
      </c>
      <c r="Q154" s="27" t="s">
        <v>151</v>
      </c>
    </row>
    <row r="155" spans="1:17" ht="15.6" x14ac:dyDescent="0.3">
      <c r="A155" s="26">
        <v>687413</v>
      </c>
      <c r="B155" s="26">
        <v>846636</v>
      </c>
      <c r="C155" s="26">
        <v>359</v>
      </c>
      <c r="D155" s="36">
        <f>Atipicality!G155</f>
        <v>4.6471291864389593E-2</v>
      </c>
      <c r="E155" s="1">
        <f>'Erosional level'!V167</f>
        <v>-2</v>
      </c>
      <c r="F155" s="42">
        <f>Quartiles!AF155</f>
        <v>70.769230769230774</v>
      </c>
      <c r="G155" s="36">
        <f>Quartiles!AO155</f>
        <v>30</v>
      </c>
      <c r="H155" s="42">
        <f>ILR!G155</f>
        <v>-5.7198014542214972</v>
      </c>
      <c r="I155" s="42">
        <f>ILR!H155</f>
        <v>-5.7198014542214972</v>
      </c>
      <c r="J155" s="42">
        <f>ILR!I155</f>
        <v>1.4277007223203495</v>
      </c>
      <c r="K155" s="42">
        <f>ILR!J155</f>
        <v>-5.4084328849767651</v>
      </c>
      <c r="L155" s="42">
        <f>ILR!K155</f>
        <v>-10.782676419382851</v>
      </c>
      <c r="M155" s="42">
        <f>ILR!L155</f>
        <v>-8.3242167425827951</v>
      </c>
      <c r="N155" s="42">
        <f>ILR!M155</f>
        <v>13.278619214255185</v>
      </c>
      <c r="O155" s="25">
        <v>151</v>
      </c>
      <c r="P155" s="26">
        <v>1</v>
      </c>
      <c r="Q155" s="27" t="s">
        <v>152</v>
      </c>
    </row>
    <row r="156" spans="1:17" ht="15.6" x14ac:dyDescent="0.3">
      <c r="A156" s="26">
        <v>687415</v>
      </c>
      <c r="B156" s="26">
        <v>846636</v>
      </c>
      <c r="C156" s="26">
        <v>359</v>
      </c>
      <c r="D156" s="36">
        <f>Atipicality!G156</f>
        <v>0.45711053810749996</v>
      </c>
      <c r="E156" s="1">
        <f>'Erosional level'!V168</f>
        <v>-1</v>
      </c>
      <c r="F156" s="42">
        <f>Quartiles!AF156</f>
        <v>69.230769230769226</v>
      </c>
      <c r="G156" s="36">
        <f>Quartiles!AO156</f>
        <v>30</v>
      </c>
      <c r="H156" s="42">
        <f>ILR!G156</f>
        <v>-5.5717368753224816</v>
      </c>
      <c r="I156" s="42">
        <f>ILR!H156</f>
        <v>-5.5717368753224816</v>
      </c>
      <c r="J156" s="42">
        <f>ILR!I156</f>
        <v>1.3373198994114002</v>
      </c>
      <c r="K156" s="42">
        <f>ILR!J156</f>
        <v>-5.4071497098502332</v>
      </c>
      <c r="L156" s="42">
        <f>ILR!K156</f>
        <v>-10.803880695410133</v>
      </c>
      <c r="M156" s="42">
        <f>ILR!L156</f>
        <v>-8.445713801237094</v>
      </c>
      <c r="N156" s="42">
        <f>ILR!M156</f>
        <v>13.290965029596906</v>
      </c>
      <c r="O156" s="25">
        <v>152</v>
      </c>
      <c r="P156" s="26">
        <v>1</v>
      </c>
      <c r="Q156" s="27" t="s">
        <v>153</v>
      </c>
    </row>
    <row r="157" spans="1:17" ht="15.6" x14ac:dyDescent="0.3">
      <c r="A157" s="26">
        <v>687416</v>
      </c>
      <c r="B157" s="26">
        <v>846636</v>
      </c>
      <c r="C157" s="26">
        <v>359</v>
      </c>
      <c r="D157" s="36">
        <f>Atipicality!G157</f>
        <v>1.0425561412459922E-3</v>
      </c>
      <c r="E157" s="1">
        <f>'Erosional level'!V169</f>
        <v>-1</v>
      </c>
      <c r="F157" s="42">
        <f>Quartiles!AF157</f>
        <v>73.84615384615384</v>
      </c>
      <c r="G157" s="36">
        <f>Quartiles!AO157</f>
        <v>30</v>
      </c>
      <c r="H157" s="42">
        <f>ILR!G157</f>
        <v>-6.135783623050945</v>
      </c>
      <c r="I157" s="42">
        <f>ILR!H157</f>
        <v>-6.135783623050945</v>
      </c>
      <c r="J157" s="42">
        <f>ILR!I157</f>
        <v>1.2433359746268664</v>
      </c>
      <c r="K157" s="42">
        <f>ILR!J157</f>
        <v>-5.4968881411961199</v>
      </c>
      <c r="L157" s="42">
        <f>ILR!K157</f>
        <v>-10.701987196589274</v>
      </c>
      <c r="M157" s="42">
        <f>ILR!L157</f>
        <v>-8.3452352939355059</v>
      </c>
      <c r="N157" s="42">
        <f>ILR!M157</f>
        <v>12.904256013951306</v>
      </c>
      <c r="O157" s="25">
        <v>153</v>
      </c>
      <c r="P157" s="26">
        <v>1</v>
      </c>
      <c r="Q157" s="27" t="s">
        <v>154</v>
      </c>
    </row>
    <row r="158" spans="1:17" ht="15.6" x14ac:dyDescent="0.3">
      <c r="A158" s="26">
        <v>687417</v>
      </c>
      <c r="B158" s="26">
        <v>846636</v>
      </c>
      <c r="C158" s="26">
        <v>359</v>
      </c>
      <c r="D158" s="36">
        <f>Atipicality!G158</f>
        <v>9.6635692940551701E-2</v>
      </c>
      <c r="E158" s="1">
        <f>'Erosional level'!V170</f>
        <v>-1</v>
      </c>
      <c r="F158" s="42">
        <f>Quartiles!AF158</f>
        <v>78.461538461538467</v>
      </c>
      <c r="G158" s="36">
        <f>Quartiles!AO158</f>
        <v>30</v>
      </c>
      <c r="H158" s="42">
        <f>ILR!G158</f>
        <v>-6.608989696176117</v>
      </c>
      <c r="I158" s="42">
        <f>ILR!H158</f>
        <v>-6.608989696176117</v>
      </c>
      <c r="J158" s="42">
        <f>ILR!I158</f>
        <v>1.3436860775004651</v>
      </c>
      <c r="K158" s="42">
        <f>ILR!J158</f>
        <v>-5.394898273929547</v>
      </c>
      <c r="L158" s="42">
        <f>ILR!K158</f>
        <v>-10.829546144135602</v>
      </c>
      <c r="M158" s="42">
        <f>ILR!L158</f>
        <v>-8.3426420320851093</v>
      </c>
      <c r="N158" s="42">
        <f>ILR!M158</f>
        <v>12.7493022783706</v>
      </c>
      <c r="O158" s="25">
        <v>154</v>
      </c>
      <c r="P158" s="26">
        <v>1</v>
      </c>
      <c r="Q158" s="27" t="s">
        <v>155</v>
      </c>
    </row>
    <row r="159" spans="1:17" ht="15.6" x14ac:dyDescent="0.3">
      <c r="A159" s="26">
        <v>687419</v>
      </c>
      <c r="B159" s="26">
        <v>846636</v>
      </c>
      <c r="C159" s="26">
        <v>359</v>
      </c>
      <c r="D159" s="36">
        <f>Atipicality!G159</f>
        <v>1.643690271670218E-2</v>
      </c>
      <c r="E159" s="1">
        <f>'Erosional level'!V171</f>
        <v>-1</v>
      </c>
      <c r="F159" s="42">
        <f>Quartiles!AF159</f>
        <v>83.07692307692308</v>
      </c>
      <c r="G159" s="36">
        <f>Quartiles!AO159</f>
        <v>30</v>
      </c>
      <c r="H159" s="42">
        <f>ILR!G159</f>
        <v>-6.3963838009660341</v>
      </c>
      <c r="I159" s="42">
        <f>ILR!H159</f>
        <v>-6.3963838009660341</v>
      </c>
      <c r="J159" s="42">
        <f>ILR!I159</f>
        <v>1.2604760599077491</v>
      </c>
      <c r="K159" s="42">
        <f>ILR!J159</f>
        <v>-5.6079601876243768</v>
      </c>
      <c r="L159" s="42">
        <f>ILR!K159</f>
        <v>-10.686793427311308</v>
      </c>
      <c r="M159" s="42">
        <f>ILR!L159</f>
        <v>-8.3303184186310908</v>
      </c>
      <c r="N159" s="42">
        <f>ILR!M159</f>
        <v>12.461115724695736</v>
      </c>
      <c r="O159" s="25">
        <v>155</v>
      </c>
      <c r="P159" s="26">
        <v>1</v>
      </c>
      <c r="Q159" s="27" t="s">
        <v>156</v>
      </c>
    </row>
    <row r="160" spans="1:17" ht="15.6" x14ac:dyDescent="0.3">
      <c r="A160" s="26">
        <v>687420</v>
      </c>
      <c r="B160" s="26">
        <v>846636</v>
      </c>
      <c r="C160" s="26">
        <v>359</v>
      </c>
      <c r="D160" s="36">
        <f>Atipicality!G160</f>
        <v>2.2570663106822636E-3</v>
      </c>
      <c r="E160" s="1">
        <f>'Erosional level'!V172</f>
        <v>-1</v>
      </c>
      <c r="F160" s="42">
        <f>Quartiles!AF160</f>
        <v>75.384615384615387</v>
      </c>
      <c r="G160" s="36">
        <f>Quartiles!AO160</f>
        <v>30</v>
      </c>
      <c r="H160" s="42">
        <f>ILR!G160</f>
        <v>-6.0807827147572686</v>
      </c>
      <c r="I160" s="42">
        <f>ILR!H160</f>
        <v>-6.0807827147572686</v>
      </c>
      <c r="J160" s="42">
        <f>ILR!I160</f>
        <v>1.3273681237826915</v>
      </c>
      <c r="K160" s="42">
        <f>ILR!J160</f>
        <v>-5.5838975856204325</v>
      </c>
      <c r="L160" s="42">
        <f>ILR!K160</f>
        <v>-10.516197000754433</v>
      </c>
      <c r="M160" s="42">
        <f>ILR!L160</f>
        <v>-8.3097664772076598</v>
      </c>
      <c r="N160" s="42">
        <f>ILR!M160</f>
        <v>12.343562396260742</v>
      </c>
      <c r="O160" s="25">
        <v>156</v>
      </c>
      <c r="P160" s="26">
        <v>1</v>
      </c>
      <c r="Q160" s="27" t="s">
        <v>157</v>
      </c>
    </row>
    <row r="161" spans="1:17" ht="15.6" x14ac:dyDescent="0.3">
      <c r="A161" s="26">
        <v>687422</v>
      </c>
      <c r="B161" s="26">
        <v>846636</v>
      </c>
      <c r="C161" s="26">
        <v>359</v>
      </c>
      <c r="D161" s="36">
        <f>Atipicality!G161</f>
        <v>6.6644113891537693E-6</v>
      </c>
      <c r="E161" s="1">
        <f>'Erosional level'!V173</f>
        <v>-1</v>
      </c>
      <c r="F161" s="42">
        <f>Quartiles!AF161</f>
        <v>76.92307692307692</v>
      </c>
      <c r="G161" s="36">
        <f>Quartiles!AO161</f>
        <v>30</v>
      </c>
      <c r="H161" s="42">
        <f>ILR!G161</f>
        <v>-6.2321072441579259</v>
      </c>
      <c r="I161" s="42">
        <f>ILR!H161</f>
        <v>-6.2321072441579259</v>
      </c>
      <c r="J161" s="42">
        <f>ILR!I161</f>
        <v>1.3265479082731704</v>
      </c>
      <c r="K161" s="42">
        <f>ILR!J161</f>
        <v>-5.6336128923411728</v>
      </c>
      <c r="L161" s="42">
        <f>ILR!K161</f>
        <v>-10.442125100209692</v>
      </c>
      <c r="M161" s="42">
        <f>ILR!L161</f>
        <v>-8.3433116714077897</v>
      </c>
      <c r="N161" s="42">
        <f>ILR!M161</f>
        <v>12.352044261656532</v>
      </c>
      <c r="O161" s="25">
        <v>157</v>
      </c>
      <c r="P161" s="26">
        <v>1</v>
      </c>
      <c r="Q161" s="27" t="s">
        <v>158</v>
      </c>
    </row>
    <row r="162" spans="1:17" ht="15.6" x14ac:dyDescent="0.3">
      <c r="A162" s="26">
        <v>687423</v>
      </c>
      <c r="B162" s="26">
        <v>846636</v>
      </c>
      <c r="C162" s="26">
        <v>359</v>
      </c>
      <c r="D162" s="36">
        <f>Atipicality!G162</f>
        <v>0.93184015517997887</v>
      </c>
      <c r="E162" s="1">
        <f>'Erosional level'!V174</f>
        <v>-1</v>
      </c>
      <c r="F162" s="42">
        <f>Quartiles!AF162</f>
        <v>84.615384615384613</v>
      </c>
      <c r="G162" s="36">
        <f>Quartiles!AO162</f>
        <v>30</v>
      </c>
      <c r="H162" s="42">
        <f>ILR!G162</f>
        <v>-6.5667887827971612</v>
      </c>
      <c r="I162" s="42">
        <f>ILR!H162</f>
        <v>-6.5667887827971612</v>
      </c>
      <c r="J162" s="42">
        <f>ILR!I162</f>
        <v>1.2510754014735979</v>
      </c>
      <c r="K162" s="42">
        <f>ILR!J162</f>
        <v>-5.5712745560369026</v>
      </c>
      <c r="L162" s="42">
        <f>ILR!K162</f>
        <v>-10.484720386843161</v>
      </c>
      <c r="M162" s="42">
        <f>ILR!L162</f>
        <v>-8.2587505017132443</v>
      </c>
      <c r="N162" s="42">
        <f>ILR!M162</f>
        <v>12.307466681128679</v>
      </c>
      <c r="O162" s="25">
        <v>158</v>
      </c>
      <c r="P162" s="26">
        <v>1</v>
      </c>
      <c r="Q162" s="27" t="s">
        <v>159</v>
      </c>
    </row>
    <row r="163" spans="1:17" ht="15.6" x14ac:dyDescent="0.3">
      <c r="A163" s="26">
        <v>687425</v>
      </c>
      <c r="B163" s="26">
        <v>846636</v>
      </c>
      <c r="C163" s="26">
        <v>359</v>
      </c>
      <c r="D163" s="36">
        <f>Atipicality!G163</f>
        <v>7.5703957801506359E-4</v>
      </c>
      <c r="E163" s="1">
        <f>'Erosional level'!V175</f>
        <v>-1</v>
      </c>
      <c r="F163" s="42">
        <f>Quartiles!AF163</f>
        <v>73.84615384615384</v>
      </c>
      <c r="G163" s="36">
        <f>Quartiles!AO163</f>
        <v>30</v>
      </c>
      <c r="H163" s="42">
        <f>ILR!G163</f>
        <v>-5.4763294305965191</v>
      </c>
      <c r="I163" s="42">
        <f>ILR!H163</f>
        <v>-5.4763294305965191</v>
      </c>
      <c r="J163" s="42">
        <f>ILR!I163</f>
        <v>1.1356449930016397</v>
      </c>
      <c r="K163" s="42">
        <f>ILR!J163</f>
        <v>-5.6237229524562977</v>
      </c>
      <c r="L163" s="42">
        <f>ILR!K163</f>
        <v>-10.429282146666145</v>
      </c>
      <c r="M163" s="42">
        <f>ILR!L163</f>
        <v>-8.3736361919315812</v>
      </c>
      <c r="N163" s="42">
        <f>ILR!M163</f>
        <v>12.568095194153424</v>
      </c>
      <c r="O163" s="25">
        <v>159</v>
      </c>
      <c r="P163" s="26">
        <v>1</v>
      </c>
      <c r="Q163" s="27" t="s">
        <v>160</v>
      </c>
    </row>
    <row r="164" spans="1:17" ht="15.6" x14ac:dyDescent="0.3">
      <c r="A164" s="26">
        <v>687427</v>
      </c>
      <c r="B164" s="26">
        <v>846636</v>
      </c>
      <c r="C164" s="26">
        <v>358</v>
      </c>
      <c r="D164" s="36">
        <f>Atipicality!G164</f>
        <v>0.57088835499918233</v>
      </c>
      <c r="E164" s="1">
        <f>'Erosional level'!V176</f>
        <v>-1</v>
      </c>
      <c r="F164" s="42">
        <f>Quartiles!AF164</f>
        <v>75.384615384615387</v>
      </c>
      <c r="G164" s="36">
        <f>Quartiles!AO164</f>
        <v>30</v>
      </c>
      <c r="H164" s="42">
        <f>ILR!G164</f>
        <v>-6.3675335931950521</v>
      </c>
      <c r="I164" s="42">
        <f>ILR!H164</f>
        <v>-6.3675335931950521</v>
      </c>
      <c r="J164" s="42">
        <f>ILR!I164</f>
        <v>1.0076277141303662</v>
      </c>
      <c r="K164" s="42">
        <f>ILR!J164</f>
        <v>-5.7791158173385888</v>
      </c>
      <c r="L164" s="42">
        <f>ILR!K164</f>
        <v>-9.5754632763910958</v>
      </c>
      <c r="M164" s="42">
        <f>ILR!L164</f>
        <v>-8.3291822785467531</v>
      </c>
      <c r="N164" s="42">
        <f>ILR!M164</f>
        <v>12.681160313257468</v>
      </c>
      <c r="O164" s="25">
        <v>160</v>
      </c>
      <c r="P164" s="26">
        <v>1</v>
      </c>
      <c r="Q164" s="27" t="s">
        <v>161</v>
      </c>
    </row>
    <row r="165" spans="1:17" ht="15.6" x14ac:dyDescent="0.3">
      <c r="A165" s="26">
        <v>687428</v>
      </c>
      <c r="B165" s="26">
        <v>846636</v>
      </c>
      <c r="C165" s="26">
        <v>358</v>
      </c>
      <c r="D165" s="36">
        <f>Atipicality!G165</f>
        <v>1.8464904266389068E-4</v>
      </c>
      <c r="E165" s="1">
        <f>'Erosional level'!V177</f>
        <v>-1</v>
      </c>
      <c r="F165" s="42">
        <f>Quartiles!AF165</f>
        <v>72.307692307692307</v>
      </c>
      <c r="G165" s="36">
        <f>Quartiles!AO165</f>
        <v>30</v>
      </c>
      <c r="H165" s="42">
        <f>ILR!G165</f>
        <v>-5.6801858859779344</v>
      </c>
      <c r="I165" s="42">
        <f>ILR!H165</f>
        <v>-5.6801858859779344</v>
      </c>
      <c r="J165" s="42">
        <f>ILR!I165</f>
        <v>1.3652736741343274</v>
      </c>
      <c r="K165" s="42">
        <f>ILR!J165</f>
        <v>-5.5139770831592259</v>
      </c>
      <c r="L165" s="42">
        <f>ILR!K165</f>
        <v>-10.646486662861806</v>
      </c>
      <c r="M165" s="42">
        <f>ILR!L165</f>
        <v>-8.4052641479764745</v>
      </c>
      <c r="N165" s="42">
        <f>ILR!M165</f>
        <v>12.764003687910293</v>
      </c>
      <c r="O165" s="25">
        <v>161</v>
      </c>
      <c r="P165" s="26">
        <v>1</v>
      </c>
      <c r="Q165" s="27" t="s">
        <v>162</v>
      </c>
    </row>
    <row r="166" spans="1:17" ht="15.6" x14ac:dyDescent="0.3">
      <c r="A166" s="26">
        <v>687185</v>
      </c>
      <c r="B166" s="26">
        <v>847230</v>
      </c>
      <c r="C166" s="26">
        <v>368</v>
      </c>
      <c r="D166" s="36">
        <f>Atipicality!G166</f>
        <v>1.4270423770399848E-5</v>
      </c>
      <c r="E166" s="1">
        <f>'Erosional level'!V178</f>
        <v>0</v>
      </c>
      <c r="F166" s="42">
        <f>Quartiles!AF166</f>
        <v>72.307692307692307</v>
      </c>
      <c r="G166" s="36">
        <f>Quartiles!AO166</f>
        <v>30</v>
      </c>
      <c r="H166" s="42">
        <f>ILR!G166</f>
        <v>-4.4903141266334199</v>
      </c>
      <c r="I166" s="42">
        <f>ILR!H166</f>
        <v>-4.4903141266334199</v>
      </c>
      <c r="J166" s="42">
        <f>ILR!I166</f>
        <v>1.5087922038487263</v>
      </c>
      <c r="K166" s="42">
        <f>ILR!J166</f>
        <v>-5.4361444969346957</v>
      </c>
      <c r="L166" s="42">
        <f>ILR!K166</f>
        <v>-10.352424645628236</v>
      </c>
      <c r="M166" s="42">
        <f>ILR!L166</f>
        <v>-8.9412247416401378</v>
      </c>
      <c r="N166" s="42">
        <f>ILR!M166</f>
        <v>14.49752305858229</v>
      </c>
      <c r="O166" s="25">
        <v>162</v>
      </c>
      <c r="P166" s="26">
        <v>1</v>
      </c>
      <c r="Q166" s="27" t="s">
        <v>163</v>
      </c>
    </row>
    <row r="167" spans="1:17" ht="15.6" x14ac:dyDescent="0.3">
      <c r="A167" s="26">
        <v>687186</v>
      </c>
      <c r="B167" s="26">
        <v>847230</v>
      </c>
      <c r="C167" s="26">
        <v>368</v>
      </c>
      <c r="D167" s="36">
        <f>Atipicality!G167</f>
        <v>8.7595384212736568E-5</v>
      </c>
      <c r="E167" s="1">
        <f>'Erosional level'!V179</f>
        <v>0</v>
      </c>
      <c r="F167" s="42">
        <f>Quartiles!AF167</f>
        <v>72.307692307692307</v>
      </c>
      <c r="G167" s="36">
        <f>Quartiles!AO167</f>
        <v>30</v>
      </c>
      <c r="H167" s="42">
        <f>ILR!G167</f>
        <v>-5.1263214599664622</v>
      </c>
      <c r="I167" s="42">
        <f>ILR!H167</f>
        <v>-5.1263214599664622</v>
      </c>
      <c r="J167" s="42">
        <f>ILR!I167</f>
        <v>2.4681928084598717</v>
      </c>
      <c r="K167" s="42">
        <f>ILR!J167</f>
        <v>-5.7221037526563077</v>
      </c>
      <c r="L167" s="42">
        <f>ILR!K167</f>
        <v>-10.356977377035872</v>
      </c>
      <c r="M167" s="42">
        <f>ILR!L167</f>
        <v>-9.0788534207791969</v>
      </c>
      <c r="N167" s="42">
        <f>ILR!M167</f>
        <v>13.033018643558691</v>
      </c>
      <c r="O167" s="25">
        <v>163</v>
      </c>
      <c r="P167" s="26">
        <v>1</v>
      </c>
      <c r="Q167" s="27" t="s">
        <v>164</v>
      </c>
    </row>
    <row r="168" spans="1:17" ht="15.6" x14ac:dyDescent="0.3">
      <c r="A168" s="26">
        <v>687187</v>
      </c>
      <c r="B168" s="26">
        <v>847230</v>
      </c>
      <c r="C168" s="26">
        <v>368</v>
      </c>
      <c r="D168" s="36">
        <f>Atipicality!G168</f>
        <v>1.5457290878184374E-5</v>
      </c>
      <c r="E168" s="1">
        <f>'Erosional level'!V180</f>
        <v>0</v>
      </c>
      <c r="F168" s="42">
        <f>Quartiles!AF168</f>
        <v>67.692307692307693</v>
      </c>
      <c r="G168" s="36">
        <f>Quartiles!AO168</f>
        <v>30</v>
      </c>
      <c r="H168" s="42">
        <f>ILR!G168</f>
        <v>-5.4400047542942715</v>
      </c>
      <c r="I168" s="42">
        <f>ILR!H168</f>
        <v>-5.4400047542942715</v>
      </c>
      <c r="J168" s="42">
        <f>ILR!I168</f>
        <v>1.4709556048152788</v>
      </c>
      <c r="K168" s="42">
        <f>ILR!J168</f>
        <v>-5.4316011642022763</v>
      </c>
      <c r="L168" s="42">
        <f>ILR!K168</f>
        <v>-11.011004005255852</v>
      </c>
      <c r="M168" s="42">
        <f>ILR!L168</f>
        <v>-8.7294047249148292</v>
      </c>
      <c r="N168" s="42">
        <f>ILR!M168</f>
        <v>13.541321428875715</v>
      </c>
      <c r="O168" s="25">
        <v>164</v>
      </c>
      <c r="P168" s="26">
        <v>1</v>
      </c>
      <c r="Q168" s="27" t="s">
        <v>165</v>
      </c>
    </row>
    <row r="169" spans="1:17" ht="15.6" x14ac:dyDescent="0.3">
      <c r="A169" s="26">
        <v>687188</v>
      </c>
      <c r="B169" s="26">
        <v>847230</v>
      </c>
      <c r="C169" s="26">
        <v>368</v>
      </c>
      <c r="D169" s="36">
        <f>Atipicality!G169</f>
        <v>2.4799639619563284E-4</v>
      </c>
      <c r="E169" s="1">
        <f>'Erosional level'!V181</f>
        <v>-1</v>
      </c>
      <c r="F169" s="42">
        <f>Quartiles!AF169</f>
        <v>75.384615384615387</v>
      </c>
      <c r="G169" s="36">
        <f>Quartiles!AO169</f>
        <v>30</v>
      </c>
      <c r="H169" s="42">
        <f>ILR!G169</f>
        <v>-4.8915895473521251</v>
      </c>
      <c r="I169" s="42">
        <f>ILR!H169</f>
        <v>-4.8915895473521251</v>
      </c>
      <c r="J169" s="42">
        <f>ILR!I169</f>
        <v>1.2414367499067567</v>
      </c>
      <c r="K169" s="42">
        <f>ILR!J169</f>
        <v>-5.2749185041789923</v>
      </c>
      <c r="L169" s="42">
        <f>ILR!K169</f>
        <v>-11.213527443298696</v>
      </c>
      <c r="M169" s="42">
        <f>ILR!L169</f>
        <v>-8.6988965215509104</v>
      </c>
      <c r="N169" s="42">
        <f>ILR!M169</f>
        <v>13.171013746000382</v>
      </c>
      <c r="O169" s="25">
        <v>165</v>
      </c>
      <c r="P169" s="26">
        <v>1</v>
      </c>
      <c r="Q169" s="27" t="s">
        <v>166</v>
      </c>
    </row>
    <row r="170" spans="1:17" ht="15.6" x14ac:dyDescent="0.3">
      <c r="A170" s="26">
        <v>687189</v>
      </c>
      <c r="B170" s="26">
        <v>847230</v>
      </c>
      <c r="C170" s="26">
        <v>368</v>
      </c>
      <c r="D170" s="36">
        <f>Atipicality!G170</f>
        <v>1.228676385232637E-4</v>
      </c>
      <c r="E170" s="1">
        <f>'Erosional level'!V182</f>
        <v>-1</v>
      </c>
      <c r="F170" s="42">
        <f>Quartiles!AF170</f>
        <v>76.92307692307692</v>
      </c>
      <c r="G170" s="36">
        <f>Quartiles!AO170</f>
        <v>30</v>
      </c>
      <c r="H170" s="42">
        <f>ILR!G170</f>
        <v>-4.9011998723446286</v>
      </c>
      <c r="I170" s="42">
        <f>ILR!H170</f>
        <v>-4.9011998723446286</v>
      </c>
      <c r="J170" s="42">
        <f>ILR!I170</f>
        <v>1.1111795379719185</v>
      </c>
      <c r="K170" s="42">
        <f>ILR!J170</f>
        <v>-5.3176023275012971</v>
      </c>
      <c r="L170" s="42">
        <f>ILR!K170</f>
        <v>-11.110296423227041</v>
      </c>
      <c r="M170" s="42">
        <f>ILR!L170</f>
        <v>-8.7020300093224403</v>
      </c>
      <c r="N170" s="42">
        <f>ILR!M170</f>
        <v>13.145264820445819</v>
      </c>
      <c r="O170" s="25">
        <v>166</v>
      </c>
      <c r="P170" s="26">
        <v>1</v>
      </c>
      <c r="Q170" s="27" t="s">
        <v>167</v>
      </c>
    </row>
    <row r="171" spans="1:17" ht="15.6" x14ac:dyDescent="0.3">
      <c r="A171" s="26">
        <v>687190</v>
      </c>
      <c r="B171" s="26">
        <v>847230</v>
      </c>
      <c r="C171" s="26">
        <v>368</v>
      </c>
      <c r="D171" s="36">
        <f>Atipicality!G171</f>
        <v>2.3870114388323444E-2</v>
      </c>
      <c r="E171" s="1">
        <f>'Erosional level'!V183</f>
        <v>-1</v>
      </c>
      <c r="F171" s="42">
        <f>Quartiles!AF171</f>
        <v>66.15384615384616</v>
      </c>
      <c r="G171" s="36">
        <f>Quartiles!AO171</f>
        <v>30</v>
      </c>
      <c r="H171" s="42">
        <f>ILR!G171</f>
        <v>-5.6571198246460703</v>
      </c>
      <c r="I171" s="42">
        <f>ILR!H171</f>
        <v>-5.6571198246460703</v>
      </c>
      <c r="J171" s="42">
        <f>ILR!I171</f>
        <v>1.1427031488272175</v>
      </c>
      <c r="K171" s="42">
        <f>ILR!J171</f>
        <v>-5.1511044071564784</v>
      </c>
      <c r="L171" s="42">
        <f>ILR!K171</f>
        <v>-11.389554639484485</v>
      </c>
      <c r="M171" s="42">
        <f>ILR!L171</f>
        <v>-8.6502213535858754</v>
      </c>
      <c r="N171" s="42">
        <f>ILR!M171</f>
        <v>13.226399098592401</v>
      </c>
      <c r="O171" s="25">
        <v>167</v>
      </c>
      <c r="P171" s="26">
        <v>1</v>
      </c>
      <c r="Q171" s="27" t="s">
        <v>168</v>
      </c>
    </row>
    <row r="172" spans="1:17" ht="15.6" x14ac:dyDescent="0.3">
      <c r="A172" s="26">
        <v>687191</v>
      </c>
      <c r="B172" s="26">
        <v>847230</v>
      </c>
      <c r="C172" s="26">
        <v>368</v>
      </c>
      <c r="D172" s="36">
        <f>Atipicality!G172</f>
        <v>1.0114694228347727E-2</v>
      </c>
      <c r="E172" s="1">
        <f>'Erosional level'!V184</f>
        <v>-1</v>
      </c>
      <c r="F172" s="42">
        <f>Quartiles!AF172</f>
        <v>70.769230769230774</v>
      </c>
      <c r="G172" s="36">
        <f>Quartiles!AO172</f>
        <v>30</v>
      </c>
      <c r="H172" s="42">
        <f>ILR!G172</f>
        <v>-4.904555378964103</v>
      </c>
      <c r="I172" s="42">
        <f>ILR!H172</f>
        <v>-4.904555378964103</v>
      </c>
      <c r="J172" s="42">
        <f>ILR!I172</f>
        <v>1.5530962481580728</v>
      </c>
      <c r="K172" s="42">
        <f>ILR!J172</f>
        <v>-5.2351805164179348</v>
      </c>
      <c r="L172" s="42">
        <f>ILR!K172</f>
        <v>-11.49908043192929</v>
      </c>
      <c r="M172" s="42">
        <f>ILR!L172</f>
        <v>-8.7422660307790085</v>
      </c>
      <c r="N172" s="42">
        <f>ILR!M172</f>
        <v>13.449740283503372</v>
      </c>
      <c r="O172" s="25">
        <v>168</v>
      </c>
      <c r="P172" s="26">
        <v>1</v>
      </c>
      <c r="Q172" s="27" t="s">
        <v>169</v>
      </c>
    </row>
    <row r="173" spans="1:17" ht="15.6" x14ac:dyDescent="0.3">
      <c r="A173" s="26">
        <v>687192</v>
      </c>
      <c r="B173" s="26">
        <v>847230</v>
      </c>
      <c r="C173" s="26">
        <v>368</v>
      </c>
      <c r="D173" s="36">
        <f>Atipicality!G173</f>
        <v>4.1636103422987916E-3</v>
      </c>
      <c r="E173" s="1">
        <f>'Erosional level'!V185</f>
        <v>-1</v>
      </c>
      <c r="F173" s="42">
        <f>Quartiles!AF173</f>
        <v>73.84615384615384</v>
      </c>
      <c r="G173" s="36">
        <f>Quartiles!AO173</f>
        <v>30</v>
      </c>
      <c r="H173" s="42">
        <f>ILR!G173</f>
        <v>-4.7780578249224526</v>
      </c>
      <c r="I173" s="42">
        <f>ILR!H173</f>
        <v>-4.7780578249224526</v>
      </c>
      <c r="J173" s="42">
        <f>ILR!I173</f>
        <v>1.6050773392318973</v>
      </c>
      <c r="K173" s="42">
        <f>ILR!J173</f>
        <v>-5.4520248701047453</v>
      </c>
      <c r="L173" s="42">
        <f>ILR!K173</f>
        <v>-11.379617376991575</v>
      </c>
      <c r="M173" s="42">
        <f>ILR!L173</f>
        <v>-8.799430904107048</v>
      </c>
      <c r="N173" s="42">
        <f>ILR!M173</f>
        <v>13.390766290739307</v>
      </c>
      <c r="O173" s="25">
        <v>169</v>
      </c>
      <c r="P173" s="26">
        <v>1</v>
      </c>
      <c r="Q173" s="27" t="s">
        <v>170</v>
      </c>
    </row>
    <row r="174" spans="1:17" ht="15.6" x14ac:dyDescent="0.3">
      <c r="A174" s="26">
        <v>687193</v>
      </c>
      <c r="B174" s="26">
        <v>847230</v>
      </c>
      <c r="C174" s="26">
        <v>368</v>
      </c>
      <c r="D174" s="36">
        <f>Atipicality!G174</f>
        <v>1.0176916310253199E-2</v>
      </c>
      <c r="E174" s="1">
        <f>'Erosional level'!V186</f>
        <v>-1</v>
      </c>
      <c r="F174" s="42">
        <f>Quartiles!AF174</f>
        <v>73.84615384615384</v>
      </c>
      <c r="G174" s="36">
        <f>Quartiles!AO174</f>
        <v>30</v>
      </c>
      <c r="H174" s="42">
        <f>ILR!G174</f>
        <v>-4.8854590434585266</v>
      </c>
      <c r="I174" s="42">
        <f>ILR!H174</f>
        <v>-4.8854590434585266</v>
      </c>
      <c r="J174" s="42">
        <f>ILR!I174</f>
        <v>1.3943545684940939</v>
      </c>
      <c r="K174" s="42">
        <f>ILR!J174</f>
        <v>-5.4719457259422564</v>
      </c>
      <c r="L174" s="42">
        <f>ILR!K174</f>
        <v>-11.139334168873742</v>
      </c>
      <c r="M174" s="42">
        <f>ILR!L174</f>
        <v>-8.6819028163257599</v>
      </c>
      <c r="N174" s="42">
        <f>ILR!M174</f>
        <v>13.554473325162812</v>
      </c>
      <c r="O174" s="25">
        <v>170</v>
      </c>
      <c r="P174" s="26">
        <v>1</v>
      </c>
      <c r="Q174" s="27" t="s">
        <v>171</v>
      </c>
    </row>
    <row r="175" spans="1:17" ht="15.6" x14ac:dyDescent="0.3">
      <c r="A175" s="26">
        <v>687194</v>
      </c>
      <c r="B175" s="26">
        <v>847230</v>
      </c>
      <c r="C175" s="26">
        <v>368</v>
      </c>
      <c r="D175" s="36">
        <f>Atipicality!G175</f>
        <v>4.1102889869855525E-2</v>
      </c>
      <c r="E175" s="1">
        <f>'Erosional level'!V187</f>
        <v>-1</v>
      </c>
      <c r="F175" s="42">
        <f>Quartiles!AF175</f>
        <v>69.230769230769226</v>
      </c>
      <c r="G175" s="36">
        <f>Quartiles!AO175</f>
        <v>30</v>
      </c>
      <c r="H175" s="42">
        <f>ILR!G175</f>
        <v>-4.9593443735394205</v>
      </c>
      <c r="I175" s="42">
        <f>ILR!H175</f>
        <v>-4.9593443735394205</v>
      </c>
      <c r="J175" s="42">
        <f>ILR!I175</f>
        <v>1.2795998579100272</v>
      </c>
      <c r="K175" s="42">
        <f>ILR!J175</f>
        <v>-5.1150249733052195</v>
      </c>
      <c r="L175" s="42">
        <f>ILR!K175</f>
        <v>-11.407775391737538</v>
      </c>
      <c r="M175" s="42">
        <f>ILR!L175</f>
        <v>-8.6391471897355938</v>
      </c>
      <c r="N175" s="42">
        <f>ILR!M175</f>
        <v>13.629289515459272</v>
      </c>
      <c r="O175" s="25">
        <v>171</v>
      </c>
      <c r="P175" s="26">
        <v>1</v>
      </c>
      <c r="Q175" s="27" t="s">
        <v>172</v>
      </c>
    </row>
    <row r="176" spans="1:17" ht="15.6" x14ac:dyDescent="0.3">
      <c r="A176" s="26">
        <v>687195</v>
      </c>
      <c r="B176" s="26">
        <v>847230</v>
      </c>
      <c r="C176" s="26">
        <v>368</v>
      </c>
      <c r="D176" s="36">
        <f>Atipicality!G176</f>
        <v>0.9999999999999889</v>
      </c>
      <c r="E176" s="1">
        <f>'Erosional level'!V188</f>
        <v>-1</v>
      </c>
      <c r="F176" s="42">
        <f>Quartiles!AF176</f>
        <v>67.692307692307693</v>
      </c>
      <c r="G176" s="36">
        <f>Quartiles!AO176</f>
        <v>30</v>
      </c>
      <c r="H176" s="42">
        <f>ILR!G176</f>
        <v>-5.2020827844190576</v>
      </c>
      <c r="I176" s="42">
        <f>ILR!H176</f>
        <v>-5.2020827844190576</v>
      </c>
      <c r="J176" s="42">
        <f>ILR!I176</f>
        <v>1.2040503554436284</v>
      </c>
      <c r="K176" s="42">
        <f>ILR!J176</f>
        <v>-5.1859782188359009</v>
      </c>
      <c r="L176" s="42">
        <f>ILR!K176</f>
        <v>-11.399878581180008</v>
      </c>
      <c r="M176" s="42">
        <f>ILR!L176</f>
        <v>-8.5701711926624906</v>
      </c>
      <c r="N176" s="42">
        <f>ILR!M176</f>
        <v>13.415386446652523</v>
      </c>
      <c r="O176" s="25">
        <v>172</v>
      </c>
      <c r="P176" s="26">
        <v>1</v>
      </c>
      <c r="Q176" s="27" t="s">
        <v>173</v>
      </c>
    </row>
    <row r="177" spans="1:17" ht="15.6" x14ac:dyDescent="0.3">
      <c r="A177" s="26">
        <v>687196</v>
      </c>
      <c r="B177" s="26">
        <v>847230</v>
      </c>
      <c r="C177" s="26">
        <v>368</v>
      </c>
      <c r="D177" s="36">
        <f>Atipicality!G177</f>
        <v>1.3694239548585957E-2</v>
      </c>
      <c r="E177" s="1">
        <f>'Erosional level'!V189</f>
        <v>-1</v>
      </c>
      <c r="F177" s="42">
        <f>Quartiles!AF177</f>
        <v>73.84615384615384</v>
      </c>
      <c r="G177" s="36">
        <f>Quartiles!AO177</f>
        <v>30</v>
      </c>
      <c r="H177" s="42">
        <f>ILR!G177</f>
        <v>-5.59300603029856</v>
      </c>
      <c r="I177" s="42">
        <f>ILR!H177</f>
        <v>-5.59300603029856</v>
      </c>
      <c r="J177" s="42">
        <f>ILR!I177</f>
        <v>1.2591918572985301</v>
      </c>
      <c r="K177" s="42">
        <f>ILR!J177</f>
        <v>-5.6135173886838352</v>
      </c>
      <c r="L177" s="42">
        <f>ILR!K177</f>
        <v>-11.010193708271224</v>
      </c>
      <c r="M177" s="42">
        <f>ILR!L177</f>
        <v>-8.5183443252995215</v>
      </c>
      <c r="N177" s="42">
        <f>ILR!M177</f>
        <v>12.922010559669539</v>
      </c>
      <c r="O177" s="25">
        <v>173</v>
      </c>
      <c r="P177" s="26">
        <v>1</v>
      </c>
      <c r="Q177" s="27" t="s">
        <v>174</v>
      </c>
    </row>
    <row r="178" spans="1:17" ht="15.6" x14ac:dyDescent="0.3">
      <c r="A178" s="26">
        <v>687197</v>
      </c>
      <c r="B178" s="26">
        <v>847230</v>
      </c>
      <c r="C178" s="26">
        <v>368</v>
      </c>
      <c r="D178" s="36">
        <f>Atipicality!G178</f>
        <v>0.16890937019880931</v>
      </c>
      <c r="E178" s="1">
        <f>'Erosional level'!V190</f>
        <v>-1</v>
      </c>
      <c r="F178" s="42">
        <f>Quartiles!AF178</f>
        <v>66.15384615384616</v>
      </c>
      <c r="G178" s="36">
        <f>Quartiles!AO178</f>
        <v>30</v>
      </c>
      <c r="H178" s="42">
        <f>ILR!G178</f>
        <v>-5.231671986639741</v>
      </c>
      <c r="I178" s="42">
        <f>ILR!H178</f>
        <v>-5.231671986639741</v>
      </c>
      <c r="J178" s="42">
        <f>ILR!I178</f>
        <v>1.1774894227876218</v>
      </c>
      <c r="K178" s="42">
        <f>ILR!J178</f>
        <v>-5.0769518813178545</v>
      </c>
      <c r="L178" s="42">
        <f>ILR!K178</f>
        <v>-11.495665423426114</v>
      </c>
      <c r="M178" s="42">
        <f>ILR!L178</f>
        <v>-8.4945749121468275</v>
      </c>
      <c r="N178" s="42">
        <f>ILR!M178</f>
        <v>13.425440983609191</v>
      </c>
      <c r="O178" s="25">
        <v>174</v>
      </c>
      <c r="P178" s="26">
        <v>1</v>
      </c>
      <c r="Q178" s="27" t="s">
        <v>175</v>
      </c>
    </row>
    <row r="179" spans="1:17" ht="15.6" x14ac:dyDescent="0.3">
      <c r="A179" s="26">
        <v>687199</v>
      </c>
      <c r="B179" s="26">
        <v>847230</v>
      </c>
      <c r="C179" s="26">
        <v>368</v>
      </c>
      <c r="D179" s="36">
        <f>Atipicality!G179</f>
        <v>0.99683681914750599</v>
      </c>
      <c r="E179" s="1">
        <f>'Erosional level'!V191</f>
        <v>-1</v>
      </c>
      <c r="F179" s="42">
        <f>Quartiles!AF179</f>
        <v>69.230769230769226</v>
      </c>
      <c r="G179" s="36">
        <f>Quartiles!AO179</f>
        <v>30</v>
      </c>
      <c r="H179" s="42">
        <f>ILR!G179</f>
        <v>-5.5850915534690246</v>
      </c>
      <c r="I179" s="42">
        <f>ILR!H179</f>
        <v>-5.5850915534690246</v>
      </c>
      <c r="J179" s="42">
        <f>ILR!I179</f>
        <v>1.1570184548190421</v>
      </c>
      <c r="K179" s="42">
        <f>ILR!J179</f>
        <v>-5.1481567194469475</v>
      </c>
      <c r="L179" s="42">
        <f>ILR!K179</f>
        <v>-10.915123355368008</v>
      </c>
      <c r="M179" s="42">
        <f>ILR!L179</f>
        <v>-8.631295135916444</v>
      </c>
      <c r="N179" s="42">
        <f>ILR!M179</f>
        <v>13.412047028296998</v>
      </c>
      <c r="O179" s="25">
        <v>175</v>
      </c>
      <c r="P179" s="26">
        <v>1</v>
      </c>
      <c r="Q179" s="27" t="s">
        <v>176</v>
      </c>
    </row>
    <row r="180" spans="1:17" ht="15.6" x14ac:dyDescent="0.3">
      <c r="A180" s="26">
        <v>687120</v>
      </c>
      <c r="B180" s="26">
        <v>847230</v>
      </c>
      <c r="C180" s="26">
        <v>368</v>
      </c>
      <c r="D180" s="36">
        <f>Atipicality!G180</f>
        <v>0.16137768529633617</v>
      </c>
      <c r="E180" s="1">
        <f>'Erosional level'!V192</f>
        <v>-1</v>
      </c>
      <c r="F180" s="42">
        <f>Quartiles!AF180</f>
        <v>66.15384615384616</v>
      </c>
      <c r="G180" s="36">
        <f>Quartiles!AO180</f>
        <v>30</v>
      </c>
      <c r="H180" s="42">
        <f>ILR!G180</f>
        <v>-5.3791060844904832</v>
      </c>
      <c r="I180" s="42">
        <f>ILR!H180</f>
        <v>-5.3791060844904832</v>
      </c>
      <c r="J180" s="42">
        <f>ILR!I180</f>
        <v>1.0830104234188127</v>
      </c>
      <c r="K180" s="42">
        <f>ILR!J180</f>
        <v>-5.295481679770397</v>
      </c>
      <c r="L180" s="42">
        <f>ILR!K180</f>
        <v>-11.333408628200745</v>
      </c>
      <c r="M180" s="42">
        <f>ILR!L180</f>
        <v>-8.5434271424178547</v>
      </c>
      <c r="N180" s="42">
        <f>ILR!M180</f>
        <v>13.201553487027635</v>
      </c>
      <c r="O180" s="25">
        <v>176</v>
      </c>
      <c r="P180" s="26">
        <v>1</v>
      </c>
      <c r="Q180" s="27" t="s">
        <v>177</v>
      </c>
    </row>
    <row r="181" spans="1:17" ht="15.6" x14ac:dyDescent="0.3">
      <c r="A181" s="26">
        <v>687122</v>
      </c>
      <c r="B181" s="26">
        <v>847230</v>
      </c>
      <c r="C181" s="26">
        <v>368</v>
      </c>
      <c r="D181" s="36">
        <f>Atipicality!G181</f>
        <v>1.1570181896112471E-2</v>
      </c>
      <c r="E181" s="1">
        <f>'Erosional level'!V193</f>
        <v>-1</v>
      </c>
      <c r="F181" s="42">
        <f>Quartiles!AF181</f>
        <v>67.692307692307693</v>
      </c>
      <c r="G181" s="36">
        <f>Quartiles!AO181</f>
        <v>30</v>
      </c>
      <c r="H181" s="42">
        <f>ILR!G181</f>
        <v>-5.3064774807232693</v>
      </c>
      <c r="I181" s="42">
        <f>ILR!H181</f>
        <v>-5.3064774807232693</v>
      </c>
      <c r="J181" s="42">
        <f>ILR!I181</f>
        <v>1.0641841523685143</v>
      </c>
      <c r="K181" s="42">
        <f>ILR!J181</f>
        <v>-5.1832289328701791</v>
      </c>
      <c r="L181" s="42">
        <f>ILR!K181</f>
        <v>-11.453575850034232</v>
      </c>
      <c r="M181" s="42">
        <f>ILR!L181</f>
        <v>-8.6500877468900637</v>
      </c>
      <c r="N181" s="42">
        <f>ILR!M181</f>
        <v>13.204268202767141</v>
      </c>
      <c r="O181" s="25">
        <v>177</v>
      </c>
      <c r="P181" s="26">
        <v>1</v>
      </c>
      <c r="Q181" s="27" t="s">
        <v>178</v>
      </c>
    </row>
    <row r="182" spans="1:17" ht="15.6" x14ac:dyDescent="0.3">
      <c r="A182" s="26">
        <v>687124</v>
      </c>
      <c r="B182" s="26">
        <v>847230</v>
      </c>
      <c r="C182" s="26">
        <v>368</v>
      </c>
      <c r="D182" s="36">
        <f>Atipicality!G182</f>
        <v>4.7022672150803221E-4</v>
      </c>
      <c r="E182" s="1">
        <f>'Erosional level'!V194</f>
        <v>-1</v>
      </c>
      <c r="F182" s="42">
        <f>Quartiles!AF182</f>
        <v>67.692307692307693</v>
      </c>
      <c r="G182" s="36">
        <f>Quartiles!AO182</f>
        <v>30</v>
      </c>
      <c r="H182" s="42">
        <f>ILR!G182</f>
        <v>-5.5662176179710992</v>
      </c>
      <c r="I182" s="42">
        <f>ILR!H182</f>
        <v>-5.5662176179710992</v>
      </c>
      <c r="J182" s="42">
        <f>ILR!I182</f>
        <v>1.0991222810190369</v>
      </c>
      <c r="K182" s="42">
        <f>ILR!J182</f>
        <v>-5.156881390653167</v>
      </c>
      <c r="L182" s="42">
        <f>ILR!K182</f>
        <v>-11.528300375431904</v>
      </c>
      <c r="M182" s="42">
        <f>ILR!L182</f>
        <v>-8.6834779709086476</v>
      </c>
      <c r="N182" s="42">
        <f>ILR!M182</f>
        <v>13.291814243692457</v>
      </c>
      <c r="O182" s="25">
        <v>178</v>
      </c>
      <c r="P182" s="26">
        <v>1</v>
      </c>
      <c r="Q182" s="27" t="s">
        <v>197</v>
      </c>
    </row>
    <row r="183" spans="1:17" ht="15.6" x14ac:dyDescent="0.3">
      <c r="A183" s="26">
        <v>687126</v>
      </c>
      <c r="B183" s="26">
        <v>847230</v>
      </c>
      <c r="C183" s="26">
        <v>368</v>
      </c>
      <c r="D183" s="36">
        <f>Atipicality!G183</f>
        <v>1.9885055690980815E-4</v>
      </c>
      <c r="E183" s="1">
        <f>'Erosional level'!V195</f>
        <v>-1</v>
      </c>
      <c r="F183" s="42">
        <f>Quartiles!AF183</f>
        <v>80</v>
      </c>
      <c r="G183" s="36">
        <f>Quartiles!AO183</f>
        <v>30</v>
      </c>
      <c r="H183" s="42">
        <f>ILR!G183</f>
        <v>-6.7636582850268603</v>
      </c>
      <c r="I183" s="42">
        <f>ILR!H183</f>
        <v>-6.7636582850268603</v>
      </c>
      <c r="J183" s="42">
        <f>ILR!I183</f>
        <v>1.2905208035845088</v>
      </c>
      <c r="K183" s="42">
        <f>ILR!J183</f>
        <v>-5.3751334206383943</v>
      </c>
      <c r="L183" s="42">
        <f>ILR!K183</f>
        <v>-11.274525102538709</v>
      </c>
      <c r="M183" s="42">
        <f>ILR!L183</f>
        <v>-8.7985876653784132</v>
      </c>
      <c r="N183" s="42">
        <f>ILR!M183</f>
        <v>12.967249346983703</v>
      </c>
      <c r="O183" s="25">
        <v>179</v>
      </c>
      <c r="P183" s="26">
        <v>1</v>
      </c>
      <c r="Q183" s="27" t="s">
        <v>179</v>
      </c>
    </row>
    <row r="184" spans="1:17" ht="15.6" x14ac:dyDescent="0.3">
      <c r="A184" s="26">
        <v>687208</v>
      </c>
      <c r="B184" s="26">
        <v>847230</v>
      </c>
      <c r="C184" s="26">
        <v>368</v>
      </c>
      <c r="D184" s="36">
        <f>Atipicality!G184</f>
        <v>6.4516162304350125E-3</v>
      </c>
      <c r="E184" s="1">
        <f>'Erosional level'!V196</f>
        <v>-1</v>
      </c>
      <c r="F184" s="42">
        <f>Quartiles!AF184</f>
        <v>78.461538461538467</v>
      </c>
      <c r="G184" s="36">
        <f>Quartiles!AO184</f>
        <v>30</v>
      </c>
      <c r="H184" s="42">
        <f>ILR!G184</f>
        <v>-6.4121706558744371</v>
      </c>
      <c r="I184" s="42">
        <f>ILR!H184</f>
        <v>-6.4121706558744371</v>
      </c>
      <c r="J184" s="42">
        <f>ILR!I184</f>
        <v>1.2923821532130995</v>
      </c>
      <c r="K184" s="42">
        <f>ILR!J184</f>
        <v>-5.2318067087437168</v>
      </c>
      <c r="L184" s="42">
        <f>ILR!K184</f>
        <v>-11.224513276649505</v>
      </c>
      <c r="M184" s="42">
        <f>ILR!L184</f>
        <v>-8.7809534971940479</v>
      </c>
      <c r="N184" s="42">
        <f>ILR!M184</f>
        <v>13.348120615648833</v>
      </c>
      <c r="O184" s="25">
        <v>180</v>
      </c>
      <c r="P184" s="26">
        <v>1</v>
      </c>
      <c r="Q184" s="27" t="s">
        <v>180</v>
      </c>
    </row>
    <row r="185" spans="1:17" ht="15.6" x14ac:dyDescent="0.3">
      <c r="A185" s="26">
        <v>687210</v>
      </c>
      <c r="B185" s="26">
        <v>847230</v>
      </c>
      <c r="C185" s="26">
        <v>368</v>
      </c>
      <c r="D185" s="36">
        <f>Atipicality!G185</f>
        <v>4.2113998422034097E-3</v>
      </c>
      <c r="E185" s="1">
        <f>'Erosional level'!V197</f>
        <v>-1</v>
      </c>
      <c r="F185" s="42">
        <f>Quartiles!AF185</f>
        <v>76.92307692307692</v>
      </c>
      <c r="G185" s="36">
        <f>Quartiles!AO185</f>
        <v>30</v>
      </c>
      <c r="H185" s="42">
        <f>ILR!G185</f>
        <v>-6.0227246193777217</v>
      </c>
      <c r="I185" s="42">
        <f>ILR!H185</f>
        <v>-6.0227246193777217</v>
      </c>
      <c r="J185" s="42">
        <f>ILR!I185</f>
        <v>1.4012229033299677</v>
      </c>
      <c r="K185" s="42">
        <f>ILR!J185</f>
        <v>-5.1884515988597562</v>
      </c>
      <c r="L185" s="42">
        <f>ILR!K185</f>
        <v>-11.473942750135551</v>
      </c>
      <c r="M185" s="42">
        <f>ILR!L185</f>
        <v>-8.833477266607078</v>
      </c>
      <c r="N185" s="42">
        <f>ILR!M185</f>
        <v>13.475770171565379</v>
      </c>
      <c r="O185" s="25">
        <v>181</v>
      </c>
      <c r="P185" s="26">
        <v>1</v>
      </c>
      <c r="Q185" s="27" t="s">
        <v>181</v>
      </c>
    </row>
    <row r="186" spans="1:17" ht="15.6" x14ac:dyDescent="0.3">
      <c r="A186" s="26">
        <v>687211</v>
      </c>
      <c r="B186" s="26">
        <v>847230</v>
      </c>
      <c r="C186" s="26">
        <v>368</v>
      </c>
      <c r="D186" s="36">
        <f>Atipicality!G186</f>
        <v>0.17419186692284325</v>
      </c>
      <c r="E186" s="1">
        <f>'Erosional level'!V198</f>
        <v>-1</v>
      </c>
      <c r="F186" s="42">
        <f>Quartiles!AF186</f>
        <v>73.84615384615384</v>
      </c>
      <c r="G186" s="36">
        <f>Quartiles!AO186</f>
        <v>30</v>
      </c>
      <c r="H186" s="42">
        <f>ILR!G186</f>
        <v>-6.8128562385034757</v>
      </c>
      <c r="I186" s="42">
        <f>ILR!H186</f>
        <v>-6.8128562385034757</v>
      </c>
      <c r="J186" s="42">
        <f>ILR!I186</f>
        <v>-8.1623961711470516E-2</v>
      </c>
      <c r="K186" s="42">
        <f>ILR!J186</f>
        <v>-5.2771877408915984</v>
      </c>
      <c r="L186" s="42">
        <f>ILR!K186</f>
        <v>-12.130193854384194</v>
      </c>
      <c r="M186" s="42">
        <f>ILR!L186</f>
        <v>-8.5212386848205277</v>
      </c>
      <c r="N186" s="42">
        <f>ILR!M186</f>
        <v>13.374494431222463</v>
      </c>
      <c r="O186" s="25">
        <v>182</v>
      </c>
      <c r="P186" s="26">
        <v>1</v>
      </c>
      <c r="Q186" s="27" t="s">
        <v>198</v>
      </c>
    </row>
    <row r="187" spans="1:17" ht="15.6" x14ac:dyDescent="0.3">
      <c r="A187" s="26">
        <v>687213</v>
      </c>
      <c r="B187" s="26">
        <v>847230</v>
      </c>
      <c r="C187" s="26">
        <v>368</v>
      </c>
      <c r="D187" s="36">
        <f>Atipicality!G187</f>
        <v>1.8575856858408883E-3</v>
      </c>
      <c r="E187" s="1">
        <f>'Erosional level'!V199</f>
        <v>-1</v>
      </c>
      <c r="F187" s="42">
        <f>Quartiles!AF187</f>
        <v>78.461538461538467</v>
      </c>
      <c r="G187" s="36">
        <f>Quartiles!AO187</f>
        <v>30</v>
      </c>
      <c r="H187" s="42">
        <f>ILR!G187</f>
        <v>-6.41781056264883</v>
      </c>
      <c r="I187" s="42">
        <f>ILR!H187</f>
        <v>-6.41781056264883</v>
      </c>
      <c r="J187" s="42">
        <f>ILR!I187</f>
        <v>1.3521109014752655</v>
      </c>
      <c r="K187" s="42">
        <f>ILR!J187</f>
        <v>-5.1678736128098794</v>
      </c>
      <c r="L187" s="42">
        <f>ILR!K187</f>
        <v>-11.220806619186069</v>
      </c>
      <c r="M187" s="42">
        <f>ILR!L187</f>
        <v>-8.7355832519918142</v>
      </c>
      <c r="N187" s="42">
        <f>ILR!M187</f>
        <v>13.509765111877764</v>
      </c>
      <c r="O187" s="25">
        <v>183</v>
      </c>
      <c r="P187" s="26">
        <v>1</v>
      </c>
      <c r="Q187" s="27" t="s">
        <v>182</v>
      </c>
    </row>
    <row r="188" spans="1:17" ht="15.6" x14ac:dyDescent="0.3">
      <c r="A188" s="26">
        <v>687215</v>
      </c>
      <c r="B188" s="26">
        <v>847230</v>
      </c>
      <c r="C188" s="26">
        <v>368</v>
      </c>
      <c r="D188" s="36">
        <f>Atipicality!G188</f>
        <v>7.2054990017809701E-5</v>
      </c>
      <c r="E188" s="1">
        <f>'Erosional level'!V200</f>
        <v>-1</v>
      </c>
      <c r="F188" s="42">
        <f>Quartiles!AF188</f>
        <v>76.92307692307692</v>
      </c>
      <c r="G188" s="36">
        <f>Quartiles!AO188</f>
        <v>30</v>
      </c>
      <c r="H188" s="42">
        <f>ILR!G188</f>
        <v>-6.1353236010435541</v>
      </c>
      <c r="I188" s="42">
        <f>ILR!H188</f>
        <v>-6.1353236010435541</v>
      </c>
      <c r="J188" s="42">
        <f>ILR!I188</f>
        <v>1.2734380511033532</v>
      </c>
      <c r="K188" s="42">
        <f>ILR!J188</f>
        <v>-5.1372891240394551</v>
      </c>
      <c r="L188" s="42">
        <f>ILR!K188</f>
        <v>-11.397876810201</v>
      </c>
      <c r="M188" s="42">
        <f>ILR!L188</f>
        <v>-8.7063300324944954</v>
      </c>
      <c r="N188" s="42">
        <f>ILR!M188</f>
        <v>13.768191058288627</v>
      </c>
      <c r="O188" s="25">
        <v>184</v>
      </c>
      <c r="P188" s="26">
        <v>1</v>
      </c>
      <c r="Q188" s="27" t="s">
        <v>183</v>
      </c>
    </row>
    <row r="189" spans="1:17" ht="15.6" x14ac:dyDescent="0.3">
      <c r="A189" s="26">
        <v>687217</v>
      </c>
      <c r="B189" s="26">
        <v>847230</v>
      </c>
      <c r="C189" s="26">
        <v>368</v>
      </c>
      <c r="D189" s="36">
        <f>Atipicality!G189</f>
        <v>8.7103565931525798E-3</v>
      </c>
      <c r="E189" s="1">
        <f>'Erosional level'!V201</f>
        <v>-1</v>
      </c>
      <c r="F189" s="42">
        <f>Quartiles!AF189</f>
        <v>76.92307692307692</v>
      </c>
      <c r="G189" s="36">
        <f>Quartiles!AO189</f>
        <v>30</v>
      </c>
      <c r="H189" s="42">
        <f>ILR!G189</f>
        <v>-6.4786647546965348</v>
      </c>
      <c r="I189" s="42">
        <f>ILR!H189</f>
        <v>-6.4786647546965348</v>
      </c>
      <c r="J189" s="42">
        <f>ILR!I189</f>
        <v>1.3458181293398417</v>
      </c>
      <c r="K189" s="42">
        <f>ILR!J189</f>
        <v>-4.9769986470723229</v>
      </c>
      <c r="L189" s="42">
        <f>ILR!K189</f>
        <v>-11.640251653117854</v>
      </c>
      <c r="M189" s="42">
        <f>ILR!L189</f>
        <v>-8.6776402191340054</v>
      </c>
      <c r="N189" s="42">
        <f>ILR!M189</f>
        <v>13.67986744331291</v>
      </c>
      <c r="O189" s="25">
        <v>185</v>
      </c>
      <c r="P189" s="26">
        <v>1</v>
      </c>
      <c r="Q189" s="27" t="s">
        <v>184</v>
      </c>
    </row>
    <row r="190" spans="1:17" ht="15.6" x14ac:dyDescent="0.3">
      <c r="A190" s="26">
        <v>687218</v>
      </c>
      <c r="B190" s="26">
        <v>847230</v>
      </c>
      <c r="C190" s="26">
        <v>368</v>
      </c>
      <c r="D190" s="36">
        <f>Atipicality!G190</f>
        <v>1.0694769255941317E-3</v>
      </c>
      <c r="E190" s="1">
        <f>'Erosional level'!V202</f>
        <v>-1</v>
      </c>
      <c r="F190" s="42">
        <f>Quartiles!AF190</f>
        <v>80</v>
      </c>
      <c r="G190" s="36">
        <f>Quartiles!AO190</f>
        <v>30</v>
      </c>
      <c r="H190" s="42">
        <f>ILR!G190</f>
        <v>-6.0750351278565686</v>
      </c>
      <c r="I190" s="42">
        <f>ILR!H190</f>
        <v>-6.0750351278565686</v>
      </c>
      <c r="J190" s="42">
        <f>ILR!I190</f>
        <v>1.431809212224983</v>
      </c>
      <c r="K190" s="42">
        <f>ILR!J190</f>
        <v>-5.1363280789023005</v>
      </c>
      <c r="L190" s="42">
        <f>ILR!K190</f>
        <v>-11.640317781295627</v>
      </c>
      <c r="M190" s="42">
        <f>ILR!L190</f>
        <v>-8.7461848250291307</v>
      </c>
      <c r="N190" s="42">
        <f>ILR!M190</f>
        <v>13.550924288256972</v>
      </c>
      <c r="O190" s="25">
        <v>186</v>
      </c>
      <c r="P190" s="26">
        <v>1</v>
      </c>
      <c r="Q190" s="27" t="s">
        <v>185</v>
      </c>
    </row>
    <row r="191" spans="1:17" ht="15.6" x14ac:dyDescent="0.3">
      <c r="A191" s="26">
        <v>687220</v>
      </c>
      <c r="B191" s="26">
        <v>847230</v>
      </c>
      <c r="C191" s="26">
        <v>368</v>
      </c>
      <c r="D191" s="36">
        <f>Atipicality!G191</f>
        <v>5.6002476576581207E-3</v>
      </c>
      <c r="E191" s="1">
        <f>'Erosional level'!V203</f>
        <v>-1</v>
      </c>
      <c r="F191" s="42">
        <f>Quartiles!AF191</f>
        <v>67.692307692307693</v>
      </c>
      <c r="G191" s="36">
        <f>Quartiles!AO191</f>
        <v>30</v>
      </c>
      <c r="H191" s="42">
        <f>ILR!G191</f>
        <v>-5.4437062395412452</v>
      </c>
      <c r="I191" s="42">
        <f>ILR!H191</f>
        <v>-5.4437062395412452</v>
      </c>
      <c r="J191" s="42">
        <f>ILR!I191</f>
        <v>1.2801424701949156</v>
      </c>
      <c r="K191" s="42">
        <f>ILR!J191</f>
        <v>-4.9791104138372173</v>
      </c>
      <c r="L191" s="42">
        <f>ILR!K191</f>
        <v>-11.64570193748483</v>
      </c>
      <c r="M191" s="42">
        <f>ILR!L191</f>
        <v>-8.7034429550347099</v>
      </c>
      <c r="N191" s="42">
        <f>ILR!M191</f>
        <v>13.865541467970205</v>
      </c>
      <c r="O191" s="25">
        <v>187</v>
      </c>
      <c r="P191" s="26">
        <v>1</v>
      </c>
      <c r="Q191" s="27" t="s">
        <v>186</v>
      </c>
    </row>
    <row r="192" spans="1:17" ht="15.6" x14ac:dyDescent="0.3">
      <c r="A192" s="26">
        <v>687222</v>
      </c>
      <c r="B192" s="26">
        <v>847230</v>
      </c>
      <c r="C192" s="26">
        <v>368</v>
      </c>
      <c r="D192" s="36">
        <f>Atipicality!G192</f>
        <v>4.2574680858098452E-4</v>
      </c>
      <c r="E192" s="1">
        <f>'Erosional level'!V204</f>
        <v>-1</v>
      </c>
      <c r="F192" s="42">
        <f>Quartiles!AF192</f>
        <v>75.384615384615387</v>
      </c>
      <c r="G192" s="36">
        <f>Quartiles!AO192</f>
        <v>30</v>
      </c>
      <c r="H192" s="42">
        <f>ILR!G192</f>
        <v>-6.1453437149961578</v>
      </c>
      <c r="I192" s="42">
        <f>ILR!H192</f>
        <v>-6.1453437149961578</v>
      </c>
      <c r="J192" s="42">
        <f>ILR!I192</f>
        <v>1.3519982956548315</v>
      </c>
      <c r="K192" s="42">
        <f>ILR!J192</f>
        <v>-4.9668114127731879</v>
      </c>
      <c r="L192" s="42">
        <f>ILR!K192</f>
        <v>-11.593733427112612</v>
      </c>
      <c r="M192" s="42">
        <f>ILR!L192</f>
        <v>-8.6262937715088537</v>
      </c>
      <c r="N192" s="42">
        <f>ILR!M192</f>
        <v>13.823070694191433</v>
      </c>
      <c r="O192" s="25">
        <v>188</v>
      </c>
      <c r="P192" s="26">
        <v>1</v>
      </c>
      <c r="Q192" s="27" t="s">
        <v>187</v>
      </c>
    </row>
    <row r="193" spans="1:17" ht="15.6" x14ac:dyDescent="0.3">
      <c r="A193" s="26">
        <v>687223</v>
      </c>
      <c r="B193" s="26">
        <v>847230</v>
      </c>
      <c r="C193" s="26">
        <v>368</v>
      </c>
      <c r="D193" s="36">
        <f>Atipicality!G193</f>
        <v>9.7470257891690631E-4</v>
      </c>
      <c r="E193" s="1">
        <f>'Erosional level'!V205</f>
        <v>-1</v>
      </c>
      <c r="F193" s="42">
        <f>Quartiles!AF193</f>
        <v>75.384615384615387</v>
      </c>
      <c r="G193" s="36">
        <f>Quartiles!AO193</f>
        <v>30</v>
      </c>
      <c r="H193" s="42">
        <f>ILR!G193</f>
        <v>-6.1985357742884251</v>
      </c>
      <c r="I193" s="42">
        <f>ILR!H193</f>
        <v>-6.1985357742884251</v>
      </c>
      <c r="J193" s="42">
        <f>ILR!I193</f>
        <v>1.3118062879966714</v>
      </c>
      <c r="K193" s="42">
        <f>ILR!J193</f>
        <v>-5.0345427422380036</v>
      </c>
      <c r="L193" s="42">
        <f>ILR!K193</f>
        <v>-11.542466255106994</v>
      </c>
      <c r="M193" s="42">
        <f>ILR!L193</f>
        <v>-8.6845291696352032</v>
      </c>
      <c r="N193" s="42">
        <f>ILR!M193</f>
        <v>14.049474009783502</v>
      </c>
      <c r="O193" s="25">
        <v>189</v>
      </c>
      <c r="P193" s="26">
        <v>1</v>
      </c>
      <c r="Q193" s="27" t="s">
        <v>188</v>
      </c>
    </row>
    <row r="194" spans="1:17" ht="15.6" x14ac:dyDescent="0.3">
      <c r="A194" s="26">
        <v>687224</v>
      </c>
      <c r="B194" s="26">
        <v>847230</v>
      </c>
      <c r="C194" s="26">
        <v>368</v>
      </c>
      <c r="D194" s="36">
        <f>Atipicality!G194</f>
        <v>4.0697836324932461E-4</v>
      </c>
      <c r="E194" s="1">
        <f>'Erosional level'!V206</f>
        <v>-1</v>
      </c>
      <c r="F194" s="42">
        <f>Quartiles!AF194</f>
        <v>83.07692307692308</v>
      </c>
      <c r="G194" s="36">
        <f>Quartiles!AO194</f>
        <v>30</v>
      </c>
      <c r="H194" s="42">
        <f>ILR!G194</f>
        <v>-5.6807395136246166</v>
      </c>
      <c r="I194" s="42">
        <f>ILR!H194</f>
        <v>-5.6807395136246166</v>
      </c>
      <c r="J194" s="42">
        <f>ILR!I194</f>
        <v>2.4831651455705406</v>
      </c>
      <c r="K194" s="42">
        <f>ILR!J194</f>
        <v>-5.9382340475514388</v>
      </c>
      <c r="L194" s="42">
        <f>ILR!K194</f>
        <v>-10.53579022730078</v>
      </c>
      <c r="M194" s="42">
        <f>ILR!L194</f>
        <v>-8.8410560482027201</v>
      </c>
      <c r="N194" s="42">
        <f>ILR!M194</f>
        <v>13.290675320545681</v>
      </c>
      <c r="O194" s="25">
        <v>190</v>
      </c>
      <c r="P194" s="26">
        <v>1</v>
      </c>
      <c r="Q194" s="27" t="s">
        <v>189</v>
      </c>
    </row>
    <row r="195" spans="1:17" ht="15.6" x14ac:dyDescent="0.3">
      <c r="A195" s="26">
        <v>687225</v>
      </c>
      <c r="B195" s="26">
        <v>847230</v>
      </c>
      <c r="C195" s="26">
        <v>368</v>
      </c>
      <c r="D195" s="36">
        <f>Atipicality!G195</f>
        <v>0.13181796061728054</v>
      </c>
      <c r="E195" s="1">
        <f>'Erosional level'!V207</f>
        <v>-1</v>
      </c>
      <c r="F195" s="42">
        <f>Quartiles!AF195</f>
        <v>75.384615384615387</v>
      </c>
      <c r="G195" s="36">
        <f>Quartiles!AO195</f>
        <v>30</v>
      </c>
      <c r="H195" s="42">
        <f>ILR!G195</f>
        <v>-6.266698071440242</v>
      </c>
      <c r="I195" s="42">
        <f>ILR!H195</f>
        <v>-6.266698071440242</v>
      </c>
      <c r="J195" s="42">
        <f>ILR!I195</f>
        <v>1.8531393494173241</v>
      </c>
      <c r="K195" s="42">
        <f>ILR!J195</f>
        <v>-5.0040827739099241</v>
      </c>
      <c r="L195" s="42">
        <f>ILR!K195</f>
        <v>-11.376516508089555</v>
      </c>
      <c r="M195" s="42">
        <f>ILR!L195</f>
        <v>-8.6442145571519742</v>
      </c>
      <c r="N195" s="42">
        <f>ILR!M195</f>
        <v>13.861935270125249</v>
      </c>
      <c r="O195" s="25">
        <v>191</v>
      </c>
      <c r="P195" s="26">
        <v>1</v>
      </c>
      <c r="Q195" s="27" t="s">
        <v>190</v>
      </c>
    </row>
    <row r="196" spans="1:17" ht="15.6" x14ac:dyDescent="0.3">
      <c r="A196" s="26">
        <v>687227</v>
      </c>
      <c r="B196" s="26">
        <v>847230</v>
      </c>
      <c r="C196" s="26">
        <v>368</v>
      </c>
      <c r="D196" s="36">
        <f>Atipicality!G196</f>
        <v>2.3205995641575567E-2</v>
      </c>
      <c r="E196" s="1">
        <f>'Erosional level'!V208</f>
        <v>-1</v>
      </c>
      <c r="F196" s="42">
        <f>Quartiles!AF196</f>
        <v>80</v>
      </c>
      <c r="G196" s="36">
        <f>Quartiles!AO196</f>
        <v>30</v>
      </c>
      <c r="H196" s="42">
        <f>ILR!G196</f>
        <v>-5.9366280912441827</v>
      </c>
      <c r="I196" s="42">
        <f>ILR!H196</f>
        <v>-5.9366280912441827</v>
      </c>
      <c r="J196" s="42">
        <f>ILR!I196</f>
        <v>1.7707486788028468</v>
      </c>
      <c r="K196" s="42">
        <f>ILR!J196</f>
        <v>-5.114757295176239</v>
      </c>
      <c r="L196" s="42">
        <f>ILR!K196</f>
        <v>-11.243903349363743</v>
      </c>
      <c r="M196" s="42">
        <f>ILR!L196</f>
        <v>-8.6400318348525609</v>
      </c>
      <c r="N196" s="42">
        <f>ILR!M196</f>
        <v>14.111786631762506</v>
      </c>
      <c r="O196" s="25">
        <v>192</v>
      </c>
      <c r="P196" s="26">
        <v>1</v>
      </c>
      <c r="Q196" s="27" t="s">
        <v>191</v>
      </c>
    </row>
    <row r="197" spans="1:17" ht="15.6" x14ac:dyDescent="0.3">
      <c r="A197" s="26">
        <v>687228</v>
      </c>
      <c r="B197" s="26">
        <v>847230</v>
      </c>
      <c r="C197" s="26">
        <v>368</v>
      </c>
      <c r="D197" s="36">
        <f>Atipicality!G197</f>
        <v>4.454347470602766E-3</v>
      </c>
      <c r="E197" s="1">
        <f>'Erosional level'!V209</f>
        <v>1</v>
      </c>
      <c r="F197" s="42">
        <f>Quartiles!AF197</f>
        <v>75.384615384615387</v>
      </c>
      <c r="G197" s="36">
        <f>Quartiles!AO197</f>
        <v>30</v>
      </c>
      <c r="H197" s="42">
        <f>ILR!G197</f>
        <v>-4.6156616198605018</v>
      </c>
      <c r="I197" s="42">
        <f>ILR!H197</f>
        <v>-4.6156616198605018</v>
      </c>
      <c r="J197" s="42">
        <f>ILR!I197</f>
        <v>-1.458155953349499</v>
      </c>
      <c r="K197" s="42">
        <f>ILR!J197</f>
        <v>-2.8554643968391265</v>
      </c>
      <c r="L197" s="42">
        <f>ILR!K197</f>
        <v>-11.7730094668895</v>
      </c>
      <c r="M197" s="42">
        <f>ILR!L197</f>
        <v>-9.0210036320266429</v>
      </c>
      <c r="N197" s="42">
        <f>ILR!M197</f>
        <v>15.171486027549733</v>
      </c>
      <c r="O197" s="25">
        <v>193</v>
      </c>
      <c r="P197" s="26">
        <v>1</v>
      </c>
      <c r="Q197" s="27" t="s">
        <v>199</v>
      </c>
    </row>
    <row r="198" spans="1:17" ht="15.6" x14ac:dyDescent="0.3">
      <c r="A198" s="26">
        <v>687229</v>
      </c>
      <c r="B198" s="26">
        <v>847230</v>
      </c>
      <c r="C198" s="26">
        <v>368</v>
      </c>
      <c r="D198" s="36">
        <f>Atipicality!G198</f>
        <v>0.87592286035801548</v>
      </c>
      <c r="E198" s="1">
        <f>'Erosional level'!V210</f>
        <v>-1</v>
      </c>
      <c r="F198" s="42">
        <f>Quartiles!AF198</f>
        <v>76.92307692307692</v>
      </c>
      <c r="G198" s="36">
        <f>Quartiles!AO198</f>
        <v>30</v>
      </c>
      <c r="H198" s="42">
        <f>ILR!G198</f>
        <v>-2.9291358017996121</v>
      </c>
      <c r="I198" s="42">
        <f>ILR!H198</f>
        <v>-2.9291358017996121</v>
      </c>
      <c r="J198" s="42">
        <f>ILR!I198</f>
        <v>1.49711002296227</v>
      </c>
      <c r="K198" s="42">
        <f>ILR!J198</f>
        <v>-5.318293001536186</v>
      </c>
      <c r="L198" s="42">
        <f>ILR!K198</f>
        <v>-10.886226712265881</v>
      </c>
      <c r="M198" s="42">
        <f>ILR!L198</f>
        <v>-8.8090514322948454</v>
      </c>
      <c r="N198" s="42">
        <f>ILR!M198</f>
        <v>14.476980043796923</v>
      </c>
      <c r="O198" s="25">
        <v>194</v>
      </c>
      <c r="P198" s="26">
        <v>1</v>
      </c>
      <c r="Q198" s="27" t="s">
        <v>192</v>
      </c>
    </row>
    <row r="199" spans="1:17" ht="15.6" x14ac:dyDescent="0.3">
      <c r="A199" s="26">
        <v>687230</v>
      </c>
      <c r="B199" s="26">
        <v>847230</v>
      </c>
      <c r="C199" s="26">
        <v>368</v>
      </c>
      <c r="D199" s="36">
        <f>Atipicality!G199</f>
        <v>4.7986638991921911E-3</v>
      </c>
      <c r="E199" s="1">
        <f>'Erosional level'!V211</f>
        <v>-1</v>
      </c>
      <c r="F199" s="42">
        <f>Quartiles!AF199</f>
        <v>73.84615384615384</v>
      </c>
      <c r="G199" s="36">
        <f>Quartiles!AO199</f>
        <v>30</v>
      </c>
      <c r="H199" s="42">
        <f>ILR!G199</f>
        <v>-4.4640934345299925</v>
      </c>
      <c r="I199" s="42">
        <f>ILR!H199</f>
        <v>-4.4640934345299925</v>
      </c>
      <c r="J199" s="42">
        <f>ILR!I199</f>
        <v>1.536242589190437</v>
      </c>
      <c r="K199" s="42">
        <f>ILR!J199</f>
        <v>-5.2464945182497855</v>
      </c>
      <c r="L199" s="42">
        <f>ILR!K199</f>
        <v>-11.15196127405626</v>
      </c>
      <c r="M199" s="42">
        <f>ILR!L199</f>
        <v>-8.549126769422756</v>
      </c>
      <c r="N199" s="42">
        <f>ILR!M199</f>
        <v>14.247243064574969</v>
      </c>
      <c r="O199" s="25">
        <v>195</v>
      </c>
      <c r="P199" s="26">
        <v>1</v>
      </c>
      <c r="Q199" s="27" t="s">
        <v>193</v>
      </c>
    </row>
    <row r="200" spans="1:17" ht="15.6" x14ac:dyDescent="0.3">
      <c r="A200" s="26">
        <v>687232</v>
      </c>
      <c r="B200" s="26">
        <v>847230</v>
      </c>
      <c r="C200" s="26">
        <v>368</v>
      </c>
      <c r="D200" s="36">
        <f>Atipicality!G200</f>
        <v>1.5138129659821762E-3</v>
      </c>
      <c r="E200" s="1">
        <f>'Erosional level'!V212</f>
        <v>0</v>
      </c>
      <c r="F200" s="42">
        <f>Quartiles!AF200</f>
        <v>81.538461538461533</v>
      </c>
      <c r="G200" s="36">
        <f>Quartiles!AO200</f>
        <v>30</v>
      </c>
      <c r="H200" s="42">
        <f>ILR!G200</f>
        <v>-5.5709787678490477</v>
      </c>
      <c r="I200" s="42">
        <f>ILR!H200</f>
        <v>-5.5709787678490477</v>
      </c>
      <c r="J200" s="42">
        <f>ILR!I200</f>
        <v>1.9685255562790114</v>
      </c>
      <c r="K200" s="42">
        <f>ILR!J200</f>
        <v>-5.3655147009205901</v>
      </c>
      <c r="L200" s="42">
        <f>ILR!K200</f>
        <v>-10.919138048209151</v>
      </c>
      <c r="M200" s="42">
        <f>ILR!L200</f>
        <v>-8.9575438333373558</v>
      </c>
      <c r="N200" s="42">
        <f>ILR!M200</f>
        <v>14.49454638560225</v>
      </c>
      <c r="O200" s="25">
        <v>196</v>
      </c>
      <c r="P200" s="26">
        <v>1</v>
      </c>
      <c r="Q200" s="27" t="s">
        <v>194</v>
      </c>
    </row>
    <row r="201" spans="1:17" ht="15.6" x14ac:dyDescent="0.3">
      <c r="A201" s="26">
        <v>687234</v>
      </c>
      <c r="B201" s="26">
        <v>847230</v>
      </c>
      <c r="C201" s="26">
        <v>368</v>
      </c>
      <c r="D201" s="36">
        <f>Atipicality!G201</f>
        <v>1.798696801352688E-2</v>
      </c>
      <c r="E201" s="1">
        <f>'Erosional level'!V213</f>
        <v>0</v>
      </c>
      <c r="F201" s="42">
        <f>Quartiles!AF201</f>
        <v>81.538461538461533</v>
      </c>
      <c r="G201" s="36">
        <f>Quartiles!AO201</f>
        <v>30</v>
      </c>
      <c r="H201" s="42">
        <f>ILR!G201</f>
        <v>-5.6112460630883465</v>
      </c>
      <c r="I201" s="42">
        <f>ILR!H201</f>
        <v>-5.6112460630883465</v>
      </c>
      <c r="J201" s="42">
        <f>ILR!I201</f>
        <v>2.750618637665263</v>
      </c>
      <c r="K201" s="42">
        <f>ILR!J201</f>
        <v>-5.6425117833231893</v>
      </c>
      <c r="L201" s="42">
        <f>ILR!K201</f>
        <v>-10.395888634891126</v>
      </c>
      <c r="M201" s="42">
        <f>ILR!L201</f>
        <v>-9.0282876685830402</v>
      </c>
      <c r="N201" s="42">
        <f>ILR!M201</f>
        <v>14.492878657658078</v>
      </c>
      <c r="O201" s="25">
        <v>197</v>
      </c>
      <c r="P201" s="26">
        <v>1</v>
      </c>
      <c r="Q201" s="27" t="s">
        <v>195</v>
      </c>
    </row>
    <row r="202" spans="1:17" ht="15.6" x14ac:dyDescent="0.3">
      <c r="A202" s="26">
        <v>687235</v>
      </c>
      <c r="B202" s="26">
        <v>847230</v>
      </c>
      <c r="C202" s="26">
        <v>367</v>
      </c>
      <c r="D202" s="36">
        <f>Atipicality!G202</f>
        <v>2.4609934997668522E-4</v>
      </c>
      <c r="E202" s="1">
        <f>'Erosional level'!V214</f>
        <v>0</v>
      </c>
      <c r="F202" s="42">
        <f>Quartiles!AF202</f>
        <v>76.92307692307692</v>
      </c>
      <c r="G202" s="36">
        <f>Quartiles!AO202</f>
        <v>30</v>
      </c>
      <c r="H202" s="42">
        <f>ILR!G202</f>
        <v>-4.1064731363349534</v>
      </c>
      <c r="I202" s="42">
        <f>ILR!H202</f>
        <v>-4.1064731363349534</v>
      </c>
      <c r="J202" s="42">
        <f>ILR!I202</f>
        <v>2.0064172602250725</v>
      </c>
      <c r="K202" s="42">
        <f>ILR!J202</f>
        <v>-5.3582358931962641</v>
      </c>
      <c r="L202" s="42">
        <f>ILR!K202</f>
        <v>-10.526666428963953</v>
      </c>
      <c r="M202" s="42">
        <f>ILR!L202</f>
        <v>-8.9268679176695347</v>
      </c>
      <c r="N202" s="42">
        <f>ILR!M202</f>
        <v>14.645374017317788</v>
      </c>
      <c r="O202" s="25">
        <v>198</v>
      </c>
      <c r="P202" s="26">
        <v>1</v>
      </c>
      <c r="Q202" s="27" t="s">
        <v>196</v>
      </c>
    </row>
    <row r="203" spans="1:17" ht="15.6" x14ac:dyDescent="0.3">
      <c r="A203" s="26">
        <v>686944</v>
      </c>
      <c r="B203" s="26">
        <v>846949</v>
      </c>
      <c r="C203" s="26">
        <v>361</v>
      </c>
      <c r="D203" s="36">
        <f>Atipicality!G203</f>
        <v>2.5997488225916596E-5</v>
      </c>
      <c r="E203" s="1">
        <f>'Erosional level'!V215</f>
        <v>0</v>
      </c>
      <c r="F203" s="42">
        <f>Quartiles!AF203</f>
        <v>83.07692307692308</v>
      </c>
      <c r="G203" s="36">
        <f>Quartiles!AO203</f>
        <v>30</v>
      </c>
      <c r="H203" s="42">
        <f>ILR!G203</f>
        <v>-4.9072123960426799</v>
      </c>
      <c r="I203" s="42">
        <f>ILR!H203</f>
        <v>-4.9072123960426799</v>
      </c>
      <c r="J203" s="42">
        <f>ILR!I203</f>
        <v>4.7242810724408066</v>
      </c>
      <c r="K203" s="42">
        <f>ILR!J203</f>
        <v>-5.7391821311596098</v>
      </c>
      <c r="L203" s="42">
        <f>ILR!K203</f>
        <v>-9.8165271383858013</v>
      </c>
      <c r="M203" s="42">
        <f>ILR!L203</f>
        <v>-9.1301120768905548</v>
      </c>
      <c r="N203" s="42">
        <f>ILR!M203</f>
        <v>14.987758307522391</v>
      </c>
      <c r="O203" s="25">
        <v>1</v>
      </c>
      <c r="P203" s="26">
        <v>2</v>
      </c>
      <c r="Q203" s="27" t="s">
        <v>286</v>
      </c>
    </row>
    <row r="204" spans="1:17" ht="15.6" x14ac:dyDescent="0.3">
      <c r="A204" s="26">
        <v>686937</v>
      </c>
      <c r="B204" s="26">
        <v>846945</v>
      </c>
      <c r="C204" s="26">
        <v>362</v>
      </c>
      <c r="D204" s="36">
        <f>Atipicality!G204</f>
        <v>1.391632943918414E-2</v>
      </c>
      <c r="E204" s="1">
        <f>'Erosional level'!V216</f>
        <v>0</v>
      </c>
      <c r="F204" s="42">
        <f>Quartiles!AF204</f>
        <v>84.615384615384613</v>
      </c>
      <c r="G204" s="36">
        <f>Quartiles!AO204</f>
        <v>30</v>
      </c>
      <c r="H204" s="42">
        <f>ILR!G204</f>
        <v>-4.4599994333487265</v>
      </c>
      <c r="I204" s="42">
        <f>ILR!H204</f>
        <v>-4.4599994333487265</v>
      </c>
      <c r="J204" s="42">
        <f>ILR!I204</f>
        <v>4.6385990184221635</v>
      </c>
      <c r="K204" s="42">
        <f>ILR!J204</f>
        <v>-5.6061059107642848</v>
      </c>
      <c r="L204" s="42">
        <f>ILR!K204</f>
        <v>-9.6517015610315351</v>
      </c>
      <c r="M204" s="42">
        <f>ILR!L204</f>
        <v>-9.1253276492414912</v>
      </c>
      <c r="N204" s="42">
        <f>ILR!M204</f>
        <v>14.46966363908736</v>
      </c>
      <c r="O204" s="25">
        <v>2</v>
      </c>
      <c r="P204" s="26">
        <v>2</v>
      </c>
      <c r="Q204" s="27" t="s">
        <v>287</v>
      </c>
    </row>
    <row r="205" spans="1:17" ht="15.6" x14ac:dyDescent="0.3">
      <c r="A205" s="26">
        <v>686937</v>
      </c>
      <c r="B205" s="26">
        <v>846945</v>
      </c>
      <c r="C205" s="26">
        <v>362</v>
      </c>
      <c r="D205" s="36">
        <f>Atipicality!G205</f>
        <v>3.5414962266444756E-3</v>
      </c>
      <c r="E205" s="1">
        <f>'Erosional level'!V217</f>
        <v>-4</v>
      </c>
      <c r="F205" s="42">
        <f>Quartiles!AF205</f>
        <v>76.92307692307692</v>
      </c>
      <c r="G205" s="36">
        <f>Quartiles!AO205</f>
        <v>30</v>
      </c>
      <c r="H205" s="42">
        <f>ILR!G205</f>
        <v>-3.4175420636150413</v>
      </c>
      <c r="I205" s="42">
        <f>ILR!H205</f>
        <v>-3.4175420636150413</v>
      </c>
      <c r="J205" s="42">
        <f>ILR!I205</f>
        <v>2.3083405447681606</v>
      </c>
      <c r="K205" s="42">
        <f>ILR!J205</f>
        <v>-5.4594089874670448</v>
      </c>
      <c r="L205" s="42">
        <f>ILR!K205</f>
        <v>-9.8382556785557469</v>
      </c>
      <c r="M205" s="42">
        <f>ILR!L205</f>
        <v>-8.9805333619026246</v>
      </c>
      <c r="N205" s="42">
        <f>ILR!M205</f>
        <v>14.844931485042999</v>
      </c>
      <c r="O205" s="25">
        <v>3</v>
      </c>
      <c r="P205" s="26">
        <v>2</v>
      </c>
      <c r="Q205" s="27" t="s">
        <v>288</v>
      </c>
    </row>
    <row r="206" spans="1:17" ht="15.6" x14ac:dyDescent="0.3">
      <c r="A206" s="26">
        <v>686883</v>
      </c>
      <c r="B206" s="26">
        <v>846460</v>
      </c>
      <c r="C206" s="26">
        <v>374</v>
      </c>
      <c r="D206" s="36">
        <f>Atipicality!G206</f>
        <v>0.80051641153578879</v>
      </c>
      <c r="E206" s="1">
        <f>'Erosional level'!V218</f>
        <v>0</v>
      </c>
      <c r="F206" s="42">
        <f>Quartiles!AF206</f>
        <v>89.230769230769226</v>
      </c>
      <c r="G206" s="36">
        <f>Quartiles!AO206</f>
        <v>30</v>
      </c>
      <c r="H206" s="42">
        <f>ILR!G206</f>
        <v>-2.1971237064954057</v>
      </c>
      <c r="I206" s="42">
        <f>ILR!H206</f>
        <v>-2.1971237064954057</v>
      </c>
      <c r="J206" s="42">
        <f>ILR!I206</f>
        <v>3.5666472958239823</v>
      </c>
      <c r="K206" s="42">
        <f>ILR!J206</f>
        <v>-5.0232386857653966</v>
      </c>
      <c r="L206" s="42">
        <f>ILR!K206</f>
        <v>-8.6471030209288049</v>
      </c>
      <c r="M206" s="42">
        <f>ILR!L206</f>
        <v>-9.889580321160615</v>
      </c>
      <c r="N206" s="42">
        <f>ILR!M206</f>
        <v>12.238322812570704</v>
      </c>
      <c r="O206" s="25">
        <v>4</v>
      </c>
      <c r="P206" s="26">
        <v>2</v>
      </c>
      <c r="Q206" s="27" t="s">
        <v>289</v>
      </c>
    </row>
    <row r="207" spans="1:17" ht="15.6" x14ac:dyDescent="0.3">
      <c r="A207" s="26">
        <v>686855</v>
      </c>
      <c r="B207" s="26">
        <v>846452</v>
      </c>
      <c r="C207" s="26">
        <v>374</v>
      </c>
      <c r="D207" s="36">
        <f>Atipicality!G207</f>
        <v>3.6874565117624124E-3</v>
      </c>
      <c r="E207" s="1">
        <f>'Erosional level'!V219</f>
        <v>-1</v>
      </c>
      <c r="F207" s="42">
        <f>Quartiles!AF207</f>
        <v>86.15384615384616</v>
      </c>
      <c r="G207" s="36">
        <f>Quartiles!AO207</f>
        <v>30</v>
      </c>
      <c r="H207" s="42">
        <f>ILR!G207</f>
        <v>-3.9391231229767998</v>
      </c>
      <c r="I207" s="42">
        <f>ILR!H207</f>
        <v>-3.9391231229767998</v>
      </c>
      <c r="J207" s="42">
        <f>ILR!I207</f>
        <v>2.3485091739418373</v>
      </c>
      <c r="K207" s="42">
        <f>ILR!J207</f>
        <v>-5.9537107962622553</v>
      </c>
      <c r="L207" s="42">
        <f>ILR!K207</f>
        <v>-9.5480286365199127</v>
      </c>
      <c r="M207" s="42">
        <f>ILR!L207</f>
        <v>-9.4032409674856581</v>
      </c>
      <c r="N207" s="42">
        <f>ILR!M207</f>
        <v>12.64469502948589</v>
      </c>
      <c r="O207" s="25">
        <v>5</v>
      </c>
      <c r="P207" s="26">
        <v>2</v>
      </c>
      <c r="Q207" s="27" t="s">
        <v>290</v>
      </c>
    </row>
    <row r="208" spans="1:17" ht="15.6" x14ac:dyDescent="0.3">
      <c r="A208" s="26">
        <v>686855</v>
      </c>
      <c r="B208" s="26">
        <v>846450</v>
      </c>
      <c r="C208" s="26">
        <v>374</v>
      </c>
      <c r="D208" s="36">
        <f>Atipicality!G208</f>
        <v>1.8506938597487969E-3</v>
      </c>
      <c r="E208" s="1">
        <f>'Erosional level'!V220</f>
        <v>0</v>
      </c>
      <c r="F208" s="42">
        <f>Quartiles!AF208</f>
        <v>80</v>
      </c>
      <c r="G208" s="36">
        <f>Quartiles!AO208</f>
        <v>30</v>
      </c>
      <c r="H208" s="42">
        <f>ILR!G208</f>
        <v>-6.8401091779805636</v>
      </c>
      <c r="I208" s="42">
        <f>ILR!H208</f>
        <v>-6.8401091779805636</v>
      </c>
      <c r="J208" s="42">
        <f>ILR!I208</f>
        <v>-0.14505924392813097</v>
      </c>
      <c r="K208" s="42">
        <f>ILR!J208</f>
        <v>-6.5459199108271919</v>
      </c>
      <c r="L208" s="42">
        <f>ILR!K208</f>
        <v>-10.813786153250664</v>
      </c>
      <c r="M208" s="42">
        <f>ILR!L208</f>
        <v>-9.0915322083704577</v>
      </c>
      <c r="N208" s="42">
        <f>ILR!M208</f>
        <v>13.289563478733964</v>
      </c>
      <c r="O208" s="25">
        <v>6</v>
      </c>
      <c r="P208" s="26">
        <v>2</v>
      </c>
      <c r="Q208" s="27" t="s">
        <v>291</v>
      </c>
    </row>
    <row r="209" spans="1:17" ht="15.6" x14ac:dyDescent="0.3">
      <c r="A209" s="26">
        <v>687564</v>
      </c>
      <c r="B209" s="26">
        <v>846573</v>
      </c>
      <c r="C209" s="26">
        <v>362</v>
      </c>
      <c r="D209" s="36">
        <f>Atipicality!G209</f>
        <v>0.99981023280680359</v>
      </c>
      <c r="E209" s="1">
        <f>'Erosional level'!V221</f>
        <v>0</v>
      </c>
      <c r="F209" s="42">
        <f>Quartiles!AF209</f>
        <v>81.538461538461533</v>
      </c>
      <c r="G209" s="36">
        <f>Quartiles!AO209</f>
        <v>30</v>
      </c>
      <c r="H209" s="42">
        <f>ILR!G209</f>
        <v>-4.1838025650371566</v>
      </c>
      <c r="I209" s="42">
        <f>ILR!H209</f>
        <v>-4.1838025650371566</v>
      </c>
      <c r="J209" s="42">
        <f>ILR!I209</f>
        <v>6.4813222364163536</v>
      </c>
      <c r="K209" s="42">
        <f>ILR!J209</f>
        <v>-6.0647671476373377</v>
      </c>
      <c r="L209" s="42">
        <f>ILR!K209</f>
        <v>-8.6769717309928591</v>
      </c>
      <c r="M209" s="42">
        <f>ILR!L209</f>
        <v>-10.498318513872025</v>
      </c>
      <c r="N209" s="42">
        <f>ILR!M209</f>
        <v>11.716067449986324</v>
      </c>
      <c r="O209" s="25">
        <v>7</v>
      </c>
      <c r="P209" s="26">
        <v>2</v>
      </c>
      <c r="Q209" s="27" t="s">
        <v>292</v>
      </c>
    </row>
    <row r="210" spans="1:17" ht="15.6" x14ac:dyDescent="0.3">
      <c r="A210" s="26">
        <v>687158</v>
      </c>
      <c r="B210" s="26">
        <v>846630</v>
      </c>
      <c r="C210" s="26">
        <v>378</v>
      </c>
      <c r="D210" s="36">
        <f>Atipicality!G210</f>
        <v>0.85968644874511302</v>
      </c>
      <c r="E210" s="1">
        <f>'Erosional level'!V222</f>
        <v>-1</v>
      </c>
      <c r="F210" s="42">
        <f>Quartiles!AF210</f>
        <v>81.538461538461533</v>
      </c>
      <c r="G210" s="36">
        <f>Quartiles!AO210</f>
        <v>30</v>
      </c>
      <c r="H210" s="42">
        <f>ILR!G210</f>
        <v>-3.5288740985134801</v>
      </c>
      <c r="I210" s="42">
        <f>ILR!H210</f>
        <v>-3.5288740985134801</v>
      </c>
      <c r="J210" s="42">
        <f>ILR!I210</f>
        <v>3.618198111725202</v>
      </c>
      <c r="K210" s="42">
        <f>ILR!J210</f>
        <v>-5.3198750540427326</v>
      </c>
      <c r="L210" s="42">
        <f>ILR!K210</f>
        <v>-10.617752700517881</v>
      </c>
      <c r="M210" s="42">
        <f>ILR!L210</f>
        <v>-10.333608240509573</v>
      </c>
      <c r="N210" s="42">
        <f>ILR!M210</f>
        <v>13.180709803994686</v>
      </c>
      <c r="O210" s="25">
        <v>8</v>
      </c>
      <c r="P210" s="26">
        <v>2</v>
      </c>
      <c r="Q210" s="27" t="s">
        <v>294</v>
      </c>
    </row>
    <row r="211" spans="1:17" ht="15.6" x14ac:dyDescent="0.3">
      <c r="A211" s="26">
        <v>686533</v>
      </c>
      <c r="B211" s="26">
        <v>846623</v>
      </c>
      <c r="C211" s="26">
        <v>372</v>
      </c>
      <c r="D211" s="36">
        <f>Atipicality!G211</f>
        <v>0.12307216594822985</v>
      </c>
      <c r="E211" s="1">
        <f>'Erosional level'!V223</f>
        <v>-1</v>
      </c>
      <c r="F211" s="42">
        <f>Quartiles!AF211</f>
        <v>80</v>
      </c>
      <c r="G211" s="36">
        <f>Quartiles!AO211</f>
        <v>30</v>
      </c>
      <c r="H211" s="42">
        <f>ILR!G211</f>
        <v>-5.7319382852694805</v>
      </c>
      <c r="I211" s="42">
        <f>ILR!H211</f>
        <v>-5.7319382852694805</v>
      </c>
      <c r="J211" s="42">
        <f>ILR!I211</f>
        <v>2.1794408697837184</v>
      </c>
      <c r="K211" s="42">
        <f>ILR!J211</f>
        <v>-5.0340333260863046</v>
      </c>
      <c r="L211" s="42">
        <f>ILR!K211</f>
        <v>-10.541301531471628</v>
      </c>
      <c r="M211" s="42">
        <f>ILR!L211</f>
        <v>-8.5195227856048419</v>
      </c>
      <c r="N211" s="42">
        <f>ILR!M211</f>
        <v>14.653276894474665</v>
      </c>
      <c r="O211" s="25">
        <v>9</v>
      </c>
      <c r="P211" s="26">
        <v>2</v>
      </c>
      <c r="Q211" s="27" t="s">
        <v>295</v>
      </c>
    </row>
    <row r="212" spans="1:17" ht="15.6" x14ac:dyDescent="0.3">
      <c r="A212" s="26">
        <v>687469</v>
      </c>
      <c r="B212" s="26">
        <v>846814</v>
      </c>
      <c r="C212" s="26">
        <v>360</v>
      </c>
      <c r="D212" s="36">
        <f>Atipicality!G212</f>
        <v>0.3942830839681345</v>
      </c>
      <c r="E212" s="1">
        <f>'Erosional level'!V224</f>
        <v>-190</v>
      </c>
      <c r="F212" s="42">
        <f>Quartiles!AF212</f>
        <v>80</v>
      </c>
      <c r="G212" s="36">
        <f>Quartiles!AO212</f>
        <v>30</v>
      </c>
      <c r="H212" s="42">
        <f>ILR!G212</f>
        <v>-4.9854603481298376</v>
      </c>
      <c r="I212" s="42">
        <f>ILR!H212</f>
        <v>-4.9854603481298376</v>
      </c>
      <c r="J212" s="42">
        <f>ILR!I212</f>
        <v>1.775277707242388</v>
      </c>
      <c r="K212" s="42">
        <f>ILR!J212</f>
        <v>-5.1881575741432657</v>
      </c>
      <c r="L212" s="42">
        <f>ILR!K212</f>
        <v>-10.943815234078647</v>
      </c>
      <c r="M212" s="42">
        <f>ILR!L212</f>
        <v>-9.1961596311170926</v>
      </c>
      <c r="N212" s="42">
        <f>ILR!M212</f>
        <v>15.703090676038094</v>
      </c>
      <c r="O212" s="25">
        <v>10</v>
      </c>
      <c r="P212" s="26">
        <v>2</v>
      </c>
      <c r="Q212" s="27" t="s">
        <v>296</v>
      </c>
    </row>
    <row r="213" spans="1:17" ht="15.6" x14ac:dyDescent="0.3">
      <c r="A213" s="26">
        <v>686086</v>
      </c>
      <c r="B213" s="26">
        <v>846958</v>
      </c>
      <c r="C213" s="26">
        <v>366</v>
      </c>
      <c r="D213" s="36">
        <f>Atipicality!G213</f>
        <v>5.5490670636341366E-3</v>
      </c>
      <c r="E213" s="1">
        <f>'Erosional level'!V225</f>
        <v>0</v>
      </c>
      <c r="F213" s="42">
        <f>Quartiles!AF213</f>
        <v>76.92307692307692</v>
      </c>
      <c r="G213" s="36">
        <f>Quartiles!AO213</f>
        <v>30</v>
      </c>
      <c r="H213" s="42">
        <f>ILR!G213</f>
        <v>-6.3921341624040275</v>
      </c>
      <c r="I213" s="42">
        <f>ILR!H213</f>
        <v>-6.3921341624040275</v>
      </c>
      <c r="J213" s="42">
        <f>ILR!I213</f>
        <v>3.1207095913687661</v>
      </c>
      <c r="K213" s="42">
        <f>ILR!J213</f>
        <v>-4.2559176155044751</v>
      </c>
      <c r="L213" s="42">
        <f>ILR!K213</f>
        <v>-10.762492627248704</v>
      </c>
      <c r="M213" s="42">
        <f>ILR!L213</f>
        <v>-8.9734922958279064</v>
      </c>
      <c r="N213" s="42">
        <f>ILR!M213</f>
        <v>14.966550960753995</v>
      </c>
      <c r="O213" s="25">
        <v>11</v>
      </c>
      <c r="P213" s="26">
        <v>2</v>
      </c>
      <c r="Q213" s="27" t="s">
        <v>297</v>
      </c>
    </row>
    <row r="214" spans="1:17" ht="15.6" x14ac:dyDescent="0.3">
      <c r="A214" s="21">
        <v>687573</v>
      </c>
      <c r="B214" s="21">
        <v>846449</v>
      </c>
      <c r="C214" s="21">
        <v>389</v>
      </c>
      <c r="D214" s="38">
        <f>Atipicality!G214</f>
        <v>4.4824137971979594E-2</v>
      </c>
      <c r="E214" s="93">
        <f>'Erosional level'!V226</f>
        <v>-1</v>
      </c>
      <c r="F214" s="73">
        <f>Quartiles!AF214</f>
        <v>80</v>
      </c>
      <c r="G214" s="38">
        <f>Quartiles!AO214</f>
        <v>30</v>
      </c>
      <c r="H214" s="73">
        <f>ILR!G214</f>
        <v>-4.6059282902122716</v>
      </c>
      <c r="I214" s="73">
        <f>ILR!H214</f>
        <v>-4.6059282902122716</v>
      </c>
      <c r="J214" s="73">
        <f>ILR!I214</f>
        <v>6.0054288899865149</v>
      </c>
      <c r="K214" s="73">
        <f>ILR!J214</f>
        <v>-6.2884941024383174</v>
      </c>
      <c r="L214" s="73">
        <f>ILR!K214</f>
        <v>-8.5018592190688338</v>
      </c>
      <c r="M214" s="73">
        <f>ILR!L214</f>
        <v>-10.955304858044199</v>
      </c>
      <c r="N214" s="73">
        <f>ILR!M214</f>
        <v>11.850210076612626</v>
      </c>
      <c r="O214" s="20">
        <v>12</v>
      </c>
      <c r="P214" s="21">
        <v>2</v>
      </c>
      <c r="Q214" s="23" t="s">
        <v>298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154</vt:i4>
      </vt:variant>
    </vt:vector>
  </HeadingPairs>
  <TitlesOfParts>
    <vt:vector size="183" baseType="lpstr">
      <vt:lpstr>Menu</vt:lpstr>
      <vt:lpstr>RAW</vt:lpstr>
      <vt:lpstr>All litho</vt:lpstr>
      <vt:lpstr>Coordenates</vt:lpstr>
      <vt:lpstr>Clean</vt:lpstr>
      <vt:lpstr>Organized data</vt:lpstr>
      <vt:lpstr>no b.d.l.</vt:lpstr>
      <vt:lpstr>All to ppm</vt:lpstr>
      <vt:lpstr>Amalgamation</vt:lpstr>
      <vt:lpstr>Normalization by Mn and Fe</vt:lpstr>
      <vt:lpstr>Erosional level</vt:lpstr>
      <vt:lpstr>Selecting elements</vt:lpstr>
      <vt:lpstr>Coda</vt:lpstr>
      <vt:lpstr>Coda Atipicality</vt:lpstr>
      <vt:lpstr>Coda biplot</vt:lpstr>
      <vt:lpstr>Dendogram</vt:lpstr>
      <vt:lpstr>Atipicality</vt:lpstr>
      <vt:lpstr>Rock-Trenches</vt:lpstr>
      <vt:lpstr>ALR</vt:lpstr>
      <vt:lpstr>ALR Correlation</vt:lpstr>
      <vt:lpstr>ALR Factor</vt:lpstr>
      <vt:lpstr>CLR</vt:lpstr>
      <vt:lpstr>CLR Correlation</vt:lpstr>
      <vt:lpstr>CLR Factor</vt:lpstr>
      <vt:lpstr>ILR</vt:lpstr>
      <vt:lpstr>ILR Correlation</vt:lpstr>
      <vt:lpstr>ILR Factor</vt:lpstr>
      <vt:lpstr>Quartiles</vt:lpstr>
      <vt:lpstr>SURFER</vt:lpstr>
      <vt:lpstr>'ALR Factor'!Comm</vt:lpstr>
      <vt:lpstr>'CLR Factor'!Comm</vt:lpstr>
      <vt:lpstr>'ILR Factor'!Comm</vt:lpstr>
      <vt:lpstr>'ALR Factor'!CommLastCol</vt:lpstr>
      <vt:lpstr>'CLR Factor'!CommLastCol</vt:lpstr>
      <vt:lpstr>'ILR Factor'!CommLastCol</vt:lpstr>
      <vt:lpstr>'ALR Factor'!CommLastRepeat</vt:lpstr>
      <vt:lpstr>'CLR Factor'!CommLastRepeat</vt:lpstr>
      <vt:lpstr>'ILR Factor'!CommLastRepeat</vt:lpstr>
      <vt:lpstr>'ALR Factor'!CommLastRow</vt:lpstr>
      <vt:lpstr>'CLR Factor'!CommLastRow</vt:lpstr>
      <vt:lpstr>'ILR Factor'!CommLastRow</vt:lpstr>
      <vt:lpstr>'ALR Factor'!CommLastVar</vt:lpstr>
      <vt:lpstr>'CLR Factor'!CommLastVar</vt:lpstr>
      <vt:lpstr>'ILR Factor'!CommLastVar</vt:lpstr>
      <vt:lpstr>'ALR Factor'!CommRepeat</vt:lpstr>
      <vt:lpstr>'CLR Factor'!CommRepeat</vt:lpstr>
      <vt:lpstr>'ILR Factor'!CommRepeat</vt:lpstr>
      <vt:lpstr>'ALR Factor'!CommVar</vt:lpstr>
      <vt:lpstr>'CLR Factor'!CommVar</vt:lpstr>
      <vt:lpstr>'ILR Factor'!CommVar</vt:lpstr>
      <vt:lpstr>'ALR Factor'!Count</vt:lpstr>
      <vt:lpstr>'CLR Factor'!Count</vt:lpstr>
      <vt:lpstr>'ILR Factor'!Count</vt:lpstr>
      <vt:lpstr>'ALR Factor'!Eigen</vt:lpstr>
      <vt:lpstr>'CLR Factor'!Eigen</vt:lpstr>
      <vt:lpstr>'ILR Factor'!Eigen</vt:lpstr>
      <vt:lpstr>'ALR Factor'!EigenFactor</vt:lpstr>
      <vt:lpstr>'CLR Factor'!EigenFactor</vt:lpstr>
      <vt:lpstr>'ILR Factor'!EigenFactor</vt:lpstr>
      <vt:lpstr>'ALR Factor'!EigenLastFactor</vt:lpstr>
      <vt:lpstr>'CLR Factor'!EigenLastFactor</vt:lpstr>
      <vt:lpstr>'ILR Factor'!EigenLastFactor</vt:lpstr>
      <vt:lpstr>'ALR Factor'!EigenLastRow</vt:lpstr>
      <vt:lpstr>'CLR Factor'!EigenLastRow</vt:lpstr>
      <vt:lpstr>'ILR Factor'!EigenLastRow</vt:lpstr>
      <vt:lpstr>'ALR Factor'!FactorXComboBox</vt:lpstr>
      <vt:lpstr>'CLR Factor'!FactorXComboBox</vt:lpstr>
      <vt:lpstr>'ILR Factor'!FactorXComboBox</vt:lpstr>
      <vt:lpstr>'ALR Factor'!FactorYComboBox</vt:lpstr>
      <vt:lpstr>'CLR Factor'!FactorYComboBox</vt:lpstr>
      <vt:lpstr>'ILR Factor'!FactorYComboBox</vt:lpstr>
      <vt:lpstr>'ALR Factor'!label_Analysis</vt:lpstr>
      <vt:lpstr>'CLR Factor'!label_Analysis</vt:lpstr>
      <vt:lpstr>'ILR Factor'!label_Analysis</vt:lpstr>
      <vt:lpstr>'ALR Factor'!label_Communalities</vt:lpstr>
      <vt:lpstr>'CLR Factor'!label_Communalities</vt:lpstr>
      <vt:lpstr>'ILR Factor'!label_Communalities</vt:lpstr>
      <vt:lpstr>'ALR Factor'!label_Communality</vt:lpstr>
      <vt:lpstr>'CLR Factor'!label_Communality</vt:lpstr>
      <vt:lpstr>'ILR Factor'!label_Communality</vt:lpstr>
      <vt:lpstr>'ALR Factor'!label_Eigenvalue</vt:lpstr>
      <vt:lpstr>'CLR Factor'!label_Eigenvalue</vt:lpstr>
      <vt:lpstr>'ILR Factor'!label_Eigenvalue</vt:lpstr>
      <vt:lpstr>'ALR Factor'!label_Eigenvalues</vt:lpstr>
      <vt:lpstr>'CLR Factor'!label_Eigenvalues</vt:lpstr>
      <vt:lpstr>'ILR Factor'!label_Eigenvalues</vt:lpstr>
      <vt:lpstr>'ALR Factor'!label_estimated</vt:lpstr>
      <vt:lpstr>'CLR Factor'!label_estimated</vt:lpstr>
      <vt:lpstr>'ILR Factor'!label_estimated</vt:lpstr>
      <vt:lpstr>'ALR Factor'!label_Factor_Analysis</vt:lpstr>
      <vt:lpstr>'CLR Factor'!label_Factor_Analysis</vt:lpstr>
      <vt:lpstr>'ILR Factor'!label_Factor_Analysis</vt:lpstr>
      <vt:lpstr>'ALR Factor'!label_Factor1</vt:lpstr>
      <vt:lpstr>'CLR Factor'!label_Factor1</vt:lpstr>
      <vt:lpstr>'ILR Factor'!label_Factor1</vt:lpstr>
      <vt:lpstr>'ALR Factor'!label_Percent_cumulative</vt:lpstr>
      <vt:lpstr>'CLR Factor'!label_Percent_cumulative</vt:lpstr>
      <vt:lpstr>'ILR Factor'!label_Percent_cumulative</vt:lpstr>
      <vt:lpstr>'ALR Factor'!label_Percent_of_Variance</vt:lpstr>
      <vt:lpstr>'CLR Factor'!label_Percent_of_Variance</vt:lpstr>
      <vt:lpstr>'ILR Factor'!label_Percent_of_Variance</vt:lpstr>
      <vt:lpstr>'ALR Factor'!label_Sum_of_Squares</vt:lpstr>
      <vt:lpstr>'CLR Factor'!label_Sum_of_Squares</vt:lpstr>
      <vt:lpstr>'ILR Factor'!label_Sum_of_Squares</vt:lpstr>
      <vt:lpstr>'ALR Factor'!label_Valid_cases</vt:lpstr>
      <vt:lpstr>'CLR Factor'!label_Valid_cases</vt:lpstr>
      <vt:lpstr>'ILR Factor'!label_Valid_cases</vt:lpstr>
      <vt:lpstr>'ALR Factor'!label_Variance_percent</vt:lpstr>
      <vt:lpstr>'CLR Factor'!label_Variance_percent</vt:lpstr>
      <vt:lpstr>'ILR Factor'!label_Variance_percent</vt:lpstr>
      <vt:lpstr>'ALR Factor'!label_X_Axis</vt:lpstr>
      <vt:lpstr>'CLR Factor'!label_X_Axis</vt:lpstr>
      <vt:lpstr>'ILR Factor'!label_X_Axis</vt:lpstr>
      <vt:lpstr>'ALR Factor'!label_Y_Axis</vt:lpstr>
      <vt:lpstr>'CLR Factor'!label_Y_Axis</vt:lpstr>
      <vt:lpstr>'ILR Factor'!label_Y_Axis</vt:lpstr>
      <vt:lpstr>'ALR Factor'!LastScore</vt:lpstr>
      <vt:lpstr>'CLR Factor'!LastScore</vt:lpstr>
      <vt:lpstr>'ILR Factor'!LastScore</vt:lpstr>
      <vt:lpstr>'ALR Factor'!Load</vt:lpstr>
      <vt:lpstr>'CLR Factor'!Load</vt:lpstr>
      <vt:lpstr>'ILR Factor'!Load</vt:lpstr>
      <vt:lpstr>'ALR Factor'!LoadFactor</vt:lpstr>
      <vt:lpstr>'CLR Factor'!LoadFactor</vt:lpstr>
      <vt:lpstr>'ILR Factor'!LoadFactor</vt:lpstr>
      <vt:lpstr>'ALR Factor'!LoadLastCol</vt:lpstr>
      <vt:lpstr>'CLR Factor'!LoadLastCol</vt:lpstr>
      <vt:lpstr>'ILR Factor'!LoadLastCol</vt:lpstr>
      <vt:lpstr>'ALR Factor'!LoadLastFactor</vt:lpstr>
      <vt:lpstr>'CLR Factor'!LoadLastFactor</vt:lpstr>
      <vt:lpstr>'ILR Factor'!LoadLastFactor</vt:lpstr>
      <vt:lpstr>'ALR Factor'!LoadLastRow</vt:lpstr>
      <vt:lpstr>'CLR Factor'!LoadLastRow</vt:lpstr>
      <vt:lpstr>'ILR Factor'!LoadLastRow</vt:lpstr>
      <vt:lpstr>'ALR Factor'!LoadLastVar</vt:lpstr>
      <vt:lpstr>'CLR Factor'!LoadLastVar</vt:lpstr>
      <vt:lpstr>'ILR Factor'!LoadLastVar</vt:lpstr>
      <vt:lpstr>'ALR Factor'!LoadVar</vt:lpstr>
      <vt:lpstr>'CLR Factor'!LoadVar</vt:lpstr>
      <vt:lpstr>'ILR Factor'!LoadVar</vt:lpstr>
      <vt:lpstr>'ALR Factor'!MakeCommColsRowBegin</vt:lpstr>
      <vt:lpstr>'CLR Factor'!MakeCommColsRowBegin</vt:lpstr>
      <vt:lpstr>'ILR Factor'!MakeCommColsRowBegin</vt:lpstr>
      <vt:lpstr>'ALR Factor'!MakeLoadColsRowBegin</vt:lpstr>
      <vt:lpstr>'CLR Factor'!MakeLoadColsRowBegin</vt:lpstr>
      <vt:lpstr>'ILR Factor'!MakeLoadColsRowBegin</vt:lpstr>
      <vt:lpstr>'ALR Factor'!MakeLoadColsRowEnd</vt:lpstr>
      <vt:lpstr>'CLR Factor'!MakeLoadColsRowEnd</vt:lpstr>
      <vt:lpstr>'ILR Factor'!MakeLoadColsRowEnd</vt:lpstr>
      <vt:lpstr>'ALR Factor'!MakeScoreColsRowBegin</vt:lpstr>
      <vt:lpstr>'CLR Factor'!MakeScoreColsRowBegin</vt:lpstr>
      <vt:lpstr>'ILR Factor'!MakeScoreColsRowBegin</vt:lpstr>
      <vt:lpstr>'ALR Factor'!Rotation</vt:lpstr>
      <vt:lpstr>'CLR Factor'!Rotation</vt:lpstr>
      <vt:lpstr>'ILR Factor'!Rotation</vt:lpstr>
      <vt:lpstr>'ALR Factor'!Score</vt:lpstr>
      <vt:lpstr>'CLR Factor'!Score</vt:lpstr>
      <vt:lpstr>'ILR Factor'!Score</vt:lpstr>
      <vt:lpstr>'ALR Factor'!ScoreFactor</vt:lpstr>
      <vt:lpstr>'CLR Factor'!ScoreFactor</vt:lpstr>
      <vt:lpstr>'ILR Factor'!ScoreFactor</vt:lpstr>
      <vt:lpstr>'ALR Factor'!ScoreLastCol</vt:lpstr>
      <vt:lpstr>'CLR Factor'!ScoreLastCol</vt:lpstr>
      <vt:lpstr>'ILR Factor'!ScoreLastCol</vt:lpstr>
      <vt:lpstr>'ALR Factor'!ScoreLastFactor</vt:lpstr>
      <vt:lpstr>'CLR Factor'!ScoreLastFactor</vt:lpstr>
      <vt:lpstr>'ILR Factor'!ScoreLastFactor</vt:lpstr>
      <vt:lpstr>'ALR Factor'!ScoreLastRow</vt:lpstr>
      <vt:lpstr>'CLR Factor'!ScoreLastRow</vt:lpstr>
      <vt:lpstr>'ILR Factor'!ScoreLastRow</vt:lpstr>
      <vt:lpstr>'ALR Factor'!Sum</vt:lpstr>
      <vt:lpstr>'CLR Factor'!Sum</vt:lpstr>
      <vt:lpstr>'ILR Factor'!Sum</vt:lpstr>
      <vt:lpstr>'ALR Factor'!Variance</vt:lpstr>
      <vt:lpstr>'CLR Factor'!Variance</vt:lpstr>
      <vt:lpstr>'ILR Factor'!Variance</vt:lpstr>
      <vt:lpstr>'ALR Factor'!VarianceCum</vt:lpstr>
      <vt:lpstr>'CLR Factor'!VarianceCum</vt:lpstr>
      <vt:lpstr>'ILR Factor'!VarianceCum</vt:lpstr>
      <vt:lpstr>wsDatabase</vt:lpstr>
      <vt:lpstr>'ALR Factor'!wsParameters</vt:lpstr>
      <vt:lpstr>'CLR Factor'!wsParameters</vt:lpstr>
      <vt:lpstr>'ILR Factor'!wsParameters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Ricardo Valls</cp:lastModifiedBy>
  <dcterms:created xsi:type="dcterms:W3CDTF">2021-03-20T18:51:51Z</dcterms:created>
  <dcterms:modified xsi:type="dcterms:W3CDTF">2022-01-13T15:17:05Z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96 96 1920 1080</vt:lpwstr>
  </property>
</Properties>
</file>